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ENGENHARIA\Desktop\VALERIA\PROJETOS\PROJETOS 2025\REFORMA VALE DO CANAÃ - ANTIGO DAVI ROLDI\"/>
    </mc:Choice>
  </mc:AlternateContent>
  <xr:revisionPtr revIDLastSave="0" documentId="13_ncr:1_{68482C1E-8BF5-468F-9F0A-7CF74CE12845}" xr6:coauthVersionLast="47" xr6:coauthVersionMax="47" xr10:uidLastSave="{00000000-0000-0000-0000-000000000000}"/>
  <bookViews>
    <workbookView xWindow="-120" yWindow="-120" windowWidth="29040" windowHeight="15720" tabRatio="907" activeTab="4" xr2:uid="{00000000-000D-0000-FFFF-FFFF00000000}"/>
  </bookViews>
  <sheets>
    <sheet name="Planilha Orçamentária" sheetId="1" r:id="rId1"/>
    <sheet name="MEMO CALCULO " sheetId="2" r:id="rId2"/>
    <sheet name="CRONOGRAMA" sheetId="3" r:id="rId3"/>
    <sheet name="BDI" sheetId="4" r:id="rId4"/>
    <sheet name="CURVA ABC " sheetId="5" r:id="rId5"/>
    <sheet name="INSUMO JUNHO-2025" sheetId="6" r:id="rId6"/>
    <sheet name="SERVIÇOS JUNHO-2025" sheetId="7" r:id="rId7"/>
    <sheet name="COMP.01_RODAPÉ" sheetId="8" r:id="rId8"/>
    <sheet name="COMP.02_FORRO" sheetId="9" r:id="rId9"/>
    <sheet name="COMP.03_REMOÇÃO CERCA" sheetId="10" r:id="rId10"/>
    <sheet name="COMP.04_GUCHE" sheetId="11" r:id="rId11"/>
    <sheet name="COMP.05_PISO ESCADA" sheetId="12" r:id="rId12"/>
    <sheet name="COMP.06_PISO ELEVADOR" sheetId="13" r:id="rId13"/>
    <sheet name="COMP.07_LADRILHO" sheetId="14" r:id="rId14"/>
    <sheet name="COMP.08_PORTA 80X210" sheetId="15" r:id="rId15"/>
    <sheet name="COMP.09_PORTA 60X210" sheetId="16" r:id="rId16"/>
    <sheet name="COMP.10_JANELA" sheetId="17" r:id="rId17"/>
    <sheet name="COMP.11_PORTAS" sheetId="18" r:id="rId18"/>
    <sheet name="COMP.12_BASCULA" sheetId="19" r:id="rId19"/>
    <sheet name="COMP.13_PIVOTANTE" sheetId="20" r:id="rId20"/>
    <sheet name="COMP.14_ARANDELA" sheetId="21" r:id="rId21"/>
    <sheet name="COMP.15_PLAFON" sheetId="22" r:id="rId22"/>
    <sheet name="COMP.16_SPOT" sheetId="23" r:id="rId23"/>
    <sheet name="COMP.17_EXAUSTOR" sheetId="24" r:id="rId24"/>
    <sheet name="COMP.18_REGISTRO" sheetId="25" r:id="rId25"/>
    <sheet name="COMP.19_RALO" sheetId="26" r:id="rId26"/>
    <sheet name="COMP.20_FOSSA" sheetId="27" r:id="rId27"/>
    <sheet name="COMP.21_FILTRO" sheetId="28" r:id="rId28"/>
    <sheet name="COMP.22_SUMIDOURO" sheetId="29" r:id="rId29"/>
    <sheet name="COMP.23_PAPEL" sheetId="30" r:id="rId30"/>
    <sheet name="COMP.24_SABONETEIRA" sheetId="31" r:id="rId31"/>
    <sheet name="COMP.25_DISPENSER PAPEL" sheetId="32" r:id="rId32"/>
    <sheet name="COMP.26_SUPORTE" sheetId="33" r:id="rId33"/>
    <sheet name="COMP.27_TANQUE" sheetId="34" r:id="rId34"/>
    <sheet name="COMP.28_ TELHA" sheetId="35" r:id="rId35"/>
    <sheet name="COMP.29_CHAPIM" sheetId="36" r:id="rId36"/>
    <sheet name="COMP.30_ESCADA" sheetId="37" r:id="rId37"/>
    <sheet name="COMP.31_CORRIMÃO" sheetId="38" r:id="rId38"/>
  </sheets>
  <definedNames>
    <definedName name="_xlnm.Print_Area" localSheetId="3">BDI!$A$1:$G$37</definedName>
    <definedName name="_xlnm.Print_Area" localSheetId="2">CRONOGRAMA!$B$1:$AA$61</definedName>
    <definedName name="_xlnm.Print_Area" localSheetId="4">'CURVA ABC '!$A$1:$P$261</definedName>
    <definedName name="_xlnm.Print_Area" localSheetId="1">'MEMO CALCULO '!$B$1:$G$2367</definedName>
    <definedName name="_xlnm.Print_Area" localSheetId="0">'Planilha Orçamentária'!$A$1:$M$343</definedName>
    <definedName name="Print_Area_0" localSheetId="2">CRONOGRAMA!$A$1:$AB$54</definedName>
    <definedName name="Print_Area_0" localSheetId="1">'MEMO CALCULO '!$A$1:$H$1727</definedName>
    <definedName name="Print_Area_0_0" localSheetId="3">BDI!$A$1:$K$3</definedName>
    <definedName name="Print_Area_0_0" localSheetId="1">'MEMO CALCULO '!$A$1:$H$1674</definedName>
    <definedName name="Print_Area_0_0_0" localSheetId="1">'MEMO CALCULO '!$A$1:$H$1617</definedName>
    <definedName name="Print_Area_0_0_0_0" localSheetId="1">'MEMO CALCULO '!$A$1:$H$1440</definedName>
    <definedName name="_xlnm.Print_Titles" localSheetId="4">'CURVA ABC '!$1:$7</definedName>
    <definedName name="_xlnm.Print_Titles" localSheetId="1">'MEMO CALCULO '!$2:$13</definedName>
    <definedName name="_xlnm.Print_Titles" localSheetId="0">'Planilha Orçamentária'!$1:$8</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O245" i="5" l="1"/>
  <c r="O246" i="5"/>
  <c r="O247" i="5" s="1"/>
  <c r="O244" i="5"/>
  <c r="N244" i="5"/>
  <c r="J13" i="38"/>
  <c r="J15" i="38" s="1"/>
  <c r="J12" i="38"/>
  <c r="J11" i="38"/>
  <c r="H8" i="38"/>
  <c r="J8" i="38" s="1"/>
  <c r="E8" i="38"/>
  <c r="D8" i="38"/>
  <c r="C8" i="38"/>
  <c r="H7" i="38"/>
  <c r="J7" i="38" s="1"/>
  <c r="J9" i="38" s="1"/>
  <c r="J14" i="38" s="1"/>
  <c r="E7" i="38"/>
  <c r="D7" i="38"/>
  <c r="C7" i="38"/>
  <c r="J12" i="37"/>
  <c r="J11" i="37"/>
  <c r="J13" i="37" s="1"/>
  <c r="J15" i="37" s="1"/>
  <c r="H8" i="37"/>
  <c r="J8" i="37" s="1"/>
  <c r="E8" i="37"/>
  <c r="D8" i="37"/>
  <c r="C8" i="37"/>
  <c r="J7" i="37"/>
  <c r="J9" i="37" s="1"/>
  <c r="J14" i="37" s="1"/>
  <c r="H7" i="37"/>
  <c r="E7" i="37"/>
  <c r="D7" i="37"/>
  <c r="C7" i="37"/>
  <c r="H14" i="36"/>
  <c r="J14" i="36" s="1"/>
  <c r="E14" i="36"/>
  <c r="D14" i="36"/>
  <c r="C14" i="36"/>
  <c r="H13" i="36"/>
  <c r="J13" i="36" s="1"/>
  <c r="E13" i="36"/>
  <c r="D13" i="36"/>
  <c r="C13" i="36"/>
  <c r="J12" i="36"/>
  <c r="H12" i="36"/>
  <c r="E12" i="36"/>
  <c r="D12" i="36"/>
  <c r="C12" i="36"/>
  <c r="J11" i="36"/>
  <c r="J15" i="36" s="1"/>
  <c r="J17" i="36" s="1"/>
  <c r="H11" i="36"/>
  <c r="E11" i="36"/>
  <c r="D11" i="36"/>
  <c r="C11" i="36"/>
  <c r="J8" i="36"/>
  <c r="H8" i="36"/>
  <c r="E8" i="36"/>
  <c r="D8" i="36"/>
  <c r="C8" i="36"/>
  <c r="J7" i="36"/>
  <c r="J9" i="36" s="1"/>
  <c r="J16" i="36" s="1"/>
  <c r="H7" i="36"/>
  <c r="E7" i="36"/>
  <c r="D7" i="36"/>
  <c r="C7" i="36"/>
  <c r="H12" i="35"/>
  <c r="J12" i="35" s="1"/>
  <c r="J15" i="35" s="1"/>
  <c r="E12" i="35"/>
  <c r="D12" i="35"/>
  <c r="C12" i="35"/>
  <c r="J11" i="35"/>
  <c r="H11" i="35"/>
  <c r="E11" i="35"/>
  <c r="D11" i="35"/>
  <c r="C11" i="35"/>
  <c r="J8" i="35"/>
  <c r="H8" i="35"/>
  <c r="E8" i="35"/>
  <c r="D8" i="35"/>
  <c r="C8" i="35"/>
  <c r="J7" i="35"/>
  <c r="J14" i="35" s="1"/>
  <c r="H7" i="35"/>
  <c r="E7" i="35"/>
  <c r="D7" i="35"/>
  <c r="C7" i="35"/>
  <c r="H36" i="34"/>
  <c r="J36" i="34" s="1"/>
  <c r="E36" i="34"/>
  <c r="D36" i="34"/>
  <c r="C36" i="34"/>
  <c r="H35" i="34"/>
  <c r="J35" i="34" s="1"/>
  <c r="E35" i="34"/>
  <c r="D35" i="34"/>
  <c r="C35" i="34"/>
  <c r="J34" i="34"/>
  <c r="H34" i="34"/>
  <c r="E34" i="34"/>
  <c r="D34" i="34"/>
  <c r="C34" i="34"/>
  <c r="J33" i="34"/>
  <c r="H33" i="34"/>
  <c r="E33" i="34"/>
  <c r="D33" i="34"/>
  <c r="C33" i="34"/>
  <c r="J32" i="34"/>
  <c r="H32" i="34"/>
  <c r="E32" i="34"/>
  <c r="D32" i="34"/>
  <c r="C32" i="34"/>
  <c r="J31" i="34"/>
  <c r="H31" i="34"/>
  <c r="E31" i="34"/>
  <c r="D31" i="34"/>
  <c r="C31" i="34"/>
  <c r="H30" i="34"/>
  <c r="J30" i="34" s="1"/>
  <c r="E30" i="34"/>
  <c r="D30" i="34"/>
  <c r="C30" i="34"/>
  <c r="H29" i="34"/>
  <c r="J29" i="34" s="1"/>
  <c r="E29" i="34"/>
  <c r="D29" i="34"/>
  <c r="C29" i="34"/>
  <c r="J28" i="34"/>
  <c r="H28" i="34"/>
  <c r="E28" i="34"/>
  <c r="D28" i="34"/>
  <c r="C28" i="34"/>
  <c r="J27" i="34"/>
  <c r="H27" i="34"/>
  <c r="E27" i="34"/>
  <c r="D27" i="34"/>
  <c r="C27" i="34"/>
  <c r="J26" i="34"/>
  <c r="H26" i="34"/>
  <c r="E26" i="34"/>
  <c r="D26" i="34"/>
  <c r="C26" i="34"/>
  <c r="H25" i="34"/>
  <c r="J25" i="34" s="1"/>
  <c r="E25" i="34"/>
  <c r="D25" i="34"/>
  <c r="C25" i="34"/>
  <c r="H24" i="34"/>
  <c r="J24" i="34" s="1"/>
  <c r="E24" i="34"/>
  <c r="D24" i="34"/>
  <c r="C24" i="34"/>
  <c r="H23" i="34"/>
  <c r="J23" i="34" s="1"/>
  <c r="E23" i="34"/>
  <c r="D23" i="34"/>
  <c r="C23" i="34"/>
  <c r="H22" i="34"/>
  <c r="J22" i="34" s="1"/>
  <c r="E22" i="34"/>
  <c r="D22" i="34"/>
  <c r="C22" i="34"/>
  <c r="H21" i="34"/>
  <c r="J21" i="34" s="1"/>
  <c r="E21" i="34"/>
  <c r="D21" i="34"/>
  <c r="C21" i="34"/>
  <c r="J20" i="34"/>
  <c r="H20" i="34"/>
  <c r="E20" i="34"/>
  <c r="D20" i="34"/>
  <c r="C20" i="34"/>
  <c r="H19" i="34"/>
  <c r="J19" i="34" s="1"/>
  <c r="E19" i="34"/>
  <c r="D19" i="34"/>
  <c r="C19" i="34"/>
  <c r="H18" i="34"/>
  <c r="J18" i="34" s="1"/>
  <c r="E18" i="34"/>
  <c r="D18" i="34"/>
  <c r="C18" i="34"/>
  <c r="H17" i="34"/>
  <c r="J17" i="34" s="1"/>
  <c r="E17" i="34"/>
  <c r="D17" i="34"/>
  <c r="C17" i="34"/>
  <c r="J16" i="34"/>
  <c r="H16" i="34"/>
  <c r="E16" i="34"/>
  <c r="D16" i="34"/>
  <c r="C16" i="34"/>
  <c r="J13" i="34"/>
  <c r="H13" i="34"/>
  <c r="E13" i="34"/>
  <c r="D13" i="34"/>
  <c r="C13" i="34"/>
  <c r="J12" i="34"/>
  <c r="H12" i="34"/>
  <c r="E12" i="34"/>
  <c r="D12" i="34"/>
  <c r="C12" i="34"/>
  <c r="J11" i="34"/>
  <c r="H11" i="34"/>
  <c r="E11" i="34"/>
  <c r="D11" i="34"/>
  <c r="C11" i="34"/>
  <c r="H10" i="34"/>
  <c r="J10" i="34" s="1"/>
  <c r="E10" i="34"/>
  <c r="D10" i="34"/>
  <c r="C10" i="34"/>
  <c r="H9" i="34"/>
  <c r="J9" i="34" s="1"/>
  <c r="E9" i="34"/>
  <c r="D9" i="34"/>
  <c r="C9" i="34"/>
  <c r="H8" i="34"/>
  <c r="J8" i="34" s="1"/>
  <c r="J14" i="34" s="1"/>
  <c r="J38" i="34" s="1"/>
  <c r="E8" i="34"/>
  <c r="D8" i="34"/>
  <c r="C8" i="34"/>
  <c r="J7" i="34"/>
  <c r="H7" i="34"/>
  <c r="E7" i="34"/>
  <c r="D7" i="34"/>
  <c r="C7" i="34"/>
  <c r="H12" i="33"/>
  <c r="J12" i="33" s="1"/>
  <c r="E12" i="33"/>
  <c r="D12" i="33"/>
  <c r="C12" i="33"/>
  <c r="H11" i="33"/>
  <c r="J11" i="33" s="1"/>
  <c r="E11" i="33"/>
  <c r="D11" i="33"/>
  <c r="C11" i="33"/>
  <c r="J10" i="33"/>
  <c r="H7" i="33"/>
  <c r="J7" i="33" s="1"/>
  <c r="J8" i="33" s="1"/>
  <c r="J14" i="33" s="1"/>
  <c r="E7" i="33"/>
  <c r="D7" i="33"/>
  <c r="C7" i="33"/>
  <c r="H11" i="32"/>
  <c r="J11" i="32" s="1"/>
  <c r="J12" i="32" s="1"/>
  <c r="J14" i="32" s="1"/>
  <c r="E11" i="32"/>
  <c r="D11" i="32"/>
  <c r="C11" i="32"/>
  <c r="H8" i="32"/>
  <c r="J8" i="32" s="1"/>
  <c r="E8" i="32"/>
  <c r="D8" i="32"/>
  <c r="C8" i="32"/>
  <c r="J7" i="32"/>
  <c r="J9" i="32" s="1"/>
  <c r="J13" i="32" s="1"/>
  <c r="H7" i="32"/>
  <c r="E7" i="32"/>
  <c r="D7" i="32"/>
  <c r="C7" i="32"/>
  <c r="H11" i="31"/>
  <c r="J11" i="31" s="1"/>
  <c r="J12" i="31" s="1"/>
  <c r="J14" i="31" s="1"/>
  <c r="E11" i="31"/>
  <c r="D11" i="31"/>
  <c r="C11" i="31"/>
  <c r="H8" i="31"/>
  <c r="J8" i="31" s="1"/>
  <c r="E8" i="31"/>
  <c r="D8" i="31"/>
  <c r="C8" i="31"/>
  <c r="J7" i="31"/>
  <c r="H7" i="31"/>
  <c r="E7" i="31"/>
  <c r="D7" i="31"/>
  <c r="C7" i="31"/>
  <c r="J11" i="30"/>
  <c r="J12" i="30" s="1"/>
  <c r="J14" i="30" s="1"/>
  <c r="H11" i="30"/>
  <c r="E11" i="30"/>
  <c r="D11" i="30"/>
  <c r="C11" i="30"/>
  <c r="J8" i="30"/>
  <c r="H8" i="30"/>
  <c r="E8" i="30"/>
  <c r="D8" i="30"/>
  <c r="C8" i="30"/>
  <c r="H7" i="30"/>
  <c r="J7" i="30" s="1"/>
  <c r="J9" i="30" s="1"/>
  <c r="J13" i="30" s="1"/>
  <c r="E7" i="30"/>
  <c r="D7" i="30"/>
  <c r="C7" i="30"/>
  <c r="J19" i="29"/>
  <c r="H19" i="29"/>
  <c r="E19" i="29"/>
  <c r="D19" i="29"/>
  <c r="C19" i="29"/>
  <c r="H18" i="29"/>
  <c r="J18" i="29" s="1"/>
  <c r="J20" i="29" s="1"/>
  <c r="J23" i="29" s="1"/>
  <c r="E18" i="29"/>
  <c r="D18" i="29"/>
  <c r="C18" i="29"/>
  <c r="H15" i="29"/>
  <c r="J15" i="29" s="1"/>
  <c r="E15" i="29"/>
  <c r="D15" i="29"/>
  <c r="C15" i="29"/>
  <c r="J14" i="29"/>
  <c r="H14" i="29"/>
  <c r="E14" i="29"/>
  <c r="D14" i="29"/>
  <c r="C14" i="29"/>
  <c r="J13" i="29"/>
  <c r="H13" i="29"/>
  <c r="E13" i="29"/>
  <c r="D13" i="29"/>
  <c r="C13" i="29"/>
  <c r="H12" i="29"/>
  <c r="J12" i="29" s="1"/>
  <c r="E12" i="29"/>
  <c r="D12" i="29"/>
  <c r="C12" i="29"/>
  <c r="H11" i="29"/>
  <c r="J11" i="29" s="1"/>
  <c r="J16" i="29" s="1"/>
  <c r="J22" i="29" s="1"/>
  <c r="E11" i="29"/>
  <c r="D11" i="29"/>
  <c r="C11" i="29"/>
  <c r="H8" i="29"/>
  <c r="J8" i="29" s="1"/>
  <c r="E8" i="29"/>
  <c r="D8" i="29"/>
  <c r="C8" i="29"/>
  <c r="J7" i="29"/>
  <c r="J9" i="29" s="1"/>
  <c r="J21" i="29" s="1"/>
  <c r="H7" i="29"/>
  <c r="E7" i="29"/>
  <c r="D7" i="29"/>
  <c r="C7" i="29"/>
  <c r="J21" i="28"/>
  <c r="H21" i="28"/>
  <c r="E21" i="28"/>
  <c r="D21" i="28"/>
  <c r="C21" i="28"/>
  <c r="J20" i="28"/>
  <c r="J22" i="28" s="1"/>
  <c r="J25" i="28" s="1"/>
  <c r="H20" i="28"/>
  <c r="E20" i="28"/>
  <c r="D20" i="28"/>
  <c r="C20" i="28"/>
  <c r="J17" i="28"/>
  <c r="H17" i="28"/>
  <c r="E17" i="28"/>
  <c r="D17" i="28"/>
  <c r="C17" i="28"/>
  <c r="H16" i="28"/>
  <c r="J16" i="28" s="1"/>
  <c r="E16" i="28"/>
  <c r="D16" i="28"/>
  <c r="C16" i="28"/>
  <c r="H15" i="28"/>
  <c r="J15" i="28" s="1"/>
  <c r="E15" i="28"/>
  <c r="D15" i="28"/>
  <c r="C15" i="28"/>
  <c r="J14" i="28"/>
  <c r="H14" i="28"/>
  <c r="E14" i="28"/>
  <c r="D14" i="28"/>
  <c r="C14" i="28"/>
  <c r="H13" i="28"/>
  <c r="J13" i="28" s="1"/>
  <c r="E13" i="28"/>
  <c r="D13" i="28"/>
  <c r="C13" i="28"/>
  <c r="J12" i="28"/>
  <c r="H12" i="28"/>
  <c r="E12" i="28"/>
  <c r="D12" i="28"/>
  <c r="C12" i="28"/>
  <c r="J11" i="28"/>
  <c r="J18" i="28" s="1"/>
  <c r="J24" i="28" s="1"/>
  <c r="H11" i="28"/>
  <c r="E11" i="28"/>
  <c r="D11" i="28"/>
  <c r="C11" i="28"/>
  <c r="J8" i="28"/>
  <c r="H8" i="28"/>
  <c r="E8" i="28"/>
  <c r="D8" i="28"/>
  <c r="C8" i="28"/>
  <c r="H7" i="28"/>
  <c r="J7" i="28" s="1"/>
  <c r="J9" i="28" s="1"/>
  <c r="J23" i="28" s="1"/>
  <c r="E7" i="28"/>
  <c r="D7" i="28"/>
  <c r="C7" i="28"/>
  <c r="J19" i="27"/>
  <c r="H19" i="27"/>
  <c r="E19" i="27"/>
  <c r="D19" i="27"/>
  <c r="C19" i="27"/>
  <c r="H18" i="27"/>
  <c r="J18" i="27" s="1"/>
  <c r="J20" i="27" s="1"/>
  <c r="J23" i="27" s="1"/>
  <c r="E18" i="27"/>
  <c r="D18" i="27"/>
  <c r="C18" i="27"/>
  <c r="H15" i="27"/>
  <c r="J15" i="27" s="1"/>
  <c r="E15" i="27"/>
  <c r="D15" i="27"/>
  <c r="C15" i="27"/>
  <c r="J14" i="27"/>
  <c r="H14" i="27"/>
  <c r="E14" i="27"/>
  <c r="D14" i="27"/>
  <c r="C14" i="27"/>
  <c r="J13" i="27"/>
  <c r="H13" i="27"/>
  <c r="E13" i="27"/>
  <c r="D13" i="27"/>
  <c r="C13" i="27"/>
  <c r="H12" i="27"/>
  <c r="J12" i="27" s="1"/>
  <c r="E12" i="27"/>
  <c r="D12" i="27"/>
  <c r="C12" i="27"/>
  <c r="H11" i="27"/>
  <c r="J11" i="27" s="1"/>
  <c r="J16" i="27" s="1"/>
  <c r="J22" i="27" s="1"/>
  <c r="E11" i="27"/>
  <c r="D11" i="27"/>
  <c r="C11" i="27"/>
  <c r="H8" i="27"/>
  <c r="J8" i="27" s="1"/>
  <c r="E8" i="27"/>
  <c r="D8" i="27"/>
  <c r="C8" i="27"/>
  <c r="J7" i="27"/>
  <c r="J9" i="27" s="1"/>
  <c r="J21" i="27" s="1"/>
  <c r="H7" i="27"/>
  <c r="E7" i="27"/>
  <c r="D7" i="27"/>
  <c r="C7" i="27"/>
  <c r="J11" i="26"/>
  <c r="J12" i="26" s="1"/>
  <c r="J14" i="26" s="1"/>
  <c r="H11" i="26"/>
  <c r="E11" i="26"/>
  <c r="D11" i="26"/>
  <c r="C11" i="26"/>
  <c r="J8" i="26"/>
  <c r="H8" i="26"/>
  <c r="E8" i="26"/>
  <c r="D8" i="26"/>
  <c r="C8" i="26"/>
  <c r="H7" i="26"/>
  <c r="J7" i="26" s="1"/>
  <c r="J9" i="26" s="1"/>
  <c r="J13" i="26" s="1"/>
  <c r="E7" i="26"/>
  <c r="D7" i="26"/>
  <c r="C7" i="26"/>
  <c r="H12" i="25"/>
  <c r="J12" i="25" s="1"/>
  <c r="E12" i="25"/>
  <c r="D12" i="25"/>
  <c r="C12" i="25"/>
  <c r="J11" i="25"/>
  <c r="J13" i="25" s="1"/>
  <c r="J15" i="25" s="1"/>
  <c r="H11" i="25"/>
  <c r="E11" i="25"/>
  <c r="D11" i="25"/>
  <c r="C11" i="25"/>
  <c r="J8" i="25"/>
  <c r="H8" i="25"/>
  <c r="E8" i="25"/>
  <c r="D8" i="25"/>
  <c r="C8" i="25"/>
  <c r="J7" i="25"/>
  <c r="J9" i="25" s="1"/>
  <c r="J14" i="25" s="1"/>
  <c r="H7" i="25"/>
  <c r="E7" i="25"/>
  <c r="D7" i="25"/>
  <c r="C7" i="25"/>
  <c r="J14" i="24"/>
  <c r="H13" i="24"/>
  <c r="J13" i="24" s="1"/>
  <c r="E13" i="24"/>
  <c r="D13" i="24"/>
  <c r="C13" i="24"/>
  <c r="J12" i="24"/>
  <c r="J11" i="24"/>
  <c r="J8" i="24"/>
  <c r="H8" i="24"/>
  <c r="E8" i="24"/>
  <c r="D8" i="24"/>
  <c r="C8" i="24"/>
  <c r="H7" i="24"/>
  <c r="J7" i="24" s="1"/>
  <c r="J9" i="24" s="1"/>
  <c r="J16" i="24" s="1"/>
  <c r="E7" i="24"/>
  <c r="D7" i="24"/>
  <c r="C7" i="24"/>
  <c r="J14" i="23"/>
  <c r="J12" i="23"/>
  <c r="J11" i="23"/>
  <c r="H8" i="23"/>
  <c r="J8" i="23" s="1"/>
  <c r="E8" i="23"/>
  <c r="D8" i="23"/>
  <c r="C8" i="23"/>
  <c r="J7" i="23"/>
  <c r="H7" i="23"/>
  <c r="E7" i="23"/>
  <c r="D7" i="23"/>
  <c r="C7" i="23"/>
  <c r="J11" i="22"/>
  <c r="J12" i="22" s="1"/>
  <c r="J14" i="22" s="1"/>
  <c r="H11" i="22"/>
  <c r="E11" i="22"/>
  <c r="D11" i="22"/>
  <c r="C11" i="22"/>
  <c r="J8" i="22"/>
  <c r="H8" i="22"/>
  <c r="E8" i="22"/>
  <c r="D8" i="22"/>
  <c r="C8" i="22"/>
  <c r="H7" i="22"/>
  <c r="J7" i="22" s="1"/>
  <c r="J9" i="22" s="1"/>
  <c r="J13" i="22" s="1"/>
  <c r="E7" i="22"/>
  <c r="D7" i="22"/>
  <c r="C7" i="22"/>
  <c r="H12" i="21"/>
  <c r="J12" i="21" s="1"/>
  <c r="E12" i="21"/>
  <c r="D12" i="21"/>
  <c r="C12" i="21"/>
  <c r="J11" i="21"/>
  <c r="J13" i="21" s="1"/>
  <c r="J15" i="21" s="1"/>
  <c r="H11" i="21"/>
  <c r="E11" i="21"/>
  <c r="D11" i="21"/>
  <c r="C11" i="21"/>
  <c r="J8" i="21"/>
  <c r="H8" i="21"/>
  <c r="E8" i="21"/>
  <c r="D8" i="21"/>
  <c r="C8" i="21"/>
  <c r="J7" i="21"/>
  <c r="J9" i="21" s="1"/>
  <c r="J14" i="21" s="1"/>
  <c r="H7" i="21"/>
  <c r="E7" i="21"/>
  <c r="D7" i="21"/>
  <c r="C7" i="21"/>
  <c r="J12" i="20"/>
  <c r="H12" i="20"/>
  <c r="E12" i="20"/>
  <c r="D12" i="20"/>
  <c r="J11" i="20"/>
  <c r="J13" i="20" s="1"/>
  <c r="J15" i="20" s="1"/>
  <c r="H11" i="20"/>
  <c r="E11" i="20"/>
  <c r="D11" i="20"/>
  <c r="J8" i="20"/>
  <c r="H8" i="20"/>
  <c r="E8" i="20"/>
  <c r="D8" i="20"/>
  <c r="C8" i="20"/>
  <c r="H7" i="20"/>
  <c r="J7" i="20" s="1"/>
  <c r="J9" i="20" s="1"/>
  <c r="J14" i="20" s="1"/>
  <c r="E7" i="20"/>
  <c r="D7" i="20"/>
  <c r="C7" i="20"/>
  <c r="H12" i="19"/>
  <c r="J12" i="19" s="1"/>
  <c r="E12" i="19"/>
  <c r="D12" i="19"/>
  <c r="J11" i="19"/>
  <c r="J13" i="19" s="1"/>
  <c r="J15" i="19" s="1"/>
  <c r="H8" i="19"/>
  <c r="J8" i="19" s="1"/>
  <c r="E8" i="19"/>
  <c r="D8" i="19"/>
  <c r="C8" i="19"/>
  <c r="J7" i="19"/>
  <c r="J9" i="19" s="1"/>
  <c r="J14" i="19" s="1"/>
  <c r="H7" i="19"/>
  <c r="E7" i="19"/>
  <c r="D7" i="19"/>
  <c r="C7" i="19"/>
  <c r="H15" i="18"/>
  <c r="J15" i="18" s="1"/>
  <c r="E15" i="18"/>
  <c r="D15" i="18"/>
  <c r="C15" i="18"/>
  <c r="J14" i="18"/>
  <c r="H14" i="18"/>
  <c r="E14" i="18"/>
  <c r="D14" i="18"/>
  <c r="C14" i="18"/>
  <c r="H13" i="18"/>
  <c r="J13" i="18" s="1"/>
  <c r="E13" i="18"/>
  <c r="D13" i="18"/>
  <c r="C13" i="18"/>
  <c r="J12" i="18"/>
  <c r="H12" i="18"/>
  <c r="E12" i="18"/>
  <c r="D12" i="18"/>
  <c r="C12" i="18"/>
  <c r="J11" i="18"/>
  <c r="J16" i="18" s="1"/>
  <c r="J18" i="18" s="1"/>
  <c r="H11" i="18"/>
  <c r="E11" i="18"/>
  <c r="D11" i="18"/>
  <c r="C11" i="18"/>
  <c r="J8" i="18"/>
  <c r="H8" i="18"/>
  <c r="E8" i="18"/>
  <c r="D8" i="18"/>
  <c r="C8" i="18"/>
  <c r="H7" i="18"/>
  <c r="J7" i="18" s="1"/>
  <c r="J9" i="18" s="1"/>
  <c r="J17" i="18" s="1"/>
  <c r="E7" i="18"/>
  <c r="D7" i="18"/>
  <c r="C7" i="18"/>
  <c r="J22" i="17"/>
  <c r="H22" i="17"/>
  <c r="E22" i="17"/>
  <c r="D22" i="17"/>
  <c r="C22" i="17"/>
  <c r="H21" i="17"/>
  <c r="J21" i="17" s="1"/>
  <c r="J23" i="17" s="1"/>
  <c r="J26" i="17" s="1"/>
  <c r="E21" i="17"/>
  <c r="D21" i="17"/>
  <c r="C21" i="17"/>
  <c r="H18" i="17"/>
  <c r="J18" i="17" s="1"/>
  <c r="E18" i="17"/>
  <c r="D18" i="17"/>
  <c r="C18" i="17"/>
  <c r="J17" i="17"/>
  <c r="H17" i="17"/>
  <c r="E17" i="17"/>
  <c r="D17" i="17"/>
  <c r="C17" i="17"/>
  <c r="J16" i="17"/>
  <c r="J15" i="17"/>
  <c r="H15" i="17"/>
  <c r="E15" i="17"/>
  <c r="D15" i="17"/>
  <c r="C15" i="17"/>
  <c r="J14" i="17"/>
  <c r="H14" i="17"/>
  <c r="E14" i="17"/>
  <c r="D14" i="17"/>
  <c r="C14" i="17"/>
  <c r="H13" i="17"/>
  <c r="J13" i="17" s="1"/>
  <c r="E13" i="17"/>
  <c r="D13" i="17"/>
  <c r="C13" i="17"/>
  <c r="J12" i="17"/>
  <c r="H12" i="17"/>
  <c r="E12" i="17"/>
  <c r="D12" i="17"/>
  <c r="C12" i="17"/>
  <c r="H11" i="17"/>
  <c r="J11" i="17" s="1"/>
  <c r="E11" i="17"/>
  <c r="D11" i="17"/>
  <c r="C11" i="17"/>
  <c r="H8" i="17"/>
  <c r="J8" i="17" s="1"/>
  <c r="E8" i="17"/>
  <c r="D8" i="17"/>
  <c r="C8" i="17"/>
  <c r="J7" i="17"/>
  <c r="J9" i="17" s="1"/>
  <c r="J24" i="17" s="1"/>
  <c r="H7" i="17"/>
  <c r="E7" i="17"/>
  <c r="D7" i="17"/>
  <c r="C7" i="17"/>
  <c r="H14" i="16"/>
  <c r="J14" i="16" s="1"/>
  <c r="E14" i="16"/>
  <c r="D14" i="16"/>
  <c r="C14" i="16"/>
  <c r="H13" i="16"/>
  <c r="J13" i="16" s="1"/>
  <c r="E13" i="16"/>
  <c r="D13" i="16"/>
  <c r="C13" i="16"/>
  <c r="H12" i="16"/>
  <c r="J12" i="16" s="1"/>
  <c r="E12" i="16"/>
  <c r="D12" i="16"/>
  <c r="C12" i="16"/>
  <c r="J11" i="16"/>
  <c r="H11" i="16"/>
  <c r="E11" i="16"/>
  <c r="D11" i="16"/>
  <c r="C11" i="16"/>
  <c r="J10" i="16"/>
  <c r="H10" i="16"/>
  <c r="E10" i="16"/>
  <c r="D10" i="16"/>
  <c r="C10" i="16"/>
  <c r="J8" i="16"/>
  <c r="J16" i="16" s="1"/>
  <c r="J7" i="16"/>
  <c r="H7" i="16"/>
  <c r="E7" i="16"/>
  <c r="D7" i="16"/>
  <c r="C7" i="16"/>
  <c r="H14" i="15"/>
  <c r="J14" i="15" s="1"/>
  <c r="E14" i="15"/>
  <c r="D14" i="15"/>
  <c r="C14" i="15"/>
  <c r="H13" i="15"/>
  <c r="J13" i="15" s="1"/>
  <c r="E13" i="15"/>
  <c r="D13" i="15"/>
  <c r="C13" i="15"/>
  <c r="J12" i="15"/>
  <c r="H12" i="15"/>
  <c r="E12" i="15"/>
  <c r="D12" i="15"/>
  <c r="C12" i="15"/>
  <c r="J11" i="15"/>
  <c r="H11" i="15"/>
  <c r="E11" i="15"/>
  <c r="D11" i="15"/>
  <c r="C11" i="15"/>
  <c r="J10" i="15"/>
  <c r="H10" i="15"/>
  <c r="E10" i="15"/>
  <c r="D10" i="15"/>
  <c r="C10" i="15"/>
  <c r="J8" i="15"/>
  <c r="J16" i="15" s="1"/>
  <c r="J21" i="15" s="1"/>
  <c r="J7" i="15"/>
  <c r="H7" i="15"/>
  <c r="E7" i="15"/>
  <c r="D7" i="15"/>
  <c r="C7" i="15"/>
  <c r="J12" i="14"/>
  <c r="H12" i="14"/>
  <c r="E12" i="14"/>
  <c r="D12" i="14"/>
  <c r="C12" i="14"/>
  <c r="J11" i="14"/>
  <c r="J13" i="14" s="1"/>
  <c r="J15" i="14" s="1"/>
  <c r="J20" i="14" s="1"/>
  <c r="J21" i="14" s="1"/>
  <c r="H11" i="14"/>
  <c r="E11" i="14"/>
  <c r="D11" i="14"/>
  <c r="C11" i="14"/>
  <c r="J8" i="14"/>
  <c r="H8" i="14"/>
  <c r="E8" i="14"/>
  <c r="D8" i="14"/>
  <c r="C8" i="14"/>
  <c r="J7" i="14"/>
  <c r="J9" i="14" s="1"/>
  <c r="J14" i="14" s="1"/>
  <c r="J19" i="14" s="1"/>
  <c r="H7" i="14"/>
  <c r="E7" i="14"/>
  <c r="D7" i="14"/>
  <c r="C7" i="14"/>
  <c r="H13" i="13"/>
  <c r="J13" i="13" s="1"/>
  <c r="E13" i="13"/>
  <c r="D13" i="13"/>
  <c r="C13" i="13"/>
  <c r="J12" i="13"/>
  <c r="H12" i="13"/>
  <c r="E12" i="13"/>
  <c r="D12" i="13"/>
  <c r="C12" i="13"/>
  <c r="J11" i="13"/>
  <c r="J14" i="13" s="1"/>
  <c r="J16" i="13" s="1"/>
  <c r="H11" i="13"/>
  <c r="E11" i="13"/>
  <c r="D11" i="13"/>
  <c r="C11" i="13"/>
  <c r="J8" i="13"/>
  <c r="H8" i="13"/>
  <c r="E8" i="13"/>
  <c r="D8" i="13"/>
  <c r="C8" i="13"/>
  <c r="H7" i="13"/>
  <c r="J7" i="13" s="1"/>
  <c r="J9" i="13" s="1"/>
  <c r="J15" i="13" s="1"/>
  <c r="E7" i="13"/>
  <c r="D7" i="13"/>
  <c r="C7" i="13"/>
  <c r="J14" i="12"/>
  <c r="J16" i="12" s="1"/>
  <c r="J13" i="12"/>
  <c r="H12" i="12"/>
  <c r="J12" i="12" s="1"/>
  <c r="E12" i="12"/>
  <c r="D12" i="12"/>
  <c r="C12" i="12"/>
  <c r="H11" i="12"/>
  <c r="J11" i="12" s="1"/>
  <c r="E11" i="12"/>
  <c r="D11" i="12"/>
  <c r="C11" i="12"/>
  <c r="H8" i="12"/>
  <c r="J8" i="12" s="1"/>
  <c r="J9" i="12" s="1"/>
  <c r="J15" i="12" s="1"/>
  <c r="E8" i="12"/>
  <c r="D8" i="12"/>
  <c r="C8" i="12"/>
  <c r="J7" i="12"/>
  <c r="H7" i="12"/>
  <c r="E7" i="12"/>
  <c r="D7" i="12"/>
  <c r="C7" i="12"/>
  <c r="J19" i="11"/>
  <c r="H19" i="11"/>
  <c r="E19" i="11"/>
  <c r="D19" i="11"/>
  <c r="C19" i="11"/>
  <c r="H18" i="11"/>
  <c r="J18" i="11" s="1"/>
  <c r="J20" i="11" s="1"/>
  <c r="J23" i="11" s="1"/>
  <c r="E18" i="11"/>
  <c r="D18" i="11"/>
  <c r="C18" i="11"/>
  <c r="J15" i="11"/>
  <c r="H15" i="11"/>
  <c r="E15" i="11"/>
  <c r="D15" i="11"/>
  <c r="C15" i="11"/>
  <c r="H14" i="11"/>
  <c r="J14" i="11" s="1"/>
  <c r="E14" i="11"/>
  <c r="D14" i="11"/>
  <c r="C14" i="11"/>
  <c r="H13" i="11"/>
  <c r="J13" i="11" s="1"/>
  <c r="E13" i="11"/>
  <c r="D13" i="11"/>
  <c r="C13" i="11"/>
  <c r="J12" i="11"/>
  <c r="H12" i="11"/>
  <c r="E12" i="11"/>
  <c r="D12" i="11"/>
  <c r="C12" i="11"/>
  <c r="J11" i="11"/>
  <c r="J16" i="11" s="1"/>
  <c r="J22" i="11" s="1"/>
  <c r="H11" i="11"/>
  <c r="E11" i="11"/>
  <c r="D11" i="11"/>
  <c r="C11" i="11"/>
  <c r="J8" i="11"/>
  <c r="H8" i="11"/>
  <c r="E8" i="11"/>
  <c r="D8" i="11"/>
  <c r="C8" i="11"/>
  <c r="H7" i="11"/>
  <c r="J7" i="11" s="1"/>
  <c r="J9" i="11" s="1"/>
  <c r="J21" i="11" s="1"/>
  <c r="E7" i="11"/>
  <c r="D7" i="11"/>
  <c r="C7" i="11"/>
  <c r="J8" i="10"/>
  <c r="H8" i="10"/>
  <c r="E8" i="10"/>
  <c r="D8" i="10"/>
  <c r="C8" i="10"/>
  <c r="J7" i="10"/>
  <c r="J9" i="10" s="1"/>
  <c r="J10" i="10" s="1"/>
  <c r="H7" i="10"/>
  <c r="E7" i="10"/>
  <c r="D7" i="10"/>
  <c r="C7" i="10"/>
  <c r="H8" i="9"/>
  <c r="J8" i="9" s="1"/>
  <c r="J9" i="9" s="1"/>
  <c r="J10" i="9" s="1"/>
  <c r="E8" i="9"/>
  <c r="D8" i="9"/>
  <c r="C8" i="9"/>
  <c r="J7" i="9"/>
  <c r="H7" i="9"/>
  <c r="E7" i="9"/>
  <c r="D7" i="9"/>
  <c r="C7" i="9"/>
  <c r="H8" i="8"/>
  <c r="J8" i="8" s="1"/>
  <c r="E8" i="8"/>
  <c r="D8" i="8"/>
  <c r="C8" i="8"/>
  <c r="H7" i="8"/>
  <c r="J7" i="8" s="1"/>
  <c r="E7" i="8"/>
  <c r="D7" i="8"/>
  <c r="C7" i="8"/>
  <c r="K256" i="5"/>
  <c r="K255" i="5"/>
  <c r="K252" i="5"/>
  <c r="J252" i="5"/>
  <c r="L251" i="5"/>
  <c r="K251" i="5"/>
  <c r="J251" i="5"/>
  <c r="L250" i="5"/>
  <c r="K250" i="5"/>
  <c r="J250" i="5"/>
  <c r="L249" i="5"/>
  <c r="K249" i="5"/>
  <c r="J249" i="5"/>
  <c r="T248" i="5"/>
  <c r="M248" i="5"/>
  <c r="L248" i="5"/>
  <c r="K248" i="5"/>
  <c r="J248" i="5"/>
  <c r="H247" i="5"/>
  <c r="H246" i="5"/>
  <c r="G243" i="5"/>
  <c r="H243" i="5" s="1"/>
  <c r="E243" i="5"/>
  <c r="D243" i="5"/>
  <c r="G242" i="5"/>
  <c r="H242" i="5" s="1"/>
  <c r="E242" i="5"/>
  <c r="D242" i="5"/>
  <c r="G241" i="5"/>
  <c r="H241" i="5" s="1"/>
  <c r="E241" i="5"/>
  <c r="D241" i="5"/>
  <c r="G240" i="5"/>
  <c r="H240" i="5" s="1"/>
  <c r="E240" i="5"/>
  <c r="D240" i="5"/>
  <c r="G238" i="5"/>
  <c r="H238" i="5" s="1"/>
  <c r="E238" i="5"/>
  <c r="D238" i="5"/>
  <c r="G237" i="5"/>
  <c r="H237" i="5" s="1"/>
  <c r="E237" i="5"/>
  <c r="D237" i="5"/>
  <c r="G236" i="5"/>
  <c r="H236" i="5" s="1"/>
  <c r="E236" i="5"/>
  <c r="D236" i="5"/>
  <c r="H235" i="5"/>
  <c r="G235" i="5"/>
  <c r="E235" i="5"/>
  <c r="D235" i="5"/>
  <c r="G234" i="5"/>
  <c r="H234" i="5" s="1"/>
  <c r="E234" i="5"/>
  <c r="D234" i="5"/>
  <c r="G233" i="5"/>
  <c r="H233" i="5" s="1"/>
  <c r="E233" i="5"/>
  <c r="D233" i="5"/>
  <c r="G230" i="5"/>
  <c r="H230" i="5" s="1"/>
  <c r="E230" i="5"/>
  <c r="D230" i="5"/>
  <c r="H229" i="5"/>
  <c r="G229" i="5"/>
  <c r="E229" i="5"/>
  <c r="D229" i="5"/>
  <c r="H228" i="5"/>
  <c r="G228" i="5"/>
  <c r="E228" i="5"/>
  <c r="D228" i="5"/>
  <c r="G227" i="5"/>
  <c r="H227" i="5" s="1"/>
  <c r="E227" i="5"/>
  <c r="D227" i="5"/>
  <c r="G226" i="5"/>
  <c r="H226" i="5" s="1"/>
  <c r="E226" i="5"/>
  <c r="D226" i="5"/>
  <c r="G225" i="5"/>
  <c r="H225" i="5" s="1"/>
  <c r="E225" i="5"/>
  <c r="D225" i="5"/>
  <c r="H219" i="5"/>
  <c r="G219" i="5"/>
  <c r="E219" i="5"/>
  <c r="D219" i="5"/>
  <c r="G218" i="5"/>
  <c r="H218" i="5" s="1"/>
  <c r="E218" i="5"/>
  <c r="D218" i="5"/>
  <c r="G217" i="5"/>
  <c r="H217" i="5" s="1"/>
  <c r="E217" i="5"/>
  <c r="D217" i="5"/>
  <c r="H216" i="5"/>
  <c r="G216" i="5"/>
  <c r="E216" i="5"/>
  <c r="D216" i="5"/>
  <c r="H215" i="5"/>
  <c r="G215" i="5"/>
  <c r="E215" i="5"/>
  <c r="D215" i="5"/>
  <c r="G214" i="5"/>
  <c r="H214" i="5" s="1"/>
  <c r="E214" i="5"/>
  <c r="D214" i="5"/>
  <c r="H213" i="5"/>
  <c r="G213" i="5"/>
  <c r="E213" i="5"/>
  <c r="D213" i="5"/>
  <c r="H212" i="5"/>
  <c r="G212" i="5"/>
  <c r="E212" i="5"/>
  <c r="D212" i="5"/>
  <c r="G211" i="5"/>
  <c r="H211" i="5" s="1"/>
  <c r="E211" i="5"/>
  <c r="D211" i="5"/>
  <c r="G210" i="5"/>
  <c r="H210" i="5" s="1"/>
  <c r="E210" i="5"/>
  <c r="D210" i="5"/>
  <c r="G209" i="5"/>
  <c r="H209" i="5" s="1"/>
  <c r="E209" i="5"/>
  <c r="D209" i="5"/>
  <c r="G208" i="5"/>
  <c r="H208" i="5" s="1"/>
  <c r="E208" i="5"/>
  <c r="D208" i="5"/>
  <c r="G207" i="5"/>
  <c r="H207" i="5" s="1"/>
  <c r="E207" i="5"/>
  <c r="D207" i="5"/>
  <c r="G206" i="5"/>
  <c r="H206" i="5" s="1"/>
  <c r="E206" i="5"/>
  <c r="D206" i="5"/>
  <c r="H205" i="5"/>
  <c r="G205" i="5"/>
  <c r="E205" i="5"/>
  <c r="D205" i="5"/>
  <c r="G204" i="5"/>
  <c r="H204" i="5" s="1"/>
  <c r="E204" i="5"/>
  <c r="D204" i="5"/>
  <c r="H203" i="5"/>
  <c r="G203" i="5"/>
  <c r="E203" i="5"/>
  <c r="D203" i="5"/>
  <c r="H202" i="5"/>
  <c r="G202" i="5"/>
  <c r="E202" i="5"/>
  <c r="D202" i="5"/>
  <c r="G197" i="5"/>
  <c r="H197" i="5" s="1"/>
  <c r="E197" i="5"/>
  <c r="D197" i="5"/>
  <c r="H196" i="5"/>
  <c r="G196" i="5"/>
  <c r="E196" i="5"/>
  <c r="D196" i="5"/>
  <c r="G195" i="5"/>
  <c r="H195" i="5" s="1"/>
  <c r="E195" i="5"/>
  <c r="D195" i="5"/>
  <c r="G194" i="5"/>
  <c r="H194" i="5" s="1"/>
  <c r="E194" i="5"/>
  <c r="D194" i="5"/>
  <c r="G193" i="5"/>
  <c r="H193" i="5" s="1"/>
  <c r="E193" i="5"/>
  <c r="D193" i="5"/>
  <c r="G192" i="5"/>
  <c r="H192" i="5" s="1"/>
  <c r="F192" i="5"/>
  <c r="E192" i="5"/>
  <c r="D192" i="5"/>
  <c r="H191" i="5"/>
  <c r="G191" i="5"/>
  <c r="E191" i="5"/>
  <c r="D191" i="5"/>
  <c r="G190" i="5"/>
  <c r="H190" i="5" s="1"/>
  <c r="E190" i="5"/>
  <c r="D190" i="5"/>
  <c r="G189" i="5"/>
  <c r="H189" i="5" s="1"/>
  <c r="E189" i="5"/>
  <c r="D189" i="5"/>
  <c r="G188" i="5"/>
  <c r="H188" i="5" s="1"/>
  <c r="E188" i="5"/>
  <c r="D188" i="5"/>
  <c r="G187" i="5"/>
  <c r="H187" i="5" s="1"/>
  <c r="E187" i="5"/>
  <c r="D187" i="5"/>
  <c r="G186" i="5"/>
  <c r="H186" i="5" s="1"/>
  <c r="E186" i="5"/>
  <c r="D186" i="5"/>
  <c r="G185" i="5"/>
  <c r="H185" i="5" s="1"/>
  <c r="E185" i="5"/>
  <c r="D185" i="5"/>
  <c r="G184" i="5"/>
  <c r="H184" i="5" s="1"/>
  <c r="E184" i="5"/>
  <c r="D184" i="5"/>
  <c r="G183" i="5"/>
  <c r="H183" i="5" s="1"/>
  <c r="E183" i="5"/>
  <c r="D183" i="5"/>
  <c r="G182" i="5"/>
  <c r="H182" i="5" s="1"/>
  <c r="E182" i="5"/>
  <c r="D182" i="5"/>
  <c r="G181" i="5"/>
  <c r="H181" i="5" s="1"/>
  <c r="E181" i="5"/>
  <c r="D181" i="5"/>
  <c r="G179" i="5"/>
  <c r="H179" i="5" s="1"/>
  <c r="E179" i="5"/>
  <c r="D179" i="5"/>
  <c r="G178" i="5"/>
  <c r="H178" i="5" s="1"/>
  <c r="E178" i="5"/>
  <c r="D178" i="5"/>
  <c r="G177" i="5"/>
  <c r="H177" i="5" s="1"/>
  <c r="E177" i="5"/>
  <c r="D177" i="5"/>
  <c r="G176" i="5"/>
  <c r="H176" i="5" s="1"/>
  <c r="E176" i="5"/>
  <c r="D176" i="5"/>
  <c r="H175" i="5"/>
  <c r="G175" i="5"/>
  <c r="E175" i="5"/>
  <c r="D175" i="5"/>
  <c r="H174" i="5"/>
  <c r="G174" i="5"/>
  <c r="E174" i="5"/>
  <c r="D174" i="5"/>
  <c r="G173" i="5"/>
  <c r="H173" i="5" s="1"/>
  <c r="E173" i="5"/>
  <c r="D173" i="5"/>
  <c r="G172" i="5"/>
  <c r="H172" i="5" s="1"/>
  <c r="E172" i="5"/>
  <c r="D172" i="5"/>
  <c r="G171" i="5"/>
  <c r="H171" i="5" s="1"/>
  <c r="E171" i="5"/>
  <c r="D171" i="5"/>
  <c r="G170" i="5"/>
  <c r="H170" i="5" s="1"/>
  <c r="E170" i="5"/>
  <c r="D170" i="5"/>
  <c r="H169" i="5"/>
  <c r="G169" i="5"/>
  <c r="E169" i="5"/>
  <c r="D169" i="5"/>
  <c r="G168" i="5"/>
  <c r="H168" i="5" s="1"/>
  <c r="E168" i="5"/>
  <c r="D168" i="5"/>
  <c r="G167" i="5"/>
  <c r="H167" i="5" s="1"/>
  <c r="E167" i="5"/>
  <c r="D167" i="5"/>
  <c r="G166" i="5"/>
  <c r="H166" i="5" s="1"/>
  <c r="E166" i="5"/>
  <c r="D166" i="5"/>
  <c r="G165" i="5"/>
  <c r="H165" i="5" s="1"/>
  <c r="E165" i="5"/>
  <c r="D165" i="5"/>
  <c r="G164" i="5"/>
  <c r="H164" i="5" s="1"/>
  <c r="E164" i="5"/>
  <c r="D164" i="5"/>
  <c r="G163" i="5"/>
  <c r="H163" i="5" s="1"/>
  <c r="E163" i="5"/>
  <c r="D163" i="5"/>
  <c r="H162" i="5"/>
  <c r="G162" i="5"/>
  <c r="E162" i="5"/>
  <c r="D162" i="5"/>
  <c r="G161" i="5"/>
  <c r="H161" i="5" s="1"/>
  <c r="E161" i="5"/>
  <c r="D161" i="5"/>
  <c r="G160" i="5"/>
  <c r="H160" i="5" s="1"/>
  <c r="E160" i="5"/>
  <c r="D160" i="5"/>
  <c r="G159" i="5"/>
  <c r="H159" i="5" s="1"/>
  <c r="E159" i="5"/>
  <c r="D159" i="5"/>
  <c r="G158" i="5"/>
  <c r="H158" i="5" s="1"/>
  <c r="E158" i="5"/>
  <c r="D158" i="5"/>
  <c r="G157" i="5"/>
  <c r="H157" i="5" s="1"/>
  <c r="E157" i="5"/>
  <c r="D157" i="5"/>
  <c r="G156" i="5"/>
  <c r="H156" i="5" s="1"/>
  <c r="E156" i="5"/>
  <c r="D156" i="5"/>
  <c r="G155" i="5"/>
  <c r="H155" i="5" s="1"/>
  <c r="E155" i="5"/>
  <c r="D155" i="5"/>
  <c r="G154" i="5"/>
  <c r="H154" i="5" s="1"/>
  <c r="E154" i="5"/>
  <c r="D154" i="5"/>
  <c r="G153" i="5"/>
  <c r="H153" i="5" s="1"/>
  <c r="E153" i="5"/>
  <c r="D153" i="5"/>
  <c r="H152" i="5"/>
  <c r="G152" i="5"/>
  <c r="E152" i="5"/>
  <c r="D152" i="5"/>
  <c r="G151" i="5"/>
  <c r="H151" i="5" s="1"/>
  <c r="E151" i="5"/>
  <c r="D151" i="5"/>
  <c r="G150" i="5"/>
  <c r="H150" i="5" s="1"/>
  <c r="E150" i="5"/>
  <c r="D150" i="5"/>
  <c r="G149" i="5"/>
  <c r="H149" i="5" s="1"/>
  <c r="E149" i="5"/>
  <c r="D149" i="5"/>
  <c r="G148" i="5"/>
  <c r="H148" i="5" s="1"/>
  <c r="E148" i="5"/>
  <c r="D148" i="5"/>
  <c r="H147" i="5"/>
  <c r="G147" i="5"/>
  <c r="E147" i="5"/>
  <c r="D147" i="5"/>
  <c r="H146" i="5"/>
  <c r="G146" i="5"/>
  <c r="E146" i="5"/>
  <c r="D146" i="5"/>
  <c r="G145" i="5"/>
  <c r="H145" i="5" s="1"/>
  <c r="E145" i="5"/>
  <c r="D145" i="5"/>
  <c r="G144" i="5"/>
  <c r="H144" i="5" s="1"/>
  <c r="E144" i="5"/>
  <c r="D144" i="5"/>
  <c r="G143" i="5"/>
  <c r="H143" i="5" s="1"/>
  <c r="E143" i="5"/>
  <c r="D143" i="5"/>
  <c r="G142" i="5"/>
  <c r="H142" i="5" s="1"/>
  <c r="E142" i="5"/>
  <c r="D142" i="5"/>
  <c r="H141" i="5"/>
  <c r="G141" i="5"/>
  <c r="E141" i="5"/>
  <c r="D141" i="5"/>
  <c r="G140" i="5"/>
  <c r="H140" i="5" s="1"/>
  <c r="E140" i="5"/>
  <c r="D140" i="5"/>
  <c r="G139" i="5"/>
  <c r="H139" i="5" s="1"/>
  <c r="E139" i="5"/>
  <c r="D139" i="5"/>
  <c r="G138" i="5"/>
  <c r="H138" i="5" s="1"/>
  <c r="E138" i="5"/>
  <c r="D138" i="5"/>
  <c r="G137" i="5"/>
  <c r="H137" i="5" s="1"/>
  <c r="E137" i="5"/>
  <c r="D137" i="5"/>
  <c r="G136" i="5"/>
  <c r="H136" i="5" s="1"/>
  <c r="E136" i="5"/>
  <c r="D136" i="5"/>
  <c r="G135" i="5"/>
  <c r="H135" i="5" s="1"/>
  <c r="E135" i="5"/>
  <c r="D135" i="5"/>
  <c r="G134" i="5"/>
  <c r="H134" i="5" s="1"/>
  <c r="E134" i="5"/>
  <c r="D134" i="5"/>
  <c r="G133" i="5"/>
  <c r="H133" i="5" s="1"/>
  <c r="E133" i="5"/>
  <c r="D133" i="5"/>
  <c r="G132" i="5"/>
  <c r="H132" i="5" s="1"/>
  <c r="E132" i="5"/>
  <c r="D132" i="5"/>
  <c r="G131" i="5"/>
  <c r="H131" i="5" s="1"/>
  <c r="E131" i="5"/>
  <c r="D131" i="5"/>
  <c r="G130" i="5"/>
  <c r="H130" i="5" s="1"/>
  <c r="E130" i="5"/>
  <c r="D130" i="5"/>
  <c r="G129" i="5"/>
  <c r="H129" i="5" s="1"/>
  <c r="E129" i="5"/>
  <c r="D129" i="5"/>
  <c r="G128" i="5"/>
  <c r="H128" i="5" s="1"/>
  <c r="E128" i="5"/>
  <c r="D128" i="5"/>
  <c r="G127" i="5"/>
  <c r="H127" i="5" s="1"/>
  <c r="E127" i="5"/>
  <c r="D127" i="5"/>
  <c r="H126" i="5"/>
  <c r="G126" i="5"/>
  <c r="E126" i="5"/>
  <c r="D126" i="5"/>
  <c r="H125" i="5"/>
  <c r="G125" i="5"/>
  <c r="E125" i="5"/>
  <c r="D125" i="5"/>
  <c r="G124" i="5"/>
  <c r="H124" i="5" s="1"/>
  <c r="E124" i="5"/>
  <c r="D124" i="5"/>
  <c r="G123" i="5"/>
  <c r="H123" i="5" s="1"/>
  <c r="E123" i="5"/>
  <c r="D123" i="5"/>
  <c r="G122" i="5"/>
  <c r="H122" i="5" s="1"/>
  <c r="E122" i="5"/>
  <c r="D122" i="5"/>
  <c r="H121" i="5"/>
  <c r="G121" i="5"/>
  <c r="E121" i="5"/>
  <c r="D121" i="5"/>
  <c r="H120" i="5"/>
  <c r="G120" i="5"/>
  <c r="E120" i="5"/>
  <c r="D120" i="5"/>
  <c r="G119" i="5"/>
  <c r="H119" i="5" s="1"/>
  <c r="E119" i="5"/>
  <c r="D119" i="5"/>
  <c r="G118" i="5"/>
  <c r="H118" i="5" s="1"/>
  <c r="E118" i="5"/>
  <c r="D118" i="5"/>
  <c r="G117" i="5"/>
  <c r="H117" i="5" s="1"/>
  <c r="E117" i="5"/>
  <c r="D117" i="5"/>
  <c r="G116" i="5"/>
  <c r="H116" i="5" s="1"/>
  <c r="E116" i="5"/>
  <c r="D116" i="5"/>
  <c r="H115" i="5"/>
  <c r="G115" i="5"/>
  <c r="E115" i="5"/>
  <c r="D115" i="5"/>
  <c r="G114" i="5"/>
  <c r="H114" i="5" s="1"/>
  <c r="E114" i="5"/>
  <c r="D114" i="5"/>
  <c r="H113" i="5"/>
  <c r="G113" i="5"/>
  <c r="E113" i="5"/>
  <c r="D113" i="5"/>
  <c r="G112" i="5"/>
  <c r="H112" i="5" s="1"/>
  <c r="E112" i="5"/>
  <c r="D112" i="5"/>
  <c r="G111" i="5"/>
  <c r="H111" i="5" s="1"/>
  <c r="E111" i="5"/>
  <c r="D111" i="5"/>
  <c r="G110" i="5"/>
  <c r="H110" i="5" s="1"/>
  <c r="E110" i="5"/>
  <c r="D110" i="5"/>
  <c r="G109" i="5"/>
  <c r="H109" i="5" s="1"/>
  <c r="E109" i="5"/>
  <c r="D109" i="5"/>
  <c r="H107" i="5"/>
  <c r="G103" i="5"/>
  <c r="H103" i="5" s="1"/>
  <c r="E103" i="5"/>
  <c r="D103" i="5"/>
  <c r="G102" i="5"/>
  <c r="H102" i="5" s="1"/>
  <c r="E102" i="5"/>
  <c r="D102" i="5"/>
  <c r="G101" i="5"/>
  <c r="H101" i="5" s="1"/>
  <c r="E101" i="5"/>
  <c r="D101" i="5"/>
  <c r="G100" i="5"/>
  <c r="H100" i="5" s="1"/>
  <c r="E100" i="5"/>
  <c r="D100" i="5"/>
  <c r="G99" i="5"/>
  <c r="H99" i="5" s="1"/>
  <c r="E99" i="5"/>
  <c r="D99" i="5"/>
  <c r="H98" i="5"/>
  <c r="G98" i="5"/>
  <c r="E98" i="5"/>
  <c r="D98" i="5"/>
  <c r="G97" i="5"/>
  <c r="H97" i="5" s="1"/>
  <c r="E97" i="5"/>
  <c r="D97" i="5"/>
  <c r="G96" i="5"/>
  <c r="H96" i="5" s="1"/>
  <c r="E96" i="5"/>
  <c r="D96" i="5"/>
  <c r="G95" i="5"/>
  <c r="H95" i="5" s="1"/>
  <c r="E95" i="5"/>
  <c r="D95" i="5"/>
  <c r="G94" i="5"/>
  <c r="H94" i="5" s="1"/>
  <c r="E94" i="5"/>
  <c r="D94" i="5"/>
  <c r="G93" i="5"/>
  <c r="H93" i="5" s="1"/>
  <c r="E93" i="5"/>
  <c r="D93" i="5"/>
  <c r="G92" i="5"/>
  <c r="H92" i="5" s="1"/>
  <c r="E92" i="5"/>
  <c r="D92" i="5"/>
  <c r="G91" i="5"/>
  <c r="H91" i="5" s="1"/>
  <c r="E91" i="5"/>
  <c r="D91" i="5"/>
  <c r="G90" i="5"/>
  <c r="H90" i="5" s="1"/>
  <c r="E90" i="5"/>
  <c r="D90" i="5"/>
  <c r="G89" i="5"/>
  <c r="H89" i="5" s="1"/>
  <c r="E89" i="5"/>
  <c r="D89" i="5"/>
  <c r="G88" i="5"/>
  <c r="H88" i="5" s="1"/>
  <c r="E88" i="5"/>
  <c r="D88" i="5"/>
  <c r="G87" i="5"/>
  <c r="H87" i="5" s="1"/>
  <c r="E87" i="5"/>
  <c r="D87" i="5"/>
  <c r="G82" i="5"/>
  <c r="H82" i="5" s="1"/>
  <c r="E82" i="5"/>
  <c r="D82" i="5"/>
  <c r="G81" i="5"/>
  <c r="H81" i="5" s="1"/>
  <c r="E81" i="5"/>
  <c r="D81" i="5"/>
  <c r="G80" i="5"/>
  <c r="H80" i="5" s="1"/>
  <c r="E80" i="5"/>
  <c r="D80" i="5"/>
  <c r="G79" i="5"/>
  <c r="H79" i="5" s="1"/>
  <c r="E79" i="5"/>
  <c r="D79" i="5"/>
  <c r="G78" i="5"/>
  <c r="H78" i="5" s="1"/>
  <c r="E78" i="5"/>
  <c r="D78" i="5"/>
  <c r="G75" i="5"/>
  <c r="H75" i="5" s="1"/>
  <c r="E75" i="5"/>
  <c r="D75" i="5"/>
  <c r="G74" i="5"/>
  <c r="H74" i="5" s="1"/>
  <c r="E74" i="5"/>
  <c r="D74" i="5"/>
  <c r="G73" i="5"/>
  <c r="H73" i="5" s="1"/>
  <c r="E73" i="5"/>
  <c r="D73" i="5"/>
  <c r="G72" i="5"/>
  <c r="H72" i="5" s="1"/>
  <c r="G71" i="5"/>
  <c r="H71" i="5" s="1"/>
  <c r="E71" i="5"/>
  <c r="D71" i="5"/>
  <c r="G70" i="5"/>
  <c r="H70" i="5" s="1"/>
  <c r="E70" i="5"/>
  <c r="D70" i="5"/>
  <c r="M68" i="5"/>
  <c r="L68" i="5"/>
  <c r="K68" i="5"/>
  <c r="J68" i="5"/>
  <c r="K67" i="5"/>
  <c r="J67" i="5"/>
  <c r="G67" i="5"/>
  <c r="H67" i="5" s="1"/>
  <c r="E67" i="5"/>
  <c r="L67" i="5" s="1"/>
  <c r="D67" i="5"/>
  <c r="M67" i="5" s="1"/>
  <c r="G66" i="5"/>
  <c r="H66" i="5" s="1"/>
  <c r="E66" i="5"/>
  <c r="D66" i="5"/>
  <c r="H65" i="5"/>
  <c r="G65" i="5"/>
  <c r="E65" i="5"/>
  <c r="D65" i="5"/>
  <c r="H63" i="5"/>
  <c r="G63" i="5"/>
  <c r="E63" i="5"/>
  <c r="D63" i="5"/>
  <c r="G62" i="5"/>
  <c r="H62" i="5" s="1"/>
  <c r="E62" i="5"/>
  <c r="D62" i="5"/>
  <c r="G61" i="5"/>
  <c r="H61" i="5" s="1"/>
  <c r="E61" i="5"/>
  <c r="D61" i="5"/>
  <c r="G60" i="5"/>
  <c r="H60" i="5" s="1"/>
  <c r="E60" i="5"/>
  <c r="D60" i="5"/>
  <c r="G59" i="5"/>
  <c r="H59" i="5" s="1"/>
  <c r="E59" i="5"/>
  <c r="D59" i="5"/>
  <c r="G58" i="5"/>
  <c r="H58" i="5" s="1"/>
  <c r="E58" i="5"/>
  <c r="D58" i="5"/>
  <c r="G57" i="5"/>
  <c r="H57" i="5" s="1"/>
  <c r="E57" i="5"/>
  <c r="D57" i="5"/>
  <c r="G56" i="5"/>
  <c r="H56" i="5" s="1"/>
  <c r="E56" i="5"/>
  <c r="D56" i="5"/>
  <c r="G55" i="5"/>
  <c r="H55" i="5" s="1"/>
  <c r="E55" i="5"/>
  <c r="D55" i="5"/>
  <c r="G54" i="5"/>
  <c r="H54" i="5" s="1"/>
  <c r="E54" i="5"/>
  <c r="D54" i="5"/>
  <c r="G53" i="5"/>
  <c r="H53" i="5" s="1"/>
  <c r="E53" i="5"/>
  <c r="D53" i="5"/>
  <c r="G52" i="5"/>
  <c r="H52" i="5" s="1"/>
  <c r="E52" i="5"/>
  <c r="D52" i="5"/>
  <c r="G51" i="5"/>
  <c r="H51" i="5" s="1"/>
  <c r="E51" i="5"/>
  <c r="D51" i="5"/>
  <c r="G50" i="5"/>
  <c r="H50" i="5" s="1"/>
  <c r="E50" i="5"/>
  <c r="D50" i="5"/>
  <c r="G49" i="5"/>
  <c r="H49" i="5" s="1"/>
  <c r="E49" i="5"/>
  <c r="D49" i="5"/>
  <c r="G48" i="5"/>
  <c r="H48" i="5" s="1"/>
  <c r="E48" i="5"/>
  <c r="D48" i="5"/>
  <c r="G47" i="5"/>
  <c r="H47" i="5" s="1"/>
  <c r="E47" i="5"/>
  <c r="D47" i="5"/>
  <c r="G46" i="5"/>
  <c r="H46" i="5" s="1"/>
  <c r="E46" i="5"/>
  <c r="D46" i="5"/>
  <c r="G45" i="5"/>
  <c r="H45" i="5" s="1"/>
  <c r="E45" i="5"/>
  <c r="D45" i="5"/>
  <c r="G44" i="5"/>
  <c r="H44" i="5" s="1"/>
  <c r="E44" i="5"/>
  <c r="D44" i="5"/>
  <c r="G43" i="5"/>
  <c r="H43" i="5" s="1"/>
  <c r="E43" i="5"/>
  <c r="D43" i="5"/>
  <c r="G42" i="5"/>
  <c r="H42" i="5" s="1"/>
  <c r="E42" i="5"/>
  <c r="D42" i="5"/>
  <c r="G41" i="5"/>
  <c r="H41" i="5" s="1"/>
  <c r="E41" i="5"/>
  <c r="D41" i="5"/>
  <c r="H40" i="5"/>
  <c r="G40" i="5"/>
  <c r="E40" i="5"/>
  <c r="D40" i="5"/>
  <c r="G39" i="5"/>
  <c r="H39" i="5" s="1"/>
  <c r="E39" i="5"/>
  <c r="D39" i="5"/>
  <c r="G38" i="5"/>
  <c r="H38" i="5" s="1"/>
  <c r="E38" i="5"/>
  <c r="D38" i="5"/>
  <c r="G37" i="5"/>
  <c r="H37" i="5" s="1"/>
  <c r="E37" i="5"/>
  <c r="D37" i="5"/>
  <c r="G33" i="5"/>
  <c r="H33" i="5" s="1"/>
  <c r="E33" i="5"/>
  <c r="D33" i="5"/>
  <c r="G32" i="5"/>
  <c r="H32" i="5" s="1"/>
  <c r="E32" i="5"/>
  <c r="D32" i="5"/>
  <c r="G31" i="5"/>
  <c r="H31" i="5" s="1"/>
  <c r="E31" i="5"/>
  <c r="D31" i="5"/>
  <c r="G30" i="5"/>
  <c r="H30" i="5" s="1"/>
  <c r="E30" i="5"/>
  <c r="D30" i="5"/>
  <c r="G29" i="5"/>
  <c r="H29" i="5" s="1"/>
  <c r="E29" i="5"/>
  <c r="D29" i="5"/>
  <c r="G28" i="5"/>
  <c r="H28" i="5" s="1"/>
  <c r="E28" i="5"/>
  <c r="D28" i="5"/>
  <c r="G27" i="5"/>
  <c r="H27" i="5" s="1"/>
  <c r="E27" i="5"/>
  <c r="D27" i="5"/>
  <c r="G26" i="5"/>
  <c r="H26" i="5" s="1"/>
  <c r="E26" i="5"/>
  <c r="D26" i="5"/>
  <c r="G25" i="5"/>
  <c r="H25" i="5" s="1"/>
  <c r="E25" i="5"/>
  <c r="D25" i="5"/>
  <c r="G24" i="5"/>
  <c r="H24" i="5" s="1"/>
  <c r="E24" i="5"/>
  <c r="D24" i="5"/>
  <c r="G23" i="5"/>
  <c r="H23" i="5" s="1"/>
  <c r="E23" i="5"/>
  <c r="D23" i="5"/>
  <c r="G22" i="5"/>
  <c r="H22" i="5" s="1"/>
  <c r="E22" i="5"/>
  <c r="D22" i="5"/>
  <c r="G21" i="5"/>
  <c r="H21" i="5" s="1"/>
  <c r="E21" i="5"/>
  <c r="D21" i="5"/>
  <c r="G20" i="5"/>
  <c r="H20" i="5" s="1"/>
  <c r="E20" i="5"/>
  <c r="D20" i="5"/>
  <c r="G19" i="5"/>
  <c r="H19" i="5" s="1"/>
  <c r="E19" i="5"/>
  <c r="D19" i="5"/>
  <c r="G18" i="5"/>
  <c r="H18" i="5" s="1"/>
  <c r="E18" i="5"/>
  <c r="D18" i="5"/>
  <c r="G17" i="5"/>
  <c r="H17" i="5" s="1"/>
  <c r="E17" i="5"/>
  <c r="D17" i="5"/>
  <c r="G16" i="5"/>
  <c r="H16" i="5" s="1"/>
  <c r="E16" i="5"/>
  <c r="D16" i="5"/>
  <c r="G15" i="5"/>
  <c r="H15" i="5" s="1"/>
  <c r="E15" i="5"/>
  <c r="D15" i="5"/>
  <c r="G14" i="5"/>
  <c r="H14" i="5" s="1"/>
  <c r="E14" i="5"/>
  <c r="D14" i="5"/>
  <c r="H13" i="5"/>
  <c r="G13" i="5"/>
  <c r="E13" i="5"/>
  <c r="D13" i="5"/>
  <c r="G12" i="5"/>
  <c r="H12" i="5" s="1"/>
  <c r="E12" i="5"/>
  <c r="D12" i="5"/>
  <c r="G11" i="5"/>
  <c r="H11" i="5" s="1"/>
  <c r="E11" i="5"/>
  <c r="D11" i="5"/>
  <c r="H10" i="5"/>
  <c r="G10" i="5"/>
  <c r="E10" i="5"/>
  <c r="D10" i="5"/>
  <c r="G9" i="5"/>
  <c r="H9" i="5" s="1"/>
  <c r="E9" i="5"/>
  <c r="D9" i="5"/>
  <c r="G8" i="5"/>
  <c r="H8" i="5" s="1"/>
  <c r="E8" i="5"/>
  <c r="D8" i="5"/>
  <c r="D29" i="4"/>
  <c r="D24" i="4"/>
  <c r="Z45" i="3"/>
  <c r="C45" i="3"/>
  <c r="Z43" i="3"/>
  <c r="C43" i="3"/>
  <c r="Z41" i="3"/>
  <c r="C41" i="3"/>
  <c r="Z39" i="3"/>
  <c r="C39" i="3"/>
  <c r="Z37" i="3"/>
  <c r="C37" i="3"/>
  <c r="Z35" i="3"/>
  <c r="C35" i="3"/>
  <c r="Z33" i="3"/>
  <c r="C33" i="3"/>
  <c r="Z31" i="3"/>
  <c r="C31" i="3"/>
  <c r="Z29" i="3"/>
  <c r="C29" i="3"/>
  <c r="Z27" i="3"/>
  <c r="C27" i="3"/>
  <c r="Z25" i="3"/>
  <c r="C25" i="3"/>
  <c r="Z23" i="3"/>
  <c r="C23" i="3"/>
  <c r="Z21" i="3"/>
  <c r="C21" i="3"/>
  <c r="Z19" i="3"/>
  <c r="C19" i="3"/>
  <c r="Z17" i="3"/>
  <c r="C17" i="3"/>
  <c r="Z15" i="3"/>
  <c r="C15" i="3"/>
  <c r="Z13" i="3"/>
  <c r="C13" i="3"/>
  <c r="Z11" i="3"/>
  <c r="C11" i="3"/>
  <c r="Z9" i="3"/>
  <c r="C9" i="3"/>
  <c r="G2355" i="2"/>
  <c r="F247" i="5" s="1"/>
  <c r="I247" i="5" s="1"/>
  <c r="G2339" i="2"/>
  <c r="F246" i="5" s="1"/>
  <c r="G2337" i="2"/>
  <c r="F245" i="5" s="1"/>
  <c r="E2336" i="2"/>
  <c r="G2334" i="2"/>
  <c r="G2325" i="2"/>
  <c r="F243" i="5" s="1"/>
  <c r="I243" i="5" s="1"/>
  <c r="E2324" i="2"/>
  <c r="G2322" i="2"/>
  <c r="F242" i="5" s="1"/>
  <c r="I242" i="5" s="1"/>
  <c r="G2320" i="2"/>
  <c r="F241" i="5" s="1"/>
  <c r="I241" i="5" s="1"/>
  <c r="G2318" i="2"/>
  <c r="F240" i="5" s="1"/>
  <c r="E2317" i="2"/>
  <c r="G2314" i="2"/>
  <c r="F239" i="5" s="1"/>
  <c r="G2312" i="2"/>
  <c r="F238" i="5" s="1"/>
  <c r="I238" i="5" s="1"/>
  <c r="G2310" i="2"/>
  <c r="F237" i="5" s="1"/>
  <c r="G2308" i="2"/>
  <c r="F236" i="5" s="1"/>
  <c r="I236" i="5" s="1"/>
  <c r="G2306" i="2"/>
  <c r="F235" i="5" s="1"/>
  <c r="G2304" i="2"/>
  <c r="F234" i="5" s="1"/>
  <c r="I234" i="5" s="1"/>
  <c r="E2303" i="2"/>
  <c r="E2302" i="2"/>
  <c r="G2291" i="2"/>
  <c r="F233" i="5" s="1"/>
  <c r="I233" i="5" s="1"/>
  <c r="E2290" i="2"/>
  <c r="G2284" i="2"/>
  <c r="F232" i="5" s="1"/>
  <c r="G2279" i="2"/>
  <c r="F231" i="5" s="1"/>
  <c r="G2276" i="2"/>
  <c r="F230" i="5" s="1"/>
  <c r="G2273" i="2"/>
  <c r="F229" i="5" s="1"/>
  <c r="I229" i="5" s="1"/>
  <c r="G2266" i="2"/>
  <c r="F228" i="5" s="1"/>
  <c r="G2259" i="2"/>
  <c r="F227" i="5" s="1"/>
  <c r="G2254" i="2"/>
  <c r="F226" i="5" s="1"/>
  <c r="I226" i="5" s="1"/>
  <c r="G2252" i="2"/>
  <c r="F225" i="5" s="1"/>
  <c r="E2251" i="2"/>
  <c r="G2248" i="2"/>
  <c r="F224" i="5" s="1"/>
  <c r="G2239" i="2"/>
  <c r="F223" i="5" s="1"/>
  <c r="G2227" i="2"/>
  <c r="F222" i="5" s="1"/>
  <c r="G2215" i="2"/>
  <c r="F221" i="5" s="1"/>
  <c r="G2204" i="2"/>
  <c r="F220" i="5" s="1"/>
  <c r="G2193" i="2"/>
  <c r="F219" i="5" s="1"/>
  <c r="I219" i="5" s="1"/>
  <c r="G2189" i="2"/>
  <c r="F218" i="5" s="1"/>
  <c r="G2185" i="2"/>
  <c r="F217" i="5" s="1"/>
  <c r="G2181" i="2"/>
  <c r="F216" i="5" s="1"/>
  <c r="I216" i="5" s="1"/>
  <c r="G2179" i="2"/>
  <c r="F215" i="5" s="1"/>
  <c r="G2167" i="2"/>
  <c r="F214" i="5" s="1"/>
  <c r="G2164" i="2"/>
  <c r="F213" i="5" s="1"/>
  <c r="I213" i="5" s="1"/>
  <c r="G2161" i="2"/>
  <c r="F212" i="5" s="1"/>
  <c r="G2157" i="2"/>
  <c r="F211" i="5" s="1"/>
  <c r="I211" i="5" s="1"/>
  <c r="G2151" i="2"/>
  <c r="F210" i="5" s="1"/>
  <c r="G2144" i="2"/>
  <c r="F209" i="5" s="1"/>
  <c r="I209" i="5" s="1"/>
  <c r="G2140" i="2"/>
  <c r="F208" i="5" s="1"/>
  <c r="I208" i="5" s="1"/>
  <c r="G2131" i="2"/>
  <c r="F207" i="5" s="1"/>
  <c r="G2128" i="2"/>
  <c r="F206" i="5" s="1"/>
  <c r="I206" i="5" s="1"/>
  <c r="G2124" i="2"/>
  <c r="F205" i="5" s="1"/>
  <c r="G2120" i="2"/>
  <c r="F204" i="5" s="1"/>
  <c r="G2113" i="2"/>
  <c r="F203" i="5" s="1"/>
  <c r="I203" i="5" s="1"/>
  <c r="G2109" i="2"/>
  <c r="F202" i="5" s="1"/>
  <c r="I202" i="5" s="1"/>
  <c r="E2108" i="2"/>
  <c r="G2105" i="2"/>
  <c r="F201" i="5" s="1"/>
  <c r="G2103" i="2"/>
  <c r="F200" i="5" s="1"/>
  <c r="G2101" i="2"/>
  <c r="F199" i="5" s="1"/>
  <c r="G2098" i="2"/>
  <c r="F198" i="5" s="1"/>
  <c r="G2096" i="2"/>
  <c r="F197" i="5" s="1"/>
  <c r="G2094" i="2"/>
  <c r="F196" i="5" s="1"/>
  <c r="G2085" i="2"/>
  <c r="F195" i="5" s="1"/>
  <c r="G2076" i="2"/>
  <c r="F194" i="5" s="1"/>
  <c r="G2070" i="2"/>
  <c r="F193" i="5" s="1"/>
  <c r="I193" i="5" s="1"/>
  <c r="G2056" i="2"/>
  <c r="F191" i="5" s="1"/>
  <c r="I191" i="5" s="1"/>
  <c r="E2055" i="2"/>
  <c r="G2052" i="2"/>
  <c r="F190" i="5" s="1"/>
  <c r="G2050" i="2"/>
  <c r="F189" i="5" s="1"/>
  <c r="G2048" i="2"/>
  <c r="F188" i="5" s="1"/>
  <c r="G2046" i="2"/>
  <c r="F187" i="5" s="1"/>
  <c r="G2044" i="2"/>
  <c r="F186" i="5" s="1"/>
  <c r="G2042" i="2"/>
  <c r="F185" i="5" s="1"/>
  <c r="G2040" i="2"/>
  <c r="F184" i="5" s="1"/>
  <c r="G2038" i="2"/>
  <c r="F183" i="5" s="1"/>
  <c r="I183" i="5" s="1"/>
  <c r="G2036" i="2"/>
  <c r="F182" i="5" s="1"/>
  <c r="E2035" i="2"/>
  <c r="G2033" i="2"/>
  <c r="F181" i="5" s="1"/>
  <c r="I181" i="5" s="1"/>
  <c r="G2031" i="2"/>
  <c r="F180" i="5" s="1"/>
  <c r="G2029" i="2"/>
  <c r="F179" i="5" s="1"/>
  <c r="G2027" i="2"/>
  <c r="F178" i="5" s="1"/>
  <c r="G2025" i="2"/>
  <c r="F177" i="5" s="1"/>
  <c r="I177" i="5" s="1"/>
  <c r="E2024" i="2"/>
  <c r="G2022" i="2"/>
  <c r="F176" i="5" s="1"/>
  <c r="G2020" i="2"/>
  <c r="F175" i="5" s="1"/>
  <c r="I175" i="5" s="1"/>
  <c r="G2018" i="2"/>
  <c r="F174" i="5" s="1"/>
  <c r="G2016" i="2"/>
  <c r="F173" i="5" s="1"/>
  <c r="I173" i="5" s="1"/>
  <c r="G2014" i="2"/>
  <c r="F172" i="5" s="1"/>
  <c r="G2012" i="2"/>
  <c r="F171" i="5" s="1"/>
  <c r="G2010" i="2"/>
  <c r="F170" i="5" s="1"/>
  <c r="I170" i="5" s="1"/>
  <c r="G2008" i="2"/>
  <c r="F169" i="5" s="1"/>
  <c r="I169" i="5" s="1"/>
  <c r="G2006" i="2"/>
  <c r="F168" i="5" s="1"/>
  <c r="I168" i="5" s="1"/>
  <c r="G2004" i="2"/>
  <c r="F167" i="5" s="1"/>
  <c r="G2002" i="2"/>
  <c r="F166" i="5" s="1"/>
  <c r="G2000" i="2"/>
  <c r="F165" i="5" s="1"/>
  <c r="G1998" i="2"/>
  <c r="F164" i="5" s="1"/>
  <c r="I164" i="5" s="1"/>
  <c r="G1996" i="2"/>
  <c r="F163" i="5" s="1"/>
  <c r="G1994" i="2"/>
  <c r="F162" i="5" s="1"/>
  <c r="I162" i="5" s="1"/>
  <c r="G1992" i="2"/>
  <c r="F161" i="5" s="1"/>
  <c r="G1990" i="2"/>
  <c r="F160" i="5" s="1"/>
  <c r="G1988" i="2"/>
  <c r="F159" i="5" s="1"/>
  <c r="I159" i="5" s="1"/>
  <c r="G1986" i="2"/>
  <c r="F158" i="5" s="1"/>
  <c r="I158" i="5" s="1"/>
  <c r="G1984" i="2"/>
  <c r="F157" i="5" s="1"/>
  <c r="G1982" i="2"/>
  <c r="F156" i="5" s="1"/>
  <c r="G1980" i="2"/>
  <c r="F155" i="5" s="1"/>
  <c r="G1978" i="2"/>
  <c r="F154" i="5" s="1"/>
  <c r="I154" i="5" s="1"/>
  <c r="G1976" i="2"/>
  <c r="F153" i="5" s="1"/>
  <c r="E1975" i="2"/>
  <c r="G1972" i="2"/>
  <c r="F152" i="5" s="1"/>
  <c r="I152" i="5" s="1"/>
  <c r="G1970" i="2"/>
  <c r="F151" i="5" s="1"/>
  <c r="G1968" i="2"/>
  <c r="F150" i="5" s="1"/>
  <c r="E1967" i="2"/>
  <c r="G1965" i="2"/>
  <c r="F149" i="5" s="1"/>
  <c r="G1963" i="2"/>
  <c r="F148" i="5" s="1"/>
  <c r="I148" i="5" s="1"/>
  <c r="G1961" i="2"/>
  <c r="F147" i="5" s="1"/>
  <c r="I147" i="5" s="1"/>
  <c r="G1959" i="2"/>
  <c r="F146" i="5" s="1"/>
  <c r="G1957" i="2"/>
  <c r="F145" i="5" s="1"/>
  <c r="I145" i="5" s="1"/>
  <c r="E1956" i="2"/>
  <c r="G1954" i="2"/>
  <c r="F144" i="5" s="1"/>
  <c r="G1952" i="2"/>
  <c r="F143" i="5" s="1"/>
  <c r="G1950" i="2"/>
  <c r="F142" i="5" s="1"/>
  <c r="I142" i="5" s="1"/>
  <c r="G1948" i="2"/>
  <c r="F141" i="5" s="1"/>
  <c r="G1946" i="2"/>
  <c r="F140" i="5" s="1"/>
  <c r="G1944" i="2"/>
  <c r="F139" i="5" s="1"/>
  <c r="I139" i="5" s="1"/>
  <c r="G1942" i="2"/>
  <c r="F138" i="5" s="1"/>
  <c r="G1940" i="2"/>
  <c r="F137" i="5" s="1"/>
  <c r="E1939" i="2"/>
  <c r="G1937" i="2"/>
  <c r="F136" i="5" s="1"/>
  <c r="G1935" i="2"/>
  <c r="F135" i="5" s="1"/>
  <c r="G1933" i="2"/>
  <c r="F134" i="5" s="1"/>
  <c r="G1931" i="2"/>
  <c r="F133" i="5" s="1"/>
  <c r="I133" i="5" s="1"/>
  <c r="G1929" i="2"/>
  <c r="F132" i="5" s="1"/>
  <c r="I132" i="5" s="1"/>
  <c r="G1927" i="2"/>
  <c r="F131" i="5" s="1"/>
  <c r="G1925" i="2"/>
  <c r="F130" i="5" s="1"/>
  <c r="E1924" i="2"/>
  <c r="G1922" i="2"/>
  <c r="F129" i="5" s="1"/>
  <c r="G1920" i="2"/>
  <c r="F128" i="5" s="1"/>
  <c r="G1918" i="2"/>
  <c r="F127" i="5" s="1"/>
  <c r="I127" i="5" s="1"/>
  <c r="G1916" i="2"/>
  <c r="F126" i="5" s="1"/>
  <c r="I126" i="5" s="1"/>
  <c r="G1914" i="2"/>
  <c r="F125" i="5" s="1"/>
  <c r="G1912" i="2"/>
  <c r="F124" i="5" s="1"/>
  <c r="I124" i="5" s="1"/>
  <c r="G1910" i="2"/>
  <c r="F123" i="5" s="1"/>
  <c r="I123" i="5" s="1"/>
  <c r="G1908" i="2"/>
  <c r="F122" i="5" s="1"/>
  <c r="G1906" i="2"/>
  <c r="F121" i="5" s="1"/>
  <c r="I121" i="5" s="1"/>
  <c r="G1904" i="2"/>
  <c r="F120" i="5" s="1"/>
  <c r="I120" i="5" s="1"/>
  <c r="G1902" i="2"/>
  <c r="F119" i="5" s="1"/>
  <c r="I119" i="5" s="1"/>
  <c r="G1900" i="2"/>
  <c r="F118" i="5" s="1"/>
  <c r="E1899" i="2"/>
  <c r="G1897" i="2"/>
  <c r="F117" i="5" s="1"/>
  <c r="G1895" i="2"/>
  <c r="F116" i="5" s="1"/>
  <c r="I116" i="5" s="1"/>
  <c r="G1893" i="2"/>
  <c r="F115" i="5" s="1"/>
  <c r="I115" i="5" s="1"/>
  <c r="E1892" i="2"/>
  <c r="G1890" i="2"/>
  <c r="F114" i="5" s="1"/>
  <c r="G1888" i="2"/>
  <c r="F113" i="5" s="1"/>
  <c r="I113" i="5" s="1"/>
  <c r="G1886" i="2"/>
  <c r="F112" i="5" s="1"/>
  <c r="E1885" i="2"/>
  <c r="G1883" i="2"/>
  <c r="F111" i="5" s="1"/>
  <c r="G1881" i="2"/>
  <c r="F110" i="5" s="1"/>
  <c r="I110" i="5" s="1"/>
  <c r="G1879" i="2"/>
  <c r="F109" i="5" s="1"/>
  <c r="E1878" i="2"/>
  <c r="G1876" i="2"/>
  <c r="F108" i="5" s="1"/>
  <c r="G1874" i="2"/>
  <c r="F107" i="5" s="1"/>
  <c r="I107" i="5" s="1"/>
  <c r="E1873" i="2"/>
  <c r="G1870" i="2"/>
  <c r="F106" i="5" s="1"/>
  <c r="G1866" i="2"/>
  <c r="F105" i="5" s="1"/>
  <c r="G1863" i="2"/>
  <c r="F104" i="5" s="1"/>
  <c r="G1813" i="2"/>
  <c r="F103" i="5" s="1"/>
  <c r="I103" i="5" s="1"/>
  <c r="G1807" i="2"/>
  <c r="F102" i="5" s="1"/>
  <c r="E1806" i="2"/>
  <c r="G1801" i="2"/>
  <c r="F101" i="5" s="1"/>
  <c r="I101" i="5" s="1"/>
  <c r="E1800" i="2"/>
  <c r="G1795" i="2"/>
  <c r="F100" i="5" s="1"/>
  <c r="E1794" i="2"/>
  <c r="G1791" i="2"/>
  <c r="F99" i="5" s="1"/>
  <c r="I99" i="5" s="1"/>
  <c r="E1790" i="2"/>
  <c r="G1746" i="2"/>
  <c r="F98" i="5" s="1"/>
  <c r="E1745" i="2"/>
  <c r="G1682" i="2"/>
  <c r="F97" i="5" s="1"/>
  <c r="I97" i="5" s="1"/>
  <c r="G1619" i="2"/>
  <c r="F96" i="5" s="1"/>
  <c r="I96" i="5" s="1"/>
  <c r="E1618" i="2"/>
  <c r="G1567" i="2"/>
  <c r="F95" i="5" s="1"/>
  <c r="I95" i="5" s="1"/>
  <c r="G1516" i="2"/>
  <c r="F94" i="5" s="1"/>
  <c r="I94" i="5" s="1"/>
  <c r="E1515" i="2"/>
  <c r="E1514" i="2"/>
  <c r="G1503" i="2"/>
  <c r="F93" i="5" s="1"/>
  <c r="I93" i="5" s="1"/>
  <c r="G1488" i="2"/>
  <c r="F92" i="5" s="1"/>
  <c r="G1485" i="2"/>
  <c r="F91" i="5" s="1"/>
  <c r="I91" i="5" s="1"/>
  <c r="G1441" i="2"/>
  <c r="F90" i="5" s="1"/>
  <c r="I90" i="5" s="1"/>
  <c r="G1397" i="2"/>
  <c r="F89" i="5" s="1"/>
  <c r="E1396" i="2"/>
  <c r="G1389" i="2"/>
  <c r="F88" i="5" s="1"/>
  <c r="I88" i="5" s="1"/>
  <c r="G1382" i="2"/>
  <c r="F87" i="5" s="1"/>
  <c r="I87" i="5" s="1"/>
  <c r="E1381" i="2"/>
  <c r="G1377" i="2"/>
  <c r="F86" i="5" s="1"/>
  <c r="G1370" i="2"/>
  <c r="F84" i="5" s="1"/>
  <c r="G1326" i="2"/>
  <c r="F83" i="5" s="1"/>
  <c r="G1322" i="2"/>
  <c r="F82" i="5" s="1"/>
  <c r="I82" i="5" s="1"/>
  <c r="G1319" i="2"/>
  <c r="F81" i="5" s="1"/>
  <c r="G1314" i="2"/>
  <c r="F80" i="5" s="1"/>
  <c r="I80" i="5" s="1"/>
  <c r="G1275" i="2"/>
  <c r="F79" i="5" s="1"/>
  <c r="G1264" i="2"/>
  <c r="F78" i="5" s="1"/>
  <c r="E1263" i="2"/>
  <c r="G1258" i="2"/>
  <c r="F77" i="5" s="1"/>
  <c r="G1236" i="2"/>
  <c r="F76" i="5" s="1"/>
  <c r="G1188" i="2"/>
  <c r="F75" i="5" s="1"/>
  <c r="I75" i="5" s="1"/>
  <c r="G1184" i="2"/>
  <c r="F74" i="5" s="1"/>
  <c r="G1155" i="2"/>
  <c r="F73" i="5" s="1"/>
  <c r="I73" i="5" s="1"/>
  <c r="E1154" i="2"/>
  <c r="E1153" i="2"/>
  <c r="G1150" i="2"/>
  <c r="F72" i="5" s="1"/>
  <c r="I72" i="5" s="1"/>
  <c r="G1103" i="2"/>
  <c r="F71" i="5" s="1"/>
  <c r="I71" i="5" s="1"/>
  <c r="G1047" i="2"/>
  <c r="F70" i="5" s="1"/>
  <c r="I70" i="5" s="1"/>
  <c r="G1045" i="2"/>
  <c r="F69" i="5" s="1"/>
  <c r="G1043" i="2"/>
  <c r="F68" i="5" s="1"/>
  <c r="G991" i="2"/>
  <c r="F67" i="5" s="1"/>
  <c r="G988" i="2"/>
  <c r="F66" i="5" s="1"/>
  <c r="I66" i="5" s="1"/>
  <c r="G984" i="2"/>
  <c r="F65" i="5" s="1"/>
  <c r="I65" i="5" s="1"/>
  <c r="E983" i="2"/>
  <c r="G978" i="2"/>
  <c r="F64" i="5" s="1"/>
  <c r="G975" i="2"/>
  <c r="F63" i="5" s="1"/>
  <c r="G969" i="2"/>
  <c r="F62" i="5" s="1"/>
  <c r="I62" i="5" s="1"/>
  <c r="G962" i="2"/>
  <c r="F61" i="5" s="1"/>
  <c r="G901" i="2"/>
  <c r="F60" i="5" s="1"/>
  <c r="I60" i="5" s="1"/>
  <c r="G882" i="2"/>
  <c r="F59" i="5" s="1"/>
  <c r="I59" i="5" s="1"/>
  <c r="G817" i="2"/>
  <c r="F58" i="5" s="1"/>
  <c r="G766" i="2"/>
  <c r="F57" i="5" s="1"/>
  <c r="I57" i="5" s="1"/>
  <c r="E765" i="2"/>
  <c r="G762" i="2"/>
  <c r="F56" i="5" s="1"/>
  <c r="G760" i="2"/>
  <c r="F55" i="5" s="1"/>
  <c r="G758" i="2"/>
  <c r="F54" i="5" s="1"/>
  <c r="I54" i="5" s="1"/>
  <c r="G756" i="2"/>
  <c r="F53" i="5" s="1"/>
  <c r="I53" i="5" s="1"/>
  <c r="E755" i="2"/>
  <c r="G750" i="2"/>
  <c r="F52" i="5" s="1"/>
  <c r="G747" i="2"/>
  <c r="F51" i="5" s="1"/>
  <c r="I51" i="5" s="1"/>
  <c r="G729" i="2"/>
  <c r="F50" i="5" s="1"/>
  <c r="I50" i="5" s="1"/>
  <c r="G722" i="2"/>
  <c r="F49" i="5" s="1"/>
  <c r="G702" i="2"/>
  <c r="F48" i="5" s="1"/>
  <c r="I48" i="5" s="1"/>
  <c r="G682" i="2"/>
  <c r="F47" i="5" s="1"/>
  <c r="G662" i="2"/>
  <c r="F46" i="5" s="1"/>
  <c r="E661" i="2"/>
  <c r="G657" i="2"/>
  <c r="F45" i="5" s="1"/>
  <c r="I45" i="5" s="1"/>
  <c r="G632" i="2"/>
  <c r="F44" i="5" s="1"/>
  <c r="I44" i="5" s="1"/>
  <c r="G623" i="2"/>
  <c r="F43" i="5" s="1"/>
  <c r="G610" i="2"/>
  <c r="F42" i="5" s="1"/>
  <c r="G568" i="2"/>
  <c r="F41" i="5" s="1"/>
  <c r="I41" i="5" s="1"/>
  <c r="G541" i="2"/>
  <c r="F40" i="5" s="1"/>
  <c r="G506" i="2"/>
  <c r="F39" i="5" s="1"/>
  <c r="I39" i="5" s="1"/>
  <c r="E505" i="2"/>
  <c r="E504" i="2"/>
  <c r="G501" i="2"/>
  <c r="F38" i="5" s="1"/>
  <c r="I38" i="5" s="1"/>
  <c r="G475" i="2"/>
  <c r="F37" i="5" s="1"/>
  <c r="I37" i="5" s="1"/>
  <c r="E474" i="2"/>
  <c r="G471" i="2"/>
  <c r="F36" i="5" s="1"/>
  <c r="G465" i="2"/>
  <c r="F35" i="5" s="1"/>
  <c r="G417" i="2"/>
  <c r="F34" i="5" s="1"/>
  <c r="G369" i="2"/>
  <c r="F33" i="5" s="1"/>
  <c r="I33" i="5" s="1"/>
  <c r="G366" i="2"/>
  <c r="F32" i="5" s="1"/>
  <c r="I32" i="5" s="1"/>
  <c r="G359" i="2"/>
  <c r="F31" i="5" s="1"/>
  <c r="I31" i="5" s="1"/>
  <c r="G303" i="2"/>
  <c r="F30" i="5" s="1"/>
  <c r="I30" i="5" s="1"/>
  <c r="G287" i="2"/>
  <c r="F29" i="5" s="1"/>
  <c r="I29" i="5" s="1"/>
  <c r="G273" i="2"/>
  <c r="F28" i="5" s="1"/>
  <c r="I28" i="5" s="1"/>
  <c r="G261" i="2"/>
  <c r="F27" i="5" s="1"/>
  <c r="I27" i="5" s="1"/>
  <c r="G254" i="2"/>
  <c r="F26" i="5" s="1"/>
  <c r="I26" i="5" s="1"/>
  <c r="G239" i="2"/>
  <c r="F25" i="5" s="1"/>
  <c r="I25" i="5" s="1"/>
  <c r="G229" i="2"/>
  <c r="F24" i="5" s="1"/>
  <c r="I24" i="5" s="1"/>
  <c r="G177" i="2"/>
  <c r="F23" i="5" s="1"/>
  <c r="I23" i="5" s="1"/>
  <c r="G175" i="2"/>
  <c r="F22" i="5" s="1"/>
  <c r="I22" i="5" s="1"/>
  <c r="G173" i="2"/>
  <c r="F21" i="5" s="1"/>
  <c r="I21" i="5" s="1"/>
  <c r="G121" i="2"/>
  <c r="F20" i="5" s="1"/>
  <c r="I20" i="5" s="1"/>
  <c r="G119" i="2"/>
  <c r="F19" i="5" s="1"/>
  <c r="G117" i="2"/>
  <c r="F18" i="5" s="1"/>
  <c r="I18" i="5" s="1"/>
  <c r="G115" i="2"/>
  <c r="F17" i="5" s="1"/>
  <c r="I17" i="5" s="1"/>
  <c r="G103" i="2"/>
  <c r="F16" i="5" s="1"/>
  <c r="G88" i="2"/>
  <c r="F15" i="5" s="1"/>
  <c r="I15" i="5" s="1"/>
  <c r="G30" i="2"/>
  <c r="F14" i="5" s="1"/>
  <c r="E29" i="2"/>
  <c r="G26" i="2"/>
  <c r="F13" i="5" s="1"/>
  <c r="I13" i="5" s="1"/>
  <c r="G24" i="2"/>
  <c r="F12" i="5" s="1"/>
  <c r="G22" i="2"/>
  <c r="F11" i="5" s="1"/>
  <c r="I11" i="5" s="1"/>
  <c r="G20" i="2"/>
  <c r="F10" i="5" s="1"/>
  <c r="G18" i="2"/>
  <c r="F9" i="5" s="1"/>
  <c r="I9" i="5" s="1"/>
  <c r="G16" i="2"/>
  <c r="F8" i="5" s="1"/>
  <c r="I8" i="5" s="1"/>
  <c r="E15" i="2"/>
  <c r="K338" i="1"/>
  <c r="K337" i="1"/>
  <c r="K334" i="1"/>
  <c r="J334" i="1"/>
  <c r="L333" i="1"/>
  <c r="K333" i="1"/>
  <c r="J333" i="1"/>
  <c r="L332" i="1"/>
  <c r="K332" i="1"/>
  <c r="J332" i="1"/>
  <c r="L331" i="1"/>
  <c r="K331" i="1"/>
  <c r="J331" i="1"/>
  <c r="T330" i="1"/>
  <c r="Q330" i="1"/>
  <c r="P330" i="1"/>
  <c r="O330" i="1"/>
  <c r="N330" i="1"/>
  <c r="M330" i="1"/>
  <c r="L330" i="1"/>
  <c r="K330" i="1"/>
  <c r="J330" i="1"/>
  <c r="Q329" i="1"/>
  <c r="P329" i="1"/>
  <c r="O329" i="1"/>
  <c r="N329" i="1"/>
  <c r="Q328" i="1"/>
  <c r="P328" i="1"/>
  <c r="O328" i="1"/>
  <c r="N328" i="1"/>
  <c r="H328" i="1"/>
  <c r="F328" i="1"/>
  <c r="I328" i="1" s="1"/>
  <c r="Q327" i="1"/>
  <c r="P327" i="1"/>
  <c r="O327" i="1"/>
  <c r="N327" i="1"/>
  <c r="H327" i="1"/>
  <c r="F327" i="1"/>
  <c r="I327" i="1" s="1"/>
  <c r="Q326" i="1"/>
  <c r="P326" i="1"/>
  <c r="O326" i="1"/>
  <c r="N326" i="1"/>
  <c r="F326" i="1"/>
  <c r="O324" i="1"/>
  <c r="N324" i="1"/>
  <c r="G324" i="1"/>
  <c r="H324" i="1" s="1"/>
  <c r="F324" i="1"/>
  <c r="E324" i="1"/>
  <c r="Q324" i="1" s="1"/>
  <c r="D324" i="1"/>
  <c r="P324" i="1" s="1"/>
  <c r="Q323" i="1"/>
  <c r="P323" i="1"/>
  <c r="O323" i="1"/>
  <c r="N323" i="1"/>
  <c r="G323" i="1"/>
  <c r="H323" i="1" s="1"/>
  <c r="I323" i="1" s="1"/>
  <c r="F323" i="1"/>
  <c r="E323" i="1"/>
  <c r="D323" i="1"/>
  <c r="Q322" i="1"/>
  <c r="P322" i="1"/>
  <c r="O322" i="1"/>
  <c r="N322" i="1"/>
  <c r="Q321" i="1"/>
  <c r="O321" i="1"/>
  <c r="N321" i="1"/>
  <c r="H321" i="1"/>
  <c r="I321" i="1" s="1"/>
  <c r="G321" i="1"/>
  <c r="F321" i="1"/>
  <c r="E321" i="1"/>
  <c r="D321" i="1"/>
  <c r="P321" i="1" s="1"/>
  <c r="Q320" i="1"/>
  <c r="P320" i="1"/>
  <c r="O320" i="1"/>
  <c r="N320" i="1"/>
  <c r="G320" i="1"/>
  <c r="H320" i="1" s="1"/>
  <c r="F320" i="1"/>
  <c r="E320" i="1"/>
  <c r="D320" i="1"/>
  <c r="O319" i="1"/>
  <c r="N319" i="1"/>
  <c r="G319" i="1"/>
  <c r="H319" i="1" s="1"/>
  <c r="F319" i="1"/>
  <c r="I319" i="1" s="1"/>
  <c r="E319" i="1"/>
  <c r="Q319" i="1" s="1"/>
  <c r="D319" i="1"/>
  <c r="P319" i="1" s="1"/>
  <c r="Q318" i="1"/>
  <c r="P318" i="1"/>
  <c r="O318" i="1"/>
  <c r="N318" i="1"/>
  <c r="Q317" i="1"/>
  <c r="P317" i="1"/>
  <c r="O317" i="1"/>
  <c r="N317" i="1"/>
  <c r="F317" i="1"/>
  <c r="Q316" i="1"/>
  <c r="O316" i="1"/>
  <c r="N316" i="1"/>
  <c r="G316" i="1"/>
  <c r="H316" i="1" s="1"/>
  <c r="I316" i="1" s="1"/>
  <c r="F316" i="1"/>
  <c r="E316" i="1"/>
  <c r="D316" i="1"/>
  <c r="P316" i="1" s="1"/>
  <c r="P315" i="1"/>
  <c r="O315" i="1"/>
  <c r="N315" i="1"/>
  <c r="H315" i="1"/>
  <c r="G315" i="1"/>
  <c r="F315" i="1"/>
  <c r="I315" i="1" s="1"/>
  <c r="E315" i="1"/>
  <c r="Q315" i="1" s="1"/>
  <c r="D315" i="1"/>
  <c r="O314" i="1"/>
  <c r="N314" i="1"/>
  <c r="G314" i="1"/>
  <c r="H314" i="1" s="1"/>
  <c r="F314" i="1"/>
  <c r="E314" i="1"/>
  <c r="Q314" i="1" s="1"/>
  <c r="D314" i="1"/>
  <c r="P314" i="1" s="1"/>
  <c r="O313" i="1"/>
  <c r="N313" i="1"/>
  <c r="H313" i="1"/>
  <c r="I313" i="1" s="1"/>
  <c r="G313" i="1"/>
  <c r="F313" i="1"/>
  <c r="E313" i="1"/>
  <c r="Q313" i="1" s="1"/>
  <c r="D313" i="1"/>
  <c r="P313" i="1" s="1"/>
  <c r="P312" i="1"/>
  <c r="O312" i="1"/>
  <c r="N312" i="1"/>
  <c r="H312" i="1"/>
  <c r="G312" i="1"/>
  <c r="F312" i="1"/>
  <c r="E312" i="1"/>
  <c r="Q312" i="1" s="1"/>
  <c r="D312" i="1"/>
  <c r="Q311" i="1"/>
  <c r="P311" i="1"/>
  <c r="O311" i="1"/>
  <c r="N311" i="1"/>
  <c r="Q310" i="1"/>
  <c r="P310" i="1"/>
  <c r="O310" i="1"/>
  <c r="N310" i="1"/>
  <c r="Q309" i="1"/>
  <c r="P309" i="1"/>
  <c r="O309" i="1"/>
  <c r="N309" i="1"/>
  <c r="Q307" i="1"/>
  <c r="O307" i="1"/>
  <c r="N307" i="1"/>
  <c r="G307" i="1"/>
  <c r="H307" i="1" s="1"/>
  <c r="F307" i="1"/>
  <c r="E307" i="1"/>
  <c r="D307" i="1"/>
  <c r="P307" i="1" s="1"/>
  <c r="Q304" i="1"/>
  <c r="P304" i="1"/>
  <c r="O304" i="1"/>
  <c r="N304" i="1"/>
  <c r="Q303" i="1"/>
  <c r="P303" i="1"/>
  <c r="O303" i="1"/>
  <c r="N303" i="1"/>
  <c r="F303" i="1"/>
  <c r="Q302" i="1"/>
  <c r="P302" i="1"/>
  <c r="O302" i="1"/>
  <c r="N302" i="1"/>
  <c r="F302" i="1"/>
  <c r="Q301" i="1"/>
  <c r="P301" i="1"/>
  <c r="O301" i="1"/>
  <c r="N301" i="1"/>
  <c r="G301" i="1"/>
  <c r="H301" i="1" s="1"/>
  <c r="F301" i="1"/>
  <c r="E301" i="1"/>
  <c r="D301" i="1"/>
  <c r="O300" i="1"/>
  <c r="N300" i="1"/>
  <c r="H300" i="1"/>
  <c r="G300" i="1"/>
  <c r="F300" i="1"/>
  <c r="I300" i="1" s="1"/>
  <c r="E300" i="1"/>
  <c r="Q300" i="1" s="1"/>
  <c r="D300" i="1"/>
  <c r="P300" i="1" s="1"/>
  <c r="O299" i="1"/>
  <c r="N299" i="1"/>
  <c r="H299" i="1"/>
  <c r="I299" i="1" s="1"/>
  <c r="G299" i="1"/>
  <c r="F299" i="1"/>
  <c r="E299" i="1"/>
  <c r="Q299" i="1" s="1"/>
  <c r="D299" i="1"/>
  <c r="P299" i="1" s="1"/>
  <c r="Q298" i="1"/>
  <c r="P298" i="1"/>
  <c r="O298" i="1"/>
  <c r="N298" i="1"/>
  <c r="G298" i="1"/>
  <c r="H298" i="1" s="1"/>
  <c r="F298" i="1"/>
  <c r="E298" i="1"/>
  <c r="D298" i="1"/>
  <c r="O297" i="1"/>
  <c r="N297" i="1"/>
  <c r="H297" i="1"/>
  <c r="G297" i="1"/>
  <c r="F297" i="1"/>
  <c r="I297" i="1" s="1"/>
  <c r="E297" i="1"/>
  <c r="Q297" i="1" s="1"/>
  <c r="D297" i="1"/>
  <c r="P297" i="1" s="1"/>
  <c r="O296" i="1"/>
  <c r="N296" i="1"/>
  <c r="H296" i="1"/>
  <c r="I296" i="1" s="1"/>
  <c r="G296" i="1"/>
  <c r="F296" i="1"/>
  <c r="E296" i="1"/>
  <c r="Q296" i="1" s="1"/>
  <c r="D296" i="1"/>
  <c r="P296" i="1" s="1"/>
  <c r="Q295" i="1"/>
  <c r="P295" i="1"/>
  <c r="O295" i="1"/>
  <c r="N295" i="1"/>
  <c r="Q294" i="1"/>
  <c r="P294" i="1"/>
  <c r="O294" i="1"/>
  <c r="N294" i="1"/>
  <c r="Q293" i="1"/>
  <c r="P293" i="1"/>
  <c r="O293" i="1"/>
  <c r="N293" i="1"/>
  <c r="Q292" i="1"/>
  <c r="P292" i="1"/>
  <c r="O292" i="1"/>
  <c r="N292" i="1"/>
  <c r="F292" i="1"/>
  <c r="Q291" i="1"/>
  <c r="P291" i="1"/>
  <c r="O291" i="1"/>
  <c r="N291" i="1"/>
  <c r="F291" i="1"/>
  <c r="Q290" i="1"/>
  <c r="P290" i="1"/>
  <c r="O290" i="1"/>
  <c r="N290" i="1"/>
  <c r="F290" i="1"/>
  <c r="Q289" i="1"/>
  <c r="P289" i="1"/>
  <c r="O289" i="1"/>
  <c r="N289" i="1"/>
  <c r="F289" i="1"/>
  <c r="Q288" i="1"/>
  <c r="P288" i="1"/>
  <c r="O288" i="1"/>
  <c r="N288" i="1"/>
  <c r="F288" i="1"/>
  <c r="P287" i="1"/>
  <c r="O287" i="1"/>
  <c r="N287" i="1"/>
  <c r="G287" i="1"/>
  <c r="H287" i="1" s="1"/>
  <c r="F287" i="1"/>
  <c r="I287" i="1" s="1"/>
  <c r="E287" i="1"/>
  <c r="Q287" i="1" s="1"/>
  <c r="D287" i="1"/>
  <c r="O286" i="1"/>
  <c r="N286" i="1"/>
  <c r="G286" i="1"/>
  <c r="H286" i="1" s="1"/>
  <c r="I286" i="1" s="1"/>
  <c r="F286" i="1"/>
  <c r="E286" i="1"/>
  <c r="Q286" i="1" s="1"/>
  <c r="D286" i="1"/>
  <c r="P286" i="1" s="1"/>
  <c r="Q285" i="1"/>
  <c r="O285" i="1"/>
  <c r="N285" i="1"/>
  <c r="G285" i="1"/>
  <c r="H285" i="1" s="1"/>
  <c r="F285" i="1"/>
  <c r="E285" i="1"/>
  <c r="D285" i="1"/>
  <c r="P285" i="1" s="1"/>
  <c r="P284" i="1"/>
  <c r="O284" i="1"/>
  <c r="N284" i="1"/>
  <c r="G284" i="1"/>
  <c r="H284" i="1" s="1"/>
  <c r="F284" i="1"/>
  <c r="I284" i="1" s="1"/>
  <c r="E284" i="1"/>
  <c r="Q284" i="1" s="1"/>
  <c r="D284" i="1"/>
  <c r="O283" i="1"/>
  <c r="N283" i="1"/>
  <c r="G283" i="1"/>
  <c r="H283" i="1" s="1"/>
  <c r="F283" i="1"/>
  <c r="E283" i="1"/>
  <c r="Q283" i="1" s="1"/>
  <c r="D283" i="1"/>
  <c r="P283" i="1" s="1"/>
  <c r="Q282" i="1"/>
  <c r="O282" i="1"/>
  <c r="N282" i="1"/>
  <c r="G282" i="1"/>
  <c r="H282" i="1" s="1"/>
  <c r="I282" i="1" s="1"/>
  <c r="F282" i="1"/>
  <c r="E282" i="1"/>
  <c r="D282" i="1"/>
  <c r="P282" i="1" s="1"/>
  <c r="P281" i="1"/>
  <c r="O281" i="1"/>
  <c r="N281" i="1"/>
  <c r="G281" i="1"/>
  <c r="H281" i="1" s="1"/>
  <c r="F281" i="1"/>
  <c r="E281" i="1"/>
  <c r="Q281" i="1" s="1"/>
  <c r="D281" i="1"/>
  <c r="O280" i="1"/>
  <c r="N280" i="1"/>
  <c r="G280" i="1"/>
  <c r="H280" i="1" s="1"/>
  <c r="F280" i="1"/>
  <c r="E280" i="1"/>
  <c r="Q280" i="1" s="1"/>
  <c r="D280" i="1"/>
  <c r="P280" i="1" s="1"/>
  <c r="Q279" i="1"/>
  <c r="O279" i="1"/>
  <c r="N279" i="1"/>
  <c r="G279" i="1"/>
  <c r="H279" i="1" s="1"/>
  <c r="I279" i="1" s="1"/>
  <c r="F279" i="1"/>
  <c r="E279" i="1"/>
  <c r="D279" i="1"/>
  <c r="P279" i="1" s="1"/>
  <c r="P278" i="1"/>
  <c r="O278" i="1"/>
  <c r="N278" i="1"/>
  <c r="G278" i="1"/>
  <c r="H278" i="1" s="1"/>
  <c r="F278" i="1"/>
  <c r="I278" i="1" s="1"/>
  <c r="E278" i="1"/>
  <c r="Q278" i="1" s="1"/>
  <c r="D278" i="1"/>
  <c r="O277" i="1"/>
  <c r="N277" i="1"/>
  <c r="G277" i="1"/>
  <c r="H277" i="1" s="1"/>
  <c r="I277" i="1" s="1"/>
  <c r="F277" i="1"/>
  <c r="E277" i="1"/>
  <c r="Q277" i="1" s="1"/>
  <c r="D277" i="1"/>
  <c r="P277" i="1" s="1"/>
  <c r="Q276" i="1"/>
  <c r="O276" i="1"/>
  <c r="N276" i="1"/>
  <c r="G276" i="1"/>
  <c r="H276" i="1" s="1"/>
  <c r="F276" i="1"/>
  <c r="E276" i="1"/>
  <c r="D276" i="1"/>
  <c r="P276" i="1" s="1"/>
  <c r="P275" i="1"/>
  <c r="O275" i="1"/>
  <c r="N275" i="1"/>
  <c r="G275" i="1"/>
  <c r="H275" i="1" s="1"/>
  <c r="F275" i="1"/>
  <c r="E275" i="1"/>
  <c r="Q275" i="1" s="1"/>
  <c r="D275" i="1"/>
  <c r="O274" i="1"/>
  <c r="N274" i="1"/>
  <c r="G274" i="1"/>
  <c r="H274" i="1" s="1"/>
  <c r="F274" i="1"/>
  <c r="E274" i="1"/>
  <c r="Q274" i="1" s="1"/>
  <c r="D274" i="1"/>
  <c r="P274" i="1" s="1"/>
  <c r="Q273" i="1"/>
  <c r="O273" i="1"/>
  <c r="N273" i="1"/>
  <c r="G273" i="1"/>
  <c r="H273" i="1" s="1"/>
  <c r="I273" i="1" s="1"/>
  <c r="F273" i="1"/>
  <c r="E273" i="1"/>
  <c r="D273" i="1"/>
  <c r="P273" i="1" s="1"/>
  <c r="P272" i="1"/>
  <c r="O272" i="1"/>
  <c r="N272" i="1"/>
  <c r="G272" i="1"/>
  <c r="H272" i="1" s="1"/>
  <c r="F272" i="1"/>
  <c r="E272" i="1"/>
  <c r="Q272" i="1" s="1"/>
  <c r="D272" i="1"/>
  <c r="O271" i="1"/>
  <c r="N271" i="1"/>
  <c r="G271" i="1"/>
  <c r="H271" i="1" s="1"/>
  <c r="F271" i="1"/>
  <c r="E271" i="1"/>
  <c r="Q271" i="1" s="1"/>
  <c r="D271" i="1"/>
  <c r="P271" i="1" s="1"/>
  <c r="Q270" i="1"/>
  <c r="O270" i="1"/>
  <c r="N270" i="1"/>
  <c r="G270" i="1"/>
  <c r="H270" i="1" s="1"/>
  <c r="I270" i="1" s="1"/>
  <c r="F270" i="1"/>
  <c r="E270" i="1"/>
  <c r="D270" i="1"/>
  <c r="P270" i="1" s="1"/>
  <c r="Q269" i="1"/>
  <c r="P269" i="1"/>
  <c r="O269" i="1"/>
  <c r="N269" i="1"/>
  <c r="Q268" i="1"/>
  <c r="P268" i="1"/>
  <c r="O268" i="1"/>
  <c r="N268" i="1"/>
  <c r="Q267" i="1"/>
  <c r="P267" i="1"/>
  <c r="O267" i="1"/>
  <c r="N267" i="1"/>
  <c r="Q266" i="1"/>
  <c r="P266" i="1"/>
  <c r="O266" i="1"/>
  <c r="N266" i="1"/>
  <c r="F266" i="1"/>
  <c r="Q265" i="1"/>
  <c r="P265" i="1"/>
  <c r="O265" i="1"/>
  <c r="N265" i="1"/>
  <c r="F265" i="1"/>
  <c r="Q264" i="1"/>
  <c r="P264" i="1"/>
  <c r="O264" i="1"/>
  <c r="N264" i="1"/>
  <c r="F264" i="1"/>
  <c r="Q263" i="1"/>
  <c r="P263" i="1"/>
  <c r="O263" i="1"/>
  <c r="N263" i="1"/>
  <c r="F263" i="1"/>
  <c r="O262" i="1"/>
  <c r="N262" i="1"/>
  <c r="H262" i="1"/>
  <c r="G262" i="1"/>
  <c r="F262" i="1"/>
  <c r="E262" i="1"/>
  <c r="Q262" i="1" s="1"/>
  <c r="D262" i="1"/>
  <c r="P262" i="1" s="1"/>
  <c r="Q261" i="1"/>
  <c r="P261" i="1"/>
  <c r="O261" i="1"/>
  <c r="N261" i="1"/>
  <c r="G261" i="1"/>
  <c r="H261" i="1" s="1"/>
  <c r="F261" i="1"/>
  <c r="E261" i="1"/>
  <c r="D261" i="1"/>
  <c r="O260" i="1"/>
  <c r="N260" i="1"/>
  <c r="H260" i="1"/>
  <c r="G260" i="1"/>
  <c r="F260" i="1"/>
  <c r="I260" i="1" s="1"/>
  <c r="E260" i="1"/>
  <c r="Q260" i="1" s="1"/>
  <c r="D260" i="1"/>
  <c r="P260" i="1" s="1"/>
  <c r="O259" i="1"/>
  <c r="N259" i="1"/>
  <c r="H259" i="1"/>
  <c r="I259" i="1" s="1"/>
  <c r="G259" i="1"/>
  <c r="F259" i="1"/>
  <c r="E259" i="1"/>
  <c r="Q259" i="1" s="1"/>
  <c r="D259" i="1"/>
  <c r="P259" i="1" s="1"/>
  <c r="Q258" i="1"/>
  <c r="P258" i="1"/>
  <c r="O258" i="1"/>
  <c r="N258" i="1"/>
  <c r="G258" i="1"/>
  <c r="H258" i="1" s="1"/>
  <c r="F258" i="1"/>
  <c r="E258" i="1"/>
  <c r="D258" i="1"/>
  <c r="O257" i="1"/>
  <c r="N257" i="1"/>
  <c r="H257" i="1"/>
  <c r="G257" i="1"/>
  <c r="F257" i="1"/>
  <c r="I257" i="1" s="1"/>
  <c r="E257" i="1"/>
  <c r="Q257" i="1" s="1"/>
  <c r="D257" i="1"/>
  <c r="P257" i="1" s="1"/>
  <c r="O256" i="1"/>
  <c r="N256" i="1"/>
  <c r="H256" i="1"/>
  <c r="I256" i="1" s="1"/>
  <c r="G256" i="1"/>
  <c r="F256" i="1"/>
  <c r="E256" i="1"/>
  <c r="Q256" i="1" s="1"/>
  <c r="D256" i="1"/>
  <c r="P256" i="1" s="1"/>
  <c r="Q255" i="1"/>
  <c r="P255" i="1"/>
  <c r="O255" i="1"/>
  <c r="N255" i="1"/>
  <c r="Q252" i="1"/>
  <c r="P252" i="1"/>
  <c r="O252" i="1"/>
  <c r="N252" i="1"/>
  <c r="G252" i="1"/>
  <c r="H252" i="1" s="1"/>
  <c r="F252" i="1"/>
  <c r="E252" i="1"/>
  <c r="D252" i="1"/>
  <c r="P251" i="1"/>
  <c r="O251" i="1"/>
  <c r="N251" i="1"/>
  <c r="G251" i="1"/>
  <c r="H251" i="1" s="1"/>
  <c r="F251" i="1"/>
  <c r="E251" i="1"/>
  <c r="Q251" i="1" s="1"/>
  <c r="D251" i="1"/>
  <c r="O250" i="1"/>
  <c r="N250" i="1"/>
  <c r="H250" i="1"/>
  <c r="G250" i="1"/>
  <c r="F250" i="1"/>
  <c r="R250" i="1" s="1"/>
  <c r="E250" i="1"/>
  <c r="Q250" i="1" s="1"/>
  <c r="D250" i="1"/>
  <c r="P250" i="1" s="1"/>
  <c r="O249" i="1"/>
  <c r="N249" i="1"/>
  <c r="G249" i="1"/>
  <c r="H249" i="1" s="1"/>
  <c r="I249" i="1" s="1"/>
  <c r="F249" i="1"/>
  <c r="R249" i="1" s="1"/>
  <c r="E249" i="1"/>
  <c r="Q249" i="1" s="1"/>
  <c r="D249" i="1"/>
  <c r="P249" i="1" s="1"/>
  <c r="O248" i="1"/>
  <c r="N248" i="1"/>
  <c r="H248" i="1"/>
  <c r="G248" i="1"/>
  <c r="F248" i="1"/>
  <c r="R248" i="1" s="1"/>
  <c r="E248" i="1"/>
  <c r="Q248" i="1" s="1"/>
  <c r="D248" i="1"/>
  <c r="P248" i="1" s="1"/>
  <c r="Q247" i="1"/>
  <c r="O247" i="1"/>
  <c r="N247" i="1"/>
  <c r="G247" i="1"/>
  <c r="H247" i="1" s="1"/>
  <c r="F247" i="1"/>
  <c r="R247" i="1" s="1"/>
  <c r="E247" i="1"/>
  <c r="D247" i="1"/>
  <c r="P247" i="1" s="1"/>
  <c r="Q246" i="1"/>
  <c r="P246" i="1"/>
  <c r="O246" i="1"/>
  <c r="N246" i="1"/>
  <c r="G246" i="1"/>
  <c r="H246" i="1" s="1"/>
  <c r="F246" i="1"/>
  <c r="I246" i="1" s="1"/>
  <c r="E246" i="1"/>
  <c r="D246" i="1"/>
  <c r="P245" i="1"/>
  <c r="O245" i="1"/>
  <c r="N245" i="1"/>
  <c r="G245" i="1"/>
  <c r="H245" i="1" s="1"/>
  <c r="F245" i="1"/>
  <c r="I245" i="1" s="1"/>
  <c r="E245" i="1"/>
  <c r="Q245" i="1" s="1"/>
  <c r="D245" i="1"/>
  <c r="O244" i="1"/>
  <c r="N244" i="1"/>
  <c r="H244" i="1"/>
  <c r="G244" i="1"/>
  <c r="F244" i="1"/>
  <c r="R244" i="1" s="1"/>
  <c r="E244" i="1"/>
  <c r="Q244" i="1" s="1"/>
  <c r="D244" i="1"/>
  <c r="P244" i="1" s="1"/>
  <c r="O240" i="1"/>
  <c r="N240" i="1"/>
  <c r="H240" i="1"/>
  <c r="G240" i="1"/>
  <c r="F240" i="1"/>
  <c r="R240" i="1" s="1"/>
  <c r="E240" i="1"/>
  <c r="Q240" i="1" s="1"/>
  <c r="D240" i="1"/>
  <c r="P240" i="1" s="1"/>
  <c r="Q239" i="1"/>
  <c r="P239" i="1"/>
  <c r="O239" i="1"/>
  <c r="N239" i="1"/>
  <c r="F239" i="1"/>
  <c r="R239" i="1" s="1"/>
  <c r="Q238" i="1"/>
  <c r="P238" i="1"/>
  <c r="O238" i="1"/>
  <c r="N238" i="1"/>
  <c r="G238" i="1"/>
  <c r="H238" i="1" s="1"/>
  <c r="F238" i="1"/>
  <c r="I238" i="1" s="1"/>
  <c r="E238" i="1"/>
  <c r="D238" i="1"/>
  <c r="P237" i="1"/>
  <c r="O237" i="1"/>
  <c r="N237" i="1"/>
  <c r="G237" i="1"/>
  <c r="H237" i="1" s="1"/>
  <c r="F237" i="1"/>
  <c r="E237" i="1"/>
  <c r="Q237" i="1" s="1"/>
  <c r="D237" i="1"/>
  <c r="O236" i="1"/>
  <c r="N236" i="1"/>
  <c r="H236" i="1"/>
  <c r="G236" i="1"/>
  <c r="F236" i="1"/>
  <c r="R236" i="1" s="1"/>
  <c r="E236" i="1"/>
  <c r="Q236" i="1" s="1"/>
  <c r="D236" i="1"/>
  <c r="P236" i="1" s="1"/>
  <c r="O232" i="1"/>
  <c r="N232" i="1"/>
  <c r="G232" i="1"/>
  <c r="H232" i="1" s="1"/>
  <c r="F232" i="1"/>
  <c r="E232" i="1"/>
  <c r="Q232" i="1" s="1"/>
  <c r="D232" i="1"/>
  <c r="P232" i="1" s="1"/>
  <c r="Q231" i="1"/>
  <c r="O231" i="1"/>
  <c r="N231" i="1"/>
  <c r="G231" i="1"/>
  <c r="H231" i="1" s="1"/>
  <c r="I231" i="1" s="1"/>
  <c r="F231" i="1"/>
  <c r="E231" i="1"/>
  <c r="D231" i="1"/>
  <c r="P231" i="1" s="1"/>
  <c r="P230" i="1"/>
  <c r="O230" i="1"/>
  <c r="N230" i="1"/>
  <c r="G230" i="1"/>
  <c r="H230" i="1" s="1"/>
  <c r="F230" i="1"/>
  <c r="E230" i="1"/>
  <c r="Q230" i="1" s="1"/>
  <c r="D230" i="1"/>
  <c r="O229" i="1"/>
  <c r="N229" i="1"/>
  <c r="G229" i="1"/>
  <c r="H229" i="1" s="1"/>
  <c r="F229" i="1"/>
  <c r="E229" i="1"/>
  <c r="Q229" i="1" s="1"/>
  <c r="D229" i="1"/>
  <c r="P229" i="1" s="1"/>
  <c r="Q228" i="1"/>
  <c r="O228" i="1"/>
  <c r="N228" i="1"/>
  <c r="G228" i="1"/>
  <c r="H228" i="1" s="1"/>
  <c r="I228" i="1" s="1"/>
  <c r="F228" i="1"/>
  <c r="E228" i="1"/>
  <c r="D228" i="1"/>
  <c r="P228" i="1" s="1"/>
  <c r="P227" i="1"/>
  <c r="O227" i="1"/>
  <c r="N227" i="1"/>
  <c r="G227" i="1"/>
  <c r="H227" i="1" s="1"/>
  <c r="F227" i="1"/>
  <c r="E227" i="1"/>
  <c r="Q227" i="1" s="1"/>
  <c r="D227" i="1"/>
  <c r="O226" i="1"/>
  <c r="N226" i="1"/>
  <c r="G226" i="1"/>
  <c r="H226" i="1" s="1"/>
  <c r="F226" i="1"/>
  <c r="E226" i="1"/>
  <c r="Q226" i="1" s="1"/>
  <c r="D226" i="1"/>
  <c r="P226" i="1" s="1"/>
  <c r="Q225" i="1"/>
  <c r="O225" i="1"/>
  <c r="N225" i="1"/>
  <c r="G225" i="1"/>
  <c r="H225" i="1" s="1"/>
  <c r="I225" i="1" s="1"/>
  <c r="F225" i="1"/>
  <c r="E225" i="1"/>
  <c r="D225" i="1"/>
  <c r="P225" i="1" s="1"/>
  <c r="P224" i="1"/>
  <c r="O224" i="1"/>
  <c r="N224" i="1"/>
  <c r="G224" i="1"/>
  <c r="H224" i="1" s="1"/>
  <c r="F224" i="1"/>
  <c r="I224" i="1" s="1"/>
  <c r="E224" i="1"/>
  <c r="Q224" i="1" s="1"/>
  <c r="D224" i="1"/>
  <c r="O223" i="1"/>
  <c r="N223" i="1"/>
  <c r="G223" i="1"/>
  <c r="H223" i="1" s="1"/>
  <c r="F223" i="1"/>
  <c r="E223" i="1"/>
  <c r="Q223" i="1" s="1"/>
  <c r="D223" i="1"/>
  <c r="P223" i="1" s="1"/>
  <c r="Q222" i="1"/>
  <c r="O222" i="1"/>
  <c r="N222" i="1"/>
  <c r="G222" i="1"/>
  <c r="H222" i="1" s="1"/>
  <c r="I222" i="1" s="1"/>
  <c r="F222" i="1"/>
  <c r="E222" i="1"/>
  <c r="D222" i="1"/>
  <c r="P222" i="1" s="1"/>
  <c r="P221" i="1"/>
  <c r="O221" i="1"/>
  <c r="N221" i="1"/>
  <c r="G221" i="1"/>
  <c r="H221" i="1" s="1"/>
  <c r="F221" i="1"/>
  <c r="E221" i="1"/>
  <c r="Q221" i="1" s="1"/>
  <c r="D221" i="1"/>
  <c r="O220" i="1"/>
  <c r="N220" i="1"/>
  <c r="G220" i="1"/>
  <c r="H220" i="1" s="1"/>
  <c r="F220" i="1"/>
  <c r="E220" i="1"/>
  <c r="Q220" i="1" s="1"/>
  <c r="D220" i="1"/>
  <c r="P220" i="1" s="1"/>
  <c r="Q219" i="1"/>
  <c r="O219" i="1"/>
  <c r="N219" i="1"/>
  <c r="G219" i="1"/>
  <c r="H219" i="1" s="1"/>
  <c r="I219" i="1" s="1"/>
  <c r="F219" i="1"/>
  <c r="E219" i="1"/>
  <c r="D219" i="1"/>
  <c r="P219" i="1" s="1"/>
  <c r="P218" i="1"/>
  <c r="O218" i="1"/>
  <c r="N218" i="1"/>
  <c r="G218" i="1"/>
  <c r="H218" i="1" s="1"/>
  <c r="F218" i="1"/>
  <c r="E218" i="1"/>
  <c r="Q218" i="1" s="1"/>
  <c r="D218" i="1"/>
  <c r="O217" i="1"/>
  <c r="N217" i="1"/>
  <c r="G217" i="1"/>
  <c r="H217" i="1" s="1"/>
  <c r="F217" i="1"/>
  <c r="E217" i="1"/>
  <c r="Q217" i="1" s="1"/>
  <c r="D217" i="1"/>
  <c r="P217" i="1" s="1"/>
  <c r="Q216" i="1"/>
  <c r="O216" i="1"/>
  <c r="N216" i="1"/>
  <c r="G216" i="1"/>
  <c r="H216" i="1" s="1"/>
  <c r="I216" i="1" s="1"/>
  <c r="F216" i="1"/>
  <c r="E216" i="1"/>
  <c r="D216" i="1"/>
  <c r="P216" i="1" s="1"/>
  <c r="P215" i="1"/>
  <c r="O215" i="1"/>
  <c r="N215" i="1"/>
  <c r="G215" i="1"/>
  <c r="H215" i="1" s="1"/>
  <c r="F215" i="1"/>
  <c r="I215" i="1" s="1"/>
  <c r="E215" i="1"/>
  <c r="Q215" i="1" s="1"/>
  <c r="D215" i="1"/>
  <c r="O214" i="1"/>
  <c r="N214" i="1"/>
  <c r="G214" i="1"/>
  <c r="H214" i="1" s="1"/>
  <c r="F214" i="1"/>
  <c r="E214" i="1"/>
  <c r="Q214" i="1" s="1"/>
  <c r="D214" i="1"/>
  <c r="P214" i="1" s="1"/>
  <c r="Q213" i="1"/>
  <c r="O213" i="1"/>
  <c r="N213" i="1"/>
  <c r="G213" i="1"/>
  <c r="H213" i="1" s="1"/>
  <c r="I213" i="1" s="1"/>
  <c r="F213" i="1"/>
  <c r="E213" i="1"/>
  <c r="D213" i="1"/>
  <c r="P213" i="1" s="1"/>
  <c r="P212" i="1"/>
  <c r="O212" i="1"/>
  <c r="N212" i="1"/>
  <c r="G212" i="1"/>
  <c r="H212" i="1" s="1"/>
  <c r="F212" i="1"/>
  <c r="E212" i="1"/>
  <c r="Q212" i="1" s="1"/>
  <c r="D212" i="1"/>
  <c r="O211" i="1"/>
  <c r="N211" i="1"/>
  <c r="G211" i="1"/>
  <c r="H211" i="1" s="1"/>
  <c r="F211" i="1"/>
  <c r="E211" i="1"/>
  <c r="Q211" i="1" s="1"/>
  <c r="D211" i="1"/>
  <c r="P211" i="1" s="1"/>
  <c r="Q210" i="1"/>
  <c r="O210" i="1"/>
  <c r="N210" i="1"/>
  <c r="G210" i="1"/>
  <c r="H210" i="1" s="1"/>
  <c r="I210" i="1" s="1"/>
  <c r="F210" i="1"/>
  <c r="E210" i="1"/>
  <c r="D210" i="1"/>
  <c r="P210" i="1" s="1"/>
  <c r="P209" i="1"/>
  <c r="O209" i="1"/>
  <c r="N209" i="1"/>
  <c r="G209" i="1"/>
  <c r="H209" i="1" s="1"/>
  <c r="F209" i="1"/>
  <c r="E209" i="1"/>
  <c r="Q209" i="1" s="1"/>
  <c r="D209" i="1"/>
  <c r="Q206" i="1"/>
  <c r="P206" i="1"/>
  <c r="O206" i="1"/>
  <c r="Q205" i="1"/>
  <c r="O205" i="1"/>
  <c r="N205" i="1"/>
  <c r="G205" i="1"/>
  <c r="H205" i="1" s="1"/>
  <c r="F205" i="1"/>
  <c r="E205" i="1"/>
  <c r="D205" i="1"/>
  <c r="P205" i="1" s="1"/>
  <c r="P204" i="1"/>
  <c r="O204" i="1"/>
  <c r="N204" i="1"/>
  <c r="G204" i="1"/>
  <c r="H204" i="1" s="1"/>
  <c r="F204" i="1"/>
  <c r="I204" i="1" s="1"/>
  <c r="E204" i="1"/>
  <c r="Q204" i="1" s="1"/>
  <c r="D204" i="1"/>
  <c r="O203" i="1"/>
  <c r="N203" i="1"/>
  <c r="G203" i="1"/>
  <c r="H203" i="1" s="1"/>
  <c r="I203" i="1" s="1"/>
  <c r="F203" i="1"/>
  <c r="E203" i="1"/>
  <c r="Q203" i="1" s="1"/>
  <c r="D203" i="1"/>
  <c r="P203" i="1" s="1"/>
  <c r="Q201" i="1"/>
  <c r="O201" i="1"/>
  <c r="N201" i="1"/>
  <c r="G201" i="1"/>
  <c r="H201" i="1" s="1"/>
  <c r="F201" i="1"/>
  <c r="E201" i="1"/>
  <c r="D201" i="1"/>
  <c r="P201" i="1" s="1"/>
  <c r="P200" i="1"/>
  <c r="O200" i="1"/>
  <c r="N200" i="1"/>
  <c r="G200" i="1"/>
  <c r="H200" i="1" s="1"/>
  <c r="F200" i="1"/>
  <c r="E200" i="1"/>
  <c r="Q200" i="1" s="1"/>
  <c r="D200" i="1"/>
  <c r="O199" i="1"/>
  <c r="N199" i="1"/>
  <c r="G199" i="1"/>
  <c r="H199" i="1" s="1"/>
  <c r="I199" i="1" s="1"/>
  <c r="F199" i="1"/>
  <c r="E199" i="1"/>
  <c r="Q199" i="1" s="1"/>
  <c r="D199" i="1"/>
  <c r="P199" i="1" s="1"/>
  <c r="Q198" i="1"/>
  <c r="O198" i="1"/>
  <c r="N198" i="1"/>
  <c r="G198" i="1"/>
  <c r="H198" i="1" s="1"/>
  <c r="F198" i="1"/>
  <c r="E198" i="1"/>
  <c r="D198" i="1"/>
  <c r="P198" i="1" s="1"/>
  <c r="P197" i="1"/>
  <c r="O197" i="1"/>
  <c r="N197" i="1"/>
  <c r="G197" i="1"/>
  <c r="H197" i="1" s="1"/>
  <c r="F197" i="1"/>
  <c r="I197" i="1" s="1"/>
  <c r="E197" i="1"/>
  <c r="Q197" i="1" s="1"/>
  <c r="D197" i="1"/>
  <c r="O195" i="1"/>
  <c r="N195" i="1"/>
  <c r="G195" i="1"/>
  <c r="H195" i="1" s="1"/>
  <c r="I195" i="1" s="1"/>
  <c r="F195" i="1"/>
  <c r="E195" i="1"/>
  <c r="Q195" i="1" s="1"/>
  <c r="D195" i="1"/>
  <c r="P195" i="1" s="1"/>
  <c r="Q194" i="1"/>
  <c r="O194" i="1"/>
  <c r="N194" i="1"/>
  <c r="G194" i="1"/>
  <c r="H194" i="1" s="1"/>
  <c r="F194" i="1"/>
  <c r="E194" i="1"/>
  <c r="D194" i="1"/>
  <c r="P194" i="1" s="1"/>
  <c r="P193" i="1"/>
  <c r="O193" i="1"/>
  <c r="N193" i="1"/>
  <c r="G193" i="1"/>
  <c r="H193" i="1" s="1"/>
  <c r="F193" i="1"/>
  <c r="I193" i="1" s="1"/>
  <c r="E193" i="1"/>
  <c r="Q193" i="1" s="1"/>
  <c r="D193" i="1"/>
  <c r="O192" i="1"/>
  <c r="N192" i="1"/>
  <c r="G192" i="1"/>
  <c r="H192" i="1" s="1"/>
  <c r="I192" i="1" s="1"/>
  <c r="F192" i="1"/>
  <c r="E192" i="1"/>
  <c r="Q192" i="1" s="1"/>
  <c r="D192" i="1"/>
  <c r="P192" i="1" s="1"/>
  <c r="Q191" i="1"/>
  <c r="O191" i="1"/>
  <c r="N191" i="1"/>
  <c r="G191" i="1"/>
  <c r="H191" i="1" s="1"/>
  <c r="F191" i="1"/>
  <c r="E191" i="1"/>
  <c r="D191" i="1"/>
  <c r="P191" i="1" s="1"/>
  <c r="P190" i="1"/>
  <c r="O190" i="1"/>
  <c r="N190" i="1"/>
  <c r="G190" i="1"/>
  <c r="H190" i="1" s="1"/>
  <c r="F190" i="1"/>
  <c r="E190" i="1"/>
  <c r="Q190" i="1" s="1"/>
  <c r="D190" i="1"/>
  <c r="O189" i="1"/>
  <c r="N189" i="1"/>
  <c r="G189" i="1"/>
  <c r="H189" i="1" s="1"/>
  <c r="I189" i="1" s="1"/>
  <c r="F189" i="1"/>
  <c r="E189" i="1"/>
  <c r="Q189" i="1" s="1"/>
  <c r="D189" i="1"/>
  <c r="P189" i="1" s="1"/>
  <c r="Q188" i="1"/>
  <c r="O188" i="1"/>
  <c r="N188" i="1"/>
  <c r="G188" i="1"/>
  <c r="H188" i="1" s="1"/>
  <c r="F188" i="1"/>
  <c r="E188" i="1"/>
  <c r="D188" i="1"/>
  <c r="P188" i="1" s="1"/>
  <c r="P186" i="1"/>
  <c r="O186" i="1"/>
  <c r="N186" i="1"/>
  <c r="G186" i="1"/>
  <c r="H186" i="1" s="1"/>
  <c r="F186" i="1"/>
  <c r="I186" i="1" s="1"/>
  <c r="E186" i="1"/>
  <c r="Q186" i="1" s="1"/>
  <c r="D186" i="1"/>
  <c r="O185" i="1"/>
  <c r="N185" i="1"/>
  <c r="G185" i="1"/>
  <c r="H185" i="1" s="1"/>
  <c r="I185" i="1" s="1"/>
  <c r="F185" i="1"/>
  <c r="E185" i="1"/>
  <c r="Q185" i="1" s="1"/>
  <c r="D185" i="1"/>
  <c r="P185" i="1" s="1"/>
  <c r="Q184" i="1"/>
  <c r="O184" i="1"/>
  <c r="N184" i="1"/>
  <c r="G184" i="1"/>
  <c r="H184" i="1" s="1"/>
  <c r="F184" i="1"/>
  <c r="E184" i="1"/>
  <c r="D184" i="1"/>
  <c r="P184" i="1" s="1"/>
  <c r="P183" i="1"/>
  <c r="O183" i="1"/>
  <c r="N183" i="1"/>
  <c r="G183" i="1"/>
  <c r="H183" i="1" s="1"/>
  <c r="F183" i="1"/>
  <c r="I183" i="1" s="1"/>
  <c r="E183" i="1"/>
  <c r="Q183" i="1" s="1"/>
  <c r="D183" i="1"/>
  <c r="O182" i="1"/>
  <c r="N182" i="1"/>
  <c r="G182" i="1"/>
  <c r="H182" i="1" s="1"/>
  <c r="I182" i="1" s="1"/>
  <c r="F182" i="1"/>
  <c r="E182" i="1"/>
  <c r="Q182" i="1" s="1"/>
  <c r="D182" i="1"/>
  <c r="P182" i="1" s="1"/>
  <c r="Q181" i="1"/>
  <c r="O181" i="1"/>
  <c r="N181" i="1"/>
  <c r="G181" i="1"/>
  <c r="H181" i="1" s="1"/>
  <c r="F181" i="1"/>
  <c r="E181" i="1"/>
  <c r="D181" i="1"/>
  <c r="P181" i="1" s="1"/>
  <c r="P180" i="1"/>
  <c r="O180" i="1"/>
  <c r="N180" i="1"/>
  <c r="G180" i="1"/>
  <c r="H180" i="1" s="1"/>
  <c r="F180" i="1"/>
  <c r="E180" i="1"/>
  <c r="Q180" i="1" s="1"/>
  <c r="D180" i="1"/>
  <c r="O178" i="1"/>
  <c r="N178" i="1"/>
  <c r="G178" i="1"/>
  <c r="H178" i="1" s="1"/>
  <c r="I178" i="1" s="1"/>
  <c r="F178" i="1"/>
  <c r="E178" i="1"/>
  <c r="Q178" i="1" s="1"/>
  <c r="D178" i="1"/>
  <c r="P178" i="1" s="1"/>
  <c r="Q177" i="1"/>
  <c r="O177" i="1"/>
  <c r="N177" i="1"/>
  <c r="G177" i="1"/>
  <c r="H177" i="1" s="1"/>
  <c r="I177" i="1" s="1"/>
  <c r="F177" i="1"/>
  <c r="E177" i="1"/>
  <c r="D177" i="1"/>
  <c r="P177" i="1" s="1"/>
  <c r="P176" i="1"/>
  <c r="O176" i="1"/>
  <c r="N176" i="1"/>
  <c r="G176" i="1"/>
  <c r="H176" i="1" s="1"/>
  <c r="F176" i="1"/>
  <c r="I176" i="1" s="1"/>
  <c r="E176" i="1"/>
  <c r="Q176" i="1" s="1"/>
  <c r="D176" i="1"/>
  <c r="O175" i="1"/>
  <c r="N175" i="1"/>
  <c r="G175" i="1"/>
  <c r="H175" i="1" s="1"/>
  <c r="I175" i="1" s="1"/>
  <c r="F175" i="1"/>
  <c r="E175" i="1"/>
  <c r="Q175" i="1" s="1"/>
  <c r="D175" i="1"/>
  <c r="P175" i="1" s="1"/>
  <c r="Q174" i="1"/>
  <c r="O174" i="1"/>
  <c r="N174" i="1"/>
  <c r="G174" i="1"/>
  <c r="H174" i="1" s="1"/>
  <c r="F174" i="1"/>
  <c r="E174" i="1"/>
  <c r="D174" i="1"/>
  <c r="P174" i="1" s="1"/>
  <c r="P173" i="1"/>
  <c r="O173" i="1"/>
  <c r="N173" i="1"/>
  <c r="G173" i="1"/>
  <c r="H173" i="1" s="1"/>
  <c r="F173" i="1"/>
  <c r="E173" i="1"/>
  <c r="Q173" i="1" s="1"/>
  <c r="D173" i="1"/>
  <c r="O172" i="1"/>
  <c r="N172" i="1"/>
  <c r="I172" i="1"/>
  <c r="G172" i="1"/>
  <c r="H172" i="1" s="1"/>
  <c r="F172" i="1"/>
  <c r="E172" i="1"/>
  <c r="Q172" i="1" s="1"/>
  <c r="D172" i="1"/>
  <c r="P172" i="1" s="1"/>
  <c r="Q171" i="1"/>
  <c r="O171" i="1"/>
  <c r="N171" i="1"/>
  <c r="G171" i="1"/>
  <c r="H171" i="1" s="1"/>
  <c r="I171" i="1" s="1"/>
  <c r="F171" i="1"/>
  <c r="E171" i="1"/>
  <c r="D171" i="1"/>
  <c r="P171" i="1" s="1"/>
  <c r="P170" i="1"/>
  <c r="O170" i="1"/>
  <c r="N170" i="1"/>
  <c r="G170" i="1"/>
  <c r="H170" i="1" s="1"/>
  <c r="F170" i="1"/>
  <c r="I170" i="1" s="1"/>
  <c r="E170" i="1"/>
  <c r="Q170" i="1" s="1"/>
  <c r="D170" i="1"/>
  <c r="O169" i="1"/>
  <c r="N169" i="1"/>
  <c r="G169" i="1"/>
  <c r="H169" i="1" s="1"/>
  <c r="F169" i="1"/>
  <c r="E169" i="1"/>
  <c r="Q169" i="1" s="1"/>
  <c r="D169" i="1"/>
  <c r="P169" i="1" s="1"/>
  <c r="Q168" i="1"/>
  <c r="O168" i="1"/>
  <c r="N168" i="1"/>
  <c r="G168" i="1"/>
  <c r="H168" i="1" s="1"/>
  <c r="I168" i="1" s="1"/>
  <c r="F168" i="1"/>
  <c r="E168" i="1"/>
  <c r="D168" i="1"/>
  <c r="P168" i="1" s="1"/>
  <c r="P167" i="1"/>
  <c r="O167" i="1"/>
  <c r="N167" i="1"/>
  <c r="G167" i="1"/>
  <c r="H167" i="1" s="1"/>
  <c r="F167" i="1"/>
  <c r="I167" i="1" s="1"/>
  <c r="E167" i="1"/>
  <c r="Q167" i="1" s="1"/>
  <c r="D167" i="1"/>
  <c r="O165" i="1"/>
  <c r="N165" i="1"/>
  <c r="G165" i="1"/>
  <c r="H165" i="1" s="1"/>
  <c r="F165" i="1"/>
  <c r="E165" i="1"/>
  <c r="Q165" i="1" s="1"/>
  <c r="D165" i="1"/>
  <c r="P165" i="1" s="1"/>
  <c r="Q164" i="1"/>
  <c r="O164" i="1"/>
  <c r="N164" i="1"/>
  <c r="G164" i="1"/>
  <c r="H164" i="1" s="1"/>
  <c r="I164" i="1" s="1"/>
  <c r="F164" i="1"/>
  <c r="E164" i="1"/>
  <c r="D164" i="1"/>
  <c r="P164" i="1" s="1"/>
  <c r="P163" i="1"/>
  <c r="O163" i="1"/>
  <c r="N163" i="1"/>
  <c r="G163" i="1"/>
  <c r="H163" i="1" s="1"/>
  <c r="F163" i="1"/>
  <c r="I163" i="1" s="1"/>
  <c r="E163" i="1"/>
  <c r="Q163" i="1" s="1"/>
  <c r="D163" i="1"/>
  <c r="O161" i="1"/>
  <c r="N161" i="1"/>
  <c r="G161" i="1"/>
  <c r="H161" i="1" s="1"/>
  <c r="F161" i="1"/>
  <c r="E161" i="1"/>
  <c r="Q161" i="1" s="1"/>
  <c r="D161" i="1"/>
  <c r="P161" i="1" s="1"/>
  <c r="Q160" i="1"/>
  <c r="O160" i="1"/>
  <c r="N160" i="1"/>
  <c r="G160" i="1"/>
  <c r="H160" i="1" s="1"/>
  <c r="I160" i="1" s="1"/>
  <c r="F160" i="1"/>
  <c r="E160" i="1"/>
  <c r="D160" i="1"/>
  <c r="P160" i="1" s="1"/>
  <c r="P159" i="1"/>
  <c r="O159" i="1"/>
  <c r="N159" i="1"/>
  <c r="G159" i="1"/>
  <c r="H159" i="1" s="1"/>
  <c r="F159" i="1"/>
  <c r="I159" i="1" s="1"/>
  <c r="E159" i="1"/>
  <c r="Q159" i="1" s="1"/>
  <c r="D159" i="1"/>
  <c r="O157" i="1"/>
  <c r="N157" i="1"/>
  <c r="G157" i="1"/>
  <c r="H157" i="1" s="1"/>
  <c r="F157" i="1"/>
  <c r="E157" i="1"/>
  <c r="Q157" i="1" s="1"/>
  <c r="D157" i="1"/>
  <c r="P157" i="1" s="1"/>
  <c r="Q156" i="1"/>
  <c r="O156" i="1"/>
  <c r="N156" i="1"/>
  <c r="G156" i="1"/>
  <c r="H156" i="1" s="1"/>
  <c r="I156" i="1" s="1"/>
  <c r="F156" i="1"/>
  <c r="E156" i="1"/>
  <c r="D156" i="1"/>
  <c r="P156" i="1" s="1"/>
  <c r="P155" i="1"/>
  <c r="O155" i="1"/>
  <c r="N155" i="1"/>
  <c r="G155" i="1"/>
  <c r="H155" i="1" s="1"/>
  <c r="F155" i="1"/>
  <c r="I155" i="1" s="1"/>
  <c r="E155" i="1"/>
  <c r="Q155" i="1" s="1"/>
  <c r="D155" i="1"/>
  <c r="Q153" i="1"/>
  <c r="P153" i="1"/>
  <c r="O153" i="1"/>
  <c r="N153" i="1"/>
  <c r="F153" i="1"/>
  <c r="Q152" i="1"/>
  <c r="P152" i="1"/>
  <c r="O152" i="1"/>
  <c r="N152" i="1"/>
  <c r="H152" i="1"/>
  <c r="F152" i="1"/>
  <c r="I152" i="1" s="1"/>
  <c r="Q150" i="1"/>
  <c r="P150" i="1"/>
  <c r="O150" i="1"/>
  <c r="N150" i="1"/>
  <c r="F150" i="1"/>
  <c r="Q149" i="1"/>
  <c r="P149" i="1"/>
  <c r="O149" i="1"/>
  <c r="N149" i="1"/>
  <c r="F149" i="1"/>
  <c r="Q148" i="1"/>
  <c r="P148" i="1"/>
  <c r="O148" i="1"/>
  <c r="N148" i="1"/>
  <c r="F148" i="1"/>
  <c r="Q147" i="1"/>
  <c r="P147" i="1"/>
  <c r="O147" i="1"/>
  <c r="N147" i="1"/>
  <c r="G147" i="1"/>
  <c r="H147" i="1" s="1"/>
  <c r="F147" i="1"/>
  <c r="I147" i="1" s="1"/>
  <c r="E147" i="1"/>
  <c r="D147" i="1"/>
  <c r="O146" i="1"/>
  <c r="N146" i="1"/>
  <c r="H146" i="1"/>
  <c r="G146" i="1"/>
  <c r="F146" i="1"/>
  <c r="I146" i="1" s="1"/>
  <c r="E146" i="1"/>
  <c r="Q146" i="1" s="1"/>
  <c r="D146" i="1"/>
  <c r="P146" i="1" s="1"/>
  <c r="Q144" i="1"/>
  <c r="P144" i="1"/>
  <c r="O144" i="1"/>
  <c r="N144" i="1"/>
  <c r="Q143" i="1"/>
  <c r="P143" i="1"/>
  <c r="O143" i="1"/>
  <c r="N143" i="1"/>
  <c r="Q142" i="1"/>
  <c r="P142" i="1"/>
  <c r="O142" i="1"/>
  <c r="N142" i="1"/>
  <c r="O141" i="1"/>
  <c r="N141" i="1"/>
  <c r="G141" i="1"/>
  <c r="H141" i="1" s="1"/>
  <c r="I141" i="1" s="1"/>
  <c r="F141" i="1"/>
  <c r="E141" i="1"/>
  <c r="Q141" i="1" s="1"/>
  <c r="D141" i="1"/>
  <c r="P141" i="1" s="1"/>
  <c r="Q139" i="1"/>
  <c r="O139" i="1"/>
  <c r="N139" i="1"/>
  <c r="G139" i="1"/>
  <c r="H139" i="1" s="1"/>
  <c r="F139" i="1"/>
  <c r="E139" i="1"/>
  <c r="D139" i="1"/>
  <c r="P139" i="1" s="1"/>
  <c r="P137" i="1"/>
  <c r="O137" i="1"/>
  <c r="N137" i="1"/>
  <c r="G137" i="1"/>
  <c r="H137" i="1" s="1"/>
  <c r="F137" i="1"/>
  <c r="I137" i="1" s="1"/>
  <c r="E137" i="1"/>
  <c r="Q137" i="1" s="1"/>
  <c r="D137" i="1"/>
  <c r="Q136" i="1"/>
  <c r="P136" i="1"/>
  <c r="O136" i="1"/>
  <c r="N136" i="1"/>
  <c r="Q135" i="1"/>
  <c r="O135" i="1"/>
  <c r="N135" i="1"/>
  <c r="H135" i="1"/>
  <c r="G135" i="1"/>
  <c r="F135" i="1"/>
  <c r="E135" i="1"/>
  <c r="D135" i="1"/>
  <c r="P135" i="1" s="1"/>
  <c r="Q134" i="1"/>
  <c r="P134" i="1"/>
  <c r="O134" i="1"/>
  <c r="N134" i="1"/>
  <c r="O133" i="1"/>
  <c r="N133" i="1"/>
  <c r="G133" i="1"/>
  <c r="H133" i="1" s="1"/>
  <c r="I133" i="1" s="1"/>
  <c r="F133" i="1"/>
  <c r="E133" i="1"/>
  <c r="Q133" i="1" s="1"/>
  <c r="D133" i="1"/>
  <c r="P133" i="1" s="1"/>
  <c r="Q132" i="1"/>
  <c r="O132" i="1"/>
  <c r="N132" i="1"/>
  <c r="G132" i="1"/>
  <c r="H132" i="1" s="1"/>
  <c r="F132" i="1"/>
  <c r="E132" i="1"/>
  <c r="D132" i="1"/>
  <c r="P132" i="1" s="1"/>
  <c r="Q131" i="1"/>
  <c r="P131" i="1"/>
  <c r="O131" i="1"/>
  <c r="N131" i="1"/>
  <c r="O130" i="1"/>
  <c r="N130" i="1"/>
  <c r="G130" i="1"/>
  <c r="H130" i="1" s="1"/>
  <c r="F130" i="1"/>
  <c r="I130" i="1" s="1"/>
  <c r="E130" i="1"/>
  <c r="Q130" i="1" s="1"/>
  <c r="D130" i="1"/>
  <c r="P130" i="1" s="1"/>
  <c r="Q129" i="1"/>
  <c r="O129" i="1"/>
  <c r="N129" i="1"/>
  <c r="G129" i="1"/>
  <c r="H129" i="1" s="1"/>
  <c r="F129" i="1"/>
  <c r="E129" i="1"/>
  <c r="D129" i="1"/>
  <c r="P129" i="1" s="1"/>
  <c r="Q128" i="1"/>
  <c r="P128" i="1"/>
  <c r="O128" i="1"/>
  <c r="N128" i="1"/>
  <c r="Q127" i="1"/>
  <c r="P127" i="1"/>
  <c r="O127" i="1"/>
  <c r="N127" i="1"/>
  <c r="Q126" i="1"/>
  <c r="P126" i="1"/>
  <c r="O126" i="1"/>
  <c r="N126" i="1"/>
  <c r="Q125" i="1"/>
  <c r="P125" i="1"/>
  <c r="O125" i="1"/>
  <c r="N125" i="1"/>
  <c r="O124" i="1"/>
  <c r="N124" i="1"/>
  <c r="H124" i="1"/>
  <c r="G124" i="1"/>
  <c r="F124" i="1"/>
  <c r="I124" i="1" s="1"/>
  <c r="E124" i="1"/>
  <c r="Q124" i="1" s="1"/>
  <c r="D124" i="1"/>
  <c r="P124" i="1" s="1"/>
  <c r="O123" i="1"/>
  <c r="N123" i="1"/>
  <c r="H123" i="1"/>
  <c r="G123" i="1"/>
  <c r="F123" i="1"/>
  <c r="E123" i="1"/>
  <c r="Q123" i="1" s="1"/>
  <c r="D123" i="1"/>
  <c r="P123" i="1" s="1"/>
  <c r="Q122" i="1"/>
  <c r="P122" i="1"/>
  <c r="O122" i="1"/>
  <c r="N122" i="1"/>
  <c r="G122" i="1"/>
  <c r="H122" i="1" s="1"/>
  <c r="F122" i="1"/>
  <c r="E122" i="1"/>
  <c r="D122" i="1"/>
  <c r="O121" i="1"/>
  <c r="N121" i="1"/>
  <c r="H121" i="1"/>
  <c r="G121" i="1"/>
  <c r="F121" i="1"/>
  <c r="I121" i="1" s="1"/>
  <c r="E121" i="1"/>
  <c r="Q121" i="1" s="1"/>
  <c r="D121" i="1"/>
  <c r="P121" i="1" s="1"/>
  <c r="O120" i="1"/>
  <c r="N120" i="1"/>
  <c r="H120" i="1"/>
  <c r="G120" i="1"/>
  <c r="F120" i="1"/>
  <c r="E120" i="1"/>
  <c r="Q120" i="1" s="1"/>
  <c r="D120" i="1"/>
  <c r="P120" i="1" s="1"/>
  <c r="Q119" i="1"/>
  <c r="P119" i="1"/>
  <c r="O119" i="1"/>
  <c r="N119" i="1"/>
  <c r="P116" i="1"/>
  <c r="O116" i="1"/>
  <c r="N116" i="1"/>
  <c r="G116" i="1"/>
  <c r="H116" i="1" s="1"/>
  <c r="F116" i="1"/>
  <c r="I116" i="1" s="1"/>
  <c r="E116" i="1"/>
  <c r="Q116" i="1" s="1"/>
  <c r="D116" i="1"/>
  <c r="O115" i="1"/>
  <c r="N115" i="1"/>
  <c r="G115" i="1"/>
  <c r="H115" i="1" s="1"/>
  <c r="F115" i="1"/>
  <c r="E115" i="1"/>
  <c r="Q115" i="1" s="1"/>
  <c r="D115" i="1"/>
  <c r="P115" i="1" s="1"/>
  <c r="Q112" i="1"/>
  <c r="P112" i="1"/>
  <c r="O112" i="1"/>
  <c r="N112" i="1"/>
  <c r="Q111" i="1"/>
  <c r="P111" i="1"/>
  <c r="O111" i="1"/>
  <c r="N111" i="1"/>
  <c r="F111" i="1"/>
  <c r="Q110" i="1"/>
  <c r="P110" i="1"/>
  <c r="O110" i="1"/>
  <c r="N110" i="1"/>
  <c r="Q109" i="1"/>
  <c r="P109" i="1"/>
  <c r="O109" i="1"/>
  <c r="N109" i="1"/>
  <c r="F109" i="1"/>
  <c r="Q108" i="1"/>
  <c r="P108" i="1"/>
  <c r="O108" i="1"/>
  <c r="N108" i="1"/>
  <c r="F108" i="1"/>
  <c r="O107" i="1"/>
  <c r="N107" i="1"/>
  <c r="H107" i="1"/>
  <c r="G107" i="1"/>
  <c r="F107" i="1"/>
  <c r="E107" i="1"/>
  <c r="Q107" i="1" s="1"/>
  <c r="D107" i="1"/>
  <c r="P107" i="1" s="1"/>
  <c r="Q106" i="1"/>
  <c r="O106" i="1"/>
  <c r="N106" i="1"/>
  <c r="G106" i="1"/>
  <c r="H106" i="1" s="1"/>
  <c r="F106" i="1"/>
  <c r="E106" i="1"/>
  <c r="D106" i="1"/>
  <c r="P106" i="1" s="1"/>
  <c r="P105" i="1"/>
  <c r="O105" i="1"/>
  <c r="N105" i="1"/>
  <c r="H105" i="1"/>
  <c r="G105" i="1"/>
  <c r="F105" i="1"/>
  <c r="I105" i="1" s="1"/>
  <c r="E105" i="1"/>
  <c r="Q105" i="1" s="1"/>
  <c r="D105" i="1"/>
  <c r="P104" i="1"/>
  <c r="O104" i="1"/>
  <c r="N104" i="1"/>
  <c r="H104" i="1"/>
  <c r="I104" i="1" s="1"/>
  <c r="G104" i="1"/>
  <c r="F104" i="1"/>
  <c r="E104" i="1"/>
  <c r="Q104" i="1" s="1"/>
  <c r="D104" i="1"/>
  <c r="Q103" i="1"/>
  <c r="P103" i="1"/>
  <c r="O103" i="1"/>
  <c r="N103" i="1"/>
  <c r="G103" i="1"/>
  <c r="H103" i="1" s="1"/>
  <c r="F103" i="1"/>
  <c r="E103" i="1"/>
  <c r="D103" i="1"/>
  <c r="Q102" i="1"/>
  <c r="P102" i="1"/>
  <c r="O102" i="1"/>
  <c r="N102" i="1"/>
  <c r="Q101" i="1"/>
  <c r="P101" i="1"/>
  <c r="O101" i="1"/>
  <c r="N101" i="1"/>
  <c r="F101" i="1"/>
  <c r="Q100" i="1"/>
  <c r="P100" i="1"/>
  <c r="O100" i="1"/>
  <c r="N100" i="1"/>
  <c r="F100" i="1"/>
  <c r="Q99" i="1"/>
  <c r="O99" i="1"/>
  <c r="N99" i="1"/>
  <c r="G99" i="1"/>
  <c r="H99" i="1" s="1"/>
  <c r="I99" i="1" s="1"/>
  <c r="F99" i="1"/>
  <c r="E99" i="1"/>
  <c r="D99" i="1"/>
  <c r="P99" i="1" s="1"/>
  <c r="Q98" i="1"/>
  <c r="O98" i="1"/>
  <c r="N98" i="1"/>
  <c r="G98" i="1"/>
  <c r="H98" i="1" s="1"/>
  <c r="F98" i="1"/>
  <c r="E98" i="1"/>
  <c r="D98" i="1"/>
  <c r="P98" i="1" s="1"/>
  <c r="O97" i="1"/>
  <c r="N97" i="1"/>
  <c r="H97" i="1"/>
  <c r="G97" i="1"/>
  <c r="F97" i="1"/>
  <c r="I97" i="1" s="1"/>
  <c r="E97" i="1"/>
  <c r="Q97" i="1" s="1"/>
  <c r="D97" i="1"/>
  <c r="P97" i="1" s="1"/>
  <c r="Q96" i="1"/>
  <c r="P96" i="1"/>
  <c r="O96" i="1"/>
  <c r="N96" i="1"/>
  <c r="Q94" i="1"/>
  <c r="P94" i="1"/>
  <c r="O94" i="1"/>
  <c r="N94" i="1"/>
  <c r="Q93" i="1"/>
  <c r="P93" i="1"/>
  <c r="O93" i="1"/>
  <c r="N93" i="1"/>
  <c r="M93" i="1"/>
  <c r="L93" i="1"/>
  <c r="K93" i="1"/>
  <c r="J93" i="1"/>
  <c r="Q92" i="1"/>
  <c r="P92" i="1"/>
  <c r="O92" i="1"/>
  <c r="N92" i="1"/>
  <c r="G92" i="1"/>
  <c r="H92" i="1" s="1"/>
  <c r="F92" i="1"/>
  <c r="I92" i="1" s="1"/>
  <c r="O91" i="1"/>
  <c r="N91" i="1"/>
  <c r="G91" i="1"/>
  <c r="H91" i="1" s="1"/>
  <c r="F91" i="1"/>
  <c r="E91" i="1"/>
  <c r="Q91" i="1" s="1"/>
  <c r="D91" i="1"/>
  <c r="P91" i="1" s="1"/>
  <c r="P90" i="1"/>
  <c r="O90" i="1"/>
  <c r="N90" i="1"/>
  <c r="G90" i="1"/>
  <c r="H90" i="1" s="1"/>
  <c r="F90" i="1"/>
  <c r="E90" i="1"/>
  <c r="Q90" i="1" s="1"/>
  <c r="D90" i="1"/>
  <c r="Q89" i="1"/>
  <c r="P89" i="1"/>
  <c r="O89" i="1"/>
  <c r="N89" i="1"/>
  <c r="F89" i="1"/>
  <c r="Q88" i="1"/>
  <c r="P88" i="1"/>
  <c r="O88" i="1"/>
  <c r="N88" i="1"/>
  <c r="M88" i="1"/>
  <c r="L88" i="1"/>
  <c r="K88" i="1"/>
  <c r="J88" i="1"/>
  <c r="F88" i="1"/>
  <c r="P87" i="1"/>
  <c r="O87" i="1"/>
  <c r="N87" i="1"/>
  <c r="M87" i="1"/>
  <c r="K87" i="1"/>
  <c r="J87" i="1"/>
  <c r="G87" i="1"/>
  <c r="H87" i="1" s="1"/>
  <c r="F87" i="1"/>
  <c r="E87" i="1"/>
  <c r="L87" i="1" s="1"/>
  <c r="D87" i="1"/>
  <c r="O86" i="1"/>
  <c r="N86" i="1"/>
  <c r="H86" i="1"/>
  <c r="G86" i="1"/>
  <c r="F86" i="1"/>
  <c r="E86" i="1"/>
  <c r="Q86" i="1" s="1"/>
  <c r="D86" i="1"/>
  <c r="P86" i="1" s="1"/>
  <c r="Q85" i="1"/>
  <c r="P85" i="1"/>
  <c r="O85" i="1"/>
  <c r="N85" i="1"/>
  <c r="H85" i="1"/>
  <c r="G85" i="1"/>
  <c r="F85" i="1"/>
  <c r="I85" i="1" s="1"/>
  <c r="E85" i="1"/>
  <c r="D85" i="1"/>
  <c r="Q84" i="1"/>
  <c r="P84" i="1"/>
  <c r="O84" i="1"/>
  <c r="N84" i="1"/>
  <c r="Q83" i="1"/>
  <c r="P83" i="1"/>
  <c r="O83" i="1"/>
  <c r="N83" i="1"/>
  <c r="Q82" i="1"/>
  <c r="P82" i="1"/>
  <c r="O82" i="1"/>
  <c r="N82" i="1"/>
  <c r="Q81" i="1"/>
  <c r="P81" i="1"/>
  <c r="O81" i="1"/>
  <c r="N81" i="1"/>
  <c r="F81" i="1"/>
  <c r="Q80" i="1"/>
  <c r="O80" i="1"/>
  <c r="N80" i="1"/>
  <c r="H80" i="1"/>
  <c r="I80" i="1" s="1"/>
  <c r="G80" i="1"/>
  <c r="F80" i="1"/>
  <c r="E80" i="1"/>
  <c r="D80" i="1"/>
  <c r="P80" i="1" s="1"/>
  <c r="Q79" i="1"/>
  <c r="P79" i="1"/>
  <c r="O79" i="1"/>
  <c r="N79" i="1"/>
  <c r="G79" i="1"/>
  <c r="H79" i="1" s="1"/>
  <c r="F79" i="1"/>
  <c r="I79" i="1" s="1"/>
  <c r="E79" i="1"/>
  <c r="D79" i="1"/>
  <c r="O78" i="1"/>
  <c r="N78" i="1"/>
  <c r="G78" i="1"/>
  <c r="H78" i="1" s="1"/>
  <c r="F78" i="1"/>
  <c r="E78" i="1"/>
  <c r="Q78" i="1" s="1"/>
  <c r="D78" i="1"/>
  <c r="P78" i="1" s="1"/>
  <c r="Q77" i="1"/>
  <c r="O77" i="1"/>
  <c r="N77" i="1"/>
  <c r="G77" i="1"/>
  <c r="H77" i="1" s="1"/>
  <c r="I77" i="1" s="1"/>
  <c r="F77" i="1"/>
  <c r="E77" i="1"/>
  <c r="D77" i="1"/>
  <c r="P77" i="1" s="1"/>
  <c r="P76" i="1"/>
  <c r="O76" i="1"/>
  <c r="N76" i="1"/>
  <c r="H76" i="1"/>
  <c r="G76" i="1"/>
  <c r="F76" i="1"/>
  <c r="E76" i="1"/>
  <c r="Q76" i="1" s="1"/>
  <c r="D76" i="1"/>
  <c r="P75" i="1"/>
  <c r="O75" i="1"/>
  <c r="N75" i="1"/>
  <c r="G75" i="1"/>
  <c r="H75" i="1" s="1"/>
  <c r="F75" i="1"/>
  <c r="I75" i="1" s="1"/>
  <c r="E75" i="1"/>
  <c r="Q75" i="1" s="1"/>
  <c r="D75" i="1"/>
  <c r="O74" i="1"/>
  <c r="N74" i="1"/>
  <c r="H74" i="1"/>
  <c r="G74" i="1"/>
  <c r="F74" i="1"/>
  <c r="E74" i="1"/>
  <c r="Q74" i="1" s="1"/>
  <c r="D74" i="1"/>
  <c r="P74" i="1" s="1"/>
  <c r="Q73" i="1"/>
  <c r="P73" i="1"/>
  <c r="O73" i="1"/>
  <c r="N73" i="1"/>
  <c r="Q72" i="1"/>
  <c r="P72" i="1"/>
  <c r="O72" i="1"/>
  <c r="N72" i="1"/>
  <c r="Q71" i="1"/>
  <c r="P71" i="1"/>
  <c r="O71" i="1"/>
  <c r="N71" i="1"/>
  <c r="Q70" i="1"/>
  <c r="O70" i="1"/>
  <c r="N70" i="1"/>
  <c r="G70" i="1"/>
  <c r="H70" i="1" s="1"/>
  <c r="I70" i="1" s="1"/>
  <c r="F70" i="1"/>
  <c r="E70" i="1"/>
  <c r="D70" i="1"/>
  <c r="P70" i="1" s="1"/>
  <c r="Q69" i="1"/>
  <c r="O69" i="1"/>
  <c r="N69" i="1"/>
  <c r="G69" i="1"/>
  <c r="H69" i="1" s="1"/>
  <c r="F69" i="1"/>
  <c r="E69" i="1"/>
  <c r="D69" i="1"/>
  <c r="P69" i="1" s="1"/>
  <c r="O68" i="1"/>
  <c r="N68" i="1"/>
  <c r="H68" i="1"/>
  <c r="G68" i="1"/>
  <c r="F68" i="1"/>
  <c r="I68" i="1" s="1"/>
  <c r="E68" i="1"/>
  <c r="Q68" i="1" s="1"/>
  <c r="D68" i="1"/>
  <c r="P68" i="1" s="1"/>
  <c r="Q67" i="1"/>
  <c r="P67" i="1"/>
  <c r="O67" i="1"/>
  <c r="N67" i="1"/>
  <c r="G67" i="1"/>
  <c r="H67" i="1" s="1"/>
  <c r="F67" i="1"/>
  <c r="I67" i="1" s="1"/>
  <c r="E67" i="1"/>
  <c r="D67" i="1"/>
  <c r="O65" i="1"/>
  <c r="N65" i="1"/>
  <c r="H65" i="1"/>
  <c r="G65" i="1"/>
  <c r="F65" i="1"/>
  <c r="E65" i="1"/>
  <c r="Q65" i="1" s="1"/>
  <c r="D65" i="1"/>
  <c r="P65" i="1" s="1"/>
  <c r="P64" i="1"/>
  <c r="O64" i="1"/>
  <c r="N64" i="1"/>
  <c r="H64" i="1"/>
  <c r="G64" i="1"/>
  <c r="F64" i="1"/>
  <c r="I64" i="1" s="1"/>
  <c r="E64" i="1"/>
  <c r="Q64" i="1" s="1"/>
  <c r="D64" i="1"/>
  <c r="Q63" i="1"/>
  <c r="P63" i="1"/>
  <c r="O63" i="1"/>
  <c r="N63" i="1"/>
  <c r="G63" i="1"/>
  <c r="H63" i="1" s="1"/>
  <c r="I63" i="1" s="1"/>
  <c r="F63" i="1"/>
  <c r="E63" i="1"/>
  <c r="D63" i="1"/>
  <c r="Q62" i="1"/>
  <c r="O62" i="1"/>
  <c r="N62" i="1"/>
  <c r="H62" i="1"/>
  <c r="G62" i="1"/>
  <c r="F62" i="1"/>
  <c r="E62" i="1"/>
  <c r="D62" i="1"/>
  <c r="P62" i="1" s="1"/>
  <c r="P61" i="1"/>
  <c r="O61" i="1"/>
  <c r="N61" i="1"/>
  <c r="H61" i="1"/>
  <c r="G61" i="1"/>
  <c r="F61" i="1"/>
  <c r="I61" i="1" s="1"/>
  <c r="E61" i="1"/>
  <c r="Q61" i="1" s="1"/>
  <c r="D61" i="1"/>
  <c r="Q60" i="1"/>
  <c r="O60" i="1"/>
  <c r="N60" i="1"/>
  <c r="G60" i="1"/>
  <c r="H60" i="1" s="1"/>
  <c r="I60" i="1" s="1"/>
  <c r="F60" i="1"/>
  <c r="E60" i="1"/>
  <c r="D60" i="1"/>
  <c r="P60" i="1" s="1"/>
  <c r="Q59" i="1"/>
  <c r="O59" i="1"/>
  <c r="N59" i="1"/>
  <c r="G59" i="1"/>
  <c r="H59" i="1" s="1"/>
  <c r="F59" i="1"/>
  <c r="E59" i="1"/>
  <c r="D59" i="1"/>
  <c r="P59" i="1" s="1"/>
  <c r="O57" i="1"/>
  <c r="N57" i="1"/>
  <c r="H57" i="1"/>
  <c r="G57" i="1"/>
  <c r="F57" i="1"/>
  <c r="I57" i="1" s="1"/>
  <c r="E57" i="1"/>
  <c r="Q57" i="1" s="1"/>
  <c r="D57" i="1"/>
  <c r="P57" i="1" s="1"/>
  <c r="Q56" i="1"/>
  <c r="P56" i="1"/>
  <c r="O56" i="1"/>
  <c r="N56" i="1"/>
  <c r="G56" i="1"/>
  <c r="H56" i="1" s="1"/>
  <c r="F56" i="1"/>
  <c r="I56" i="1" s="1"/>
  <c r="E56" i="1"/>
  <c r="D56" i="1"/>
  <c r="O55" i="1"/>
  <c r="N55" i="1"/>
  <c r="H55" i="1"/>
  <c r="G55" i="1"/>
  <c r="F55" i="1"/>
  <c r="E55" i="1"/>
  <c r="Q55" i="1" s="1"/>
  <c r="D55" i="1"/>
  <c r="P55" i="1" s="1"/>
  <c r="P54" i="1"/>
  <c r="O54" i="1"/>
  <c r="N54" i="1"/>
  <c r="H54" i="1"/>
  <c r="G54" i="1"/>
  <c r="F54" i="1"/>
  <c r="I54" i="1" s="1"/>
  <c r="E54" i="1"/>
  <c r="Q54" i="1" s="1"/>
  <c r="D54" i="1"/>
  <c r="Q53" i="1"/>
  <c r="P53" i="1"/>
  <c r="O53" i="1"/>
  <c r="N53" i="1"/>
  <c r="G53" i="1"/>
  <c r="H53" i="1" s="1"/>
  <c r="I53" i="1" s="1"/>
  <c r="F53" i="1"/>
  <c r="E53" i="1"/>
  <c r="D53" i="1"/>
  <c r="Q52" i="1"/>
  <c r="O52" i="1"/>
  <c r="N52" i="1"/>
  <c r="H52" i="1"/>
  <c r="G52" i="1"/>
  <c r="F52" i="1"/>
  <c r="E52" i="1"/>
  <c r="D52" i="1"/>
  <c r="P52" i="1" s="1"/>
  <c r="P51" i="1"/>
  <c r="O51" i="1"/>
  <c r="N51" i="1"/>
  <c r="H51" i="1"/>
  <c r="G51" i="1"/>
  <c r="F51" i="1"/>
  <c r="I51" i="1" s="1"/>
  <c r="E51" i="1"/>
  <c r="Q51" i="1" s="1"/>
  <c r="D51" i="1"/>
  <c r="Q49" i="1"/>
  <c r="P49" i="1"/>
  <c r="O49" i="1"/>
  <c r="N49" i="1"/>
  <c r="Q48" i="1"/>
  <c r="P48" i="1"/>
  <c r="O48" i="1"/>
  <c r="N48" i="1"/>
  <c r="Q47" i="1"/>
  <c r="P47" i="1"/>
  <c r="O47" i="1"/>
  <c r="N47" i="1"/>
  <c r="O46" i="1"/>
  <c r="N46" i="1"/>
  <c r="G46" i="1"/>
  <c r="H46" i="1" s="1"/>
  <c r="F46" i="1"/>
  <c r="E46" i="1"/>
  <c r="Q46" i="1" s="1"/>
  <c r="D46" i="1"/>
  <c r="P46" i="1" s="1"/>
  <c r="Q45" i="1"/>
  <c r="P45" i="1"/>
  <c r="O45" i="1"/>
  <c r="N45" i="1"/>
  <c r="G45" i="1"/>
  <c r="H45" i="1" s="1"/>
  <c r="F45" i="1"/>
  <c r="I45" i="1" s="1"/>
  <c r="E45" i="1"/>
  <c r="D45" i="1"/>
  <c r="Q44" i="1"/>
  <c r="P44" i="1"/>
  <c r="O44" i="1"/>
  <c r="N44" i="1"/>
  <c r="Q43" i="1"/>
  <c r="P43" i="1"/>
  <c r="O43" i="1"/>
  <c r="N43" i="1"/>
  <c r="Q42" i="1"/>
  <c r="P42" i="1"/>
  <c r="O42" i="1"/>
  <c r="N42" i="1"/>
  <c r="Q41" i="1"/>
  <c r="P41" i="1"/>
  <c r="O41" i="1"/>
  <c r="N41" i="1"/>
  <c r="F41" i="1"/>
  <c r="Q40" i="1"/>
  <c r="P40" i="1"/>
  <c r="O40" i="1"/>
  <c r="N40" i="1"/>
  <c r="F40" i="1"/>
  <c r="Q39" i="1"/>
  <c r="P39" i="1"/>
  <c r="O39" i="1"/>
  <c r="N39" i="1"/>
  <c r="F39" i="1"/>
  <c r="O38" i="1"/>
  <c r="N38" i="1"/>
  <c r="G38" i="1"/>
  <c r="H38" i="1" s="1"/>
  <c r="F38" i="1"/>
  <c r="E38" i="1"/>
  <c r="Q38" i="1" s="1"/>
  <c r="D38" i="1"/>
  <c r="P38" i="1" s="1"/>
  <c r="O37" i="1"/>
  <c r="N37" i="1"/>
  <c r="H37" i="1"/>
  <c r="G37" i="1"/>
  <c r="F37" i="1"/>
  <c r="I37" i="1" s="1"/>
  <c r="E37" i="1"/>
  <c r="Q37" i="1" s="1"/>
  <c r="D37" i="1"/>
  <c r="P37" i="1" s="1"/>
  <c r="Q36" i="1"/>
  <c r="O36" i="1"/>
  <c r="N36" i="1"/>
  <c r="H36" i="1"/>
  <c r="I36" i="1" s="1"/>
  <c r="G36" i="1"/>
  <c r="F36" i="1"/>
  <c r="E36" i="1"/>
  <c r="D36" i="1"/>
  <c r="P36" i="1" s="1"/>
  <c r="P35" i="1"/>
  <c r="O35" i="1"/>
  <c r="N35" i="1"/>
  <c r="G35" i="1"/>
  <c r="H35" i="1" s="1"/>
  <c r="F35" i="1"/>
  <c r="E35" i="1"/>
  <c r="Q35" i="1" s="1"/>
  <c r="D35" i="1"/>
  <c r="O34" i="1"/>
  <c r="N34" i="1"/>
  <c r="H34" i="1"/>
  <c r="I34" i="1" s="1"/>
  <c r="G34" i="1"/>
  <c r="F34" i="1"/>
  <c r="E34" i="1"/>
  <c r="Q34" i="1" s="1"/>
  <c r="D34" i="1"/>
  <c r="P34" i="1" s="1"/>
  <c r="Q33" i="1"/>
  <c r="P33" i="1"/>
  <c r="O33" i="1"/>
  <c r="N33" i="1"/>
  <c r="H33" i="1"/>
  <c r="G33" i="1"/>
  <c r="F33" i="1"/>
  <c r="I33" i="1" s="1"/>
  <c r="E33" i="1"/>
  <c r="D33" i="1"/>
  <c r="P32" i="1"/>
  <c r="O32" i="1"/>
  <c r="N32" i="1"/>
  <c r="G32" i="1"/>
  <c r="H32" i="1" s="1"/>
  <c r="F32" i="1"/>
  <c r="E32" i="1"/>
  <c r="Q32" i="1" s="1"/>
  <c r="D32" i="1"/>
  <c r="P31" i="1"/>
  <c r="O31" i="1"/>
  <c r="N31" i="1"/>
  <c r="H31" i="1"/>
  <c r="G31" i="1"/>
  <c r="F31" i="1"/>
  <c r="I31" i="1" s="1"/>
  <c r="E31" i="1"/>
  <c r="Q31" i="1" s="1"/>
  <c r="D31" i="1"/>
  <c r="Q30" i="1"/>
  <c r="O30" i="1"/>
  <c r="N30" i="1"/>
  <c r="G30" i="1"/>
  <c r="H30" i="1" s="1"/>
  <c r="F30" i="1"/>
  <c r="E30" i="1"/>
  <c r="D30" i="1"/>
  <c r="P30" i="1" s="1"/>
  <c r="O29" i="1"/>
  <c r="N29" i="1"/>
  <c r="G29" i="1"/>
  <c r="H29" i="1" s="1"/>
  <c r="F29" i="1"/>
  <c r="E29" i="1"/>
  <c r="Q29" i="1" s="1"/>
  <c r="D29" i="1"/>
  <c r="P29" i="1" s="1"/>
  <c r="O28" i="1"/>
  <c r="N28" i="1"/>
  <c r="H28" i="1"/>
  <c r="G28" i="1"/>
  <c r="F28" i="1"/>
  <c r="I28" i="1" s="1"/>
  <c r="E28" i="1"/>
  <c r="Q28" i="1" s="1"/>
  <c r="D28" i="1"/>
  <c r="P28" i="1" s="1"/>
  <c r="Q27" i="1"/>
  <c r="O27" i="1"/>
  <c r="N27" i="1"/>
  <c r="H27" i="1"/>
  <c r="I27" i="1" s="1"/>
  <c r="G27" i="1"/>
  <c r="F27" i="1"/>
  <c r="E27" i="1"/>
  <c r="D27" i="1"/>
  <c r="P27" i="1" s="1"/>
  <c r="P26" i="1"/>
  <c r="O26" i="1"/>
  <c r="N26" i="1"/>
  <c r="G26" i="1"/>
  <c r="H26" i="1" s="1"/>
  <c r="F26" i="1"/>
  <c r="E26" i="1"/>
  <c r="Q26" i="1" s="1"/>
  <c r="D26" i="1"/>
  <c r="O25" i="1"/>
  <c r="N25" i="1"/>
  <c r="H25" i="1"/>
  <c r="I25" i="1" s="1"/>
  <c r="G25" i="1"/>
  <c r="F25" i="1"/>
  <c r="E25" i="1"/>
  <c r="Q25" i="1" s="1"/>
  <c r="D25" i="1"/>
  <c r="P25" i="1" s="1"/>
  <c r="Q24" i="1"/>
  <c r="P24" i="1"/>
  <c r="O24" i="1"/>
  <c r="N24" i="1"/>
  <c r="H24" i="1"/>
  <c r="G24" i="1"/>
  <c r="F24" i="1"/>
  <c r="I24" i="1" s="1"/>
  <c r="E24" i="1"/>
  <c r="D24" i="1"/>
  <c r="O23" i="1"/>
  <c r="N23" i="1"/>
  <c r="G23" i="1"/>
  <c r="H23" i="1" s="1"/>
  <c r="F23" i="1"/>
  <c r="E23" i="1"/>
  <c r="Q23" i="1" s="1"/>
  <c r="D23" i="1"/>
  <c r="P23" i="1" s="1"/>
  <c r="P22" i="1"/>
  <c r="O22" i="1"/>
  <c r="N22" i="1"/>
  <c r="H22" i="1"/>
  <c r="G22" i="1"/>
  <c r="F22" i="1"/>
  <c r="I22" i="1" s="1"/>
  <c r="E22" i="1"/>
  <c r="Q22" i="1" s="1"/>
  <c r="D22" i="1"/>
  <c r="Q21" i="1"/>
  <c r="O21" i="1"/>
  <c r="N21" i="1"/>
  <c r="G21" i="1"/>
  <c r="H21" i="1" s="1"/>
  <c r="F21" i="1"/>
  <c r="I21" i="1" s="1"/>
  <c r="E21" i="1"/>
  <c r="D21" i="1"/>
  <c r="P21" i="1" s="1"/>
  <c r="O20" i="1"/>
  <c r="N20" i="1"/>
  <c r="G20" i="1"/>
  <c r="H20" i="1" s="1"/>
  <c r="F20" i="1"/>
  <c r="E20" i="1"/>
  <c r="Q20" i="1" s="1"/>
  <c r="D20" i="1"/>
  <c r="P20" i="1" s="1"/>
  <c r="O19" i="1"/>
  <c r="N19" i="1"/>
  <c r="H19" i="1"/>
  <c r="G19" i="1"/>
  <c r="F19" i="1"/>
  <c r="I19" i="1" s="1"/>
  <c r="E19" i="1"/>
  <c r="Q19" i="1" s="1"/>
  <c r="D19" i="1"/>
  <c r="P19" i="1" s="1"/>
  <c r="Q18" i="1"/>
  <c r="P18" i="1"/>
  <c r="O18" i="1"/>
  <c r="N18" i="1"/>
  <c r="Q16" i="1"/>
  <c r="P16" i="1"/>
  <c r="O16" i="1"/>
  <c r="N16" i="1"/>
  <c r="O15" i="1"/>
  <c r="N15" i="1"/>
  <c r="G15" i="1"/>
  <c r="H15" i="1" s="1"/>
  <c r="F15" i="1"/>
  <c r="I15" i="1" s="1"/>
  <c r="E15" i="1"/>
  <c r="Q15" i="1" s="1"/>
  <c r="D15" i="1"/>
  <c r="P15" i="1" s="1"/>
  <c r="Q14" i="1"/>
  <c r="O14" i="1"/>
  <c r="N14" i="1"/>
  <c r="G14" i="1"/>
  <c r="H14" i="1" s="1"/>
  <c r="F14" i="1"/>
  <c r="E14" i="1"/>
  <c r="D14" i="1"/>
  <c r="P14" i="1" s="1"/>
  <c r="P13" i="1"/>
  <c r="O13" i="1"/>
  <c r="N13" i="1"/>
  <c r="G13" i="1"/>
  <c r="H13" i="1" s="1"/>
  <c r="F13" i="1"/>
  <c r="E13" i="1"/>
  <c r="Q13" i="1" s="1"/>
  <c r="D13" i="1"/>
  <c r="O12" i="1"/>
  <c r="N12" i="1"/>
  <c r="G12" i="1"/>
  <c r="H12" i="1" s="1"/>
  <c r="I12" i="1" s="1"/>
  <c r="F12" i="1"/>
  <c r="E12" i="1"/>
  <c r="Q12" i="1" s="1"/>
  <c r="D12" i="1"/>
  <c r="P12" i="1" s="1"/>
  <c r="O11" i="1"/>
  <c r="N11" i="1"/>
  <c r="G11" i="1"/>
  <c r="H11" i="1" s="1"/>
  <c r="I11" i="1" s="1"/>
  <c r="F11" i="1"/>
  <c r="E11" i="1"/>
  <c r="Q11" i="1" s="1"/>
  <c r="D11" i="1"/>
  <c r="P11" i="1" s="1"/>
  <c r="P10" i="1"/>
  <c r="O10" i="1"/>
  <c r="N10" i="1"/>
  <c r="H10" i="1"/>
  <c r="I10" i="1" s="1"/>
  <c r="G10" i="1"/>
  <c r="F10" i="1"/>
  <c r="E10" i="1"/>
  <c r="Q10" i="1" s="1"/>
  <c r="D10" i="1"/>
  <c r="I111" i="5" l="1"/>
  <c r="I131" i="5"/>
  <c r="I163" i="5"/>
  <c r="I214" i="5"/>
  <c r="I19" i="5"/>
  <c r="I61" i="5"/>
  <c r="I92" i="5"/>
  <c r="I102" i="5"/>
  <c r="I143" i="5"/>
  <c r="I176" i="5"/>
  <c r="I186" i="5"/>
  <c r="I215" i="5"/>
  <c r="I235" i="5"/>
  <c r="I14" i="5"/>
  <c r="I46" i="5"/>
  <c r="I52" i="5"/>
  <c r="I67" i="5"/>
  <c r="I112" i="5"/>
  <c r="I117" i="5"/>
  <c r="I122" i="5"/>
  <c r="I128" i="5"/>
  <c r="I138" i="5"/>
  <c r="I144" i="5"/>
  <c r="I149" i="5"/>
  <c r="I153" i="5"/>
  <c r="I165" i="5"/>
  <c r="I171" i="5"/>
  <c r="I187" i="5"/>
  <c r="I204" i="5"/>
  <c r="I210" i="5"/>
  <c r="I227" i="5"/>
  <c r="I55" i="5"/>
  <c r="I157" i="5"/>
  <c r="I197" i="5"/>
  <c r="I81" i="5"/>
  <c r="I10" i="5"/>
  <c r="I42" i="5"/>
  <c r="I47" i="5"/>
  <c r="I63" i="5"/>
  <c r="I100" i="5"/>
  <c r="I129" i="5"/>
  <c r="I134" i="5"/>
  <c r="I160" i="5"/>
  <c r="I166" i="5"/>
  <c r="I172" i="5"/>
  <c r="I182" i="5"/>
  <c r="I188" i="5"/>
  <c r="I194" i="5"/>
  <c r="I205" i="5"/>
  <c r="I217" i="5"/>
  <c r="I228" i="5"/>
  <c r="I237" i="5"/>
  <c r="I246" i="5"/>
  <c r="I225" i="5"/>
  <c r="I240" i="5"/>
  <c r="I155" i="5"/>
  <c r="I185" i="5"/>
  <c r="I40" i="5"/>
  <c r="I56" i="5"/>
  <c r="I137" i="5"/>
  <c r="I16" i="5"/>
  <c r="I43" i="5"/>
  <c r="I58" i="5"/>
  <c r="I78" i="5"/>
  <c r="I89" i="5"/>
  <c r="I109" i="5"/>
  <c r="I114" i="5"/>
  <c r="I118" i="5"/>
  <c r="I135" i="5"/>
  <c r="I140" i="5"/>
  <c r="I150" i="5"/>
  <c r="I161" i="5"/>
  <c r="I167" i="5"/>
  <c r="I178" i="5"/>
  <c r="I189" i="5"/>
  <c r="I195" i="5"/>
  <c r="I212" i="5"/>
  <c r="I218" i="5"/>
  <c r="I12" i="5"/>
  <c r="I49" i="5"/>
  <c r="I74" i="5"/>
  <c r="I79" i="5"/>
  <c r="I98" i="5"/>
  <c r="I125" i="5"/>
  <c r="I130" i="5"/>
  <c r="I136" i="5"/>
  <c r="I141" i="5"/>
  <c r="I146" i="5"/>
  <c r="I151" i="5"/>
  <c r="I156" i="5"/>
  <c r="I174" i="5"/>
  <c r="I179" i="5"/>
  <c r="I184" i="5"/>
  <c r="I190" i="5"/>
  <c r="I196" i="5"/>
  <c r="I207" i="5"/>
  <c r="I230" i="5"/>
  <c r="I74" i="1"/>
  <c r="I86" i="1"/>
  <c r="I115" i="1"/>
  <c r="I117" i="1" s="1"/>
  <c r="E23" i="3" s="1"/>
  <c r="U23" i="3" s="1"/>
  <c r="I120" i="1"/>
  <c r="I14" i="1"/>
  <c r="I91" i="1"/>
  <c r="I107" i="1"/>
  <c r="I161" i="1"/>
  <c r="I181" i="1"/>
  <c r="I191" i="1"/>
  <c r="I201" i="1"/>
  <c r="I217" i="1"/>
  <c r="I226" i="1"/>
  <c r="I247" i="1"/>
  <c r="I271" i="1"/>
  <c r="I280" i="1"/>
  <c r="I312" i="1"/>
  <c r="I324" i="1"/>
  <c r="I46" i="1"/>
  <c r="I47" i="1" s="1"/>
  <c r="E13" i="3" s="1"/>
  <c r="I76" i="1"/>
  <c r="I129" i="1"/>
  <c r="I132" i="1"/>
  <c r="I135" i="1"/>
  <c r="I139" i="1"/>
  <c r="I165" i="1"/>
  <c r="I174" i="1"/>
  <c r="I184" i="1"/>
  <c r="I194" i="1"/>
  <c r="I205" i="1"/>
  <c r="I211" i="1"/>
  <c r="I220" i="1"/>
  <c r="I229" i="1"/>
  <c r="I274" i="1"/>
  <c r="I283" i="1"/>
  <c r="I314" i="1"/>
  <c r="I123" i="1"/>
  <c r="I248" i="1"/>
  <c r="I262" i="1"/>
  <c r="I276" i="1"/>
  <c r="I285" i="1"/>
  <c r="I78" i="1"/>
  <c r="I157" i="1"/>
  <c r="I169" i="1"/>
  <c r="I188" i="1"/>
  <c r="I198" i="1"/>
  <c r="I214" i="1"/>
  <c r="I223" i="1"/>
  <c r="I232" i="1"/>
  <c r="I13" i="1"/>
  <c r="I16" i="1" s="1"/>
  <c r="E9" i="3" s="1"/>
  <c r="I90" i="1"/>
  <c r="I125" i="1"/>
  <c r="E25" i="3" s="1"/>
  <c r="I30" i="1"/>
  <c r="I142" i="1"/>
  <c r="E27" i="3" s="1"/>
  <c r="AE87" i="1"/>
  <c r="I32" i="1"/>
  <c r="I55" i="1"/>
  <c r="I65" i="1"/>
  <c r="I20" i="1"/>
  <c r="I29" i="1"/>
  <c r="I38" i="1"/>
  <c r="Q87" i="1"/>
  <c r="I106" i="1"/>
  <c r="I122" i="1"/>
  <c r="I180" i="1"/>
  <c r="I190" i="1"/>
  <c r="I200" i="1"/>
  <c r="I237" i="1"/>
  <c r="I251" i="1"/>
  <c r="I52" i="1"/>
  <c r="I62" i="1"/>
  <c r="I173" i="1"/>
  <c r="I209" i="1"/>
  <c r="I218" i="1"/>
  <c r="I227" i="1"/>
  <c r="I252" i="1"/>
  <c r="I261" i="1"/>
  <c r="I272" i="1"/>
  <c r="I281" i="1"/>
  <c r="I301" i="1"/>
  <c r="I26" i="1"/>
  <c r="I35" i="1"/>
  <c r="I87" i="1"/>
  <c r="I59" i="1"/>
  <c r="I69" i="1"/>
  <c r="I98" i="1"/>
  <c r="I212" i="1"/>
  <c r="I221" i="1"/>
  <c r="I230" i="1"/>
  <c r="I258" i="1"/>
  <c r="I275" i="1"/>
  <c r="I298" i="1"/>
  <c r="I320" i="1"/>
  <c r="I103" i="1"/>
  <c r="I23" i="1"/>
  <c r="J5" i="36"/>
  <c r="J4" i="33"/>
  <c r="J4" i="30"/>
  <c r="J4" i="28"/>
  <c r="J4" i="26"/>
  <c r="J5" i="25"/>
  <c r="J4" i="24"/>
  <c r="J4" i="22"/>
  <c r="J5" i="21"/>
  <c r="J4" i="20"/>
  <c r="J4" i="18"/>
  <c r="J5" i="37"/>
  <c r="J4" i="36"/>
  <c r="J5" i="35"/>
  <c r="D3" i="33"/>
  <c r="J5" i="32"/>
  <c r="D3" i="30"/>
  <c r="D3" i="28"/>
  <c r="D3" i="26"/>
  <c r="J4" i="25"/>
  <c r="D3" i="24"/>
  <c r="D3" i="22"/>
  <c r="J4" i="21"/>
  <c r="D3" i="20"/>
  <c r="J5" i="19"/>
  <c r="D3" i="18"/>
  <c r="J5" i="38"/>
  <c r="J4" i="37"/>
  <c r="D3" i="36"/>
  <c r="J4" i="35"/>
  <c r="J5" i="34"/>
  <c r="J4" i="32"/>
  <c r="D3" i="25"/>
  <c r="D3" i="21"/>
  <c r="J4" i="19"/>
  <c r="J5" i="17"/>
  <c r="J4" i="38"/>
  <c r="D3" i="37"/>
  <c r="D3" i="35"/>
  <c r="J4" i="34"/>
  <c r="D3" i="32"/>
  <c r="J5" i="31"/>
  <c r="J5" i="29"/>
  <c r="J5" i="27"/>
  <c r="J5" i="23"/>
  <c r="D3" i="19"/>
  <c r="J4" i="17"/>
  <c r="D3" i="16"/>
  <c r="D3" i="38"/>
  <c r="D3" i="34"/>
  <c r="J4" i="31"/>
  <c r="J4" i="29"/>
  <c r="J4" i="27"/>
  <c r="J4" i="23"/>
  <c r="D3" i="17"/>
  <c r="J5" i="33"/>
  <c r="D3" i="31"/>
  <c r="J5" i="30"/>
  <c r="D3" i="29"/>
  <c r="J5" i="28"/>
  <c r="D3" i="27"/>
  <c r="J5" i="26"/>
  <c r="J5" i="24"/>
  <c r="D3" i="23"/>
  <c r="J5" i="22"/>
  <c r="J5" i="20"/>
  <c r="J5" i="18"/>
  <c r="D3" i="12"/>
  <c r="D3" i="9"/>
  <c r="J4" i="8"/>
  <c r="J4" i="15"/>
  <c r="J4" i="14"/>
  <c r="J5" i="8"/>
  <c r="J5" i="16"/>
  <c r="D3" i="15"/>
  <c r="D3" i="14"/>
  <c r="D3" i="8"/>
  <c r="J4" i="16"/>
  <c r="J5" i="12"/>
  <c r="J5" i="9"/>
  <c r="J5" i="13"/>
  <c r="J4" i="12"/>
  <c r="J5" i="11"/>
  <c r="J5" i="10"/>
  <c r="J4" i="9"/>
  <c r="D3" i="13"/>
  <c r="J5" i="14"/>
  <c r="J5" i="15"/>
  <c r="J4" i="11"/>
  <c r="D3" i="11"/>
  <c r="J4" i="10"/>
  <c r="J4" i="13"/>
  <c r="D3" i="10"/>
  <c r="F2355" i="2"/>
  <c r="E2355" i="2"/>
  <c r="E2337" i="2"/>
  <c r="D2334" i="2"/>
  <c r="E2320" i="2"/>
  <c r="D2339" i="2"/>
  <c r="F2334" i="2"/>
  <c r="F2320" i="2"/>
  <c r="F2312" i="2"/>
  <c r="D2310" i="2"/>
  <c r="F2306" i="2"/>
  <c r="D2304" i="2"/>
  <c r="D2291" i="2"/>
  <c r="E2276" i="2"/>
  <c r="E2259" i="2"/>
  <c r="F2248" i="2"/>
  <c r="D2239" i="2"/>
  <c r="F2215" i="2"/>
  <c r="D2204" i="2"/>
  <c r="F2189" i="2"/>
  <c r="D2185" i="2"/>
  <c r="F2179" i="2"/>
  <c r="D2167" i="2"/>
  <c r="F2161" i="2"/>
  <c r="D2157" i="2"/>
  <c r="F2144" i="2"/>
  <c r="D2140" i="2"/>
  <c r="F2128" i="2"/>
  <c r="D2124" i="2"/>
  <c r="F2113" i="2"/>
  <c r="D2109" i="2"/>
  <c r="E2101" i="2"/>
  <c r="E2094" i="2"/>
  <c r="E2070" i="2"/>
  <c r="F2056" i="2"/>
  <c r="E2052" i="2"/>
  <c r="E2046" i="2"/>
  <c r="E2040" i="2"/>
  <c r="F2033" i="2"/>
  <c r="D2031" i="2"/>
  <c r="F2027" i="2"/>
  <c r="D2025" i="2"/>
  <c r="E2018" i="2"/>
  <c r="E2012" i="2"/>
  <c r="E2006" i="2"/>
  <c r="E2000" i="2"/>
  <c r="E1994" i="2"/>
  <c r="E1988" i="2"/>
  <c r="E1982" i="2"/>
  <c r="E1976" i="2"/>
  <c r="D1972" i="2"/>
  <c r="F1968" i="2"/>
  <c r="E1965" i="2"/>
  <c r="E1959" i="2"/>
  <c r="F1952" i="2"/>
  <c r="D1950" i="2"/>
  <c r="F1946" i="2"/>
  <c r="D1944" i="2"/>
  <c r="F1940" i="2"/>
  <c r="E1937" i="2"/>
  <c r="E1931" i="2"/>
  <c r="E1925" i="2"/>
  <c r="D1922" i="2"/>
  <c r="F1918" i="2"/>
  <c r="D1916" i="2"/>
  <c r="F1912" i="2"/>
  <c r="D1910" i="2"/>
  <c r="F1906" i="2"/>
  <c r="D1904" i="2"/>
  <c r="F1900" i="2"/>
  <c r="E1897" i="2"/>
  <c r="F1890" i="2"/>
  <c r="D1888" i="2"/>
  <c r="E1881" i="2"/>
  <c r="F1874" i="2"/>
  <c r="E1870" i="2"/>
  <c r="E1813" i="2"/>
  <c r="F1791" i="2"/>
  <c r="E1746" i="2"/>
  <c r="D1682" i="2"/>
  <c r="E1516" i="2"/>
  <c r="E1503" i="2"/>
  <c r="E1441" i="2"/>
  <c r="E2334" i="2"/>
  <c r="D2320" i="2"/>
  <c r="E2312" i="2"/>
  <c r="E2306" i="2"/>
  <c r="F2279" i="2"/>
  <c r="D2276" i="2"/>
  <c r="F2266" i="2"/>
  <c r="D2259" i="2"/>
  <c r="F2252" i="2"/>
  <c r="E2248" i="2"/>
  <c r="E2215" i="2"/>
  <c r="E2189" i="2"/>
  <c r="E2179" i="2"/>
  <c r="E2161" i="2"/>
  <c r="E2144" i="2"/>
  <c r="E2128" i="2"/>
  <c r="E2113" i="2"/>
  <c r="F2103" i="2"/>
  <c r="D2101" i="2"/>
  <c r="F2096" i="2"/>
  <c r="D2094" i="2"/>
  <c r="F2076" i="2"/>
  <c r="D2070" i="2"/>
  <c r="E2056" i="2"/>
  <c r="D2052" i="2"/>
  <c r="F2048" i="2"/>
  <c r="D2046" i="2"/>
  <c r="F2042" i="2"/>
  <c r="D2040" i="2"/>
  <c r="F2036" i="2"/>
  <c r="E2033" i="2"/>
  <c r="E2027" i="2"/>
  <c r="F2020" i="2"/>
  <c r="D2018" i="2"/>
  <c r="F2014" i="2"/>
  <c r="D2012" i="2"/>
  <c r="F2008" i="2"/>
  <c r="D2006" i="2"/>
  <c r="F2002" i="2"/>
  <c r="D2000" i="2"/>
  <c r="F1996" i="2"/>
  <c r="D1994" i="2"/>
  <c r="F1990" i="2"/>
  <c r="D1988" i="2"/>
  <c r="F1984" i="2"/>
  <c r="D1982" i="2"/>
  <c r="F1978" i="2"/>
  <c r="D1976" i="2"/>
  <c r="E1968" i="2"/>
  <c r="D1965" i="2"/>
  <c r="F1961" i="2"/>
  <c r="D1959" i="2"/>
  <c r="E1952" i="2"/>
  <c r="E1946" i="2"/>
  <c r="E1940" i="2"/>
  <c r="D1937" i="2"/>
  <c r="F1933" i="2"/>
  <c r="D1931" i="2"/>
  <c r="F1927" i="2"/>
  <c r="D1925" i="2"/>
  <c r="E1918" i="2"/>
  <c r="E1912" i="2"/>
  <c r="E1906" i="2"/>
  <c r="E1900" i="2"/>
  <c r="D1897" i="2"/>
  <c r="F1893" i="2"/>
  <c r="E1890" i="2"/>
  <c r="F1883" i="2"/>
  <c r="D1881" i="2"/>
  <c r="E1874" i="2"/>
  <c r="D1870" i="2"/>
  <c r="F1863" i="2"/>
  <c r="D1813" i="2"/>
  <c r="F1795" i="2"/>
  <c r="E1791" i="2"/>
  <c r="D1746" i="2"/>
  <c r="F1567" i="2"/>
  <c r="D1516" i="2"/>
  <c r="D1503" i="2"/>
  <c r="F1485" i="2"/>
  <c r="D1441" i="2"/>
  <c r="E1382" i="2"/>
  <c r="D1377" i="2"/>
  <c r="F1370" i="2"/>
  <c r="D1326" i="2"/>
  <c r="F1319" i="2"/>
  <c r="D1314" i="2"/>
  <c r="D2355" i="2"/>
  <c r="F2337" i="2"/>
  <c r="F2322" i="2"/>
  <c r="F2314" i="2"/>
  <c r="D2312" i="2"/>
  <c r="F2308" i="2"/>
  <c r="D2306" i="2"/>
  <c r="E2279" i="2"/>
  <c r="E2266" i="2"/>
  <c r="E2252" i="2"/>
  <c r="D2248" i="2"/>
  <c r="F2227" i="2"/>
  <c r="D2215" i="2"/>
  <c r="F2193" i="2"/>
  <c r="D2189" i="2"/>
  <c r="F2181" i="2"/>
  <c r="D2179" i="2"/>
  <c r="F2164" i="2"/>
  <c r="D2161" i="2"/>
  <c r="F2151" i="2"/>
  <c r="D2144" i="2"/>
  <c r="F2131" i="2"/>
  <c r="D2128" i="2"/>
  <c r="F2120" i="2"/>
  <c r="D2113" i="2"/>
  <c r="E2103" i="2"/>
  <c r="E2096" i="2"/>
  <c r="E2076" i="2"/>
  <c r="F2068" i="2"/>
  <c r="D2056" i="2"/>
  <c r="E2048" i="2"/>
  <c r="E2042" i="2"/>
  <c r="E2036" i="2"/>
  <c r="D2033" i="2"/>
  <c r="F2029" i="2"/>
  <c r="D2027" i="2"/>
  <c r="E2020" i="2"/>
  <c r="E2014" i="2"/>
  <c r="E2008" i="2"/>
  <c r="E2002" i="2"/>
  <c r="E1996" i="2"/>
  <c r="E1990" i="2"/>
  <c r="E1984" i="2"/>
  <c r="E1978" i="2"/>
  <c r="F1970" i="2"/>
  <c r="D1968" i="2"/>
  <c r="E1961" i="2"/>
  <c r="F1954" i="2"/>
  <c r="D2337" i="2"/>
  <c r="F2325" i="2"/>
  <c r="E2322" i="2"/>
  <c r="F2318" i="2"/>
  <c r="E2314" i="2"/>
  <c r="E2308" i="2"/>
  <c r="F2284" i="2"/>
  <c r="D2279" i="2"/>
  <c r="F2273" i="2"/>
  <c r="D2266" i="2"/>
  <c r="F2254" i="2"/>
  <c r="D2252" i="2"/>
  <c r="E2227" i="2"/>
  <c r="E2193" i="2"/>
  <c r="E2181" i="2"/>
  <c r="E2164" i="2"/>
  <c r="E2151" i="2"/>
  <c r="E2131" i="2"/>
  <c r="E2120" i="2"/>
  <c r="F2105" i="2"/>
  <c r="D2103" i="2"/>
  <c r="F2098" i="2"/>
  <c r="D2096" i="2"/>
  <c r="F2085" i="2"/>
  <c r="D2076" i="2"/>
  <c r="E2068" i="2"/>
  <c r="F2050" i="2"/>
  <c r="D2048" i="2"/>
  <c r="F2044" i="2"/>
  <c r="D2042" i="2"/>
  <c r="F2038" i="2"/>
  <c r="D2036" i="2"/>
  <c r="E2029" i="2"/>
  <c r="F2022" i="2"/>
  <c r="D2020" i="2"/>
  <c r="F2016" i="2"/>
  <c r="D2014" i="2"/>
  <c r="F2010" i="2"/>
  <c r="D2008" i="2"/>
  <c r="F2004" i="2"/>
  <c r="D2002" i="2"/>
  <c r="F1998" i="2"/>
  <c r="D1996" i="2"/>
  <c r="F1992" i="2"/>
  <c r="D1990" i="2"/>
  <c r="F1986" i="2"/>
  <c r="D1984" i="2"/>
  <c r="F1980" i="2"/>
  <c r="D1978" i="2"/>
  <c r="E1970" i="2"/>
  <c r="F1963" i="2"/>
  <c r="D1961" i="2"/>
  <c r="F1957" i="2"/>
  <c r="E1954" i="2"/>
  <c r="E1948" i="2"/>
  <c r="E1942" i="2"/>
  <c r="F1935" i="2"/>
  <c r="D1933" i="2"/>
  <c r="F1929" i="2"/>
  <c r="D1927" i="2"/>
  <c r="E1920" i="2"/>
  <c r="E1914" i="2"/>
  <c r="E1908" i="2"/>
  <c r="E1902" i="2"/>
  <c r="F2339" i="2"/>
  <c r="E2325" i="2"/>
  <c r="D2322" i="2"/>
  <c r="E2318" i="2"/>
  <c r="D2314" i="2"/>
  <c r="F2310" i="2"/>
  <c r="D2308" i="2"/>
  <c r="F2304" i="2"/>
  <c r="F2291" i="2"/>
  <c r="E2284" i="2"/>
  <c r="E2273" i="2"/>
  <c r="E2254" i="2"/>
  <c r="F2239" i="2"/>
  <c r="D2227" i="2"/>
  <c r="F2204" i="2"/>
  <c r="D2193" i="2"/>
  <c r="F2185" i="2"/>
  <c r="D2181" i="2"/>
  <c r="F2167" i="2"/>
  <c r="D2164" i="2"/>
  <c r="F2157" i="2"/>
  <c r="D2151" i="2"/>
  <c r="F2140" i="2"/>
  <c r="D2131" i="2"/>
  <c r="F2124" i="2"/>
  <c r="D2120" i="2"/>
  <c r="F2109" i="2"/>
  <c r="E2105" i="2"/>
  <c r="E2098" i="2"/>
  <c r="E2085" i="2"/>
  <c r="D2068" i="2"/>
  <c r="E2050" i="2"/>
  <c r="E2044" i="2"/>
  <c r="E2038" i="2"/>
  <c r="F2031" i="2"/>
  <c r="D2029" i="2"/>
  <c r="F2025" i="2"/>
  <c r="E2022" i="2"/>
  <c r="E2016" i="2"/>
  <c r="E2010" i="2"/>
  <c r="E2004" i="2"/>
  <c r="E1998" i="2"/>
  <c r="E1992" i="2"/>
  <c r="E1986" i="2"/>
  <c r="E2339" i="2"/>
  <c r="D2325" i="2"/>
  <c r="D2318" i="2"/>
  <c r="E2310" i="2"/>
  <c r="E2304" i="2"/>
  <c r="E2291" i="2"/>
  <c r="D2284" i="2"/>
  <c r="F2276" i="2"/>
  <c r="D2273" i="2"/>
  <c r="F2259" i="2"/>
  <c r="D2254" i="2"/>
  <c r="E2239" i="2"/>
  <c r="E2204" i="2"/>
  <c r="E2185" i="2"/>
  <c r="E2167" i="2"/>
  <c r="E2157" i="2"/>
  <c r="E2140" i="2"/>
  <c r="E2124" i="2"/>
  <c r="E2109" i="2"/>
  <c r="D2105" i="2"/>
  <c r="F2101" i="2"/>
  <c r="D2098" i="2"/>
  <c r="F2094" i="2"/>
  <c r="D2085" i="2"/>
  <c r="F2070" i="2"/>
  <c r="F2052" i="2"/>
  <c r="D2050" i="2"/>
  <c r="F2046" i="2"/>
  <c r="D2044" i="2"/>
  <c r="F2040" i="2"/>
  <c r="D2038" i="2"/>
  <c r="E2031" i="2"/>
  <c r="E2025" i="2"/>
  <c r="D2022" i="2"/>
  <c r="F2018" i="2"/>
  <c r="D2016" i="2"/>
  <c r="F2012" i="2"/>
  <c r="D2010" i="2"/>
  <c r="F2006" i="2"/>
  <c r="D2004" i="2"/>
  <c r="F2000" i="2"/>
  <c r="D1998" i="2"/>
  <c r="F1994" i="2"/>
  <c r="D1992" i="2"/>
  <c r="F1988" i="2"/>
  <c r="D1986" i="2"/>
  <c r="F1982" i="2"/>
  <c r="D1980" i="2"/>
  <c r="F1976" i="2"/>
  <c r="E1972" i="2"/>
  <c r="F1965" i="2"/>
  <c r="D1963" i="2"/>
  <c r="F1959" i="2"/>
  <c r="D1957" i="2"/>
  <c r="E1950" i="2"/>
  <c r="E1944" i="2"/>
  <c r="F1937" i="2"/>
  <c r="D1935" i="2"/>
  <c r="F1931" i="2"/>
  <c r="D1929" i="2"/>
  <c r="F1925" i="2"/>
  <c r="E1922" i="2"/>
  <c r="E1916" i="2"/>
  <c r="E1910" i="2"/>
  <c r="E1904" i="2"/>
  <c r="F1897" i="2"/>
  <c r="D1895" i="2"/>
  <c r="E1888" i="2"/>
  <c r="F1881" i="2"/>
  <c r="D1879" i="2"/>
  <c r="F1870" i="2"/>
  <c r="D1866" i="2"/>
  <c r="F1813" i="2"/>
  <c r="D1807" i="2"/>
  <c r="F1746" i="2"/>
  <c r="E1682" i="2"/>
  <c r="F1516" i="2"/>
  <c r="F1503" i="2"/>
  <c r="D1488" i="2"/>
  <c r="F1441" i="2"/>
  <c r="D1397" i="2"/>
  <c r="F1377" i="2"/>
  <c r="G1374" i="2" s="1"/>
  <c r="D1374" i="2"/>
  <c r="F1326" i="2"/>
  <c r="D1322" i="2"/>
  <c r="F1314" i="2"/>
  <c r="D1275" i="2"/>
  <c r="E1236" i="2"/>
  <c r="E1155" i="2"/>
  <c r="E1150" i="2"/>
  <c r="E1045" i="2"/>
  <c r="E988" i="2"/>
  <c r="F975" i="2"/>
  <c r="D969" i="2"/>
  <c r="F901" i="2"/>
  <c r="D882" i="2"/>
  <c r="F766" i="2"/>
  <c r="E762" i="2"/>
  <c r="E756" i="2"/>
  <c r="D750" i="2"/>
  <c r="F729" i="2"/>
  <c r="D722" i="2"/>
  <c r="F682" i="2"/>
  <c r="D662" i="2"/>
  <c r="E623" i="2"/>
  <c r="E541" i="2"/>
  <c r="F471" i="2"/>
  <c r="D465" i="2"/>
  <c r="F369" i="2"/>
  <c r="D366" i="2"/>
  <c r="F303" i="2"/>
  <c r="D287" i="2"/>
  <c r="F261" i="2"/>
  <c r="D254" i="2"/>
  <c r="F229" i="2"/>
  <c r="D177" i="2"/>
  <c r="F173" i="2"/>
  <c r="D121" i="2"/>
  <c r="F117" i="2"/>
  <c r="D115" i="2"/>
  <c r="F88" i="2"/>
  <c r="D30" i="2"/>
  <c r="E22" i="2"/>
  <c r="E16" i="2"/>
  <c r="I236" i="1"/>
  <c r="I240" i="1"/>
  <c r="I244" i="1"/>
  <c r="I250" i="1"/>
  <c r="D16" i="2"/>
  <c r="F22" i="2"/>
  <c r="D26" i="2"/>
  <c r="F30" i="2"/>
  <c r="E103" i="2"/>
  <c r="D117" i="2"/>
  <c r="F177" i="2"/>
  <c r="E239" i="2"/>
  <c r="D261" i="2"/>
  <c r="F366" i="2"/>
  <c r="E417" i="2"/>
  <c r="D471" i="2"/>
  <c r="F475" i="2"/>
  <c r="D541" i="2"/>
  <c r="F623" i="2"/>
  <c r="D657" i="2"/>
  <c r="F662" i="2"/>
  <c r="E702" i="2"/>
  <c r="D729" i="2"/>
  <c r="F756" i="2"/>
  <c r="D760" i="2"/>
  <c r="E817" i="2"/>
  <c r="D901" i="2"/>
  <c r="D984" i="2"/>
  <c r="E1043" i="2"/>
  <c r="D1047" i="2"/>
  <c r="F1103" i="2"/>
  <c r="F1184" i="2"/>
  <c r="D1236" i="2"/>
  <c r="E1275" i="2"/>
  <c r="E1319" i="2"/>
  <c r="E1397" i="2"/>
  <c r="D1619" i="2"/>
  <c r="D1795" i="2"/>
  <c r="F1801" i="2"/>
  <c r="E1876" i="2"/>
  <c r="D1886" i="2"/>
  <c r="D1890" i="2"/>
  <c r="E1895" i="2"/>
  <c r="D1906" i="2"/>
  <c r="F1916" i="2"/>
  <c r="E1935" i="2"/>
  <c r="D1942" i="2"/>
  <c r="D1952" i="2"/>
  <c r="I307" i="1"/>
  <c r="I308" i="1" s="1"/>
  <c r="E43" i="3" s="1"/>
  <c r="F16" i="2"/>
  <c r="D20" i="2"/>
  <c r="E26" i="2"/>
  <c r="F103" i="2"/>
  <c r="E117" i="2"/>
  <c r="E121" i="2"/>
  <c r="D175" i="2"/>
  <c r="F239" i="2"/>
  <c r="E261" i="2"/>
  <c r="E287" i="2"/>
  <c r="D359" i="2"/>
  <c r="F417" i="2"/>
  <c r="E471" i="2"/>
  <c r="F541" i="2"/>
  <c r="D610" i="2"/>
  <c r="E657" i="2"/>
  <c r="F702" i="2"/>
  <c r="E729" i="2"/>
  <c r="E750" i="2"/>
  <c r="E760" i="2"/>
  <c r="F817" i="2"/>
  <c r="E901" i="2"/>
  <c r="E969" i="2"/>
  <c r="D978" i="2"/>
  <c r="E984" i="2"/>
  <c r="D991" i="2"/>
  <c r="F1043" i="2"/>
  <c r="E1047" i="2"/>
  <c r="D1155" i="2"/>
  <c r="F1236" i="2"/>
  <c r="F1275" i="2"/>
  <c r="D1370" i="2"/>
  <c r="E1377" i="2"/>
  <c r="D1389" i="2"/>
  <c r="F1397" i="2"/>
  <c r="E1488" i="2"/>
  <c r="E1619" i="2"/>
  <c r="E1795" i="2"/>
  <c r="D1863" i="2"/>
  <c r="F1876" i="2"/>
  <c r="E1886" i="2"/>
  <c r="F1895" i="2"/>
  <c r="D1902" i="2"/>
  <c r="D1912" i="2"/>
  <c r="F1922" i="2"/>
  <c r="E1929" i="2"/>
  <c r="F1942" i="2"/>
  <c r="D1948" i="2"/>
  <c r="E20" i="2"/>
  <c r="D24" i="2"/>
  <c r="F26" i="2"/>
  <c r="D88" i="2"/>
  <c r="F121" i="2"/>
  <c r="E175" i="2"/>
  <c r="D229" i="2"/>
  <c r="F287" i="2"/>
  <c r="E359" i="2"/>
  <c r="D369" i="2"/>
  <c r="D501" i="2"/>
  <c r="D506" i="2"/>
  <c r="E610" i="2"/>
  <c r="D632" i="2"/>
  <c r="F657" i="2"/>
  <c r="D682" i="2"/>
  <c r="F750" i="2"/>
  <c r="D758" i="2"/>
  <c r="F760" i="2"/>
  <c r="D766" i="2"/>
  <c r="F969" i="2"/>
  <c r="E978" i="2"/>
  <c r="F984" i="2"/>
  <c r="E991" i="2"/>
  <c r="F1047" i="2"/>
  <c r="D1150" i="2"/>
  <c r="F1155" i="2"/>
  <c r="D1188" i="2"/>
  <c r="D1264" i="2"/>
  <c r="E1322" i="2"/>
  <c r="E1370" i="2"/>
  <c r="E1389" i="2"/>
  <c r="F1488" i="2"/>
  <c r="D1567" i="2"/>
  <c r="F1619" i="2"/>
  <c r="E1863" i="2"/>
  <c r="D1883" i="2"/>
  <c r="F1886" i="2"/>
  <c r="F1902" i="2"/>
  <c r="D1908" i="2"/>
  <c r="D1918" i="2"/>
  <c r="F1948" i="2"/>
  <c r="D1954" i="2"/>
  <c r="D1970" i="2"/>
  <c r="R238" i="1"/>
  <c r="R246" i="1"/>
  <c r="R252" i="1"/>
  <c r="D18" i="2"/>
  <c r="F20" i="2"/>
  <c r="E24" i="2"/>
  <c r="E88" i="2"/>
  <c r="E115" i="2"/>
  <c r="D119" i="2"/>
  <c r="F175" i="2"/>
  <c r="E229" i="2"/>
  <c r="E254" i="2"/>
  <c r="D273" i="2"/>
  <c r="F359" i="2"/>
  <c r="E369" i="2"/>
  <c r="E465" i="2"/>
  <c r="E501" i="2"/>
  <c r="E506" i="2"/>
  <c r="D568" i="2"/>
  <c r="F610" i="2"/>
  <c r="E632" i="2"/>
  <c r="E682" i="2"/>
  <c r="E722" i="2"/>
  <c r="D747" i="2"/>
  <c r="E758" i="2"/>
  <c r="E766" i="2"/>
  <c r="E882" i="2"/>
  <c r="D962" i="2"/>
  <c r="F978" i="2"/>
  <c r="F991" i="2"/>
  <c r="D1045" i="2"/>
  <c r="F1150" i="2"/>
  <c r="E1188" i="2"/>
  <c r="D1258" i="2"/>
  <c r="E1264" i="2"/>
  <c r="E1314" i="2"/>
  <c r="F1322" i="2"/>
  <c r="F1389" i="2"/>
  <c r="E1567" i="2"/>
  <c r="D1791" i="2"/>
  <c r="E1807" i="2"/>
  <c r="D1874" i="2"/>
  <c r="E1883" i="2"/>
  <c r="D1893" i="2"/>
  <c r="F1908" i="2"/>
  <c r="D1914" i="2"/>
  <c r="F1944" i="2"/>
  <c r="E1963" i="2"/>
  <c r="E1980" i="2"/>
  <c r="R237" i="1"/>
  <c r="R245" i="1"/>
  <c r="R251" i="1"/>
  <c r="E18" i="2"/>
  <c r="F24" i="2"/>
  <c r="F115" i="2"/>
  <c r="E119" i="2"/>
  <c r="D173" i="2"/>
  <c r="F254" i="2"/>
  <c r="E273" i="2"/>
  <c r="D303" i="2"/>
  <c r="F465" i="2"/>
  <c r="D475" i="2"/>
  <c r="F501" i="2"/>
  <c r="F506" i="2"/>
  <c r="E568" i="2"/>
  <c r="F632" i="2"/>
  <c r="F722" i="2"/>
  <c r="E747" i="2"/>
  <c r="F758" i="2"/>
  <c r="D762" i="2"/>
  <c r="F882" i="2"/>
  <c r="E962" i="2"/>
  <c r="D975" i="2"/>
  <c r="D988" i="2"/>
  <c r="F1045" i="2"/>
  <c r="D1103" i="2"/>
  <c r="K5" i="5"/>
  <c r="D1184" i="2"/>
  <c r="F1188" i="2"/>
  <c r="E1258" i="2"/>
  <c r="F1264" i="2"/>
  <c r="E1374" i="2"/>
  <c r="D1382" i="2"/>
  <c r="D1485" i="2"/>
  <c r="F1682" i="2"/>
  <c r="D1801" i="2"/>
  <c r="F1807" i="2"/>
  <c r="E1866" i="2"/>
  <c r="E1879" i="2"/>
  <c r="F1888" i="2"/>
  <c r="E1893" i="2"/>
  <c r="F1904" i="2"/>
  <c r="F1914" i="2"/>
  <c r="D1920" i="2"/>
  <c r="E1933" i="2"/>
  <c r="D1940" i="2"/>
  <c r="F1950" i="2"/>
  <c r="F1972" i="2"/>
  <c r="F18" i="2"/>
  <c r="D22" i="2"/>
  <c r="E30" i="2"/>
  <c r="D103" i="2"/>
  <c r="F119" i="2"/>
  <c r="E173" i="2"/>
  <c r="E177" i="2"/>
  <c r="D239" i="2"/>
  <c r="F273" i="2"/>
  <c r="E303" i="2"/>
  <c r="E366" i="2"/>
  <c r="D417" i="2"/>
  <c r="E475" i="2"/>
  <c r="F568" i="2"/>
  <c r="D623" i="2"/>
  <c r="E662" i="2"/>
  <c r="D702" i="2"/>
  <c r="F747" i="2"/>
  <c r="D756" i="2"/>
  <c r="F762" i="2"/>
  <c r="D817" i="2"/>
  <c r="F962" i="2"/>
  <c r="E975" i="2"/>
  <c r="F988" i="2"/>
  <c r="D1043" i="2"/>
  <c r="E1103" i="2"/>
  <c r="E1184" i="2"/>
  <c r="F1258" i="2"/>
  <c r="D1319" i="2"/>
  <c r="E1326" i="2"/>
  <c r="F1374" i="2"/>
  <c r="F1382" i="2"/>
  <c r="E1485" i="2"/>
  <c r="E1801" i="2"/>
  <c r="F1866" i="2"/>
  <c r="D1876" i="2"/>
  <c r="F1879" i="2"/>
  <c r="D1900" i="2"/>
  <c r="F1910" i="2"/>
  <c r="F1920" i="2"/>
  <c r="E1927" i="2"/>
  <c r="D1946" i="2"/>
  <c r="E1957" i="2"/>
  <c r="J15" i="9"/>
  <c r="J16" i="9" s="1"/>
  <c r="J17" i="9" s="1"/>
  <c r="J14" i="9"/>
  <c r="J20" i="12"/>
  <c r="J19" i="12"/>
  <c r="J21" i="13"/>
  <c r="J22" i="13" s="1"/>
  <c r="I192" i="5"/>
  <c r="J26" i="11"/>
  <c r="J27" i="11" s="1"/>
  <c r="J28" i="11" s="1"/>
  <c r="J25" i="11"/>
  <c r="J20" i="13"/>
  <c r="J19" i="13"/>
  <c r="J15" i="10"/>
  <c r="J16" i="10" s="1"/>
  <c r="J17" i="10" s="1"/>
  <c r="J14" i="10"/>
  <c r="J19" i="19"/>
  <c r="J20" i="19" s="1"/>
  <c r="J21" i="19" s="1"/>
  <c r="J18" i="19"/>
  <c r="J18" i="20"/>
  <c r="J19" i="20"/>
  <c r="J19" i="21"/>
  <c r="J18" i="21"/>
  <c r="J18" i="22"/>
  <c r="J17" i="22"/>
  <c r="J19" i="30"/>
  <c r="J20" i="30" s="1"/>
  <c r="J18" i="32"/>
  <c r="J17" i="32"/>
  <c r="J19" i="33"/>
  <c r="J18" i="33"/>
  <c r="J43" i="34"/>
  <c r="J42" i="34"/>
  <c r="J19" i="37"/>
  <c r="J18" i="37"/>
  <c r="J29" i="17"/>
  <c r="J28" i="17"/>
  <c r="J18" i="14"/>
  <c r="J21" i="12"/>
  <c r="J22" i="12" s="1"/>
  <c r="J20" i="15"/>
  <c r="J19" i="25"/>
  <c r="J18" i="25"/>
  <c r="J18" i="26"/>
  <c r="J17" i="26"/>
  <c r="J28" i="28"/>
  <c r="J27" i="28"/>
  <c r="J18" i="35"/>
  <c r="J19" i="35"/>
  <c r="J20" i="35" s="1"/>
  <c r="J21" i="35" s="1"/>
  <c r="J20" i="24"/>
  <c r="J21" i="24"/>
  <c r="J15" i="24"/>
  <c r="J17" i="24" s="1"/>
  <c r="J18" i="30"/>
  <c r="J17" i="30"/>
  <c r="J19" i="32"/>
  <c r="J20" i="32" s="1"/>
  <c r="J21" i="36"/>
  <c r="J22" i="36" s="1"/>
  <c r="J23" i="36" s="1"/>
  <c r="J20" i="36"/>
  <c r="J9" i="8"/>
  <c r="J10" i="8" s="1"/>
  <c r="J15" i="16"/>
  <c r="J17" i="16" s="1"/>
  <c r="J19" i="17"/>
  <c r="J25" i="17" s="1"/>
  <c r="J30" i="17" s="1"/>
  <c r="J31" i="17" s="1"/>
  <c r="J22" i="18"/>
  <c r="J23" i="18" s="1"/>
  <c r="J24" i="18" s="1"/>
  <c r="J21" i="18"/>
  <c r="J20" i="20"/>
  <c r="J21" i="20" s="1"/>
  <c r="J9" i="23"/>
  <c r="J13" i="23" s="1"/>
  <c r="J21" i="16"/>
  <c r="J20" i="16"/>
  <c r="J20" i="21"/>
  <c r="J21" i="21" s="1"/>
  <c r="J19" i="22"/>
  <c r="J20" i="22" s="1"/>
  <c r="J26" i="27"/>
  <c r="J27" i="27" s="1"/>
  <c r="J28" i="27" s="1"/>
  <c r="J25" i="27"/>
  <c r="J37" i="34"/>
  <c r="J39" i="34" s="1"/>
  <c r="J44" i="34" s="1"/>
  <c r="J45" i="34" s="1"/>
  <c r="J19" i="38"/>
  <c r="J18" i="38"/>
  <c r="J15" i="15"/>
  <c r="J17" i="15" s="1"/>
  <c r="J22" i="15" s="1"/>
  <c r="J23" i="15" s="1"/>
  <c r="J20" i="25"/>
  <c r="J21" i="25" s="1"/>
  <c r="J19" i="26"/>
  <c r="J20" i="26" s="1"/>
  <c r="J29" i="28"/>
  <c r="J30" i="28" s="1"/>
  <c r="J26" i="29"/>
  <c r="J27" i="29" s="1"/>
  <c r="J28" i="29" s="1"/>
  <c r="J25" i="29"/>
  <c r="J9" i="31"/>
  <c r="J13" i="31" s="1"/>
  <c r="J13" i="33"/>
  <c r="J15" i="33" s="1"/>
  <c r="J13" i="35"/>
  <c r="J20" i="37"/>
  <c r="J21" i="37" s="1"/>
  <c r="J20" i="38"/>
  <c r="J21" i="38" s="1"/>
  <c r="J9" i="35"/>
  <c r="AA23" i="3" l="1"/>
  <c r="K13" i="3"/>
  <c r="K49" i="3" s="1"/>
  <c r="J13" i="3"/>
  <c r="AA13" i="3" s="1"/>
  <c r="I71" i="1"/>
  <c r="E15" i="3" s="1"/>
  <c r="V23" i="3"/>
  <c r="I233" i="1"/>
  <c r="E31" i="3" s="1"/>
  <c r="O31" i="3" s="1"/>
  <c r="G231" i="5"/>
  <c r="H231" i="5" s="1"/>
  <c r="I231" i="5" s="1"/>
  <c r="G302" i="1"/>
  <c r="H302" i="1" s="1"/>
  <c r="I302" i="1" s="1"/>
  <c r="G201" i="5"/>
  <c r="H201" i="5" s="1"/>
  <c r="I201" i="5" s="1"/>
  <c r="G266" i="1"/>
  <c r="H266" i="1" s="1"/>
  <c r="I266" i="1" s="1"/>
  <c r="G199" i="5"/>
  <c r="H199" i="5" s="1"/>
  <c r="I199" i="5" s="1"/>
  <c r="G264" i="1"/>
  <c r="H264" i="1" s="1"/>
  <c r="I264" i="1" s="1"/>
  <c r="I267" i="1" s="1"/>
  <c r="E37" i="3" s="1"/>
  <c r="H9" i="3"/>
  <c r="G232" i="5"/>
  <c r="H232" i="5" s="1"/>
  <c r="I232" i="5" s="1"/>
  <c r="G303" i="1"/>
  <c r="H303" i="1" s="1"/>
  <c r="I303" i="1" s="1"/>
  <c r="G85" i="5"/>
  <c r="H85" i="5" s="1"/>
  <c r="G110" i="1"/>
  <c r="H110" i="1" s="1"/>
  <c r="G64" i="5"/>
  <c r="H64" i="5" s="1"/>
  <c r="I64" i="5" s="1"/>
  <c r="G81" i="1"/>
  <c r="H81" i="1" s="1"/>
  <c r="I81" i="1" s="1"/>
  <c r="I82" i="1" s="1"/>
  <c r="E17" i="3" s="1"/>
  <c r="K15" i="3"/>
  <c r="J15" i="3"/>
  <c r="M15" i="3"/>
  <c r="L15" i="3"/>
  <c r="G84" i="5"/>
  <c r="H84" i="5" s="1"/>
  <c r="I84" i="5" s="1"/>
  <c r="G109" i="1"/>
  <c r="H109" i="1" s="1"/>
  <c r="I109" i="1" s="1"/>
  <c r="G239" i="5"/>
  <c r="H239" i="5" s="1"/>
  <c r="I239" i="5" s="1"/>
  <c r="G317" i="1"/>
  <c r="H317" i="1" s="1"/>
  <c r="I317" i="1" s="1"/>
  <c r="I329" i="1" s="1"/>
  <c r="G104" i="5"/>
  <c r="H104" i="5" s="1"/>
  <c r="I104" i="5" s="1"/>
  <c r="G148" i="1"/>
  <c r="H148" i="1" s="1"/>
  <c r="I148" i="1" s="1"/>
  <c r="G198" i="5"/>
  <c r="H198" i="5" s="1"/>
  <c r="I198" i="5" s="1"/>
  <c r="G263" i="1"/>
  <c r="H263" i="1" s="1"/>
  <c r="I263" i="1" s="1"/>
  <c r="G222" i="5"/>
  <c r="H222" i="5" s="1"/>
  <c r="I222" i="5" s="1"/>
  <c r="G290" i="1"/>
  <c r="H290" i="1" s="1"/>
  <c r="I290" i="1" s="1"/>
  <c r="G36" i="5"/>
  <c r="H36" i="5" s="1"/>
  <c r="I36" i="5" s="1"/>
  <c r="G41" i="1"/>
  <c r="H41" i="1" s="1"/>
  <c r="I41" i="1" s="1"/>
  <c r="G220" i="5"/>
  <c r="H220" i="5" s="1"/>
  <c r="I220" i="5" s="1"/>
  <c r="G288" i="1"/>
  <c r="H288" i="1" s="1"/>
  <c r="I288" i="1" s="1"/>
  <c r="J18" i="31"/>
  <c r="J19" i="31" s="1"/>
  <c r="J20" i="31" s="1"/>
  <c r="J17" i="31"/>
  <c r="G76" i="5"/>
  <c r="H76" i="5" s="1"/>
  <c r="I76" i="5" s="1"/>
  <c r="G100" i="1"/>
  <c r="H100" i="1" s="1"/>
  <c r="I100" i="1" s="1"/>
  <c r="J18" i="23"/>
  <c r="J19" i="23" s="1"/>
  <c r="J20" i="23" s="1"/>
  <c r="J17" i="23"/>
  <c r="J15" i="8"/>
  <c r="J16" i="8" s="1"/>
  <c r="J17" i="8" s="1"/>
  <c r="J14" i="8"/>
  <c r="J22" i="24"/>
  <c r="J23" i="24" s="1"/>
  <c r="U43" i="3"/>
  <c r="T43" i="3"/>
  <c r="AA43" i="3" s="1"/>
  <c r="G105" i="5"/>
  <c r="H105" i="5" s="1"/>
  <c r="I105" i="5" s="1"/>
  <c r="G149" i="1"/>
  <c r="H149" i="1" s="1"/>
  <c r="I149" i="1" s="1"/>
  <c r="G86" i="5"/>
  <c r="H86" i="5" s="1"/>
  <c r="I86" i="5" s="1"/>
  <c r="G111" i="1"/>
  <c r="H111" i="1" s="1"/>
  <c r="I111" i="1" s="1"/>
  <c r="I241" i="1"/>
  <c r="E33" i="3" s="1"/>
  <c r="G35" i="5"/>
  <c r="H35" i="5" s="1"/>
  <c r="I35" i="5" s="1"/>
  <c r="G40" i="1"/>
  <c r="H40" i="1" s="1"/>
  <c r="I40" i="1" s="1"/>
  <c r="F85" i="5"/>
  <c r="I85" i="5" s="1"/>
  <c r="F110" i="1"/>
  <c r="I110" i="1" s="1"/>
  <c r="G245" i="5"/>
  <c r="H245" i="5" s="1"/>
  <c r="I245" i="5" s="1"/>
  <c r="G326" i="1"/>
  <c r="H326" i="1" s="1"/>
  <c r="I326" i="1" s="1"/>
  <c r="G200" i="5"/>
  <c r="H200" i="5" s="1"/>
  <c r="I200" i="5" s="1"/>
  <c r="G265" i="1"/>
  <c r="H265" i="1" s="1"/>
  <c r="I265" i="1" s="1"/>
  <c r="G224" i="5"/>
  <c r="H224" i="5" s="1"/>
  <c r="I224" i="5" s="1"/>
  <c r="G292" i="1"/>
  <c r="H292" i="1" s="1"/>
  <c r="I292" i="1" s="1"/>
  <c r="R31" i="3"/>
  <c r="Q31" i="3"/>
  <c r="P31" i="3"/>
  <c r="T31" i="3"/>
  <c r="S31" i="3"/>
  <c r="Q25" i="3"/>
  <c r="P25" i="3"/>
  <c r="O25" i="3"/>
  <c r="T25" i="3"/>
  <c r="S25" i="3"/>
  <c r="R25" i="3"/>
  <c r="G68" i="5"/>
  <c r="H68" i="5" s="1"/>
  <c r="I68" i="5" s="1"/>
  <c r="G88" i="1"/>
  <c r="H88" i="1" s="1"/>
  <c r="I88" i="1" s="1"/>
  <c r="I93" i="1" s="1"/>
  <c r="G180" i="5"/>
  <c r="H180" i="5" s="1"/>
  <c r="I180" i="5" s="1"/>
  <c r="G239" i="1"/>
  <c r="H239" i="1" s="1"/>
  <c r="I239" i="1" s="1"/>
  <c r="X27" i="3"/>
  <c r="W27" i="3"/>
  <c r="V27" i="3"/>
  <c r="U27" i="3"/>
  <c r="G69" i="5"/>
  <c r="H69" i="5" s="1"/>
  <c r="I69" i="5" s="1"/>
  <c r="G89" i="1"/>
  <c r="H89" i="1" s="1"/>
  <c r="I89" i="1" s="1"/>
  <c r="J20" i="33"/>
  <c r="J21" i="33" s="1"/>
  <c r="G83" i="5"/>
  <c r="H83" i="5" s="1"/>
  <c r="I83" i="5" s="1"/>
  <c r="G108" i="1"/>
  <c r="H108" i="1" s="1"/>
  <c r="I108" i="1" s="1"/>
  <c r="J22" i="16"/>
  <c r="J23" i="16" s="1"/>
  <c r="I253" i="1"/>
  <c r="E35" i="3" s="1"/>
  <c r="P37" i="3" l="1"/>
  <c r="U37" i="3"/>
  <c r="T37" i="3"/>
  <c r="S37" i="3"/>
  <c r="R37" i="3"/>
  <c r="Q37" i="3"/>
  <c r="U33" i="3"/>
  <c r="T33" i="3"/>
  <c r="S33" i="3"/>
  <c r="G106" i="5"/>
  <c r="H106" i="5" s="1"/>
  <c r="I106" i="5" s="1"/>
  <c r="G150" i="1"/>
  <c r="H150" i="1" s="1"/>
  <c r="I150" i="1" s="1"/>
  <c r="I206" i="1" s="1"/>
  <c r="E29" i="3" s="1"/>
  <c r="I112" i="1"/>
  <c r="E21" i="3" s="1"/>
  <c r="G108" i="5"/>
  <c r="H108" i="5" s="1"/>
  <c r="I108" i="5" s="1"/>
  <c r="G153" i="1"/>
  <c r="H153" i="1" s="1"/>
  <c r="I153" i="1" s="1"/>
  <c r="E45" i="3"/>
  <c r="AA15" i="3"/>
  <c r="V35" i="3"/>
  <c r="U35" i="3"/>
  <c r="T35" i="3"/>
  <c r="P17" i="3"/>
  <c r="O17" i="3"/>
  <c r="N17" i="3"/>
  <c r="M17" i="3"/>
  <c r="L17" i="3"/>
  <c r="AA17" i="3" s="1"/>
  <c r="AA9" i="3"/>
  <c r="G77" i="5"/>
  <c r="H77" i="5" s="1"/>
  <c r="I77" i="5" s="1"/>
  <c r="G101" i="1"/>
  <c r="H101" i="1" s="1"/>
  <c r="I101" i="1" s="1"/>
  <c r="AA27" i="3"/>
  <c r="AA25" i="3"/>
  <c r="AA31" i="3"/>
  <c r="G223" i="5"/>
  <c r="H223" i="5" s="1"/>
  <c r="I223" i="5" s="1"/>
  <c r="G291" i="1"/>
  <c r="H291" i="1" s="1"/>
  <c r="I291" i="1" s="1"/>
  <c r="G34" i="5"/>
  <c r="H34" i="5" s="1"/>
  <c r="I34" i="5" s="1"/>
  <c r="G39" i="1"/>
  <c r="H39" i="1" s="1"/>
  <c r="I39" i="1" s="1"/>
  <c r="I42" i="1" s="1"/>
  <c r="E11" i="3" s="1"/>
  <c r="G221" i="5"/>
  <c r="H221" i="5" s="1"/>
  <c r="I221" i="5" s="1"/>
  <c r="G289" i="1"/>
  <c r="H289" i="1" s="1"/>
  <c r="I289" i="1" s="1"/>
  <c r="I293" i="1" s="1"/>
  <c r="E39" i="3" s="1"/>
  <c r="I304" i="1"/>
  <c r="E41" i="3" s="1"/>
  <c r="E19" i="3"/>
  <c r="K5" i="1"/>
  <c r="L49" i="3" l="1"/>
  <c r="AA37" i="3"/>
  <c r="Q41" i="3"/>
  <c r="P41" i="3"/>
  <c r="O41" i="3"/>
  <c r="N41" i="3"/>
  <c r="S41" i="3"/>
  <c r="M41" i="3"/>
  <c r="R41" i="3"/>
  <c r="S29" i="3"/>
  <c r="M29" i="3"/>
  <c r="R29" i="3"/>
  <c r="Q29" i="3"/>
  <c r="V29" i="3"/>
  <c r="P29" i="3"/>
  <c r="U29" i="3"/>
  <c r="O29" i="3"/>
  <c r="O49" i="3" s="1"/>
  <c r="O50" i="3" s="1"/>
  <c r="T29" i="3"/>
  <c r="N29" i="3"/>
  <c r="I331" i="1"/>
  <c r="AA33" i="3"/>
  <c r="J11" i="3"/>
  <c r="J49" i="3" s="1"/>
  <c r="I11" i="3"/>
  <c r="I49" i="3" s="1"/>
  <c r="H11" i="3"/>
  <c r="E47" i="3"/>
  <c r="AA35" i="3"/>
  <c r="Y45" i="3"/>
  <c r="Y49" i="3" s="1"/>
  <c r="X45" i="3"/>
  <c r="W45" i="3"/>
  <c r="V45" i="3"/>
  <c r="V39" i="3"/>
  <c r="U39" i="3"/>
  <c r="X39" i="3"/>
  <c r="X49" i="3" s="1"/>
  <c r="W39" i="3"/>
  <c r="I249" i="5"/>
  <c r="N77" i="5" s="1"/>
  <c r="R21" i="3"/>
  <c r="Q21" i="3"/>
  <c r="P21" i="3"/>
  <c r="U21" i="3"/>
  <c r="U49" i="3" s="1"/>
  <c r="U50" i="3" s="1"/>
  <c r="T21" i="3"/>
  <c r="S21" i="3"/>
  <c r="P19" i="3"/>
  <c r="T19" i="3"/>
  <c r="T49" i="3" s="1"/>
  <c r="S19" i="3"/>
  <c r="S49" i="3" s="1"/>
  <c r="S50" i="3" s="1"/>
  <c r="R19" i="3"/>
  <c r="Q19" i="3"/>
  <c r="N106" i="5" l="1"/>
  <c r="N49" i="3"/>
  <c r="N50" i="3" s="1"/>
  <c r="W49" i="3"/>
  <c r="W50" i="3" s="1"/>
  <c r="N221" i="5"/>
  <c r="N223" i="5"/>
  <c r="AA45" i="3"/>
  <c r="E24" i="3"/>
  <c r="E14" i="3"/>
  <c r="E16" i="3"/>
  <c r="E32" i="3"/>
  <c r="E26" i="3"/>
  <c r="E44" i="3"/>
  <c r="E10" i="3"/>
  <c r="E28" i="3"/>
  <c r="K50" i="3"/>
  <c r="E38" i="3"/>
  <c r="E18" i="3"/>
  <c r="E36" i="3"/>
  <c r="E34" i="3"/>
  <c r="V49" i="3"/>
  <c r="V50" i="3" s="1"/>
  <c r="T50" i="3"/>
  <c r="AA21" i="3"/>
  <c r="X50" i="3"/>
  <c r="E46" i="3"/>
  <c r="E12" i="3"/>
  <c r="E42" i="3"/>
  <c r="AA19" i="3"/>
  <c r="AA39" i="3"/>
  <c r="AA11" i="3"/>
  <c r="H49" i="3"/>
  <c r="AA41" i="3"/>
  <c r="Q49" i="3"/>
  <c r="Q50" i="3" s="1"/>
  <c r="P49" i="3"/>
  <c r="P50" i="3" s="1"/>
  <c r="E40" i="3"/>
  <c r="I50" i="3"/>
  <c r="AA29" i="3"/>
  <c r="L50" i="3"/>
  <c r="E20" i="3"/>
  <c r="E22" i="3"/>
  <c r="N40" i="5"/>
  <c r="N50" i="5"/>
  <c r="N60" i="5"/>
  <c r="N79" i="5"/>
  <c r="N116" i="5"/>
  <c r="N29" i="5"/>
  <c r="N15" i="5"/>
  <c r="N47" i="5"/>
  <c r="N93" i="5"/>
  <c r="N149" i="5"/>
  <c r="N44" i="5"/>
  <c r="N87" i="5"/>
  <c r="N124" i="5"/>
  <c r="N178" i="5"/>
  <c r="N212" i="5"/>
  <c r="N238" i="5"/>
  <c r="N196" i="5"/>
  <c r="N126" i="5"/>
  <c r="N217" i="5"/>
  <c r="N145" i="5"/>
  <c r="N189" i="5"/>
  <c r="N101" i="5"/>
  <c r="N204" i="5"/>
  <c r="N134" i="5"/>
  <c r="N26" i="5"/>
  <c r="N102" i="5"/>
  <c r="N207" i="5"/>
  <c r="N205" i="5"/>
  <c r="N28" i="5"/>
  <c r="N51" i="5"/>
  <c r="N61" i="5"/>
  <c r="N43" i="5"/>
  <c r="N53" i="5"/>
  <c r="N20" i="5"/>
  <c r="N52" i="5"/>
  <c r="N62" i="5"/>
  <c r="N73" i="5"/>
  <c r="N72" i="5"/>
  <c r="N80" i="5"/>
  <c r="N59" i="5"/>
  <c r="N54" i="5"/>
  <c r="N127" i="5"/>
  <c r="N241" i="5"/>
  <c r="N129" i="5"/>
  <c r="N148" i="5"/>
  <c r="N147" i="5"/>
  <c r="N227" i="5"/>
  <c r="N197" i="5"/>
  <c r="N19" i="5"/>
  <c r="N30" i="5"/>
  <c r="N63" i="5"/>
  <c r="N109" i="5"/>
  <c r="N11" i="5"/>
  <c r="N32" i="5"/>
  <c r="N146" i="5"/>
  <c r="N133" i="5"/>
  <c r="N82" i="5"/>
  <c r="N17" i="5"/>
  <c r="N38" i="5"/>
  <c r="N49" i="5"/>
  <c r="N21" i="5"/>
  <c r="N23" i="5"/>
  <c r="N46" i="5"/>
  <c r="N81" i="5"/>
  <c r="N94" i="5"/>
  <c r="N153" i="5"/>
  <c r="N25" i="5"/>
  <c r="N13" i="5"/>
  <c r="N45" i="5"/>
  <c r="N55" i="5"/>
  <c r="N65" i="5"/>
  <c r="N90" i="5"/>
  <c r="N31" i="5"/>
  <c r="N39" i="5"/>
  <c r="N75" i="5"/>
  <c r="N12" i="5"/>
  <c r="N70" i="5"/>
  <c r="N114" i="5"/>
  <c r="N140" i="5"/>
  <c r="N203" i="5"/>
  <c r="N162" i="5"/>
  <c r="N187" i="5"/>
  <c r="N230" i="5"/>
  <c r="N142" i="5"/>
  <c r="N208" i="5"/>
  <c r="N233" i="5"/>
  <c r="N158" i="5"/>
  <c r="N176" i="5"/>
  <c r="N119" i="5"/>
  <c r="N144" i="5"/>
  <c r="N213" i="5"/>
  <c r="N111" i="5"/>
  <c r="N157" i="5"/>
  <c r="N175" i="5"/>
  <c r="N56" i="5"/>
  <c r="N66" i="5"/>
  <c r="N14" i="5"/>
  <c r="N110" i="5"/>
  <c r="N16" i="5"/>
  <c r="N27" i="5"/>
  <c r="N132" i="5"/>
  <c r="N92" i="5"/>
  <c r="N10" i="5"/>
  <c r="N22" i="5"/>
  <c r="N33" i="5"/>
  <c r="N42" i="5"/>
  <c r="N37" i="5"/>
  <c r="N74" i="5"/>
  <c r="N118" i="5"/>
  <c r="N143" i="5"/>
  <c r="N206" i="5"/>
  <c r="N165" i="5"/>
  <c r="N190" i="5"/>
  <c r="N120" i="5"/>
  <c r="N152" i="5"/>
  <c r="N211" i="5"/>
  <c r="N234" i="5"/>
  <c r="N161" i="5"/>
  <c r="N183" i="5"/>
  <c r="N226" i="5"/>
  <c r="N88" i="5"/>
  <c r="N122" i="5"/>
  <c r="N151" i="5"/>
  <c r="N216" i="5"/>
  <c r="N247" i="5"/>
  <c r="N115" i="5"/>
  <c r="N160" i="5"/>
  <c r="N182" i="5"/>
  <c r="N225" i="5"/>
  <c r="N103" i="5"/>
  <c r="N71" i="5"/>
  <c r="N98" i="5"/>
  <c r="N135" i="5"/>
  <c r="N8" i="5"/>
  <c r="O8" i="5" s="1"/>
  <c r="N18" i="5"/>
  <c r="N48" i="5"/>
  <c r="N58" i="5"/>
  <c r="N89" i="5"/>
  <c r="N136" i="5"/>
  <c r="N117" i="5"/>
  <c r="N24" i="5"/>
  <c r="N57" i="5"/>
  <c r="N130" i="5"/>
  <c r="N78" i="5"/>
  <c r="N97" i="5"/>
  <c r="N113" i="5"/>
  <c r="N41" i="5"/>
  <c r="N121" i="5"/>
  <c r="N150" i="5"/>
  <c r="N209" i="5"/>
  <c r="N235" i="5"/>
  <c r="N168" i="5"/>
  <c r="N193" i="5"/>
  <c r="N123" i="5"/>
  <c r="N177" i="5"/>
  <c r="N214" i="5"/>
  <c r="N237" i="5"/>
  <c r="N164" i="5"/>
  <c r="N186" i="5"/>
  <c r="N229" i="5"/>
  <c r="N96" i="5"/>
  <c r="N125" i="5"/>
  <c r="N179" i="5"/>
  <c r="N219" i="5"/>
  <c r="N91" i="5"/>
  <c r="N131" i="5"/>
  <c r="N163" i="5"/>
  <c r="N185" i="5"/>
  <c r="N228" i="5"/>
  <c r="N171" i="5"/>
  <c r="N167" i="5"/>
  <c r="N128" i="5"/>
  <c r="N95" i="5"/>
  <c r="N166" i="5"/>
  <c r="N188" i="5"/>
  <c r="N156" i="5"/>
  <c r="N99" i="5"/>
  <c r="N181" i="5"/>
  <c r="N215" i="5"/>
  <c r="N174" i="5"/>
  <c r="N202" i="5"/>
  <c r="N170" i="5"/>
  <c r="N195" i="5"/>
  <c r="N240" i="5"/>
  <c r="N138" i="5"/>
  <c r="N236" i="5"/>
  <c r="N100" i="5"/>
  <c r="N169" i="5"/>
  <c r="N194" i="5"/>
  <c r="N242" i="5"/>
  <c r="N9" i="5"/>
  <c r="N67" i="5"/>
  <c r="N107" i="5"/>
  <c r="N137" i="5"/>
  <c r="N191" i="5"/>
  <c r="N218" i="5"/>
  <c r="N159" i="5"/>
  <c r="N184" i="5"/>
  <c r="N139" i="5"/>
  <c r="N155" i="5"/>
  <c r="N173" i="5"/>
  <c r="N243" i="5"/>
  <c r="N112" i="5"/>
  <c r="N141" i="5"/>
  <c r="N210" i="5"/>
  <c r="N154" i="5"/>
  <c r="N172" i="5"/>
  <c r="N246" i="5"/>
  <c r="N192" i="5"/>
  <c r="N105" i="5"/>
  <c r="N220" i="5"/>
  <c r="N180" i="5"/>
  <c r="N232" i="5"/>
  <c r="N85" i="5"/>
  <c r="N245" i="5"/>
  <c r="N76" i="5"/>
  <c r="N222" i="5"/>
  <c r="N69" i="5"/>
  <c r="N68" i="5"/>
  <c r="N104" i="5"/>
  <c r="N239" i="5"/>
  <c r="N231" i="5"/>
  <c r="N64" i="5"/>
  <c r="N35" i="5"/>
  <c r="N224" i="5"/>
  <c r="N83" i="5"/>
  <c r="N199" i="5"/>
  <c r="N86" i="5"/>
  <c r="N200" i="5"/>
  <c r="N201" i="5"/>
  <c r="N198" i="5"/>
  <c r="N84" i="5"/>
  <c r="N36" i="5"/>
  <c r="Y50" i="3"/>
  <c r="J50" i="3"/>
  <c r="M49" i="3"/>
  <c r="M50" i="3" s="1"/>
  <c r="R49" i="3"/>
  <c r="R50" i="3" s="1"/>
  <c r="N34" i="5"/>
  <c r="N108" i="5"/>
  <c r="E30" i="3"/>
  <c r="O9" i="5" l="1"/>
  <c r="O10" i="5" s="1"/>
  <c r="O11" i="5" s="1"/>
  <c r="O12" i="5" s="1"/>
  <c r="O13" i="5" s="1"/>
  <c r="O14" i="5" s="1"/>
  <c r="O15" i="5" s="1"/>
  <c r="O16" i="5" s="1"/>
  <c r="O17" i="5" s="1"/>
  <c r="O18" i="5" s="1"/>
  <c r="O19" i="5" s="1"/>
  <c r="O20" i="5" s="1"/>
  <c r="O21" i="5" s="1"/>
  <c r="O22" i="5" s="1"/>
  <c r="O23" i="5" s="1"/>
  <c r="O24" i="5" s="1"/>
  <c r="O25" i="5" s="1"/>
  <c r="O26" i="5" s="1"/>
  <c r="O27" i="5" s="1"/>
  <c r="O28" i="5" s="1"/>
  <c r="O29" i="5" s="1"/>
  <c r="O30" i="5" s="1"/>
  <c r="O31" i="5" s="1"/>
  <c r="O32" i="5" s="1"/>
  <c r="O33" i="5" s="1"/>
  <c r="O34" i="5" s="1"/>
  <c r="O35" i="5" s="1"/>
  <c r="O36" i="5" s="1"/>
  <c r="O37" i="5" s="1"/>
  <c r="O38" i="5" s="1"/>
  <c r="O39" i="5" s="1"/>
  <c r="O40" i="5" s="1"/>
  <c r="O41" i="5" s="1"/>
  <c r="O42" i="5" s="1"/>
  <c r="O43" i="5" s="1"/>
  <c r="O44" i="5" s="1"/>
  <c r="O45" i="5" s="1"/>
  <c r="O46" i="5" s="1"/>
  <c r="O47" i="5" s="1"/>
  <c r="O48" i="5" s="1"/>
  <c r="O49" i="5" s="1"/>
  <c r="O50" i="5" s="1"/>
  <c r="O51" i="5" s="1"/>
  <c r="O52" i="5" s="1"/>
  <c r="O53" i="5" s="1"/>
  <c r="O54" i="5" s="1"/>
  <c r="O55" i="5" s="1"/>
  <c r="O56" i="5" s="1"/>
  <c r="O57" i="5" s="1"/>
  <c r="O58" i="5" s="1"/>
  <c r="O59" i="5" s="1"/>
  <c r="O60" i="5" s="1"/>
  <c r="O61" i="5" s="1"/>
  <c r="O62" i="5" s="1"/>
  <c r="O63" i="5" s="1"/>
  <c r="O64" i="5" s="1"/>
  <c r="O65" i="5" s="1"/>
  <c r="O66" i="5" s="1"/>
  <c r="O67" i="5" s="1"/>
  <c r="O68" i="5" s="1"/>
  <c r="O69" i="5" s="1"/>
  <c r="O70" i="5" s="1"/>
  <c r="O71" i="5" s="1"/>
  <c r="O72" i="5" s="1"/>
  <c r="O73" i="5" s="1"/>
  <c r="O74" i="5" s="1"/>
  <c r="O75" i="5" s="1"/>
  <c r="O76" i="5" s="1"/>
  <c r="O77" i="5" s="1"/>
  <c r="O78" i="5" s="1"/>
  <c r="O79" i="5" s="1"/>
  <c r="O80" i="5" s="1"/>
  <c r="O81" i="5" s="1"/>
  <c r="O82" i="5" s="1"/>
  <c r="O83" i="5" s="1"/>
  <c r="O84" i="5" s="1"/>
  <c r="O85" i="5" s="1"/>
  <c r="O86" i="5" s="1"/>
  <c r="O87" i="5" s="1"/>
  <c r="O88" i="5" s="1"/>
  <c r="O89" i="5" s="1"/>
  <c r="O90" i="5" s="1"/>
  <c r="O91" i="5" s="1"/>
  <c r="O92" i="5" s="1"/>
  <c r="O93" i="5" s="1"/>
  <c r="O94" i="5" s="1"/>
  <c r="O95" i="5" s="1"/>
  <c r="O96" i="5" s="1"/>
  <c r="O97" i="5" s="1"/>
  <c r="O98" i="5" s="1"/>
  <c r="O99" i="5" s="1"/>
  <c r="O100" i="5" s="1"/>
  <c r="O101" i="5" s="1"/>
  <c r="O102" i="5" s="1"/>
  <c r="O103" i="5" s="1"/>
  <c r="O104" i="5" s="1"/>
  <c r="O105" i="5" s="1"/>
  <c r="O106" i="5" s="1"/>
  <c r="O107" i="5" s="1"/>
  <c r="O108" i="5" s="1"/>
  <c r="O109" i="5" s="1"/>
  <c r="O110" i="5" s="1"/>
  <c r="O111" i="5" s="1"/>
  <c r="O112" i="5" s="1"/>
  <c r="O113" i="5" s="1"/>
  <c r="O114" i="5" s="1"/>
  <c r="O115" i="5" s="1"/>
  <c r="O116" i="5" s="1"/>
  <c r="O117" i="5" s="1"/>
  <c r="O118" i="5" s="1"/>
  <c r="O119" i="5" s="1"/>
  <c r="O120" i="5" s="1"/>
  <c r="O121" i="5" s="1"/>
  <c r="O122" i="5" s="1"/>
  <c r="O123" i="5" s="1"/>
  <c r="O124" i="5" s="1"/>
  <c r="O125" i="5" s="1"/>
  <c r="O126" i="5" s="1"/>
  <c r="O127" i="5" s="1"/>
  <c r="O128" i="5" s="1"/>
  <c r="O129" i="5" s="1"/>
  <c r="O130" i="5" s="1"/>
  <c r="O131" i="5" s="1"/>
  <c r="O132" i="5" s="1"/>
  <c r="O133" i="5" s="1"/>
  <c r="O134" i="5" s="1"/>
  <c r="O135" i="5" s="1"/>
  <c r="O136" i="5" s="1"/>
  <c r="O137" i="5" s="1"/>
  <c r="O138" i="5" s="1"/>
  <c r="O139" i="5" s="1"/>
  <c r="O140" i="5" s="1"/>
  <c r="O141" i="5" s="1"/>
  <c r="O142" i="5" s="1"/>
  <c r="O143" i="5" s="1"/>
  <c r="O144" i="5" s="1"/>
  <c r="O145" i="5" s="1"/>
  <c r="O146" i="5" s="1"/>
  <c r="O147" i="5" s="1"/>
  <c r="O148" i="5" s="1"/>
  <c r="O149" i="5" s="1"/>
  <c r="O150" i="5" s="1"/>
  <c r="O151" i="5" s="1"/>
  <c r="O152" i="5" s="1"/>
  <c r="O153" i="5" s="1"/>
  <c r="O154" i="5" s="1"/>
  <c r="O155" i="5" s="1"/>
  <c r="O156" i="5" s="1"/>
  <c r="O157" i="5" s="1"/>
  <c r="O158" i="5" s="1"/>
  <c r="O159" i="5" s="1"/>
  <c r="O160" i="5" s="1"/>
  <c r="O161" i="5" s="1"/>
  <c r="O162" i="5" s="1"/>
  <c r="O163" i="5" s="1"/>
  <c r="O164" i="5" s="1"/>
  <c r="O165" i="5" s="1"/>
  <c r="O166" i="5" s="1"/>
  <c r="O167" i="5" s="1"/>
  <c r="O168" i="5" s="1"/>
  <c r="O169" i="5" s="1"/>
  <c r="O170" i="5" s="1"/>
  <c r="O171" i="5" s="1"/>
  <c r="O172" i="5" s="1"/>
  <c r="O173" i="5" s="1"/>
  <c r="O174" i="5" s="1"/>
  <c r="O175" i="5" s="1"/>
  <c r="O176" i="5" s="1"/>
  <c r="O177" i="5" s="1"/>
  <c r="O178" i="5" s="1"/>
  <c r="O179" i="5" s="1"/>
  <c r="O180" i="5" s="1"/>
  <c r="O181" i="5" s="1"/>
  <c r="O182" i="5" s="1"/>
  <c r="O183" i="5" s="1"/>
  <c r="O184" i="5" s="1"/>
  <c r="O185" i="5" s="1"/>
  <c r="O186" i="5" s="1"/>
  <c r="O187" i="5" s="1"/>
  <c r="O188" i="5" s="1"/>
  <c r="O189" i="5" s="1"/>
  <c r="O190" i="5" s="1"/>
  <c r="O191" i="5" s="1"/>
  <c r="O192" i="5" s="1"/>
  <c r="O193" i="5" s="1"/>
  <c r="O194" i="5" s="1"/>
  <c r="O195" i="5" s="1"/>
  <c r="O196" i="5" s="1"/>
  <c r="O197" i="5" s="1"/>
  <c r="O198" i="5" s="1"/>
  <c r="O199" i="5" s="1"/>
  <c r="O200" i="5" s="1"/>
  <c r="O201" i="5" s="1"/>
  <c r="O202" i="5" s="1"/>
  <c r="O203" i="5" s="1"/>
  <c r="O204" i="5" s="1"/>
  <c r="O205" i="5" s="1"/>
  <c r="O206" i="5" s="1"/>
  <c r="O207" i="5" s="1"/>
  <c r="O208" i="5" s="1"/>
  <c r="O209" i="5" s="1"/>
  <c r="O210" i="5" s="1"/>
  <c r="O211" i="5" s="1"/>
  <c r="O212" i="5" s="1"/>
  <c r="O213" i="5" s="1"/>
  <c r="O214" i="5" s="1"/>
  <c r="O215" i="5" s="1"/>
  <c r="O216" i="5" s="1"/>
  <c r="O217" i="5" s="1"/>
  <c r="O218" i="5" s="1"/>
  <c r="O219" i="5" s="1"/>
  <c r="O220" i="5" s="1"/>
  <c r="O221" i="5" s="1"/>
  <c r="O222" i="5" s="1"/>
  <c r="O223" i="5" s="1"/>
  <c r="O224" i="5" s="1"/>
  <c r="O225" i="5" s="1"/>
  <c r="O226" i="5" s="1"/>
  <c r="O227" i="5" s="1"/>
  <c r="O228" i="5" s="1"/>
  <c r="O229" i="5" s="1"/>
  <c r="O230" i="5" s="1"/>
  <c r="O231" i="5" s="1"/>
  <c r="O232" i="5" s="1"/>
  <c r="O233" i="5" s="1"/>
  <c r="O234" i="5" s="1"/>
  <c r="O235" i="5" s="1"/>
  <c r="O236" i="5" s="1"/>
  <c r="O237" i="5" s="1"/>
  <c r="O238" i="5" s="1"/>
  <c r="O239" i="5" s="1"/>
  <c r="O240" i="5" s="1"/>
  <c r="O241" i="5" s="1"/>
  <c r="O242" i="5" s="1"/>
  <c r="O243" i="5" s="1"/>
  <c r="AA47" i="3"/>
  <c r="T51" i="3"/>
  <c r="T52" i="3" s="1"/>
  <c r="N51" i="3"/>
  <c r="N52" i="3" s="1"/>
  <c r="H51" i="3"/>
  <c r="H52" i="3" s="1"/>
  <c r="H50" i="3"/>
  <c r="Y51" i="3"/>
  <c r="Y52" i="3" s="1"/>
  <c r="S51" i="3"/>
  <c r="S52" i="3" s="1"/>
  <c r="M51" i="3"/>
  <c r="M52" i="3" s="1"/>
  <c r="X51" i="3"/>
  <c r="X52" i="3" s="1"/>
  <c r="R51" i="3"/>
  <c r="R52" i="3" s="1"/>
  <c r="L51" i="3"/>
  <c r="L52" i="3" s="1"/>
  <c r="W51" i="3"/>
  <c r="W52" i="3" s="1"/>
  <c r="Q51" i="3"/>
  <c r="Q52" i="3" s="1"/>
  <c r="K51" i="3"/>
  <c r="K52" i="3" s="1"/>
  <c r="V51" i="3"/>
  <c r="V52" i="3" s="1"/>
  <c r="P51" i="3"/>
  <c r="P52" i="3" s="1"/>
  <c r="J51" i="3"/>
  <c r="J52" i="3" s="1"/>
  <c r="U51" i="3"/>
  <c r="U52" i="3" s="1"/>
  <c r="O51" i="3"/>
  <c r="O52" i="3" s="1"/>
  <c r="I51" i="3"/>
  <c r="I52" i="3" s="1"/>
  <c r="AE67"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8" authorId="0" shapeId="0" xr:uid="{00000000-0006-0000-0300-000001000000}">
      <text>
        <r>
          <rPr>
            <sz val="10"/>
            <rFont val="Arial"/>
            <charset val="1"/>
          </rPr>
          <t xml:space="preserve">Escolha
</t>
        </r>
      </text>
    </comment>
    <comment ref="C11" authorId="0" shapeId="0" xr:uid="{00000000-0006-0000-0300-000002000000}">
      <text>
        <r>
          <rPr>
            <sz val="10"/>
            <rFont val="Arial"/>
            <charset val="1"/>
          </rPr>
          <t>3.3.10.7.6.1</t>
        </r>
        <r>
          <rPr>
            <b/>
            <sz val="9"/>
            <color rgb="FF000000"/>
            <rFont val="Tahoma"/>
            <family val="2"/>
            <charset val="1"/>
          </rPr>
          <t xml:space="preserve"> “Construção de Edifícios” </t>
        </r>
        <r>
          <rPr>
            <sz val="9"/>
            <color rgb="FF000000"/>
            <rFont val="Tahoma"/>
            <family val="2"/>
            <charset val="1"/>
          </rPr>
          <t xml:space="preserve">enquadram-se:
 a </t>
        </r>
        <r>
          <rPr>
            <u/>
            <sz val="9"/>
            <color rgb="FF000000"/>
            <rFont val="Tahoma"/>
            <family val="2"/>
            <charset val="1"/>
          </rPr>
          <t>construção e reforma de edifícios</t>
        </r>
        <r>
          <rPr>
            <sz val="9"/>
            <color rgb="FF000000"/>
            <rFont val="Tahoma"/>
            <family val="2"/>
            <charset val="1"/>
          </rPr>
          <t>, unidades habitacionais, escolas, hospitais, hotéis, restaurantes, armazéns e depósitos, edifícios para uso agropecuário, estações para trens e metropolitanos,</t>
        </r>
        <r>
          <rPr>
            <u/>
            <sz val="9"/>
            <color rgb="FF000000"/>
            <rFont val="Tahoma"/>
            <family val="2"/>
            <charset val="1"/>
          </rPr>
          <t xml:space="preserve"> estádios esportivos e quadras cobertas,</t>
        </r>
        <r>
          <rPr>
            <sz val="9"/>
            <color rgb="FF000000"/>
            <rFont val="Tahoma"/>
            <family val="2"/>
            <charset val="1"/>
          </rPr>
          <t xml:space="preserve"> instalações para embarque e desembarque de passageiros (em aeroportos, rodoviárias, portos, entre outros), penitenciárias e presídios, a construção de edifícios industriais (fábricas, oficinas, galpões industriais, entre outros), conforme classificação 4120-4 do CNAE 2.0;
</t>
        </r>
        <r>
          <rPr>
            <u/>
            <sz val="9"/>
            <color rgb="FF000000"/>
            <rFont val="Tahoma"/>
            <family val="2"/>
            <charset val="1"/>
          </rPr>
          <t xml:space="preserve"> pórticos, mirantes </t>
        </r>
        <r>
          <rPr>
            <sz val="9"/>
            <color rgb="FF000000"/>
            <rFont val="Tahoma"/>
            <family val="2"/>
            <charset val="1"/>
          </rPr>
          <t xml:space="preserve">e outros edifícios de finalidade turística.
</t>
        </r>
        <r>
          <rPr>
            <b/>
            <sz val="9"/>
            <color rgb="FF000000"/>
            <rFont val="Tahoma"/>
            <family val="2"/>
            <charset val="1"/>
          </rPr>
          <t xml:space="preserve">
</t>
        </r>
        <r>
          <rPr>
            <sz val="9"/>
            <color rgb="FF000000"/>
            <rFont val="Tahoma"/>
            <family val="2"/>
            <charset val="1"/>
          </rPr>
          <t>3.3.10.7.6.2</t>
        </r>
        <r>
          <rPr>
            <b/>
            <sz val="9"/>
            <color rgb="FF000000"/>
            <rFont val="Tahoma"/>
            <family val="2"/>
            <charset val="1"/>
          </rPr>
          <t xml:space="preserve"> “Construção de Rodovias e Ferrovias”</t>
        </r>
        <r>
          <rPr>
            <sz val="9"/>
            <color rgb="FF000000"/>
            <rFont val="Tahoma"/>
            <family val="2"/>
            <charset val="1"/>
          </rPr>
          <t xml:space="preserve">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t>
        </r>
        <r>
          <rPr>
            <u/>
            <sz val="9"/>
            <color rgb="FF000000"/>
            <rFont val="Tahoma"/>
            <family val="2"/>
            <charset val="1"/>
          </rPr>
          <t>pavimentação e sinalização de vias urbanas</t>
        </r>
        <r>
          <rPr>
            <sz val="9"/>
            <color rgb="FF000000"/>
            <rFont val="Tahoma"/>
            <family val="2"/>
            <charset val="1"/>
          </rPr>
          <t xml:space="preserve">, ruas e locais para estacionamento de veículos, a construção de </t>
        </r>
        <r>
          <rPr>
            <u/>
            <sz val="9"/>
            <color rgb="FF000000"/>
            <rFont val="Tahoma"/>
            <family val="2"/>
            <charset val="1"/>
          </rPr>
          <t>praças</t>
        </r>
        <r>
          <rPr>
            <sz val="9"/>
            <color rgb="FF000000"/>
            <rFont val="Tahoma"/>
            <family val="2"/>
            <charset val="1"/>
          </rPr>
          <t xml:space="preserve">, pista de atletismo, </t>
        </r>
        <r>
          <rPr>
            <u/>
            <sz val="9"/>
            <color rgb="FF000000"/>
            <rFont val="Tahoma"/>
            <family val="2"/>
            <charset val="1"/>
          </rPr>
          <t xml:space="preserve">campos de futebol </t>
        </r>
        <r>
          <rPr>
            <sz val="9"/>
            <color rgb="FF000000"/>
            <rFont val="Tahoma"/>
            <family val="2"/>
            <charset val="1"/>
          </rPr>
          <t xml:space="preserve">e </t>
        </r>
        <r>
          <rPr>
            <u/>
            <sz val="9"/>
            <color rgb="FF000000"/>
            <rFont val="Tahoma"/>
            <family val="2"/>
            <charset val="1"/>
          </rPr>
          <t>calçadas</t>
        </r>
        <r>
          <rPr>
            <sz val="9"/>
            <color rgb="FF000000"/>
            <rFont val="Tahoma"/>
            <family val="2"/>
            <charset val="1"/>
          </rPr>
          <t xml:space="preserve"> para pedestres, elevados, passarelas e </t>
        </r>
        <r>
          <rPr>
            <i/>
            <sz val="9"/>
            <color rgb="FF000000"/>
            <rFont val="Tahoma"/>
            <family val="2"/>
            <charset val="1"/>
          </rPr>
          <t>ciclovias</t>
        </r>
        <r>
          <rPr>
            <sz val="9"/>
            <color rgb="FF000000"/>
            <rFont val="Tahoma"/>
            <family val="2"/>
            <charset val="1"/>
          </rPr>
          <t xml:space="preserve">, metrô e VLT.
</t>
        </r>
        <r>
          <rPr>
            <b/>
            <sz val="9"/>
            <color rgb="FF000000"/>
            <rFont val="Tahoma"/>
            <family val="2"/>
            <charset val="1"/>
          </rPr>
          <t xml:space="preserve">
</t>
        </r>
        <r>
          <rPr>
            <sz val="9"/>
            <color rgb="FF000000"/>
            <rFont val="Tahoma"/>
            <family val="2"/>
            <charset val="1"/>
          </rPr>
          <t>3.3.10.7.6.3</t>
        </r>
        <r>
          <rPr>
            <b/>
            <sz val="9"/>
            <color rgb="FF000000"/>
            <rFont val="Tahoma"/>
            <family val="2"/>
            <charset val="1"/>
          </rPr>
          <t xml:space="preserve"> “Construção de Redes de Abastecimento de Água, Coleta de Esgoto e Construções Correlatas” </t>
        </r>
        <r>
          <rPr>
            <sz val="9"/>
            <color rgb="FF000000"/>
            <rFont val="Tahoma"/>
            <family val="2"/>
            <charset val="1"/>
          </rPr>
          <t xml:space="preserve">enquadram-se:
 a construção de sistemas para o abastecimento de água tratada - reservatórios de distribuição, estações elevatórias de bombeamento, linhas principais de adução de longa e média distância e redes de distribuição de água, a construção de </t>
        </r>
        <r>
          <rPr>
            <u/>
            <sz val="9"/>
            <color rgb="FF000000"/>
            <rFont val="Tahoma"/>
            <family val="2"/>
            <charset val="1"/>
          </rPr>
          <t>redes de coleta de esgoto</t>
        </r>
        <r>
          <rPr>
            <sz val="9"/>
            <color rgb="FF000000"/>
            <rFont val="Tahoma"/>
            <family val="2"/>
            <charset val="1"/>
          </rPr>
          <t xml:space="preserve">, inclusive de interceptores, </t>
        </r>
        <r>
          <rPr>
            <u/>
            <sz val="9"/>
            <color rgb="FF000000"/>
            <rFont val="Tahoma"/>
            <family val="2"/>
            <charset val="1"/>
          </rPr>
          <t>estações de tratamento de esgoto</t>
        </r>
        <r>
          <rPr>
            <sz val="9"/>
            <color rgb="FF000000"/>
            <rFont val="Tahoma"/>
            <family val="2"/>
            <charset val="1"/>
          </rPr>
          <t xml:space="preserve"> (ETE), estações de bombeamento de esgoto (EBE), a construção de galerias pluviais (obras de micro e macrodrenagem);
 as obras de irrigação (canais), a manutenção de </t>
        </r>
        <r>
          <rPr>
            <u/>
            <sz val="9"/>
            <color rgb="FF000000"/>
            <rFont val="Tahoma"/>
            <family val="2"/>
            <charset val="1"/>
          </rPr>
          <t>redes de abastecimento de água tratada</t>
        </r>
        <r>
          <rPr>
            <sz val="9"/>
            <color rgb="FF000000"/>
            <rFont val="Tahoma"/>
            <family val="2"/>
            <charset val="1"/>
          </rPr>
          <t xml:space="preserve">, a manutenção de redes de coleta e de sistemas de tratamento de esgoto, conforme classificação 4222-7 do CNAE 2.0;
 a construção de </t>
        </r>
        <r>
          <rPr>
            <u/>
            <sz val="9"/>
            <color rgb="FF000000"/>
            <rFont val="Tahoma"/>
            <family val="2"/>
            <charset val="1"/>
          </rPr>
          <t>estações de tratamento de água</t>
        </r>
        <r>
          <rPr>
            <sz val="9"/>
            <color rgb="FF000000"/>
            <rFont val="Tahoma"/>
            <family val="2"/>
            <charset val="1"/>
          </rPr>
          <t xml:space="preserve"> (ETA).
</t>
        </r>
        <r>
          <rPr>
            <b/>
            <sz val="9"/>
            <color rgb="FF000000"/>
            <rFont val="Tahoma"/>
            <family val="2"/>
            <charset val="1"/>
          </rPr>
          <t xml:space="preserve">
</t>
        </r>
        <r>
          <rPr>
            <sz val="9"/>
            <color rgb="FF000000"/>
            <rFont val="Tahoma"/>
            <family val="2"/>
            <charset val="1"/>
          </rPr>
          <t>3.3.10.7.6.4</t>
        </r>
        <r>
          <rPr>
            <b/>
            <sz val="9"/>
            <color rgb="FF000000"/>
            <rFont val="Tahoma"/>
            <family val="2"/>
            <charset val="1"/>
          </rPr>
          <t xml:space="preserve"> “Construção e Manutenção de Estações e Redes de Distribuição de Energia Elétrica” </t>
        </r>
        <r>
          <rPr>
            <sz val="9"/>
            <color rgb="FF000000"/>
            <rFont val="Tahoma"/>
            <family val="2"/>
            <charset val="1"/>
          </rPr>
          <t xml:space="preserve">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t>
        </r>
        <r>
          <rPr>
            <b/>
            <sz val="9"/>
            <color rgb="FF000000"/>
            <rFont val="Tahoma"/>
            <family val="2"/>
            <charset val="1"/>
          </rPr>
          <t xml:space="preserve">
</t>
        </r>
        <r>
          <rPr>
            <sz val="9"/>
            <color rgb="FF000000"/>
            <rFont val="Tahoma"/>
            <family val="2"/>
            <charset val="1"/>
          </rPr>
          <t>3.3.10.7.6.5</t>
        </r>
        <r>
          <rPr>
            <b/>
            <sz val="9"/>
            <color rgb="FF000000"/>
            <rFont val="Tahoma"/>
            <family val="2"/>
            <charset val="1"/>
          </rPr>
          <t xml:space="preserve"> Para o tipo de obra “Portuárias, Marítimas e Fluviais”</t>
        </r>
        <r>
          <rPr>
            <sz val="9"/>
            <color rgb="FF000000"/>
            <rFont val="Tahoma"/>
            <family val="2"/>
            <charset val="1"/>
          </rPr>
          <t xml:space="preserve"> enquadram-se:
 obras marítimas e fluviais, tais como, construção de instalações portuárias, construção de portos e marinas, construção de eclusas e canais de navegação (vias navegáveis), enrrocamentos, obras de dragagem, aterro hidráulico, </t>
        </r>
        <r>
          <rPr>
            <u/>
            <sz val="9"/>
            <color rgb="FF000000"/>
            <rFont val="Tahoma"/>
            <family val="2"/>
            <charset val="1"/>
          </rPr>
          <t>barragens,</t>
        </r>
        <r>
          <rPr>
            <sz val="9"/>
            <color rgb="FF000000"/>
            <rFont val="Tahoma"/>
            <family val="2"/>
            <charset val="1"/>
          </rPr>
          <t xml:space="preserve"> represas e diques, exceto para energia elétrica, a construção de emissários submarinos, a instalação de cabos submarinos, conforme classificação 4291-0 do CNAE 2.0;
 a</t>
        </r>
        <r>
          <rPr>
            <u/>
            <sz val="9"/>
            <color rgb="FF000000"/>
            <rFont val="Tahoma"/>
            <family val="2"/>
            <charset val="1"/>
          </rPr>
          <t xml:space="preserve"> construção de píeres </t>
        </r>
        <r>
          <rPr>
            <sz val="9"/>
            <color rgb="FF000000"/>
            <rFont val="Tahoma"/>
            <family val="2"/>
            <charset val="1"/>
          </rPr>
          <t>e outras obras com influência direta de cursos d’água.</t>
        </r>
      </text>
    </comment>
    <comment ref="D15" authorId="0" shapeId="0" xr:uid="{00000000-0006-0000-0300-000003000000}">
      <text>
        <r>
          <rPr>
            <sz val="10"/>
            <rFont val="Arial"/>
            <charset val="1"/>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D17" authorId="0" shapeId="0" xr:uid="{00000000-0006-0000-0300-000004000000}">
      <text>
        <r>
          <rPr>
            <sz val="10"/>
            <rFont val="Arial"/>
            <charset val="1"/>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rgb="FF000000"/>
            <rFont val="Tahoma"/>
            <family val="2"/>
            <charset val="1"/>
          </rPr>
          <t xml:space="preserve">
</t>
        </r>
      </text>
    </comment>
    <comment ref="D18" authorId="0" shapeId="0" xr:uid="{00000000-0006-0000-0300-000005000000}">
      <text>
        <r>
          <rPr>
            <sz val="10"/>
            <rFont val="Arial"/>
            <charset val="1"/>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D20" authorId="0" shapeId="0" xr:uid="{00000000-0006-0000-0300-000006000000}">
      <text>
        <r>
          <rPr>
            <sz val="10"/>
            <rFont val="Arial"/>
            <charset val="1"/>
          </rPr>
          <t xml:space="preserve">O lucro de uma determinada obra é o resultado financeiro positivo resultante da diferença entre todas as receitas e das despesas da obra.
Este valor, após o recolhimento do Imposto de renda é o lucro da Empresa, ou sua remuneração.
</t>
        </r>
      </text>
    </comment>
    <comment ref="D24" authorId="0" shapeId="0" xr:uid="{00000000-0006-0000-0300-000007000000}">
      <text>
        <r>
          <rPr>
            <sz val="10"/>
            <rFont val="Arial"/>
            <charset val="1"/>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D26" authorId="0" shapeId="0" xr:uid="{00000000-0006-0000-0300-000008000000}">
      <text>
        <r>
          <rPr>
            <sz val="10"/>
            <rFont val="Arial"/>
            <charset val="1"/>
          </rPr>
          <t>COFINS (Contribuição para Financiamento da Seguridade Socia Financia a seguridade social pelo sistema S (SESC, SESI, SENAC, SENAI, SEST, SENAT, SENAR E SEBRAE).</t>
        </r>
      </text>
    </comment>
    <comment ref="D27" authorId="0" shapeId="0" xr:uid="{00000000-0006-0000-0300-000009000000}">
      <text>
        <r>
          <rPr>
            <sz val="10"/>
            <rFont val="Arial"/>
            <charset val="1"/>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<sst xmlns="http://schemas.openxmlformats.org/spreadsheetml/2006/main" count="57732" uniqueCount="19531">
  <si>
    <t>PREFEITURA MUNICIPAL DE SÃO ROQUE DO CANAÃ</t>
  </si>
  <si>
    <t>PLANILHA ORÇAMENTÁRIA</t>
  </si>
  <si>
    <t>DATA: Outubro/2025</t>
  </si>
  <si>
    <r>
      <rPr>
        <b/>
        <sz val="14"/>
        <rFont val="Arial"/>
        <family val="2"/>
        <charset val="1"/>
      </rPr>
      <t xml:space="preserve">OBRA: </t>
    </r>
    <r>
      <rPr>
        <sz val="14"/>
        <rFont val="Arial"/>
        <family val="2"/>
        <charset val="1"/>
      </rPr>
      <t>Reforma e Ampliação da EMEIEF " Vale do Canaã"</t>
    </r>
  </si>
  <si>
    <r>
      <rPr>
        <b/>
        <sz val="14"/>
        <rFont val="Arial"/>
        <family val="2"/>
        <charset val="1"/>
      </rPr>
      <t>LOCAL</t>
    </r>
    <r>
      <rPr>
        <sz val="14"/>
        <rFont val="Arial"/>
        <family val="2"/>
        <charset val="1"/>
      </rPr>
      <t>:Rua João Guerini, n.º300, bairro Vila Verde, São Roque do Canaã/ES</t>
    </r>
  </si>
  <si>
    <t>BDI Insumos</t>
  </si>
  <si>
    <r>
      <rPr>
        <b/>
        <sz val="14"/>
        <rFont val="Arial"/>
        <family val="2"/>
        <charset val="1"/>
      </rPr>
      <t xml:space="preserve">Referências: </t>
    </r>
    <r>
      <rPr>
        <sz val="14"/>
        <rFont val="Arial"/>
        <family val="2"/>
        <charset val="1"/>
      </rPr>
      <t>DER-Edificações e SINAPI – JUNHO/2025, Sem Desoneração - Leis Sociais: de acordo com cada referencial</t>
    </r>
  </si>
  <si>
    <t>BDI Serviços</t>
  </si>
  <si>
    <t>ITEM</t>
  </si>
  <si>
    <t>COD.</t>
  </si>
  <si>
    <t>REF.</t>
  </si>
  <si>
    <t>DESCRIÇÃO</t>
  </si>
  <si>
    <t>UNID.</t>
  </si>
  <si>
    <t>QUANT.</t>
  </si>
  <si>
    <t>UNIT. S/ BDI</t>
  </si>
  <si>
    <t>UNIT. C/ BDI</t>
  </si>
  <si>
    <t>VALOR CONTRATO INICIAL</t>
  </si>
  <si>
    <t>INSTALAÇÃO DO CANTEIRO DE OBRAS</t>
  </si>
  <si>
    <t>1.1</t>
  </si>
  <si>
    <t>DER-ES</t>
  </si>
  <si>
    <t>1.2</t>
  </si>
  <si>
    <t>1.3</t>
  </si>
  <si>
    <t>1.4</t>
  </si>
  <si>
    <t>1.5</t>
  </si>
  <si>
    <t>1.6</t>
  </si>
  <si>
    <t>TOTAL DO ITEM</t>
  </si>
  <si>
    <t>SERVIÇOS PRELIMINARES</t>
  </si>
  <si>
    <t>2.1</t>
  </si>
  <si>
    <t>2.2</t>
  </si>
  <si>
    <t>2.3</t>
  </si>
  <si>
    <t>2.4</t>
  </si>
  <si>
    <t>2.5</t>
  </si>
  <si>
    <t>2.6</t>
  </si>
  <si>
    <t>2.7</t>
  </si>
  <si>
    <t>2.8</t>
  </si>
  <si>
    <t>2.9</t>
  </si>
  <si>
    <t>2.10</t>
  </si>
  <si>
    <t>2.11</t>
  </si>
  <si>
    <t>2.12</t>
  </si>
  <si>
    <t>2.13</t>
  </si>
  <si>
    <t>2.14</t>
  </si>
  <si>
    <t>2.15</t>
  </si>
  <si>
    <t>2.16</t>
  </si>
  <si>
    <t>2.17</t>
  </si>
  <si>
    <t>2.18</t>
  </si>
  <si>
    <t>2.19</t>
  </si>
  <si>
    <t>2.20</t>
  </si>
  <si>
    <t>2.21</t>
  </si>
  <si>
    <t>COMP-01</t>
  </si>
  <si>
    <t>Demolição de rodapé cerâmico, de forma manual, sem reaproveitamento</t>
  </si>
  <si>
    <t>m</t>
  </si>
  <si>
    <t>2.22</t>
  </si>
  <si>
    <t>COMP-02</t>
  </si>
  <si>
    <t xml:space="preserve">Remoção de forro de PVC, de forma manual, sem reaproveitamento. </t>
  </si>
  <si>
    <t>m2</t>
  </si>
  <si>
    <t>2.23</t>
  </si>
  <si>
    <t>COMP-03</t>
  </si>
  <si>
    <t>Remoção de cercas e mourões, de forma manual, sem reaproveitamento</t>
  </si>
  <si>
    <t>MOVIMENTAÇÃO DE TERRA</t>
  </si>
  <si>
    <t>3.1</t>
  </si>
  <si>
    <t>3.2</t>
  </si>
  <si>
    <t>ESTRUTURAS</t>
  </si>
  <si>
    <t>4.1</t>
  </si>
  <si>
    <t>INFRAESTRUTURA</t>
  </si>
  <si>
    <t>4.1.1</t>
  </si>
  <si>
    <t>4.1.2</t>
  </si>
  <si>
    <t>4.1.3</t>
  </si>
  <si>
    <t>4.1.4</t>
  </si>
  <si>
    <t>4.1.5</t>
  </si>
  <si>
    <t>4.1.6</t>
  </si>
  <si>
    <t>4.1.7</t>
  </si>
  <si>
    <t>4.2</t>
  </si>
  <si>
    <t>SUPERESTRUTURA</t>
  </si>
  <si>
    <t>4.2.1</t>
  </si>
  <si>
    <t>4.2.2</t>
  </si>
  <si>
    <t>4.2.3</t>
  </si>
  <si>
    <t>4.2.4</t>
  </si>
  <si>
    <t>4.2.5</t>
  </si>
  <si>
    <t>4.2.6</t>
  </si>
  <si>
    <t>4.2.7</t>
  </si>
  <si>
    <t>4.3</t>
  </si>
  <si>
    <t>MURO DE CONTENÇÃO</t>
  </si>
  <si>
    <t>4.3.1</t>
  </si>
  <si>
    <t>4.3.2</t>
  </si>
  <si>
    <t>4.3.3</t>
  </si>
  <si>
    <t>4.3.4</t>
  </si>
  <si>
    <t>PAREDES E PAINÉIS</t>
  </si>
  <si>
    <t>5.1</t>
  </si>
  <si>
    <t>5.2</t>
  </si>
  <si>
    <t>5.3</t>
  </si>
  <si>
    <t>5.4</t>
  </si>
  <si>
    <t>5.5</t>
  </si>
  <si>
    <t>5.6</t>
  </si>
  <si>
    <t>5.7</t>
  </si>
  <si>
    <t>5.8</t>
  </si>
  <si>
    <t>COMP-04</t>
  </si>
  <si>
    <t>Divisória fixa em vidro temperado 10 mm, com abertura.</t>
  </si>
  <si>
    <t>PISOS</t>
  </si>
  <si>
    <t>6.1</t>
  </si>
  <si>
    <t>6.2</t>
  </si>
  <si>
    <t>6.3</t>
  </si>
  <si>
    <t>6.4</t>
  </si>
  <si>
    <t>COMP-05</t>
  </si>
  <si>
    <t>Piso e espelho de escada em granito cinza andorinha levigado, esp. 2cm</t>
  </si>
  <si>
    <t>6.5</t>
  </si>
  <si>
    <t>COMP-06</t>
  </si>
  <si>
    <t>Piso em granito aplicado em ambientes internos</t>
  </si>
  <si>
    <t>6.6</t>
  </si>
  <si>
    <t>6.7</t>
  </si>
  <si>
    <t>6.8</t>
  </si>
  <si>
    <t>COMP-07</t>
  </si>
  <si>
    <t>Piso em ladrilho hidráulico aplicado em ambientes externos</t>
  </si>
  <si>
    <t>ESQUADRIAS</t>
  </si>
  <si>
    <t>7.1</t>
  </si>
  <si>
    <t>ESQUADRIAS DE MADEIRA</t>
  </si>
  <si>
    <t>7.1.1</t>
  </si>
  <si>
    <t>7.1.2</t>
  </si>
  <si>
    <t>7.1.3</t>
  </si>
  <si>
    <t>7.1.4</t>
  </si>
  <si>
    <t>COMP-08</t>
  </si>
  <si>
    <t>Porta de madeira de lei angelim pedra ou equivalente, esp. 30 a 35 mm, maciça, tipo mexicana, c/ friso p/ verniz, padrão SEDU, inclusive alizares, dobradiças e fechadura tipo alavanca em latão cromado LaFonte ou equiv., exclusive marco, dimensões: 0.80 x 2.10 m</t>
  </si>
  <si>
    <t>und</t>
  </si>
  <si>
    <t>7.1.5</t>
  </si>
  <si>
    <t>COMP-09</t>
  </si>
  <si>
    <t>Porta de madeira de lei angelim pedra ou equivalente, esp. 30 a 35 mm, maciça, tipo mexicana, c/ friso p/ verniz, padrão SEDU, inclusive alizares, dobradiças e fechadura tipo alavanca em latão cromado LaFonte ou equiv., exclusive marco, dimensões: 0.60 x 2.10 m</t>
  </si>
  <si>
    <t>7.2</t>
  </si>
  <si>
    <t>ESQUADRIAS METÁLICAS</t>
  </si>
  <si>
    <t xml:space="preserve"> </t>
  </si>
  <si>
    <t>7.2.1</t>
  </si>
  <si>
    <t>7.2.2</t>
  </si>
  <si>
    <t>7.2.3</t>
  </si>
  <si>
    <t>7.2.4</t>
  </si>
  <si>
    <t>7.2.5</t>
  </si>
  <si>
    <t>7.2.6</t>
  </si>
  <si>
    <t>COMP-10</t>
  </si>
  <si>
    <t>Janela de correr tipo blindex com 4 folhas, sendo 2 folhas fixas e 2 folhas móveis, para vidro, inclusive vidro laminado de 12 mm</t>
  </si>
  <si>
    <t>7.2.7</t>
  </si>
  <si>
    <t>COMP-11</t>
  </si>
  <si>
    <t>Porta de abrir tipo blindex, inclusive vidro laminado de 12 mm e ferragens</t>
  </si>
  <si>
    <t>7.2.8</t>
  </si>
  <si>
    <t>COMP-12</t>
  </si>
  <si>
    <t>Janela basculante tipo blindex,3 folhas, sendo 2 fixas (superior e inferior) e 1 basculante, inclusive vidro laminado de 12 mm</t>
  </si>
  <si>
    <t>7.2.9</t>
  </si>
  <si>
    <t>COMP-13</t>
  </si>
  <si>
    <t>Janela pivotante tipo blindex,2,50 m x 2,35 m,inclusive vidro laminado de 12 mm</t>
  </si>
  <si>
    <t>VIDROS E ESPELHOS</t>
  </si>
  <si>
    <t>8.1</t>
  </si>
  <si>
    <t>8.2</t>
  </si>
  <si>
    <t>REVESTIMENTOS</t>
  </si>
  <si>
    <t>9.1</t>
  </si>
  <si>
    <t>9.2</t>
  </si>
  <si>
    <t>9.3</t>
  </si>
  <si>
    <t>9.4</t>
  </si>
  <si>
    <t>9.5</t>
  </si>
  <si>
    <t>PINTURA</t>
  </si>
  <si>
    <t>10.1</t>
  </si>
  <si>
    <t>SOBRE MADEIRA</t>
  </si>
  <si>
    <t>10.1.1</t>
  </si>
  <si>
    <t>10.1.2</t>
  </si>
  <si>
    <t>10.2</t>
  </si>
  <si>
    <t>SOBRE PAREDES</t>
  </si>
  <si>
    <t>10.2.1</t>
  </si>
  <si>
    <t>10.2.2</t>
  </si>
  <si>
    <t>10.3</t>
  </si>
  <si>
    <t>SOBRE METAL</t>
  </si>
  <si>
    <t>10.3.1</t>
  </si>
  <si>
    <t>10.4</t>
  </si>
  <si>
    <t>SOBRE PISOS</t>
  </si>
  <si>
    <t>10.4.1</t>
  </si>
  <si>
    <t>10.5</t>
  </si>
  <si>
    <t>IMPERMEABILIZANTE</t>
  </si>
  <si>
    <t>10.5.1</t>
  </si>
  <si>
    <t>10.6</t>
  </si>
  <si>
    <t>SOBRE CONCRETO</t>
  </si>
  <si>
    <t>10.6.1</t>
  </si>
  <si>
    <t>INSTALAÇÕES ELÉTRICAS</t>
  </si>
  <si>
    <t>11.1</t>
  </si>
  <si>
    <t>LUMINÁRIAS</t>
  </si>
  <si>
    <t>11.1.1</t>
  </si>
  <si>
    <t>11.1.2</t>
  </si>
  <si>
    <t>11.1.3</t>
  </si>
  <si>
    <t>COMP-14</t>
  </si>
  <si>
    <t>Luminária arandela tipo tartaruga, de sobrepor, com 1 lâmpada led de 6 w, sem reator - fornecimento e instalação.</t>
  </si>
  <si>
    <t>11.1.4</t>
  </si>
  <si>
    <t>COMP-15</t>
  </si>
  <si>
    <t>Luminária tipo plafon circular, de sobrepor, com led de 12/13 w - fornecimento e instalação</t>
  </si>
  <si>
    <t>11.1.5</t>
  </si>
  <si>
    <t>COMP-16</t>
  </si>
  <si>
    <t>Spot para embutidos de solo redondo, estrutura em alumínio, preto, compatível com embutido de solo Focco grid e focco 30, ref. STH8700 da Stella ou similar</t>
  </si>
  <si>
    <t>11.2</t>
  </si>
  <si>
    <t>APARELHOS ELÉTRICOS</t>
  </si>
  <si>
    <t>11.2.1</t>
  </si>
  <si>
    <t>COTAÇÃO DE MERCADO 01</t>
  </si>
  <si>
    <t>Elevador de Tração Elétrica - sem casa de máquinas, 8 Pessoas, Capacidade 600kg, Cabine Interna 1100x1400x2200mm (Frente X Prof. X Altura), Porta 80cm, 2 Paradas (térreo + 1º pavimento), Acabamento Em Aço Inox, corrimão nas Laterais e ao Fundo em Aço Inox Polido,  Espelho frontal, Teto com Iluminação em LED, Botoeira (Braille), Digital Voice, Piso Rebaixo para Granito, Sistema de resgate automático (leva ao andar mais próximo em falta de energia), Sistema de freio de emergência, com Atendimento a Norma de Acessibilidade NM 313:2007 - Otis, Atlas Schindler Ou Tks Elevadore, Comando Coletivo na Descida – Fornecimento e Instalação.</t>
  </si>
  <si>
    <t>11.2.2</t>
  </si>
  <si>
    <t>COMP-17</t>
  </si>
  <si>
    <t>Exaustor para banheiro bivolt, ref.: C 80 A, da Ventokit ou similar, inclusive acessórios para instalação</t>
  </si>
  <si>
    <t>11.3</t>
  </si>
  <si>
    <t>PADRÃO DE ENTRADA</t>
  </si>
  <si>
    <t>11.3.1</t>
  </si>
  <si>
    <t>11.3.2</t>
  </si>
  <si>
    <t>11.3.3</t>
  </si>
  <si>
    <t>11.4</t>
  </si>
  <si>
    <t>QUADRO DE DISTRIBUIÇÃO</t>
  </si>
  <si>
    <t>11.4.1</t>
  </si>
  <si>
    <t>11.4.2</t>
  </si>
  <si>
    <t>11.4.3</t>
  </si>
  <si>
    <t>11.5</t>
  </si>
  <si>
    <t>INSTALAÇÕES APARENTES</t>
  </si>
  <si>
    <t>11.5.1</t>
  </si>
  <si>
    <t>115.2</t>
  </si>
  <si>
    <t>115.3</t>
  </si>
  <si>
    <t>11.6</t>
  </si>
  <si>
    <t>CABOS E ELETRODUTOS</t>
  </si>
  <si>
    <t>11.6.1</t>
  </si>
  <si>
    <t>11.6.2</t>
  </si>
  <si>
    <t>11.6.3</t>
  </si>
  <si>
    <t>11.6.4</t>
  </si>
  <si>
    <t>11.6.5</t>
  </si>
  <si>
    <t>11.6.6</t>
  </si>
  <si>
    <t>11.6.7</t>
  </si>
  <si>
    <t>11.6.8</t>
  </si>
  <si>
    <t>11.6.9</t>
  </si>
  <si>
    <t>11.6.10</t>
  </si>
  <si>
    <t>11.6.11</t>
  </si>
  <si>
    <t>11.6.12</t>
  </si>
  <si>
    <t>11.7</t>
  </si>
  <si>
    <t>DISJUNTORES</t>
  </si>
  <si>
    <t>11.7.1</t>
  </si>
  <si>
    <t>11.7.2</t>
  </si>
  <si>
    <t>11.7.3</t>
  </si>
  <si>
    <t>11.7.4</t>
  </si>
  <si>
    <t>11.7.5</t>
  </si>
  <si>
    <t>11.7.6</t>
  </si>
  <si>
    <t>11.7.7</t>
  </si>
  <si>
    <t>11.8</t>
  </si>
  <si>
    <t>TOMADAS E INTERRUPTORES</t>
  </si>
  <si>
    <t>11.8.1</t>
  </si>
  <si>
    <t>11.8.2</t>
  </si>
  <si>
    <t>11.8.3</t>
  </si>
  <si>
    <t>11.8.4</t>
  </si>
  <si>
    <t>11.8.5</t>
  </si>
  <si>
    <t>11.8.6</t>
  </si>
  <si>
    <t>11.8.7</t>
  </si>
  <si>
    <t>11.8.8</t>
  </si>
  <si>
    <t>11.9</t>
  </si>
  <si>
    <t>AR REFRIGERADO</t>
  </si>
  <si>
    <t>11.9.1</t>
  </si>
  <si>
    <t>11.9.2</t>
  </si>
  <si>
    <t>11.9.3</t>
  </si>
  <si>
    <t>11.9.4</t>
  </si>
  <si>
    <t>11.9.5</t>
  </si>
  <si>
    <t>11.10</t>
  </si>
  <si>
    <t>LÓGICA E TELEFONE</t>
  </si>
  <si>
    <t>11.10.1</t>
  </si>
  <si>
    <t>11.10.2</t>
  </si>
  <si>
    <t>11.10.3</t>
  </si>
  <si>
    <t>INSTALAÇÕES DE PROTEÇÃO CONTRA INCÊNDIO</t>
  </si>
  <si>
    <t>12.1</t>
  </si>
  <si>
    <t>12.2</t>
  </si>
  <si>
    <t>12.3</t>
  </si>
  <si>
    <t>12.4</t>
  </si>
  <si>
    <t>12.5</t>
  </si>
  <si>
    <t>12.6</t>
  </si>
  <si>
    <t>12.7</t>
  </si>
  <si>
    <t>12.8</t>
  </si>
  <si>
    <t>12.9</t>
  </si>
  <si>
    <t>12.10</t>
  </si>
  <si>
    <t>12.11</t>
  </si>
  <si>
    <t>12.12</t>
  </si>
  <si>
    <t>12.13</t>
  </si>
  <si>
    <t>12.14</t>
  </si>
  <si>
    <t>12.15</t>
  </si>
  <si>
    <t>12.16</t>
  </si>
  <si>
    <t>12.17</t>
  </si>
  <si>
    <t>12.18</t>
  </si>
  <si>
    <t>12.19</t>
  </si>
  <si>
    <t>12.20</t>
  </si>
  <si>
    <t>12.21</t>
  </si>
  <si>
    <t>12.22</t>
  </si>
  <si>
    <t>12.23</t>
  </si>
  <si>
    <t>12.24</t>
  </si>
  <si>
    <t>DEPÓSITO DE GÁS</t>
  </si>
  <si>
    <t>13.1</t>
  </si>
  <si>
    <t>13.2</t>
  </si>
  <si>
    <t>13.3</t>
  </si>
  <si>
    <t>13.4</t>
  </si>
  <si>
    <t>COMP-18</t>
  </si>
  <si>
    <t xml:space="preserve">Registro ou regulador de gás de cozinha - fornecimento e instalação. </t>
  </si>
  <si>
    <t>13.5</t>
  </si>
  <si>
    <t>SINAPI</t>
  </si>
  <si>
    <t>INSTALAÇÕES DO SISTEMA DE PROTEÇÃO CONTRA DESCARGAS ATMOSFÉRICAS (SPDA)</t>
  </si>
  <si>
    <t>14.1</t>
  </si>
  <si>
    <t>14.2</t>
  </si>
  <si>
    <t>14.3</t>
  </si>
  <si>
    <t>14.4</t>
  </si>
  <si>
    <t>14.5</t>
  </si>
  <si>
    <t>14.6</t>
  </si>
  <si>
    <t>14.7</t>
  </si>
  <si>
    <t>14.8</t>
  </si>
  <si>
    <t>14.9</t>
  </si>
  <si>
    <t>INSTALAÇÕES HIDROSSANITÁRIAS</t>
  </si>
  <si>
    <t>15.1</t>
  </si>
  <si>
    <t>15.2</t>
  </si>
  <si>
    <t>15.3</t>
  </si>
  <si>
    <t>15.4</t>
  </si>
  <si>
    <t>15.5</t>
  </si>
  <si>
    <t>15.6</t>
  </si>
  <si>
    <t>15.7</t>
  </si>
  <si>
    <t>15.8</t>
  </si>
  <si>
    <t>COMP-19</t>
  </si>
  <si>
    <t>Ralo sifonado em PVC 100x100mm, com tampa aço inox rotativa</t>
  </si>
  <si>
    <t>15.9</t>
  </si>
  <si>
    <t>COMP-20</t>
  </si>
  <si>
    <t>Tanque séptico circular, em concreto pré-moldado, diâmetro interno = 2,88 m, altura interna = 2,50 m, volume Útil: 14657,4 L</t>
  </si>
  <si>
    <t>15.10</t>
  </si>
  <si>
    <t>COMP-21</t>
  </si>
  <si>
    <t>Filtro anaeróbio circular, em concreto pré-moldado, diâmetro interno = 2,88 m, altura interna = 1,50 m, volume útil: 7817,3 l</t>
  </si>
  <si>
    <t>15.11</t>
  </si>
  <si>
    <t>COMP-22</t>
  </si>
  <si>
    <t>Sumidouro circular, em concreto pré-moldado, diâmetro interno = 2,88 m, altura interna = 3,0 m, área de infiltração: 31,4 m²</t>
  </si>
  <si>
    <t>APARELHOS HIDROSSANITÁRIOS</t>
  </si>
  <si>
    <t>16.1</t>
  </si>
  <si>
    <t>16.2</t>
  </si>
  <si>
    <t>16.3</t>
  </si>
  <si>
    <t>16.4</t>
  </si>
  <si>
    <t>16.5</t>
  </si>
  <si>
    <t>16.6</t>
  </si>
  <si>
    <t>16.7</t>
  </si>
  <si>
    <t>16.8</t>
  </si>
  <si>
    <t>16.9</t>
  </si>
  <si>
    <t>16.10</t>
  </si>
  <si>
    <t>16.11</t>
  </si>
  <si>
    <t>16.12</t>
  </si>
  <si>
    <t>16.13</t>
  </si>
  <si>
    <t>16.14</t>
  </si>
  <si>
    <t>16.15</t>
  </si>
  <si>
    <t>16.16</t>
  </si>
  <si>
    <t>16.17</t>
  </si>
  <si>
    <t>16.18</t>
  </si>
  <si>
    <t>16.19</t>
  </si>
  <si>
    <t>COMP-23</t>
  </si>
  <si>
    <t>Papeleira plastica tipo dispenser para papel higienico rolao</t>
  </si>
  <si>
    <t>16.20</t>
  </si>
  <si>
    <t>COMP-24</t>
  </si>
  <si>
    <t>Saboneteira plástica tipo dispenser para sabonete líquido com reservatório 800 a 1500 ml</t>
  </si>
  <si>
    <t>16.21</t>
  </si>
  <si>
    <t>COMP-25</t>
  </si>
  <si>
    <t>Toalheiro plastico tipo dispenser para papel toalha interfolhado</t>
  </si>
  <si>
    <t>16.22</t>
  </si>
  <si>
    <t>COMP-26</t>
  </si>
  <si>
    <t>Suporte para pias e bancadas em perfil de alumínio, retangular 50,80mm x 25,40mm</t>
  </si>
  <si>
    <t>16.23</t>
  </si>
  <si>
    <t>COMP-27</t>
  </si>
  <si>
    <t>Tanque para panelões em granito cinza andorinha, esp. 2cm, dim. 0.85x1.05m, base de concreto e apoio em alvenaria, incl. válvula e sifão, exclusive torneira,</t>
  </si>
  <si>
    <t>COBERTURA</t>
  </si>
  <si>
    <t>17.1</t>
  </si>
  <si>
    <t>17.2</t>
  </si>
  <si>
    <t>17.3</t>
  </si>
  <si>
    <t>17.4</t>
  </si>
  <si>
    <t>17.5</t>
  </si>
  <si>
    <t>17.6</t>
  </si>
  <si>
    <t>17.7</t>
  </si>
  <si>
    <t>COMP-28</t>
  </si>
  <si>
    <t>Telha em aço galvalume trapezoidal 40, e=0.43 mm, inclusive acessório de fixação Ref. Santo André, Eternit, Metform ou equivalente.</t>
  </si>
  <si>
    <t>17.8</t>
  </si>
  <si>
    <t>COMP-29</t>
  </si>
  <si>
    <t>Chapim sobre muros lineares, em granito ou mármore, l = 25 cm.</t>
  </si>
  <si>
    <t>TETOS E FORROS</t>
  </si>
  <si>
    <t>18.1</t>
  </si>
  <si>
    <t>SERVIÇOS COMPLEMENTARES</t>
  </si>
  <si>
    <t>19.1</t>
  </si>
  <si>
    <t>EXTERNOS</t>
  </si>
  <si>
    <t>19.1.1</t>
  </si>
  <si>
    <t>19.1.2</t>
  </si>
  <si>
    <t>19.1.3</t>
  </si>
  <si>
    <t>19.1.4</t>
  </si>
  <si>
    <t>19.1.5</t>
  </si>
  <si>
    <t>19.1.6</t>
  </si>
  <si>
    <t>COMP-30</t>
  </si>
  <si>
    <t>Escada marinheiro sem guarda corpo, L=40cm, executada em barras chata ferro galvanizado 1 1/4" x 1/4", sendo os degraus barra redonda ferro galvanizado d=5/8", espaçados de 30cm, pintada, inclusive instalação</t>
  </si>
  <si>
    <t>19.2</t>
  </si>
  <si>
    <t>PAVIMENTAÇÃO</t>
  </si>
  <si>
    <t>19.2.1</t>
  </si>
  <si>
    <t>19.2.2</t>
  </si>
  <si>
    <t>19.2.3</t>
  </si>
  <si>
    <t>19.3</t>
  </si>
  <si>
    <t>INTERNOS</t>
  </si>
  <si>
    <t>19.3.1</t>
  </si>
  <si>
    <t>19.3.2</t>
  </si>
  <si>
    <t>19.4</t>
  </si>
  <si>
    <t>DIVERSOS</t>
  </si>
  <si>
    <t>19.4.1</t>
  </si>
  <si>
    <t>COMP-31</t>
  </si>
  <si>
    <t>Corrimão em aço inox ø= 2"</t>
  </si>
  <si>
    <t>19.4.2</t>
  </si>
  <si>
    <t>COTAÇÃO DE MERCADO 02</t>
  </si>
  <si>
    <t>Placa de ACM, espessura mínima 3 mm, pintura PVDF, incluindo fornecimento, estrutura metálica de suporte (se necessário), materiais de fixação, montagem e instalação.</t>
  </si>
  <si>
    <t>19.4.3</t>
  </si>
  <si>
    <t>COTAÇÃO DE MERCADO 03</t>
  </si>
  <si>
    <t>Letreiro em ACM  colorido personalizado, letras individuais, incluindo fornecimento completo, personalização, estrutura de fixação e instalação.</t>
  </si>
  <si>
    <t>TOTAL GERAL</t>
  </si>
  <si>
    <t>_____________________________________________________________</t>
  </si>
  <si>
    <t>PEDRO JAYME LANI JUNIOR</t>
  </si>
  <si>
    <t>Assessor de Assuntos de Gestão</t>
  </si>
  <si>
    <t>Engenheiro Civil</t>
  </si>
  <si>
    <t>CREA ES 20109/D</t>
  </si>
  <si>
    <r>
      <rPr>
        <b/>
        <sz val="12"/>
        <rFont val="Times New Roman"/>
        <family val="1"/>
        <charset val="1"/>
      </rPr>
      <t xml:space="preserve">                           </t>
    </r>
    <r>
      <rPr>
        <b/>
        <sz val="16"/>
        <rFont val="Times New Roman"/>
        <family val="1"/>
        <charset val="1"/>
      </rPr>
      <t xml:space="preserve">   PREFEITURA MUNICIPAL DE SÃO ROQUE DO CANAÃ</t>
    </r>
  </si>
  <si>
    <t>MEMÓRIA DE CÁLCULO DA PLANILHA ORÇAMENTÁRIA</t>
  </si>
  <si>
    <r>
      <rPr>
        <b/>
        <sz val="12"/>
        <rFont val="Times New Roman"/>
        <family val="1"/>
        <charset val="1"/>
      </rPr>
      <t xml:space="preserve">OBRA: </t>
    </r>
    <r>
      <rPr>
        <sz val="12"/>
        <rFont val="Times New Roman"/>
        <family val="1"/>
        <charset val="1"/>
      </rPr>
      <t>Reforma e ampliação da EMEIEF " Vale do Canaã"</t>
    </r>
  </si>
  <si>
    <r>
      <rPr>
        <b/>
        <sz val="12"/>
        <rFont val="Times New Roman"/>
        <family val="1"/>
        <charset val="1"/>
      </rPr>
      <t>LOCAL:</t>
    </r>
    <r>
      <rPr>
        <sz val="12"/>
        <rFont val="Times New Roman"/>
        <family val="1"/>
        <charset val="1"/>
      </rPr>
      <t xml:space="preserve"> Rua João Guerini, n.º300, bairro Vila Verde, São Roque do Canaã/ES</t>
    </r>
  </si>
  <si>
    <r>
      <rPr>
        <b/>
        <sz val="12"/>
        <rFont val="Times New Roman"/>
        <family val="1"/>
        <charset val="1"/>
      </rPr>
      <t xml:space="preserve">REFERÊNCIA: </t>
    </r>
    <r>
      <rPr>
        <sz val="12"/>
        <rFont val="Times New Roman"/>
        <family val="1"/>
        <charset val="1"/>
      </rPr>
      <t>DER-ES e SINAPI – junho/2025, Sem Desoneração - Leis Sociais: 157,27%</t>
    </r>
  </si>
  <si>
    <t>Código</t>
  </si>
  <si>
    <t>Ref.</t>
  </si>
  <si>
    <t>Item</t>
  </si>
  <si>
    <t>Descrição</t>
  </si>
  <si>
    <t>Und</t>
  </si>
  <si>
    <t>Quant.</t>
  </si>
  <si>
    <t>4,00 m x 2,00 m = 8,00 m²</t>
  </si>
  <si>
    <t>14,50 m²</t>
  </si>
  <si>
    <t>10,90 m²</t>
  </si>
  <si>
    <t>6,00 m²</t>
  </si>
  <si>
    <t>12,00 m²</t>
  </si>
  <si>
    <t>TÉRREO</t>
  </si>
  <si>
    <t>Sala 18: 51,39 m²</t>
  </si>
  <si>
    <t>Sala 19: 49,86 m²</t>
  </si>
  <si>
    <t>Biblioteca:51,39 m²</t>
  </si>
  <si>
    <t>Sala 20: 51,40 m²</t>
  </si>
  <si>
    <t>Sala de Reunião: 22,79 m²</t>
  </si>
  <si>
    <t>WC Sala de Reunião: 2,24 m²</t>
  </si>
  <si>
    <t>Direção: 22,54 m²</t>
  </si>
  <si>
    <t>WC Direção: 2,23 m²</t>
  </si>
  <si>
    <t>PNE Feminino: 3,60 m²</t>
  </si>
  <si>
    <t>WC Feminino: 21,13 m²</t>
  </si>
  <si>
    <t>WC MAsculino: 21,13 m²</t>
  </si>
  <si>
    <t>PNE Masculino: 3,60 m²</t>
  </si>
  <si>
    <t>Cozinha: 33,05 m²</t>
  </si>
  <si>
    <t>Depósito Seco: 8,42 m²</t>
  </si>
  <si>
    <t>Depósito Frio: 8,42 m²</t>
  </si>
  <si>
    <t>Refeitório: 243,37 m²</t>
  </si>
  <si>
    <t>Sala AEE: 51,05 m²</t>
  </si>
  <si>
    <t>Sala de Informática: 51,05 m²</t>
  </si>
  <si>
    <t>Hall de Entrada: 87,27 m²</t>
  </si>
  <si>
    <t>Recepção: 25,22 m²</t>
  </si>
  <si>
    <t>Depósito 04: 10,03 m²</t>
  </si>
  <si>
    <t>Depósito 03: 14,89 m²</t>
  </si>
  <si>
    <t>Depósito 02: 10,27 m²</t>
  </si>
  <si>
    <t>DML 01: 9,20 m²</t>
  </si>
  <si>
    <t>Circulação 02: 4,99 m²</t>
  </si>
  <si>
    <t>Sala de jogos: 25,36 m²</t>
  </si>
  <si>
    <t>Sala 17: 51,39 m²</t>
  </si>
  <si>
    <t>Auditório: 102,08 m²</t>
  </si>
  <si>
    <t>DML: 5,79 m²</t>
  </si>
  <si>
    <t>Circulação: 80,36 m²</t>
  </si>
  <si>
    <t>Circulação: 35,42 m²</t>
  </si>
  <si>
    <t>Escada: 19,70 m²</t>
  </si>
  <si>
    <t>1º ANDAR</t>
  </si>
  <si>
    <t>Sala 10: 51,39 m²</t>
  </si>
  <si>
    <t>Sala 11: 49,86 m²</t>
  </si>
  <si>
    <t>Sala 12: 51,39 m²</t>
  </si>
  <si>
    <t>Sala 13: 51,40 m²</t>
  </si>
  <si>
    <t>Sala de planejamento pedagógico: 51,40 m²</t>
  </si>
  <si>
    <t>Hall: 14,10 m²</t>
  </si>
  <si>
    <t>WC Masculino: 24,94 m²</t>
  </si>
  <si>
    <t>WC Feminino: 24,95 m²</t>
  </si>
  <si>
    <t>Sala 14: 51,05 m²</t>
  </si>
  <si>
    <t>Sala 15: 51,25 m²</t>
  </si>
  <si>
    <t>Sala 16: 51,39 m²</t>
  </si>
  <si>
    <t>Sala 01: 51,39 m²</t>
  </si>
  <si>
    <t>Sala 02: 51,25 m²</t>
  </si>
  <si>
    <t>Sala 03: 51,05 m²</t>
  </si>
  <si>
    <t>Sala de material pedagógico: 25,22 m²</t>
  </si>
  <si>
    <t>Coordenação: 25,21 m²</t>
  </si>
  <si>
    <t>Sala 04: 51,04 m²</t>
  </si>
  <si>
    <t>Sala 05: 51,39 m²</t>
  </si>
  <si>
    <t>Sala 06: 51,40 m²</t>
  </si>
  <si>
    <t>Sala 07: 51,39 m²</t>
  </si>
  <si>
    <t>Sala 08: 49,86 m²</t>
  </si>
  <si>
    <t>Sala 09: 51,39 m²</t>
  </si>
  <si>
    <t>Circulação: 172,17 m²</t>
  </si>
  <si>
    <t>WC Direção: (1,21 m + 1,21 m + 1,86 m + 1,86 m + 0,09 m  + 0,09 m) x 2,74 m - (0,60 m x 2,10 m) = 16,06 m²</t>
  </si>
  <si>
    <t>WC Sala de Reunião: (1,21 m + 1,21 m + 1,86 m + 1,86 m) x 2,74 m - (0,60 m x 2,10 m) = 15,56 m²</t>
  </si>
  <si>
    <t>PNE Feminino: (1,55 m + 1,55 m + 2,33 m + 2,33 m) x 2,74 m - (0,80 m x 2,10 m) = 19,58 m²</t>
  </si>
  <si>
    <t>WC Feminino: (3,63 m + 4,50 m + 1,67 m + 2,45 m + 1,96 m + 0,96 m + 5,87 m)  x 2,74 m + (1,00 m + 1,00 m + 0,12 m) x 1,85 m - (0,80 m x 2,10 m) - (3,20 m x 0,60 m) = 57,97 m²</t>
  </si>
  <si>
    <t>WC Masculino: (3,63 m + 4,50 m + 1,67 m + 2,45 m + 1,96 m + 0,96 m + 5,87 m)  x 2,74 m + (1,00 m + 1,00 m + 0,12 m) x 1,85 m - (0,80 m x 2,10 m) - (3,20 m x 0,60 m) = 57,97 m²</t>
  </si>
  <si>
    <t>Cozinha: (4,50 m + 7,40 m + 4,50 m + 7,35 m) x 2,74 m + (1,50 m + 1,50 m + 0,15 m) x 1,50 m - (0,80 m x 2,10 m x 3 portas) - (2,40 m x 0,60 m) - (3,12 m x 0,60 m) - (2,10 m x 1,05 m) - (1,20 m x 1,05 m) = 57,99 m²</t>
  </si>
  <si>
    <t>Depósito de frios: (2,33 m + 2,33 m + 3,62 m + 3,62 m) x 2,74 m - (0,80 m x 2,10 m) - (2,90 m x 0,60 m) = 29,19 m²</t>
  </si>
  <si>
    <t>Depósito seco: (2,33 m + 2,33 m + 3,62 m + 3,62 m) x 2,74 m - (0,80 m x 2,10 m) - (2,90 m x 0,60 m) = 29,19 m²</t>
  </si>
  <si>
    <t>Hall de entrada: (6,83 m x 2,23 m + 6,83 m x 2,23 m) - (2,00 m x 1,15 m) - (0,80 m x 2,10 m) = 26,48 m²</t>
  </si>
  <si>
    <t>WC Feminino: (5,76 m + 3,63 m + 6,95 m + 2,35 m + 1,12 m + 1,07 m + 1,12 m + 1,07 m + 1,07 m + 0,79 m + 0,12 m + 2,03 m) x 2,70 m - (0,88 m x 2,10 m) - (0,80 m x 2,10 m) - (3,20 m x 0,60 m) = 67,67 m²</t>
  </si>
  <si>
    <t>WC Masculino: (6,95 m + 3,63 m + 5,76 m + 1,99 m + 0,12 m + 0,83 m + 1,07 m + 1,07 m + 1,04 m + 1,07 m + 1,04 m + 2,47 m)  x 2,70 m - (0,89 x 2,10 m) - (0,80 m x 2,10 m) - (3,20 m x 0,60 m) = 67,54 m²</t>
  </si>
  <si>
    <t>ELEVADOR</t>
  </si>
  <si>
    <r>
      <rPr>
        <b/>
        <sz val="10"/>
        <rFont val="Arial"/>
        <family val="2"/>
        <charset val="1"/>
      </rPr>
      <t>1º ANDAR:</t>
    </r>
    <r>
      <rPr>
        <sz val="10"/>
        <rFont val="Arial"/>
        <family val="2"/>
        <charset val="1"/>
      </rPr>
      <t xml:space="preserve"> (1,86 m x 2,35 m x 0,15 m) – (1,83 m x 1,14 m x 0,15 m) = 0,34 m³</t>
    </r>
  </si>
  <si>
    <t>Hall de entrada: (0,80 m + 0,80 m + 0,80 m + 0,84 m) x 0,45 m x 0,15 m = 0,21 m³</t>
  </si>
  <si>
    <t>Mureta refeitório: (0,65 m + 0,65 m) x 0,45 m x 0,15 m = 0,09 m³</t>
  </si>
  <si>
    <t>Bancos refeitório: (5,35 m² + 5,35 m²) x 0,45 m (altura) = 4,82 m³</t>
  </si>
  <si>
    <t>Base bebdouro: 2,50 m x 1,50 m x 0,10 m = 0,36 m³</t>
  </si>
  <si>
    <t>DML: (2,32 m + 1,86 m) x 2,70 m x 0,15 m = 1,69 m³</t>
  </si>
  <si>
    <t>Sala 18: 0,80 m x 2,10 m x 0,15 m + 6,81 m x 2,70 m x 0,15 m + 1,10 m x 1,50 m x 0,15 m = 3,26 m³</t>
  </si>
  <si>
    <t>Cozinha/Depósitos: 0,80 m x 2,10 m x 0,15 m + 1,50 m x 1,50 m x 0,15 m + 0,21 m x 0,60 m x 0,15 m + 7,35 m x 2,65 m x 0,15 m + 2,30 m x 2,65 m x 0,15 m + 3,54 m x 2,65 m x 0,15 m + 2,96 m x 2,65 m x 0,15 m + 1,20 m x 0,25 m x 0,15 m + 1,00 m x 0,25 m x 0,15 m + 0,45 m x 0,60 m x 0,15 m = 7,16 m²</t>
  </si>
  <si>
    <t xml:space="preserve">Escada: 2,50 m x 2,35 m x 0,15 m x 2 janelas - 0,45 m x 2,35 m x 0,15 m x 4,00 janelas =1,13 m³ </t>
  </si>
  <si>
    <t>Área do bebedouro: 2,52 m x 1,53 m x 0,09 m = 0,35 m³</t>
  </si>
  <si>
    <t xml:space="preserve">Área de projeção horizontal do telhado, conforme projeto: 18,70 m x 77,26 m = 1444,76 m² </t>
  </si>
  <si>
    <r>
      <rPr>
        <sz val="10"/>
        <rFont val="Arial"/>
        <family val="2"/>
        <charset val="1"/>
      </rPr>
      <t xml:space="preserve">Altura considerada: 1,00 m (altura da pastilha) + 0,07 m (altura do roda parede) = </t>
    </r>
    <r>
      <rPr>
        <b/>
        <sz val="10"/>
        <rFont val="Arial"/>
        <family val="2"/>
        <charset val="1"/>
      </rPr>
      <t>1,07 m</t>
    </r>
  </si>
  <si>
    <t>Sala 18: (6,95 m + 6,10 m + 6,10 m + 0,03 m + 0,03 m + 0,09 m + 0,09 m) x 1,07 - (0,80 m  x 1,07 m) - (2,00 m x 0,07 m) - (3,20 m x 0,07 m) = 19,53 m²</t>
  </si>
  <si>
    <t>Sala 19: (7,18 m + 7,18 m + 6,95 m + 6,95 m + 0,24 m (quinas)) x 1,07 m – (0,80 m x 1,07 m) – (3,20 m x 0,07 m x 2 janelas) = 29,19 m²</t>
  </si>
  <si>
    <t>Biblioteca: (7,40 m + 7,40 m + 6,95 m + 6,95 m + 0,24 m (quinas)) x 1,07 m – (0,80 m x 1,07 m) – (3,20 m x 0,07 m x 2 janelas) = 29,66 m²</t>
  </si>
  <si>
    <t>Sala 20: (7,40 m + 7,40 m + 6,95 m + 6,95 m + 0,24 m (quinas)) x 1,07 m – (0,80 m x 1,07 m) – (3,20 m x 0,07 m x 2 janelas) = 29,66 m²</t>
  </si>
  <si>
    <t>Sala de Reunião: (3,00 m + 6,95 m + 3,65 m + 3,00 m + 0,65 m + 3,95 m) x 1,07 m – (0,80 m x 1,07 m) – (0,60 m x 1,07 m) – (3,20 m x 0,07 m) = 20,96 m²</t>
  </si>
  <si>
    <t>Direção: (3,95 m + 0,68 m + 3,00 m + 3,63 m + 6,95 m + 2,95 m) x 1,07 - (0,80 m x 1,07) - (0,60 m x 1,07) - (3,20 m x 0,07 m) = 20,92 m²</t>
  </si>
  <si>
    <t>Escada: 77,97 m²</t>
  </si>
  <si>
    <t>Refeitório: (7,13 m + 7,13 m) x 1,07 m + ((0,30 m x 2 lados + 0,20 m x 2 lados) x 1,07 m) x 6 pilares + (14,87 m + 16,40 m + 14,87 m)  x 0,45 m - (1,00 m x 0,22 m) - (1,62 m x 0,22 m) - (2,15 x 0,45 m) - (3,52 m x 0,45 m) = 39,31 m²</t>
  </si>
  <si>
    <t>Sala AEE: (6,95 m + 6,95 m + 7,35 m + 7,35 m + 0,24 m (quinas)) x 1,07 m – (0,80 m x 1,07 m) – (3,20 m x 0,07 m x 2 janelas) = 29,55 m²</t>
  </si>
  <si>
    <t>Sala de informática: (7,38 m + 7,38 m + 6,95 m + 6,95 m + 0,24 m (quinas)) x 1,07 m – (0,80 m x 1,07 m) – (3,20 m x 0,07 m x 2 janelas) = 29,62 m²</t>
  </si>
  <si>
    <t>Hall de entrada:  33,97 m²</t>
  </si>
  <si>
    <t>Recepção: (3,63 m + 3,63 m + 6,95 m + 6,95 m) x 1,07 m – (0,80 m x 1,07 m x 2 portas) – (2,00 m x 0,07 m) (guichê) – (3,20 m x 0,07 m) = 20,56 m²</t>
  </si>
  <si>
    <t>Depósito 04: (3,65 m + 3,65 m + 2,75 m + 2,75 m) x 1,07 m – (0,80 m x 1,07 m) = 12,84 m²</t>
  </si>
  <si>
    <t>Depósito 03: (3,65 m + 3,65 m + 4,08 m + 4,08 m) x 1,07 m – (0,80 m x 1,07 m) – (3,20 m x 0,07 m) = 15,46 m²</t>
  </si>
  <si>
    <t>Depósito 02: (3,63 m + 3,63 m + 2,83 m + 2,83 m) x 1,07 m – (0,80 m x 1,07 m x 3 portas) – (3,20 m x 0,07 m) = 11,03 m²</t>
  </si>
  <si>
    <t>DML 01: (2,30 m + 2,30 m + 4,00 m + 4,00 m) x 1,07 m – (0,80 m x 1,07 m) = 12,62 m²</t>
  </si>
  <si>
    <t>Circulação 02: (4,12 m + 1,20 m + 4,20 m) x 1,07 m – (0,80 m x 1,07 m) = 9,33 m²</t>
  </si>
  <si>
    <t>Sala de jogos: (3,65 m + 3,65 m + 6,95 m + 6,95 m) x 1,07 m – (0,80 m x 1,07 m) - (3,20 m x 0,07 m) = 21,60 m²</t>
  </si>
  <si>
    <t>Sala 17: (7,40 m + 7,40 m + 6,95 m + 6,95 m + 0,24 m (quinas)) x 1,07 m – (0,80 m x 1,07 m) – (3,20 m x 0,07 m x 2 janelas) = 29,66 m²</t>
  </si>
  <si>
    <t>Auditório: (14,70 m + 14,70 m + 6,95 m + 6,95 m + 0,72 m (quinas)) x 1,07 m – (0,80 m x 1,07 m x 2 portas) – (3,20 m x 0,07 m x 4 janelas) = 44,49 m²</t>
  </si>
  <si>
    <t>Circulação 01: (37,57 m + 37,57 m) x 1,07 m - (0,90 m x 1,07 m) - (0,80 m x 1,07 m x 10 portas) - (1,22 m x 1,07 m) = 70,88 m²</t>
  </si>
  <si>
    <t>Circulação 03: (15,36 m + 15,36 m) x 1,07 m - (0,80 m x 1,07 m x 7 portas) = 26,88 m²</t>
  </si>
  <si>
    <t>Sala 10: (7,40 m + 7,40 m + 6,95 m + 6,95 m + 0,24 m (quinas)) x 1,07 m – (0,80 m x 1,07 m) – (3,15 m x 0,07 m x 2 janelas) = 29,67 m²</t>
  </si>
  <si>
    <t>Sala 11: (7,18 m + 7,18 m + 6,95 m + 6,95 m + 0,24 m (quinas)) x 1,07 m – (0,80 m x 1,07 m) – (3,15 m x 0,07 m x 2 janelas) = 29,20 m²</t>
  </si>
  <si>
    <t>Sala 12: (7,42 m + 7,42 m + 6,95 m + 6,95 m + 0,24 m (quinas)) x 1,07 m – (0,80 m x 1,07 m) – (3,20 m x 0,07 m x 2 janelas) = 29,70 m²</t>
  </si>
  <si>
    <t>Sala 13: (7,40 m + 7,40 m + 6,95 m + 6,95 m + 0,24 m (quinas)) x 1,07 m – (0,80 m x 1,07 m) – (3,20 m x 0,07 m x 2 janelas) = 29,66 m²</t>
  </si>
  <si>
    <t>Sala dos professores: (7,40 m + 7,40 m + 6,95 m + 6,95 m + 0,24 m (quinas)) x 1,07 m – (0,80 m x 1,07 m) – (3,20 m x 0,07 m x 2 janelas) = 29,66 m²</t>
  </si>
  <si>
    <t>Sala 14: (7,35 m + 7,35 m + 6,95 m + 6,95 m + 0,24 m (quinas)) x 1,07 m – (0,80 m x 1,07 m) – (3,20 m x 0,07 m x 2 janelas) = 29,55 m²</t>
  </si>
  <si>
    <t>Sala 15: (7,38 m + 7,38 m + 6,95 m + 6,95 m + 0,24 m (quinas)) x 1,07 m – (0,80 m x 1,07 m) – (3,20 m x 0,07 m x 2 janelas) = 29,62 m²</t>
  </si>
  <si>
    <t>Sala 16: (7,40 m + 7,40 m + 6,95 m + 6,95 m + 0,24 m (quinas)) x 1,07 m – (0,80 m x 1,07 m) – (3,20 m x 0,07 m x 2 janelas) = 29,66 m²</t>
  </si>
  <si>
    <t>Sala 01: (7,40 m + 7,40 m + 6,95 m + 6,95 m + 0,24 m (quinas)) x 1,07 m – (0,80 m x 1,07 m) – (3,20 m x 0,07 m x 2 janelas) = 29,66 m²</t>
  </si>
  <si>
    <t>Sala 02: (7,38 m + 7,38 m + 6,95 m + 6,95 m + 0,24 m (quinas)) x 1,07 m – (0,80 m x 1,07 m) – (3,20 m x 0,07 m x 2 janelas) = 29,62 m²</t>
  </si>
  <si>
    <t>Sala 03: (7,35 m + 7,35 m + 6,95 m + 6,95 m + 0,24 m (quinas)) x 1,07 m – (0,80 m x 1,07 m) – (3,20 m x 0,07 m x 2 janelas) = 29,55 m²</t>
  </si>
  <si>
    <t>Sala de Material Pedagógico: (3,63 m + 3,63 m + 6,95 m + 6,95 m) x 1,07 m – (0,80 m x 1,07 m) – (3,20 m x 0,07 m) = 21,56 m²</t>
  </si>
  <si>
    <t>Coordenação: (3,63 m + 3,63 m + 6,95 m + 6,95 m) x 1,07 m – (0,80 m x 1,07 m) – (3,20 m x 0,07 m) = 21,56 m²</t>
  </si>
  <si>
    <t>Sala 04: (7,35 m + 7,35 m + 6,95 m + 6,95 m + 0,24 m (quinas)) x 1,07 m – (0,80 m x 1,07 m) – (3,20 m x 0,07 m x 2 janelas) = 29,55 m²</t>
  </si>
  <si>
    <t>Sala 05: (7,40 m + 7,40 m + 6,95 m + 6,95 m + 0,24 m (quinas)) x 1,07 m – (0,80 m x 1,07 m) – (3,20 m x 0,07 m x 2 janelas) = 29,66 m²</t>
  </si>
  <si>
    <t>Sala 06: (7,40 m + 7,40 m + 6,95 m + 6,95 m + 0,24 m (quinas)) x 1,07 m – (0,80 m x 1,07 m) – (3,20 m x 0,07 m x 2 janelas) = 29,66 m²</t>
  </si>
  <si>
    <t>Sala 07: (7,40 m + 7,40 m + 6,95 m + 6,95 m + 0,24 m (quinas)) x 1,07 m – (0,80 m x 1,07 m) – (3,20 m x 0,07 m x 2 janelas) = 29,66 m²</t>
  </si>
  <si>
    <t>Sala 08: (7,18 m + 7,18 m + 6,95 m + 6,95 m + 0,24 m (quinas)) x 1,07 m – (0,80 m x 1,07 m) – (3,15 m x 0,07 m x 2 janelas) = 29,20 m²</t>
  </si>
  <si>
    <t>Sala 09: (7,40 m + 7,40 m + 6,95 m + 6,95 m + 0,24 m (quinas)) x 1,07 m – (0,80 m x 1,07 m) – (3,15 m x 0,07 m x 2 janelas) = 29,67 m²</t>
  </si>
  <si>
    <t>Hall: (1,89 m + 2,01 m + 0,30 m + 0,30 m + 0,20 m + 0,20 m) x 1,07 m  + 4,85 m x 0,96 m = 9,90 m²</t>
  </si>
  <si>
    <t>Circulação 04: (37,57 m + 37,57 m + 30,22 m + 30,22 m + 2,32 m + 0,25 m + 1,71 m + 1,71 m + 1,35 m + 1,35 m) x 1,07 m - (0,80 x 1,07 m x 19 portas) - (0,88 m x 1,07 m x 2 portas) - (1,83 m x 0,07 m) = 125,99 m²</t>
  </si>
  <si>
    <t>ÁREA EXTERNA</t>
  </si>
  <si>
    <t>Fachada: 186,66 m²</t>
  </si>
  <si>
    <t>Lateral Esquerda: 57,62 m²</t>
  </si>
  <si>
    <t>Lateral Direita: 66,67 m²</t>
  </si>
  <si>
    <t>Fundos: 266,28 m²</t>
  </si>
  <si>
    <t>Área de calçamento existente: conforme projeto = 1649,21 m²  + 524,24 m² = 2.173,45 m²</t>
  </si>
  <si>
    <t>Pátio: conforme projeto = 92,80 m + 107,13 m = 199,93 m</t>
  </si>
  <si>
    <t>Sala 18: 0,80 m x 2,10 m (porta) + 3,20 m x 1,35 m x 2 janelas + 1,35 m x  0,35 m (báscula) = 10,79 m²</t>
  </si>
  <si>
    <t>Sala 19: 0,80 m x 2,10 m (porta)  + 3,20 m x 1,35 m x 2 janelas + 1,35 m x 0,35 m x 2 básculas = 11,26 m²</t>
  </si>
  <si>
    <t>Biblioteca:0,80 m x 2,10 m (porta) + 3,20 m x 1,35 m x 2 janelas + 1,35 m x  0,35 m (báscula) = 10,79 m²</t>
  </si>
  <si>
    <t>Sala 20:  0,80 m x 2,10 m (porta)  + 3,20 m x 1,35 m x 2 janelas + 1,35 m x 0,35 m x 2 básculas = 11,26 m²</t>
  </si>
  <si>
    <t>Sala de Reuniões: 0,80 m x 2,10 m (porta)  + 3,20 m x 1,35 m (janela) = 6,00 m²</t>
  </si>
  <si>
    <t>WC Sala de Reuniões: 0,60 m x 2,10 m = 1,26 m²</t>
  </si>
  <si>
    <t>Direção: 0,80 m x 2,10 m + 3,20 m x 1,35 m + 1,35 m x 0,35 m (báscula) = 6,47 m²</t>
  </si>
  <si>
    <t>WC Direção: 0,60 m x 2,10 m = 1,26 m²</t>
  </si>
  <si>
    <t>PNE Feminino: 0,80 m x 2,10 m = 1,68 m²</t>
  </si>
  <si>
    <t>WC Feminino 01: 0,80 m x 2,10 m (porta) + 3,20 m x 0,60 m (báscula) = 3,60 m²</t>
  </si>
  <si>
    <t>WC Masculino 01:0,80 m x 2,10 m (porta) + 3,20 m x 0,60 m (báscula) = 3,60 m²</t>
  </si>
  <si>
    <t>PNE Masculino: 0,80 m x 2,10 m = 1,68 m²</t>
  </si>
  <si>
    <t>Cozinha: 0,80 m x 2,10 m (porta)  = 1,68 m²</t>
  </si>
  <si>
    <t>Depósito de frios: 0,80 m x 2,10 m (porta) = 1,68 m²</t>
  </si>
  <si>
    <t>Depósito seco: 0,80 m x 2,10 m (porta) = 1,68 m²</t>
  </si>
  <si>
    <t>AEE: 0,80 m x 2,10 m (porta) + 3,20 m x 1,35 m x 2 janelas + 1,35 m x 0,35 m (báscula) = 10,79 m²</t>
  </si>
  <si>
    <t>Sala de informática: 0,80 m x 2,10 m (porta) + 3,20 m x 1,35 m x 2 janelas + 1,35 m x 0,35 m x 2 básculas = 11,26 m²</t>
  </si>
  <si>
    <t>Recepção:0,80 m x 2,10 m (porta) + 3,20 m x 1,35 m (janela) + 1,35 m x 0,35 m (báscula) + 2,00 m x 1,15 (guichê) = 8,77 m²</t>
  </si>
  <si>
    <t>Depósito 04: 0,80 m x 2,10 m (porta) + 1,35 m x 0,35 m (báscula) = 2,15 m²</t>
  </si>
  <si>
    <t>Depósito 03: :0,80 m x 2,10 m (porta) + 3,20 m x 1,35 m (janela) = 6,00 m²</t>
  </si>
  <si>
    <t>Depósito 02: :0,80 m x 2,10 m (porta) + 3,20 m x 1,35 m (janela) = 6,00 m²</t>
  </si>
  <si>
    <t>DML 01: 0,80 m x 2,10 m (porta) + 1,35 m x 0,35 m (báscula) = 2,15 m²</t>
  </si>
  <si>
    <t>Sala de Jogos: 0,80 m x 2,10 m (porta) + 3,20 m x 1,35 m (janela) + 1,35 m x 0,35 m (báscula)= 6,47 m</t>
  </si>
  <si>
    <t>Sala 17: 0,80 m x 2,10 m (porta) + 3,20 m x 1,35 m x 2 janelas + 1,35 m x 0,35 m (báscula) = 10,79 m²</t>
  </si>
  <si>
    <t>Auditório: 0,80 m x 2,10 m x 2 portas + 3,20 m x 1,35 m x 4 janelas = 20,64 m²</t>
  </si>
  <si>
    <t>DML 02: 0,80 m x 2,10 (porta) + 0,80 m x 0,60 m x 2 básculas = 2,64 m²</t>
  </si>
  <si>
    <t>Escada: 0,45 m x 2,35 m x 4 básculas = 4,23 m²</t>
  </si>
  <si>
    <t>Sala 10: 0,80 m x 2,10 m (porta) + 3,15 m x 1,35 m x 2 janelas + 1,35 m x 0,35 m x 2 básculas = 11,13 m²</t>
  </si>
  <si>
    <t>Sala 11: 0,80 m x 2,10 m (porta) + 3,15 m x 1,35 m x 2 janelas + 1,35 m x 0,35 m x 2 básculas = 11,13 m²</t>
  </si>
  <si>
    <t>Sala 12:  0,80 m x 2,10 m (porta) + 3,20 m x 1,35 m x 2 janelas + 1,35 m x 0,35 m x 2 básculas = 11,26 m²</t>
  </si>
  <si>
    <t>Sala 13: 0,80 m x 2,10 m (porta) + 3,20 m x 1,35 m x 2 janelas + 1,35 m x 0,35 m x 2 básculas = 11,26 m²</t>
  </si>
  <si>
    <t>Sala dos professores: 0,80 m x 2,10 m (porta) + 3,20 m x 1,35 m x 2 janelas + 1,35 m x 0,35 m x 2 básculas = 11,26 m²</t>
  </si>
  <si>
    <t>WC Feminino 02: 0,80 m x 2,10 m (porta) + 3,20 m x 0,60 m (báscula) = 3,60 m²</t>
  </si>
  <si>
    <t>WC Masculino 02:  0,80 m x 2,10 m (porta) + 3,20 m x 0,60 m (báscula) = 3,60 m²</t>
  </si>
  <si>
    <t>Sala 14: 0,80 m x 2,10 m (porta) + 3,20 m x 1,35 m x 2 janelas + 1,35 m x 0,35 m x 2 básculas = 11,26 m²</t>
  </si>
  <si>
    <t>Sala 15: 0,80 m x 2,10 m (porta) + 3,20 m x 1,35 m x 2 janelas + 1,35 m x 0,35 m x 2 básculas = 11,26 m²</t>
  </si>
  <si>
    <t>Sala 16: 0,80 m x 2,10 m (porta) + 3,20 m x 1,35 m x 2 janelas + 1,35 m x 0,35 m x 2 básculas = 11,26 m²</t>
  </si>
  <si>
    <t>Sala 09: 0,80 m x 2,10 m (porta) + 3,15 m x 1,35 m x 2 janelas + 1,35 m x 0,35 m x 2 básculas = 11,13 m²</t>
  </si>
  <si>
    <t>Sala 08:  0,80 m x 2,10 m (porta) + 3,15 m x 1,35 m x 2 janelas + 1,35 m x 0,35 m x 2 básculas = 11,13 m²</t>
  </si>
  <si>
    <t>Sala 07: 0,80 m x 2,10 m (porta) + 3,20 m x 1,35 m x 2 janelas + 1,35 m x 0,35 m x 2 básculas = 11,26 m²</t>
  </si>
  <si>
    <t>Sala 06:0,80 m x 2,10 m (porta) + 3,20 m x 1,35 m x 2 janelas + 1,35 m x 0,35 m x 2 básculas = 11,26 m²</t>
  </si>
  <si>
    <t>Sala 05: 0,80 m x 2,10 m (porta) + 3,20 m x 1,35 m x 2 janelas + 1,35 m x 0,35 m (báscula) = 10,79 m²</t>
  </si>
  <si>
    <t>Sala 04: 0,80 m x 2,10 m (porta) + 3,20 m x 1,35 m x 2 janelas + 1,35 m x 0,35 m x 2 básculas = 11,26 m²</t>
  </si>
  <si>
    <t>Coordenação: 0,80 m x 2,10 m (porta) + 3,20 m x 1,35 m (janela) + 1,35 m x 0,35 m (báscula) = 6,47 m²</t>
  </si>
  <si>
    <t>Material pedagógico: 0,80 m x 2,10 m (porta) + 3,20 m x 1,35 m (janela) + 1,35 m x 0,35 m (báscula) = 6,47 m²</t>
  </si>
  <si>
    <t>Sala 03:  0,80 m x 2,10 m (porta) + 3,20 m x 1,35 m x 2 janelas + 1,35 m x 0,35 m (báscula) = 10,79 m²</t>
  </si>
  <si>
    <t>Sala 02: 0,80 m x 2,10 m (porta) + 3,20 m x 1,35 m x 2 janelas + 1,35 m x 0,35 m x 2 básculas = 11,26 m²</t>
  </si>
  <si>
    <t>Sala 01: 0,80 m x 2,10 m (porta) + 3,20 m x 1,35 m x 2 janelas + 1,35 m x 0,35 m x 2 básculas = 11,26 m²</t>
  </si>
  <si>
    <t>Circulação 04: 1,83 m x 1,14 m x 2 janelas = 4,17 m²</t>
  </si>
  <si>
    <t>WC Feminino: 0,60 m x 1,70 m x 5 portas = 5,10 m²</t>
  </si>
  <si>
    <t>WC Masculino: 0,60 m x 1,70 m x 5 portas = 5,10 m²</t>
  </si>
  <si>
    <t>Cozinha: 2,40 m x 0,60 m + 3,12 m x 0,60 m + 2,10 m x 1,05 m + 1,20 x 1,05 m = 6,78 m²</t>
  </si>
  <si>
    <t>Depósito seco: 2,90 m x 0,60 m = 1,74 m²</t>
  </si>
  <si>
    <t>WC Feminino 02: 0,60 m x 1,70 m x 6 portas = 6,12 m²</t>
  </si>
  <si>
    <t>WC Masculino 02: 0,60 m x 1,70 m x 6 portas = 6,12 m²</t>
  </si>
  <si>
    <t>Sala 20: 3,50 m x 0,60 m  + 1,85 m x 0,39 m x 6 prateleiras = 6,43 m²</t>
  </si>
  <si>
    <t>Sala de Reunião:2,92 m x 0,40 m = 1,17 m²</t>
  </si>
  <si>
    <t>WC Feminino: 3,20 m x 0,50 m = 1,60 m²</t>
  </si>
  <si>
    <t>WC Masculino: 3,20 m x 0,50 m = 1,60 m²</t>
  </si>
  <si>
    <t>Cozinha: 2,58 m² + 2,26 m² + 1,83 m² + 1,46 m² + 0,60 m² + 0,48 m² + 1,05 m² + 0,84 m² + 0,72 m² + (0,75 x 0,56 m x 4) = 13,50 m²</t>
  </si>
  <si>
    <t>Depósito Seco: 4,10 m² x 3 prateleiras + (1,32 m + 2,32 m) x 0,50 m = 14,12 m²</t>
  </si>
  <si>
    <t>DML 02: 1,94 m x 0,40 m + 2,28 m x 0,63 m = 2,21 m²</t>
  </si>
  <si>
    <t>Refeitório: 4,00 m x 0,80 m x 6 mesas = 19,20 m²</t>
  </si>
  <si>
    <t>Sala dos professores: 1,10 m x 0,53 m = 0,58 m²</t>
  </si>
  <si>
    <t>WC Feminino 02: 4,20 m x 0,50 m = 2,10 m²</t>
  </si>
  <si>
    <t>WC Masculino 02: 4,25 m x 0,52 m = 2,21 m²</t>
  </si>
  <si>
    <t>Material pedagógico: 4,30 m x 0,60 m x 2 bancadas= 5,16 m²</t>
  </si>
  <si>
    <t>WC Feminino: (1,40 m x 1,80 m x 4 divisórias) + (0,90 m x 1,80 m) + (0,88 m x 1,80 m x 4) - (0,60 x 1,70 m x 5 portas) = 12,94 m²</t>
  </si>
  <si>
    <t>WC Masculino: (1,40 m x 1,80 m x 4 divisórias) + (0,90 m x 1,80 m) + (0,88 m x 1,80 m x 4) + (0,56 m x 1,30 m) - (0,60 x 1,70 m x 5 portas) = 13,67m²</t>
  </si>
  <si>
    <t>WC Feminino 02: (1,40 m x 1,80 m x 5 divisórias) + (0,94 m x 1,80 m x 5 divisórias) - (0,60 m x 1,70 m x 5 portas) = 15,96 m²</t>
  </si>
  <si>
    <t>WC Masculino 02: (1,40 m x 1,80 m x 5 divisórias) + (0,94 m x 1,80 m x 5 divisórias) + (0,56 m x 1,30 m x 3 divisórias) - (0,60 m x 1,70 m x 5 portas)  = 18,14 m²</t>
  </si>
  <si>
    <t>WC Sala de Reunião: 1,00 und + 1,00 und de valvula de descarga + 1,00 registro = 3,00 unidades</t>
  </si>
  <si>
    <t xml:space="preserve">WC Direção: 1,00 und + 1,00 und de valvula de descarga + 1,00 registro = 3,00 unidades </t>
  </si>
  <si>
    <t>PNE Feminino: 1,00 und + 1,00 und de valvula de descarga + 1,00 registro = 3,00 unidades</t>
  </si>
  <si>
    <t>WC Feminino: 5,00 und + 5,00 und de valvula de descarga + 1,00 registro = 11,00 unidades</t>
  </si>
  <si>
    <t>WC Masculino: 5,00 und + 5,00 und de valvula de descarga + 1,00 registro = 11,00 unidades</t>
  </si>
  <si>
    <t>PNE Masculino: 1,00 und + 1,00 und de valvula de descarga + 1,00 registro = 3,00 unidades</t>
  </si>
  <si>
    <t>Cozinha: 5,00 und + 1,00 registro = 6,00 unidades</t>
  </si>
  <si>
    <t>WC Feminino 02: 6,00 und + 6,00 und de valvula de descarga + 1,00 registro = 13,00 unidades</t>
  </si>
  <si>
    <t>WC Masculino 02: 6,00 und + 6,00 und de valvula de descarga + 1,00 registro = 13,00 unidades</t>
  </si>
  <si>
    <t xml:space="preserve">Sala 20: 1,00 lavatório </t>
  </si>
  <si>
    <t>WC Supervisão: 1,00 vaso sanitário + 1,00 lavatório</t>
  </si>
  <si>
    <t>WC Direção: 1,00 vaso sanitário + 1,00 lavatório</t>
  </si>
  <si>
    <t>PNE Feminino: 1,00 vaso sanitário + 1,00 lavatório</t>
  </si>
  <si>
    <t>WC Feminino: 5,00 vasos sanitários + 5,00 lavatórios</t>
  </si>
  <si>
    <t>WC Masculino: 5,00 vasos sanitários + 5,00 lavatórios</t>
  </si>
  <si>
    <t>PNE Masculino: 1,00 vaso sanitário + 1,00 lavatório</t>
  </si>
  <si>
    <t>Cozinha: 1,00 lavatório + 3,00 cubas de inox</t>
  </si>
  <si>
    <t>Sala dos professores: 1,00 lavatório</t>
  </si>
  <si>
    <t>WC Feminino 02: 6,00 vasos sanitários + 6,00 lavatórios</t>
  </si>
  <si>
    <t>WC Masculino 02: 6,00 vasos sanitários + 6,00 lavatórios</t>
  </si>
  <si>
    <t>Sala 18: 3,20 m x 1,35 m x 2 janelas = 8,64 m²</t>
  </si>
  <si>
    <t>Sala 19: 3,20 m x 1,35 m x 2 janelas = 8,64 m²</t>
  </si>
  <si>
    <t>Biblioteca: 3,20 m x 1,35 m x 2 janelas = 8,64 m²</t>
  </si>
  <si>
    <t>Sala 20: 3,20 m x 1,35 m x 2 janelas = 8,64 m²</t>
  </si>
  <si>
    <t>Sala de Reunião: 3,20 m x 1,35 m = 4,32 m²</t>
  </si>
  <si>
    <t>Direção: 3,20 m x 1,35 m = 4,32 m²</t>
  </si>
  <si>
    <t>Sala AEE: 3,20 m x 1,35 m x 2 janelas = 8,64 m²</t>
  </si>
  <si>
    <t>Sala de informática:  3,20 m x 1,35 m x 2 janelas = 8,64 m²</t>
  </si>
  <si>
    <t>Recepção: 3,20 m x 1,35 m  = 4,32 m²</t>
  </si>
  <si>
    <t>Depósito 03: 3,20 m x 1,35 m = 4,32 m²</t>
  </si>
  <si>
    <t>Depósito 02: 3,20 m x 1,35 m = 4,32 m²</t>
  </si>
  <si>
    <t>Sala de jogos: 3,20 m x 1,35 m  = 4,32 m²</t>
  </si>
  <si>
    <t>Sala 17: 3,20 m x 1,35 m x 2 janelas = 8,64 m²</t>
  </si>
  <si>
    <t>Auditório: 3,20 m x 1,35 m x 4 janelas = 17,28 m²</t>
  </si>
  <si>
    <t>Sala 18: 01 ventilador de teto + 01 ventilador de parede + 04 luminárias + 02 tomadas + 01 interruptor = 09 unidades</t>
  </si>
  <si>
    <t>Sala 19: 02 ventiladores de teto + 01 ventilador de parede + 04 luminárias + 08 pontos incluindo tomadas e interruptores = 15 unidades</t>
  </si>
  <si>
    <t>Biblioteca: 02 ventiladores de teto + 04 luminárias + 20 pontos incluindo tomadas e interruptores = 26 unidades</t>
  </si>
  <si>
    <t>Sala 20: 02 ventiladores de teto + 03 ventiladores de parede + 04 luminárias + 11 pontos incluindo tomadas e interruptores = 20,00 unidades</t>
  </si>
  <si>
    <t>Sala de Reunião: 01 ventilador +02 luminárias + 09 pontos (tomadas, interruptores e ar condionado) = 12,00 unidades</t>
  </si>
  <si>
    <t>WC Sala de Reunião: 01 interruptor + 01 luminária = 2,00 unidades</t>
  </si>
  <si>
    <t>Direção: 01 ventilador de teto + 02 luminárias + 08 pontos (tomadas e interruptores) = 11,00 unidades</t>
  </si>
  <si>
    <t>WC Direção: 01 interruptor + 01 luminária = 2,00 unidades</t>
  </si>
  <si>
    <t>PNE Feminino: 01 chuveiro + 01 luminária + 01 interruptor = 3,00 unidades</t>
  </si>
  <si>
    <t>WC Feminino: 01 interruptor + 01 luminária = 2,00 unidades</t>
  </si>
  <si>
    <t>PNE Masculino: 01 chuveiro + 01 luminária + 01 interruptor = 3,00 unidades</t>
  </si>
  <si>
    <t>Cozinha: 04 luminárias + 08 pontos (tomadas e interruptores) = 12,00 unidades</t>
  </si>
  <si>
    <t>Depósito frio: 02 luminárias + 09 pontos (tomadas e interruptores) = 11,00 unidades</t>
  </si>
  <si>
    <t>Depósito Seco: 02 luminárias + 01 interruptor = 3,00 unidades</t>
  </si>
  <si>
    <t>Refeitório: 18 luminárias + 01 tomada = 19,00 unidades</t>
  </si>
  <si>
    <t>Sala AEE: 02 ventiladores de teto + 01 ventilador de parede + 06 pontos (tomadas e interruptores) = 9,00 unidades</t>
  </si>
  <si>
    <t>Sala de Informática: 02 ventiladores de teto + 02 pontos (interruptor com tomada) + 02 pontos de ar condicionado + 04 luminárias + 01 datashow = 11,00 unidades</t>
  </si>
  <si>
    <t>Recepção: 02 luminárias + 16 pontos (tomadas e interruptores) + 05 pontos (internet e telefone) + 01 ar condicionado = 24,00 unidades</t>
  </si>
  <si>
    <t>Depósito 04: 01 luminária + 02 pontos (tomadas e interruptores) = 3,00 unidades</t>
  </si>
  <si>
    <t>Depósito 03: 02 luminárias + 01 ventilador de teto + 01 interruptor = 4,00 unidades</t>
  </si>
  <si>
    <t>Depósito 02: 01 ventilador e 02 pontos (tomadas e interruptores) = 3,00 unidades</t>
  </si>
  <si>
    <t>DML 01: 01 luminária + 01 ponto (interruptor com tomada) = 2,00 unidades</t>
  </si>
  <si>
    <t>Circulação: 01 luminária + 01 ponto de interruptor = 2,00 unidades</t>
  </si>
  <si>
    <t>Sala de Jogos: 02 luminárias + 01 ventilador de teto + 03 pontos (tomada e interruptor) = 6,00 unidades</t>
  </si>
  <si>
    <t>Sala 17 = 02 ventiladores de teto + 01 ventilador de parede + 04 luminárias + 05 pontos (tomadas e interruptores) = 12,00 unidades</t>
  </si>
  <si>
    <t>Auditório: 09 luminárias + 02 ventiladores de teto + 16 pontos (tomadas e interruptores) + 02 datashow + 02 ar condicionado = 31,00 unidades</t>
  </si>
  <si>
    <t>DML 02: 02 luminárias + 03 pontos (tomadas e interruptores) = 5,00 unidades</t>
  </si>
  <si>
    <t>Circulação 01: 06 luminárias + 02 interruptores = 8,00 unidades</t>
  </si>
  <si>
    <t>Hall: 06 luminárias + 02 pontos (tomadas e interruptores) = 8,00 unidades</t>
  </si>
  <si>
    <t>Circulação 03: 02 luminárias</t>
  </si>
  <si>
    <t>Sala 10: 04 ventiladores de teto + 01 ventilador de parede + 04 luminárias + 03 pontos (tomadas e interruptores) = 12,00 unidades</t>
  </si>
  <si>
    <t>Sala 11:  04 ventiladores de teto + 01 ventilador de parede + 04 luminárias + 03 pontos (tomadas e interruptores) = 12,00 unidades</t>
  </si>
  <si>
    <t>Sala 12:  04 ventiladores de teto + 01 ventilador de parede + 04 luminárias + 03 pontos (tomadas e interruptores) = 12,00 unidades</t>
  </si>
  <si>
    <t>Sala 13:  04 ventiladores de teto + 01 ventilador de parede + 04 luminárias + 03 pontos (tomadas e interruptores) = 12,00 unidades</t>
  </si>
  <si>
    <t>Sala dos professores: 04 ventilador de teto + 01 ventilador de parede + 04 luminárias + 11 pontos (tomadas e interruptores) = 20,00 unidades</t>
  </si>
  <si>
    <t>WC Masculino: 02 luminarias + 01 interruptor = 3,00 unidades</t>
  </si>
  <si>
    <t>WC Feminino: 02 luminarias + 01 interruptor = 3,00 unidades</t>
  </si>
  <si>
    <t>Sala 14: 04 ventiladores de teto + 01 ventilador de parede + 04 luminárias + 03 pontos (tomadas e interruptores) = 12,00 unidades</t>
  </si>
  <si>
    <t>Sala 15: 04 ventiladores de teto + 01 ventilador de parede + 04 luminárias + 03 pontos (tomadas e interruptores) = 12,00 unidades</t>
  </si>
  <si>
    <t>Sala 16: 04 ventiladores de teto + 01 ventilador de parede + 04 luminárias + 03 pontos (tomadas e interruptores) = 12,00 unidades</t>
  </si>
  <si>
    <t>Sala 09: 04 luminárias + 04 ventiladores de teto + 01 ventilador de parede + 04 pontos (tomadas e interruptores) = 13,00</t>
  </si>
  <si>
    <t>Sala 08:  04 ventiladores de teto + 01 ventilador de parede + 04 luminárias + 07 pontos (tomadas e interruptores) = 16,00 unidades</t>
  </si>
  <si>
    <t>Sala 07: 04 ventiladores de teto + 01 ventilador de parede + 04 luminárias + 03 pontos (tomadas e interruptores) = 12,00 unidades</t>
  </si>
  <si>
    <t>Sala 06: 04 ventiladores de teto + 01 ventilador de parede + 04 luminárias + 03 pontos (tomadas e interruptores) = 12,00 unidades</t>
  </si>
  <si>
    <t>Sala 05: 04 ventiladores de teto + 01 ventilador de parede + 04 luminárias + 03 pontos (tomadas e interruptores) = 12,00 unidades</t>
  </si>
  <si>
    <t>Sala 04: 04 ventiladores de teto + 01 ventilador de parede + 4 luminárias + 04 pontos (tomadas e interruptores) = 13,00 unidades</t>
  </si>
  <si>
    <t>Coordenação:  01  ventilador de teto + 02 luminárias + 10 pontos (tomadas e interruptores) = 13,00 unidades</t>
  </si>
  <si>
    <t>Material pedagógico: 01 ventilador de teto + 02 luminárias + 09 pontos (tomadas e interruptores) = 12,00 unidades</t>
  </si>
  <si>
    <t>Sala 03: 04 ventiladores de teto + 01 ventilador de parede + 04 luminárias + 03 pontos (tomadas e interruptores) = 12,00 unidades</t>
  </si>
  <si>
    <t>Sala 02:  04 ventiladores de teto + 01 ventilador de parede + 04 luminárias + 03 pontos (tomadas e interruptores) = 12,00 unidades</t>
  </si>
  <si>
    <t>Sala 01:  04 ventiladores de teto + 01 ventilador de parede + 04 luminárias + 03 pontos (tomadas e interruptores) = 12,00 unidades</t>
  </si>
  <si>
    <t>Circulação 04: 10 luminárias</t>
  </si>
  <si>
    <t>Circulação 01: 2,00 unidades</t>
  </si>
  <si>
    <t>Hall: 1,00 unidade</t>
  </si>
  <si>
    <t>Circulação 03: 2,00 unidades</t>
  </si>
  <si>
    <t>Circualçaõ 04: 7,00 unidades</t>
  </si>
  <si>
    <t>Depósito 02: 4,00 unidades</t>
  </si>
  <si>
    <r>
      <rPr>
        <b/>
        <sz val="10"/>
        <rFont val="Arial"/>
        <family val="2"/>
        <charset val="1"/>
      </rPr>
      <t xml:space="preserve">OBS 01: </t>
    </r>
    <r>
      <rPr>
        <sz val="10"/>
        <rFont val="Arial"/>
        <family val="2"/>
        <charset val="1"/>
      </rPr>
      <t>A altura utilizada para o cálculo do lixamento das paredes do térreo é 2,70 m (pé direito) – 1,07 m (revestimento + roda parede) =</t>
    </r>
    <r>
      <rPr>
        <b/>
        <sz val="10"/>
        <rFont val="Arial"/>
        <family val="2"/>
        <charset val="1"/>
      </rPr>
      <t xml:space="preserve"> 1,63 m</t>
    </r>
  </si>
  <si>
    <t>Sala 18:  (6,10 m + 6,10 m + 6,95 m + 6,95 m + 0,18 m + 0,06 m) x 1,63 m + (4,70 m + 5,90 m) x 0,15 m + (0,48 m x 6,83 m) x 2 lados + (6,83 m x 0,20 m) - 3,02 m² (janela) = 49,43 m²</t>
  </si>
  <si>
    <t>Sala 19: (6,95 m x 2 lados + 7,18 m x 2 lados + 0,03 m x 2 quinas + 0,09 m x 2 quinas) x 1,63 m + (5,90 m + 5,90 m) x 0,15 m + (0,48 m x 6,83 m) x 2 lados + (6,83 m x 0,20 m) – 4,64 m² (janela) = 51,51 m²</t>
  </si>
  <si>
    <t>Biblioteca: (6,95 m x 2 lados + 7,40 m  x 2 lados + 0,09 m x 2 quinas + 0,03 m x 2 quinas) x 1,63 m  +  (5,90 m + 5,90 m) x 0,15 m + (0,48 m x 6,83 m) x 2 lados + (6,83 m x 0,20 m) - 4,64 m² (janela) = 52,23 m²</t>
  </si>
  <si>
    <t>Sala 20: ((6,95 m x 2 lados + 7,40 m  x 2 lados + 0,09 m x 2 quinas + 0,03 m x 2 quinas) x 1,63 m  +  (5,90 m + 5,90 m) x 0,15 m + (0,48 m x 6,83 m) x 2 lados + (6,83 m x 0,20 m) - 4,64 m² (janela) = 52,22 m²</t>
  </si>
  <si>
    <t>Sala de reunião: (3,65 m + 6,95 m + 3,00 m + 3,95 m + 0,65 m + 3,00 m) x 1,63 m + (3,20 m + 2,70 m) x 0,15 m – 2,32 m² = 33,12 m²</t>
  </si>
  <si>
    <t>Direção:(3,65 m + 6,95 m + 3,00 m + 3,95 m + 0,65 m + 3,00 m) x 1,63 m + (3,20 m + 2,70 m) x 0,15 m – 2,32 m² = 33,12 m²</t>
  </si>
  <si>
    <t>Refeitório: (6,83 m x 1,63 m) + (7,13 m x 1,63 m) + (6,83 m x 0,40 m x 2 lados x 6 vigas) + (6,83 m x 0,15 m x 6 vigas)  = 94,47</t>
  </si>
  <si>
    <t>Sala AEE: (6,95 m x 2 lados + 7,35 m x 2 lados + 0,03 m x 2 quinas + 0,09 m x 2 quinas) x 1,63 m + (3,20 m + 2,70 m) x 0,15 m x 2 janelas + (0,48 m x 6,83 m x 2 lados) + (6,83 m x 0,20 m) – 4,64 m² + 51,05 m² =103,11 m²</t>
  </si>
  <si>
    <t>Sala de informática: (6,95 m x 2 lados  + 7,38 m x 2 lados + 0,09 m x 2 quinas + 0,03 m x 2 quinas) x 1,63 m + (3,20 m + 2,70 m) x 0,15 m x 2 janelas + (0,48 m x 6,83 m x 2 lados) + (6,83 m x 0,20 m) – 4,64 m² + 51,25 m² (forro) = 103,40 m²</t>
  </si>
  <si>
    <t>Recepção: (3,63 m x 2 lados + 6,95 m x 2 lados) x 1,63 m + (2,00 m + 2,30 m) x 0,15 m + (3,20 m + 2,70 m) x 0,15 m – 2,62 m² (janelas) = 33,41 m²</t>
  </si>
  <si>
    <t>Depósito 04: (3,65 m x 2 lados + 2,75 m x 2 lados) x 1,63 m = 20,86 m²</t>
  </si>
  <si>
    <t>Depósito 03: (3,65 m x 2 lados + 4,08 m x 2 lados) x 1,63 m + (3,20 m + 2,70 m) x 0,15 m - 2,32 m² = 23,86 m²</t>
  </si>
  <si>
    <t>Depósito 02: (2,83 m x 2 lados + 3,65 m x 2 lados) x 1,63 m + (3,20 m + 2,70 m) x 0,15 m - 2,22 m²  + 10,27 m² (forro) = 29,97 m²</t>
  </si>
  <si>
    <t>DML 01: (2,30 m x 2 lados + 4,00 m x 2 lados) x 1,63 m = 20,54 m²</t>
  </si>
  <si>
    <t>Sala de jogos: (6,95 x 2 lados + 3,65 m x 2 lados) x 1,63 m + (3,20 m + 2,70 m) x 0,15 m – 2,32 m = 33,12 m²</t>
  </si>
  <si>
    <t>Sala 17: ((6,95 m x 2 lados + 7,40 m  x 2 lados + 0,09 m x 2 quinas + 0,03 m x 2 quinas) x 1,63 m  +  (5,90 m + 5,90 m) x 0,15 m + (0,48 m x 6,83 m) x 2 lados + (6,83 m x 0,20 m) - 4,64 m² (janela) = 52,22 m²</t>
  </si>
  <si>
    <t>Auditório: (6,95 m x 2 lados + 14,70 m x 2 lados + 0,09 m x 6 quinas + 0,03 m x 6 quinas) x 1,63 m + (3,20 m + 2,70 m) x 0,15 m x 4 janelas + (0,48 m x 6,83 m x 3 vigas x 2 lados) + (6,83 m x 0,20 m x 3 vigas) - 9,28 m² = 89,78 m²</t>
  </si>
  <si>
    <r>
      <rPr>
        <sz val="10"/>
        <rFont val="Arial"/>
        <family val="2"/>
        <charset val="1"/>
      </rPr>
      <t xml:space="preserve">Circulação: (1,86 m + 2,10 m + 2,10 m) + (2,32 m x 1,63 m) = </t>
    </r>
    <r>
      <rPr>
        <b/>
        <sz val="10"/>
        <rFont val="Arial"/>
        <family val="2"/>
        <charset val="1"/>
      </rPr>
      <t>4,69</t>
    </r>
    <r>
      <rPr>
        <sz val="10"/>
        <rFont val="Arial"/>
        <family val="2"/>
        <charset val="1"/>
      </rPr>
      <t xml:space="preserve"> m² + (28,60 m + 1,26 m (quinas) x 1,63 = </t>
    </r>
    <r>
      <rPr>
        <b/>
        <sz val="10"/>
        <rFont val="Arial"/>
        <family val="2"/>
        <charset val="1"/>
      </rPr>
      <t>48,67</t>
    </r>
    <r>
      <rPr>
        <sz val="10"/>
        <rFont val="Arial"/>
        <family val="2"/>
        <charset val="1"/>
      </rPr>
      <t xml:space="preserve"> m² + (4,12 m + 4,21 m + 1,21 m) x 1,63 m= </t>
    </r>
    <r>
      <rPr>
        <b/>
        <sz val="10"/>
        <rFont val="Arial"/>
        <family val="2"/>
        <charset val="1"/>
      </rPr>
      <t>15,55</t>
    </r>
    <r>
      <rPr>
        <sz val="10"/>
        <rFont val="Arial"/>
        <family val="2"/>
        <charset val="1"/>
      </rPr>
      <t xml:space="preserve"> m² + (3,93 m + 0,09 m + 3,55 m) x 1,63 m = </t>
    </r>
    <r>
      <rPr>
        <b/>
        <sz val="10"/>
        <rFont val="Arial"/>
        <family val="2"/>
        <charset val="1"/>
      </rPr>
      <t>12,34</t>
    </r>
    <r>
      <rPr>
        <sz val="10"/>
        <rFont val="Arial"/>
        <family val="2"/>
        <charset val="1"/>
      </rPr>
      <t xml:space="preserve"> m² + (14,73 + 0,54 m) x 1,63 m = </t>
    </r>
    <r>
      <rPr>
        <b/>
        <sz val="10"/>
        <rFont val="Arial"/>
        <family val="2"/>
        <charset val="1"/>
      </rPr>
      <t>24,89</t>
    </r>
    <r>
      <rPr>
        <sz val="10"/>
        <rFont val="Arial"/>
        <family val="2"/>
        <charset val="1"/>
      </rPr>
      <t xml:space="preserve"> m² + (6,83 m + 0,09 m) x 1,63 m = </t>
    </r>
    <r>
      <rPr>
        <b/>
        <sz val="10"/>
        <rFont val="Arial"/>
        <family val="2"/>
        <charset val="1"/>
      </rPr>
      <t>11,28</t>
    </r>
    <r>
      <rPr>
        <sz val="10"/>
        <rFont val="Arial"/>
        <family val="2"/>
        <charset val="1"/>
      </rPr>
      <t xml:space="preserve"> m² + (3,42 m + 4,60 m) x 0,15 m  + (2,15 m + 4,70 m) x 0,15 m  = </t>
    </r>
    <r>
      <rPr>
        <b/>
        <sz val="10"/>
        <rFont val="Arial"/>
        <family val="2"/>
        <charset val="1"/>
      </rPr>
      <t>2,43</t>
    </r>
    <r>
      <rPr>
        <sz val="10"/>
        <rFont val="Arial"/>
        <family val="2"/>
        <charset val="1"/>
      </rPr>
      <t xml:space="preserve"> m² + 6,83 m x 1,63 m = </t>
    </r>
    <r>
      <rPr>
        <b/>
        <sz val="10"/>
        <rFont val="Arial"/>
        <family val="2"/>
        <charset val="1"/>
      </rPr>
      <t>11,13</t>
    </r>
    <r>
      <rPr>
        <sz val="10"/>
        <rFont val="Arial"/>
        <family val="2"/>
        <charset val="1"/>
      </rPr>
      <t xml:space="preserve"> m² + (1,62 m+ 2,60 m) x 0,15 m = </t>
    </r>
    <r>
      <rPr>
        <b/>
        <sz val="10"/>
        <rFont val="Arial"/>
        <family val="2"/>
        <charset val="1"/>
      </rPr>
      <t>0,63</t>
    </r>
    <r>
      <rPr>
        <sz val="10"/>
        <rFont val="Arial"/>
        <family val="2"/>
        <charset val="1"/>
      </rPr>
      <t xml:space="preserve"> m² + (1,00 m + 2,60 m) x 0,15 m = </t>
    </r>
    <r>
      <rPr>
        <b/>
        <sz val="10"/>
        <rFont val="Arial"/>
        <family val="2"/>
        <charset val="1"/>
      </rPr>
      <t>0,54</t>
    </r>
    <r>
      <rPr>
        <sz val="10"/>
        <rFont val="Arial"/>
        <family val="2"/>
        <charset val="1"/>
      </rPr>
      <t xml:space="preserve"> m² + (14,73 + 0,54 m) x 1,63 m = </t>
    </r>
    <r>
      <rPr>
        <b/>
        <sz val="10"/>
        <rFont val="Arial"/>
        <family val="2"/>
        <charset val="1"/>
      </rPr>
      <t>24,89</t>
    </r>
    <r>
      <rPr>
        <sz val="10"/>
        <rFont val="Arial"/>
        <family val="2"/>
        <charset val="1"/>
      </rPr>
      <t xml:space="preserve"> m² + (2,20 m + 1,20 m) x 0,15 m + (1,60 m + 1,20 m) x 0,15 m = </t>
    </r>
    <r>
      <rPr>
        <b/>
        <sz val="10"/>
        <rFont val="Arial"/>
        <family val="2"/>
        <charset val="1"/>
      </rPr>
      <t>0,93</t>
    </r>
    <r>
      <rPr>
        <sz val="10"/>
        <rFont val="Arial"/>
        <family val="2"/>
        <charset val="1"/>
      </rPr>
      <t xml:space="preserve"> m² + (37,37 m + 1,62 m) x 1,63 m = </t>
    </r>
    <r>
      <rPr>
        <b/>
        <sz val="10"/>
        <rFont val="Arial"/>
        <family val="2"/>
        <charset val="1"/>
      </rPr>
      <t>63,55</t>
    </r>
    <r>
      <rPr>
        <sz val="10"/>
        <rFont val="Arial"/>
        <family val="2"/>
        <charset val="1"/>
      </rPr>
      <t xml:space="preserve"> m² + (7,07 m x 0,15 m) + (10,12 m x 0,15 m) + (7,04 m x 0,15 m) + (7,10 m x 0,15 m) + (9,40 m x 0,15 m) + (9,40 m x 0,15 m) + (7,10 m x 0,15 m) + (7,36 m x 0,15 m) + (10,72 m x 0,15 m) + (7,36 m x 0,15 m) + (10,72 m x 0,15 m) = 14,01 m² + (0,48 m x 2,14 m) x 2 lados = </t>
    </r>
    <r>
      <rPr>
        <b/>
        <sz val="10"/>
        <rFont val="Arial"/>
        <family val="2"/>
        <charset val="1"/>
      </rPr>
      <t>2,05</t>
    </r>
    <r>
      <rPr>
        <sz val="10"/>
        <rFont val="Arial"/>
        <family val="2"/>
        <charset val="1"/>
      </rPr>
      <t xml:space="preserve"> m² + (2,14 m x 0,27 m) = </t>
    </r>
    <r>
      <rPr>
        <b/>
        <sz val="10"/>
        <rFont val="Arial"/>
        <family val="2"/>
        <charset val="1"/>
      </rPr>
      <t>0,58</t>
    </r>
    <r>
      <rPr>
        <sz val="10"/>
        <rFont val="Arial"/>
        <family val="2"/>
        <charset val="1"/>
      </rPr>
      <t xml:space="preserve"> m² + (0,48 m x 6,83 m) x 2 lados = </t>
    </r>
    <r>
      <rPr>
        <b/>
        <sz val="10"/>
        <rFont val="Arial"/>
        <family val="2"/>
        <charset val="1"/>
      </rPr>
      <t>6,56</t>
    </r>
    <r>
      <rPr>
        <sz val="10"/>
        <rFont val="Arial"/>
        <family val="2"/>
        <charset val="1"/>
      </rPr>
      <t xml:space="preserve"> m² + (6,83 m x 0,20 m) = </t>
    </r>
    <r>
      <rPr>
        <b/>
        <sz val="10"/>
        <rFont val="Arial"/>
        <family val="2"/>
        <charset val="1"/>
      </rPr>
      <t>1,37</t>
    </r>
    <r>
      <rPr>
        <sz val="10"/>
        <rFont val="Arial"/>
        <family val="2"/>
        <charset val="1"/>
      </rPr>
      <t xml:space="preserve"> m² + (1,21 m x 0,48 m) x 2 lados = </t>
    </r>
    <r>
      <rPr>
        <b/>
        <sz val="10"/>
        <rFont val="Arial"/>
        <family val="2"/>
        <charset val="1"/>
      </rPr>
      <t>1,16</t>
    </r>
    <r>
      <rPr>
        <sz val="10"/>
        <rFont val="Arial"/>
        <family val="2"/>
        <charset val="1"/>
      </rPr>
      <t xml:space="preserve"> m² + (1,21 m x 0,20 m) = </t>
    </r>
    <r>
      <rPr>
        <b/>
        <sz val="10"/>
        <rFont val="Arial"/>
        <family val="2"/>
        <charset val="1"/>
      </rPr>
      <t>0,24</t>
    </r>
    <r>
      <rPr>
        <sz val="10"/>
        <rFont val="Arial"/>
        <family val="2"/>
        <charset val="1"/>
      </rPr>
      <t xml:space="preserve"> m² + (6,83 mx 0,48) x 2 lados  x 6 vigas = </t>
    </r>
    <r>
      <rPr>
        <b/>
        <sz val="10"/>
        <rFont val="Arial"/>
        <family val="2"/>
        <charset val="1"/>
      </rPr>
      <t>39,36</t>
    </r>
    <r>
      <rPr>
        <sz val="10"/>
        <rFont val="Arial"/>
        <family val="2"/>
        <charset val="1"/>
      </rPr>
      <t xml:space="preserve"> m² + (6,83 m x 0,20 m)  x 6 vigas = </t>
    </r>
    <r>
      <rPr>
        <b/>
        <sz val="10"/>
        <rFont val="Arial"/>
        <family val="2"/>
        <charset val="1"/>
      </rPr>
      <t>8,22</t>
    </r>
    <r>
      <rPr>
        <sz val="10"/>
        <rFont val="Arial"/>
        <family val="2"/>
        <charset val="1"/>
      </rPr>
      <t xml:space="preserve"> m² - </t>
    </r>
    <r>
      <rPr>
        <b/>
        <sz val="10"/>
        <rFont val="Arial"/>
        <family val="2"/>
        <charset val="1"/>
      </rPr>
      <t>0,11</t>
    </r>
    <r>
      <rPr>
        <sz val="10"/>
        <rFont val="Arial"/>
        <family val="2"/>
        <charset val="1"/>
      </rPr>
      <t xml:space="preserve"> m² (janela) = 365,80 m²</t>
    </r>
  </si>
  <si>
    <t>Sala 10: (6,95 m x 2 lados + 7,40 m x 2 lados + 0,09 m x 2 quinas  + 0,03 m x 2 quinas) x 1,63 m + (5,85 m + 5,85 m) x 0,15 m - 4,50 m² = 44,43 m²</t>
  </si>
  <si>
    <t>Sala 11: (6,95 m x 2 lados + 7,18 m x 2 lados + 0,09 m x 2 quinas + 0,03 m x 2 quinas) x 1,63 m + (5,85 m + 5,85 m) x 0,15 m - 4,50 m² = 43,56 m²</t>
  </si>
  <si>
    <t>Sala 12: (6,95 m x 2 lados + 7,42 m x 2 lados + 0,09 m x 2 lados + 0,03 m x 2 lados) x 1,63 m + (5,90 m + 5,90 m) x 0,15 m - 4,64 m² = 44,30 m²</t>
  </si>
  <si>
    <t>Sala 13:  (6,95 m x 2 lados + 7,42 m x 2 lados + 0,09 m x 2 lados + 0,03 m x 2 lados) x 1,63 m + (5,90 m + 5,90 m) x 0,15 m - 4,64 m² = 95,70 m²</t>
  </si>
  <si>
    <t>Sala dos professores:(6,95 m x 2 lados + 7,42 m x 2 lados + 0,09 m x 2 lados + 0,03 m x 2 lados) x 1,63 m + (5,90 m + 5,90 m) x 0,15 m - 4,64 m² = 95,70 m²</t>
  </si>
  <si>
    <t>WC Masculino: (1,12 m + 1,07 m + 1,12 m + 1,07 m) x 1,38 m - (0,88 m + 0,80 m) x 0,72 m = 4,83 m²</t>
  </si>
  <si>
    <t>WC Feminino:  (1,12 m + 1,07 m + 1,12 m + 1,07 m) x 1,38 m - (0,88 m + 0,80 m) x 0,72 m = 4,83 m²</t>
  </si>
  <si>
    <t>Sala 14: (6,95 m x 2 lados + 7,35 m x 2 lados + 0,09 m x 2 quinas + 0,03 m x 2 quinas) x 1,63 m + (5,90 m + 5,90 m) x 0,15 m - 4,64 m² = 44,14 m²</t>
  </si>
  <si>
    <t>Sala 15: (6,95 m x 2 lados + 7,38 m x 2 lados + 0,09 m x 2 quinas + 0,03 m x 2 quinas) x 1,63 m + (5,90 m + 5,90 m) x 0,15 m - 4,64 m² = 44,24</t>
  </si>
  <si>
    <t>Sala 16: (6,95 m x 2 lados + 7,40 m x 2 lados + 0,09 m x 2 quinas  + 0,03 m x 2 quinas) x 1,63 m + (5,90 m + 5,90 m) x 0,15 m - 4,64 m² = 44,30 m²</t>
  </si>
  <si>
    <t>Sala 09:  (6,95 m x 2 lados + 7,40 m x 2 lados + 0,09 m x 2 quinas  + 0,03 m x 2 quinas) x 1,63 m + (5,85 m + 5,85 m) x 0,15 m - 4,50 m² = 44,43 m²</t>
  </si>
  <si>
    <t>Sala 08: (6,95 m x 2 lados + 7,18 m x 2 lados + 0,09 m x 2 quinas + 0,03 m x 2 quinas) x 1,63 m + (5,85 m + 5,85 m) x 0,15 m - 4,50 m²  = 43,56 m²</t>
  </si>
  <si>
    <t>Sala 07: (6,95 m x 2 lados + 7,42 m x 2 lados + 0,09 m x 2 lados + 0,03 m x 2 lados) x 1,63 m + (5,90 m + 5,90 m) x 0,15 m - 4,64 m² = 44,30 m²</t>
  </si>
  <si>
    <t>Sala 06:  (6,95 m x 2 lados + 7,42 m x 2 lados + 0,09 m x 2 lados + 0,03 m x 2 lados) x 1,63 m + (5,90 m + 5,90 m) x 0,15 m - 4,64 m² = 44,30 m²</t>
  </si>
  <si>
    <t>Sala 05:  (6,95 m x 2 lados + 7,42 m x 2 lados + 0,09 m x 2 lados + 0,03 m x 2 lados) x 1,63 m + (5,90 m + 5,90 m) x 0,15 m - 4,64 m² = 44,30 m²</t>
  </si>
  <si>
    <t>Sala 04: (6,95 m x 2 lados + 7,35 m x 2 lados + 0,09 m x 2 quinas + 0,03 m x 2 quinas) x 1,63 m + (5,90 m + 5,90 m) x 0,15 m - 4,64 m² = 44,14 m²</t>
  </si>
  <si>
    <t>Coordenação: (6,95 m x 2 lados + 3,63 m x 2 lados) x 1,63 m + (5,90 m + 5,90 m) x 0,15 m - 2,32 m² = 33,94 m²</t>
  </si>
  <si>
    <t>Sala de material pedagógico: (6,95 m x 2 lados + 3,63 m x 2 lados) x 1,63 m + (5,90 m + 5,90 m) x 0,15 m - 2,32 m² = 33,94 m²</t>
  </si>
  <si>
    <t>Sala 03:  (6,95 m x 2 lados + 7,35 m x 2 lados + 0,09 m x 2 quinas + 0,03 m x 2 quinas) x 1,63 m + (5,90 m + 5,90 m) x 0,15 m - 4,64 m² = 44,14 m²</t>
  </si>
  <si>
    <t>Sala 02: (6,95 m x 2 lados + 7,38 m x 2 lados + 0,09 m x 2 quinas + 0,03 m x 2 quinas) x 1,63 m + (5,90 m + 5,90 m) x 0,15 m - 4,64 m² = 44,24 m²</t>
  </si>
  <si>
    <t>Sala 01: (6,95 m x 2 lados + 7,42 m x 2 lados + 0,09 m x 2 lados + 0,03 m x 2 lados) x 1,63 m + (5,90 m + 5,90 m) x 0,15 m - 4,64 m² = 44,30 m²</t>
  </si>
  <si>
    <r>
      <rPr>
        <sz val="10"/>
        <rFont val="Arial"/>
        <family val="2"/>
        <charset val="1"/>
      </rPr>
      <t xml:space="preserve">Circulação 04: (2,32 m + 2,32 m + 37,57 m + 1,71 m (quinas) + (30,22 m+ 1,35 m) + (75,02 m + 3,24 m) + (0,20 m + 0,20 m + 0,30 m + 0,30 m) pilar = 154,48 m x 1,63 m = </t>
    </r>
    <r>
      <rPr>
        <b/>
        <sz val="10"/>
        <rFont val="Arial"/>
        <family val="2"/>
        <charset val="1"/>
      </rPr>
      <t>251,80 m²</t>
    </r>
    <r>
      <rPr>
        <sz val="10"/>
        <rFont val="Arial"/>
        <family val="2"/>
        <charset val="1"/>
      </rPr>
      <t xml:space="preserve"> + (0,48 m x 2,14 m) x 2 lados = </t>
    </r>
    <r>
      <rPr>
        <b/>
        <sz val="10"/>
        <rFont val="Arial"/>
        <family val="2"/>
        <charset val="1"/>
      </rPr>
      <t>2,05</t>
    </r>
    <r>
      <rPr>
        <sz val="10"/>
        <rFont val="Arial"/>
        <family val="2"/>
        <charset val="1"/>
      </rPr>
      <t xml:space="preserve"> m² + (2,14 m x 0,27 m) = </t>
    </r>
    <r>
      <rPr>
        <b/>
        <sz val="10"/>
        <rFont val="Arial"/>
        <family val="2"/>
        <charset val="1"/>
      </rPr>
      <t>0,58</t>
    </r>
    <r>
      <rPr>
        <sz val="10"/>
        <rFont val="Arial"/>
        <family val="2"/>
        <charset val="1"/>
      </rPr>
      <t xml:space="preserve"> m² + (0,48 m x 2,14 m) x 2 lados = </t>
    </r>
    <r>
      <rPr>
        <b/>
        <sz val="10"/>
        <rFont val="Arial"/>
        <family val="2"/>
        <charset val="1"/>
      </rPr>
      <t>2,05</t>
    </r>
    <r>
      <rPr>
        <sz val="10"/>
        <rFont val="Arial"/>
        <family val="2"/>
        <charset val="1"/>
      </rPr>
      <t xml:space="preserve"> m² + (2,14 m x 0,20 m) = </t>
    </r>
    <r>
      <rPr>
        <b/>
        <sz val="10"/>
        <rFont val="Arial"/>
        <family val="2"/>
        <charset val="1"/>
      </rPr>
      <t>0,43</t>
    </r>
    <r>
      <rPr>
        <sz val="10"/>
        <rFont val="Arial"/>
        <family val="2"/>
        <charset val="1"/>
      </rPr>
      <t xml:space="preserve"> m² + (1,83 m + 1,14 m + 1,14 m) x 0,15 m = </t>
    </r>
    <r>
      <rPr>
        <b/>
        <sz val="10"/>
        <rFont val="Arial"/>
        <family val="2"/>
        <charset val="1"/>
      </rPr>
      <t>0,62</t>
    </r>
    <r>
      <rPr>
        <sz val="10"/>
        <rFont val="Arial"/>
        <family val="2"/>
        <charset val="1"/>
      </rPr>
      <t xml:space="preserve"> m² + (1,86 m + 2,10 m + 2,10 m) x 0,15 m = </t>
    </r>
    <r>
      <rPr>
        <b/>
        <sz val="10"/>
        <rFont val="Arial"/>
        <family val="2"/>
        <charset val="1"/>
      </rPr>
      <t>0,91</t>
    </r>
    <r>
      <rPr>
        <sz val="10"/>
        <rFont val="Arial"/>
        <family val="2"/>
        <charset val="1"/>
      </rPr>
      <t xml:space="preserve"> m²  + (2,50 m + 2,35 m + 2,35 m) x 0,15 m = 1,08 m² x 2 básculas = </t>
    </r>
    <r>
      <rPr>
        <b/>
        <sz val="10"/>
        <rFont val="Arial"/>
        <family val="2"/>
        <charset val="1"/>
      </rPr>
      <t>2,16</t>
    </r>
    <r>
      <rPr>
        <sz val="10"/>
        <rFont val="Arial"/>
        <family val="2"/>
        <charset val="1"/>
      </rPr>
      <t xml:space="preserve"> m² + (0,88 m + 2,10 m+ 2,10 m) x 0,15 m = </t>
    </r>
    <r>
      <rPr>
        <b/>
        <sz val="10"/>
        <rFont val="Arial"/>
        <family val="2"/>
        <charset val="1"/>
      </rPr>
      <t>0,76</t>
    </r>
    <r>
      <rPr>
        <sz val="10"/>
        <rFont val="Arial"/>
        <family val="2"/>
        <charset val="1"/>
      </rPr>
      <t xml:space="preserve"> m² + (0,89 m + 2,10 m + 2,10 m) x 0,15 m = 0,76 m² + 172,17 m² - 0,09 m² = </t>
    </r>
    <r>
      <rPr>
        <b/>
        <sz val="10"/>
        <rFont val="Arial"/>
        <family val="2"/>
        <charset val="1"/>
      </rPr>
      <t>260,03</t>
    </r>
    <r>
      <rPr>
        <sz val="10"/>
        <rFont val="Arial"/>
        <family val="2"/>
        <charset val="1"/>
      </rPr>
      <t xml:space="preserve"> m²</t>
    </r>
  </si>
  <si>
    <t>ÁREA PINTURA COLRIDA</t>
  </si>
  <si>
    <t>Verde: 24,37 m²</t>
  </si>
  <si>
    <t>Azul: 26,19 m²</t>
  </si>
  <si>
    <t>Rosa: 19,30 m²</t>
  </si>
  <si>
    <t>Amarela: 13,16 m²</t>
  </si>
  <si>
    <t>Sala 18: 28,26 m</t>
  </si>
  <si>
    <t>Sala 19: 27,82 m</t>
  </si>
  <si>
    <t>Biblioteca: 28,26 m</t>
  </si>
  <si>
    <t>Sala 20: 28,26 m</t>
  </si>
  <si>
    <t>Sala de Reunião: 19,80 m</t>
  </si>
  <si>
    <t>Direção: 19,80 m</t>
  </si>
  <si>
    <t>PNE Feminino: 6,96 m</t>
  </si>
  <si>
    <t>WC Feminino: 22,36 m</t>
  </si>
  <si>
    <t>WC Masculino: 6,96 m</t>
  </si>
  <si>
    <t>PNE Masculino: 22,36 m</t>
  </si>
  <si>
    <t>Sala AEE: 28,06 m</t>
  </si>
  <si>
    <t>Sala de Informática: 28,10 m</t>
  </si>
  <si>
    <t>Recepção: 19,56 m</t>
  </si>
  <si>
    <t>Depósito 04: 12,00 m</t>
  </si>
  <si>
    <t>Depósito 03: 14,66 m</t>
  </si>
  <si>
    <t>Depósito 02: 10,52 m</t>
  </si>
  <si>
    <t>DML 01: 11,80 m</t>
  </si>
  <si>
    <t>Sala de jogos: 20,40 m</t>
  </si>
  <si>
    <t>Sala 17: 28,26 m</t>
  </si>
  <si>
    <t>Auditório: 42,42 m</t>
  </si>
  <si>
    <t>DML: 9,64 m</t>
  </si>
  <si>
    <t>Circulação: 134,49 m</t>
  </si>
  <si>
    <t>Sala 10: 28,14 m</t>
  </si>
  <si>
    <t>Sala 11: 28,51 m</t>
  </si>
  <si>
    <t>Sala 12: 28,14 m</t>
  </si>
  <si>
    <t>Sala 13: 28,14 m</t>
  </si>
  <si>
    <t>Sala dos professores: 28,14 m</t>
  </si>
  <si>
    <t>WC Masculino: 24,83 m</t>
  </si>
  <si>
    <t>WC Feminino: 24,83 m</t>
  </si>
  <si>
    <t>Sala 14: 28,08 m</t>
  </si>
  <si>
    <t>Sala 15: 28,11 m</t>
  </si>
  <si>
    <t>Sala 16: 28,14 m</t>
  </si>
  <si>
    <t>Sala 09: 28,14 m</t>
  </si>
  <si>
    <t>Sala 08: 28,51 m</t>
  </si>
  <si>
    <t>Sala 07: 28,14 m</t>
  </si>
  <si>
    <t>Sala 06: 28,14 m</t>
  </si>
  <si>
    <t>Sala 05: 28,14 m</t>
  </si>
  <si>
    <t>Sala 04: 28,14 m</t>
  </si>
  <si>
    <t>Coordenação: 20,30 m</t>
  </si>
  <si>
    <t>Sala de Material Pedagógico: 20,30 m</t>
  </si>
  <si>
    <t>Sala 03: 28,08 m</t>
  </si>
  <si>
    <t>Sala 02: 28,11 m</t>
  </si>
  <si>
    <t>Sala 01: 28,14 m</t>
  </si>
  <si>
    <t>Circulação: 148,43 m</t>
  </si>
  <si>
    <t>Hall e Escada: 26,28 m</t>
  </si>
  <si>
    <t>WC Masculino: 21,13 m²</t>
  </si>
  <si>
    <t>77,83 m + 7,58 m + 187,33 m + 12,75 m + 15,22 m = 300,71 m</t>
  </si>
  <si>
    <t>De acordo com o Roteiro para procedimentos de levantamentos LABOR - IOPES,Para construção de uma fundação ou vala de largura B, comprimento L e profundidade H, a
escavação deve conter uma folga de 20 cm para cada lado e 10cm na profundidade para garantir trabalhabilidade.</t>
  </si>
  <si>
    <t>Sapatas:(1,15 m x 1,00 m x 1,10 m) x 4 sapatas = 5,06 m³</t>
  </si>
  <si>
    <t>Vigas: (0,35 m x 2,00 m x 1,46 m) x 2 vigas + (0,35 m x 1,70 m x 1,46 m) x 2 vigas = 3,78 m³</t>
  </si>
  <si>
    <t>PORTAL</t>
  </si>
  <si>
    <t xml:space="preserve">Sapatas: (1,70 m x 1,20 m x 1,60 m) x 2 sapatas + (1,00 m x 1,00 m x 1,60 m) x 1 sapata = 8,13 m³ </t>
  </si>
  <si>
    <t>Vigas: (0,35 m x 3,74 m x 0,40 m) + (0,35 m x 3,70 m x 0,40 m) + (0,40 m x 0,75 m x 0,40 m) + (0,40 m x 2,90 m x 0,40 m) + (0,40 m x 2,85 m x 0,40 m) + (0,40 m x 0,75 m x 0,40 m) + (0,40 m x 0,75 m x 0,50 m) + (0,40 m x 2,90 m x 0,50 m) + (0,40 m x 2,85 m x 0,50 m) +  (0,40 m x 0,75 m x 0,50 m) + (0,35 m x 3,35 m x 0,40 m) + (0,35 m x 2,63 m x 0,40 m x 2 vigas) = 4,86 m³</t>
  </si>
  <si>
    <t>Sapata gradil: 0,80 m x 0,80 m x 0,80 m x 94 sapatas = 48,13 m³</t>
  </si>
  <si>
    <t>Viga para gradil: 373,74 m x 0,20 m x 0,55 m = 41,11 m³</t>
  </si>
  <si>
    <t xml:space="preserve">DML </t>
  </si>
  <si>
    <t>Viga 15x50: 7,07 m x 0,60 m x 0,55 m = 2,33 m³</t>
  </si>
  <si>
    <t>Viga 15x30: 3,40 m x 0,40 m x 0,55 m = 0,75 m³</t>
  </si>
  <si>
    <t>Viga 15x30: 7,56 m x 0,40 m x 0,55 m = 1,66 m³</t>
  </si>
  <si>
    <t>Sapata 80x80: 1,00 m x 1,00 m x 1,10 = 1,10 m³</t>
  </si>
  <si>
    <t>COZINHA E DEPÓSITOS</t>
  </si>
  <si>
    <t>Viga 15x50: 6,95 m x 0,60 m x 0,55 m = 2,29 m³</t>
  </si>
  <si>
    <t>Viga 15x50: 2,96 m x 0,60 m x 0,55 m = 0,98 m³</t>
  </si>
  <si>
    <t>Viga 15x50: (0,50 m + 0,50 m) x 0,60 m x 0,55 m = 0,33 m³</t>
  </si>
  <si>
    <t>Viga 15x50: (1,00 mx 0,60 m x 0,55 m = 0,33 m³</t>
  </si>
  <si>
    <t>Sapata 80x80:1,00 m x 1,00 m x 1,10 = 1,10 m³</t>
  </si>
  <si>
    <t>Viga 15x30: 2,50 m x 0,55 m x 0,40 m x 3 vigas = 1,65 m³</t>
  </si>
  <si>
    <t>Viga 15x30: 7,60 m x 0,55 m x 0,40 m = 1,67 m³</t>
  </si>
  <si>
    <t>CASA DE BOMBA</t>
  </si>
  <si>
    <t>Sapatas: 0,80 m x 0,80 m x 0,70 m x 6 sapatas = 2,69 m³</t>
  </si>
  <si>
    <t>Volume escavado - Volume de Concreto: 127,95 m³ - 42,06 m³ = 85,89 m³</t>
  </si>
  <si>
    <t>Sapatas: 8,50 m²</t>
  </si>
  <si>
    <t>Vigas: 24,11 m²</t>
  </si>
  <si>
    <t>Laje: 3,26 m²</t>
  </si>
  <si>
    <t>Sapatas: 12,64 m²</t>
  </si>
  <si>
    <t>Pilares: 9,00 m²</t>
  </si>
  <si>
    <t>Vigas: 27,29 m²</t>
  </si>
  <si>
    <t>Laje: 22, 86 m x 0,08 m = 1,83 m²</t>
  </si>
  <si>
    <t>Sapata gradil: 0,60 m x 0,25 m x 4 lados x 94 sapatas = 56,40 m²</t>
  </si>
  <si>
    <t>Pilar gradil: (1,00 m x 0,15 m x 2 lados + 1,00 m x 0,30 m x 2 lados) x 94 pilares = 84,60 m²</t>
  </si>
  <si>
    <t>Viga gradil: (0,30 m x 373,74 m x 2 lados + 0,15 m x 373,74 m) - 84,60 m² (area dos pilares) = 195,71 m²</t>
  </si>
  <si>
    <t>Viga 15x50: 7,07 m x 0,50 m x 2 lados + 7,07 m x 0,15 m = 8,13 m²</t>
  </si>
  <si>
    <t>Viga 15x30: 3,40 m x 0,30 m x 2 lados + 3,40 m x 0,15 m = 2,55  m²</t>
  </si>
  <si>
    <t>Viga 15x30: 7,56 m x 0,30 m x 2 lados + 7,56 m x 0,15 m = 5,67 m²</t>
  </si>
  <si>
    <t>Sapata 80x80: 0,80 m x 0,30 m x 4 lados x 2 sapatas = 1,92 m²</t>
  </si>
  <si>
    <t>Pilar 15x30: (0,70 m x 0,30 m x 2 lados + 0,70 x 0,15 m x 2 lados) x 2 pilares = 1,26 m²</t>
  </si>
  <si>
    <t>Laje: 7,56 m x 0,08 x 2 lados + 2,10 m x 0,08 m x 2 lados + 7,56 m x 2,10 m = 17,42 m²</t>
  </si>
  <si>
    <t>Viga 15x50: 6,95 m x 0,50 m x 2 lados + 6,95 m x 0,15 m = 7,99 m²</t>
  </si>
  <si>
    <t>Viga 15x50: 2,96 m x 0,50 m x 2 lados + 2,96 m x 0,15 m = 3,40 m²</t>
  </si>
  <si>
    <t>Viga 15x50: (0,50 m x 0,50 m x 2 lados + 0,50 m x 0,15 m) x 2 vigas = 1,15 m²</t>
  </si>
  <si>
    <t>Viga 15x50: (1,00 m x 0,50 m x 2 lados + 1,00 m x 0,15 m)  = 1,15 m²</t>
  </si>
  <si>
    <t>Sapata 80x80: 0,80 m x 0,30 m x 4 lados x 3 sapatas = 2,88 m²</t>
  </si>
  <si>
    <t>Viga 15x30: (2,50 m x 0,30 m x 2 lados + 2,50 m x 0,15 m) x 3 vigas = 5,63 m²</t>
  </si>
  <si>
    <t>Viga 15x30: (7,60 m x 0,30 m x 2 lados + 7,60 m x 0,15 m) = 5,70 m²</t>
  </si>
  <si>
    <t>Pilar: (0,70 m x 0,30 m x 2 lados + 0,70 m x 0,15 m x 2 lados) x 3 pilares = 1,89</t>
  </si>
  <si>
    <t>Laje: 2,50 m x 0,08 x 2 lados + 3,00 m x 0,08 m x 2 lados + 2,50 m x 3,00 m = 8,38 m²</t>
  </si>
  <si>
    <t>Laje: 2,50 m x 0,08 x 2 lados + 4,25 m x 0,08 m x 2 lados + 2,50 m x 4,25 m = 11,71 m²</t>
  </si>
  <si>
    <t xml:space="preserve">Pilares: 0,25 m x 2 + 0,15 m = 0,65m x (4,6 m x 3 + 4,1 m x 3) = 16,96 m²  </t>
  </si>
  <si>
    <t xml:space="preserve">Vigamento: 0,25 m x 2= 0,50 m x (6,7 m x 2 + 4,3 m x 3)= 13,15 m² x 3= 39,45m²  </t>
  </si>
  <si>
    <t>Sapatas: Ø 5.0 mm = 4,82 kg</t>
  </si>
  <si>
    <t>Vigas: Ø 5.0 mm = 1,64 kg</t>
  </si>
  <si>
    <t>Laje: Ø 5.0 mm = 15,91 kg</t>
  </si>
  <si>
    <t>Vigas: Ø 5.0 mm = 31,45 kg</t>
  </si>
  <si>
    <t>Viga para gradil: Ø 5.0 mm = 373,74 m/0,20 m = 1.869,00 estribos x 1,00 m (comprimento do estribo) x 0,154 kg/m = 287,83 kg</t>
  </si>
  <si>
    <t>Pilar para gradil: Ø 5.0 mm = 1,00 m/0,15 m = 7,00 estribos x 1,00 m x 0,154 kg x 94 pilares = 101,33 kg</t>
  </si>
  <si>
    <t>Viga 15x50: Ø 5.0 mm = 7,07 m/0,15 m = 48 estribos x 1,40 m (comprimento do estribo) x 0,154 kg/m = 10,35 kg</t>
  </si>
  <si>
    <t>Viga15x30: Ø 5.0 mm = 3,40 m/0,15 m = 23 estribos x 1,00 m (comprimento do estribo) x 0,154 kg/m = 3,54 kg</t>
  </si>
  <si>
    <t>Viga 15x30: Ø 5.0 mm = 7,56 m/0,15 m = 51 estribos x 1,00 m (comprimento do estribo) x 0,154 kg/m = 7,85 kg</t>
  </si>
  <si>
    <t>Pilar 15x30: Ø 5.0 mm = 1,00 m/0,12 m =  9 estribos x 1,00 m x 0,154 kg/m = 1,39 kg</t>
  </si>
  <si>
    <t>Viga 15x50: Ø 5.0 mm = 6,95 m/0,15 m =47 estribos x 1,40 m x 0,154 kg/m = 10,13 kg</t>
  </si>
  <si>
    <t>Viga 15x50: Ø 5.0 mm = 2,96 m/0,15 m =20 estribos x 1,40 m x 0,154 kg/m =4,31 kg</t>
  </si>
  <si>
    <t>Viga 15x50: Ø 5.0 mm = (0,50 m + 0,50 m)/0,15 m = 7 estribos x 1,40 m x 0,154 kg/m = 1,51 kg</t>
  </si>
  <si>
    <t>Viga 15x50: Ø 5.0 mm =  1,00 m/0,15 m = 7 estribos x 1,40 m x 0,154 kg/m = 1,51 kg</t>
  </si>
  <si>
    <t>Viga 15x30: Ø 5.0 mm = 2,50 m/0,15 m= 17 estribos x 1,00 m x 0,154 kg/m x 3 vigas = 7,85 kg</t>
  </si>
  <si>
    <t>Viga 15x30: Ø 5.0 mm = 7,60 m/0,15 m = 51 estribos x 1,00 m x 0,154 kg/m = 7,85 kg</t>
  </si>
  <si>
    <t>Pilar 15x30: Ø 5.0 mm =1,00 m/0,12 m = 9 estribos x 1,00 m x 0,154 kg/m = 1,39 kg</t>
  </si>
  <si>
    <t>Pilares Ø 5.0 mm: : (3 pilares x 4,6m + 3 pilares x 4,10m) / 0,2= 130 estribos x 0,7m x 0,154 kg/m= 14,01kg</t>
  </si>
  <si>
    <t xml:space="preserve">Vigas Ø 5.0 mm: (6,7 x 2 + 4,30 x 3)/0,20= 131 estribos x 0,7m x 0,154 kg/m= 14,122kg x 3 níveis (baldrame, viga intermediária e viga superior)= 42,37kg </t>
  </si>
  <si>
    <r>
      <rPr>
        <sz val="10"/>
        <rFont val="Arial"/>
        <family val="2"/>
        <charset val="1"/>
      </rPr>
      <t xml:space="preserve">Piso </t>
    </r>
    <r>
      <rPr>
        <sz val="10"/>
        <color rgb="FF000000"/>
        <rFont val="Arial"/>
        <family val="2"/>
        <charset val="1"/>
      </rPr>
      <t>Ø 5.0 mm: 34 varas de 4,4m; (4,3/0,2)= 22 varas de 6,8m: 34x4,4 +22x6,8= 299,2m x 0,154kg/m= 46,08kg</t>
    </r>
    <r>
      <rPr>
        <sz val="10"/>
        <color rgb="FF00B0F0"/>
        <rFont val="Arial"/>
        <family val="2"/>
        <charset val="1"/>
      </rPr>
      <t xml:space="preserve">   </t>
    </r>
  </si>
  <si>
    <t>Sapatas: Ø 10.0 mm = 46,10 kg</t>
  </si>
  <si>
    <t>Vigas: Ø 6.3 mm = 56,91 kg</t>
  </si>
  <si>
    <t>Vigas: Ø 10.0 mm = 67,36 kg</t>
  </si>
  <si>
    <t>Laje: Ø 10.0 mm = 30,45 kg</t>
  </si>
  <si>
    <t>Sapatas: Ø 10.0 mm = 25,64 kg</t>
  </si>
  <si>
    <t>Pilares: Ø 6.3 mm  = 24,73 kg</t>
  </si>
  <si>
    <t>Pilares: Ø 10.0 mm  = 4,36 kg</t>
  </si>
  <si>
    <t>Vigas: Ø 10.0 mm =122,91 kg</t>
  </si>
  <si>
    <t>Laje: Ø 8.0 mm a cada 15 cm = 50 barras x 3,65 m + 24 barras x 7,63 m = 365,62 m x 0,395 kg/m = 144,42 kg</t>
  </si>
  <si>
    <t>Sapata para gradil: Ø 10.0 mm = 4 barras x 2 direções x 0,80 m(comprimento)  = 6,40 m x 0,617 kg/m = 3,95 kg x 94,00 sapatas = 371,30 kg</t>
  </si>
  <si>
    <t>Viga para gradil: Ø 8.0 mm = 373,74 m x 2 barras x 0,395 kg/m = 295,25 kg</t>
  </si>
  <si>
    <t>Viga para gradil Ø 10.0 mm: 373,74 m x 3 barras x 0,617 kg/m = 691,79 kg</t>
  </si>
  <si>
    <t>Pilar para gradil  Ø 10.0 mm: 4 barras x 1,20 m x 94 pilares = 451,20 m x 0,617 kg/m = 278,39 kg</t>
  </si>
  <si>
    <t>Viga 15x50: Ø 10.0 mm = 7,07 m x 3 barras x 0,617 kg/m = 13,09 kg</t>
  </si>
  <si>
    <t>Viga 15x30: Ø 10.0 mm = 3,40 m x 6 barras x 0,617 kg/m = 12,59 kg</t>
  </si>
  <si>
    <t>Viga 15x30: Ø 10.0 mm = 7,56 m x 6 barras x 0,617 kg/m = 27,99 kg</t>
  </si>
  <si>
    <t>Sapata 80x80: Ø 10.0 mm = 12 barras x 1,40 m x 0,617 kg/m x 2 sapatas = 20,73 kg</t>
  </si>
  <si>
    <t>Pilar 15x30:  Ø 10.0 mm = 6 barras x 1,40 m x 0,617 kg/m x 2 pilares = 10,37 kg</t>
  </si>
  <si>
    <t>Laje Ø 6.3 mm: 51 barras x 2,10 m = 107,10 m x 0,245 kg/m = 26,24 kg</t>
  </si>
  <si>
    <t>Laje Ø 6.3 mm: 14 barras x 7,56 m = 105,84 m x 0,245 kg/m = 25,93 kg</t>
  </si>
  <si>
    <t>Viga 15x50: Ø 10.0 mm =  6,95 m x 3 barras x 0,617 kg/m = 12,86 kg</t>
  </si>
  <si>
    <t>Viga 15x50: Ø 10.0 mm = 2,96 m x 3 barras x 0,617 kg/m = 5,48 kg</t>
  </si>
  <si>
    <t>Viga 15x50: Ø 10.0 mm = (0,50 m + 0,50 m) x 3 barras x 0,617 kg/m = 1,85 kg</t>
  </si>
  <si>
    <t>Viga 15x50: Ø 10.0 mm = 1,00 m x 3 barras x 0,617 kg/m = 1,85 kg</t>
  </si>
  <si>
    <t>Sapata 80x80: Ø 10.0 mm = 1,40 m x 12 barras x 0,617 kg/m x 3 sapatas = 31,10 kg</t>
  </si>
  <si>
    <t>Pilar 15x30: Ø 10.0 mm = 6 barras x 1,40 m x 0,617 kg/m x 3 pilares = 15,55 kg</t>
  </si>
  <si>
    <t>Viga 15x30: Ø 10.0 mm = 2,50 m x 6 barras x 0,617 kg/m x 3 vigas = 27,77 kg</t>
  </si>
  <si>
    <t>Viga 15x30: Ø 10.0 mm = 7,60 m x 6 barras x 0,617 kg/m = 28,13 kg</t>
  </si>
  <si>
    <t>Laje Ø 6.3 mm: 17 barras x 3,00 m x 0,245 kg/m =12,50 kg</t>
  </si>
  <si>
    <t>Laje Ø 6.3 mm: 20 barras x 2,50 m x 0,245 kg/m =12,25 kg</t>
  </si>
  <si>
    <t>Laje Ø 6.3 mm: 17 barras x 4,25 m x 0,245 kg/m =17,70 kg</t>
  </si>
  <si>
    <t>Laje Ø 6.3 mm: 29 barras x 2,50 m x 0,245 kg/m =17,76 kg</t>
  </si>
  <si>
    <t xml:space="preserve">Sapatas 10 mm:  6 sapatas x 5 varas x 2 direções x 0,70 m de comprimento x 0,617kg/m= 25,91kg </t>
  </si>
  <si>
    <t xml:space="preserve">Pilares Ø 10.0 mm: : (3 pilares x 4,6m + 3 pilares x 4,10m) x 4 ferros de 10mm x 0,617kg/m= 64,41kg </t>
  </si>
  <si>
    <r>
      <rPr>
        <sz val="10"/>
        <color rgb="FF000000"/>
        <rFont val="Arial"/>
        <family val="2"/>
        <charset val="1"/>
      </rPr>
      <t xml:space="preserve">Vigas Ø 10.0 mm: (6,70 m x 2 vigas + 4,30 m x 3 vigas) x 4 ferros de 10 mm x 0,617kg/m= 64,91 kg x 3 níveis= 194,72 kg  </t>
    </r>
    <r>
      <rPr>
        <sz val="10"/>
        <color rgb="FF00B0F0"/>
        <rFont val="Arial"/>
        <family val="2"/>
        <charset val="1"/>
      </rPr>
      <t xml:space="preserve">     </t>
    </r>
  </si>
  <si>
    <t>Sapatas: Ø 12.5 mm = 37,91 kg</t>
  </si>
  <si>
    <t>Sapatas: Ø 12.5 mm = 31,45 kg</t>
  </si>
  <si>
    <t>Pilares: Ø 12.5 mm  = 57,00 kg</t>
  </si>
  <si>
    <t>Viga 15x50: Ø 12.5 mm = 7,07 m x 4 barras x 0,963 kg/m = 27,23</t>
  </si>
  <si>
    <t>Viga 15x50: Ø 12.5 mm = 6,95 m x 4 barras x 0,963 kg/m = 26,77 kg</t>
  </si>
  <si>
    <t>Viga 15x50: Ø 12.5 mm = 2,96 m x 4 barras x 0,963 kg/m = 11,40 kg</t>
  </si>
  <si>
    <t>Viga 15x50: Ø 12.5 mm =(0,50 m + 0,50 m) x 4 barras x 0,963 kg/m =3,85 kg</t>
  </si>
  <si>
    <t>Viga 15x50: Ø 12.5 mm = 1,00 m x 4 barras x 0,963 kg/m = 3,85 kg</t>
  </si>
  <si>
    <t>Sapata para gradil: 0,60 m x 0,60 m x 0,25 m x 94,00 sapatas = 8,46 m³</t>
  </si>
  <si>
    <t>Pilar para gradil: 0,15 m x 0,30 m x 0,75 m x 94,00 pilares = 3,17 m³</t>
  </si>
  <si>
    <t>Viga para gradil: (373,74 m x 0,15 m x 0,30 m) - (0,15 m x 0,30 m x 0,30 m x 94 pilares) = 15,55 m³</t>
  </si>
  <si>
    <t>Sapatas: 0,32 m³</t>
  </si>
  <si>
    <t>Pilares: 0,98 m³</t>
  </si>
  <si>
    <t>Vigas: 2,96 m³</t>
  </si>
  <si>
    <t>Sapatas: 1,44 m³</t>
  </si>
  <si>
    <t>Vigas: 1,71 m³</t>
  </si>
  <si>
    <t>Laje: 0,53 m³</t>
  </si>
  <si>
    <t>Vigas: 1,88 m³</t>
  </si>
  <si>
    <t>Laje: 27,76 m² x 0,08 m = 2,22 m³</t>
  </si>
  <si>
    <t>Viga 15x50: Ø 10.0 mm = 7,07 m x 0,50 m x 0,15 m = 0,53 m³</t>
  </si>
  <si>
    <t>Viga 15x30: Ø 10.0 mm = 3,40 m x 0,30 m x 0,15 m = 0,15 m³</t>
  </si>
  <si>
    <t>Viga 15x30: Ø 10.0 mm = 7,56 m x 0,30 m x 0,15 m = 0,34 m³</t>
  </si>
  <si>
    <t>Sapata: 0,80 m x 0,80 m x 0,30 m x 2 sapatas = 0,38 m³</t>
  </si>
  <si>
    <t>Pilar 15x30: 0,15 m x 0,30 m x 0,70 m x 2 pilares = 0,06 m³</t>
  </si>
  <si>
    <t>Laje: 7,56 m x 2,10 m x 0,08 m = 1,27 m³</t>
  </si>
  <si>
    <t>Viga 15x50: 6,95 m x 0,50 m x 0,15 m = 0,52 kg</t>
  </si>
  <si>
    <t>Viga 15x50: 2,96 m x 0,50 m x 0,15 m = 0,22 kg</t>
  </si>
  <si>
    <t>Viga 15x50: (0,50 m + 0,50 m) x 0,50 m x 0,15 m = 0,08 kg</t>
  </si>
  <si>
    <t>Viga 15x50: 1,00 m x 0,50 m x 0,15 m = 0,08 kg</t>
  </si>
  <si>
    <t>Sapata 80x80: Ø 10.0 mm = 0,80 m x 0,80 m x 0,30 m x 3 sapatas = 0,58 m³</t>
  </si>
  <si>
    <t>Pilar 15x30: Ø 10.0 mm = 0,70 m x 0,15 m x 0,30 m x 3  pilares = 0,09 m³</t>
  </si>
  <si>
    <t>Viga 15x30: Ø 10.0 mm = 2,50 m x 0,30 m x 0,15 m x 3 vigas = 0,34 kg</t>
  </si>
  <si>
    <t>Viga 15x30: Ø 10.0 mm = 7,60 m x 0,30 m x 0,15 m = 0,34 kg</t>
  </si>
  <si>
    <t>Laje: 2,50 m x 3,00 m x 0,08 m + 2,50 m x 4,25 m x 0,08 m = 1,45 m³</t>
  </si>
  <si>
    <t>Sapatas: 2,36 m³</t>
  </si>
  <si>
    <t>Pilares: 1,03 m³</t>
  </si>
  <si>
    <t>PLATIBANDA</t>
  </si>
  <si>
    <t>Viga: 0,30 m x 75,26 m x2 lados + 0,30 m x 16,70 m x 4 lados = 65,20 m²</t>
  </si>
  <si>
    <t>Pilares: (0,20 m x 2,90 m x 2 lados + 0,30 m x 2,90 m x 2 lados) x 31 pilares = 89,90 m²</t>
  </si>
  <si>
    <t>Pilares: 30,17 m²</t>
  </si>
  <si>
    <t>Vigas: 7,88 m² + 7,88 m² + 6,30 m² + 6,30 m² = 28,36 m²</t>
  </si>
  <si>
    <t>Laje: 3,28 m²</t>
  </si>
  <si>
    <t>Pilares: 35,28 m²</t>
  </si>
  <si>
    <t>Vigas: 39,21 m²</t>
  </si>
  <si>
    <t>Laje: 24,10 m²</t>
  </si>
  <si>
    <t>Viga 15x40: 3,40 m x 0,40 m x 2 lados + 3,40 m x 0,15 m = 2,55  m²</t>
  </si>
  <si>
    <t>Viga 15x40: 7,56 m x 0,40 m x 2 lados + 7,56 m x 0,15 m = 5,67 m²</t>
  </si>
  <si>
    <t>Pilar 15x30: (2,70 m x 0,15 x 2 lados + 2,70 m x 0,30 m x 2 lados) x 2 pilares = 4,86 m²</t>
  </si>
  <si>
    <t>Viga 15x40: (2,50 m x 0,40 m x 2 lados + 2,50 m x 0,15 m) x 3 vigas = 7,13 m²</t>
  </si>
  <si>
    <t>Viga 15x40: (7,60 m x 0,40 m x 2 lados + 7,60 m x 0,15 m) =  7,22 m²</t>
  </si>
  <si>
    <t>Pilar15x30: (2,70 m x 0,30 m x 2 lados + 2,70 m x 0,15 m x 2 lados) x 3 pilares =  7,29 m²</t>
  </si>
  <si>
    <t>Viga Ø 5.0 mm: (75,26 m + 16,70 m + 16,70 m)/0,15 m = 725,00 barras x 0,65 m = 471,25 m x 0,154 kg/m = 72,57 kg</t>
  </si>
  <si>
    <t>Pilares Ø 5.0 mm: 3,20 m/0,12 m = 27 barras x 31 pilares = 837 barras x 0,70 m = 585,90 m x 0,154 kg/m = 90,23 m²</t>
  </si>
  <si>
    <t>Pilares: Ø 5.0 mm = 39,36 kg</t>
  </si>
  <si>
    <t>Vigas: Ø 5.0 mm = 7,18 kg + 7,18 kg + 3,18 kg + 5,82 kg = 23,36 kg</t>
  </si>
  <si>
    <t>Laje: Ø 5.0 mm = 15,27 kg</t>
  </si>
  <si>
    <t>Pilares: Ø 6.3 mm = 96,82 kg</t>
  </si>
  <si>
    <t>Vigas: Ø 5.0 mm = 40,82 kg</t>
  </si>
  <si>
    <t>Laje: Ø 6.3 mm = 84,09 kg</t>
  </si>
  <si>
    <t>Viga 15x40: Ø 5.0 mm = 3,40 m/0,15 m = 23,00 estribos x 1,20 m (comprimento do estribo) x 0,154 kg/m =4,25 kg</t>
  </si>
  <si>
    <t>Viga 15x40: Ø 5.0 mm = 7,56 m/0,15 m = 51 estribos x 1,20 m (comprimento do estribo) x 0,154 kg/m =9,42 kg</t>
  </si>
  <si>
    <t>Pilar 15x30: Ø 5.0 mm = 2,70 m/0,12 m = 23 estribos x 1,00 m (comprimento estribo) x 0,154 kg/m x pilares = 7,08 kg</t>
  </si>
  <si>
    <t>Viga 15x40: Ø 5.0 mm = 2,50 m/0,15 m =17 estribos x 1,20 m x 0,154 kg/m x 3 vigas = 9,42 kg</t>
  </si>
  <si>
    <t>Viga 15x40: Ø 5.0 mm = 7,60 m/0,15 m = 51 estribos x 1,20 m x 0,154 kg/m = 9,42 kg</t>
  </si>
  <si>
    <t>Pilar15x30: Ø 5.0 mm = 2,70 m/0,12 m = 23 estribos x 1,00 m x 0,154 kg/m x 3 pilares = 10,63 kg</t>
  </si>
  <si>
    <t>Viga Ø 10.0 mm: (75,26 m + 16,70 m + 16,70 m) x 5 barras = 543,30 m x 0,617 kg/m = 335,22 kg</t>
  </si>
  <si>
    <t>Pilares Ø 10.0 mm: 3,20 m x 4 barras x 31 pilares = 396,80 m x 0,617 kg/m = 244,83 kg</t>
  </si>
  <si>
    <t>Vigas: Ø 6.3 mm = 4,18 kg</t>
  </si>
  <si>
    <t>Vigas: Ø 10.0 mm = 35,91 kg + 35,91 kg + 17,82 kg + 23,27 kg = 112,91 kg</t>
  </si>
  <si>
    <t>Vigas: Ø 10.0 mm = 96,00 kg</t>
  </si>
  <si>
    <t>Laje: Ø 8.0 mm = 17,73 kg</t>
  </si>
  <si>
    <t>Laje: Ø 10.0 mm = 208,82 kg</t>
  </si>
  <si>
    <t>Viga 15x40: Ø 10.0 mm = 3,40 m x 6 barras x 0,617 kg/m = 12,59 kg</t>
  </si>
  <si>
    <t>Viga 15x40: Ø 10.0 mm = 7,56 m x 6 barras x 0,617 kg/m = 27,99 kg</t>
  </si>
  <si>
    <t>Pilar 15x30: Ø 10.0 mm =2,70 x 6 barras x 0,617 kg/m x 2 pilares = 19,99 kg</t>
  </si>
  <si>
    <t>Viga 15x40: Ø 10.0 mm = 2,50 m x 6 barras x 0,617 kg/m x 3 vigas = 27,76 kg</t>
  </si>
  <si>
    <t>Viga 15x40: Ø 10.0 mm = 7,60 m x 6 barras x 0,617 kg/m = 28,13 kg</t>
  </si>
  <si>
    <t>Pilar15x30: Ø 10.0 mm = 2,70 m x 6 barras x 0,617 kg/m x 3 pilares = 29,99 kg</t>
  </si>
  <si>
    <t>Pilares: Ø 12.5 mm = 225,91 kg</t>
  </si>
  <si>
    <t>Vigas: Ø 12.5 mm = 17,00 kg</t>
  </si>
  <si>
    <t>Pilares: Ø 12.5 mm =206,55</t>
  </si>
  <si>
    <t>Vigas: Ø 12.5 mm = 74,73 kg</t>
  </si>
  <si>
    <t>Viga: 0,15 m x 0,30 m x 75,26 m + 0,15 m x 0,30 m x 16,70 m x 2 lados = 4,89 m³</t>
  </si>
  <si>
    <t>Pilares: 0,20 m x 0,30 m x 2,90 m x 31 pilares = 5,39 m³</t>
  </si>
  <si>
    <t>Pilares: 1,51 m³</t>
  </si>
  <si>
    <t>Vigas: 0,47 m³ + 0,47 m³ + 0,38 m³ + 0,38 m³ = 1,70 m³</t>
  </si>
  <si>
    <t>Laje: 0,52 m³</t>
  </si>
  <si>
    <t>Vigas: 2,53 m³</t>
  </si>
  <si>
    <t>Viga 15x40: 3,40 m x 0,40 m x 0,15 m = 0,20 m³</t>
  </si>
  <si>
    <t>Viga 15x40: 7,56 m x 0,40 m x 0,15 m = 0,45 m³</t>
  </si>
  <si>
    <t>Pilar 15x30: 2,70 m x 0,15 m x 0,30 m x 2 pilares = 0,24 m³</t>
  </si>
  <si>
    <t>Viga 15x40: Ø 5.0 mm = 2,50 m x 0,40 m x 0,15 m x 3 vigas = 0,45 m³</t>
  </si>
  <si>
    <t>Viga 15x40: Ø 5.0 mm = 7,60 m x 0,40 m x 0,15 m = 0,46 m³</t>
  </si>
  <si>
    <t>Pilar15x30: Ø 5.0 mm = 2,70 m x 0,15 m x 0,30 m x 3 pilares = 0,36 m³</t>
  </si>
  <si>
    <t>Pilares: 3,09 m³</t>
  </si>
  <si>
    <t>Laje: 7,56 m x 2,10 m = 15,88 m²</t>
  </si>
  <si>
    <t>Laje: 2,50 m x 3,00 m + 2,50 m x 4,25 m = 18,13 m²</t>
  </si>
  <si>
    <t>Muro: (75,00 m² + 40,00 m² + 30,00 m²) + (70,00 m x 0,30 m) = àrea média: 83,00 m² x 3,85 m = 319,55 m³ + (145,00 m² x 1,00 m) = 464,55 m³</t>
  </si>
  <si>
    <t>Muro: (30,00 m x 5,00 m + 40,00 m x 3,00 m) x 2 = 540,00 m²</t>
  </si>
  <si>
    <t>Muro: 464,55 m³ x 2 = 929,10 m³</t>
  </si>
  <si>
    <t>Volume de Escavação - Volume de Concreto: 929,10 m³ - 464,55 m³ = 464,55 m³</t>
  </si>
  <si>
    <t>Sala 18:1,35 m x  0,35 m (báscula) + 6,95 m x 2,70 m + 0,29 m x 2,70 m = 20,01 m²</t>
  </si>
  <si>
    <t>Sala19: 1,35 m x 0,35 m x 2 básculas = 0,95 m²</t>
  </si>
  <si>
    <t>Biblioteca: 1,35 m x  0,35 m (báscula) = 0,47 m²</t>
  </si>
  <si>
    <t>Sala 20: 1,35 m x 0,35 m x 2 básculas = 0,95 m²</t>
  </si>
  <si>
    <t>Direção: 1,35 m x 0,35 m (báscula) = 0,47 m²</t>
  </si>
  <si>
    <t>WC Feminino: 0,16 m x 0,60 m x 2 lados = 0,20 m²</t>
  </si>
  <si>
    <t>WC Masculino: 0,18 m x 0,60 m x 2 lados = 0,22 m²</t>
  </si>
  <si>
    <t>Cozinha/Depósitos: 9,45 m x 2,65 m + 0,50 m x 2,65 m x 2 paredes + 1,50 m x 1,50 m + 1,00 m x 2,65 m + 0,80 m x 2,65 m x 2 paredes + 0,46 m x 2,65 m + 0,59 m x 1,05 m + 0,51 m x 1,05 m + 0,80 m x 2,10 m + 1,25 m x 0,60 m + 0,20 m x 0,60 m + 2,23 m x 2,35 m + 2,23 m x 2,35 m + 2,38 m x 2,35 m + 7,59 m x 2,35 m - 1,08 m² (janela) = 74,60 m²</t>
  </si>
  <si>
    <t>Sala AEE: 1,35 m x 0,35 m (báscula) = 0,47 m²</t>
  </si>
  <si>
    <t>Sala de informática:  1,35 m x 0,35 m x 2 básculas = 0,95 m²</t>
  </si>
  <si>
    <t>Hall de entrada: 5,88 m x 0,15 m + 2,50 m x 0,15 m = 2,52 m²</t>
  </si>
  <si>
    <t>Recepção: 1,35 m x 0,35 m (báscula)= 0,47 m²</t>
  </si>
  <si>
    <t>Depósito 04: 1,35 m x 0,35 m (báscula) = 0,47 m²</t>
  </si>
  <si>
    <t>DML 01: 1,35 m x 0,35 m (báscula) = 0,47 m²</t>
  </si>
  <si>
    <t>Sala de jogos: 1,35 m x 0,35 m (báscula)= 0,47 m²</t>
  </si>
  <si>
    <t>Sala 17: 1,35 m x 0,35 m (báscula) = 0,47 m²</t>
  </si>
  <si>
    <t>DML: 4,84 m x 2,50 m + 0,21 m x 2,70 m + 1,60 m x 1,00 m + 0,22 m x 1,00 m + 1,98 m x 1,00 m + 1,10 m x 1,00 m - 0,16 m² = 17,41 m²</t>
  </si>
  <si>
    <t>Refeitório: 0,30 m x 2,18 m x 4 paredes = 2,62 m²</t>
  </si>
  <si>
    <t>Sala 10: 1,35 m x 0,35 m x 2 básculas = 0,95 m²</t>
  </si>
  <si>
    <t>Sala 11: 1,35 m x 0,35 m x 2 básculas = 0,95 m²</t>
  </si>
  <si>
    <t>Sala 12: 1,35 m x 0,35 m x 2 básculas = 0,95 m²</t>
  </si>
  <si>
    <t>Sala 13: 1,35 m x 0,35 m x 2 básculas = 0,95 m²</t>
  </si>
  <si>
    <t>Sala dos professores: 1,35 m x 0,35 m x 2 básculas = 0,95 m²</t>
  </si>
  <si>
    <t>Sala 14: 1,35 m x 0,35 m x 2 básculas = 0,95 m²</t>
  </si>
  <si>
    <t>Sala 15: 1,35 m x 0,35 m x 2 básculas = 0,95 m²</t>
  </si>
  <si>
    <t>Sala 16: 1,35 m x 0,35 m x 2 básculas = 0,95 m²</t>
  </si>
  <si>
    <t>Sala 01: 1,35 m x 0,35 m x 2 básculas = 0,95 m²</t>
  </si>
  <si>
    <t>Sala 02: 1,35 m x 0,35 m x 2 básculas = 0,95 m²</t>
  </si>
  <si>
    <t>Sala 03: 1,35 m x 0,35 m = 0,47 m²</t>
  </si>
  <si>
    <t>Sala material pedagógico: 1,35 m x 0,35 m (báscula) = 0,47 m²</t>
  </si>
  <si>
    <t>Coordenação:1,35 m x 0,35 m (báscula) = 0,47 m²</t>
  </si>
  <si>
    <t>Sala 04: 1,35 m x 0,35 m x 2 básculas = 0,95 m²</t>
  </si>
  <si>
    <t>Sala 05: 1,35 m x 0,35 m (báscula) = 0,47 m²</t>
  </si>
  <si>
    <t>Sala 06: 1,35 m x 0,35 m x 2 básculas = 0,95 m²</t>
  </si>
  <si>
    <t>Sala 07: 1,35 m x 0,35 m x 2 básculas = 0,95 m²</t>
  </si>
  <si>
    <t>Sala 08: 1,35 m x 0,35 m x 2 (báscula) = 095 m²</t>
  </si>
  <si>
    <t>Sala 09: 1,35 m x 0,35 m x 2 básculas = 0,95 m²</t>
  </si>
  <si>
    <t>2,10 m x 8,90 m x 2 paredes + 1,80 m x 8,90 m x 2 paredes = 69,42 m²</t>
  </si>
  <si>
    <t>DML: 7,58 m x 0,80 m + 1,98 m x 0,80 m = 7,64 m²</t>
  </si>
  <si>
    <t>Cozinha/Depósitos: 2,35 m x 0,90 m  + 2,35 m x 0,90 m + 7,35 m x 0,90 m = 10,86 m²</t>
  </si>
  <si>
    <t>Pórtico: 7,63 m x 3,20 m + 3,35 m x 3,20 m + 3,35 m x 3,20 m = 45,86 m²</t>
  </si>
  <si>
    <t>Escola: (7,04 m + 7,56 m + 16,38 m + 75,26 m) x 2,65 m - 0,20 m x 0,30 m x 31 pilares = 279,68</t>
  </si>
  <si>
    <t>CAIXA D’ÁGUA</t>
  </si>
  <si>
    <t>8,87 m x 3,30 m  x 2 paredes + 2,76 m x 3,30 m  x 2 paredes = 76,76 m²</t>
  </si>
  <si>
    <t xml:space="preserve"> 6,70 m x (4,0 m + 3,50 m) + 4,30 m x ((4,00 m + 3,50 m)/2) x 3 paredes= 98,62 m²</t>
  </si>
  <si>
    <t>Sala 18: (6,95 m + 0,17 m) x 1,07 m + (6,95 m + 0,17 m) x 1,63 m+ 1,35 m x 0,15 m = 19,43 m² + (1,35 m x 0,35 m x 2 lados) + 42,36 m² = 62,74 m²</t>
  </si>
  <si>
    <t>Sala 19: 1,35 m x 0,35 m x 2 básculas x 2 lados = 1,89 m² + 49,86 m² = 51,75 m²</t>
  </si>
  <si>
    <t>Biblioteca: 1,35 m x 0,35 m x 2 lados = 0,95 m² + 51,39 m² = 52,34 m²</t>
  </si>
  <si>
    <t>Sala 20: 1,35 m x 0,35 m x 2 básculas x 2 lados = 1,89 m² + 51,40 m² = 53,29 m²</t>
  </si>
  <si>
    <t>Sala Reunião: 22,79 m²</t>
  </si>
  <si>
    <t>WC Reunião:2,24 m²</t>
  </si>
  <si>
    <t>Direção: 1,35 m x 0,35 m (báscula) x 2 lados = 0,95 m² + 22,54 m² = 23,49 m²</t>
  </si>
  <si>
    <t>WC feminino:(0,16 m + 0,15 m) x 0,60 m x 2 = 0,38 m²</t>
  </si>
  <si>
    <t>WC Masculino: (0,18 m + 0,15 m) x 0,60 m x 2 = 0,62 m²</t>
  </si>
  <si>
    <r>
      <rPr>
        <sz val="10"/>
        <rFont val="Arial"/>
        <family val="2"/>
        <charset val="1"/>
      </rPr>
      <t xml:space="preserve">Cozinha/depósitos: (1,50 m+ 0,15 m + 1,50 m) x 1,50 m + (2,86 m + 2,50 m + 0,10 m + 0,80 m + 0,15 m + 0,80 m + 5,93 m + 1,10 m + 1,10 m + 2,23 m + 0,80 m + 0,80 m + 0,15 m + 0,43 m + 1,50 m + 0,50 m + 0,15 m + 0,50 m + 0,60 m + 0,50 m + 0,50 m + 0,15 m + 0,10 m + 3,62 m + 0,46 m + 0,46 m + 2,23 m + 4,23 m + 2,23 m + 1,00 m + 0,15 m + 1,00 m + 0,59 m + 0,51 m + 0,20 m) x 2,65 m = </t>
    </r>
    <r>
      <rPr>
        <b/>
        <sz val="10"/>
        <rFont val="Arial"/>
        <family val="2"/>
        <charset val="1"/>
      </rPr>
      <t>113,19</t>
    </r>
    <r>
      <rPr>
        <sz val="10"/>
        <rFont val="Arial"/>
        <family val="2"/>
        <charset val="1"/>
      </rPr>
      <t xml:space="preserve"> m² + (1,60 m + 1,60 m + 0,60 m + 0,60 m) x 0,15 m = </t>
    </r>
    <r>
      <rPr>
        <b/>
        <sz val="10"/>
        <rFont val="Arial"/>
        <family val="2"/>
        <charset val="1"/>
      </rPr>
      <t>0,66</t>
    </r>
    <r>
      <rPr>
        <sz val="10"/>
        <rFont val="Arial"/>
        <family val="2"/>
        <charset val="1"/>
      </rPr>
      <t xml:space="preserve"> m² +  (1,00 m + 1,00 m + 1,30 m + 1,30 m) x 0,15 m = </t>
    </r>
    <r>
      <rPr>
        <b/>
        <sz val="10"/>
        <rFont val="Arial"/>
        <family val="2"/>
        <charset val="1"/>
      </rPr>
      <t>0,69</t>
    </r>
    <r>
      <rPr>
        <sz val="10"/>
        <rFont val="Arial"/>
        <family val="2"/>
        <charset val="1"/>
      </rPr>
      <t xml:space="preserve"> m² + (1,62 m + 1,62 m + 1,30 m + 1,30 m) x 0,15 m = </t>
    </r>
    <r>
      <rPr>
        <b/>
        <sz val="10"/>
        <rFont val="Arial"/>
        <family val="2"/>
        <charset val="1"/>
      </rPr>
      <t>0,88</t>
    </r>
    <r>
      <rPr>
        <sz val="10"/>
        <rFont val="Arial"/>
        <family val="2"/>
        <charset val="1"/>
      </rPr>
      <t xml:space="preserve"> m² + (2,80 m + 2,80 m + 1,10 m + 1,10 m) x 0,15 m = </t>
    </r>
    <r>
      <rPr>
        <b/>
        <sz val="10"/>
        <rFont val="Arial"/>
        <family val="2"/>
        <charset val="1"/>
      </rPr>
      <t>1,17</t>
    </r>
    <r>
      <rPr>
        <sz val="10"/>
        <rFont val="Arial"/>
        <family val="2"/>
        <charset val="1"/>
      </rPr>
      <t xml:space="preserve"> m² – </t>
    </r>
    <r>
      <rPr>
        <b/>
        <sz val="10"/>
        <rFont val="Arial"/>
        <family val="2"/>
        <charset val="1"/>
      </rPr>
      <t>1,08</t>
    </r>
    <r>
      <rPr>
        <sz val="10"/>
        <rFont val="Arial"/>
        <family val="2"/>
        <charset val="1"/>
      </rPr>
      <t xml:space="preserve"> m² (desc. janela) = </t>
    </r>
    <r>
      <rPr>
        <b/>
        <sz val="10"/>
        <rFont val="Arial"/>
        <family val="2"/>
        <charset val="1"/>
      </rPr>
      <t>115,51</t>
    </r>
    <r>
      <rPr>
        <sz val="10"/>
        <rFont val="Arial"/>
        <family val="2"/>
        <charset val="1"/>
      </rPr>
      <t xml:space="preserve"> m² + </t>
    </r>
    <r>
      <rPr>
        <b/>
        <sz val="10"/>
        <rFont val="Arial"/>
        <family val="2"/>
        <charset val="1"/>
      </rPr>
      <t>33,05</t>
    </r>
    <r>
      <rPr>
        <sz val="10"/>
        <rFont val="Arial"/>
        <family val="2"/>
        <charset val="1"/>
      </rPr>
      <t xml:space="preserve"> m² + </t>
    </r>
    <r>
      <rPr>
        <b/>
        <sz val="10"/>
        <rFont val="Arial"/>
        <family val="2"/>
        <charset val="1"/>
      </rPr>
      <t>8,42</t>
    </r>
    <r>
      <rPr>
        <sz val="10"/>
        <rFont val="Arial"/>
        <family val="2"/>
        <charset val="1"/>
      </rPr>
      <t xml:space="preserve"> m² + </t>
    </r>
    <r>
      <rPr>
        <b/>
        <sz val="10"/>
        <rFont val="Arial"/>
        <family val="2"/>
        <charset val="1"/>
      </rPr>
      <t>8,42</t>
    </r>
    <r>
      <rPr>
        <sz val="10"/>
        <rFont val="Arial"/>
        <family val="2"/>
        <charset val="1"/>
      </rPr>
      <t xml:space="preserve"> m² = </t>
    </r>
    <r>
      <rPr>
        <b/>
        <sz val="10"/>
        <rFont val="Arial"/>
        <family val="2"/>
        <charset val="1"/>
      </rPr>
      <t>165,40</t>
    </r>
    <r>
      <rPr>
        <sz val="10"/>
        <rFont val="Arial"/>
        <family val="2"/>
        <charset val="1"/>
      </rPr>
      <t xml:space="preserve"> m²</t>
    </r>
  </si>
  <si>
    <t>Refeitório: 0,60 m x 2,18 m x 4 paredes + 243,37 m² = 248,60 m²</t>
  </si>
  <si>
    <t>Sala AEE: 1,35 m x 0,35 m (báscula) x 2 lados = 0,95 m² + 51,05 m² = 52,00 m²</t>
  </si>
  <si>
    <t>Sala de informática: 1,35 m x 0,35 m x 2 báculas x 2 lados = 1,89 m² +51,25 m² = 53,14 m²</t>
  </si>
  <si>
    <t>Hall de entrada:87,27 m²</t>
  </si>
  <si>
    <t>Recepção: 1,35 m x 0,35 m x 2 lados = 0,95 m ² + 25,22 m² = 26,17 m²</t>
  </si>
  <si>
    <t>Depósito 04: 1,35 m x 0,35 m x 2 lados = 0,95 m ² + 10,03 m² = 10,98 m²</t>
  </si>
  <si>
    <t>DML 01: 1,35 m x 0,35 m x 2 lados = 0,95 m ² + 9,20 m² = 10,15 m²</t>
  </si>
  <si>
    <t>Sala de jogos: 1,35 m x 0,35 m (báscula) x 2 lados = 0,95 m² + 25,36 m² = 26,31 m²</t>
  </si>
  <si>
    <t>Sala 17: 1,35 m x 0,35 m x 2 lados = 0,95 m² + 51,39 m² = 52,34 m²</t>
  </si>
  <si>
    <t>Auditório: 102,08 m² (laje)</t>
  </si>
  <si>
    <t>Circulação: 3,61 m x 1,07 m + 3,61 m x 1,63 m + (0,51 m + 0,59 m) x 1,07 m + 1,10 m x 1,63 m + 121,57 m² = 134,28 m²</t>
  </si>
  <si>
    <t>DML:  (0,22 m x 2,50 m) + (1,98 m x 2,50 m) + (1,10 m + 1,10 m + 1,40 m + 1,40 m) x 0,15 m + (1,98 m + 0,10 m + 1,60 m) x 1,10 m + (0,90 m x 0,10 m)  +  (4,84 m x 2,50 m) - 0,16 m² + 23,74 m² = 45,90 m²</t>
  </si>
  <si>
    <t>Escada: (2,50 m + 2,50 m + 2,35 m + 2,35 m) x 0,15 m x 2 janelas = 2,92 m² + 31,69 m² = 34,61 m²</t>
  </si>
  <si>
    <t>Pórtico: 27,71 m²</t>
  </si>
  <si>
    <t>Elevador: (0,21 m + 0,12 m + 0,61 m + 0,41 m + 0,12 m) x 1,07 m  + (0,21 m + 0,12 m + 0,61 m + 0,41 m + 0,12 m) x 1,63 m + (1,80 m + 1,80 m + 1,80 m + 0,46 m + 0,50 m)  x 8,90 m = 60,57 m²</t>
  </si>
  <si>
    <t>Sala 10: 1,35 m x 0,35 m x 2 básculas x 2 lados = 1,90 m² + 51,39 m² = 53,29 m²</t>
  </si>
  <si>
    <t>Sala 11: 1,35 m x 0,35 m x 2 básculas x 2 lados = 1,90 m² + 49,86 m² = 51,76 m²</t>
  </si>
  <si>
    <t>Sala 12: 1,35 m x 0,35 m x 2 básculas x 2 lados = 1,90 m² + 51,39 m² = 53,29 m²</t>
  </si>
  <si>
    <t>Sala 13: 1,35 m x 0,35 m x 2 básculas x 2 lados = 1,90 m² + 51,40 m² = 53,30 m²</t>
  </si>
  <si>
    <t>Sala dos professores: 1,35 m x 0,35 m x 2 básculas x 2 lados= 1,90 m² + 51,40 m²</t>
  </si>
  <si>
    <t>WC Feminino: 1,19 m²</t>
  </si>
  <si>
    <t>WC Masculino: 1,19 m²</t>
  </si>
  <si>
    <t>Sala 14: 1,35 m x 0,35 m x 2 básculas x 2 lados = 1,90 m² + 51,05 m² = 52,95 m²</t>
  </si>
  <si>
    <t>Sala 15: 1,35 m x 0,35 m x 2 básculas x 2 lados = 1,90 m² + 51,25 m² = 53,15 m²</t>
  </si>
  <si>
    <t>Sala 16: 1,35 m x 0,35 m x 2 básculas x 2 lados = 1,90 m² + 51,39 m² = 53,29 m²</t>
  </si>
  <si>
    <t>Sala 09: 1,35 m x 0,35 m x 2 básculas x 2 lados = 1,90 m² + 51,39 m² = 53,29 m²</t>
  </si>
  <si>
    <t>Sala 08: 1,35 m x 0,35 m x 2 básculas x 2 lados = 1,90 m² + 49,86 m² = 51,76 m²</t>
  </si>
  <si>
    <t>Sala 07: 1,35 m x 0,35 m x 2 básculas x 2 lados = 1,90 m² + 51,39 m² = 53,29 m²</t>
  </si>
  <si>
    <t>Sala 06: 1,35 m x 0,35 m x 2 básculas x 2 lados = 1,90 m² + 51,40 m² = 53,30 m²</t>
  </si>
  <si>
    <t>Sala 05: 1,35 m x 0,35 m (báscula) x 2 lados = 0,95 m² + 51,39 m² = 52,34 m²</t>
  </si>
  <si>
    <t>Sala 04: 1,35 m x 0,35 m x 2 básculas x 2 lados = 1,90 m² + 51,04 m² = 52,94 m²</t>
  </si>
  <si>
    <t>Coordenação:1,35 m x 0,35 m (báscula) x 2 lados =0,95 m² + 25,21 m² = 26,16 m²</t>
  </si>
  <si>
    <t>Sala de material pedagógico: 1,35 m x 0,35 m (báscula) x 2 lados = 0,95 m² + 25,22 m² = 26,17 m²</t>
  </si>
  <si>
    <t>Sala 03: 1,35 m x 0,35 m (báscula) x 2 lados = 0,95 m² + 51,05 m² = 52,00 m²</t>
  </si>
  <si>
    <t>Sala 02: 1,35 m x 0,35 m x 2 básculas x 2 lados = 1,90 m² + 51,25 m² = 53,15 m²</t>
  </si>
  <si>
    <t>Sala 01:  1,35 m x 0,35 m x 2 básculas x 2 lados = 1,90 m² + 51,39 m² = 53,29 m²</t>
  </si>
  <si>
    <t>Elevador:  (0,13 m+ 0,12 m + 0,61 m + 0,41 m + 0,12 m) x 1,07 m  + (0,13 m + 0,12 m + 0,61 m + 0,41 m + 0,12 m) x 1,63 m = 3,76 m²</t>
  </si>
  <si>
    <t>DML: 7,58 m x 0,80 m + 1,98 m x 0,80 m = 7,64 m² x 2 lados = 15,28 m²</t>
  </si>
  <si>
    <t>Cozinha/Depósitos: 2,35 m x 0,90 m  + 2,35 m x 0,90 m + 7,35 m x 0,90 m = 10,86 m² x 2 lados = 21,72 m²</t>
  </si>
  <si>
    <t>Pórtico: 7,63 m x 3,20 m + 3,35 m x 3,20 m + 3,35 m x 3,20 m = 45,86 m² x 2 lados = 91,72 m²</t>
  </si>
  <si>
    <t>Escola: (7,04 m + 7,56 m + 16,38 m + 75,26 m) x 3,20 m  = 339,97 m² x 2 lados = 679,94 m²</t>
  </si>
  <si>
    <t>8,87 m x 3,30 m  x 2 paredes + 2,76 m x 3,30 m  x 2 paredes = 76,76 m² x 2 lados = 153,52 m²</t>
  </si>
  <si>
    <t xml:space="preserve">Mureta gradil: 373,74 m x 0,30 m x 2 lados + 373,74 m x 0,15 m = 280,31 m² </t>
  </si>
  <si>
    <t>98,62 m² x 2 lados = 197,24 m²</t>
  </si>
  <si>
    <t>Sala 18: (6,95 m + 0,17 m) x 1,07 m = 7,62 m²</t>
  </si>
  <si>
    <r>
      <rPr>
        <sz val="10"/>
        <rFont val="Arial"/>
        <family val="2"/>
        <charset val="1"/>
      </rPr>
      <t xml:space="preserve">Cozinha/depósitos: (1,50 m+ 0,15 m + 1,50 m) x 1,50 m + (2,86 m + 2,50 m + 0,10 m + 0,80 m + 0,15 m + 0,80 m + 5,93 m + 1,10 m + 1,10 m + 2,23 m + 0,80 m + 0,80 m + 0,15 m + 0,43 m + 1,50 m + 0,50 m + 0,15 m + 0,50 m + 0,60 m + 0,50 m + 0,50 m + 0,15 m + 0,10 m + 3,62 m + 0,46 m + 0,46 m + 2,23 m + 4,23 m + 2,23 m + 1,00 m + 0,15 m + 1,00 m + 0,59 m + 0,51 m + 0,20 m) x 2,65 m = </t>
    </r>
    <r>
      <rPr>
        <b/>
        <sz val="10"/>
        <rFont val="Arial"/>
        <family val="2"/>
        <charset val="1"/>
      </rPr>
      <t>113,19</t>
    </r>
    <r>
      <rPr>
        <sz val="10"/>
        <rFont val="Arial"/>
        <family val="2"/>
        <charset val="1"/>
      </rPr>
      <t xml:space="preserve"> m² – </t>
    </r>
    <r>
      <rPr>
        <b/>
        <sz val="10"/>
        <rFont val="Arial"/>
        <family val="2"/>
        <charset val="1"/>
      </rPr>
      <t>1,08</t>
    </r>
    <r>
      <rPr>
        <sz val="10"/>
        <rFont val="Arial"/>
        <family val="2"/>
        <charset val="1"/>
      </rPr>
      <t xml:space="preserve"> m² (desc. janela) = 112,11 m²</t>
    </r>
  </si>
  <si>
    <t>Circulação: 3,61 m x 1,07 m + (0,51 m + 0,59 m) x 1,07 m = 5,04 m²</t>
  </si>
  <si>
    <t>DML:  (0,22 m x 2,50 m) + (1,98 m x 2,50 m) + (1,10 m + 1,10 m + 1,40 m + 1,40 m) x 0,15 m + (1,98 m + 0,10 m + 1,60 m) x 1,10 m + (0,90 m x 0,10 m)  +  (4,84 m x 2,50 m) - 0,16 m² = 22,16 m²</t>
  </si>
  <si>
    <t>Elevador: (0,21 m + 0,12 m + 0,61 m + 0,41 m + 0,12 m) x 1,07 m = 1,57 m²</t>
  </si>
  <si>
    <t>Elevador:  (0,13 m+ 0,12 m + 0,61 m + 0,41 m + 0,12 m) x 1,07 m = 1,49 m²</t>
  </si>
  <si>
    <t>2,10 m x 8,90 m x 2 paredes + 1,80 m x 8,90 m x 2 paredes = 69,42 m² x 2 lados = 138,84 m²</t>
  </si>
  <si>
    <t xml:space="preserve">Cozinha/Depósitos: 2,35 m x 0,90 m  + 2,35 m x 0,90 m + 7,35 m x 0,90 m = 10,86 m² </t>
  </si>
  <si>
    <t xml:space="preserve">8,87 m x 3,30 m  x 2 paredes + 2,76 m x 3,30 m  x 2 paredes = 76,76 m² </t>
  </si>
  <si>
    <t>Sala 18: (6,95 m + 0,17 m) x 1,63 m+ (1,35 m x 0,15 m) x  (1,35 m x 0,35 m x 2 lados) + 42,36 m² = 55,12 m²</t>
  </si>
  <si>
    <r>
      <rPr>
        <sz val="10"/>
        <rFont val="Arial"/>
        <family val="2"/>
        <charset val="1"/>
      </rPr>
      <t xml:space="preserve">Cozinha/depósitos:  + (1,60 m + 1,60 m + 0,60 m + 0,60 m) x 0,15 m = </t>
    </r>
    <r>
      <rPr>
        <b/>
        <sz val="10"/>
        <rFont val="Arial"/>
        <family val="2"/>
        <charset val="1"/>
      </rPr>
      <t>0,66</t>
    </r>
    <r>
      <rPr>
        <sz val="10"/>
        <rFont val="Arial"/>
        <family val="2"/>
        <charset val="1"/>
      </rPr>
      <t xml:space="preserve"> m² +  (1,00 m + 1,00 m + 1,30 m + 1,30 m) x 0,15 m = </t>
    </r>
    <r>
      <rPr>
        <b/>
        <sz val="10"/>
        <rFont val="Arial"/>
        <family val="2"/>
        <charset val="1"/>
      </rPr>
      <t>0,69</t>
    </r>
    <r>
      <rPr>
        <sz val="10"/>
        <rFont val="Arial"/>
        <family val="2"/>
        <charset val="1"/>
      </rPr>
      <t xml:space="preserve"> m² + (1,62 m + 1,62 m + 1,30 m + 1,30 m) x 0,15 m = </t>
    </r>
    <r>
      <rPr>
        <b/>
        <sz val="10"/>
        <rFont val="Arial"/>
        <family val="2"/>
        <charset val="1"/>
      </rPr>
      <t>0,88</t>
    </r>
    <r>
      <rPr>
        <sz val="10"/>
        <rFont val="Arial"/>
        <family val="2"/>
        <charset val="1"/>
      </rPr>
      <t xml:space="preserve"> m² + (2,80 m + 2,80 m + 1,10 m + 1,10 m) x 0,15 m = </t>
    </r>
    <r>
      <rPr>
        <b/>
        <sz val="10"/>
        <rFont val="Arial"/>
        <family val="2"/>
        <charset val="1"/>
      </rPr>
      <t>1,17</t>
    </r>
    <r>
      <rPr>
        <sz val="10"/>
        <rFont val="Arial"/>
        <family val="2"/>
        <charset val="1"/>
      </rPr>
      <t xml:space="preserve"> m²  + </t>
    </r>
    <r>
      <rPr>
        <b/>
        <sz val="10"/>
        <rFont val="Arial"/>
        <family val="2"/>
        <charset val="1"/>
      </rPr>
      <t>33,05</t>
    </r>
    <r>
      <rPr>
        <sz val="10"/>
        <rFont val="Arial"/>
        <family val="2"/>
        <charset val="1"/>
      </rPr>
      <t xml:space="preserve"> m² + </t>
    </r>
    <r>
      <rPr>
        <b/>
        <sz val="10"/>
        <rFont val="Arial"/>
        <family val="2"/>
        <charset val="1"/>
      </rPr>
      <t>8,42</t>
    </r>
    <r>
      <rPr>
        <sz val="10"/>
        <rFont val="Arial"/>
        <family val="2"/>
        <charset val="1"/>
      </rPr>
      <t xml:space="preserve"> m² + </t>
    </r>
    <r>
      <rPr>
        <b/>
        <sz val="10"/>
        <rFont val="Arial"/>
        <family val="2"/>
        <charset val="1"/>
      </rPr>
      <t>8,42</t>
    </r>
    <r>
      <rPr>
        <sz val="10"/>
        <rFont val="Arial"/>
        <family val="2"/>
        <charset val="1"/>
      </rPr>
      <t xml:space="preserve"> m² =</t>
    </r>
    <r>
      <rPr>
        <b/>
        <sz val="10"/>
        <rFont val="Arial"/>
        <family val="2"/>
        <charset val="1"/>
      </rPr>
      <t>53,29</t>
    </r>
    <r>
      <rPr>
        <sz val="10"/>
        <rFont val="Arial"/>
        <family val="2"/>
        <charset val="1"/>
      </rPr>
      <t xml:space="preserve"> m²</t>
    </r>
  </si>
  <si>
    <t>Circulação: 3,61 m x 1,63 m + 1,10 m x 1,63 m + 121,57 m² = 129,24 m²</t>
  </si>
  <si>
    <t>Elevador:  (0,13 m + 0,12 m + 0,61 m + 0,41 m + 0,12 m) x 1,63 m = 2,27 m²</t>
  </si>
  <si>
    <t>Escola: 0,20 m x 0,30 m x 31 pilares + (75,26 m + 16,70 + 16,70 m) x 0,30 m = 34,46 m²</t>
  </si>
  <si>
    <t>WC Feminino: (1,40 m x 1,80 m x 4 divisórias) + 2,69 m² - 0,14 m x 4 aberturas = 12,21</t>
  </si>
  <si>
    <t>WC Masculino: (1,40 m x 1,80 m x 4 divisórias) + 2,69 m² - 0,14 m x 4 aberturas = 12,21</t>
  </si>
  <si>
    <t>WC Feminino 02: (1,40 m x 1,80 m x 5 divisórias) + 3,89 m² - 0,14 m x 5 aberturas = 15,79 m²</t>
  </si>
  <si>
    <t>WC Masculino 02:  (1,40 m x 1,80 m x 5 divisórias) + 3,89 m² - 0,14 m x 5 aberturas = 15,79 m²</t>
  </si>
  <si>
    <t>Pórtico: 5,63 m x 5,63 m =31,70 m²</t>
  </si>
  <si>
    <t>Reifeitório: 3,30 m x 1,80 m x 3 + 3,56 m x 1,80 m x 2 = 30,64 m²</t>
  </si>
  <si>
    <t>0,32 m² + 0,96 m² = 1,28 m²</t>
  </si>
  <si>
    <t>Portas: 1,00 m x 2 unidades = 2,00 m</t>
  </si>
  <si>
    <t>Recepção: 2,00 m x 1,15 m = 2,30 m²</t>
  </si>
  <si>
    <t>Cozinha: 1,00 m x 1,30 m + 1,62 m x 1,30 m = 3,41 m²</t>
  </si>
  <si>
    <t>DML: 7,56 m x 2,10 m = 15,88 m²</t>
  </si>
  <si>
    <t>Depósitos/Cozinha: 2,50 m x 3,00 m + 2,50 m x 4,25 m = 18,13 m²</t>
  </si>
  <si>
    <t>9,03 m² + 17,84 m² = 26,87 m²</t>
  </si>
  <si>
    <t>Sala 18: 42,36 m²</t>
  </si>
  <si>
    <t>Biblioteca: 51,39 m²</t>
  </si>
  <si>
    <t>Sala de reunião: 22,79 m²</t>
  </si>
  <si>
    <t>WC sala de reunião: 2,24 m²</t>
  </si>
  <si>
    <t>WC direção: 2,24 m²</t>
  </si>
  <si>
    <t>PNE feminino: 3,60 m²</t>
  </si>
  <si>
    <t>WC feminino 01: 21,13 m²</t>
  </si>
  <si>
    <t>PNE masculino: 3,61 m²</t>
  </si>
  <si>
    <t>WC masculino 01: 21,13 m²</t>
  </si>
  <si>
    <t>Cozinha: 39,60 m²</t>
  </si>
  <si>
    <t>Depósito frio/seco: 28,15 m²</t>
  </si>
  <si>
    <t>Sala de informática: 51,25 m²</t>
  </si>
  <si>
    <t>Auditório: 103,61</t>
  </si>
  <si>
    <t>DML: 23,74 m²</t>
  </si>
  <si>
    <t>Circulação/refeitório: 464,96 m²</t>
  </si>
  <si>
    <t>Pórtico: 24,87 m²</t>
  </si>
  <si>
    <t>Sala 10: Conforme projeto = 51,39 m²</t>
  </si>
  <si>
    <t>Sala 11: Conforme projeto = 49,86 m²</t>
  </si>
  <si>
    <t>Sala 12: Conforme projeto = 51,39 m²</t>
  </si>
  <si>
    <t>Sala 13: Conforme projeto = 51,40 m²</t>
  </si>
  <si>
    <t>Sala dos professsores: 51,40 m²</t>
  </si>
  <si>
    <t>WC Masculino: 24,95 m²</t>
  </si>
  <si>
    <t xml:space="preserve">Sala 06: 51,40 m </t>
  </si>
  <si>
    <t>Sala de Material pedagógico: 25,22 m²</t>
  </si>
  <si>
    <t>Circulação/escada: 207,68 m²</t>
  </si>
  <si>
    <t>Escada: Conforme projeto = 5,57 m² + 5,62 m² + 3,16 m² = 14,35 m²</t>
  </si>
  <si>
    <t>Elevador: 1,10 m x 1,40 m = 1,54 m²</t>
  </si>
  <si>
    <t>DML: 0,80 m + 0,90 m = 1,70 m</t>
  </si>
  <si>
    <t>Sala 18: 0,80 m</t>
  </si>
  <si>
    <t>Sala 19: 0,80 m</t>
  </si>
  <si>
    <t xml:space="preserve">Biblioteca: 0,80 m </t>
  </si>
  <si>
    <t xml:space="preserve">Sala 20: 0,80 m </t>
  </si>
  <si>
    <t>Sala reunião: 0,80 m</t>
  </si>
  <si>
    <t>WC sala de reunião: 0,60 m</t>
  </si>
  <si>
    <t>Direção: 0,80 m</t>
  </si>
  <si>
    <t>WC direção: 0,60 m</t>
  </si>
  <si>
    <t>PNE feminino: 0,80 m</t>
  </si>
  <si>
    <t xml:space="preserve">WC Feminino: 0,80 m </t>
  </si>
  <si>
    <t>WC masculino: 0,80 m</t>
  </si>
  <si>
    <t>PNE masculino: 0,80 m</t>
  </si>
  <si>
    <t>Cozinha: 0,80 m</t>
  </si>
  <si>
    <t>Depósito Seco: 0,80 m</t>
  </si>
  <si>
    <t>Depósito frio: 0,80 m</t>
  </si>
  <si>
    <t>Refeitório: 2,15 m + 3,52 m + 3,80 m (área bebedouro) = 9,47 m</t>
  </si>
  <si>
    <t>Sala AEE: 0,80 m</t>
  </si>
  <si>
    <t xml:space="preserve">Sala de informática: 0,80 m </t>
  </si>
  <si>
    <t>Hall de entrada: 3,40 m + 3,35 m = 6,75 m</t>
  </si>
  <si>
    <t>Recepção: 0,80 m</t>
  </si>
  <si>
    <t>Depósito 04: 0,80 m</t>
  </si>
  <si>
    <t>Depósito 03: 0,80 m</t>
  </si>
  <si>
    <t>Depósito 02: 0,80 m</t>
  </si>
  <si>
    <t>DML 01: 0,80 m</t>
  </si>
  <si>
    <t xml:space="preserve">Sala de jogos: 0,80 m </t>
  </si>
  <si>
    <t>Sala 17: 0,80 m</t>
  </si>
  <si>
    <t>Auditório: 0,80 m x 2 portas + 9,66 m (palco)  = 11,26 m</t>
  </si>
  <si>
    <t>Entrada elevador: 1,86 m</t>
  </si>
  <si>
    <t>Pórtico: 3,50 m + 7,63 m + 3,50 m = 14,63 m</t>
  </si>
  <si>
    <t>Sala 10:  0,80 m</t>
  </si>
  <si>
    <t>Sala 11: 0,80 m</t>
  </si>
  <si>
    <t>Sala 12:  0,80 m</t>
  </si>
  <si>
    <t>Sala 13: 0,80 m</t>
  </si>
  <si>
    <t>Sala dos professores: 0,80 m</t>
  </si>
  <si>
    <t xml:space="preserve">Sala 14:  0,80 m </t>
  </si>
  <si>
    <t xml:space="preserve">Sala 15:  0,80 m </t>
  </si>
  <si>
    <t xml:space="preserve">Sala 16:  0,80 m </t>
  </si>
  <si>
    <t xml:space="preserve">Sala 09:  0,80 m </t>
  </si>
  <si>
    <t xml:space="preserve">Sala 08:  0,80 m </t>
  </si>
  <si>
    <t xml:space="preserve">Sala 07:  0,80 m </t>
  </si>
  <si>
    <t xml:space="preserve">Sala 06:  0,80 m </t>
  </si>
  <si>
    <t xml:space="preserve">Sala 05:  0,80 m </t>
  </si>
  <si>
    <t xml:space="preserve">Sala 04:  0,80 m </t>
  </si>
  <si>
    <t xml:space="preserve">Coordenação:  0,80 m </t>
  </si>
  <si>
    <t xml:space="preserve">Sala de material pedagógico:  0,80 m </t>
  </si>
  <si>
    <t xml:space="preserve">Sala 03:  0,80 m </t>
  </si>
  <si>
    <t xml:space="preserve">Sala 02:  0,80 m </t>
  </si>
  <si>
    <t xml:space="preserve">Sala 01:  0,80 m </t>
  </si>
  <si>
    <t>DML: 3,80 m + 1,60 m + 0,22 m + 2,10 m + 1,10 m  = 8,82 m</t>
  </si>
  <si>
    <t>Sala 18: 2,00 m + 3,20 m = 5,20 m</t>
  </si>
  <si>
    <t>Sala 19: 3,20 m x 2 janelas = 6,40 m</t>
  </si>
  <si>
    <t>Biblioteca: 3,20 m x 2 janelas = 6,40 m</t>
  </si>
  <si>
    <t>Sala 20: 3,20 m x 2 janelas = 6,40 m</t>
  </si>
  <si>
    <t>Sala reunião: 3,20 m</t>
  </si>
  <si>
    <t>Direção: 3,20 m</t>
  </si>
  <si>
    <t>WC Feminino: 3,20 m</t>
  </si>
  <si>
    <t>WC masculino: 3,20 m</t>
  </si>
  <si>
    <t>Cozinha: 2,80 m + 2,20 m = 5,00 m</t>
  </si>
  <si>
    <t>Depósito Seco: 1,60 m</t>
  </si>
  <si>
    <t>Refeitório: 3,36 m + 3,40 m + 3,30 m + 3,30 m + 3,56 m + 3,56 m = 20,48 m</t>
  </si>
  <si>
    <t>Sala AEE: 3,20 m x 2 janelas = 6,40 m</t>
  </si>
  <si>
    <t>Sala de informática: 3,20 m x 2 janelas = 6,40 m</t>
  </si>
  <si>
    <t>Recepção: 3,20 m</t>
  </si>
  <si>
    <t>Depósito 03: 3,20 m</t>
  </si>
  <si>
    <t xml:space="preserve">Depósito 02: 3,20 m </t>
  </si>
  <si>
    <t xml:space="preserve">Sala de jogos: 3,20 m </t>
  </si>
  <si>
    <t>Sala 17: 3,20 m x 2 janelas = 6,40 m</t>
  </si>
  <si>
    <t>Auditório: 3,20 m x 4 janelas = 12,80 m</t>
  </si>
  <si>
    <t>Sala 10: 3,15 m x 2 janelas = 6,30 m</t>
  </si>
  <si>
    <t>Sala 11: 3,15 m x 2 janelas = 6,30 m</t>
  </si>
  <si>
    <t>Sala 12:  3,20 m x 2 janelas = 6,40 m</t>
  </si>
  <si>
    <t>Sala 13:  3,20 m x 2 janelas = 6,40 m</t>
  </si>
  <si>
    <t>Sala dos professores: 3,20 m x 2 janelas = 6,40 m</t>
  </si>
  <si>
    <t>Sala 14:  3,20 m x 2 janelas = 6,40 m</t>
  </si>
  <si>
    <t>Sala 15:  3,20 m x 2 janelas = 6,40 m</t>
  </si>
  <si>
    <t>Sala 16:  3,20 m x 2 janelas = 6,40 m</t>
  </si>
  <si>
    <t>Sala 09:  3,20 m x 2 janelas = 6,40 m</t>
  </si>
  <si>
    <t>Sala 08:  3,20 m x 2 janelas = 6,40 m</t>
  </si>
  <si>
    <t>Sala 07:  3,20 m x 2 janelas = 6,40 m</t>
  </si>
  <si>
    <t>Sala 06: 3,20 m x 2 janelas = 6,40 m</t>
  </si>
  <si>
    <t>Sala 05:  3,20 m x 2 janelas = 6,40 m</t>
  </si>
  <si>
    <t>Sala 04:  3,20 m x 2 janelas = 6,40 m</t>
  </si>
  <si>
    <t>Coordenação: 3,20 m</t>
  </si>
  <si>
    <t>Sala de material pedagógico:  3,20 m</t>
  </si>
  <si>
    <t>Sala 03: 3,20 m x 2 janelas = 6,40 m</t>
  </si>
  <si>
    <t>Sala 02:  3,20 m x 2 janelas = 6,40 m</t>
  </si>
  <si>
    <t>Sala 01:  3,20 m x 2 janelas = 6,40 m</t>
  </si>
  <si>
    <t>Hall: 4,85 m</t>
  </si>
  <si>
    <t>Escada: 2,50 m x 2 janelas + (2,70 m + 2,70 m + 2,35 m) escada= 12,75 m</t>
  </si>
  <si>
    <t>Rampas: 12,92 m²</t>
  </si>
  <si>
    <t>Sala 18: 1,00 und</t>
  </si>
  <si>
    <t>Sala 19: 1,00 und</t>
  </si>
  <si>
    <t>Biblioteca: 1,00 und</t>
  </si>
  <si>
    <t>Direção: 1,00 und</t>
  </si>
  <si>
    <t>Sala AEE: 1,00 und</t>
  </si>
  <si>
    <t>Sala de informática: 1,00 und</t>
  </si>
  <si>
    <t>Sala de jogos: 1,00 und</t>
  </si>
  <si>
    <t>Sala 17:1,00</t>
  </si>
  <si>
    <t>Sala 10: 1,00 und</t>
  </si>
  <si>
    <t>Sala 11: 1,00 und</t>
  </si>
  <si>
    <t>Sala 12: 1,00 und</t>
  </si>
  <si>
    <t>Sala 13: 1,00 und</t>
  </si>
  <si>
    <t>Sala dos professores: 1,00 und</t>
  </si>
  <si>
    <t>Sala 14: 1,00 und</t>
  </si>
  <si>
    <t>Sala 15: 1,00 und</t>
  </si>
  <si>
    <t>Sala 16: 1,00 und</t>
  </si>
  <si>
    <t>Sala 09: 1,00 und</t>
  </si>
  <si>
    <t>Sala 08: 1,00 und</t>
  </si>
  <si>
    <t>Sala 07: 1,00 und</t>
  </si>
  <si>
    <t>Sala 06: 1,00 und</t>
  </si>
  <si>
    <t>Sala 05: 1,00 und</t>
  </si>
  <si>
    <t>Sala 04: 1,00 und</t>
  </si>
  <si>
    <t>Coordenação: 1,00 und</t>
  </si>
  <si>
    <t>Sala 03:  1,00 und</t>
  </si>
  <si>
    <t>Sala 02: 1,00 und</t>
  </si>
  <si>
    <t>Sala 01: 1,00 und</t>
  </si>
  <si>
    <t>WC Direção: 1,00 und</t>
  </si>
  <si>
    <t>WC Sala de reunião: 1,00 und</t>
  </si>
  <si>
    <t>Sala 20:  1,00 und</t>
  </si>
  <si>
    <t>Sala de reunião: 1,00 und</t>
  </si>
  <si>
    <t>PNE Feminino: 1,00 und</t>
  </si>
  <si>
    <t>WC Feminino 01: 1,00 und</t>
  </si>
  <si>
    <t>WC Masculino 01: 1,00 und</t>
  </si>
  <si>
    <t>PNE Masculino: 1,00 und</t>
  </si>
  <si>
    <t>Cozinha: 1,00 und</t>
  </si>
  <si>
    <t>Depósito de frios: 1,00 und</t>
  </si>
  <si>
    <t>Depósito seco: 1,00 und</t>
  </si>
  <si>
    <t>Recepção: 1,00 und</t>
  </si>
  <si>
    <t>Depósito 04: 1,00 und</t>
  </si>
  <si>
    <t>Depósito 03: :1,00 und</t>
  </si>
  <si>
    <t>Depósito 02: :1,00 und</t>
  </si>
  <si>
    <t>DML 01: 1,00 und</t>
  </si>
  <si>
    <t>Sala 17: 1,00 und</t>
  </si>
  <si>
    <t>Auditório: 2,00 und</t>
  </si>
  <si>
    <t>DML: 1,00 und</t>
  </si>
  <si>
    <t>Sala 12:  1,00 und</t>
  </si>
  <si>
    <t>WC Feminino 02: 1,00 und</t>
  </si>
  <si>
    <t>WC Masculino 02:  1,00 und</t>
  </si>
  <si>
    <t>Sala de Material pedagógico: 1,00 und</t>
  </si>
  <si>
    <t>Sala 20: 1,00 und</t>
  </si>
  <si>
    <t>WC Feminino: 1,00 und</t>
  </si>
  <si>
    <t>WC Masculino: 1,00 und</t>
  </si>
  <si>
    <t>Depósito 03: 1,00 und</t>
  </si>
  <si>
    <t>Depósito 02: 1,00 und</t>
  </si>
  <si>
    <t>Sala de material pedagógico: 1,00 und</t>
  </si>
  <si>
    <t>WC Supervisão: 1,00 und</t>
  </si>
  <si>
    <t>COBERTURA CAIXA D'ÁGUA</t>
  </si>
  <si>
    <t>Alçapão: 0,70 m x 0,70 m x 2 unidades  + 0,70 m x 1,00 m = 1,68 m²</t>
  </si>
  <si>
    <t>Venezianas: 0,60 m x 0,80 m x 2 venezianas = 0,96 m²</t>
  </si>
  <si>
    <t>DML: 1,98 m x 1,50 m + 1,10 m x 1,50 m + 1,60 m x 1,50 m = 7,02 m²</t>
  </si>
  <si>
    <t>Sala 18: 2,10 m x 1,45 m + 3,30 m x 1,45 m = 7,83 m²</t>
  </si>
  <si>
    <t>Sala 19: 3,30 m x 1,45 m x 2 janelas = 9,57 m²</t>
  </si>
  <si>
    <t>Biblioteca: 3,30 m x 1,45 m x 2 janelas = 9,57 m²</t>
  </si>
  <si>
    <t>Sala 20: 3,30 m x 1,45 m x 2 janelas = 9,57 m²</t>
  </si>
  <si>
    <t>Sala de reunião: 3,30 m x 1,45 m = 4,79 m²</t>
  </si>
  <si>
    <t>Direção: 3,30 m x 1,45 m = 4,79 m²</t>
  </si>
  <si>
    <t>Cozinha: 2,90 m x 1,20 m = 3,48 m²</t>
  </si>
  <si>
    <t>Sala AEE: 3,30 m x 1,45 m x 2 janelas = 9,57 m²</t>
  </si>
  <si>
    <t>Sala de informática: 3,30 m x 1,45 m x 2 janelas = 9,57 m²</t>
  </si>
  <si>
    <t>Recepção: 3,30 m x 1,45 m = 4,79 m²</t>
  </si>
  <si>
    <t>Depósito 03: 3,30 m x 1,45 m = 4,79 m²</t>
  </si>
  <si>
    <t>Depósito 02: 3,30 m x 1,45 m = 4,79 m²</t>
  </si>
  <si>
    <t>Sala de jogos: 3,30 m x 1,45 m = 4,79 m²</t>
  </si>
  <si>
    <t>Sala 17: 3,30 m x 1,45 m x 2 janelas = 9,57 m²</t>
  </si>
  <si>
    <t>Auditório: 3,30 m x 1,45 m x 4 janelas = 19,14 m²</t>
  </si>
  <si>
    <t>Sala 10:  3,25 m x 1,45 m x 2 janelas = 9,43 m²</t>
  </si>
  <si>
    <t>Sala 11:  3,25 m x 1,45 m x 2 janelas = 9,43 m²</t>
  </si>
  <si>
    <t>Sala 12:  3,30 m x 1,45 m x 2 janelas = 9,57 m²</t>
  </si>
  <si>
    <t>Sala 13: 3,30 m x 1,45 m x 2 janelas = 9,57 m²</t>
  </si>
  <si>
    <t>Sala dos professores: 3,30 m x 1,45 m x 2 janelas = 9,57 m²</t>
  </si>
  <si>
    <t>Sala 14: 3,30 m x 1,45 m x 2 janelas = 9,57 m²</t>
  </si>
  <si>
    <t>Sala 15: 3,30 m x 1,45 m x 2 janelas = 9,57 m²</t>
  </si>
  <si>
    <t>Sala 16:  3,30 m x 1,45 m x 2 janelas = 9,57 m²</t>
  </si>
  <si>
    <t>Sala 09:  3,25 m x 1,45 m x 2 janelas = 9,43 m²</t>
  </si>
  <si>
    <t>Sala 08:  3,25 m x 1,45 m x 2 janelas = 9,43 m²</t>
  </si>
  <si>
    <t>Sala 07:   3,30 m x 1,45 m x 2 janelas = 9,57 m²</t>
  </si>
  <si>
    <t>Sala 06:   3,30 m x 1,45 m x 2 janelas = 9,57 m²</t>
  </si>
  <si>
    <t>Sala 05:  3,30 m x 1,45 m x 2 janelas = 9,57 m²</t>
  </si>
  <si>
    <t>Sala 04:  3,30 m x 1,45 m x 2 janelas = 9,57 m²</t>
  </si>
  <si>
    <t>Coordenação: 3,30 m x 1,45 m = 4,79 m²</t>
  </si>
  <si>
    <t>Sala de material pedagógico: 3,30 m x 1,45 m = 4,79 m²</t>
  </si>
  <si>
    <t>Sala 03: 3,30 m x 1,45 m x 2 janelas = 9,57 m²</t>
  </si>
  <si>
    <t>Sala 02: 3,30 m x 1,45 m x 2 janelas = 9,57 m²</t>
  </si>
  <si>
    <t>Sala 01: 3,30 m x 1,45 m x 2 janelas = 9,57 m²</t>
  </si>
  <si>
    <t>Circulação 04: 1,93 m x 1,24 m = 2,39 m²</t>
  </si>
  <si>
    <t>DML: 0,90 mx 2,10 m = 1,89 m²</t>
  </si>
  <si>
    <t>0,80 m x 2,10 m x 2 portões = 3,36 m²</t>
  </si>
  <si>
    <t>Sala de informática: 0,80 m x 2,10 m = 1,68 m²</t>
  </si>
  <si>
    <t>Cozinha: 2,80 m x 1,10 m + 2,20 m x 0,60 m = 4,40 m²</t>
  </si>
  <si>
    <t>Depósito seco: 1,60 m x 0,60 m = 0,96 m²</t>
  </si>
  <si>
    <t>DML: 3,60 m x 0,60 m = 2,16 m²</t>
  </si>
  <si>
    <t>Sala 18: 2,00 m x 1,35 m  + 3,20 m x 1,35 m = 7,02 m²</t>
  </si>
  <si>
    <t>WC Feminino: 3,20 m x 0,60 m = 1,92 m²</t>
  </si>
  <si>
    <t>WC Masculino: 3,20 m x 0,60 m = 1,92 m²</t>
  </si>
  <si>
    <t>Sala de informática: 3,20 m x 1,35 m x 2 janelas = 8,64 m²</t>
  </si>
  <si>
    <t>Recepção: 3,20 m x 1,35 m = 4,32 m²</t>
  </si>
  <si>
    <t>Depósito 03: :3,20 m x 1,35 m = 4,32 m²</t>
  </si>
  <si>
    <t>Sala de jogos: 3,20 m x 1,35 m = 4,32 m²</t>
  </si>
  <si>
    <t>Sala 17:  3,20 m x 1,35 m x 2 janelas = 8,64 m²</t>
  </si>
  <si>
    <t>Auditório:  3,20 m x 1,35 m x 4 janelas = 17,28 m²</t>
  </si>
  <si>
    <t>Sala 10:  3,15 m x 1,35 m x 2 janelas = 8,51 m²</t>
  </si>
  <si>
    <t>Sala 11: 3,15 m x 1,35 m x 2 janelas = 8,51 m²</t>
  </si>
  <si>
    <t>Sala 12:  3,20 m x 1,35 m x 2 janelas = 8,64 m²</t>
  </si>
  <si>
    <t>Sala 13: 3,20 m x 1,35 m x 2 janelas = 8,64 m²</t>
  </si>
  <si>
    <t>Sala dos professores:  3,20 m x 1,35 m x 2 janelas = 8,64 m²</t>
  </si>
  <si>
    <t>Sala 14:  3,20 m x 1,35 m x 2 janelas = 8,64 m²</t>
  </si>
  <si>
    <t>Sala 15: 3,20 m x 1,35 m x 2 janelas = 8,64 m²</t>
  </si>
  <si>
    <t>Sala 16: 3,20 m x 1,35 m x 2 janelas = 8,64 m²</t>
  </si>
  <si>
    <t>Sala 09: 3,15 m x 1,35 m x 2 janelas = 8,51 m²</t>
  </si>
  <si>
    <t>Sala 08: 3,15 m x 1,35 m x 2 janelas = 8,51 m²</t>
  </si>
  <si>
    <t>Sala 07: 3,20 m x 1,35 m x 2 janelas = 8,64 m²</t>
  </si>
  <si>
    <t>Sala 06: 3,20 m x 1,35 m x 2 janelas = 8,64 m²</t>
  </si>
  <si>
    <t>Sala 05: 3,20 m x 1,35 m x 2 janelas = 8,64 m²</t>
  </si>
  <si>
    <t>Sala 04: 3,20 m x 1,35 m x 2 janelas = 8,64 m²</t>
  </si>
  <si>
    <t>Coordenação: 3,20 m x 1,35 m = 4,32 m²</t>
  </si>
  <si>
    <t>Sala de Material pedagógico: 3,20 m x 1,35 m = 4,32 m²</t>
  </si>
  <si>
    <t>Sala 03: 3,20 m x 1,35 m x 2 janelas = 8,64 m²</t>
  </si>
  <si>
    <t>Sala 02:  3,20 m x 1,35 m x 2 janelas = 8,64 m²</t>
  </si>
  <si>
    <t>Sala 01: 3,20 m x 1,35 m x 2 janelas = 8,64 m²</t>
  </si>
  <si>
    <t>Circulação 04: 1,83 m x 1,14 m = 2,09 m²</t>
  </si>
  <si>
    <t>Hall de entrada: 3,40 m x 2,20 m + 3,35 m x 2,20 m = 14,85</t>
  </si>
  <si>
    <t>Refeitório: 3,52 m x 2,20 m  + 2,15 m x 2,20 m = 12,47 m²</t>
  </si>
  <si>
    <t>Refeitório: 3,56 m x 1,90 m + 3,56 m x 1,90 m + 3,30 m x 1,90 m + 3,30 m x 1,90 m + 3,56 m x 1,90 m + 3,56 m x 1,90 m = 39,60 m²</t>
  </si>
  <si>
    <t>Escada: 2,00 unidades</t>
  </si>
  <si>
    <t>WC Feminino:1,51 m x 0,60 m + 3,15 m x 0,60 m = 2,80 m²</t>
  </si>
  <si>
    <t>WC Masculino:1,51 m x 0,60 m + 3,15 m x 0,60 m = 2,80 m²</t>
  </si>
  <si>
    <t>WC Feminino:1,51 m x 0,60 m + 4,13 m x 0,60 m = 3,38 m²</t>
  </si>
  <si>
    <t>WC Masculino:1,51 m x 0,60 m +4,13 m x 0,60 m = 3,38 m²</t>
  </si>
  <si>
    <t>WC Direção: 0,65 m x 0,90 m = 0,59 m²</t>
  </si>
  <si>
    <t>WC Sala de Reunião: 0,65 m x 0,90 m = 0,59 m²</t>
  </si>
  <si>
    <t>PNE Feminino: 0,50 m x 0,90 m = 0,45 m²</t>
  </si>
  <si>
    <t>PNE Masculino: 0,50 m x 0,90 m = 0,45 m²</t>
  </si>
  <si>
    <t>Sala 18: 6,10 m + 6,95 m + 6,95 m + 6,10 m + 0,24 m - 2,00 m - 3,20 m - 0,80 m = 20,34 m</t>
  </si>
  <si>
    <t>Sala 19: 7,14 m + 7,14 m + 6,95 m + 6,95 m + 0,24 m - 3,20 m x 2 janelas - 0,80 m = 21,22 m</t>
  </si>
  <si>
    <t>Biblioteca: 7,40 m + 7,40 m + 6,95 m + 6,95 m + 0,24 m - 3,20 m x 2 janelas - 0,80 m = 21,74 m</t>
  </si>
  <si>
    <t>Sala 20: 6,95 m + 6,95 m + 7,40 m + 7,40 m + 0,24 m - 3,20 m x 2 janelas - 0,80 m = 21,74 m</t>
  </si>
  <si>
    <t>Sala de Reunião: 6,95 m + 3,65 m + 3,00 m + 0,65 m + 3,95 m + 2,95 m - 3,20 m - 0,80 m - 0,60 m = 16,55 m</t>
  </si>
  <si>
    <t>Direção: 6,95 m + 3,65 m + 3,00 m + 0,65 m + 3,95 m + 2,95 m - 3,20 m - 0,80 m - 0,60 m = 16,55 m</t>
  </si>
  <si>
    <t>Refeitório: 6,83 m + 6,83 m - 1,00 m - 1,62 m = 11,04 m</t>
  </si>
  <si>
    <t>Sala AEE: 7,35 m + 7,35 m + 6,95 m + 6,95 m + 0,24 m - 3,20 m x 2 janelas  - 0,80 m = 21,64 m</t>
  </si>
  <si>
    <t>Sala de informática: 7,38 m + 7,38 m + 6,95 m + 6,95 m + 0,24 m - 3,20 m x 2 janelas - 0,80 m = 21,70 m</t>
  </si>
  <si>
    <t xml:space="preserve">Recepção: 3,63 m + 3,63 m + 6,95 m + 6,95 m - 3,20 m - 0,80 m - 0,80 m - 2,00 m = 14,36 m </t>
  </si>
  <si>
    <t>Depósito 04: 2,75 m + 2,75 m + 3,65 m + 3,65 m - 0,80 m = 12,00 m</t>
  </si>
  <si>
    <t>Depósito 03: 3,65 m + 3,65 m + 4,08 m + 4,08 m - 3,20 m - 0,80 m = 11,46 m</t>
  </si>
  <si>
    <t>Depósito 02: 2,83 m + 2,83 m + 3,63 m + 3,63 m - 3,20 m - 0,80 m x 3 portas = 7,32 m</t>
  </si>
  <si>
    <t>DML 01: (2,30 m + 2,30 m + 4,00 m + 4,00 m) – 0,80 m = 11,80 m</t>
  </si>
  <si>
    <t>Sala 17: 7,40 m + 7,40 m + 6,95 m + 6,95 m + 0,24 m – 0,80 m – 3,20 m x 2 janelas = 21,74 m</t>
  </si>
  <si>
    <t>Auditório: (14,70 m + 14,70 m + 6,95 m + 6,95 m) + 0,72 m (quinas) – (0,80 m x 2 portas) – (3,20 m x 4 janelas) = 29,62 m</t>
  </si>
  <si>
    <t>Circulação: 37,37 m + 37,49 m + 3,24 m + 0,41 m + 0,82 m - 0,80 m x 11 portas - 1,21 m (vão) = 69,32 m</t>
  </si>
  <si>
    <t>Circulação: 4,12 m + 1,21 m + 4,21 m - 0,80 m = 8,74 m</t>
  </si>
  <si>
    <t>Circulação: 14,73 m + 14,73 m - 0,80 m x 7 portas = 23,86 m</t>
  </si>
  <si>
    <t>Sala 10: Conforme projeto = (7,40 m + 7,40 m + 6,95 m + 6,95 m) + 0,24 m (quinas) – 0,80 m – (3,15 m x 2 janelas) = 21,84 m</t>
  </si>
  <si>
    <t>Sala 11: Conforme projeto = (7,18 m + 7,18 m + 6,95 m + 6,95 m) + 0,24 m (quinas) – 0,80 m – (3,15 m x 2 janelas) = 21,40 m</t>
  </si>
  <si>
    <t>Sala 12: Conforme projeto = (7,40 m + 7,40 m + 6,95 m + 6,95 m) + 0,24 m (quinas) – 0,80 m – (3,20 m x 2 janelas) = 21,74 m</t>
  </si>
  <si>
    <t>Sala 13: Conforme projeto = (7,40 m + 7,40 m + 6,95 m + 6,95 m) + 0,24 m (quinas) – 0,80 m – (3,20 m x 2 janelas) = 21,74 m</t>
  </si>
  <si>
    <t>Sala dos professores Conforme projeto = (7,40 m + 7,40 m + 6,95 m + 6,95 m) + 0,24 m (quinas) – 0,80 m – (3,20 m x 2 janelas) = 21,74 m</t>
  </si>
  <si>
    <t>WC Masculino: (1,12 m + 1,07 m + 1,12 m + 1,07 m) - 0,88 m - 0,80 m = 2,70 m</t>
  </si>
  <si>
    <t>WC Feminino: (1,12 m + 1,07 m + 1,12 m + 1,07 m) - 0,88 m - 0,80 m = 2,70 m</t>
  </si>
  <si>
    <t>Sala 14: Conforme projeto = (7,35 m + 7,35 m + 6,95 m + 6,95 m) + 0,24 m (quinas) – 0,80 m – (3,20 m x 2 janelas) = 21,64 m</t>
  </si>
  <si>
    <t>Sala 15: Conforme projeto = (7,38 m + 7,38 m + 6,95 m + 6,95 m) + 0,24 m (quinas) – 0,80 m – (3,20 m x 2 janelas) = 21,70 m</t>
  </si>
  <si>
    <t>Sala 16: Conforme projeto = (7,40 m + 7,40 m + 6,95 m + 6,95 m) + 0,24 m (quinas) – 0,80 m – (3,20 m x 2 janelas) = 21,74 m</t>
  </si>
  <si>
    <t>Sala 09: Conforme projeto = (7,40 m + 7,40 m + 6,95 m + 6,95 m) + 0,24 m (quinas) – 0,80 m – (3,15 m x 2 janelas) = 21,84 m</t>
  </si>
  <si>
    <t>Sala 08: Conforme projeto = (7,18 m + 7,18 m + 6,95 m + 6,95 m) + 0,24 m (quinas) – 0,80 m – (3,15 m x 2 janelas) = 21,40 m</t>
  </si>
  <si>
    <t>Sala 07: Conforme projeto = (7,40 m + 7,40 m + 6,95 m + 6,95 m) + 0,24 m (quinas) – 0,80 m – (3,20 m x 2 janelas) = 21,74 m</t>
  </si>
  <si>
    <t>Sala 06: Conforme projeto = (7,40 m + 7,40 m + 6,95 m + 6,95 m) + 0,24 m (quinas) – 0,80 m – (3,20 m x 2 janelas) = 21,74 m</t>
  </si>
  <si>
    <t>Sala 05: Conforme projeto = (7,40 m + 7,40 m + 6,95 m + 6,95 m) + 0,24 m (quinas) – 0,80 m – (3,20 m x 2 janelas) = 21,74 m</t>
  </si>
  <si>
    <t>Sala 04: Conforme projeto = (7,35 m + 7,35 m + 6,95 m + 6,95 m) + 0,24 m (quinas) – 0,80 m – (3,20 m x 2 janelas) = 21,64 m</t>
  </si>
  <si>
    <t>Coordenação: Conforme projeto = (3,63 m + 3,63 m + 6,95 m + 6,95 m) – 0,80 m – 3,20 m = 17,16 m</t>
  </si>
  <si>
    <t>Sala de material pedagógico: Conforme projeto = (3,63 m + 3,63 m + 6,95 m + 6,95 m) – 0,80 m – 3,20 m = 17,16 m</t>
  </si>
  <si>
    <t>Sala 03: Conforme projeto = (7,35 m + 7,35 m + 6,95 m + 6,95 m) + 0,24 m (quinas) – 0,80 m – (3,20 m x 2 janelas) = 21,64 m</t>
  </si>
  <si>
    <t>Sala 02: Conforme projeto = (7,38 m + 7,38 m + 6,95 m + 6,95 m) + 0,24 m (quinas) – 0,80 m – (3,20 m x 2 janelas) = 21,70 m</t>
  </si>
  <si>
    <t>Sala 01: Conforme projeto = (7,40 m + 7,40 m + 6,95 m + 6,95 m) + 0,24 m (quinas) – 0,80 m – (3,20 m x 2 janelas) = 21,74 m</t>
  </si>
  <si>
    <t>Circulação 04: 37,57 m + 37,57 m + 1,19 m + 37,45 m + 30,22 m + 2,15 m + 0,20 m +0,20 m + 0,30 m 0,30 m - 0,80 m x 20 portas = 131,15 m</t>
  </si>
  <si>
    <t>Sala 18: (6,10 m + 6,95 m + 6,95 m + 6,10 m + 0,24 m) x 1,00 m - (0,80 m x 1,00) = 25,54 m²</t>
  </si>
  <si>
    <t>Sala 19: (7,14 m + 7,14 m + 6,95 m + 6,95 m + 0,24 m) x 1,00 m- (0,80 m x 1,00 m) = 27,62</t>
  </si>
  <si>
    <t>Biblioteca: (7,40 m + 7,40 m + 6,95 m + 6,95 m + 0,24 m) x 1,00 m - (0,80 m x 1,00 m) = 28,14 m²</t>
  </si>
  <si>
    <t>Sala 20: (6,95 m + 6,95 m + 7,40 m + 7,40 m + 0,24 m) - (0,80 m x 1,00 m) = 28,14 m²</t>
  </si>
  <si>
    <t>Sala de Reunião: (6,95 m + 3,65 m + 3,00 m + 0,65 m + 3,95 m + 2,95 m) x 1,00 m - (0,80 m + 0,60 m) x 1,00 m = 19,75 m²</t>
  </si>
  <si>
    <t>Direção: (6,95 m + 3,65 m + 3,00 m + 0,65 m + 3,95 m + 2,95 m) x 1,00 m - (0,80 m + 0,60 m) x 1,00 m = 19,75 m²</t>
  </si>
  <si>
    <t xml:space="preserve">Refeitório: (6,83 m + 6,83 m) x 1,00 m + (14,87 m + 6,83 m + 6,83 m + 11,12 m) x 0,45 m = 31,50 m² </t>
  </si>
  <si>
    <t>Sala AEE: (7,35 m + 7,35 m + 6,95 m + 6,95 m + 0,24 m) x 1,00 m - (0,80 m x 1,00 m) = 28,04 m²</t>
  </si>
  <si>
    <t>Sala de informática: (7,38 m + 7,38 m + 6,95 m + 6,95 m + 0,24 m) x 1,00 m - (0,80 m x 1,00 m) = 28,10 m²</t>
  </si>
  <si>
    <t xml:space="preserve">Recepção: (3,63 m + 3,63 m + 6,95 m + 6,95 m) x 1,00 m  - (0,80 m + 0,80 m) x 1,00 m = 19,56 m² </t>
  </si>
  <si>
    <t>Depósito 04: (2,75 m + 2,75 m + 3,65 m + 3,65 m) x 1,00 m - (0,80 m x 1,00 m) = 12,00 m²</t>
  </si>
  <si>
    <t>Depósito 03: (3,65 m + 3,65 m + 4,08 m + 4,08 m) x 1,00 m - (0,80 m x 1,00 m) = 14,66 m²</t>
  </si>
  <si>
    <t>Depósito 02: (2,83 m + 2,83 m + 3,63 m + 3,63 m) x1,00 m - (0,80 m x 3 portas) x 1,00 m = 10,52 m</t>
  </si>
  <si>
    <t>DML 01: (2,30 m + 2,30 m + 4,00 m + 4,00 m) x 1,00 m – (0,80 m x 1,00 m)= 11,80 m</t>
  </si>
  <si>
    <t>Sala 17: (7,40 m + 7,40 m + 6,95 m + 6,95 m + 0,24 m) x 1,00 m – (0,80 m x 1,00 m) = 28,14 m²</t>
  </si>
  <si>
    <t>Auditório: (14,70 m + 14,70 m + 6,95 m + 6,95 m + 0,72 m (quinas)) x 1,00 m – (0,80 m x 1,00 m x 2 portas) = 42,42 m²</t>
  </si>
  <si>
    <t>Circulação: (37,37 m + 37,49 m + 3,24 m + 0,41 m + 0,82 m) x 1,00 m - (0,80 m x 1,00 m x  11 portas - (1,21 m (vão) x 1,00 m) = 69,32 m²</t>
  </si>
  <si>
    <t>Circulação: (4,12 m + 1,21 m + 4,21 m) x 1,00 m - (0,80 m x 1,00 m) = 8,74 m²</t>
  </si>
  <si>
    <t>Circulação: (14,73 m + 14,73 m) x 1,00 m - (0,80 m x 1,00 m x 7 portas) = 23,86 m²</t>
  </si>
  <si>
    <t>Sala 10: Conforme projeto = (7,40 m + 7,40 m + 6,95 m + 6,95 m + 0,24 m (quinas)) x 1,00 m – (0,80 m x 1,00 m) = 28,14 m²</t>
  </si>
  <si>
    <t>Sala 11: Conforme projeto = (7,18 m + 7,18 m + 6,95 m + 6,95 m + 0,24 m (quinas)) x 1,00 m – (0,80 m x 1,00 m) = 27,70 m²</t>
  </si>
  <si>
    <t>Sala 12: Conforme projeto = (7,40 m + 7,40 m + 6,95 m + 6,95 m + 0,24 m (quinas)) x 1,00 m – (0,80 m x 1,00 m) = 28,14 m²</t>
  </si>
  <si>
    <t>Sala 13: Conforme projeto = (7,40 m + 7,40 m + 6,95 m + 6,95 m + 0,24 m (quinas)) x 1,00 m – (0,80 m x 1,00 m) = 28,14 m²</t>
  </si>
  <si>
    <t>Sala dos professores Conforme projeto = (7,40 m + 7,40 m + 6,95 m + 6,95 m + 0,24 m (quinas)) x 1,00 m – (0,80 m x 1,00 m) = 28,14 m²</t>
  </si>
  <si>
    <t>WC Masculino: (1,12 m + 1,07 m + 1,12 m + 1,07 m) x 1,00 m -( 0,88 m + 0,80 m) x 1,00 m = 2,70 m²</t>
  </si>
  <si>
    <t>WC Feminino: (1,12 m + 1,07 m + 1,12 m + 1,07 m) x 1,00 m -( 0,88 m + 0,80 m) x 1,00 m = 2,70 m²</t>
  </si>
  <si>
    <t>Sala 14: Conforme projeto = (7,35 m + 7,35 m + 6,95 m + 6,95 m + 0,24 m (quinas)) x 1,00 m – (0,80 m x 1,00 m) = 28,04 m²</t>
  </si>
  <si>
    <t>Sala 15: Conforme projeto = (7,38 m + 7,38 m + 6,95 m + 6,95 m + 0,24 m (quinas)) x 1,00 m – (0,80 m x 1,00 m) = 28,10 m</t>
  </si>
  <si>
    <t>Sala 16: (7,40 m + 7,40 m + 6,95 m + 6,95 m + 0,24 m (quinas)) x 1,00 m – (0,80 m x 1,00 m) = 28,14 m²</t>
  </si>
  <si>
    <t>Sala 09: Conforme projeto = ((7,40 m + 7,40 m + 6,95 m + 6,95 m + 0,24 m (quinas)) x 1,00 m – (0,80 m x 1,00 m) = 28,14 m²</t>
  </si>
  <si>
    <t>Sala 08: Conforme projeto = (7,18 m + 7,18 m + 6,95 m + 6,95 m + 0,24 m (quinas)) x 1,00 m – (0,80 m x 1,00 m) = 27,70 m²</t>
  </si>
  <si>
    <t>Sala 07: Conforme projeto =(7,40 m + 7,40 m + 6,95 m + 6,95 m + 0,24 m (quinas)) x 1,00 m – (0,80 m x 1,00 m) = 28,14 m²</t>
  </si>
  <si>
    <t>Sala 06: Conforme projeto = (7,40 m + 7,40 m + 6,95 m + 6,95 m + 0,24 m (quinas)) x 1,00 m – (0,80 m x 1,00 m) = 28,14 m²</t>
  </si>
  <si>
    <t>Sala 05: Conforme projeto =(7,40 m + 7,40 m + 6,95 m + 6,95 m + 0,24 m (quinas)) x 1,00 m – (0,80 m x 1,00 m) = 28,14 m²</t>
  </si>
  <si>
    <t>Sala 04: Conforme projeto = (7,35 m + 7,35 m + 6,95 m + 6,95 m + 0,24 m (quinas)) x 1,00 m – (0,80 m x 1,00 m) = 28,04 m²</t>
  </si>
  <si>
    <t>Coordenação: Conforme projeto = (3,63 m + 3,63 m + 6,95 m + 6,95 m) x 1,00 m – (0,80 m x 1,00 m) = 20,36 m</t>
  </si>
  <si>
    <t>Sala de material pedagógico: Conforme projeto =(3,63 m + 3,63 m + 6,95 m + 6,95 m) x 1,00 m – (0,80 m x 1,00 m) = 20,36 m</t>
  </si>
  <si>
    <t>Sala 03: Conforme projeto =(7,35 m + 7,35 m + 6,95 m + 6,95 m + 0,24 m (quinas)) x 1,00 m – (0,80 m x 1,00 m) = 28,04 m²</t>
  </si>
  <si>
    <t>Sala 02: Conforme projeto = (7,38 m + 7,38 m + 6,95 m + 6,95 m + 0,24 m (quinas)) x 1,00 m – (0,80 m x 1,00 m) = 28,10 m</t>
  </si>
  <si>
    <t>Sala 01: Conforme projeto =(7,40 m + 7,40 m + 6,95 m + 6,95 m + 0,24 m (quinas)) x 1,00 m – (0,80 m x 1,00 m) = 28,14 m²</t>
  </si>
  <si>
    <t>Circulação 04: (37,57 m + 37,57 m + 1,19 m + 37,45 m + 30,22 m + 2,15 m + 0,20 m +0,20 m + 0,30 m 0,30 m) x 1,00 m - (0,80 m x 1,00 m x 20 portas) = 131,15 m²</t>
  </si>
  <si>
    <t>Cobertura: 1,80 m x 1,96 m = 3,53 m²</t>
  </si>
  <si>
    <t>WC Direção: (1,21 m + 1,21 m + 1,86 m + 1,86 m + 0,09 m  + 0,09 m) x 2,75 m - (0,60 m x 2,10 m) = 16,12 m²</t>
  </si>
  <si>
    <t>WC Supervisão: (1,21 m + 1,21 m + 1,86 m + 1,86 m) x 2,75 m - (0,60 m x 2,10 m) = 15,63 m²</t>
  </si>
  <si>
    <t>PNE Feminino: (1,55 m + 1,55 m + 2,33 m + 2,33 m) x 2,75 m - (0,80 m x 2,10 m) = 19,66m²</t>
  </si>
  <si>
    <t>WC Feminino: (3,63 m + 4,50 m + 1,67 m + 2,45 m + 1,96 m + 0,96 m + 5,87 m)  x 2,50 m + (1,00 m + 1,00 m + 0,12 m) x 1,85 m - (0,80 m x 2,10 m) - (3,20 m x 0,60 m) = 52,92 m²</t>
  </si>
  <si>
    <t>PNE Masculino: (1,55 m + 1,55 m + 2,33 m + 2,33 m) x 2,75 m - (0,80 m x 2,10 m) = 19,66m²</t>
  </si>
  <si>
    <t>Cozinha: (4,23 m + 5,33 m + 1,00 m + 0,15 m + 1,00 m + 2,22 m + 1,60 m + 4,23 m + 6,92 m + 0,66 m + 0,30 m + 0,66 m + 2,23 m) x 2,65 m + (1,50 m + 1,50 m + 0,15 m) x 1,50 m + (0,50 m x 4 paredes + 0,15 m x 2 paredes) x 2,65 m - (2,80 m x 1,10 m) - (1,62 m x 1,30 m) - (1,00 m x 1,30 m) - (2,20 m x 0,50 m) - (0,80 m x 2,10 m x 2 portas) =80,78 m²</t>
  </si>
  <si>
    <t>Depósito de frios: (5,93 m + 5,93 m + 3,00 m + 3,00 m) x 2,65 m - (0,80 m x 2,10 m) - (1,40 m x 2,65 m) = 41,94 m²</t>
  </si>
  <si>
    <t>Depósito seco: (3,40 m + 3,40 m + 3,00 m + 3,00 m) x 2,65 m - (1,60 m x 0,50 m) - (1,40 m x 2,65 m) = 29,41 m²</t>
  </si>
  <si>
    <t>DML: (3,28 m + 7,44 m + 1,98 m + 0,60 m + 1,30 m + 6,87 m) x 2,53 m - (1,10 m x 1,40 m) - (1,98 m x 1,40 m) - (0,90 m x 2,10 m) - (1,60 m x 1,40 m) - (3,60 m x 0,60 m) - (0,80 m x 2,10 m) - (0,90 m x 0,30 m) = 41,77 m²</t>
  </si>
  <si>
    <t>WC Feminino: (3,63 m + 5,76 m + 2,03 m + 0,12 m + 0,79 m + 1,07 m + 2,39 m + 6,95 m) x 2,45 m - (3,20 m x 0,60 m) - (0,80 m x 2,10 m) = 52,11 m²</t>
  </si>
  <si>
    <t>WC Masculino: (3,63 m + 5,76 m + 2,03 m + 0,12 m + 0,79 m + 1,07 m + 2,39 m + 6,95 m) x 2,45 m - (3,20 m x 0,60 m) - (0,80 m x 2,10 m) = 52,11 m²</t>
  </si>
  <si>
    <t>ÁREA INTERNA</t>
  </si>
  <si>
    <t>Hall de entrada: 33,97 m²</t>
  </si>
  <si>
    <t>Fachada: 310,13 m² (branca) + 51,27 m² (cinza) = 361,40 m²</t>
  </si>
  <si>
    <t>Fundos: 454,80 m² (branca) + 112,88 m² (cinza) = 567,68 m²</t>
  </si>
  <si>
    <t>Lateral direita: 108,99 m² (branca) + 11,60 m² (cinza) = 120,59 m²</t>
  </si>
  <si>
    <t xml:space="preserve">Lateral esquerda: 144,56 m² (branca) + 30,55 m² (cinza) = </t>
  </si>
  <si>
    <t xml:space="preserve">Reservatório: (8,87 m + 8,87 m + 3,00 m + 3,00 m) x 3,30 m = 78,34 m² </t>
  </si>
  <si>
    <t>De acordo com o roteiro para procedimentos de levantamentos de serviços de obras civis para orçamentos sistema labor/itufes - iopes, o quantitativo de pintura em esquadria de madeira é a área das esquadrias multiplicada e pelo seguinte coeficiente: Portas ou Janelas cegas ou com pequena área de caixilhos de vidro, com marco de 15cm = 3</t>
  </si>
  <si>
    <t xml:space="preserve">Sala 18: 0,80 m x 2,10 m x 3 = 5,04 m² </t>
  </si>
  <si>
    <t xml:space="preserve">Sala 19: 0,80 m x 2,10 m x 3 = 5,04 m² </t>
  </si>
  <si>
    <t xml:space="preserve">Biblioteca: 0,80 m x 2,10 m x 3 = 5,04 m² </t>
  </si>
  <si>
    <t xml:space="preserve">Sala 20: 0,80 m x 2,10 m x 3 = 5,04 m² </t>
  </si>
  <si>
    <t xml:space="preserve">Sala de reunião: 0,80 m x 2,10 m x 3 = 5,04 m² </t>
  </si>
  <si>
    <t>WC Sala de Reunião: 0,60 m x 2,10 m x 3 = 3,78 m²</t>
  </si>
  <si>
    <t xml:space="preserve">Direção: 0,80 m x 2,10 m x 3 = 5,04 m² </t>
  </si>
  <si>
    <t>WC direção: 0,60 m x 2,10 m x 3 = 3,78 m²</t>
  </si>
  <si>
    <t xml:space="preserve">PNE Feminino: 0,80 m x 2,10 m x 3 = 5,04 m² </t>
  </si>
  <si>
    <t xml:space="preserve">WC Feminino: 0,80 m x 2,10 m x 3 = 5,04 m² </t>
  </si>
  <si>
    <t xml:space="preserve">WC Masculino: 0,80 m x 2,10 m x 3 = 5,04 m² </t>
  </si>
  <si>
    <t xml:space="preserve">PNE Masculino: 0,80 m x 2,10 m x 3 = 5,04 m² </t>
  </si>
  <si>
    <t xml:space="preserve">Cozinha: 0,80 m x 2,10 m x 3 = 5,04 m² </t>
  </si>
  <si>
    <t xml:space="preserve">Depósito Seco: 0,80 m x 2,10 m x 3 = 5,04 m² </t>
  </si>
  <si>
    <t xml:space="preserve">Depósito Frio: 0,80 m x 2,10 m x 3 = 5,04 m² </t>
  </si>
  <si>
    <t xml:space="preserve">Sala AEE: 0,80 m x 2,10 m x 3 = 5,04 m² </t>
  </si>
  <si>
    <t xml:space="preserve">Sala de Informática: 0,80 m x 2,10 m x 3 = 5,04 m² </t>
  </si>
  <si>
    <t xml:space="preserve">Recepção: 0,80 m x 2,10 m x 3 = 5,04 m² </t>
  </si>
  <si>
    <t xml:space="preserve">Depósito 04: 0,80 m x 2,10 m x 3 = 5,04 m² </t>
  </si>
  <si>
    <t xml:space="preserve">Depósito 03: 0,80 m x 2,10 m x 3 = 5,04 m² </t>
  </si>
  <si>
    <t xml:space="preserve">Depósito 02: 0,80 m x 2,10 m x 3 = 5,04 m² </t>
  </si>
  <si>
    <t xml:space="preserve">DML 01: 0,80 m x 2,10 m x 3 = 5,04 m² </t>
  </si>
  <si>
    <t xml:space="preserve">Sala de jogos: 0,80 m x 2,10 m x 3 = 5,04 m² </t>
  </si>
  <si>
    <t xml:space="preserve">Sala 17: 0,80 m x 2,10 m x 3 = 5,04 m² </t>
  </si>
  <si>
    <t xml:space="preserve">Auditório: 0,80 m x 2,10 m x 2 x portas x 3 = 10,08 m² </t>
  </si>
  <si>
    <t>DML: 0,80 m x 2,10 m x 3 = 5,04 m²</t>
  </si>
  <si>
    <t xml:space="preserve">Sala 0,80 m x 2,10 m x 3 = 5,04 m² </t>
  </si>
  <si>
    <t xml:space="preserve">Sala 11: 0,80 m x 2,10 m x 3 = 5,04 m² </t>
  </si>
  <si>
    <t xml:space="preserve">Sala 12: 0,80 m x 2,10 m x 3 = 5,04 m² </t>
  </si>
  <si>
    <t xml:space="preserve">Sala 13: 0,80 m x 2,10 m x 3 = 5,04 m² </t>
  </si>
  <si>
    <t xml:space="preserve">Sala dos Professores: 0,80 m x 2,10 m x 3 = 5,04 m² </t>
  </si>
  <si>
    <t xml:space="preserve">WC masculino: 0,80 m x 2,10 m x 3 = 5,04 m² </t>
  </si>
  <si>
    <t xml:space="preserve">WC feminino:0,80 m x 2,10 m x 3 = 5,04 m² </t>
  </si>
  <si>
    <t xml:space="preserve">Sala 14: 0,80 m x 2,10 m x 3 = 5,04 m² </t>
  </si>
  <si>
    <t xml:space="preserve">Sala 15: 0,80 m x 2,10 m x 3 = 5,04 m² </t>
  </si>
  <si>
    <t xml:space="preserve">Sala 16: 0,80 m x 2,10 m x 3 = 5,04 m² </t>
  </si>
  <si>
    <t xml:space="preserve">Sala 09: 0,80 m x 2,10 m x 3 = 5,04 m² </t>
  </si>
  <si>
    <t xml:space="preserve">Sala 08: 0,80 m x 2,10 m x 3 = 5,04 m² </t>
  </si>
  <si>
    <t xml:space="preserve">Sala 07: 0,80 m x 2,10 m x 3 = 5,04 m² </t>
  </si>
  <si>
    <t xml:space="preserve">Sala 06: 0,80 m x 2,10 m x 3 = 5,04 m² </t>
  </si>
  <si>
    <t xml:space="preserve">Sala 05: 0,80 m x 2,10 m x 3 = 5,04 m² </t>
  </si>
  <si>
    <t xml:space="preserve">Sala 04: 0,80 m x 2,10 m x 3 = 5,04 m² </t>
  </si>
  <si>
    <t xml:space="preserve">Coordenação: 0,80 m x 2,10 m x 3 = 5,04 m² </t>
  </si>
  <si>
    <t xml:space="preserve">Sala material pedagógico: 0,80 m x 2,10 m x 3 = 5,04 m² </t>
  </si>
  <si>
    <t xml:space="preserve">Sala 03: 0,80 m x 2,10 m x 3 = 5,04 m² </t>
  </si>
  <si>
    <t xml:space="preserve">Sala 02: 0,80 m x 2,10 m x 3 = 5,04 m² </t>
  </si>
  <si>
    <t xml:space="preserve">Sala 01: 0,80 m x 2,10 m x 3 = 5,04 m² </t>
  </si>
  <si>
    <r>
      <rPr>
        <b/>
        <sz val="10"/>
        <rFont val="Arial"/>
        <family val="2"/>
        <charset val="1"/>
      </rPr>
      <t xml:space="preserve">OBS: </t>
    </r>
    <r>
      <rPr>
        <sz val="10"/>
        <rFont val="Arial"/>
        <family val="2"/>
        <charset val="1"/>
      </rPr>
      <t>Foram descontados apenas os vãos que excedem 2,00 m²</t>
    </r>
  </si>
  <si>
    <t>Sala 18:  (6,10 m + 6,10 m + 6,95 m + 6,95 m + 0,18 m + 0,06 m) x 1,63 m + (4,70 m + 5,90 m) x 0,15 m + (0,48 m x 6,83 m) x 2 lados + (6,83 m x 0,20 m) - 3,02 m² (janela) +42,36 m² = 91,79</t>
  </si>
  <si>
    <t>Sala 19: (6,95 m x 2 lados + 7,18 m x 2 lados + 0,03 m x 2 quinas + 0,09 m x 2 quinas) x 1,63 m + (5,90 m + 5,90 m) x 0,15 m + (0,48 m x 6,83 m) x 2 lados + (6,83 m x 0,20 m) – 4,64 m² (janela) + 49,86 m² (forro) = 101,37 m²</t>
  </si>
  <si>
    <t>Biblioteca: (6,95 m x 2 lados + 7,40 m  x 2 lados + 0,09 m x 2 quinas + 0,03 m x 2 quinas) x 1,63 m  +  (5,90 m + 5,90 m) x 0,15 m + (0,48 m x 6,83 m) x 2 lados + (6,83 m x 0,20 m) - 4,64 m² (janela) + 51,39 m² (forro) = 103,62 m²</t>
  </si>
  <si>
    <t>Sala 20: ((6,95 m x 2 lados + 7,40 m  x 2 lados + 0,09 m x 2 quinas + 0,03 m x 2 quinas) x 1,63 m  +  (5,90 m + 5,90 m) x 0,15 m + (0,48 m x 6,83 m) x 2 lados + (6,83 m x 0,20 m) - 4,64 m² (janela) + 51,40 m² (forro) = 103,62 m²</t>
  </si>
  <si>
    <t>Sala de reunião: (3,65 m + 6,95 m + 3,00 m + 3,95 m + 0,65 m + 3,00 m) x 1,63 m + (3,20 m + 2,70 m) x 0,15 m – 2,32 m² + 22,79 m² (forro)= 55,91 m²</t>
  </si>
  <si>
    <t>WC Sala de Reunião: 2,24 m² (forro)</t>
  </si>
  <si>
    <t>Direção:(3,65 m + 6,95 m + 3,00 m + 3,95 m + 0,65 m + 3,00 m) x 1,63 m + (3,20 m + 2,70 m) x 0,15 m – 2,32 m² + 22,79 m² (forro)= 55,91 m²</t>
  </si>
  <si>
    <t>WC Direção: 2,23 m² (forro)</t>
  </si>
  <si>
    <t>Depósito de frios: 8,42 m²</t>
  </si>
  <si>
    <t>Depósito seco: 8,42 m²</t>
  </si>
  <si>
    <t>Refeitório: 243,37 m² (laje) + 94, 47 m² = 337,84</t>
  </si>
  <si>
    <t>Hall de entrada: 87,27 m²</t>
  </si>
  <si>
    <t>Recepção: (3,63 m x 2 lados + 6,95 m x 2 lados) x 1,63 m + (2,00 m + 2,30 m) x 0,15 m + (3,20 m + 2,70 m) x 0,15 m – 2,62 m² (janelas) + 25,22 m² (forro) = 58,63 m²</t>
  </si>
  <si>
    <t>Depósito 04: (3,65 m x 2 lados + 2,75 m x 2 lados) x 1,63 m + 10,03 m² (forro) = 30,89 m²</t>
  </si>
  <si>
    <t>Depósito 03: (3,65 m x 2 lados + 4,08 m x 2 lados) x 1,63 m + (3,20 m + 2,70 m) x 0,15 m - 2,32 m² + 14,89 m² (forro) = 38,75 m²</t>
  </si>
  <si>
    <t>Sala de jogos: (6,95 x 2 lados + 3,65 m x 2 lados) x 1,63 m + (3,20 m + 2,70 m) x 0,15 m – 2,32 m + 25,36 m² (forro) =58,48 m²</t>
  </si>
  <si>
    <t>Sala 17: ((6,95 m x 2 lados + 7,40 m  x 2 lados + 0,09 m x 2 quinas + 0,03 m x 2 quinas) x 1,63 m  +  (5,90 m + 5,90 m) x 0,15 m + (0,48 m x 6,83 m) x 2 lados + (6,83 m x 0,20 m) - 4,64 m² (janela) + 51,39 m² = 103,61 m²</t>
  </si>
  <si>
    <t>Auditório: (6,95 m x 2 lados + 14,70 m x 2 lados + 0,09 m x 6 quinas + 0,03 m x 6 quinas) x 1,63 m + (3,20 m + 2,70 m) x 0,15 m x 4 janelas + (0,48 m x 6,83 m x 3 vigas x 2 lados) + (6,83 m x 0,20 m x 3 vigas) - 9,28 m² + 102,08 m² (forro) = 191,86 m²</t>
  </si>
  <si>
    <t>Escada: 31,69 m² (laje)</t>
  </si>
  <si>
    <r>
      <rPr>
        <sz val="10"/>
        <rFont val="Arial"/>
        <family val="2"/>
        <charset val="1"/>
      </rPr>
      <t xml:space="preserve">Circulação: (1,86 m + 2,10 m + 2,10 m) + (2,32 m x 1,63 m) = </t>
    </r>
    <r>
      <rPr>
        <b/>
        <sz val="10"/>
        <rFont val="Arial"/>
        <family val="2"/>
        <charset val="1"/>
      </rPr>
      <t>4,69</t>
    </r>
    <r>
      <rPr>
        <sz val="10"/>
        <rFont val="Arial"/>
        <family val="2"/>
        <charset val="1"/>
      </rPr>
      <t xml:space="preserve"> m² + (28,60 m + 1,26 m (quinas) x 1,63 = </t>
    </r>
    <r>
      <rPr>
        <b/>
        <sz val="10"/>
        <rFont val="Arial"/>
        <family val="2"/>
        <charset val="1"/>
      </rPr>
      <t>48,67</t>
    </r>
    <r>
      <rPr>
        <sz val="10"/>
        <rFont val="Arial"/>
        <family val="2"/>
        <charset val="1"/>
      </rPr>
      <t xml:space="preserve"> m² + (4,12 m + 4,21 m + 1,21 m) x 1,63 m= </t>
    </r>
    <r>
      <rPr>
        <b/>
        <sz val="10"/>
        <rFont val="Arial"/>
        <family val="2"/>
        <charset val="1"/>
      </rPr>
      <t>15,55</t>
    </r>
    <r>
      <rPr>
        <sz val="10"/>
        <rFont val="Arial"/>
        <family val="2"/>
        <charset val="1"/>
      </rPr>
      <t xml:space="preserve"> m² + (3,93 m + 0,09 m + 3,55 m) x 1,63 m = </t>
    </r>
    <r>
      <rPr>
        <b/>
        <sz val="10"/>
        <rFont val="Arial"/>
        <family val="2"/>
        <charset val="1"/>
      </rPr>
      <t>12,34</t>
    </r>
    <r>
      <rPr>
        <sz val="10"/>
        <rFont val="Arial"/>
        <family val="2"/>
        <charset val="1"/>
      </rPr>
      <t xml:space="preserve"> m² + (14,73 + 0,54 m) x 1,63 m = </t>
    </r>
    <r>
      <rPr>
        <b/>
        <sz val="10"/>
        <rFont val="Arial"/>
        <family val="2"/>
        <charset val="1"/>
      </rPr>
      <t>24,89</t>
    </r>
    <r>
      <rPr>
        <sz val="10"/>
        <rFont val="Arial"/>
        <family val="2"/>
        <charset val="1"/>
      </rPr>
      <t xml:space="preserve"> m² + (6,83 m + 0,09 m) x 1,63 m = </t>
    </r>
    <r>
      <rPr>
        <b/>
        <sz val="10"/>
        <rFont val="Arial"/>
        <family val="2"/>
        <charset val="1"/>
      </rPr>
      <t>11,28</t>
    </r>
    <r>
      <rPr>
        <sz val="10"/>
        <rFont val="Arial"/>
        <family val="2"/>
        <charset val="1"/>
      </rPr>
      <t xml:space="preserve"> m² + (3,42 m + 4,60 m) x 0,15 m  + (2,15 m + 4,70 m) x 0,15 m  = </t>
    </r>
    <r>
      <rPr>
        <b/>
        <sz val="10"/>
        <rFont val="Arial"/>
        <family val="2"/>
        <charset val="1"/>
      </rPr>
      <t>2,43</t>
    </r>
    <r>
      <rPr>
        <sz val="10"/>
        <rFont val="Arial"/>
        <family val="2"/>
        <charset val="1"/>
      </rPr>
      <t xml:space="preserve"> m² + 6,83 m x 1,63 m = </t>
    </r>
    <r>
      <rPr>
        <b/>
        <sz val="10"/>
        <rFont val="Arial"/>
        <family val="2"/>
        <charset val="1"/>
      </rPr>
      <t>11,13</t>
    </r>
    <r>
      <rPr>
        <sz val="10"/>
        <rFont val="Arial"/>
        <family val="2"/>
        <charset val="1"/>
      </rPr>
      <t xml:space="preserve"> m² + (1,62 m+ 2,60 m) x 0,15 m = </t>
    </r>
    <r>
      <rPr>
        <b/>
        <sz val="10"/>
        <rFont val="Arial"/>
        <family val="2"/>
        <charset val="1"/>
      </rPr>
      <t>0,63</t>
    </r>
    <r>
      <rPr>
        <sz val="10"/>
        <rFont val="Arial"/>
        <family val="2"/>
        <charset val="1"/>
      </rPr>
      <t xml:space="preserve"> m² + (1,00 m + 2,60 m) x 0,15 m = </t>
    </r>
    <r>
      <rPr>
        <b/>
        <sz val="10"/>
        <rFont val="Arial"/>
        <family val="2"/>
        <charset val="1"/>
      </rPr>
      <t>0,54</t>
    </r>
    <r>
      <rPr>
        <sz val="10"/>
        <rFont val="Arial"/>
        <family val="2"/>
        <charset val="1"/>
      </rPr>
      <t xml:space="preserve"> m² + (14,73 + 0,54 m) x 1,63 m = </t>
    </r>
    <r>
      <rPr>
        <b/>
        <sz val="10"/>
        <rFont val="Arial"/>
        <family val="2"/>
        <charset val="1"/>
      </rPr>
      <t>24,89</t>
    </r>
    <r>
      <rPr>
        <sz val="10"/>
        <rFont val="Arial"/>
        <family val="2"/>
        <charset val="1"/>
      </rPr>
      <t xml:space="preserve"> m² + (2,20 m + 1,20 m) x 0,15 m + (1,60 m + 1,20 m) x 0,15 m = </t>
    </r>
    <r>
      <rPr>
        <b/>
        <sz val="10"/>
        <rFont val="Arial"/>
        <family val="2"/>
        <charset val="1"/>
      </rPr>
      <t>0,93</t>
    </r>
    <r>
      <rPr>
        <sz val="10"/>
        <rFont val="Arial"/>
        <family val="2"/>
        <charset val="1"/>
      </rPr>
      <t xml:space="preserve"> m² + (37,37 m + 1,62 m) x 1,63 m = </t>
    </r>
    <r>
      <rPr>
        <b/>
        <sz val="10"/>
        <rFont val="Arial"/>
        <family val="2"/>
        <charset val="1"/>
      </rPr>
      <t>63,55</t>
    </r>
    <r>
      <rPr>
        <sz val="10"/>
        <rFont val="Arial"/>
        <family val="2"/>
        <charset val="1"/>
      </rPr>
      <t xml:space="preserve"> m² + (7,07 m x 0,15 m) + (10,12 m x 0,15 m) + (7,04 m x 0,15 m) + (7,10 m x 0,15 m) + (9,40 m x 0,15 m) + (9,40 m x 0,15 m) + (7,10 m x 0,15 m) + (7,36 m x 0,15 m) + (10,72 m x 0,15 m) + (7,36 m x 0,15 m) + (10,72 m x 0,15 m) = 14,01 m² + (0,48 m x 2,14 m) x 2 lados = </t>
    </r>
    <r>
      <rPr>
        <b/>
        <sz val="10"/>
        <rFont val="Arial"/>
        <family val="2"/>
        <charset val="1"/>
      </rPr>
      <t>2,05</t>
    </r>
    <r>
      <rPr>
        <sz val="10"/>
        <rFont val="Arial"/>
        <family val="2"/>
        <charset val="1"/>
      </rPr>
      <t xml:space="preserve"> m² + (2,14 m x 0,27 m) = </t>
    </r>
    <r>
      <rPr>
        <b/>
        <sz val="10"/>
        <rFont val="Arial"/>
        <family val="2"/>
        <charset val="1"/>
      </rPr>
      <t>0,58</t>
    </r>
    <r>
      <rPr>
        <sz val="10"/>
        <rFont val="Arial"/>
        <family val="2"/>
        <charset val="1"/>
      </rPr>
      <t xml:space="preserve"> m² + (0,48 m x 6,83 m) x 2 lados = </t>
    </r>
    <r>
      <rPr>
        <b/>
        <sz val="10"/>
        <rFont val="Arial"/>
        <family val="2"/>
        <charset val="1"/>
      </rPr>
      <t>6,56</t>
    </r>
    <r>
      <rPr>
        <sz val="10"/>
        <rFont val="Arial"/>
        <family val="2"/>
        <charset val="1"/>
      </rPr>
      <t xml:space="preserve"> m² + (6,83 m x 0,20 m) = </t>
    </r>
    <r>
      <rPr>
        <b/>
        <sz val="10"/>
        <rFont val="Arial"/>
        <family val="2"/>
        <charset val="1"/>
      </rPr>
      <t>1,37</t>
    </r>
    <r>
      <rPr>
        <sz val="10"/>
        <rFont val="Arial"/>
        <family val="2"/>
        <charset val="1"/>
      </rPr>
      <t xml:space="preserve"> m² + (1,21 m x 0,48 m) x 2 lados = </t>
    </r>
    <r>
      <rPr>
        <b/>
        <sz val="10"/>
        <rFont val="Arial"/>
        <family val="2"/>
        <charset val="1"/>
      </rPr>
      <t>1,16</t>
    </r>
    <r>
      <rPr>
        <sz val="10"/>
        <rFont val="Arial"/>
        <family val="2"/>
        <charset val="1"/>
      </rPr>
      <t xml:space="preserve"> m² + (1,21 m x 0,20 m) = </t>
    </r>
    <r>
      <rPr>
        <b/>
        <sz val="10"/>
        <rFont val="Arial"/>
        <family val="2"/>
        <charset val="1"/>
      </rPr>
      <t>0,24</t>
    </r>
    <r>
      <rPr>
        <sz val="10"/>
        <rFont val="Arial"/>
        <family val="2"/>
        <charset val="1"/>
      </rPr>
      <t xml:space="preserve"> m² + (6,83 mx 0,48) x 2 lados  x 6 vigas = </t>
    </r>
    <r>
      <rPr>
        <b/>
        <sz val="10"/>
        <rFont val="Arial"/>
        <family val="2"/>
        <charset val="1"/>
      </rPr>
      <t>39,36</t>
    </r>
    <r>
      <rPr>
        <sz val="10"/>
        <rFont val="Arial"/>
        <family val="2"/>
        <charset val="1"/>
      </rPr>
      <t xml:space="preserve"> m² + (6,83 m x 0,20 m)  x 6 vigas = </t>
    </r>
    <r>
      <rPr>
        <b/>
        <sz val="10"/>
        <rFont val="Arial"/>
        <family val="2"/>
        <charset val="1"/>
      </rPr>
      <t>8,22</t>
    </r>
    <r>
      <rPr>
        <sz val="10"/>
        <rFont val="Arial"/>
        <family val="2"/>
        <charset val="1"/>
      </rPr>
      <t xml:space="preserve"> m² - </t>
    </r>
    <r>
      <rPr>
        <b/>
        <sz val="10"/>
        <rFont val="Arial"/>
        <family val="2"/>
        <charset val="1"/>
      </rPr>
      <t>0,11</t>
    </r>
    <r>
      <rPr>
        <sz val="10"/>
        <rFont val="Arial"/>
        <family val="2"/>
        <charset val="1"/>
      </rPr>
      <t xml:space="preserve"> m² (janela) + </t>
    </r>
    <r>
      <rPr>
        <b/>
        <sz val="10"/>
        <rFont val="Arial"/>
        <family val="2"/>
        <charset val="1"/>
      </rPr>
      <t>80,36 m² +  35,42 m² + 4,99 m²</t>
    </r>
    <r>
      <rPr>
        <sz val="10"/>
        <rFont val="Arial"/>
        <family val="2"/>
        <charset val="1"/>
      </rPr>
      <t xml:space="preserve"> = 415,73 m²</t>
    </r>
  </si>
  <si>
    <t>Sala 10: (6,95 m x 2 lados + 7,40 m x 2 lados + 0,09 m x 2 quinas  + 0,03 m x 2 quinas) x 1,63 m + (5,85 m + 5,85 m) x 0,15 m - 4,50 m² + 51,39 m²= 95,82 m²</t>
  </si>
  <si>
    <t>Sala 11: (6,95 m x 2 lados + 7,18 m x 2 lados + 0,09 m x 2 quinas + 0,03 m x 2 quinas) x 1,63 m + (5,85 m + 5,85 m) x 0,15 m - 4,50 m²  + 49,86 m² (forro)= 93,42 m²</t>
  </si>
  <si>
    <t>Sala 12: (6,95 m x 2 lados + 7,42 m x 2 lados + 0,09 m x 2 lados + 0,03 m x 2 lados) x 1,63 m + (5,90 m + 5,90 m) x 0,15 m - 4,64 m²+ 51,39 m² (forro) = 95,69 m²</t>
  </si>
  <si>
    <t>Sala 13:  (6,95 m x 2 lados + 7,42 m x 2 lados + 0,09 m x 2 lados + 0,03 m x 2 lados) x 1,63 m + (5,90 m + 5,90 m) x 0,15 m - 4,64 m² + 51,40 m² (forro) = 95,70 m²</t>
  </si>
  <si>
    <t>Sala dos professores:(6,95 m x 2 lados + 7,42 m x 2 lados + 0,09 m x 2 lados + 0,03 m x 2 lados) x 1,63 m + (5,90 m + 5,90 m) x 0,15 m - 4,64 m² + 51,40 m² (forro) = 95,70 m²</t>
  </si>
  <si>
    <t xml:space="preserve">WC Masculino: (1,12 m + 1,07 m + 1,12 m + 1,07 m) x 1,38 m - (0,88 m + 0,80 m) x 0,72 m + 1,19 m² + 23,65 m² = 29,67 m² </t>
  </si>
  <si>
    <t xml:space="preserve">WC Feminino: (1,12 m + 1,07 m + 1,12 m + 1,07 m) x 1,38 m - (0,88 m + 0,80 m) x 0,72 m + 1,19 m² + 23,65 m² = 29,67 m² </t>
  </si>
  <si>
    <t>Sala 14: (6,95 m x 2 lados + 7,35 m x 2 lados + 0,09 m x 2 quinas + 0,03 m x 2 quinas) x 1,63 m + (5,90 m + 5,90 m) x 0,15 m - 4,64 m² + 51,05 m² (forro) = 95,19 m²</t>
  </si>
  <si>
    <t>Sala 15: (6,95 m x 2 lados + 7,38 m x 2 lados + 0,09 m x 2 quinas + 0,03 m x 2 quinas) x 1,63 m + (5,90 m + 5,90 m) x 0,15 m - 4,64 m² + 51,25 m² (forro) = 95,49 m²</t>
  </si>
  <si>
    <t>Sala 16: (6,95 m x 2 lados + 7,40 m x 2 lados + 0,09 m x 2 quinas  + 0,03 m x 2 quinas) x 1,63 m + (5,90 m + 5,90 m) x 0,15 m - 4,64 m² + 51,39 m²= 95,69 m²</t>
  </si>
  <si>
    <t>Sala 09:  (6,95 m x 2 lados + 7,40 m x 2 lados + 0,09 m x 2 quinas  + 0,03 m x 2 quinas) x 1,63 m + (5,85 m + 5,85 m) x 0,15 m - 4,50 m² + 51,39 m²= 95,82 m²</t>
  </si>
  <si>
    <t>Sala 08: (6,95 m x 2 lados + 7,18 m x 2 lados + 0,09 m x 2 quinas + 0,03 m x 2 quinas) x 1,63 m + (5,85 m + 5,85 m) x 0,15 m - 4,50 m²  + 49,86 m² (forro)= 93,42 m²</t>
  </si>
  <si>
    <t>Sala 07: (6,95 m x 2 lados + 7,42 m x 2 lados + 0,09 m x 2 lados + 0,03 m x 2 lados) x 1,63 m + (5,90 m + 5,90 m) x 0,15 m - 4,64 m²+ 51,39 m² (forro) = 95,69 m²</t>
  </si>
  <si>
    <t>Sala 06:  (6,95 m x 2 lados + 7,42 m x 2 lados + 0,09 m x 2 lados + 0,03 m x 2 lados) x 1,63 m + (5,90 m + 5,90 m) x 0,15 m - 4,64 m²+ 51,39 m² (forro) = 95,69 m²</t>
  </si>
  <si>
    <t>Sala 05:  (6,95 m x 2 lados + 7,42 m x 2 lados + 0,09 m x 2 lados + 0,03 m x 2 lados) x 1,63 m + (5,90 m + 5,90 m) x 0,15 m - 4,64 m²+ 51,39 m² (forro) = 95,69 m²</t>
  </si>
  <si>
    <t>Sala 04: (6,95 m x 2 lados + 7,35 m x 2 lados + 0,09 m x 2 quinas + 0,03 m x 2 quinas) x 1,63 m + (5,90 m + 5,90 m) x 0,15 m - 4,64 m² + 51,05 m² (forro) = 95,19 m²</t>
  </si>
  <si>
    <t>Coordenação: (6,95 m x 2 lados + 3,63 m x 2 lados) x 1,63 m + (5,90 m + 5,90 m) x 0,15 m - 2,32 m² + 25,22 m² (forro) = 59,16 m²</t>
  </si>
  <si>
    <t>Sala de material pedagógico: (6,95 m x 2 lados + 3,63 m x 2 lados) x 1,63 m + (5,90 m + 5,90 m) x 0,15 m - 2,32 m² + 25,22 m² (forro) = 59,16 m²</t>
  </si>
  <si>
    <t>Sala 03:  (6,95 m x 2 lados + 7,35 m x 2 lados + 0,09 m x 2 quinas + 0,03 m x 2 quinas) x 1,63 m + (5,90 m + 5,90 m) x 0,15 m - 4,64 m² + 51,05 m² (forro) = 95,19 m²</t>
  </si>
  <si>
    <t>Sala 02: (6,95 m x 2 lados + 7,38 m x 2 lados + 0,09 m x 2 quinas + 0,03 m x 2 quinas) x 1,63 m + (5,90 m + 5,90 m) x 0,15 m - 4,64 m² + 51,25 m² (forro) = 95,49 m²</t>
  </si>
  <si>
    <t>Sala 01: (6,95 m x 2 lados + 7,42 m x 2 lados + 0,09 m x 2 lados + 0,03 m x 2 lados) x 1,63 m + (5,90 m + 5,90 m) x 0,15 m - 4,64 m²+ 51,39 m² (forro) = 95,69 m²</t>
  </si>
  <si>
    <r>
      <rPr>
        <sz val="10"/>
        <rFont val="Arial"/>
        <family val="2"/>
        <charset val="1"/>
      </rPr>
      <t xml:space="preserve">Circulação 04: (2,32 m + 2,32 m + 37,57 m + 1,71 m (quinas) + (30,22 m+ 1,35 m) + (75,02 m + 3,24 m) + (0,20 m + 0,20 m + 0,30 m + 0,30 m) pilar = 154,48 m x 1,63 m = </t>
    </r>
    <r>
      <rPr>
        <b/>
        <sz val="10"/>
        <rFont val="Arial"/>
        <family val="2"/>
        <charset val="1"/>
      </rPr>
      <t>251,80 m²</t>
    </r>
    <r>
      <rPr>
        <sz val="10"/>
        <rFont val="Arial"/>
        <family val="2"/>
        <charset val="1"/>
      </rPr>
      <t xml:space="preserve"> + (0,48 m x 2,14 m) x 2 lados = </t>
    </r>
    <r>
      <rPr>
        <b/>
        <sz val="10"/>
        <rFont val="Arial"/>
        <family val="2"/>
        <charset val="1"/>
      </rPr>
      <t>2,05</t>
    </r>
    <r>
      <rPr>
        <sz val="10"/>
        <rFont val="Arial"/>
        <family val="2"/>
        <charset val="1"/>
      </rPr>
      <t xml:space="preserve"> m² + (2,14 m x 0,27 m) = </t>
    </r>
    <r>
      <rPr>
        <b/>
        <sz val="10"/>
        <rFont val="Arial"/>
        <family val="2"/>
        <charset val="1"/>
      </rPr>
      <t>0,58</t>
    </r>
    <r>
      <rPr>
        <sz val="10"/>
        <rFont val="Arial"/>
        <family val="2"/>
        <charset val="1"/>
      </rPr>
      <t xml:space="preserve"> m² + (0,48 m x 2,14 m) x 2 lados = </t>
    </r>
    <r>
      <rPr>
        <b/>
        <sz val="10"/>
        <rFont val="Arial"/>
        <family val="2"/>
        <charset val="1"/>
      </rPr>
      <t>2,05</t>
    </r>
    <r>
      <rPr>
        <sz val="10"/>
        <rFont val="Arial"/>
        <family val="2"/>
        <charset val="1"/>
      </rPr>
      <t xml:space="preserve"> m² + (2,14 m x 0,20 m) = </t>
    </r>
    <r>
      <rPr>
        <b/>
        <sz val="10"/>
        <rFont val="Arial"/>
        <family val="2"/>
        <charset val="1"/>
      </rPr>
      <t>0,43</t>
    </r>
    <r>
      <rPr>
        <sz val="10"/>
        <rFont val="Arial"/>
        <family val="2"/>
        <charset val="1"/>
      </rPr>
      <t xml:space="preserve"> m² + (1,83 m + 1,14 m + 1,14 m) x 0,15 m = </t>
    </r>
    <r>
      <rPr>
        <b/>
        <sz val="10"/>
        <rFont val="Arial"/>
        <family val="2"/>
        <charset val="1"/>
      </rPr>
      <t>0,62</t>
    </r>
    <r>
      <rPr>
        <sz val="10"/>
        <rFont val="Arial"/>
        <family val="2"/>
        <charset val="1"/>
      </rPr>
      <t xml:space="preserve"> m² + (1,86 m + 2,10 m + 2,10 m) x 0,15 m = </t>
    </r>
    <r>
      <rPr>
        <b/>
        <sz val="10"/>
        <rFont val="Arial"/>
        <family val="2"/>
        <charset val="1"/>
      </rPr>
      <t>0,91</t>
    </r>
    <r>
      <rPr>
        <sz val="10"/>
        <rFont val="Arial"/>
        <family val="2"/>
        <charset val="1"/>
      </rPr>
      <t xml:space="preserve"> m²  + (2,50 m + 2,35 m + 2,35 m) x 0,15 m = 1,08 m² x 2 básculas = </t>
    </r>
    <r>
      <rPr>
        <b/>
        <sz val="10"/>
        <rFont val="Arial"/>
        <family val="2"/>
        <charset val="1"/>
      </rPr>
      <t>2,16</t>
    </r>
    <r>
      <rPr>
        <sz val="10"/>
        <rFont val="Arial"/>
        <family val="2"/>
        <charset val="1"/>
      </rPr>
      <t xml:space="preserve"> m² + (0,88 m + 2,10 m+ 2,10 m) x 0,15 m = </t>
    </r>
    <r>
      <rPr>
        <b/>
        <sz val="10"/>
        <rFont val="Arial"/>
        <family val="2"/>
        <charset val="1"/>
      </rPr>
      <t>0,76</t>
    </r>
    <r>
      <rPr>
        <sz val="10"/>
        <rFont val="Arial"/>
        <family val="2"/>
        <charset val="1"/>
      </rPr>
      <t xml:space="preserve"> m² + (0,89 m + 2,10 m + 2,10 m) x 0,15 m = 0,76 m² + 172,17 m² - 0,09 m² = </t>
    </r>
    <r>
      <rPr>
        <b/>
        <sz val="10"/>
        <rFont val="Arial"/>
        <family val="2"/>
        <charset val="1"/>
      </rPr>
      <t>434,20</t>
    </r>
    <r>
      <rPr>
        <sz val="10"/>
        <rFont val="Arial"/>
        <family val="2"/>
        <charset val="1"/>
      </rPr>
      <t xml:space="preserve"> m²</t>
    </r>
  </si>
  <si>
    <t>Hall: 14,10 m² (laje)</t>
  </si>
  <si>
    <t>De acordo com o roteiro para procedimentos de levantamentos de serviços de obras civis para orçamentos sistema labor/itufes - iopes, o quantitativo de pintura em esquadria de ferro é a área das esquadrias multiplicada pela quantidade e pelo seguinte coeficiente: Caixilho de ferro, grade, tela e básculas = 2</t>
  </si>
  <si>
    <t>Sala 18: (2,00 m x 1,45 m + 3,20 m x 1,45 m) x 2 = 15,08 m²</t>
  </si>
  <si>
    <t>Sala 19: 3,20 m x 1,45 m x 2 janelas x 2 = 18,56 m²</t>
  </si>
  <si>
    <t>Biblioteca: 3,20 m x 1,45 m x 2 janelas x 2 = 18,56 m²</t>
  </si>
  <si>
    <t>Sala 20:  3,20 m x 1,45 m x 2 janelas x 2 = 18,56 m²</t>
  </si>
  <si>
    <t>Sala de reunião:  3,20 m x 1,45 m x 2 = 9,28 m²</t>
  </si>
  <si>
    <t>Direção: 3,20 m x 1,45 m x 2 = 9,28 m²</t>
  </si>
  <si>
    <t>Cozinha: 2,80 m x 1,20 m x 2 = 6,72 m²</t>
  </si>
  <si>
    <t>Refeitório: (3,42 m x 2,35 m) +  (2,15 m x 2,40 m) x 2 = 26,40 m²</t>
  </si>
  <si>
    <t>Sala AEE: 3,20 m x 1,45 m x 2 janelas x 2 = 18,56 m²</t>
  </si>
  <si>
    <t>Sala de informática:3,20 m x 1,45 m x 2 janelas x 2 + 0,80 m x 2,10 m x 2 = 21,92 m²</t>
  </si>
  <si>
    <t>Hall de entrada: (3,40 m x 2,80 m +  3,35 m x 2,80 m) x 2  = 37,80 m²</t>
  </si>
  <si>
    <t>Recepção: 3,20 m x 1,45 m x 2 = 9,28 m²</t>
  </si>
  <si>
    <t>Depósito 03: 3,20 m x 1,45 m x 2 = 9,28 m²</t>
  </si>
  <si>
    <t>Depósito 02: 3,20 m x 1,45 m x 2 = 9,28 m²</t>
  </si>
  <si>
    <t>Sala de Jogos: 3,20 m x 1,45 m x 2 = 9,28 m²</t>
  </si>
  <si>
    <t>Sala 17: 3,20 m x 1,45 m x 2 janelas x 2 = 18,56 m²</t>
  </si>
  <si>
    <t>Auditório: 3,20 m x 1,45 m x 4 janelas x 2 = 37,12 m²</t>
  </si>
  <si>
    <t>DML: (1,10 m x 1,40 m + 1,98 m x 1,40 m + 1,60 m x 1,40 m + 3,60 m x 0,70 m + 0,90 m x 1,40 m + 0,22 m x 1,40 m) x  2  + (0,90 m x 1,00 m) = 22,18 m²</t>
  </si>
  <si>
    <t>Sala 10: 3,15 m x 1,45 m x 2 janelas) x 2 = 18,28 m²</t>
  </si>
  <si>
    <t>Sala 11: 3,15 m x 1,45 m x 2 janelas) x 2 = 18,28 m²</t>
  </si>
  <si>
    <t>Sala 12: 3,20 m x 1,45 m x 2 janelas x 2 = 18,56 m²</t>
  </si>
  <si>
    <t>Sala 13: 3,20 m x 1,45 m x 2 janelas x 2 = 18,56 m²</t>
  </si>
  <si>
    <t>Sala dos professores:  3,20 m x 1,45 m x 2 janelas x 2 = 18,56 m²</t>
  </si>
  <si>
    <t>Sala 14: 3,20 m x 1,45 m x 2 janelas x 2 = 18,56 m²</t>
  </si>
  <si>
    <t>Sala 15: 3,20 m x 1,45 m x 2 janelas x 2 = 18,56 m²</t>
  </si>
  <si>
    <t>Sala 16: 3,20 m x 1,45 m x 2 janelas x 2 = 18,56 m²</t>
  </si>
  <si>
    <t>Sala 09: 3,15 m x 1,45 m x 2 janelas) x 2 = 18,28 m²</t>
  </si>
  <si>
    <t>Sala 08: 3,15 m x 1,45 m x 2 janelas) x 2 = 18,28 m²</t>
  </si>
  <si>
    <t>Sala 07: 3,20 m x 1,45 m x 2 janelas x 2 = 18,56 m²</t>
  </si>
  <si>
    <t>Sala 06: 3,20 m x 1,45 m x 2 janelas x 2 = 18,56 m²</t>
  </si>
  <si>
    <t>Sala 05: 3,20 m x 1,45 m x 2 janelas x 2 = 18,56 m²</t>
  </si>
  <si>
    <t>Sala 04: 3,20 m x 1,45 m x 2 janelas x 2 = 18,56 m²</t>
  </si>
  <si>
    <t>Coordenação:,20 m x 1,45 m x 2 = 9,28 m²</t>
  </si>
  <si>
    <t>Sala de Material Pedagógico: 3,20 m x 1,45 m x 2 = 9,28 m²</t>
  </si>
  <si>
    <t>Sala 03: 3,20 m x 1,45 m x 2 janelas x 2 = 18,56 m²</t>
  </si>
  <si>
    <t>Sala 02: 3,20 m x 1,45 m x 2 janelas x 2 = 18,56 m²</t>
  </si>
  <si>
    <t>Sala 01: 3,20 m x 1,45 m x 2 janelas x 2 = 18,56 m²</t>
  </si>
  <si>
    <t>Circulação 04: 1,83 m x 1,24 m x 2 = 4,54 m²</t>
  </si>
  <si>
    <t>Portões: 3,36 m² x 2 = 6,72 m²</t>
  </si>
  <si>
    <t>Laje: 3,52 m²</t>
  </si>
  <si>
    <t>Mureta para gradil: 373,74 m x 0,30 m x 2 lados + 373,74 m x 0,15 m = 280,31 m²</t>
  </si>
  <si>
    <t>Pórtico: 5,63 m x 5,63 m x 2 lados =63,40 m²</t>
  </si>
  <si>
    <t>Reifeitório: (3,30 m x 1,80 m x 3 + 3,56 m x 1,80 m x 2) x 2 lados = 61,28 m²</t>
  </si>
  <si>
    <t>PNE Feminino: 1,00 unidade</t>
  </si>
  <si>
    <t>WC Feminino: 1,00 unidade</t>
  </si>
  <si>
    <t>WC Masculino: 1,00 unidade</t>
  </si>
  <si>
    <t>PNE Masculino: 1,00 unidade</t>
  </si>
  <si>
    <t>DML: 2,00 unidades</t>
  </si>
  <si>
    <t>Sala 18: 4,00 unidades</t>
  </si>
  <si>
    <t>Sala 19: 4,00 unidades</t>
  </si>
  <si>
    <t>Biblioteca: 4,00 unidades</t>
  </si>
  <si>
    <t>Sala 20: 4,00 unidades</t>
  </si>
  <si>
    <t>Sala de reunião: 2,00 unidades</t>
  </si>
  <si>
    <t>Direção: 2,00 unidades</t>
  </si>
  <si>
    <t>Cozinha: 3,00 unidades</t>
  </si>
  <si>
    <t>Depósito frios: 2,00 unidades</t>
  </si>
  <si>
    <t>Depósito seco: 2,00 unidades</t>
  </si>
  <si>
    <t>Refeitório: 18,00 unidades</t>
  </si>
  <si>
    <t>Sala AEE: 4,00 unidades</t>
  </si>
  <si>
    <t>Sala de Informática: 4,00 unidades</t>
  </si>
  <si>
    <t>Hall de Entrada: 4,00 unidades</t>
  </si>
  <si>
    <t>Recepção: 2,00 unidades</t>
  </si>
  <si>
    <t>Depósito 04: 1,00 unidade</t>
  </si>
  <si>
    <t>Depósito 03: 2,00 unidades</t>
  </si>
  <si>
    <t xml:space="preserve">DML 01: 1,00 unidade </t>
  </si>
  <si>
    <t>Circulação 02: 1,00 unidade</t>
  </si>
  <si>
    <t>Sala de jogos: 2,00 unidades</t>
  </si>
  <si>
    <t>Sala 17: 4,00 unidades</t>
  </si>
  <si>
    <t>Auditório: 9,00 unidades</t>
  </si>
  <si>
    <t>Circulação 02: 10,00 unidades</t>
  </si>
  <si>
    <t>Sala 10: 4,00 unidades</t>
  </si>
  <si>
    <t>Sala 11: 4,00 unidades</t>
  </si>
  <si>
    <t>Sala 12: 4,00 unidades</t>
  </si>
  <si>
    <t>Sala 13: 4,00 unidades</t>
  </si>
  <si>
    <t>Sala de planejamento pedagógico: 4,00 unidades</t>
  </si>
  <si>
    <t>WC masculino: 2,00 unidades</t>
  </si>
  <si>
    <t>WC Feminino: 2,00 unidades</t>
  </si>
  <si>
    <t>Sala 14: 4,00 unidades</t>
  </si>
  <si>
    <t>Sala 15: 4,00 unidades</t>
  </si>
  <si>
    <t>Sala 16: 4,00 unidades</t>
  </si>
  <si>
    <t>Sala 01: 4,00 unidades</t>
  </si>
  <si>
    <t>Sala 02: 4,00 unidades</t>
  </si>
  <si>
    <t>Sala 03: 4,00 unidades</t>
  </si>
  <si>
    <t>Sala de material pedagógico: 2,00 unidades</t>
  </si>
  <si>
    <t>Coordenação: 2,00 unidades</t>
  </si>
  <si>
    <t>Sala 04: 4,00 unidades</t>
  </si>
  <si>
    <t>Sala 05: 4,00 unidades</t>
  </si>
  <si>
    <t>Sala 06: 4,00 unidades</t>
  </si>
  <si>
    <t>Sala 07: 4,00 unidades</t>
  </si>
  <si>
    <t>Sala 08: 4,00 unidades</t>
  </si>
  <si>
    <t>Sala 09: 4,00 unidades</t>
  </si>
  <si>
    <t>Circulação 04: 12,00 unidades</t>
  </si>
  <si>
    <t>Portal: 4,00 unidades</t>
  </si>
  <si>
    <t>2,00 unidades</t>
  </si>
  <si>
    <t>WC Sala de Reunião: 1,00 unidade</t>
  </si>
  <si>
    <t>WC Direção: 1,00 unidade</t>
  </si>
  <si>
    <t>4,00 unidades</t>
  </si>
  <si>
    <t>Conforme Projeto: 1,00 unidade</t>
  </si>
  <si>
    <t>Conforme Projeto: 4,00 unidades</t>
  </si>
  <si>
    <t>Conforme Projeto: 2,00 unidades</t>
  </si>
  <si>
    <t>600,00 metros</t>
  </si>
  <si>
    <t>400,00 unidades</t>
  </si>
  <si>
    <t>400,00 metros</t>
  </si>
  <si>
    <t>200,00 metros</t>
  </si>
  <si>
    <t>100,00 metros</t>
  </si>
  <si>
    <t>3.000,00 metros</t>
  </si>
  <si>
    <t>1.500,00 metros</t>
  </si>
  <si>
    <t>1.200,00 metros</t>
  </si>
  <si>
    <t>300,00 metros</t>
  </si>
  <si>
    <t>120,00 metros</t>
  </si>
  <si>
    <t>90,00 metros</t>
  </si>
  <si>
    <t>40,00 unidades</t>
  </si>
  <si>
    <t>20,00 unidades</t>
  </si>
  <si>
    <t>10,00 unidades</t>
  </si>
  <si>
    <t>6,00 unidades</t>
  </si>
  <si>
    <t>3,00 unidades</t>
  </si>
  <si>
    <t>200,00 unidades</t>
  </si>
  <si>
    <t>300,00 unidades</t>
  </si>
  <si>
    <t>60,00 unidades</t>
  </si>
  <si>
    <t>80,00 quilos</t>
  </si>
  <si>
    <t>500,00 metros</t>
  </si>
  <si>
    <t>30,00 metros</t>
  </si>
  <si>
    <t>30,00 unidades</t>
  </si>
  <si>
    <t>40,00 metros</t>
  </si>
  <si>
    <t>1,00 unidade</t>
  </si>
  <si>
    <t>2,00 unidade</t>
  </si>
  <si>
    <t xml:space="preserve">20,00 unidades </t>
  </si>
  <si>
    <t>8,00 unidades</t>
  </si>
  <si>
    <t>50,00 unidades</t>
  </si>
  <si>
    <t>100,00 unidades</t>
  </si>
  <si>
    <t>PNE feminino: 1,00 unidade</t>
  </si>
  <si>
    <t>WC feminino: 1,00 unidade</t>
  </si>
  <si>
    <t>PNE masculino: 1,00 unidade</t>
  </si>
  <si>
    <t>WC masculino: 1,00 unidade</t>
  </si>
  <si>
    <t>Depósito frio: 1,00 unidade</t>
  </si>
  <si>
    <t>Refeitório: 3,00 unidades</t>
  </si>
  <si>
    <t>DML: 1,00 unidade</t>
  </si>
  <si>
    <t>Cozinha: 1,00 unidade</t>
  </si>
  <si>
    <t>Depósito seco: 1,00 unidade</t>
  </si>
  <si>
    <t>DML: 4,00 unidades</t>
  </si>
  <si>
    <t>Cozinha: 5,00 unidades</t>
  </si>
  <si>
    <t>WC Masculino: 2,00 unidades</t>
  </si>
  <si>
    <t>DML: 3,00 unidades</t>
  </si>
  <si>
    <t>Refeitório:1,00 unidade</t>
  </si>
  <si>
    <t>Cozinha: 3,00 und</t>
  </si>
  <si>
    <t>Sala 20: 1,00 unidade</t>
  </si>
  <si>
    <t>WC Feminino: 7,00 und</t>
  </si>
  <si>
    <t>WC Masculino: 7,00 und</t>
  </si>
  <si>
    <t>WC Feminino 02: 8,00 und</t>
  </si>
  <si>
    <t>WC Masculino 02: 8,00 und</t>
  </si>
  <si>
    <t>WC Sala de Direção: 1,00 unidade</t>
  </si>
  <si>
    <t>WC Feminino: 5,00 und</t>
  </si>
  <si>
    <t>WC Masculino: 5,00 und</t>
  </si>
  <si>
    <t>WC Feminino 02: 6,00 und</t>
  </si>
  <si>
    <t>WC Masculino 02: 6,00 und</t>
  </si>
  <si>
    <t>WC Sala de Reunião: 1,00 und</t>
  </si>
  <si>
    <t>DML: 2,60 m x 0,60 m + 1,98 m x 0,60 m + 3,20 m x 0,10 m (rodabanca) + 1,98 m x 0,10 m (rodabanca) + 2,60 m x 0,05 m (saia) + 1,98 m x 0,05 m (saia) = 3,50 m²</t>
  </si>
  <si>
    <t>Sala 20: 3,50 m x 0,60 m + 1,00 m x 0,60 m + 3,50 m x 0,10 m (rodabanca) + 1,60 m x 0,10 m (rodabanca) + 2,90 m x 0,05 m (saia) + 1,00 m x 0,05 m (saia) = 3,41 m²</t>
  </si>
  <si>
    <t>WC Feminino: 1,55 m x 0,50 m + 3,20 m x 0,50 m + 1,55 m x 0,08 m (rodabanca) + 3,20 m x 0,08 m (rodabanca) + 0,50 m x 0,08 m (rodabanca) + 0,32 m x 0,50 m (fechamento entre bancadas) = 2,96 m²</t>
  </si>
  <si>
    <t>WC Masculino: 1,55 m x 0,50 m + 3,20 m x 0,50 m + 1,55 m x 0,08 m (rodabanca) + 3,20 m x 0,08 m (rodabanca) + 0,50 m x 0,08 m (rodabanca) + 0,32 m x 0,50 m (fechamento entre bancadas) = 2,96 m²</t>
  </si>
  <si>
    <t>Cozinha: 2,47 m x 0,60 m + 3,52 m x 0,10 m (rodabanca) + 0,60 m x 0,10 m (rodabanca) + 2,47 m x 0,05 m (saia) + 1,20 m x 0,60 m + 1,20 m x 0,10 m (rodabanca) + 1,20 m x 0,05 m (saia) + 0,60 m x 0,05 m (saia) + 1,38 m x 0,60 m + 1,38 m x 0,32 m (rodabanca) + 0,60 m x 0,32 m (rodabanca) + 1,38 m x 0,05 m (saia) + 0,22 m x 0,60 m (fechamento entre bancadas) + 1,00 m x 0,50 m (balcão) + 1,00 m x 0,10 m (rodabanca) + 1,00 m x 0,40 m (balcão) + 1,00 m x 0,10 m (rodabanca) + 1,50 m x 0,60 m + 1,50 m x 0,10 m (rodabanca) + 0,60 m x 0,10 m (rodabanca) + 1,50 m x 0,05 m (saia) + 0,60 m x 0,05 m (saia) + 1,62 m x 0,50 m (balcão) + 1,62 m x 0,10 m (rodabanca) + 1,62 m x 0,40 m + 1,62 m x 0,10 m + 2,23 m x 0,60 m + 3,03 m x 0,60 m + 2,23 m x 0,60 m + 2,23 m x 0,10 m (rodabanca) + 4,23 m x 0,10 m (rodabanca) + 2,23 m x 0,10 m (rodabanca) + 1,63 m x 0,05 m (saia) + 3,03 m x 0,05 m (saia) + 1,63 m x 0,05 m (saia) + 0,60 m x 0,05 m (saia) =</t>
  </si>
  <si>
    <t>Recepção: 2,00 m x 0,30 m = 0,60 m²</t>
  </si>
  <si>
    <t xml:space="preserve">Sala de Material pedagógico: 4,00 m x 0,60 m + 3,00 m x 0,80 m + (0,45 m + 0,45 m + 0,13 m + 0,13 m) x 0,76 m x 3 + 0,53 m x 0,21 m x 3 = 7,78 m² </t>
  </si>
  <si>
    <t>WC Feminino: 1,55 m x 0,50 m  + 4,20 m x 0,50 m + 1,55 m x 0,08 m (rodabanca) + 4,20 m x 0,08 m (rodabanca) + 0,50 m x 0,08 m (rodabanca) + 0,32 m x 0,50 m (fechamento entre bancadas) = 3,52 m²</t>
  </si>
  <si>
    <t>WC Masculino: 1,55 m x 0,50 m  + 4,20 m x 0,50 m + 1,55 m x 0,08 m (rodabanca) + 4,20 m x 0,08 m (rodabanca) + 0,50 m x 0,08 m (rodabanca) + 0,32 m x 0,50 m (fechamento entre bancadas) = 3,52 m²</t>
  </si>
  <si>
    <t>PNE Feminino: 2,00 unidades</t>
  </si>
  <si>
    <t>PNE Masculino: 2,00 unidades</t>
  </si>
  <si>
    <t>PNE Feminino: 2,00 unidade</t>
  </si>
  <si>
    <t>PNE Masculino: 2,00 unidade</t>
  </si>
  <si>
    <t>WC Feminino: 5,00 unidade</t>
  </si>
  <si>
    <t>WC Masculino: 5,00 unidade</t>
  </si>
  <si>
    <t>WC Feminino: 6,00 unidades</t>
  </si>
  <si>
    <t>WC Masculino: 6,00 unidades</t>
  </si>
  <si>
    <t>WC Feminino: 5,00 unidades</t>
  </si>
  <si>
    <t>WC Masculino: 5,00 unidades</t>
  </si>
  <si>
    <t>WC Feminino: 6,00 unidade</t>
  </si>
  <si>
    <t>WC Masculino: 6,00 unidade</t>
  </si>
  <si>
    <t>WC Masculino:2,00 unidades</t>
  </si>
  <si>
    <t>WC Feminino: 2,00 unidade</t>
  </si>
  <si>
    <t>WC Masculino: 2,00 unidade</t>
  </si>
  <si>
    <t>DML: 12,00 unidades x 0,50 m = 6,00 m</t>
  </si>
  <si>
    <t>DML 01: 22,00 unidades x 0,45 m + 12,00 unidades x 0,45 m + 42,00 unidades x 0,45 m = 34,20 m</t>
  </si>
  <si>
    <t>Depósito 03: 36,00 unidades x 0,45 m + 30,00 unidades x 0,45 m + 42,00 unidades x 0,45 m = 48,60 m</t>
  </si>
  <si>
    <t>Depósito seco: 18,00 unidades x 0,50 m + 12,00 unidades x 0,50 m + 6,00 unidades x 0,50 m = 18,00 m</t>
  </si>
  <si>
    <t xml:space="preserve">Cozinha: 7,00 unidades x 0,40 m + 8,00 unidades x 0,40 m + 8,00 unidades x 0,35 m + 4,00 unidades x 0,40 m + 4,00 unidades x 0,35 m + 2,00 unidades x 0,20 m  = 12,20 m </t>
  </si>
  <si>
    <t>Sala de material pedagógico: 7,00 unidades x 0,60 m + 60,00 unidades x 0,45 m = 31,20 m</t>
  </si>
  <si>
    <t>1.297, 75 m² (Área de cobertura) x 11,00 kg/m² (peso do aço) = 14.275,25</t>
  </si>
  <si>
    <t>Pórtico: 3,05 m + 3,05 m + 7,33 m = 14,63</t>
  </si>
  <si>
    <t>DML: 7,41 m + 1,35 m + 1,35 m = 10,11 m</t>
  </si>
  <si>
    <t>Depósitos/Cozinha: 1,74 m + 1,74 m + 7,27 m = 10,75 m</t>
  </si>
  <si>
    <t>Cobertura: 74,34 m + 16,54 m + 16,54 m = 107,42 m</t>
  </si>
  <si>
    <t>Pórtico: 7,33 m</t>
  </si>
  <si>
    <t>DML: 7,41 m</t>
  </si>
  <si>
    <t>Elevador: 1,80 m</t>
  </si>
  <si>
    <t>Depósitos/Cozinha: 7,27 m</t>
  </si>
  <si>
    <t>Cobertura: 74,94 m</t>
  </si>
  <si>
    <t>Caixa d'água: 9,27 m</t>
  </si>
  <si>
    <t>Pórtico: 9,00 m x 2 tubos = 18,00 m</t>
  </si>
  <si>
    <t>DML:2,88 m + 7,41 m = 10,29 m</t>
  </si>
  <si>
    <t>Elevador: 0,80 m</t>
  </si>
  <si>
    <t>Depósitos/Cozinha: 2,85 m</t>
  </si>
  <si>
    <t>Cobertura: 6,30 m x 6 tubos = 37,80 m</t>
  </si>
  <si>
    <t>Caixa d'água: 1,30 m</t>
  </si>
  <si>
    <t>Área de telhado: (6,70 m + 0,70 m+ 0,70 m)  x (4,60 m + 0,70 m + 0,70 m) = 48,60 m²</t>
  </si>
  <si>
    <t>Telhado escola:1.256,50 m²</t>
  </si>
  <si>
    <t>DML: 10,00 m²</t>
  </si>
  <si>
    <t>Pórtico: 18,85 m²</t>
  </si>
  <si>
    <t>Depósitos/Cozinha: 12,65 m²</t>
  </si>
  <si>
    <t>Pórtico: 3,50 m + 3,50 m + 7,63 m = 14,63 m</t>
  </si>
  <si>
    <t xml:space="preserve">DML: 1,95 m + 7,56 m = 9,51 m </t>
  </si>
  <si>
    <t>Elevador + Cobertura escola: 7,56 m + 2,11 m + 2,11 m + 2,10 m + 7,04 m + 75,26 m + 16,70 m = 112,88 m</t>
  </si>
  <si>
    <t>Depósitos/Cozinha: 2,35 m + 2,35 m + 7,59 m = 12,29 m</t>
  </si>
  <si>
    <t>WC Masculino:23,65 m²</t>
  </si>
  <si>
    <t>WC Feminino: 23,65 m²</t>
  </si>
  <si>
    <t>16,81 m³ + 19,41 m³ + 14,45 m³ + 173,88 m³ + 3,60 m³ + 1,40 m³ + 1,21 m³ + 0,55 m³ + 0,99 m³ = 232,30 m³</t>
  </si>
  <si>
    <t>Conforme projeto: 2583,45 m²</t>
  </si>
  <si>
    <t>Conforme projeto: 2.204,08 m² + 898,53 m² + 22,58 m² + 418,08 m² + 766,74 m² = 4310,01 m²</t>
  </si>
  <si>
    <t>420,00 metros</t>
  </si>
  <si>
    <t xml:space="preserve">Conforme projeto: 17,83 m² </t>
  </si>
  <si>
    <t>Elevador: 2,60 m</t>
  </si>
  <si>
    <t>Conforme Projeto: 10,15 m + 93,88 m + 3,71 m + 5,47 m + 83,83 m + 9,97 m = 207,00 m</t>
  </si>
  <si>
    <t>Conforme projeto: 241,96 m² + 8,86 m² = 250,82 m²</t>
  </si>
  <si>
    <t>DML: 2,00 m x 0,50 m = 1,00 m² x 3 prateleiras = 3,00 m²</t>
  </si>
  <si>
    <t>DML 01: (2,30 m + 3,10 m + 1,25 m) x 0,45 m x 6 prateleiras = 17,96 m²</t>
  </si>
  <si>
    <t>Depósito 03 (1,13 m + 2,75 m + 4,05 m + 1,80 m) x 0,45 m x 6 prateleiras = 26,27 m²</t>
  </si>
  <si>
    <t xml:space="preserve">Depósito seco: (3,40 m + 2,40 m) x 0,50 m x 3 prateleiras + (2,00 m x 0,50 m x 2 prateleiras + 3,40 m x 0,50 m + 2,40 m x 0,50 m + 2,00 m x 0,50 m + (1,90 m + 2,00 m + 2,90 m) x 0,03 m (fechamento inferior prateleiras) = 14,80 m² </t>
  </si>
  <si>
    <t>Cozinha: 2,47 m x 0,40 m + 2,47 m x 0,35 m + 0,60 m x 0,50 m x 4 prateleiras + 0,60 m x 0,50 m (base) + 0,60 m x 0,03 m (fechamento) + 1,38 m x 0,20 m + 2,23 m x 0,35 m x 2 prateleiras + 2,23 m x 0,40 m x 2 prateleiras + 3,03 m x 0,40 m = 8,20 m²</t>
  </si>
  <si>
    <t>Sala de material pedagógico: 6,92 m x 0,45 m x 5 prateleiras = 15,57 m²</t>
  </si>
  <si>
    <t>Conforme Projeto: 43,15 m</t>
  </si>
  <si>
    <t>FACHADA</t>
  </si>
  <si>
    <t>Placa de ACM cor verde, aplicação em detalhe (formato em S) na lateral esquerda: 50,56 m²</t>
  </si>
  <si>
    <t>Placa de ACM cor azul, aplicação em colunas na lateral esquerda: 47,26 m²</t>
  </si>
  <si>
    <t>Placa de ACM cor azul, aplicação em coluna central: 5,99 m²</t>
  </si>
  <si>
    <t>Placa de ACM cor verde, aplicação em detalhe (formato em S) na lateral direita: 44,82 m²</t>
  </si>
  <si>
    <t>Placa de ACM cor azul, aplicação em colunas na lateral direita: 36,58 m²</t>
  </si>
  <si>
    <t>Placa de ACM cor rosa, aplicação em coluna de suporte central: 17,69 m²</t>
  </si>
  <si>
    <t>Placa de ACM cor amarela, aplicação em coluna de suporte central: 16,53 m²</t>
  </si>
  <si>
    <t>Placa de ACM cor cinza, aplicação em painel central: 61,57 m²</t>
  </si>
  <si>
    <t>INTERNO</t>
  </si>
  <si>
    <t>Placa de ACM cor verde, aplicação em pilar (interior, patamar da escada): 2,19 m²</t>
  </si>
  <si>
    <t>Placa de ACM cor azul, aplicação em pilar (interior, patamar da escada): 2,32 m²</t>
  </si>
  <si>
    <t>Placa de ACM cor rosa, aplicação em pilar (interior, patamar da escada): 2,19 m²</t>
  </si>
  <si>
    <t>Placa de ACM cor amarela, aplicação em escada (externo): 22,45 m²</t>
  </si>
  <si>
    <t>Placa de ACM colorido (amarelo, azul, rosa e verde): 11,66 m²</t>
  </si>
  <si>
    <t>Letra 0,35 x 0,25 m = 0,35 m x 0,25 m x 16,00 unidades = 1,40 m²</t>
  </si>
  <si>
    <t>Letra 1,20 x 1,10 m = 1,20 m x 1,10 m x 4,00 unidades = 5,28 m²</t>
  </si>
  <si>
    <t>Letra 0,11 x 0,09 m = 0,11 m x 0,09 m x 16,00 unidades = 0,16 m²</t>
  </si>
  <si>
    <t>Letra 0,44 x 0,40 m = 0,44 m x 0,40 m x 4,00 unidades = 0,70 m²</t>
  </si>
  <si>
    <t>Letra 0,05 x 0,05 m = 0,05 m x 0,05 m x 81,00 unidades = 0,20 m²</t>
  </si>
  <si>
    <t>Letra 0,14 x 0,14 m = 0,14 m x 0,14 m x 7,00 unidades = 0,14m²</t>
  </si>
  <si>
    <t>_________________________________________________</t>
  </si>
  <si>
    <t xml:space="preserve">CRONOGRAMA FÍSICO-FINANCEIRO </t>
  </si>
  <si>
    <r>
      <rPr>
        <b/>
        <sz val="10"/>
        <rFont val="Arial"/>
        <family val="2"/>
        <charset val="1"/>
      </rPr>
      <t xml:space="preserve">OBRA: </t>
    </r>
    <r>
      <rPr>
        <sz val="10"/>
        <rFont val="Arial"/>
        <family val="2"/>
        <charset val="1"/>
      </rPr>
      <t>Reforma e ampliação da EMEIEF " Vale do Canaã";</t>
    </r>
  </si>
  <si>
    <r>
      <rPr>
        <b/>
        <sz val="10"/>
        <rFont val="Arial"/>
        <family val="2"/>
        <charset val="1"/>
      </rPr>
      <t>LOCAL:</t>
    </r>
    <r>
      <rPr>
        <sz val="10"/>
        <rFont val="Arial"/>
        <family val="2"/>
        <charset val="1"/>
      </rPr>
      <t xml:space="preserve"> Rua João Guerini, n.º 300, bairro Vila Verde, São Roque do Canaã/ES</t>
    </r>
  </si>
  <si>
    <r>
      <rPr>
        <b/>
        <sz val="10"/>
        <rFont val="Arial"/>
        <family val="2"/>
        <charset val="1"/>
      </rPr>
      <t xml:space="preserve">REFERÊNCIA: </t>
    </r>
    <r>
      <rPr>
        <sz val="10"/>
        <rFont val="Arial"/>
        <family val="2"/>
        <charset val="1"/>
      </rPr>
      <t>DER-ES e SINAPI – junho/2025, Sem Desoneração - Leis Sociais: 157,27%</t>
    </r>
  </si>
  <si>
    <t>PRAZO DE EXECUÇÃO</t>
  </si>
  <si>
    <t>TOTAIS</t>
  </si>
  <si>
    <t>UNID</t>
  </si>
  <si>
    <t>1ºMÊS</t>
  </si>
  <si>
    <t>2ºMÊS</t>
  </si>
  <si>
    <t>3ºMÊS</t>
  </si>
  <si>
    <t>4ºMÊS</t>
  </si>
  <si>
    <t>5ºMÊS</t>
  </si>
  <si>
    <t>6ºMÊS</t>
  </si>
  <si>
    <t>7ºMÊS</t>
  </si>
  <si>
    <t>8ºMÊS</t>
  </si>
  <si>
    <t>9ºMÊS</t>
  </si>
  <si>
    <t>10ºMÊS</t>
  </si>
  <si>
    <t>11ºMÊS</t>
  </si>
  <si>
    <t>12ºMÊS</t>
  </si>
  <si>
    <t>13ºMÊS</t>
  </si>
  <si>
    <t>14ºMÊS</t>
  </si>
  <si>
    <t>15ºMÊS</t>
  </si>
  <si>
    <t>16ºMÊS</t>
  </si>
  <si>
    <t>17ºMÊS</t>
  </si>
  <si>
    <t>18ºMÊS</t>
  </si>
  <si>
    <t>FÍSICO</t>
  </si>
  <si>
    <t>FINANCEIRO</t>
  </si>
  <si>
    <t>R$</t>
  </si>
  <si>
    <t>VB</t>
  </si>
  <si>
    <t>TOTAL</t>
  </si>
  <si>
    <t>SOMAS MENSAIS</t>
  </si>
  <si>
    <t>PERCENTUAL MENSAL</t>
  </si>
  <si>
    <t>SOMA ACUMULADA</t>
  </si>
  <si>
    <t>PERC. ACUMULADO</t>
  </si>
  <si>
    <t>São Roque do Canaã, outubro/2025</t>
  </si>
  <si>
    <t>_____________________________________</t>
  </si>
  <si>
    <r>
      <rPr>
        <b/>
        <sz val="12"/>
        <color rgb="FF000000"/>
        <rFont val="Arial"/>
        <family val="2"/>
        <charset val="1"/>
      </rPr>
      <t xml:space="preserve">                             PREFEITURA MUNICIPAL DE SÃO ROQUE DO CANAÃ                                                                                  </t>
    </r>
    <r>
      <rPr>
        <b/>
        <sz val="11"/>
        <color rgb="FF000000"/>
        <rFont val="Arial"/>
        <family val="2"/>
        <charset val="1"/>
      </rPr>
      <t xml:space="preserve">ESTADO DO ESPÍRITO SANTO </t>
    </r>
    <r>
      <rPr>
        <b/>
        <sz val="12"/>
        <color rgb="FF000000"/>
        <rFont val="Arial"/>
        <family val="2"/>
        <charset val="1"/>
      </rPr>
      <t xml:space="preserve">                                                                   </t>
    </r>
    <r>
      <rPr>
        <b/>
        <sz val="10"/>
        <color rgb="FF000000"/>
        <rFont val="Arial"/>
        <family val="2"/>
        <charset val="1"/>
      </rPr>
      <t>SECRETARIA MUNICIPAL DE OBRAS E SERVIÇOS URBANOS – SETOR DE ENGENHARIA</t>
    </r>
    <r>
      <rPr>
        <b/>
        <sz val="12"/>
        <color rgb="FF000000"/>
        <rFont val="Arial"/>
        <family val="2"/>
        <charset val="1"/>
      </rPr>
      <t xml:space="preserve">                                                                                                                                                                                     TAXA DE BDI PADRÃO APLICÁVEL</t>
    </r>
  </si>
  <si>
    <t>OBRA:</t>
  </si>
  <si>
    <t>Reforma e ampliação da EMEIEF " Vale do Canaã"</t>
  </si>
  <si>
    <t>LOCAL:</t>
  </si>
  <si>
    <t>Rua João Guerini, n.º 300, bairro Vila Verde, São Roque do Canaã/ES</t>
  </si>
  <si>
    <t>DATA: OUT/2025</t>
  </si>
  <si>
    <t>1. Regime de Contribuição Previdenciária</t>
  </si>
  <si>
    <t>Sem Desoneração</t>
  </si>
  <si>
    <t>2. Tipo de Intervenção</t>
  </si>
  <si>
    <t>Edificações</t>
  </si>
  <si>
    <t>3. Incidências sobre o custo</t>
  </si>
  <si>
    <r>
      <rPr>
        <sz val="10"/>
        <rFont val="Arial"/>
        <family val="2"/>
        <charset val="1"/>
      </rPr>
      <t>Administração Central -</t>
    </r>
    <r>
      <rPr>
        <b/>
        <sz val="10"/>
        <rFont val="Arial"/>
        <family val="2"/>
        <charset val="1"/>
      </rPr>
      <t xml:space="preserve"> AC*</t>
    </r>
  </si>
  <si>
    <t>%</t>
  </si>
  <si>
    <r>
      <rPr>
        <sz val="10"/>
        <rFont val="Arial"/>
        <family val="2"/>
        <charset val="1"/>
      </rPr>
      <t>Administração Local -</t>
    </r>
    <r>
      <rPr>
        <b/>
        <sz val="10"/>
        <rFont val="Arial"/>
        <family val="2"/>
        <charset val="1"/>
      </rPr>
      <t xml:space="preserve"> AL*</t>
    </r>
  </si>
  <si>
    <r>
      <rPr>
        <sz val="10"/>
        <rFont val="Arial"/>
        <family val="2"/>
        <charset val="1"/>
      </rPr>
      <t>Riscos, Garantias e Seguros -</t>
    </r>
    <r>
      <rPr>
        <b/>
        <sz val="10"/>
        <rFont val="Arial"/>
        <family val="2"/>
        <charset val="1"/>
      </rPr>
      <t xml:space="preserve"> R*</t>
    </r>
  </si>
  <si>
    <r>
      <rPr>
        <sz val="10"/>
        <rFont val="Arial"/>
        <family val="2"/>
        <charset val="1"/>
      </rPr>
      <t xml:space="preserve">Despesas e Encargos Financeiros - </t>
    </r>
    <r>
      <rPr>
        <b/>
        <sz val="10"/>
        <rFont val="Arial"/>
        <family val="2"/>
        <charset val="1"/>
      </rPr>
      <t>DF*</t>
    </r>
  </si>
  <si>
    <r>
      <rPr>
        <sz val="10"/>
        <rFont val="Arial"/>
        <family val="2"/>
        <charset val="1"/>
      </rPr>
      <t>Lucro -</t>
    </r>
    <r>
      <rPr>
        <b/>
        <sz val="10"/>
        <rFont val="Arial"/>
        <family val="2"/>
        <charset val="1"/>
      </rPr>
      <t xml:space="preserve"> L*</t>
    </r>
  </si>
  <si>
    <t>4 – Incidências sobre o preço de venda</t>
  </si>
  <si>
    <t>Despesas Tributárias - DT</t>
  </si>
  <si>
    <t>ISS*</t>
  </si>
  <si>
    <t>COFINS*</t>
  </si>
  <si>
    <t>PIS*</t>
  </si>
  <si>
    <t>5 – BDI</t>
  </si>
  <si>
    <t>((1+AC+AL+R+DF+L)/(1-DT))-1</t>
  </si>
  <si>
    <t>6 – BDI MATERIAL</t>
  </si>
  <si>
    <t>Valor obtido da Resolução TC Nº 366, de novembro  de 2022</t>
  </si>
  <si>
    <r>
      <rPr>
        <b/>
        <sz val="10"/>
        <rFont val="Arial"/>
        <family val="2"/>
        <charset val="1"/>
      </rPr>
      <t>Observações:</t>
    </r>
    <r>
      <rPr>
        <sz val="10"/>
        <rFont val="Arial"/>
        <family val="2"/>
        <charset val="1"/>
      </rPr>
      <t xml:space="preserve"> Os valores de administração central; administração local; riscos, garantias e seguros; CONFINS; PIS; despesas e encargos financeiros; e lucro foram retirados da Resolução TC Nº 366, de novembro de 202, bem como os dados para cálculo do BDI.</t>
    </r>
  </si>
  <si>
    <r>
      <rPr>
        <b/>
        <sz val="11"/>
        <color rgb="FF000000"/>
        <rFont val="Calibri"/>
        <family val="2"/>
        <charset val="1"/>
      </rPr>
      <t>ISS:</t>
    </r>
    <r>
      <rPr>
        <sz val="10"/>
        <rFont val="Arial"/>
        <family val="2"/>
        <charset val="1"/>
      </rPr>
      <t xml:space="preserve"> De acordo art 91 § 8º da Lei Complementar 01/2021 da PMSRC  do Código Tributário do município de São Roque do Canaã, local onde a obra será executada, a alíquota do ISS é de 5% em relação à mão de obra do serviço, a base de cálculo do ISS incidente sobre os serviços de construção civil corresponde ao valor total do preço contratado, vedada a dedução dos custos relativos a materiais utilizados na execução da obra.</t>
    </r>
  </si>
  <si>
    <r>
      <rPr>
        <b/>
        <sz val="14"/>
        <rFont val="Arial"/>
        <family val="2"/>
        <charset val="1"/>
      </rPr>
      <t xml:space="preserve">OBRA: </t>
    </r>
    <r>
      <rPr>
        <sz val="14"/>
        <rFont val="Arial"/>
        <family val="2"/>
        <charset val="1"/>
      </rPr>
      <t>Reforma e ampliação da EMEIEF " Vale do Canaã"</t>
    </r>
  </si>
  <si>
    <t>PESO (%)</t>
  </si>
  <si>
    <t>PESO ACUMULADO (%)</t>
  </si>
  <si>
    <t>CLASSIFICAÇÃO</t>
  </si>
  <si>
    <t>A</t>
  </si>
  <si>
    <t>B</t>
  </si>
  <si>
    <t>C</t>
  </si>
  <si>
    <t>Und.</t>
  </si>
  <si>
    <t>Preço</t>
  </si>
  <si>
    <t>INSUMOS DE MAO DE OBRA</t>
  </si>
  <si>
    <t>MAO DE OBRA (SALARIOS)</t>
  </si>
  <si>
    <t>AJUDANTE (AJUDANTE PRATICO - SINDUSCON)</t>
  </si>
  <si>
    <t>H</t>
  </si>
  <si>
    <t>AZULEJISTA (OFICIAL - SINDUSCON)</t>
  </si>
  <si>
    <t>CALCETEIRO/PINTOR (OFICIAL - SINDUSCON)</t>
  </si>
  <si>
    <t>CARPINTEIRO (OFICIAL - SINDUSCON)</t>
  </si>
  <si>
    <t>ELETRICISTA (OFICIAL - SINDUSCON)</t>
  </si>
  <si>
    <t>ELETROTECNICO MONTADOR - SINTRACONST</t>
  </si>
  <si>
    <t>ENCANADOR (OFICIAL - SINDUSCON)</t>
  </si>
  <si>
    <t>ARMADOR (OFICIAL - SINDUSCON)</t>
  </si>
  <si>
    <t>GRANITEIRO/MARMORISTA (OFICIAL - SINDUSCON)</t>
  </si>
  <si>
    <t>JARDINEIRO (OFICIAL - SINDUSCON)</t>
  </si>
  <si>
    <t>LADRILHISTA (OFICIAL - SINDUSCON)</t>
  </si>
  <si>
    <t>MONTADOR (SINTRACONST)</t>
  </si>
  <si>
    <t>ENGENHEIRO JUNIOR</t>
  </si>
  <si>
    <t>PASTILHEIRO (OFICIAL - SINDUSCON)</t>
  </si>
  <si>
    <t>PEDREIRO (OFICIAL - SINDUSCON)</t>
  </si>
  <si>
    <t>PINTOR (OFICIAL - SINDUSCON)</t>
  </si>
  <si>
    <t>SERRALHEIRO (OFICIAL - SINDUSCON)</t>
  </si>
  <si>
    <t>SERVENTE (AUXILIAR DE OBRAS - SINDUSCON)</t>
  </si>
  <si>
    <t>SOLDADOR (OFICIAL - SINDUSCON)</t>
  </si>
  <si>
    <t>TELHADISTA (OFICIAL - SINDUSCON)</t>
  </si>
  <si>
    <t>OPERADOR DE MAQUINAS AUXILIARES (OPERADOR DE MAQUINAS PESADAS I - SINDICOPES)</t>
  </si>
  <si>
    <t>MAO DE OBRA (SALARIOS) - CONTINUACAO</t>
  </si>
  <si>
    <t>TOPOGRAFO - (TECNICO 2O GRAU NIVEL C)</t>
  </si>
  <si>
    <t>NIVELADOR (SINTEC)</t>
  </si>
  <si>
    <t>AUXILIAR DE CAMPO (SINTEC)</t>
  </si>
  <si>
    <t>PINTOR (LETRISTA) - (SINTRACONST)</t>
  </si>
  <si>
    <t>AJUDANTE MONTADOR ELETROMECÂNICO - (AJUDANTE DE MONTAGEM SINTRACONST)</t>
  </si>
  <si>
    <t>MONTADOR DE ESTRUTURA - SINTRACONST</t>
  </si>
  <si>
    <t>MECANICO DE REFRIGERACAO - (SINDIFER)</t>
  </si>
  <si>
    <t>TECNICO DE REFRIGERACAO - (SINDIFER)</t>
  </si>
  <si>
    <t>MOTORISTA II - VEICULO C/ CAPAC. CARGA ACIMA DE 4 TONELADAS ATE 12 TONELADAS</t>
  </si>
  <si>
    <t>MOTORISTA III - VEICULO C/ CAPAC. CARGA ACIMA DE 12 TONELADAS</t>
  </si>
  <si>
    <t>VIDRACEIRO (OFICIAL - SINDUSCON)</t>
  </si>
  <si>
    <t>OPERADOR DE MAQUINAS PESADAS II - SINDICOPES</t>
  </si>
  <si>
    <t>MÃO DE OBRA (SALÁRIOS - MENSALISTAS)</t>
  </si>
  <si>
    <t>MES</t>
  </si>
  <si>
    <t>ENGENHEIRO PLENO</t>
  </si>
  <si>
    <t>ENGENHEIRO SENIOR</t>
  </si>
  <si>
    <t>TECNICO 2 GRAU NIVEL A</t>
  </si>
  <si>
    <t>TECNICO 2 GRAU NIVEL B</t>
  </si>
  <si>
    <t>TECNICO 2 GRAU NIVEL C</t>
  </si>
  <si>
    <t>MESTRE DE OBRAS SENIOR</t>
  </si>
  <si>
    <t>ENCARREGADO DE TURMA</t>
  </si>
  <si>
    <t>COORDENADOR TECNICO ESPECIALISTA</t>
  </si>
  <si>
    <t>TECNICO 2 GRAU NIVEL D</t>
  </si>
  <si>
    <t>ALMOXARIFE</t>
  </si>
  <si>
    <t>AUXILIAR DE ALMOXARIFE</t>
  </si>
  <si>
    <t>COTADOR</t>
  </si>
  <si>
    <t>TECNICO NIVEL SUPERIOR</t>
  </si>
  <si>
    <t>VIGIA</t>
  </si>
  <si>
    <t>INSUMOS BASICOS - CIVIL</t>
  </si>
  <si>
    <t>ELEMENTOS ESTRUTURAIS PRE-MOLDADOS</t>
  </si>
  <si>
    <t>MOURAO RETO DE CONCRETO BASE 10X10CM H=2.50M</t>
  </si>
  <si>
    <t>UN</t>
  </si>
  <si>
    <t>AGREGADOS, AGLOMERANTES, MISTURADOS</t>
  </si>
  <si>
    <t>CONCRETO USINADO FCK 30 MPA BRITA 0+1 ABATIMENTO 100 +/- 20MM</t>
  </si>
  <si>
    <t>M3</t>
  </si>
  <si>
    <t>REJUNTE EPOXI COR BRANCA</t>
  </si>
  <si>
    <t>KG</t>
  </si>
  <si>
    <t>REJUNTE JUNTAPLUS FINA COR CINZA</t>
  </si>
  <si>
    <t>REJUNTE PORCELANATO QUARTZOLIT</t>
  </si>
  <si>
    <t>AGREGADOS, AGLOMERANTES E MISTURAS</t>
  </si>
  <si>
    <t>AREIA LAVADA MEDIA</t>
  </si>
  <si>
    <t>CAL HIDRATADO P/ ARGAMASSA CH III</t>
  </si>
  <si>
    <t>CIMENTO PORTLAND CP III - 40</t>
  </si>
  <si>
    <t>CIMENTO BRANCO NAO ESTRUTURAL</t>
  </si>
  <si>
    <t>CIMENTO COLANTE INDUSTRIALIZADO AC I</t>
  </si>
  <si>
    <t>CONCRETO USINADO FCK 20 MPA BRITA 0+1 ABATIMENTO 100 +/- 20MM</t>
  </si>
  <si>
    <t>BRITA 1</t>
  </si>
  <si>
    <t>BRITA 2</t>
  </si>
  <si>
    <t>BRITA 3</t>
  </si>
  <si>
    <t>BRITA 4</t>
  </si>
  <si>
    <t>PEDRA DE MAO (RACHAO)</t>
  </si>
  <si>
    <t>PEDRISCO</t>
  </si>
  <si>
    <t>PO DE PEDRA</t>
  </si>
  <si>
    <t>BRITA N.3 E 4</t>
  </si>
  <si>
    <t>BARRO PARA ATERRO</t>
  </si>
  <si>
    <t>CONCRETO USINADO FCK 25 MPA BRITA 0+1 ABATIMENTO 100 +/- 20MM</t>
  </si>
  <si>
    <t>BRITA 1 E 2 (MEDIA)</t>
  </si>
  <si>
    <t>ARGAMASSA FINA PRE FABRICADA P/ ASSENT E REJUNTE DE PASTILHAS</t>
  </si>
  <si>
    <t>AREIA FINA</t>
  </si>
  <si>
    <t>AREIA PARA ATERRO</t>
  </si>
  <si>
    <t>ARGAMASSA PARA GRAUTEAMENTO TIPO SIKAGROUT</t>
  </si>
  <si>
    <t>REJUNTE PRE-FABRICADA</t>
  </si>
  <si>
    <t>ARGAM COLANTE FLEXIVEL AC III P/ ASSENT. PORCELANATO E PEDRAS (GRANITO E MÁRMORE)</t>
  </si>
  <si>
    <t>ARGAMASSA TIXOTROPICA DO TIPO SIKA MONOTOP 622, BAUTECH S88, NAFUFILLCR OU EQUIVALENTE</t>
  </si>
  <si>
    <t>MADEIRAS</t>
  </si>
  <si>
    <t>FORMICA BRANCA ACABAMENTO FROST 0,80MM</t>
  </si>
  <si>
    <t>M2</t>
  </si>
  <si>
    <t>PECA EM MADEIRA PINUS 10 X 2.5 CM (BRUTA)</t>
  </si>
  <si>
    <t>M</t>
  </si>
  <si>
    <t>PECA EM MADEIRA 7 X 2 CM (BRUTA)</t>
  </si>
  <si>
    <t>PECA EM MADEIRA 7X5CM (BRUTA)</t>
  </si>
  <si>
    <t>SARRAFO DE MADEIRA PINUS 10 X 2.5CM</t>
  </si>
  <si>
    <t>SARRAFO DE MADEIRA PINUS 8 X 2.5 CM (BRUTA)</t>
  </si>
  <si>
    <t>TABUA DE MADEIRA PINUS 30 X 2.5 CM (TAIPA DE 1ª)</t>
  </si>
  <si>
    <t>TABUA DE MADEIRA PINUS 30 X 2.5 CM</t>
  </si>
  <si>
    <t>MADEIRA DE LEI PARA TELHADO COLONIAL/TELHA FRANCESA</t>
  </si>
  <si>
    <t>PONTALETE DE MADEIRA BRUTA DE 3ª 8.0 X 8.0 CM</t>
  </si>
  <si>
    <t>SARRAFO DE MADEIRA DE LEI 8 X 2.5 CM (BRUTA)</t>
  </si>
  <si>
    <t>TACO P/ FIXACAO DE BATENTE/RODAPE 10X10X2,5 CM</t>
  </si>
  <si>
    <t>CHAPA COMPENSADO NAVAL ESP. 15 MM, DIM. 2.20 X 1.60 M</t>
  </si>
  <si>
    <t>FL</t>
  </si>
  <si>
    <t>CHAPA COMPENSADA RESINADA ESP. 6MM</t>
  </si>
  <si>
    <t>CHAPA COMPENSADA RESINADA ESP. 10MM</t>
  </si>
  <si>
    <t>CHAPA COMPENSADA RESINADA ESP. 12MM</t>
  </si>
  <si>
    <t>CHAPA COMPENSADA PLASTIFICADA ESP. 12MM</t>
  </si>
  <si>
    <t>PECA EM MADEIRA DE LEI 8.0 X 8.0 CM</t>
  </si>
  <si>
    <t>PECA EM MADEIRA DE LEI 5.0 X 10.0 CM (APARELHADA)</t>
  </si>
  <si>
    <t>PECA EM MADEIRA DE LEI 7.0 X 12.0 CM (APARELHADA)</t>
  </si>
  <si>
    <t>PECA EM MADEIRA DE LEI 15.0 X 20.0 CM (APARELHADA)</t>
  </si>
  <si>
    <t>RIPA EM MADEIRA DE LEI 1.5 X 5.0 CM</t>
  </si>
  <si>
    <t>RIPA EM MADEIRA DE LEI 1.5 X 4.0 CM</t>
  </si>
  <si>
    <t>MADEIRA DE LEI PARA TELHADO</t>
  </si>
  <si>
    <t>RIPA MADEIRA DE LEI DE 7 X 2 CM</t>
  </si>
  <si>
    <t>FORMICA LISA BRILHANTE</t>
  </si>
  <si>
    <t>MADEIRAS - CONTINUACAO</t>
  </si>
  <si>
    <t>TABUA EM MADEIRA DE LEI DE 20CM DE LARGURA COM 3CM DE ESPESSURA</t>
  </si>
  <si>
    <t>ESCORA DE EUCALIPTO (COMP.=3.50M)</t>
  </si>
  <si>
    <t>DZ</t>
  </si>
  <si>
    <t>PECA EM MADEIRA E LEI 6X16CM (BRUTA)</t>
  </si>
  <si>
    <t>PECA EM MADEIRA DE LEI 7X12CM (BRUTA)</t>
  </si>
  <si>
    <t>PECA EM MADEIRA DE LEI 7X5CM (BRUTA)</t>
  </si>
  <si>
    <t>PECA EM MADEIRA DE LEI 2X1 CM (BRUTA)</t>
  </si>
  <si>
    <t>PECA EM MADEIRA DE LEI 8.5 X 2 CM (BRUTA)</t>
  </si>
  <si>
    <t>FORMAS E ESCORAMENTOS</t>
  </si>
  <si>
    <t>ANDAIME MET TUBULAR FACHADA - LOCACAO (M/MÊS)</t>
  </si>
  <si>
    <t>ANDAIME PARA FACHADA (LOCAÇÃO MENSAL)</t>
  </si>
  <si>
    <t>PECA EM MADEIRA DE LEI 7 X 5 CM (APARELHADA)</t>
  </si>
  <si>
    <t>RIPA EM MADEIRA (MATERIAL DE 3ª) 5X2CM PINUS OU EQUIVALENTE</t>
  </si>
  <si>
    <t>ARMADURAS PARA CONCRETO</t>
  </si>
  <si>
    <t>ACO CA-50 DE 6.3MM</t>
  </si>
  <si>
    <t>ACO CA-50 DE 8.0MM</t>
  </si>
  <si>
    <t>ACO CA-50 DE 20.0MM</t>
  </si>
  <si>
    <t>ACO CA-60 DE 5.0MM</t>
  </si>
  <si>
    <t>TELA SOLDADA EM AÇO TIPO TELCON Q-138 P/ ARMADURA</t>
  </si>
  <si>
    <t>ESPACADOR EM PVC CIRCULAR COMP.: 30 MM</t>
  </si>
  <si>
    <t>LAJES E PAINEIS PRE-FABRICADOS</t>
  </si>
  <si>
    <t>LAJE PRE-FABRICADA TRELIÇADA H=8CM - SOBRECARGA 200KG/M2 PARA FORRO - EXCLUSIVE CAPEAMENTO</t>
  </si>
  <si>
    <t>LAJE PRE-FABRICADA TRELIÇADA H= 8CM - SOBRECARGA 300 KG/M2 - PARA PISO - EXCLUSIVE CAPEAMENTO</t>
  </si>
  <si>
    <t>VEDACAO (TIJOLOS E BLOCOS)</t>
  </si>
  <si>
    <t>BLOCO DE CONCRETO 9 X 19 X 39CM - VEDACAO</t>
  </si>
  <si>
    <t>BLOCO DE CONCRETO 14 X 19 X 39CM - VEDACAO</t>
  </si>
  <si>
    <t>BLOCO DE CONCRETO 19 X 19 X 39CM - VEDACAO</t>
  </si>
  <si>
    <t>BLOCO DE CONCRETO 14 X 19 X 39CM - ESTRUTURAL</t>
  </si>
  <si>
    <t>BLOCO DE CONCRETO 19 X 19 X 39CM - ESTRUTURAL</t>
  </si>
  <si>
    <t>BLOCO DE CONCRETO 9 X 19 X 39 CM - ESTRUTURAL</t>
  </si>
  <si>
    <t>BLOCO CERÂMICO 08 FUROS 09X19X19CM - PRAÇA VITÓRIA</t>
  </si>
  <si>
    <t>BLOCO CERÂMICO 08 FUROS 09X19X19CM - DA FABRICA</t>
  </si>
  <si>
    <t>VEDACAO (ELEMENTOS VAZADOS)</t>
  </si>
  <si>
    <t>COBOGO DE CONCRETO TIPO RETO 20 X 20 X 10 CM - 4 FUROS</t>
  </si>
  <si>
    <t>COBOGO DE CONCRETO TIPO RETO 10 X 40 X 40CM - 9 FUROS</t>
  </si>
  <si>
    <t>VEDACAO (DIVISORIAS)</t>
  </si>
  <si>
    <t>GRANITO CINZA ANDORINHA E = 3 CM POLIDO NOS DOIS LADOS</t>
  </si>
  <si>
    <t>MATERIAIS PARA IMPERMEABILIZACAO</t>
  </si>
  <si>
    <t>ADITIVO IMPERMEABILIZANTE PEGA NORMAL P/ ARGAMASSA E CONCRETO - SIKA 1, VEDACIT PRO OU EQUIVALENTE</t>
  </si>
  <si>
    <t>SIKA TOP 107</t>
  </si>
  <si>
    <t>IMPERMEABILIZANTE PRETO FLEXIVEL IGOLFLEX OU EQUIVALENTE</t>
  </si>
  <si>
    <t>IMPERMEABILIZANTE ASFALTICO DISPERSO EM AGUA IGOL 2 - SIKA OU EQUIVALENTE</t>
  </si>
  <si>
    <t>SIKAFLEX 1A</t>
  </si>
  <si>
    <t>ML</t>
  </si>
  <si>
    <t>SIKA TOP 108 ARMATEC (INIBIDOR DE CORROSAO)</t>
  </si>
  <si>
    <t>MANTA GEOTEXTIL DE POLIESTER BIDIM RT-10</t>
  </si>
  <si>
    <t>MATERIAIS PARA IMPERMEABILIZACAO (CONT.)</t>
  </si>
  <si>
    <t>LONA PLASTICA PRETA 80 MICRAS</t>
  </si>
  <si>
    <t>MANTA ASFALTICA 3MM TIPO III - APP (AREIA/POLIESTER/POLIESTER) NBR 9952, INCL. ARG. REGULAR., PRIMER E PROTECAO</t>
  </si>
  <si>
    <t>MANTA ASFALTICA 4MM TIPO III - APP (AREIA/POLIESTER/POLIESTER) NBR 9952, INCL. ARG. REGULAR. PRIMER E PROTECAO</t>
  </si>
  <si>
    <t>FUNDO CONVERTEDOR DE FERRUGEM - PFC - QUIMATIC OU EQUIVALENTE</t>
  </si>
  <si>
    <t>L</t>
  </si>
  <si>
    <t>POLIURETANO FLEXIVEL BISNAGA 360G TEL 5905</t>
  </si>
  <si>
    <t>TELHAS E DOMUS</t>
  </si>
  <si>
    <t>TELHA FIBROCIMENTO ONDULADA DE 6MM</t>
  </si>
  <si>
    <t>TELHA FIBROCIMENTO ONDULADA DE 8MM</t>
  </si>
  <si>
    <t>TELHA ALUMINIO TRAPEZOIDAL 0,5MM</t>
  </si>
  <si>
    <t>TELHA CERAMICA TIPO CAPA E CANAL PLAN - NATURAL</t>
  </si>
  <si>
    <t>CUMEEIRA CERAMICA TIPO CAPA E CANAL NAT - FABRICA</t>
  </si>
  <si>
    <t>CUMEEIRA CERAMICA CAPA E CANAL NAT - PÇA VITORIA</t>
  </si>
  <si>
    <t>TELHA ONDULADA DE ALUMÍNIO ESP. 0.5 MM</t>
  </si>
  <si>
    <t>TELHA AL/ZINCO ONDULADA (GALVALUME) ESP. 0.43MM</t>
  </si>
  <si>
    <t>TELHA METALICA ONDULADA ACO GALVALUME ESP 0.5MM PRE PINTADA 1 FACE COR RAL 9003 (BRANCA)</t>
  </si>
  <si>
    <t>TELHA METALICA EM ACO GALVALUME TRAPEZOIDAL 40 ESP. 0.50MM PRE-PINTADA NAS DUAS FACES</t>
  </si>
  <si>
    <t>TELHAS (ELEMENTOS DE ARREMATE)</t>
  </si>
  <si>
    <t>RUFO EM ALUMINIO ESP. 0.5 MM LARGURA 30 CM</t>
  </si>
  <si>
    <t>CUMEEIRA FIBROCIMENTO NORMAL (ONDULADA)</t>
  </si>
  <si>
    <t>FITAS ANTI-CORROSIVAS PRETA PARA ASSENT TELHAS</t>
  </si>
  <si>
    <t>CANTONEIRA ABAS IGUAIS DE FERRO ASTM A-36 - 1/8" X 1/2" X 1/2"</t>
  </si>
  <si>
    <t>ELEMENTOS DE FIXACAO (PARAFUSOS/FERRAGENS)</t>
  </si>
  <si>
    <t>CONJUNTO VEDACAO ELASTICA</t>
  </si>
  <si>
    <t>ARO EM METAL PARA BASQUETE</t>
  </si>
  <si>
    <t>CANTONEIRA ABAS IGUAIS DE FERRO ASTM A-36 - 1/8" X 3/4" X 3/4"</t>
  </si>
  <si>
    <t>PARAFUSO PARA MADEIRA DE 80MM</t>
  </si>
  <si>
    <t>PARAFUSO GALVANIZADO P/ TELHA (FIXAÇÃO EM MADEIRA), 5/16? X 110MM</t>
  </si>
  <si>
    <t>PARAFUSO S-8</t>
  </si>
  <si>
    <t>BUCHA PLASTICA COM PARAFUSO - 8MM</t>
  </si>
  <si>
    <t>BUCHA PLASTICA 8MM</t>
  </si>
  <si>
    <t>CONJUNTO PARAFUSO ACO INOX 304 ROSCA SOBERBA 7,2MM PARA FIXACAO DE BACIA/MICTORIOS</t>
  </si>
  <si>
    <t>PARAFUSO CROMADO D = 4 MM</t>
  </si>
  <si>
    <t>BUCHA PLASTICA S-7</t>
  </si>
  <si>
    <t>PORCA SEXTAVADA 1/4"</t>
  </si>
  <si>
    <t>PREGO - PRECO MEDIO DAS BITOLAS</t>
  </si>
  <si>
    <t>PREGO 12X12</t>
  </si>
  <si>
    <t>PREGO 15X15</t>
  </si>
  <si>
    <t>PREGO 18X27</t>
  </si>
  <si>
    <t>PREGO 18X30</t>
  </si>
  <si>
    <t>PREGO 18X27 GALVANIZADO</t>
  </si>
  <si>
    <t>GRAMPO P/ CERCA GALVANIZADO 1" X 9"</t>
  </si>
  <si>
    <t>PARAFUSO PARA BUCHA S-5</t>
  </si>
  <si>
    <t>PARAFUSO PARA BUCHA PLASTICA N.7</t>
  </si>
  <si>
    <t>BUCHA PLASTICA S-5</t>
  </si>
  <si>
    <t>BUCHA PLASTICA S-8</t>
  </si>
  <si>
    <t>ELEMENTOS DE FIXACAO - CONTINUACAO</t>
  </si>
  <si>
    <t>PARAFUSO SEXTAVADO COM PORCA E ARRUELA 3/8" X 1.1/2" - ZINCADO</t>
  </si>
  <si>
    <t>CONJUNTO FIXACAO P/ TELHA DE ALUMINIO TRAPEZOIDAL</t>
  </si>
  <si>
    <t>PARAFUSO COM BUCHA S-10</t>
  </si>
  <si>
    <t>BARRA CHATA DE FERRO ASTM A-36 1/4" X 2"</t>
  </si>
  <si>
    <t>PARAFUSO GALV. C/PORCA E ARRUELA 16MM X 200MM</t>
  </si>
  <si>
    <t>BUCHA DE NYLON N.º8 REF.: TEL-5308</t>
  </si>
  <si>
    <t>PREGO 17X21</t>
  </si>
  <si>
    <t>BUCHA PLASTICA COM PARAFUSO - 6MM</t>
  </si>
  <si>
    <t>CANTONEIRA FERRO CROMADO,PEQ. P/DIVISÓRIA GRANITO OU MARMORE ESP 3CM</t>
  </si>
  <si>
    <t>PARAFUSO FERRO CROMADO, ROSCA COM DUAS CABEÇAS P/ DIVISÓRIA</t>
  </si>
  <si>
    <t>DOBRADICA FERRO CROMADO P/PORTA DE DIVISORIA DE MARMORE OU GRANITO ESP 3CM</t>
  </si>
  <si>
    <t>BATENTE LATÃO CROMADO P/PORTA DE DIVISORIA DE MARMORE OU GRANITO ESP 30MM</t>
  </si>
  <si>
    <t>CHUMB. EXPANSÃO PB644 PARABOLT/SIM. D=6.3/C=44.4MM (1/4" X 1.3/4")</t>
  </si>
  <si>
    <t>PARAFUSO COM BUCHA S8</t>
  </si>
  <si>
    <t>CONJUNTO P/ FIXAÇÃO TELHA ALUMINIO ONDULADA</t>
  </si>
  <si>
    <t>PARAFUSO CABEÇA QUADRADA MAQUINA GALVANIZADO A FOGO 16 X 100MM</t>
  </si>
  <si>
    <t>PREGO CABECA DUPLA 17 X 27</t>
  </si>
  <si>
    <t>PARAFUSO AUTOATARRACHANTE DIM 4.2X32MM REF TEL5333</t>
  </si>
  <si>
    <t>ARRUELA LISA ACO INOX 1/4" - TEL-5303</t>
  </si>
  <si>
    <t>BUCHA DE NYLON N.º6 REF.: TEL-5306</t>
  </si>
  <si>
    <t>ELEMENTOS DE FIXAÇÃO - CONTINUAÇÃO</t>
  </si>
  <si>
    <t>KIT M5 100 PECAS PORCA-GAIOLA C/ PARAF PHILIPS</t>
  </si>
  <si>
    <t>ARAMES</t>
  </si>
  <si>
    <t>ARAME GALVANIZADO N.10 BWG</t>
  </si>
  <si>
    <t>ARAME GALVANIZADO N.12 BWG</t>
  </si>
  <si>
    <t>ARAME GALVANIZADO N.14 BWG</t>
  </si>
  <si>
    <t>ARAME GALVANIZADO N.16 BWG</t>
  </si>
  <si>
    <t>ARAME GALVANIZADO N.18 BWG</t>
  </si>
  <si>
    <t>ARAME RECOZIDO N.18 BWG</t>
  </si>
  <si>
    <t>ARAME GALVANIZADO N.14 AWG</t>
  </si>
  <si>
    <t>ARAME FARPADO GALVANIZAD FIO 16BWG</t>
  </si>
  <si>
    <t>FECHAMENTOS EXTERNOS</t>
  </si>
  <si>
    <t>MOURAO CONCRETO CURVO SECAO "T" H=3,20M</t>
  </si>
  <si>
    <t>TELA ARAME GALV. MALHA # 2" LOSANGULAR - FIO N.16 BWG</t>
  </si>
  <si>
    <t>TELA DE ARAME GALVANIZADO DE 1" FIO N.10 BWG</t>
  </si>
  <si>
    <t>TELA DE ARAME GALV. MALHA # 2" LOSANGULAR - FIO N.12 BWG - REVEST EM PVC</t>
  </si>
  <si>
    <t>FECHAMENTOS EXTERNOS (CONT.)</t>
  </si>
  <si>
    <t>TELA ARAME GALV. MALHA # 3" LOSANGULAR - FIO N. 12 BWG - REVEST EM PVC</t>
  </si>
  <si>
    <t>TELA ARAME GALV. MALHA # 1" QUADRADA - FIO N.12 BWG</t>
  </si>
  <si>
    <t>TELA ARAME GALV CORRUGADA "QUEBRA CHAMA" MALHA 3MM QUADRADA</t>
  </si>
  <si>
    <t>TELA MOSQUITEIRO EM NYLON MALHA 14 ABERTURA 1,5MM</t>
  </si>
  <si>
    <t>TELA MOSQUITEIRO ARAME GALV. MALHA # 18 FIO 32 QUADRADA</t>
  </si>
  <si>
    <t>TELA ARAME GALV. MALHA # 1/2" QUADRADA - FIO N.12 BWG</t>
  </si>
  <si>
    <t>TELA ARAME GALV. MALHA # 3/4" QUADRADA - FIO N.12 BWG</t>
  </si>
  <si>
    <t>BOMBEAMENTO DE CONCRETO</t>
  </si>
  <si>
    <t>TABULEIRO MARMORE BRANCO E GRANITO PRETO 40X40CM</t>
  </si>
  <si>
    <t>COLA BRANCA "PVA" CASCOLA, FORMICA, MUNDIAL OU EQUIVALENTE</t>
  </si>
  <si>
    <t>DESMOLDANTE PARA FORMAS</t>
  </si>
  <si>
    <t>MOLDURA CANTONEIRA ALUMINIO PERFIL L 3/4"X3/4X1/8"</t>
  </si>
  <si>
    <t>JUNTA PLASTICA DE 17 X 3 MM</t>
  </si>
  <si>
    <t>CABO ACO GALV. SM 6X7-AF 6,4MM (1/4")</t>
  </si>
  <si>
    <t>BARRA CHATA DE FERRO ASTM A-36 3/16" X 1"</t>
  </si>
  <si>
    <t>DIVERSOS (CONTINUACAO)</t>
  </si>
  <si>
    <t>BARRA CHATA DE FERRO ASTM A-36 1/4" X 1"</t>
  </si>
  <si>
    <t>DISCO DE CORTE DIAMANTADO SEGMENTADO PARA CONCRETO, DIAMETRO DE 350 MM, FURO DE 1 " (14 X 1 ")</t>
  </si>
  <si>
    <t>BARRA APOIO RETA INOX 40CM ACCESS - JACKWAL OU EQUIVALENTE</t>
  </si>
  <si>
    <t>FILETE EM ISOPOR 2X1CM</t>
  </si>
  <si>
    <t>BARRA APOIO RETA INOX 90CM ACCESS - JACKWAL OU EQUIVALENTE</t>
  </si>
  <si>
    <t>CILINDRO DE GAS DE COZINHA 45 KG (VAZIO)</t>
  </si>
  <si>
    <t>DUREPOX (250G)</t>
  </si>
  <si>
    <t>PARAF. INOX SEXT. M6X45MM, BUCHA N.8, ARRUELA 1/4"</t>
  </si>
  <si>
    <t>FIXADOR UNIV SPDA ESTANH TEL-5024 P/CABO 16 A 70MM</t>
  </si>
  <si>
    <t>TUBO DE ACO CARBONO SCHEDULE 40 Ø 3/4" - PRETO SEM COSTURA</t>
  </si>
  <si>
    <t>BARRA APOIO RETA INOX 70CM ACCESS - JACKWAL OU EQUIVALENTE</t>
  </si>
  <si>
    <t>FITA DE PVC BRANCA AUTO-ADERENTE (NÃO ADESIVA) L=100MM X 10M</t>
  </si>
  <si>
    <t>BARRA APOIO RETA INOX 80CM ACCESS - JACKWAL OU EQUIVALENTE</t>
  </si>
  <si>
    <t>BARRA APOIO RETA INOX 60CM ACCESS - JACKWAL OU EQUIVALENTE</t>
  </si>
  <si>
    <t>ÁLCOOL ISOPROPÍLICO 99,8% - 5 LITROS</t>
  </si>
  <si>
    <t>SELANTE A BASE DE POLIURETANO SIKAFLEX UNIVERSAL OU EQUIVALENTE (CARTUCHO COM 300ML)</t>
  </si>
  <si>
    <t>DETERGENTE NEUTRO USO GERAL CONCENTRADO</t>
  </si>
  <si>
    <t>INSUMOS DE ACABAMENTOS - CIVIL</t>
  </si>
  <si>
    <t>ESQUADRIAS DE MADEIRA - ANGELIM PEDRA</t>
  </si>
  <si>
    <t>ALIZAR / GUARNICAO EM MAD DE LEI 5.0 X 1.5 CM</t>
  </si>
  <si>
    <t>PORTA MADEIRA DE LEI LISA MEDIA SARRAFEADA ESP.30MM 0.80 X 1.80M P/ PINTURA</t>
  </si>
  <si>
    <t>MARCO MAD LEI 15X3CM BAT 0.90X2.10M ANGELIM PEDRA</t>
  </si>
  <si>
    <t>MARCO MAD LEI 15X3CM BAT 0.60X2.10M ANGELIM PEDRA</t>
  </si>
  <si>
    <t>MARCO MAD LEI 15X3CM BAT 0.70X2.10M ANGELIM PEDRA</t>
  </si>
  <si>
    <t>MARCO MAD LEI 15X3CM BAT 0.80X2.10M ANGELIM PEDRA</t>
  </si>
  <si>
    <t>MARCO EM MADEIRA DE LEI 15 X 3 CM</t>
  </si>
  <si>
    <t>ESQUADRIAS DE MADEIRA (CONT.)</t>
  </si>
  <si>
    <t>PORTA EM COMPENSADO LISA LEVE COLMEIA ESP.35MM,0.7X2.1M P/PINT.</t>
  </si>
  <si>
    <t>PORTA MADEIRA DE LEI LISA MEDIA SARRAFEADA ESP 30 MM 0.6X2.1M P/ PINTURA</t>
  </si>
  <si>
    <t>PORTA MADEIRA DE LEI LISA MEDIA SARRAFEADA ESP 30 MM 0.7X2.1M P/ PINTURA</t>
  </si>
  <si>
    <t>PORTA MADEIRA DE LEI LISA MEDIA SARRAFEADA ESP 30 MM 0.8X2.1M P/ PINTURA</t>
  </si>
  <si>
    <t>PORTA MADEIRA DE LEI LISA MEDIA SARRAFEADA ESP 30 MM 0.9X2.1M P/ PINTURA</t>
  </si>
  <si>
    <t>PORTA EM MADEIRA DE LEI LISA MEDIA SARRAFEADA P/ PINTURA 0.60 X 1.80M</t>
  </si>
  <si>
    <t>PORTA MADEIRA DE LEI LISA MEDIA SARRAFEADA ESP 30MM P/ PINTURA 0.80 X 1.60 M</t>
  </si>
  <si>
    <t>PORTA DE VENEZIANA EM MADEIRA DE LEI, 0.7 X 2.10M</t>
  </si>
  <si>
    <t>PORTA DE VENEZIANA EM MADEIRA DE LEI, 0.60 X 2.10M</t>
  </si>
  <si>
    <t>PORTA DE VENEZIANA EM MADEIRA DE LEI 0.80 X 2.10M</t>
  </si>
  <si>
    <t>ALIZAR / GUARNICAO EM MAD DE LEI 7X1.5CM</t>
  </si>
  <si>
    <t>PORTA MADEIRA DE LEI LISA MEDIA SARRAFEADA ESP 30MM P/ PINTURA 0.60 X 1.60M</t>
  </si>
  <si>
    <t>ALIZAR / GUARNICAO EM MAD DE LEI 5X2.5CM</t>
  </si>
  <si>
    <t>CAIXILHO MAD LEI 9X3CM P/ JANELA - ANGELIM PEDRA</t>
  </si>
  <si>
    <t>PORTA MAD LEI LISA MEDIA SARRAFEADA 30MM 0.70 X 2.10M C/VISOR 0.40 X 0.60M</t>
  </si>
  <si>
    <t>PORTA MAD LEI LISA MEDIA SARRAFEADA 30MM 0.80 X 2.10M C/ VISOR 0.40 X 0.60M</t>
  </si>
  <si>
    <t>PORTA MAD LEI LISA MEDIA SARRAFEADA 30MM 0.90 X 2.10M C/ VISOR 0.40 X 0.60M</t>
  </si>
  <si>
    <t>ESQUADRIAS METÁLICAS (CONT.)</t>
  </si>
  <si>
    <t>PORTA ABRIR VENEZIANA ALUM ANOD NATURAL LINHA 25/SUPREMA</t>
  </si>
  <si>
    <t>JANELA MAXIM-AR ALUMINIO ANOD. NATURAL LINHA 25/SUPREMA</t>
  </si>
  <si>
    <t>PORTA CORTA-FOGO P90 0,80 X 2,10M C/ MARCO</t>
  </si>
  <si>
    <t>PORTA CORTA FOGO P90 0.90X2.10X0,05M C/ MARCO</t>
  </si>
  <si>
    <t>PORTA CORTA FOGO P120 0.90X2.10X0,05M C/ MARCO</t>
  </si>
  <si>
    <t>JANELA DE CORRER ALUMINIO ANOD. NATURAL LINHA 25/SUPREMA</t>
  </si>
  <si>
    <t>FERRAGENS PARA ESQUADRIAS</t>
  </si>
  <si>
    <t>FECHADURA COMPLETA PARA PORTA INTERNA</t>
  </si>
  <si>
    <t>TARGETA FIO REDONDO 3"</t>
  </si>
  <si>
    <t>FECHADURA PARA PORTAO</t>
  </si>
  <si>
    <t>TARGETA FIO REDONDO 2"</t>
  </si>
  <si>
    <t>FECHADURA ALAVANCA E CHAVE YALE</t>
  </si>
  <si>
    <t>FECHADURA DE SEGURANCA ALIANCA MARCA REFERENCIA</t>
  </si>
  <si>
    <t>CADEADO 40MM</t>
  </si>
  <si>
    <t>CADEADO 30 MM</t>
  </si>
  <si>
    <t>PORTA CADEADO PARA CADEADO DE 30MM</t>
  </si>
  <si>
    <t>PORTA CADEADO PARA CADEADO DE 40MM</t>
  </si>
  <si>
    <t>FECHADURA TIPO "LIVRE-OCUPADO"</t>
  </si>
  <si>
    <t>DOBRADICA DE FERRO ZINCADO DE 3" X 2 1/2"</t>
  </si>
  <si>
    <t>FERRAGENS PARA ESQUADRIAS (CONT.)</t>
  </si>
  <si>
    <t>DOBRADICA EM LATAO CROMADO 3 X 2.1/2" C/ PARAFUSO</t>
  </si>
  <si>
    <t>TRINCO CHATO EM AÇO CROMADO DE EMBUTIR 20CM</t>
  </si>
  <si>
    <t>BASCULA LINHA 25 ALUMINIO ANOD NATURAL</t>
  </si>
  <si>
    <t>FECHADURA COM MAÇANETA TIPO BOLA E CHAVE YALE</t>
  </si>
  <si>
    <t>FECHADURA DE SOBREPOR TIPO CAIXAO E CHAVE COMUM</t>
  </si>
  <si>
    <t>FECH COM MAÇANETA TIPO ALAVANCA E CHAVE TIPO COMUM</t>
  </si>
  <si>
    <t>REVESTIMENTOS (CERÂMICA E SIMILARES)</t>
  </si>
  <si>
    <t>AZULEJO BRANCO 15X15CM</t>
  </si>
  <si>
    <t>REVESTIMENTOS (CERÂMICA E SIMILARES) - CONT.</t>
  </si>
  <si>
    <t>PASTILHA CERÂMICA 5X5CM COR BRANCA</t>
  </si>
  <si>
    <t>REVESTIMENTOS (PEDRAS NATURAIS)</t>
  </si>
  <si>
    <t>MARMORE BRANCO P/BANCADA ESP. 3 CM</t>
  </si>
  <si>
    <t>GRANITO CINZA ANDORINHA POLIDO ESP. 2CM P/ BANCAD</t>
  </si>
  <si>
    <t>ESQUADRIAS METÁLICAS (CONT)</t>
  </si>
  <si>
    <t>PORTAO ABRIR NYLOFOR-3D L=1.00M H=2.43M</t>
  </si>
  <si>
    <t>REVESTIMENTOS (ELEMENTOS DE ARREMATE)</t>
  </si>
  <si>
    <t>CANTONEIRA DE ALUMINIO SEXTAVADA P/ ACABAMENTO</t>
  </si>
  <si>
    <t>MOLDURA EM MADEIRA DE LEI DE 7.0 X 2.5 CM</t>
  </si>
  <si>
    <t>PEITORIL GRANITO CINZA ANDORINHA LARG.15CM,ESP.3CM</t>
  </si>
  <si>
    <t>PEITORIL MARMORE BRANCO, LARG. 40 CM</t>
  </si>
  <si>
    <t>PERFIL "U" EM ALUMINIO ANODIZADO FOSCO 1/2" X 1/2" ESP. 1/16"</t>
  </si>
  <si>
    <t>RODA PAREDE GRAN CINZA AND 7X2CM ACAB 2 LADOS</t>
  </si>
  <si>
    <t>PORTAO CORRER NYLOFOR 3D 3.50X2.43M, KIT COMPLETO</t>
  </si>
  <si>
    <t>ESQUADRIAS METALICAS (CONTINUACAO)</t>
  </si>
  <si>
    <t>POSTE INTERMEDIARIO NYLOFOR 3D, C/ H=2,08M COM TAMPA</t>
  </si>
  <si>
    <t>FORROS</t>
  </si>
  <si>
    <t>FORRO DE GESSO COLOCADO, ACABAMENTO TIPO LISO</t>
  </si>
  <si>
    <t>FORROS (CONTINUAÇÃO)</t>
  </si>
  <si>
    <t>FORRO PVC L=20CM COR BRANCO 7 A 8 MM COLOCADO COLOCADO -ESTRUTURADO POR PERFIS DE AÇO GALVANIZADO E TIRANTES RIGIDOS</t>
  </si>
  <si>
    <t>FERRAGENS P/ ESQUADRIAS (CONT)</t>
  </si>
  <si>
    <t>ROLDANA CROMADA C/ PINO DIAM. Ø 3" CANAL TIPO "V" 2"</t>
  </si>
  <si>
    <t>PORTA CADEADO E CADEADO 40MM</t>
  </si>
  <si>
    <t>PISOS (CERÂMICA E SIMILARES)</t>
  </si>
  <si>
    <t>XADREZ (PO CORANTE TIPO XADREZ MARCA DE REF.)</t>
  </si>
  <si>
    <t>PISOS (CERÂMICA E SIMILARES) - CONT.</t>
  </si>
  <si>
    <t>LADRILHO HIDRAULICO RANHURADO 20X20CM COLORIDO</t>
  </si>
  <si>
    <t>LADRILHO HIDRÁULICO PASTILHADO 20X20CM COLORIDO</t>
  </si>
  <si>
    <t>PISO CERAMICO 45X45 CM CARGO PLUS WHITE ELIANE - PEI 5</t>
  </si>
  <si>
    <t>TINTAS (CONTINUACAO)</t>
  </si>
  <si>
    <t>SELADOR EPOXI INTERGARD 2001 VERNIZ INCOLOR - INTERNACIONAL OU EQUIVALENTE</t>
  </si>
  <si>
    <t>PISOS CERAMICOS E GRANITO</t>
  </si>
  <si>
    <t>JUNTA DE DILATACAO PLASTICA</t>
  </si>
  <si>
    <t>FERRAGENS PARA ESQUADRIAS (CONTINUAÇÃO)</t>
  </si>
  <si>
    <t>GONZO DIAM 1" (MACHO/FEMEA) PARA PORTÃO (DE SOBREPOR)</t>
  </si>
  <si>
    <t>PAR</t>
  </si>
  <si>
    <t>PISOS (MADEIRA, PLÁSTICOS, ETC)</t>
  </si>
  <si>
    <t>AGREGADO DE ALTA RESISTENCIA PARA PISOS</t>
  </si>
  <si>
    <t>PISO VINILICO PAVIFLEX CHROMA CONCEPT 30X30CM - ESP.2MM - COLOCADO, INCLUSIVE ARGAMASSA DE REGULARIZAÇÃO</t>
  </si>
  <si>
    <t>TABUA MADEIRA DE LEI P/ PISO COM MACHO/FEMEA 15 CM X 2 CM (ASSOALHO)</t>
  </si>
  <si>
    <t>PISOS (MADEIRA, PLÁSTICOS, ETC) - CONT.</t>
  </si>
  <si>
    <t>PISO EMBORRAC PASTILHADO COR PRETA PLURIGOMA/EQUIV</t>
  </si>
  <si>
    <t>PISOS (ELEMENTOS DE ARREMATE)</t>
  </si>
  <si>
    <t>RODAPE DE PEROBA DE 1.5X7CM</t>
  </si>
  <si>
    <t>SOLEIRA GRANITO CINZA ANDORINHA ESP = 3CM, L= 3CM</t>
  </si>
  <si>
    <t>JUNTA PLASTICA "I" 27MM PARA PISOS</t>
  </si>
  <si>
    <t>RODA-PAREDE EM MADEIRA DE LEI DE 10.0 X 2.5 CM</t>
  </si>
  <si>
    <t>SOLEIRA GRANITO CINZA ANDORINHA ESP=2CM,L=15CM</t>
  </si>
  <si>
    <t>RODA-PAREDE EM MADEIRA DE LEI 20.0 X 1.5 CM</t>
  </si>
  <si>
    <t>RODAPE GRANITO CINZA ANDORINHA ESP. 2CM H=7CM ACAB. RETO</t>
  </si>
  <si>
    <t>PAVIMENTAÇÃO EXTERNA</t>
  </si>
  <si>
    <t>MEIO FIO CONCRETO PRE-MOLD. 12X15X30CM</t>
  </si>
  <si>
    <t>BLOCO CONCRETO TIPO PAVI-S ESP.8CM,35MPA(48UND/M2)</t>
  </si>
  <si>
    <t>BLOCO CONCRETO TIPO PAVI-S ESP.10CM - 35MPA</t>
  </si>
  <si>
    <t>BLOCO CONCRETO PAVI-S ESP. 6CM 35 MPA (48UN/M2)</t>
  </si>
  <si>
    <t>TINTA EPOXI INTERGARD INTERNATIONAL REF2005 (CINZA OU BRANCO) INCLUSIVE O COMPONENTE B - INTERNACIONAL OU EQUIVALENTE</t>
  </si>
  <si>
    <t>TINTAS (CONT.)</t>
  </si>
  <si>
    <t>LIXA DE MADEIRA GRAO 220 - NORTON OU EQUIVALENTE</t>
  </si>
  <si>
    <t>VIDROS E ACESSORIOS</t>
  </si>
  <si>
    <t>VIDRO LISO INCOLOR ESP.4MM,COLOCADO</t>
  </si>
  <si>
    <t>VIDRO MINI-BOREAL ESP.4MM, COLOCADO</t>
  </si>
  <si>
    <t>MASSA PARA VIDRO</t>
  </si>
  <si>
    <t>ESPELHO PRATA ESPESSURA 4 MM</t>
  </si>
  <si>
    <t>BOTAO FRANCES P/FIXACAO DE ESPELHOS, CROMADO</t>
  </si>
  <si>
    <t>VIDROS E ACESSORIOS (CONTINUAÇÃO)</t>
  </si>
  <si>
    <t>VIDRO ARAMADO ESP. 6MM, COLOCADO</t>
  </si>
  <si>
    <t>ESMALTE SINTETICO BRANCO FOSCO - LINHA PREMIUM</t>
  </si>
  <si>
    <t>TINTA EPOXI CATALISAVEL PARA ACABAMENTO</t>
  </si>
  <si>
    <t>TINTA LATEX PVA - LINHA PREMIUM</t>
  </si>
  <si>
    <t>TINTA LATEX ACRILICA FOSCA - LINHA PREMIUM</t>
  </si>
  <si>
    <t>TINTA A BASE DE EMULSAO ACRILICA (PARA PISOS)</t>
  </si>
  <si>
    <t>SELADOR ACRILICO</t>
  </si>
  <si>
    <t>SOLVENTE PARA TINTA A BASE DE EPOXI</t>
  </si>
  <si>
    <t>TINTA PARA PISOS</t>
  </si>
  <si>
    <t>TINTA ESMALTE SINT. BRILHANTE COR BRANCA - LINHA PREMIUM (GALÃO 3,6 LITROS)</t>
  </si>
  <si>
    <t>VERNIZES E OUTROS MATERIAIS PARA PINTURA</t>
  </si>
  <si>
    <t>AGUARRAS MINERAL</t>
  </si>
  <si>
    <t>CAL EM PO PARA PINTURA</t>
  </si>
  <si>
    <t>FUNDO BRANCO FOSCO NIVELADOR P/ MADEIRAS</t>
  </si>
  <si>
    <t>LIQUIDO SELADOR PARA PINTURA LATEX PVA</t>
  </si>
  <si>
    <t>LIXA P/ FERRO Nº 100 K-246 225X275MM - NORTON OU EQUIVALENTE</t>
  </si>
  <si>
    <t>LIXA PARA MADEIRA/MASSA Nº 150</t>
  </si>
  <si>
    <t>MASSA ACRILICA A BASE D'AGUA SUVINIL/CORAL/EQUIVALENTE</t>
  </si>
  <si>
    <t>MASSA PARA MADEIRA A BASE D'AGUA SUVINIL/CORAL/EQUIVALENTE</t>
  </si>
  <si>
    <t>MASSA A BASE DE PVA</t>
  </si>
  <si>
    <t>OLEO DE LINHACA</t>
  </si>
  <si>
    <t>PRIMER A BASE DE EPOXI</t>
  </si>
  <si>
    <t>SILICONE - HIDROFUGANTE</t>
  </si>
  <si>
    <t>TRINCHA 2"</t>
  </si>
  <si>
    <t>VERNIZ ACRILICO PARA CONCRETO</t>
  </si>
  <si>
    <t>ZARCAO</t>
  </si>
  <si>
    <t>REMOVEDOR</t>
  </si>
  <si>
    <t>IMUNIZANTE PARA MADEIRA</t>
  </si>
  <si>
    <t>VERNIZ TRIPLA PROTECAO INCOLOR FOSCO PREMIUM, SUVINIL OU EQUIVALENTE</t>
  </si>
  <si>
    <t>SILICONE ACETICO INCOLOR BISNAGA 280G (300ML)</t>
  </si>
  <si>
    <t>VERNIZ COPAL INCOLOR BRILHANTE PREMIUM, SUVINIL, EUCATEX, MONTANA OU EQUIVALENTE</t>
  </si>
  <si>
    <t>VERNIZES E OUTROS MATERIAIS PARA PINTURA (CONT.)</t>
  </si>
  <si>
    <t>DILUENTE P/ TINTA EPÓXI</t>
  </si>
  <si>
    <t>PAISAGISMO</t>
  </si>
  <si>
    <t>GRAMA EM PLACAS TIPO ESMERALDA</t>
  </si>
  <si>
    <t>TERRA VEGETAL</t>
  </si>
  <si>
    <t>PLACA DE OBRA CHAPA DE AÇO Nº 22, REQUADRO EM METALON - IMPRESSÃO DIGITAL</t>
  </si>
  <si>
    <t>MASSA PLASTICA</t>
  </si>
  <si>
    <t>ESTRADO DE MADEIRA PADRÃO CASA GAS CONF PROJETO</t>
  </si>
  <si>
    <t>TRAVE P/ FUT SALAO 3,00X2,00M C/ RECUO FG D=3"</t>
  </si>
  <si>
    <t>POSTE VOLEIBOL FG D=2 1/2" C/ CARRETILHA E TAMPAO</t>
  </si>
  <si>
    <t>CJ</t>
  </si>
  <si>
    <t>DIVERSOS (CONTINUAÇÃO)</t>
  </si>
  <si>
    <t>REDE COM MALHA GROSSA PARA TRAVE DE FUTEBOL SALAO</t>
  </si>
  <si>
    <t>CESTA PARA ARO DE BASQUETE</t>
  </si>
  <si>
    <t>REDE VOLEIBOL MALHA GROSSA, LONA SUP. E INFERIOR</t>
  </si>
  <si>
    <t>CANTONEIRA ABAS IGUAIS DE FERRO ASTM A-36 - 1/8" X 1" X 1"</t>
  </si>
  <si>
    <t>CANTONEIRA ABAS IGUAIS DE FERRO ASTM A-36 - 3/16" X 1.1/2" X 1.1/2" GALV.</t>
  </si>
  <si>
    <t>CAIXA DE PRE-MOLDADO P/ AR CONDICIONADO 18.000 BTU</t>
  </si>
  <si>
    <t>ABRACADEIRA GUIA P/ MASTRO SIMPLES P/ 1 DESCIDA 1.1/2" - TEL-320</t>
  </si>
  <si>
    <t>REVESTIMENTOS (PEDRAS NATURAIS) - CONTINUAÇÃO</t>
  </si>
  <si>
    <t>GRANITO CINZA ANDORINHA ESP 2CM POLIDO NAS DUAS FACES</t>
  </si>
  <si>
    <t>INSUMOS DE ELETRICA</t>
  </si>
  <si>
    <t>POSTES</t>
  </si>
  <si>
    <t>POSTE CIRC.CONCRETO ALT.MONT.11M/300KG,PAD ESCELSA</t>
  </si>
  <si>
    <t>POSTE CIRCULAR DE CONCRETO 11M/600KG</t>
  </si>
  <si>
    <t>POSTE (CONT)</t>
  </si>
  <si>
    <t>MAO FRANCESA PLANA GALVANIZADA 32 X 726 MM</t>
  </si>
  <si>
    <t>POSTE DE CONCRETO DUPLO "T" (DT) 7 METROS - 200 DAN</t>
  </si>
  <si>
    <t>REDUÇÃO CONCÊNT ELETROC PERF "U" 200X150MM,ABA100</t>
  </si>
  <si>
    <t>REDUÇÃO CONCÊNT ELETROC PERF "U" 300X150MM,ABA100</t>
  </si>
  <si>
    <t>REDUÇÃO CONCÊNT ELETROC PERF "U" 400X150MM,ABA100</t>
  </si>
  <si>
    <t>SUPORTE ANGULAR P/ELETROCALHA DE 400X100MM</t>
  </si>
  <si>
    <t>PARA RAIOS E ACESSORIOS</t>
  </si>
  <si>
    <t>CURVA 90º BARRA CHATA ALUM 7/8"X1/8"X300MM TEL 778</t>
  </si>
  <si>
    <t>ISOLADORES E ESPACADORES</t>
  </si>
  <si>
    <t>ISOLADOR DE PINO POLIMERICO 15KV - ROSCA 25MM</t>
  </si>
  <si>
    <t>CONECTOR PORCELANA 3P P/ CABOS 10MM2 (50A)</t>
  </si>
  <si>
    <t>CONECTOR PORCELANA 3P P/ CABOS 6MM2 (30A)</t>
  </si>
  <si>
    <t>LAMPADAS (CONTINUAÇÃO)</t>
  </si>
  <si>
    <t>LAMPADA LED TUBULAR T8 9W 600MM BRANCO FRIO, BASE G13, BIVOLT - CERTIFICADA INMETRO</t>
  </si>
  <si>
    <t>ARMACAO SECUNDARIA 2 ESTRIBOS COM HASTE 16X150MM</t>
  </si>
  <si>
    <t>TRANSFORMADORES</t>
  </si>
  <si>
    <t>TRANSFOMADOR TRIFASICO A OLEO 225KVA - 15KV - 220/127V</t>
  </si>
  <si>
    <t>TRANSFOMADOR TRIFASICO A OLEO 75KVA - 15KV - 220/127V</t>
  </si>
  <si>
    <t>TRANSFOMADOR TRIFASICO A OLEO 150KVA - 15KV - 220/127V</t>
  </si>
  <si>
    <t>TRANSFOMADOR TRIFASICO A OLEO 112.5KVA - 15KV - 220/127V</t>
  </si>
  <si>
    <t>PARA-RAIOS - ACESSORIOS</t>
  </si>
  <si>
    <t>TELA BELINOX, L=245MM/E=1,5MM INOX-TEL-754</t>
  </si>
  <si>
    <t>QUADROS E CAIXAS ENTRADA/MEDIÇÃO</t>
  </si>
  <si>
    <t>CX PASS MET Nº6 "TELEBRAS" 120X120X15CM CH GALV</t>
  </si>
  <si>
    <t>QUADRO DIST EMBUTIR MET C/ BARRAMENTO TRIFASICO 18 CIRC - 100A C/ TRINCO</t>
  </si>
  <si>
    <t>QUADRO DIST EMBUTIR MET C/ BARRAMENTO TRIFASICO 40 CIRC - 100A C/ TRINCO</t>
  </si>
  <si>
    <t>QUADRO DIST EMBUTIR MET C/ BARRAMENTO TRIFASICO 24 CIRC - 100A C/ TRINCO</t>
  </si>
  <si>
    <t>QUADRO DIST EMBUTIR MET C/ BARRAMENTO TRIFASICO 32 CIRC - 100A C/ TRINCO</t>
  </si>
  <si>
    <t>CAIXA PARA TRANSFORMADOR DE CORRENTE (TC) ATE 112,5KVA - 200:5A</t>
  </si>
  <si>
    <t>CONJ CX MEDIDOR POLIFASICO P-980-005+CX DISJ P-940-003</t>
  </si>
  <si>
    <t>CAIXA PARA TRANSFORMADOR DE CORRENTE (TC) 112,5 ATE 300KVA - 400:5A</t>
  </si>
  <si>
    <t>CAIXA PVC 4" X 4" - IP40 - TIGRE OU EQUIVALENTE</t>
  </si>
  <si>
    <t>QUADROS E CAIXAS (CONTINUAÇÃO)</t>
  </si>
  <si>
    <t>CAIXA PVC 3" X 3" TIGREFLEX - SEXTAVADA</t>
  </si>
  <si>
    <t>QUADRO DIST EMBUTIR MET C/ BARRAMENTO TRIFASICO 16 CIRC - 100A C/ TRINCO</t>
  </si>
  <si>
    <t>QUADRO DIST EMBUTIR MET C/ BARRAMENTO TRIFASICO 28 CIRC - 100A C/ TRINCO</t>
  </si>
  <si>
    <t>QUADRO DIST EMBUTIR MET C/ BARRAMENTO TRIFASICO 44 CIRC - 150A C/ TRINCO</t>
  </si>
  <si>
    <t>QUADRO DIST EMBUTIR MET C/ BARRAMENTO TRIFASICO 54 CIRC - 100A C/ TRINCO</t>
  </si>
  <si>
    <t>QUADRO DIST EMBUTIR MET C/ BARRAMENTO TRIFASICO 44 CIRC - 100A C/ TRINCO</t>
  </si>
  <si>
    <t>QUADRO DIST EMB MET 3F 56/40 CIRC DIN/UL - 225A</t>
  </si>
  <si>
    <t>CAIXA PASSAG. CH 18 C/TAMPA PARAF. 400X400X120MM</t>
  </si>
  <si>
    <t>QUADRO DISTRIB EM PVC 12 CIRCUITOS - BARRAMENTO 100A</t>
  </si>
  <si>
    <t>QUADRO DIST EMBUTIR MET C/ BARRAMENTO TRIFASICO 34 CIRC - 100A C/ TRINCO</t>
  </si>
  <si>
    <t>ELETRODUTOS (AÇO ESMALTADO E CONEXÕES)</t>
  </si>
  <si>
    <t>ELETRODUTO GALVANIZADO ZINCADO 6"</t>
  </si>
  <si>
    <t>ELETRODUTO GALVANIZADO ZINCADO LEVE - 2.1/2"</t>
  </si>
  <si>
    <t>ELETRODUTO GALVANIZADO ZINCADO 4"</t>
  </si>
  <si>
    <t>CURVA 90º PARA ELETRODUTO GALVANIZADO ZINCADO 3"</t>
  </si>
  <si>
    <t>ELETRODUTO GALVANIZADO ZINCADO 3"</t>
  </si>
  <si>
    <t>REDUÇÃO DE FERRO GALVANIZADO Ø 50X32MM (2X1 1/4")</t>
  </si>
  <si>
    <t>CAIXAS DE PASSAGEM E ECONDULETES (CONTINUAÇÃO)</t>
  </si>
  <si>
    <t>CONDULETE ALUMINIO SEM ROSCA, TIPO 'B' DIAMETRO 3/4" C/ TAMPA C/ VEDACAO</t>
  </si>
  <si>
    <t>CONDULETE ALUMINIO SEM ROSCA TIPO 'LR' DIAM 3/4" C/ TAMPA C/ VEDACAO</t>
  </si>
  <si>
    <t>CONDULETE ALUMINIO SEM ROSCA TIPO 'X' DIAM 3/4" C/ TAMPA COM VEDACAO</t>
  </si>
  <si>
    <t>ELETRODUTOS (PVC RIGIDO E CONEXÕES)</t>
  </si>
  <si>
    <t>ELETRODUTO DE PVC RIGIDO 1/2" - ROSCAVEL SEM LUVA</t>
  </si>
  <si>
    <t>ELETRODUTO DE PVC RIGIDO 3/4" - ROSCAVEL SEM LUVA</t>
  </si>
  <si>
    <t>ELETRODUTO DE PVC RIGIDO 1" - ROSCAVEL SEM LUVA</t>
  </si>
  <si>
    <t>ELETRODUTO DE PVC RIGIDO 1 1/4" - ROSCAVEL SEM LUVA</t>
  </si>
  <si>
    <t>ELETRODUTO DE PVC RIGIDO 1 1/2" - ROSCAVEL SEM LUVA</t>
  </si>
  <si>
    <t>ELETRODUTO DE PVC RIGIDO 2" - ROSCAVEL SEM LUVA</t>
  </si>
  <si>
    <t>ELETRODUTO DE PVC RIGIDO 3" - ROSCAVEL SEM LUVA</t>
  </si>
  <si>
    <t>ELETRODUTO DE PVC RIGIDO 4" - ROSCAVEL SEM LUVA</t>
  </si>
  <si>
    <t>CURVA DE PVC RIGIDO PARA ELETRODUTO DE 3/4"</t>
  </si>
  <si>
    <t>LUVA DE PVC RIGIDO PARA ELETRODUTO 3/4"</t>
  </si>
  <si>
    <t>ELETRODUTO CONDULETE PVC 3/4" APARENTE TIGRE/SIM.</t>
  </si>
  <si>
    <t>NIPLE PVC PARA ELETRODUTO 3"</t>
  </si>
  <si>
    <t>CANALETA SISTEMA X PIAL LEGRAND OU SIMILAR</t>
  </si>
  <si>
    <t>ELETRODUTO CONDULETE PVC 1" APARENTE TIGRE E EQUIV</t>
  </si>
  <si>
    <t>ELETRODUTO DE PVC RIGIDO 6"</t>
  </si>
  <si>
    <t>ACABAMENTO PARA CANALETA SISTEMA X PIAL - FINA</t>
  </si>
  <si>
    <t>CANALETA DE DISTRIBUICAO 20X10CM COMPRIMENTO 2,00 M, COM TAMPA, SEM ADESIVO E COM DIVISORIAS, REF. 308 01X LEGRAND SISTEMA X OU EQUIVALENTE</t>
  </si>
  <si>
    <t>ELETRODUTO FLEXIVEL CORRUGADO 25MM (3/4") PVC AMARELO TIGREFLEX OU EQUIVALENTE</t>
  </si>
  <si>
    <t>ELETRODUTO FLEXIVEL CORRUGADO 32MM (1") PVC AMARELO TIGREFLEX OU EQUIVALENTE</t>
  </si>
  <si>
    <t>ELETRODUTOS (PVC RIGIDO E CONEXÕES) - CONTINUAÇÃO</t>
  </si>
  <si>
    <t>DUTO CORRUGADO DE PEAD COR PRETA 6"</t>
  </si>
  <si>
    <t>DUTO CORRUGADO DE PEAD COR PRETA 1.1/2"</t>
  </si>
  <si>
    <t>DUTO CORRUGADO DE PEAD COR PRETA 2"</t>
  </si>
  <si>
    <t>DUTO CORRUGADO DE PEAD COR PRETA 4"</t>
  </si>
  <si>
    <t>ELETRODUTOS (PVC RIG/FLEX E CONEXOES - CONT</t>
  </si>
  <si>
    <t>DUTO CORRUGADO DE PEAD COR PRETA 3"</t>
  </si>
  <si>
    <t>DUTO CORRUGADO DE PEAD COR PRETA 1.1/4"</t>
  </si>
  <si>
    <t>CAIXAS DE PASSAGEM E CONDULETES</t>
  </si>
  <si>
    <t>CAIXA PVC OCTOGONAL 4X4" COM FUNDO MÓVEL - TIGRE OU EQUIVALENTE</t>
  </si>
  <si>
    <t>FIOS E CABOS</t>
  </si>
  <si>
    <t>CABO FLEX ISOL. TERMOPLAST. 750V - 1,5 MM2 - 70º</t>
  </si>
  <si>
    <t>CABO FLEX ISOL. TERMOPLAST. 750V - 2,50 MM2 - 70º</t>
  </si>
  <si>
    <t>CABO FLEX ISOL. TERMOPLAST. 750V - 4,00 MM2 - 70º</t>
  </si>
  <si>
    <t>CABO FLEX ISOL. TERMOPLAST. 750V - 6,00 MM2 - 70º</t>
  </si>
  <si>
    <t>CABO FLEX ISOL. TERMOPLAST. 0,6/1KV - 95MM2 - 90º HEPR</t>
  </si>
  <si>
    <t>CABO FLEX ISOL. TERMOPLAST. 750V - 16MM2 - 70º</t>
  </si>
  <si>
    <t>CABO FLEX ISOL. TERMOPLAST. 750V - 25MM2 - 70º</t>
  </si>
  <si>
    <t>CABO FLEX ISOL. TERMOPLAST. 0,6/1KV - 185MM2 - 90º HEPR</t>
  </si>
  <si>
    <t>CABO DE COBRE NU TEMPERA MEIO DURA 6MM2 - CLASSE 1</t>
  </si>
  <si>
    <t>CABO DE COBRE NU TEMPERA MEIO DURA 16 MM2 - CLASSE 2A</t>
  </si>
  <si>
    <t>CABO DE COBRE NU TEMPERA MEIO DURA 10 MM2 - CLASSE 2A</t>
  </si>
  <si>
    <t>CABO COBRE NU TEMPERA MEIO DURA 25MM2 - CLASSE 2A</t>
  </si>
  <si>
    <t>CABO COBRE NU TEMPERA MEIO DURA 35MM2 - CLASSE 2A</t>
  </si>
  <si>
    <t>CABO COBRE NU TEMPERA MEIO DURA 50MM2 - CLASSE 2A</t>
  </si>
  <si>
    <t>CABO TELEFONICO CI C/ 30 PARES Ø 50 MM</t>
  </si>
  <si>
    <t>CABO FLEX ISOL. TERMOPLAST. 0,6/1KV - 16MM2 - 90º HEPR</t>
  </si>
  <si>
    <t>FIOS E CABOS (CONTINUAÇÃO)</t>
  </si>
  <si>
    <t>CABO COBRE UNIPOLAR 25 MM2 ISOLAMENTO 15KV</t>
  </si>
  <si>
    <t>CABO UTP 4 PARES CAT 5E</t>
  </si>
  <si>
    <t>CABO FLEX ISOL. TERMOPLAST. 0,6/1KV - 70MM2 - 90º HEPR</t>
  </si>
  <si>
    <t>CABO DE COBRE TERMOPLÁSTICO (PVC) FLEXÍVEL ISOLADO 0,60/1KV, ANTI-CHAMA, HEPR 90ºC ? 4X4,0MM2</t>
  </si>
  <si>
    <t>CABO DE COBRE TERMOPLÁSTICO (PVC) FLEXÍVEL ISOLADO 0,60/1KV, ANTI-CHAMA, HEPR 90ºC ? 4X16,0MM2</t>
  </si>
  <si>
    <t>CABO FLEX ISOL. TERMOPLAST. 0,6/1KV - 25MM2 - 90º HEPR</t>
  </si>
  <si>
    <t>CABO FLEX ISOL. TERMOPLAST. 0,6/1KV - 35MM2 - 90º HEPR</t>
  </si>
  <si>
    <t>CABO FLEX ISOL. TERMOPLAST. 0,6/1KV - 6,0MM2 - 90º HEPR</t>
  </si>
  <si>
    <t>CABO FLEX ISOL. TERMOPLAST. 0,6/1KV - 10MM2 - 90º HEPR</t>
  </si>
  <si>
    <t>CABO DE COBRE TERMOPLÁSTICO (PVC) FLEXÍVEL ISOLADO 0,60/1KV, ANTI-CHAMA, HEPR 90ºC ? 3X4,0MM2</t>
  </si>
  <si>
    <t>CABO FLEX ISOL. TERMOPLAST. 0,6/1KV - 50MM2 - 90º HEPR</t>
  </si>
  <si>
    <t>CABO FLEX ISOL. TERMOPLAST. 750V - 10MM2 - 70º</t>
  </si>
  <si>
    <t>CABO FLEX ISOL. TERMOPLAST. 0,6/1KV - 240MM2 - 90º HEPR</t>
  </si>
  <si>
    <t>CABO FLEX ISOL. TERMOPLAST. 0,6/1KV - 150MM2 - 90º HEPR</t>
  </si>
  <si>
    <t>CABO DE COBRE UNIPOLAR 35 MM2 COM ISOLAMENTO 15KV</t>
  </si>
  <si>
    <t>CABO FLEX ISOL. TERMOPLAST. 0,6/1KV - 2,5MM2 - 90º HEPR</t>
  </si>
  <si>
    <t>CABO FLEX ISOL. TERMOPLAST. 0,6/1KV - 4,0MM2 - 90º HEPR</t>
  </si>
  <si>
    <t>CABO FLEX ISOL. TERMOPLAST. 0,6/1KV - 120MM2 - 90º HEPR</t>
  </si>
  <si>
    <t>FIO DE COBRE RECOZIDO Nº 6 P/ AMARRAÇÃO</t>
  </si>
  <si>
    <t>CABO FLEX ISOL. TERMOPLAST. 0,6/1KV - 300MM2 - 90º HEPR</t>
  </si>
  <si>
    <t>CABO UTP 4P CAT.6</t>
  </si>
  <si>
    <t>FIOS E CABOS (CONTINUACAO)</t>
  </si>
  <si>
    <t>CABO FLEXIVEL 70ºC TEMPERA MOLE ANTICHAMA 450/750V - 1,5 MM2 - NBR NM 280, CLASSE 5</t>
  </si>
  <si>
    <t>CABO FLEXIVEL 70ºC TEMPERA MOLE ANTICHAMA 450/750V - 2,5 MM2 - NBR NM 280, CLASSE 5</t>
  </si>
  <si>
    <t>CABO FLEXIVEL 70ºC TEMPERA MOLE ANTICHAMA 450/750V - 4 MM2 - NBR NM 280, CLASSE 5</t>
  </si>
  <si>
    <t>CABO FLEXIVEL 70ºC TEMPERA MOLE ANTICHAMA 450/750V - 6 MM2 - NBR NM 280, CLASSE 5</t>
  </si>
  <si>
    <t>CABO TELEFONICO CI C/ 20 PARES Ø 50 MM</t>
  </si>
  <si>
    <t>FIOS E CABOS (CONT)</t>
  </si>
  <si>
    <t>CABO DE COBRE TERMOPLÁSTICO (PVC) FLEXÍVEL ISOLADO 0,60/1KV, ANTI-CHAMA, HEPR 90ºC ? 2X2,5MM2</t>
  </si>
  <si>
    <t>CABO FLEXIVEL 70ºC TEMPERA MOLE ANTICHAMA 450/750V - 10 MM2 - NBR NM 280, CLASSE 5</t>
  </si>
  <si>
    <t>CABO FLEXIVEL 70ºC TEMPERA MOLE ANTICHAMA 450/750V - 16 MM2 - NBR NM 280, CLASSE 5</t>
  </si>
  <si>
    <t>CABO FLEXIVEL 70ºC TEMPERA MOLE ANTICHAMA 450/750V - 25 MM2 - NBR NM 280, CLASSE 5</t>
  </si>
  <si>
    <t>CABO COAXIAL P/ TV, SERIE -RG6-67% - 75 OHMS</t>
  </si>
  <si>
    <t>CABO DE COBRE TERMOPLÁSTICO (PVC) FLEXÍVEL ISOLADO 0,60/1KV, ANTI-CHAMA, HEPR 90ºC ? 3X2,5MM2</t>
  </si>
  <si>
    <t>CONECTOR DE ALUMINIO TIPO PRENSA CABOS IP66 CURTO 3/4" COM ROSCA</t>
  </si>
  <si>
    <t>JUNCAO SIMPLES LONGA P/ ELETROCALHA 300X100 MM</t>
  </si>
  <si>
    <t>JUNCAO SIMPLES CURTA P/ ELETROCALHA 200X100 MM</t>
  </si>
  <si>
    <t>QUADRO DISTR TRIFASICO QDETG UX 34 MOD (2X17) 150A CEMAR</t>
  </si>
  <si>
    <t>CONJ CX MEDIDOR MONOF P-980-009+CX DISJ P-940-003</t>
  </si>
  <si>
    <t>CAIXA MED POLIF P-980-009 CARGA ATE 41000W ESCELSA (CJ)</t>
  </si>
  <si>
    <t>CAIXA MED POLIF P-980-009 CARGA- 41000A57000W ESCE (CJ)</t>
  </si>
  <si>
    <t>CAIXA MED POLIF P-980-010 CARGA-57000A75000W ESCE (CJ)</t>
  </si>
  <si>
    <t>BASES E FUSIVEIS</t>
  </si>
  <si>
    <t>FUSIVEL RETARDADO NH - 01, IN=100A - GG(GL)</t>
  </si>
  <si>
    <t>FUSIVEL RETARDADO NH - 01, IN=160A - GG(GL)</t>
  </si>
  <si>
    <t>FUSIVEL NH 01 RETARDADO IN 125 A</t>
  </si>
  <si>
    <t>FUSIVEL RETARDADO NH - 02, IN=300A - GG(GL)</t>
  </si>
  <si>
    <t>BASES E FUSIVEIS (CONTINUACAO)</t>
  </si>
  <si>
    <t>FUSIVEL RETARDADO NH - 02, IN=250A - GG(GL)</t>
  </si>
  <si>
    <t>FUSÍVEL NH-02 RETARDADO, IN=355A</t>
  </si>
  <si>
    <t>DISJUNTORES (CONTINUAÇÃO)</t>
  </si>
  <si>
    <t>DISJUNTOR CAIXA MOLDADA TERMOMAGNETICO FIXO, TRIPOLAR 400A, ICU: 65KA, 380/415VCA</t>
  </si>
  <si>
    <t>DISJUNTOR CX MOLDADA TRIPOLAR 100A - CURVA C - 20KA 220/127V</t>
  </si>
  <si>
    <t>MINI DISJUNTOR TRIPOLAR 90A CURVA C 5KA 220/127V</t>
  </si>
  <si>
    <t>DISJUNTOR CX MOLDADA TERMOMAGNETICO TRIPOLAR 125A 20KA</t>
  </si>
  <si>
    <t>DISPOSITIVO INTERRUPTOR DR BIPOLAR 40A - 30MA</t>
  </si>
  <si>
    <t>MINI DISJUNTOR MONOPOLAR 16A CURVA C 5KA 220/127V</t>
  </si>
  <si>
    <t>MINI DISJUNTOR MONOPOLAR 20A CURVA C 5KA 220/127V</t>
  </si>
  <si>
    <t>MINI DISJUNTOR MONOPOLAR 25A CURVA C 5KA 220/127V</t>
  </si>
  <si>
    <t>MINI DISJUNTOR MONOPOLAR 32A CURVA C 5KA 220/127V</t>
  </si>
  <si>
    <t>MINI DISJUNTOR MONOPOLAR 40A CURVA C 5KA 220/127V</t>
  </si>
  <si>
    <t>MINI DISJUNTOR BIPOLAR 16A CURVA C 5KA 220/127V</t>
  </si>
  <si>
    <t>MINI DISJUNTOR BIPOLAR 20A CURVA C 5KA 220/127V</t>
  </si>
  <si>
    <t>MINI DISJUNTOR BIPOLAR 25A CURVA C 5KA 220/127V</t>
  </si>
  <si>
    <t>MINI DISJUNTOR BIPOLAR 32A CURVA C 5KA 220/127V</t>
  </si>
  <si>
    <t>MINI DISJUNTOR BIPOLAR 40A CURVA C 5KA 220/127V</t>
  </si>
  <si>
    <t>MINI DISJUNTOR BIPOLAR 50A CURVA C 5KA 220/127V</t>
  </si>
  <si>
    <t>MINI DISJUNTOR TRIPOLAR 16A CURVA C 5KA 220/127V</t>
  </si>
  <si>
    <t>MINI DISJUNTOR TRIPOLAR 20A CURVA C 5KA 220/127V</t>
  </si>
  <si>
    <t>MINI DISJUNTOR TRIPOLAR 25A CURVA C 5KA 220/127V</t>
  </si>
  <si>
    <t>MINI DISJUNTOR TRIPOLAR 32A CURVA C 5KA 220/127V</t>
  </si>
  <si>
    <t>MINI DISJUNTOR TRIPOLAR 40A CURVA C 5KA 220/127V</t>
  </si>
  <si>
    <t>MINI DISJUNTOR TRIPOLAR 50A CURVA C 5KA 220/127V</t>
  </si>
  <si>
    <t>MINI DISJUNTOR TRIPOLAR 70A CURVA C 5KA 220/127V</t>
  </si>
  <si>
    <t>DISPOSITIVO INTERRUPTOR DR BIPOLAR 25A - 30MA</t>
  </si>
  <si>
    <t>MINI DISJUNTOR TRIPOLAR 80A CURVA C 5KA 220/127V</t>
  </si>
  <si>
    <t>MINI DISJUNTOR TRIPOLAR 63A CURVA C 5KA 220/127V</t>
  </si>
  <si>
    <t>MINI DISJUNTOR MONOPOLAR 10A CURVA C 5KA 220/127V</t>
  </si>
  <si>
    <t>DISPOSITIVO INTERRUPTOR DR BIPOLAR 80A - 30 MA</t>
  </si>
  <si>
    <t>MINI DISJUNTOR MONOPOLAR 63A CURVA C 5KA 220/127V</t>
  </si>
  <si>
    <t>MINI DISJUNTOR MONOPOLAR 6A CURVA C 5KA 220/127V</t>
  </si>
  <si>
    <t>MINI DISJUNTOR MONOPOLAR 50A CURVA C 5KA 220/127V</t>
  </si>
  <si>
    <t>DISJUNTOR CAIXA MOLDADA TERMOMAGNETICO FIXO, TRIPOLAR 200A, ICU: 50KA, 400/500VCA</t>
  </si>
  <si>
    <t>DISJUNTOR CAIXA MOLDADA TERMOMAGNETICO FIXO, TRIPOLAR 175A, ICU: 50KA, 400/500VCA</t>
  </si>
  <si>
    <t>MINI DISJUNTOR MONOPOLAR 4A CURVA C 5KA 220/127V</t>
  </si>
  <si>
    <t>MINI DISJUNTOR MONOPOLAR 70A CURVA C 5KA 220/127V</t>
  </si>
  <si>
    <t>MINI DISJUNTOR MONOPOLAR 80A CURVA C 5KA 220/127V</t>
  </si>
  <si>
    <t>MINI DISJUNTOR BIPOLAR 63A CURVA C 5KA 220/127V</t>
  </si>
  <si>
    <t>MINI DISJUNTOR BIPOLAR 70A CURVA C 5KA 220/127V</t>
  </si>
  <si>
    <t>DISJUNTORES (CONTINUACAO)</t>
  </si>
  <si>
    <t>MINI DISJUNTOR BIPOLAR 80A CURVA C 5KA 220/127V</t>
  </si>
  <si>
    <t>DISJ TERMOMAG TRIP CX MOLDADA 250A 25KA 480/600VCA</t>
  </si>
  <si>
    <t>MINI DISJUNTOR MONOPOLAR 2A CURVA C 5KA 220/127V</t>
  </si>
  <si>
    <t>DISJ TERMOMAG TRIP CX MOLD 150A 25KA 480/600VCA</t>
  </si>
  <si>
    <t>CAIXA PASSAG. CH 18 C/TAMPA PARAF. 100X100X80MM</t>
  </si>
  <si>
    <t>CAIXA PASSAG. CH 18 C/TAMPA PARAF. 150X150X80MM</t>
  </si>
  <si>
    <t>CAIXA PASSAG. CH 18 C/TAMPA PARAF. 200X200X100MM</t>
  </si>
  <si>
    <t>CAIXA PASSAG. CH 18 C/TAMPA PARAF. 300X300X120MM</t>
  </si>
  <si>
    <t>CAIXA C/TAMPA DO TIPO CIE-2 20X20X12 CM (TELEFONE) (DE EMBUTIR)</t>
  </si>
  <si>
    <t>CAIXA C/TAMPA DO TIPO CIE-4 60X60X12 CM (TELEFONE) (DE EMBUTIR)</t>
  </si>
  <si>
    <t>CAIXA C/TAMPA DO TIPO CIE-5 80X80X12 CM (TELEFONE) (DE EMBUTIR)</t>
  </si>
  <si>
    <t>CAIXA C/TAMPA TIPO CIE-7 150X150X15 CM (TELEFONE) (DE EMBUTIR)</t>
  </si>
  <si>
    <t>CAIXA METALICA DA GOMES DIM. 20 X 20 X 15 CM</t>
  </si>
  <si>
    <t>CAIXA 4X4" EM ALUMINIO P/ PISO</t>
  </si>
  <si>
    <t>CAIXAS DE PASSAGEM E CONDULETES (CONTINUAÇÃO)</t>
  </si>
  <si>
    <t>CAIXA PVC 4 X 2" - IP40 - TIGRE OU EQUIVALENTE</t>
  </si>
  <si>
    <t>CONDULETE ALUMINIO SILICO, SAIDA T, ENTRADA ROSCA BSP 3/4" C/ VEDACAO E TAMPA</t>
  </si>
  <si>
    <t>BEBEDOURO P/ DEFIC. REF. BDF 300 - IBBL</t>
  </si>
  <si>
    <t>CONJ AR COND SPLIT INVERTER PISO TETO 48000 BTU'S - CICLO QUENTE/FRIO - CLASSIFICACAO A OU B - 220V</t>
  </si>
  <si>
    <t>CONJ A/C SPLIT HIWALL EVAP+COND INVERTER 18000BTU - CICLO FRIO - CLASSIFICACAO A (SELO PROCEL) 220V</t>
  </si>
  <si>
    <t>CONJ A/C SPLIT HIWALL (PAREDE) EVAP+COND INVERTER 9000BTU - CICLO FRIO - CLASSIFICACAO A (SELO PROCEL) 220V</t>
  </si>
  <si>
    <t>CONJ. A/C SPLIT HI-WALL EVAP+COND INVERTER 22000 BTU - CICLO FRIO - CLASSIFICACAO A (SELO PROCEL) 220V</t>
  </si>
  <si>
    <t>INTERRUPTORES, TOMADAS E ESPELHOS</t>
  </si>
  <si>
    <t>INTERRUPTOR (MODULO) 1 TECLA SIMPLES 10A/250V S/ ESPELHO</t>
  </si>
  <si>
    <t>INTERRUPTOR (MODULO) 1 TECLA PARALELO 10A/250V S/ ESPELHO</t>
  </si>
  <si>
    <t>INTERRUPTOR PULSADOR CAMPAINHA S/ ESPELHO (MODULO)</t>
  </si>
  <si>
    <t>TOMADA (MODULO) PAD BRAS 2 P+T 20A/250V NBR 14136 S/ ESPELH</t>
  </si>
  <si>
    <t>TOMADA (MODULO) PAD BRAS 2 P+T 10A/250V NBR 14136 S/ ESPELH</t>
  </si>
  <si>
    <t>TOMADA DE 3 POLOS 20A 250V S/ ESPELHO</t>
  </si>
  <si>
    <t>ESPELHO 4X2", LINHA BRANCA COM SUPORTE PARA ENCAIXE</t>
  </si>
  <si>
    <t>ESPELHO 4X4", LINHA BRANCA COM SUPORTE PARA ENCAIXE</t>
  </si>
  <si>
    <t>INTERRUPTORES, TOMADAS E ESPELHOS (CONT.)</t>
  </si>
  <si>
    <t>PLACA CEGA FRONTAL 1U P/ RACK 19"</t>
  </si>
  <si>
    <t>PLACA CEGA FRONTAL 2U'S P/ RACK 19"</t>
  </si>
  <si>
    <t>LUMINÁRIAS (CALHAS, PROJETORES, CONJUNTOS)</t>
  </si>
  <si>
    <t>RELE FOTOCONTROLADOR T2 AN2000 LN PP TECNOWATT/EQUIV</t>
  </si>
  <si>
    <t>ARANDELA COM DIFUSOR EM VIDRO 25CM</t>
  </si>
  <si>
    <t>LÂMPADAS</t>
  </si>
  <si>
    <t>LAMPADA LED BIVOLT BULBO E27 9W - LUZ BRANCA - FORMATO TRADICIONAL</t>
  </si>
  <si>
    <t>LAMPADA LED BIVOLT BULBO E27 20W - LUZ BRANCA - FORMATO TRADICIONAL</t>
  </si>
  <si>
    <t>LAMPADA FLUORESCENTE TUBULAR 20W</t>
  </si>
  <si>
    <t>LAMPADA FLUORESCENTE TUBULAR 40W</t>
  </si>
  <si>
    <t>LUMINÁRIAS (CONT.)</t>
  </si>
  <si>
    <t>BLOCO AUT. ILUM. EMERG. P/ ACLARAMENTO E/OU BALIZAMENTO 2X9W - AUT. 2 HORAS</t>
  </si>
  <si>
    <t>SUPORTE SIMPLES PARA TOPO DE POSTE DIAMETRO 110 - 114MM (ILUMINAÇÃO PÚBLICA) REF FORT LIGHT - REPUME - FORTE NOBRE OU EQUIV</t>
  </si>
  <si>
    <t>LUMINARIAS (CONT)</t>
  </si>
  <si>
    <t>LUMINARIA SOBR 2X09/10W (2X16W) CORPO CH ACO PINT ELETROST REFLETOR E ALETAS - REF. CS216AL-N - AMS; 1261 ? LUMAVI; SO004000 - CLARON/EQUIVALENTE</t>
  </si>
  <si>
    <t>LUMINARIA SOBR 2X18/20W (2X32W) CORPO CH ACO PINT ELETROST REFLETOR E ALETAS - REF. CS232AL-N - AMS; 2447 ? LUMAVI; SO005000 - CLARON/EQUIVALENTE</t>
  </si>
  <si>
    <t>LUMINARIA EMBUTIR 2X18/20W (2X32W) CORPO CH ACO PINT ELETROST REFLETOR E ALETAS - REF. CE232AL-N - AMES, 6025 - LUMAVI; SO0020000 ? CLARON/EQUIVALENTE</t>
  </si>
  <si>
    <t>LUMINARIAS (CONT )</t>
  </si>
  <si>
    <t>LUMINARIA SOBR 4X09/10W (2X16W) CORPO CH ACO PINT ELETROST REFLETOR E ALETAS - REF. CS416AL-N - AMES, 1452 ? LUMAVI; SO006000 - CLARON/EQUIVALENTE</t>
  </si>
  <si>
    <t>LUMINARIA EMB 2X09/10W (2X16W) CORPO CH ACO PINT ELETROST REFLETOR E ALETAS - REF. CE216AL-N - AMS, 6024 ? LUMAVI; SO0010000 - CLARON/EQUIVALENTE</t>
  </si>
  <si>
    <t>APARELHOS ELETRICOS</t>
  </si>
  <si>
    <t>CAMPAINHA TIMBRE PIAL COD. 41277 OU SIMILAR</t>
  </si>
  <si>
    <t>CAMPAINHA TIPO PRATO PIAL COD. 41418</t>
  </si>
  <si>
    <t>BOMBA CENTR MONOFASICA 110/220V 1/2CV REF: CAM W4C</t>
  </si>
  <si>
    <t>CHUVEIRO ELETRICO 3 TEMPERATURAS 127/5500W - MAXI DUCHA ULTRA - LORENZETTI OU EQUIVALENTE</t>
  </si>
  <si>
    <t>BOMBA CENTRIFUGA TRIFASICA 2 CV - CAM W14</t>
  </si>
  <si>
    <t>BOMBA CENTR TRIFASICA 220/380V 5CV REF CAM 620 TJM</t>
  </si>
  <si>
    <t>APARELHOS ELETRICOS - CONTINUAÇÃO</t>
  </si>
  <si>
    <t>BOMBA CENTR MONOFASICA 110/220V 1 CV REF: CAM W10</t>
  </si>
  <si>
    <t>BOMBA CENTR MONOFASICA 110/220V 3/4CV REF: CAM W10</t>
  </si>
  <si>
    <t>CONJ A/C SPLIT HIWALL (PAREDE) EVAP+COND INVERTER 24000BTU - CICLO FRIO - CLASSIFICACAO A (SELO PROCEL) 220V</t>
  </si>
  <si>
    <t>CONJ A/C SPLIT HIWALL (PAREDE) EVAP+COND INVERTER 30000BTU - CICLO FRIO - CLASSIFICACAO A (SELO PROCEL) 220V</t>
  </si>
  <si>
    <t>CHUVEIRO PRESSMATIC ANT VANDALISMO 17125006</t>
  </si>
  <si>
    <t>APARELHOS ELÉTRICOS - CONTINUAÇÃO</t>
  </si>
  <si>
    <t>CONJ A/C SPLIT HIWALL (PAREDE) EVAP+COND INVERTER 12000BTU - CICLO FRIO - CLASSIFICACAO A (SELO PROCEL) 220V</t>
  </si>
  <si>
    <t>DISP PROT CONTR SURTOS DPS BIPOLAR 275VCA COR 40KA</t>
  </si>
  <si>
    <t>CAIXA POLIPROPILENO EQUIP 180X150X90MM TEL 902</t>
  </si>
  <si>
    <t>CONJ AR COND SPLIT INVERTER PISO TETO 36000 BTU'S - CICLO FRIO - CLASSIFICACAO A OU B - 220V</t>
  </si>
  <si>
    <t>PARA-RAIOS E ACESSORIOS</t>
  </si>
  <si>
    <t>BASE EM ACO GALV P/ MASTROS 2" - 4 FUROS Ø8MM TEL-074</t>
  </si>
  <si>
    <t>CONJ ESTAIAMENTO TIPO RIGIDO 1,5M CADA ESTAIS X 1.1/2" - TEL 440</t>
  </si>
  <si>
    <t>CAIXA INSPECAO DO TERRA,PVC,DIÂM.30CM,TAMPA FERRO</t>
  </si>
  <si>
    <t>CONECTOR DE UMA DESCIDA PARA CABO 35MM2</t>
  </si>
  <si>
    <t>HASTE TIPO COPPERWELD - 5/8 "X 2.4M - ALTA CAMADA</t>
  </si>
  <si>
    <t>CAPTOR C/ ROSCA ACO INOX Ø 3/4" X 350MM, TEL-036</t>
  </si>
  <si>
    <t>ABRACADEIRA GUIA MASTRO REFORCADA P/ 1 DESCIDA 1.1/2" - TEL-340</t>
  </si>
  <si>
    <t>PARA-RAIOS POLIMERICO 12KV - 10KA COM SUPORTE</t>
  </si>
  <si>
    <t>ABRACADEIRA GUIA P/ MASTRO SIMPLES P/1 DESCIDA 2"</t>
  </si>
  <si>
    <t>ABRACADEIRA TIPO "D" COM CUNHA P/ ELETRODUTO 2" TEL 097</t>
  </si>
  <si>
    <t>CONECTOR MEDICAO EM BRONZE C/ 4 PARAFUSOS TEL-560</t>
  </si>
  <si>
    <t>CONECTOR DE PRESSAO P/CABO DE COBRE DE 35 MM2</t>
  </si>
  <si>
    <t>SUPORTE ISOLADOR P/APLICACAO EM QUINAS DE 90 GRAUS</t>
  </si>
  <si>
    <t>SUPORTE ISOLADOR C/ROLDANA P/APARAFUSAR C/CHAPA</t>
  </si>
  <si>
    <t>SUPORTE ISOLADOR REFORCADO P/APARAFUSAR C/CHAPA</t>
  </si>
  <si>
    <t>ABRACADEIRA GUIA P/ MASTRO REFORCADA P/ 1 DESCIDA 2" - TEL-350</t>
  </si>
  <si>
    <t>FIXADOR OMEGA EM LATAO PARA CABOS 35 MM² FURO DE 5MM</t>
  </si>
  <si>
    <t>PRESILHA DE LATAO FURO Ø5MM PARA CABOS 35-50MM² - TEL-744 - TERMOTECNICA OU EQUIVALENTE</t>
  </si>
  <si>
    <t>BASE EM ACO GALV P/ MASTROS 1.1/2" - 4 FUROS Ø8MM TEL-064</t>
  </si>
  <si>
    <t>ELETROFERRAGENS</t>
  </si>
  <si>
    <t>ABRACADEIRA GUIA P/ MASTRO SIMPLES P/ 1 DESCIDA 2" - TEL-330</t>
  </si>
  <si>
    <t>TAMPAO PARA ELETRODUTO 1", REF. TEL-5533</t>
  </si>
  <si>
    <t>TERMINAL COMPRESSÃO COBRE ESTANHADO 50MM2 TEL 5150</t>
  </si>
  <si>
    <t>MAO FRANCESA REFORCADA P/ ELETROCALHA 400MM</t>
  </si>
  <si>
    <t>TAMPA DE ENCAIXE P/ ELETROCALHA CH18, 400MM</t>
  </si>
  <si>
    <t>TAMPA DE ENCAIXE P/ ELETROCALHA CH18, 300MM</t>
  </si>
  <si>
    <t>TAMPA DE ENCAIXE P/ ELETROCALHA CH18, 150MM</t>
  </si>
  <si>
    <t>CABECOTE DE ALUMINIO FUNDIDO 2 1/2"</t>
  </si>
  <si>
    <t>BATERIA SELADA 12V 60AH</t>
  </si>
  <si>
    <t>CAIXA DE INSPECAO DE PVC Ø300X300MM - TEL-552</t>
  </si>
  <si>
    <t>TAMPA REFORCADA EM FºFº C/ ESCOTILHA - TEL-536</t>
  </si>
  <si>
    <t>ISOLADOR PORCELANA TIPO ROLDANA 80X80 MM P/ 2 CABOS - MARROM</t>
  </si>
  <si>
    <t>TERMINAL A COMPRESSAO TIPO OLHAL #70MM2</t>
  </si>
  <si>
    <t>ELETROCALHA STANDARD PERFURADA S/ TAMPA 150X50MM - CH16</t>
  </si>
  <si>
    <t>ELETROFERRAGENS (BUCHAS.ARRUELAS. BRACADEIRAS)</t>
  </si>
  <si>
    <t>PARAFUSO CABEÇA QUADRADA MAQUINA GALVANIZADO A FOGO 16 X 300MM</t>
  </si>
  <si>
    <t>ABRACADEIRA TIPO D COM CUNHA P/ ELETRODUTO Ø 1" - TEL-095</t>
  </si>
  <si>
    <t>TERMINAL CABO-BARRA EM LATÃO 2 X # 240 MM2</t>
  </si>
  <si>
    <t>BUCHA DE ALUMINIO FUNDIDO 3/4" C/ ROSCA BSP- WETZEL OU EQUIVALENTE</t>
  </si>
  <si>
    <t>BUCHA DE ALUMINIO FUNDIDO 1" C/ ROSCA BSP- WETZEL OU EQUIVALENTE</t>
  </si>
  <si>
    <t>BUCHA DE ALUMINIO FUNDIDO 1 1/2" C/ ROSCA BSP- WETZEL OU EQUIVALENTE</t>
  </si>
  <si>
    <t>BUCHA DE ALUMINIO FUNDIDO 2" C/ ROSCA BSP- WETZEL OU EQUIVALENTE</t>
  </si>
  <si>
    <t>BUCHA DE ALUMINIO FUNDIDO 3" C/ ROSCA BSP- WETZEL OU EQUIVALENTE</t>
  </si>
  <si>
    <t>BUCHA DE ALUMINIO FUNDIDO 4" C/ ROSCA BSP- WETZEL OU EQUIVALENTE</t>
  </si>
  <si>
    <t>BUCHA DE ALUMINIO FUNDIDO 6" C/ ROSCA BSP- WETZEL OU EQUIVALENTE</t>
  </si>
  <si>
    <t>ARRUELA DE ALUMINIO FUNDIDO 3/4" - WETZEL OU EQUIVALENTE</t>
  </si>
  <si>
    <t>ARRUELA DE ALUMINIO FUNDIDO 1" - WETZEL OU EQUIVALENTE</t>
  </si>
  <si>
    <t>ARRUELA DE ALUMINIO FUNDIDO 1 1/4" - WETZEL OU EQUIVALENTE</t>
  </si>
  <si>
    <t>ARRUELA DE ALUMINIO FUNDIDO 1 1/2" - WETZEL OU EQUIVALENTE</t>
  </si>
  <si>
    <t>ARRUELA DE ALUMINIO FUNDIDO 2" - WETZEL OU EQUIVALENTE</t>
  </si>
  <si>
    <t>ARRUELA DE ALUMINIO FUNDIDO 3" - WETZEL OU EQUIVALENTE</t>
  </si>
  <si>
    <t>ARRUELA DE ALUMINIO FUNDIDO 4" - WETZEL OU EQUIVALENTE</t>
  </si>
  <si>
    <t>ARRUELA DE ALUMINIO FUNDIDO 6" - WETZEL OU EQUIVALENTE</t>
  </si>
  <si>
    <t>ABRACADEIRA EM ACO GALV. P/ AMARRACAO DE ELETRODUTOS, TIPO "U" SIMPLES - 3/4"</t>
  </si>
  <si>
    <t>ABRACADEIRA EM ACO GALV. P/ AMARRACAO DE ELETRODUTOS, TIPO "U" SIMPLES - 1.1/2"</t>
  </si>
  <si>
    <t>CABECOTE DE ENTRADA 1" EM ALUMINIO FUNDIDO</t>
  </si>
  <si>
    <t>ABRACADEIRA TIPO COPO 1" C/ PARAFUSO/BUCHA</t>
  </si>
  <si>
    <t>CONJ PARAFUSO, PORCA E ARRUELA LATAO 5/16 X 11/4"</t>
  </si>
  <si>
    <t>CONJ PARAFUSO, PORCA E ARRUELA LATAO 3/8 X 11/2"</t>
  </si>
  <si>
    <t>VELCRO 20 MM P/ FIXACAO DE CABOS DE REDE LOGICA</t>
  </si>
  <si>
    <t>TAMPA DE ENCAIXE P/ ELETROCALHA CH18, 200MM</t>
  </si>
  <si>
    <t>PARAFUSO SEXTAVADA ACO GALV 1020 1/4" X 1/2"</t>
  </si>
  <si>
    <t>PARA-RAIOS E ACESSORIOS (CONT.)</t>
  </si>
  <si>
    <t>BARRA CHATA EM ALUMINIO 7/8" X 1/8" X 3M (70MM2) TEL-771</t>
  </si>
  <si>
    <t>NIPLE DUPLO ACO GALVANIZADO BSP Ø 4" (100MM)</t>
  </si>
  <si>
    <t>CAPTOR C/ ROSCA LATAO CROM Ø 3/4" X 250MM, TEL-010</t>
  </si>
  <si>
    <t>PARAFUSO M6X45MM, TEL-5346</t>
  </si>
  <si>
    <t>CORDOALHA CHATA FLEX. 100X25MM 2 FUROS TEL 5701</t>
  </si>
  <si>
    <t>ALICATE Z-201</t>
  </si>
  <si>
    <t>TERMINAL AEREO EM LATAO (MINICAPTOR) H=250MM X 10MM - TEL 2024 - TERMOTECNICA OU EQUIVALENTE</t>
  </si>
  <si>
    <t>CONJ ESTAIAMENTO TIPO RIGIDO 2M CADA ESTAIS X 2" - TEL-453</t>
  </si>
  <si>
    <t>CAIXA ACO EQUIP POT 380X320X175MM - TEL-903</t>
  </si>
  <si>
    <t>BARRA CHATA AÇO GALV. FOGO 7/8"X1/8"(3M) TEL-761</t>
  </si>
  <si>
    <t>TERMINAL CABO-BARRA EM LATÃO # 150 MM2</t>
  </si>
  <si>
    <t>VERGALHAO DE ACO C/ ROSCA 1/4" P/ ELETROCALHA</t>
  </si>
  <si>
    <t>ELETROCALHA STANDARD PERFURADA S/ TAMPA 200X100MM - CH16</t>
  </si>
  <si>
    <t>MAO FRANCESA REFORCADA P/ ELETROCALHA 300MM</t>
  </si>
  <si>
    <t>ELETROCALHA STANDARD PERFURADA S/ TAMPA 400X100MM - CH16</t>
  </si>
  <si>
    <t>DIVERSOS - CONTINUAÇÃO</t>
  </si>
  <si>
    <t>PARAFUSO CABEÇA QUADRADA MAQUINA GALVANIZADO A FOGO 16 X 200MM</t>
  </si>
  <si>
    <t>BANDEJA DESLIZANTE P/ RACK PADRAO 19" - 500MM</t>
  </si>
  <si>
    <t>SAIDA HORIZONTAL PARA ELETRODUTO Ø 3/4" (ELETROCALHA)</t>
  </si>
  <si>
    <t>TERMINAL CABO-BARRA EM LATÃO # 240 MM2</t>
  </si>
  <si>
    <t>CRUZETA DE MADEIRA P/ POSTE 90 X 135 X 2400MM</t>
  </si>
  <si>
    <t>PORCA QUADRADA DIAM. 16MM</t>
  </si>
  <si>
    <t>TERMINAL CABO-BARRA EM LATÃO # 300 MM2</t>
  </si>
  <si>
    <t>CANTONEIRA "ZZ" ALTA P/PERFILADO 38/38 - REF. 114-11-Z, MOPA</t>
  </si>
  <si>
    <t>VENTILADOR DE TETO COMERCIAL C/ ALETAS DE MADEIRA S/ LUMIN., INCL. COMANDO</t>
  </si>
  <si>
    <t>CENTRAL DE ALARME ENDERECAVEL 4 LACOS ATE 256 ENDERECOS</t>
  </si>
  <si>
    <t>INSUMOS ELETRICA CONTINUACAO</t>
  </si>
  <si>
    <t>TERMINAL CABO-BARRA EM LATÃO # 10 MM2</t>
  </si>
  <si>
    <t>TERMINAL CABO-BARRA EM LATÃO # 25 MM2</t>
  </si>
  <si>
    <t>TERMINAL CABO-BARRA EM LATÃO # 35 MM2</t>
  </si>
  <si>
    <t>TERMINAL CABO-BARRA EM LATÃO # ATÉ 4 MM2</t>
  </si>
  <si>
    <t>CONECTOR PARAFUSO FENDIDO SPLIT-BOLT (KS-17) P/CABO 4 - 10MM2 - BURNDY OU EQUIVALENTE</t>
  </si>
  <si>
    <t>SUSPENSAO VERTICAL PARA ELETROCALHA 200X100 MM</t>
  </si>
  <si>
    <t>TE HORIZONTAL 90º PERFURADA C/ TAMPA 200X100MM - CH16</t>
  </si>
  <si>
    <t>TE HORIZONTAL 90º PERFURADA C/ TAMPA 300X100MM - CH16</t>
  </si>
  <si>
    <t>GUIAS HORIZONTAIS FECHADO C/ TAMPA 1U P/ RACK</t>
  </si>
  <si>
    <t>GUIAS/ORGANIZADOR DE CABOS HORIZONTAIS FECHADO C/ TAMPA 2U P/ RACK</t>
  </si>
  <si>
    <t>SUPORTE ANGULAR P/ELETROCALHA DE 30X10CM</t>
  </si>
  <si>
    <t>ELETROFERRAGENS (DIVERSOS)</t>
  </si>
  <si>
    <t>CONECTOR SPLIT BOLT 35MM2 - ACAB. NATURAL TEL 5015</t>
  </si>
  <si>
    <t>SAIDA HORIZONTAL PARA ELETRODUTO Ø 1" (ELETROCALHA)</t>
  </si>
  <si>
    <t>MASTRO TELESCOPICO C/ REDUCAO P/ 3/4" 5M - TEL-480</t>
  </si>
  <si>
    <t>CURVA HORIZONTAL 90º PERFURADA 200X100MM - CH16</t>
  </si>
  <si>
    <t>CURVA HORIZONTAL 90º PERFURADA 300X100MM - CH16</t>
  </si>
  <si>
    <t>CURSOR P/FITA WALSIWA ERAFLEX</t>
  </si>
  <si>
    <t>PARAFUSO ALLEN CABEÇA ABAULADA M16 X 45MM</t>
  </si>
  <si>
    <t>PARAFUSO ALLEN CABEÇA ABAULADA M16 X 125MM</t>
  </si>
  <si>
    <t>PORCA QUADRADA PARA PARAFUSO M16</t>
  </si>
  <si>
    <t>FITA ISOLANTE NR 33 - 19MM X 20M</t>
  </si>
  <si>
    <t>BOCAL PORCELANA C/ ROSCA P/ LAMPADA INCANDESCENTE</t>
  </si>
  <si>
    <t>SAPATILHA PARA CABO DE AÇO</t>
  </si>
  <si>
    <t>TAMPA DE FERRO R2 DIM. 1070X520MM PADRAO TELEBRAS (TRAFEGO LEVE)</t>
  </si>
  <si>
    <t>SELA PARA CRUZETA DE MADEIRA</t>
  </si>
  <si>
    <t>CONECTOR PARAFUSO FENDIDO SPLIT-BOLT (KS-26) P/CABO 35 - 70MM2 - BURNDY OU EQUIVALENTE</t>
  </si>
  <si>
    <t>CANTONEIRA ABAS IGUAIS DE FERRO ASTM A-36 - 3/16" X 1.1/2" X 1.1/2"</t>
  </si>
  <si>
    <t>PARAFUSO ALLEN CABEÇA ABAULADA M16 X 150MM</t>
  </si>
  <si>
    <t>CABECOTE DE ALUMINIO FUNDIDO 3"</t>
  </si>
  <si>
    <t>CABECOTE DE ALUMINIO FUNDIDO 3/4"</t>
  </si>
  <si>
    <t>CABECOTE DE ALUMINIO FUNDIDO 1 1/2"</t>
  </si>
  <si>
    <t>CABECOTE DE ALUMINIO FUNDIDO 1 1/4"</t>
  </si>
  <si>
    <t>CANTONEIRA ABAS IGUAIS DE FERRO ASTM A-36 - 3/16" X 1" X 1"</t>
  </si>
  <si>
    <t>SOQUETE ANTI-VIBRATORIO P/LAMP FLUOR/LED PANAM/SIMILAR</t>
  </si>
  <si>
    <t>ARRUELA QUADRADA 38 X 38 X 3MM, C/ FURO 18MM.</t>
  </si>
  <si>
    <t>CRUZETA DE MADEIRA P/ POSTE 90 X 112,5 X 2400 MM</t>
  </si>
  <si>
    <t>OLHAL DE FERRO GALVANIZADO C/ PARAFUSO 16X200MM</t>
  </si>
  <si>
    <t>CANTONEIRA ABAS IGUAIS DE FERRO ASTM A-36 - 3/16" X 1.1/4" X 1.1/4"</t>
  </si>
  <si>
    <t>CABECOTE DE ALUMINIO FUNDIDO 4"</t>
  </si>
  <si>
    <t>FITA ISOLANTE AUTO FUSAO, C/10M</t>
  </si>
  <si>
    <t>TERMINAL MECANICO P/CABO 16MM2</t>
  </si>
  <si>
    <t>NIPLE PVC DUPLO 4"</t>
  </si>
  <si>
    <t>ARMACAO SECUNDARIA 1 ESTRIBO C/HASTE 16X150MM</t>
  </si>
  <si>
    <t>CABECOTE DE ALUMINIO FUNDIDO 6"</t>
  </si>
  <si>
    <t>NIPLE PVC DUPLO 6"</t>
  </si>
  <si>
    <t>PARAFUSO ALLEN CABEÇA ABAULADA M10 X 150MM</t>
  </si>
  <si>
    <t>ELETROCALHA STANDARD PERFURADA S/ TAMPA 300X100MM - CH16</t>
  </si>
  <si>
    <t>PINO DE CRUZETA 19MM P/ISOLADOR DE DISTRIBUICAO</t>
  </si>
  <si>
    <t>MAO FRANCESA 38X38MM SIMPLES P/ ELETROCALHA 200MM</t>
  </si>
  <si>
    <t>TERMINAL CABO-BARRA EM LATÃO # 6 MM2</t>
  </si>
  <si>
    <t>TERMINAL CABO-BARRA EM LATÃO # 16 MM2</t>
  </si>
  <si>
    <t>TERMINAL CABO-BARRA EM LATÃO # 50 MM2</t>
  </si>
  <si>
    <t>TERMINAL CABO-BARRA EM LATÃO # 70 MM2</t>
  </si>
  <si>
    <t>TERMINAL CABO-BARRA EM LATÃO # 95 MM2</t>
  </si>
  <si>
    <t>TERMINAL CABO-BARRA EM LATÃO # 120 MM2</t>
  </si>
  <si>
    <t>TERMINAL CABO-BARRA EM LATÃO # 185 MM2</t>
  </si>
  <si>
    <t>TERMINAL CABO-BARRA EM LATÃO 2 X # 185 MM2</t>
  </si>
  <si>
    <t>ARRUELA LISA EM LATAO 1/4"</t>
  </si>
  <si>
    <t>ACIONADOR MANUAL DE ALARME ENDERECAVEL TP QUEBRA VIDRO</t>
  </si>
  <si>
    <t>SAIDA HORIZONTAL PARA ELETRODUTO Ø 2" (ELETROCALHA)</t>
  </si>
  <si>
    <t>CINTA CIRCULAR ACO GALVANIZADO 200MM</t>
  </si>
  <si>
    <t>DIVERSOS (CONT.)</t>
  </si>
  <si>
    <t>SUPORTE P/ TRANSFORMADOR EM LIGA DE ALUMINIO P/ POSTE CONCRETO CIRCULAR - 225MM</t>
  </si>
  <si>
    <t>TERMINAL CABO-BARRA EM LATAO 2X # 300MM2</t>
  </si>
  <si>
    <t>CONSUMO DE ENERGIA ELETRICA COMERCIAL, BAIXA TENSAO CONSUMO ATE 100KWH, INCLUIDO ICMS, PIS/PASEP E CONFINS</t>
  </si>
  <si>
    <t>KWH</t>
  </si>
  <si>
    <t>INSUMOS DE REDE LOGICA / TELEFONIA/ CFTV/ SOM</t>
  </si>
  <si>
    <t>CABOS E CONEXOES</t>
  </si>
  <si>
    <t>PATCH CORD U/UTP GIGALAN RJ-45 CAT 6 - 1.50 M</t>
  </si>
  <si>
    <t>PATCH CORD U/UTP MULTILAN RJ-45 CAT 5E - 1.50 M</t>
  </si>
  <si>
    <t>CONECTOR RJ45 CAT 5E MACHO - PARA REDE DE DADOS</t>
  </si>
  <si>
    <t>CABO TELEFONICO CI C/ 100 PARES Ø 50 MM</t>
  </si>
  <si>
    <t>CONECTOR DE ALUMINIO TIPO PRENSA CABOS IP66 CURTO 1/2" COM ROSCA</t>
  </si>
  <si>
    <t>CONECTOR DE ALUMINIO TIPO PRENSA CABOS IP66 CURTO 1" COM ROSCA</t>
  </si>
  <si>
    <t>PATCH CORD U/UTP GIGALAN RJ-45 CAT 6 - 3.00 M</t>
  </si>
  <si>
    <t>CABO TELEFONICO CI C/ 50 PARES Ø 50 MM</t>
  </si>
  <si>
    <t>PATCH CORD U/UTP MULTILAN RJ-45 CAT 5E - 3.00 M</t>
  </si>
  <si>
    <t>TOMADAS</t>
  </si>
  <si>
    <t>ESPELHO 4X2" C/ 1 CONECTOR RJ-45 FEMEA CAT 5E</t>
  </si>
  <si>
    <t>TOMADA TELEFONE COM CONECTOR RJ11</t>
  </si>
  <si>
    <t>TOMADA COAXIAL 75 OHMS PARA TV C/ ESPELHO 4X2"</t>
  </si>
  <si>
    <t>ESPELHO 4" X 4" C/ 2 CONECTORES RJ-45 FEMEA CAT. 6</t>
  </si>
  <si>
    <t>ESPELHO 4" X 4" C/ 2 CONECTORES RJ45 FEMEA CAT. 5E</t>
  </si>
  <si>
    <t>ESPELHO 4" X 2" C/ 1 CONECTOR RJ-45 FEMEA CAT. 6</t>
  </si>
  <si>
    <t>CALHA PARA 6 TOMADAS FIXACAO PADRAO 19" - 20A</t>
  </si>
  <si>
    <t>CALHA PARA 8 TOMADAS FIXACAO PADRAO 19" - 20A</t>
  </si>
  <si>
    <t>EQUIPAMENTOS</t>
  </si>
  <si>
    <t>PATCH PANEL DE EMENDA RJ45/RJ45 24 PORTAS CAT 5E</t>
  </si>
  <si>
    <t>KIT COM 4 RODIZIO (2 C/ TRAVAS)</t>
  </si>
  <si>
    <t>RACK DE PISO FECHADO PADRAO 19" - 32US X 670MM - CONFECCIONADO EM ACO SAE 1020, PORTA FRONTAL E VISOR EM ACRILICO E CHAVE YALE, FECHAMENTO TRASEIRO E LATERAIS REMOVIVEIS COM VENTILACAO, PINTURA EPOXI</t>
  </si>
  <si>
    <t>BANDEJA FIXACAO SIMPLES 19" - 1 U X 290MM</t>
  </si>
  <si>
    <t>MINI RACK DE PAREDE PADRAO 19" - 8 US X 470MM - CONFECCIONADO EM ACO SAE 1020, PORTA FRONTAL E VISOR EM ACRILICO, LATERAIS REMOVIVEIS COM VENTILACAO, PINTURA EPOXI</t>
  </si>
  <si>
    <t>PATCH PANEL RJ45/IDC 24 PORTAS CAT 6, D-LINK, AMP, CABLIX, MAXI TELECOM, TILFLEX OU EQUIVALENTE</t>
  </si>
  <si>
    <t>PATCH PANEL RJ45/IDC 48 PORTAS CAT 5E, D-LINK, AMP, CABLIX, MAXI TELECOM, TILFLEX OU EQUIVALENTE</t>
  </si>
  <si>
    <t>PATCH PANEL RJ45/IDC 24 PORTAS CAT 5E, D-LINK, AMP, CABLIX, MAXI TELECOM, TILFLEX OU EQUIVALENTE</t>
  </si>
  <si>
    <t>BANDEJA FIXACAO SIMPLES 19" - 2 U'S X 390MM</t>
  </si>
  <si>
    <t>MINI RACK DE PAREDE PADRAO 19" - 6USX470MM - CONFECCIONADO EM ACO SAE 1020, PORTA FRONTAL E VISOR EM ACRILICO, LATERAIS REMOVIVEIS COM VENTILACAO, PINTURA EPOXI</t>
  </si>
  <si>
    <t>KIT 4 VENTILADORES BIVOLT P/ RACK INDOOR</t>
  </si>
  <si>
    <t>EQUIPAMENTOS (CONT)</t>
  </si>
  <si>
    <t>SWITCH 48 PORTAS RJ 10/100 + 2 10/100/1000</t>
  </si>
  <si>
    <t>NO BREAK 1,44KVA (980W) 120V SENOIDAL P/ RACK 19"</t>
  </si>
  <si>
    <t>MINI RACK DE PAREDE PADRAO 19" - 12US X 570MM - CONFECCIONADO EM ACO SAE 1020, PORTA FRONTAL E VISOR EM ACRILICO, LATERAIS REMOVIVEIS COM VENTILACAO, PINTURA EPOXI</t>
  </si>
  <si>
    <t>SWITCH 24 RJ 10/100 + 2 10/100/1000</t>
  </si>
  <si>
    <t>RACK DE PISO FECHADO PADRAO 19" - 40US X 670M - CONFECCIONADO EM ACO SAE 1020, PORTA FRONTAL E VISOR EM ACRILICO E CHAVE YALE, FECHAMENTO TRASEIRO E LATERAIS REMOVIVEIS COM VENTILACAO, PINTURA EPOXI</t>
  </si>
  <si>
    <t>PATCH PANEL RJ45/IDC 48 PORTAS CAT 6, D-LINK, AMP, CABLIX, MAXI TELECOM, TILFLEX OU EQUIVALENTE</t>
  </si>
  <si>
    <t>RACK DE PISO FECHADO PADRAO 19" - 36U´S X 670MM - CONFECCIONADO EM ACO SAE 1020, PORTA FRONTAL E VISOR EM ACRILICO E CHAVE YALE, FECHAMENTO TRASEIRO E LATERAIS REMOVIVEIS COM VENTILACAO, PINTURA EPOXI</t>
  </si>
  <si>
    <t>MINI RACK DE PAREDE PADRAO 19" - 16US X 570MM - CONFECCIONADO EM ACO SAE 1020, PORTA FRONTAL E VISOR EM ACRILICO, LATERAIS REMOVIVEIS COM VENTILACAO, PINTURA EPOXI</t>
  </si>
  <si>
    <t>RACK DE PISO FECHADO PADRAO 19" - 44US X 670MM - CONFECCIONADO EM AÇO SAE 1020 1,5MM, PORTA FRONTAL EMBUTIDA, VISOR FUMÊ 2,0MM,FECHADURA ESCAMOTEÁVEL,ALETAS DE VENTILAÇÃO, PINTURA EPÓXI PÓ TEXTURIZADA</t>
  </si>
  <si>
    <t>TERMINAL COMPRESSÃO COBRE ESTANHADO 35MM TEL 5135</t>
  </si>
  <si>
    <t>CONECTOR DE MEDICAO EM LATAO C/ 2 PARAFUSOS TEL-562</t>
  </si>
  <si>
    <t>GUIA DE CABOS VERTICAL P/ RACK ABERTO 40 U'S</t>
  </si>
  <si>
    <t>GUIA DE CABOS VERTICAL P/ RACK ABERTO 44 U'S</t>
  </si>
  <si>
    <t>BANDEJA FIXACAO DUPLA 19" - 1U X 500MM</t>
  </si>
  <si>
    <t>KIT 2 VENTILADORES BIVOLT P/ RACK INDOOR</t>
  </si>
  <si>
    <t>NO BREAK 2,2KVA (1,98KW) 220V SENOIDAL P/ RACK 19"</t>
  </si>
  <si>
    <t>INSUMOS DE HIDRAULICA</t>
  </si>
  <si>
    <t>TUBOS (CONCRETO)</t>
  </si>
  <si>
    <t>TUBO DE CONCRETO SIMPLES DIAM. 30CM - PS1 PONTA E BOLSA</t>
  </si>
  <si>
    <t>TUBO DE CONCRETO SIMPLES DIAM. 20CM - PS1 - PONTA E BOLSA</t>
  </si>
  <si>
    <t>TUBOS (CONCRETO-CONT.)</t>
  </si>
  <si>
    <t>BUJAO DE ACO GALVANIZADO 2 1/2"</t>
  </si>
  <si>
    <t>BUJAO DE ACO GALVANIZADO 3"</t>
  </si>
  <si>
    <t>BUJAO DE ACO GALVANIZADO 4"</t>
  </si>
  <si>
    <t>TUBOS (AÇO GALVANIZADO E CONEXÕES)</t>
  </si>
  <si>
    <t>LUVA DE REDUCAO ACO GALV 4X2 1/2"</t>
  </si>
  <si>
    <t>NIPLE DUPLO ACO GALVANIZADO BSP Ø 2.1/2" (65MM)</t>
  </si>
  <si>
    <t>TUBO DE ACO GALVANIZADO 21,30 X 2,25MM (1/2") LEVE</t>
  </si>
  <si>
    <t>TUBO DE ACO GALVANIZADO 26,90 X 2,25MM (3/4") LEVE</t>
  </si>
  <si>
    <t>TUBO DE ACO GALVANIZADO 33,40 X 2,65MM (1") LEVE</t>
  </si>
  <si>
    <t>TUBO DE ACO GALVANIZADO 42,40 X 2,65MM (1 1/4") LEVE</t>
  </si>
  <si>
    <t>TUBO DE ACO GALVANIZADO 48,30 X 3,00MM (1 1/2") LEVE</t>
  </si>
  <si>
    <t>TUBO DE ACO GALVANIZADO 60,30 X 3,00MM (2") LEVE</t>
  </si>
  <si>
    <t>TUBO DE ACO GALVANIZADO 76,10 X 3,35MM (2 1/2") LEVE</t>
  </si>
  <si>
    <t>TUBO DE ACO GALVANIZADO 88,90 X 3,35MM (3") LEVE</t>
  </si>
  <si>
    <t>TUBO DE ACO GALVANIZADO 114,30 X 3,75MM (4") LEVE</t>
  </si>
  <si>
    <t>TE 90 ACO GALVANIZADO BSP Ø 2" (50MM)</t>
  </si>
  <si>
    <t>TE 90 ACO GALVANIZADO BSP Ø 2.1/2" (65MM)</t>
  </si>
  <si>
    <t>TE 90 ACO GALVANIZADO BSP Ø 3" (75MM)</t>
  </si>
  <si>
    <t>COTOVELO 90 ACO GALVANIZADO DE 2" (50MM)</t>
  </si>
  <si>
    <t>COTOVELO 90° DE FERRO GALVANIZADO Ø 80MM (3")</t>
  </si>
  <si>
    <t>COTOVELO 90° DE FERRO GALVANIZADO Ø 65MM (2.1/2")</t>
  </si>
  <si>
    <t>COTOVELO 45° DE FERRO GALVANIZADO Ø 50MM (2")</t>
  </si>
  <si>
    <t>COTOVELO 45° DE FERRO GALVANIZADO Ø 80MM (3")</t>
  </si>
  <si>
    <t>COTOVELO 45° DE FERRO GALVANIZADO Ø 65MM (2.1/2")</t>
  </si>
  <si>
    <t>COTOVELO 90° DE FERRO GALVANIZADO Ø 100MM (4")</t>
  </si>
  <si>
    <t>COTOVELO 45° DE FERRO GALVANIZADO Ø 100MM (4")</t>
  </si>
  <si>
    <t>TUBOS ( FERRO GALVANIZADO)</t>
  </si>
  <si>
    <t>TE 90 ACO GALVANIZADO BSP Ø 4" (100MM)</t>
  </si>
  <si>
    <t>TUBOS (FERRO FUNDIDO E CONEXÕES)</t>
  </si>
  <si>
    <t>TUBO DE FERRO FUNDIDO DE 150MM PONTA E BOLSA (PB) - "TB SME"</t>
  </si>
  <si>
    <t>TUBOS (PVC RÍGIDO E CONEXÕES)</t>
  </si>
  <si>
    <t>ADAPTADOR PVC SOLDAVEL C/ ANEL P/ CAIXA D`AGUA DN 20MM</t>
  </si>
  <si>
    <t>ADAPTADOR PVC SOLDAVEL C/ ANEL P/ CAIXA D`AGUA DN 25MM</t>
  </si>
  <si>
    <t>ADAPTADOR PVC SOLDAVEL C/ ANEL P/ CAIXA D`AGUA DN 32MM</t>
  </si>
  <si>
    <t>ADAPTADOR SOLDAVEL LONGO PVC C/ FLANGES LIVRES P/ CAIXA D`AGUA DN 40MM X 1.1/4"</t>
  </si>
  <si>
    <t>ADAPTADOR SOLDAVEL LONGO PVC C/ FLANGES LIVRES P/ CAIXA D`AGUA DN 50MM X 1.1/2"</t>
  </si>
  <si>
    <t>ADAPTADOR SOLDAVEL LONGO PVC C/ FLANGES LIVRES P/ CAIXA D`AGUA DN 60MM X 2"</t>
  </si>
  <si>
    <t>ADAPTADOR SOLDAVEL LONGO PVC C/ FLANGES LIVRES P/ CAIXA D`AGUA DN 75MM X 2.2/12"</t>
  </si>
  <si>
    <t>ADAPTADOR PVC SOLDAVEL PARA REGISTRO 25MM X 3/4"</t>
  </si>
  <si>
    <t>ADAPTADOR PVC SOLDAVEL PARA REGISTRO 32MM X 1"</t>
  </si>
  <si>
    <t>ADAPTADOR PVC SOLDAVEL PARA REGISTRO 50MM X 1 1/2"</t>
  </si>
  <si>
    <t>BUCHA DE REDUCAO PVC SOLDAVEL LONGA 32X25MM</t>
  </si>
  <si>
    <t>BUCHA DE REDUCAO PVC SOLDAVEL LONGA 50X32MM</t>
  </si>
  <si>
    <t>JOELHO DE REDUCAO 90 PVC SOLDAVEL DE 32X25MM</t>
  </si>
  <si>
    <t>TUBOS (PVC RÍGIDO E CONEXÕES) - CONT.</t>
  </si>
  <si>
    <t>JOELHO 90 PVC SOLD/ROSCA REDUCAO 25X3/4"</t>
  </si>
  <si>
    <t>JOELHO DE REDUCAO 90 PVC SOLD/ROSCA DE 25X1/2"</t>
  </si>
  <si>
    <t>LUVA PVC SOLDAVEL/ROSCA DE 25X3/4"</t>
  </si>
  <si>
    <t>TUBO DE ESGOTO DE PVC SERIE "R" CINZA (6") - 150MM - TIGRE, AMANCO OU EQUIVALENTE</t>
  </si>
  <si>
    <t>TUBOS (PVC RIGIDO TP ESGOTO)</t>
  </si>
  <si>
    <t>CURVA 90° CURTA PVC ESGOTO 40MM</t>
  </si>
  <si>
    <t>CURVA 90° CURTA PVC ESGOTO 100MM</t>
  </si>
  <si>
    <t>CURVA 90° LONGA PVC ESGOTO 100 MM</t>
  </si>
  <si>
    <t>JOELHO 90 C/VISITA PVC ESG 100X50MM</t>
  </si>
  <si>
    <t>PLUG PVC ESGOTO DE 100MM</t>
  </si>
  <si>
    <t>TE PVC REDUCAO ESGOTO DE 150X100MM</t>
  </si>
  <si>
    <t>TUBOS (PVC RIGIDO SOLDAVEL E ESGOTO COM CONEXOES)</t>
  </si>
  <si>
    <t>TUBO DE PVC SOLDAVEL MARROM 20MM (AGUA FRIA) - TIGRE, AMANCO OU EQUIVALENTE</t>
  </si>
  <si>
    <t>TUBO DE PVC SOLDAVEL MARROM 25MM (AGUA FRIA) - TIGRE, AMANCO OU EQUIVALENTE</t>
  </si>
  <si>
    <t>TUBO DE PVC SOLDAVEL MARROM 32MM (AGUA FRIA) - TIGRE, AMANCO OU EQUIVALENTE</t>
  </si>
  <si>
    <t>TUBO DE PVC SOLDAVEL MARROM 40MM (AGUA FRIA) - TIGRE, AMANCO OU EQUIVALENTE</t>
  </si>
  <si>
    <t>TUBO DE PVC SOLDAVEL MARROM 50MM (AGUA FRIA) - TIGRE, AMANCO OU EQUIVALENTE</t>
  </si>
  <si>
    <t>TUBO DE PVC SOLDAVEL MARROM 60MM (AGUA FRIA) - TIGRE, AMANCO OU EQUIVALENTE</t>
  </si>
  <si>
    <t>TUBO DE PVC SOLDAVEL MARROM 75MM (AGUA FRIA) - TIGRE, AMANCO OU EQUIVALENTE</t>
  </si>
  <si>
    <t>TUBO DE PVC SOLDAVEL MARROM 85MM (AGUA FRIA) - TIGRE, AMANCO OU EQUIVALENTE</t>
  </si>
  <si>
    <t>JOELHO 90 DE PVC SOLDAVEL DE 25MM</t>
  </si>
  <si>
    <t>JOELHO 90 DE PVC SOLDAVEL DE 32MM</t>
  </si>
  <si>
    <t>JOELHO 90 DE PVC SOLDAVEL DE 50MM</t>
  </si>
  <si>
    <t>TE DE PVC SOLDAVEL DE 25MM</t>
  </si>
  <si>
    <t>TE DE PVC SOLDAVEL DE 32MM</t>
  </si>
  <si>
    <t>TUBO DE ESGOTO PRIMARIO DE PVC BRANCO SERIE NORMAL(1.1/2") - 40MM - TIGRE, AMANCO OU EQUIVALENTE</t>
  </si>
  <si>
    <t>TUBO DE ESGOTO PRIMARIO DE PVC BRANCO SERIE NORMAL (2") - 50MM - TIGRE, AMANCO OU EQUIVALENTE</t>
  </si>
  <si>
    <t>TUBO DE ESGOTO PRIMARIO DE PVC BRANCO SERIE NORMAL (3") - 75MM - TIGRE, AMANCO OU EQUIVALENTE</t>
  </si>
  <si>
    <t>TUBO DE ESGOTO PRIMARIO DE PVC BRANCO SERIE NORMAL (4") - 100MM - TIGRE, AMANCO OU EQUIVALENTE</t>
  </si>
  <si>
    <t>TUBO DE ESGOTO PRIMARIO DE PVC BRANCO SERIE NORMAL (6") - 150MM - TIGRE, AMANCO OU EQUIVALENTE</t>
  </si>
  <si>
    <t>TUBO DE ESGOTO PRIMARIO DE PVC BRANCO SERIE NORMAL (8") - 200MM - TIGRE, AMANCO OU EQUIVALENTE</t>
  </si>
  <si>
    <t>JOELHO 45 DE PVC P/ ESGOTO DE 40MM</t>
  </si>
  <si>
    <t>JOELHO 90 DE PVC P/ ESGOTO DE 40MM</t>
  </si>
  <si>
    <t>JOELHO 90 DE PVC P/ ESGOTO DE 75MM</t>
  </si>
  <si>
    <t>JOELHO 90 DE PVC P/ ESGOTO DE 100MM</t>
  </si>
  <si>
    <t>TE 90° PVC RIGIDO P/ ESGOTO DE 40MM (1 1/2")</t>
  </si>
  <si>
    <t>TE 90° PVC RIGIDO P/ ESGOTO DE 100MM (4")</t>
  </si>
  <si>
    <t>TUBO DE PVC DE 1 1/2" P/ DESCARGA</t>
  </si>
  <si>
    <t>LUVA DE PVC SOLDAVEL DE 25MM</t>
  </si>
  <si>
    <t>JOELHO 45 DE PVC P/ ESGOTO DE 150MM</t>
  </si>
  <si>
    <t>TE DE PVC SOLDAVEL DE 32X25MM</t>
  </si>
  <si>
    <t>JOELHO 45 DE PVC SOLDAVEL DE 25MM</t>
  </si>
  <si>
    <t>TUBOS (PVC RIGIDO E CONEXOES - CONT.)</t>
  </si>
  <si>
    <t>ANEL DE BORRACHA P/TUBO PVC 150MM (6")</t>
  </si>
  <si>
    <t>TUBOS (PVC RIGIDO E CONEXOES-ROSCAVEL)</t>
  </si>
  <si>
    <t>TUBO PVC RIGIDO ROSCAVEL DE 1"</t>
  </si>
  <si>
    <t>TUBO DE COBRE E CONEXOES</t>
  </si>
  <si>
    <t>TUBO DE COBRE FLEXIVEL 3/8" PAREDE 0,79MM (1/32") - 0,193 KG/M</t>
  </si>
  <si>
    <t>TUBO DE COBRE FLEXIVEL 3/4" PAREDE 0,79MM (1/32")</t>
  </si>
  <si>
    <t>TUBO DE COBRE E CONEXOES (CONT.)</t>
  </si>
  <si>
    <t>TUBO DE COBRE RIGIDO 7/8" PAREDE 1/32 (0,478 KG/M)</t>
  </si>
  <si>
    <t>TUBO DE COBRE RIGIDO 1.1/8" PAREDE 1/32 (0,619 KG/M)</t>
  </si>
  <si>
    <t>TUBO DE COBRE FLEXIVEL 1/4" PAREDE 0,79MM (1/32")</t>
  </si>
  <si>
    <t>TUBO DE COBRE FLEXIVEL 1/2" PAREDE 0,79MM (1/32") - 0,264 KG/M</t>
  </si>
  <si>
    <t>TUBO DE COBRE FLEXIVEL 5/8" PAREDE 0,79MM (1/32") - 0,334 KG/M</t>
  </si>
  <si>
    <t>TUBO DE COBRE RIGIDO 1.5/8" PAREDE 1/32" (0,904 KG/M)</t>
  </si>
  <si>
    <t>TUBO DE COBRE RIGIDO 1.3/8" PAREDE 1/32" (0,761 KG/M)</t>
  </si>
  <si>
    <t>TUBOS (PVC E CONEXOES - CONT)</t>
  </si>
  <si>
    <t>LIXA D AGUA N. 100</t>
  </si>
  <si>
    <t>TUBOS (PVC E CONEXOES - CONT.)</t>
  </si>
  <si>
    <t>BACIA SANITÁRIA CONVENCIONAL RAVENA P9, DECA</t>
  </si>
  <si>
    <t>REGISTROS</t>
  </si>
  <si>
    <t>REGISTRO DE GAVETA BRUTO ABNT 15MM - 1/2"</t>
  </si>
  <si>
    <t>REGISTRO DE GAVETA BRUTO ABNT 20MM - 3/4"</t>
  </si>
  <si>
    <t>REGISTRO DE GAVETA BRUTO ABNT 25MM - 1"</t>
  </si>
  <si>
    <t>REGISTRO DE GAVETA BRUTO ABNT 32MM - 1.1/4"</t>
  </si>
  <si>
    <t>REGISTRO DE GAVETA BRUTO ABNT 40MM - 1.1/2"</t>
  </si>
  <si>
    <t>REGISTRO DE GAVETA BRUTO ABNT 50MM - 2" COM VOLANTE</t>
  </si>
  <si>
    <t>REGISTRO DE GAVETA BRUTO INDUSTRIAL 65MM - 2.1/2" COM VOLANTE</t>
  </si>
  <si>
    <t>REGISTRO DE GAVETA BRUTO INDUSTRIAL 80MM - 3" COM VOLANTE</t>
  </si>
  <si>
    <t>REGISTRO DE GAVETA CROMADO 1/2" COM CANOPLA</t>
  </si>
  <si>
    <t>REGISTRO DE GAVETA CROMADO 3/4" COM CANOPLA</t>
  </si>
  <si>
    <t>REGISTRO DE GAVETA CROMADO 1" COM CANOPLA</t>
  </si>
  <si>
    <t>REGISTRO DE GAVETA CROMADO 1 1/2" COM CANOPLA</t>
  </si>
  <si>
    <t>REGISTRO DE PRESSAO CROMADO COM ACABAMENTO 1/2"</t>
  </si>
  <si>
    <t>REGISTRO DE PRESSAO CROMADO COM ACABAMENTO 3/4"</t>
  </si>
  <si>
    <t>REGISTRO DE GAVETA CROMADO 1 1/4" COM CANOPLA</t>
  </si>
  <si>
    <t>REGISTRO DE PRESSAO BRUTO COM VOLANTE 3/4"</t>
  </si>
  <si>
    <t>REGISTRO PRESSAO BRUTO COM VOLANTE 1/2"</t>
  </si>
  <si>
    <t>REGISTRO DE GAVETA BRUTO 100MM - 4"</t>
  </si>
  <si>
    <t>VÁLVULAS</t>
  </si>
  <si>
    <t>VALVULA DE ESCOAMENTO P/ PIA AMERICANA 1.1/2 X 3.3/4'</t>
  </si>
  <si>
    <t>VALVULA DE SAIDA PARA LAVATORIO CROMADA 1"</t>
  </si>
  <si>
    <t>VALVULA DE ESCOAMENTO P/ PIA OU TANQUE 1.1/4" CROMADA</t>
  </si>
  <si>
    <t>VALVULA DE SAIDA P/MICTORIO CROMADA (11/2")</t>
  </si>
  <si>
    <t>VALVULA DE PVC 2.1/4" PARA TANQUE C/ UNHO</t>
  </si>
  <si>
    <t>VALVULA DE PVC 1" PARA LAVATORIO C/ UNHO</t>
  </si>
  <si>
    <t>VALVULA DE DESCARGA 1 1/2" C/ ACABAMENTO CROMADO</t>
  </si>
  <si>
    <t>VALVULA DE DESCARGA COM REGISTRO 1 1/2" S/ ACABAM.</t>
  </si>
  <si>
    <t>VALVULA RETENCAO HORIZONTAL BRONZE - 15MM (1/2')</t>
  </si>
  <si>
    <t>VALVULA RETENCAO HORIZONTAL BRONZE - 20MM (3/4')</t>
  </si>
  <si>
    <t>VALVULA RETENCAO HORIZONTAL BRONZE - 25MM (1')</t>
  </si>
  <si>
    <t>VALVULA RETENCAO HORIZONTAL BRONZE - 32MM (1 1/4')</t>
  </si>
  <si>
    <t>VALVULA RETENCAO HORIZONTAL BRONZE - 40MM (1 1/2')</t>
  </si>
  <si>
    <t>VALVULA RETENCAO HORIZONTAL BRONZE - 50MM (2')</t>
  </si>
  <si>
    <t>VALVULA RETENCAO HORIZONTAL BRONZE - 65MM (2 1/2')</t>
  </si>
  <si>
    <t>VALVULA RETENCAO HORIZONTAL BRONZE - 80MM (3")</t>
  </si>
  <si>
    <t>VALVULA RETENCAO HORIZONTAL BRONZE - 100MM (4')</t>
  </si>
  <si>
    <t>VALVULA RETENCAO VERTICAL BRONZE - 32MM (1 1/4")</t>
  </si>
  <si>
    <t>VALVULA RETENCAO VERTICAL BRONZE - 20 MM 3/4"</t>
  </si>
  <si>
    <t>VALVULA RETENCAO VERTICAL BRONZE - 15MM (1/2")</t>
  </si>
  <si>
    <t>VALVULA RETENCAO VERTICAL BRONZE - 40MM (11/2")</t>
  </si>
  <si>
    <t>VALVULA RETENCAO VERTICAL BRONZE - 50MM (2")</t>
  </si>
  <si>
    <t>VALVULA RETENCAO VERTICAL BRONZE - 65MM (21/2")</t>
  </si>
  <si>
    <t>VALVULA RETENCAO VERTICAL BRONZE - 80MM (3")</t>
  </si>
  <si>
    <t>VALVULA DE ESCOAMENTO P/ PIA AMERICANA 3.1/2' CROMADA</t>
  </si>
  <si>
    <t>VALVULA DE RETENCAO VERTICAL BRONZE - 25MM (1")</t>
  </si>
  <si>
    <t>VALVULA EM PVC P/ LAVAT PADRAO POPULAR 1" C/ UNHO</t>
  </si>
  <si>
    <t>VALVULA DE DESCARGA COM ACABAMENTO CANOPLA METAL CROMADO 1.1/4" - DOCOL OU EQUIVALENTE</t>
  </si>
  <si>
    <t>VALVULA DE DESCARGA P/ MICTORIO 1.1/2"</t>
  </si>
  <si>
    <t>VÁLVULAS (CONTINUAÇÃO)</t>
  </si>
  <si>
    <t>VALVULA RETENCAO VERTICAL BRONZE - 100MM (4")</t>
  </si>
  <si>
    <t>VÁLVULA ESFERA NPT CLASSE 300 Ø 3/4"</t>
  </si>
  <si>
    <t>SIFÕES / ENGATES</t>
  </si>
  <si>
    <t>SIFAO METALICO TIPO COPO 1X1 1/2"</t>
  </si>
  <si>
    <t>SIFAO CROMADO 2"</t>
  </si>
  <si>
    <t>SIFAO TIPO GARRAFA METAL CROMADO P/ LAVATORIO 1" X 1 1/2"</t>
  </si>
  <si>
    <t>SIFAO DE PVC RIGIDO TIPO COPO 1" X 1 1/2"</t>
  </si>
  <si>
    <t>SIFAO ACO INOX CROMADO P/ LAVATORIO 1 1/4"</t>
  </si>
  <si>
    <t>SIFAO SANFONADO PIA/TANQUE/LAVATORIO DE PVC AJUSTAVEL FLEXIVEL DIAMETRO 2"</t>
  </si>
  <si>
    <t>SIFAO PVC PADRAO POPULAR P/ LAVATÓRIO 1"X1 1/2"</t>
  </si>
  <si>
    <t>ENGATE FLEXIVEL METAL CROMADO ESTEVES</t>
  </si>
  <si>
    <t>CAP 3/4 NPT - GALVANIZADO 300 LBS</t>
  </si>
  <si>
    <t>VALVULA DE RETENCAO MEIA LUVA 7/16" NS X 1/2" NPT</t>
  </si>
  <si>
    <t>PIGTAIL POL MX7/16 NS(24) - P45 - 0,50M</t>
  </si>
  <si>
    <t>TE NPT 3/4"- GALVANIZADO 300 LBS</t>
  </si>
  <si>
    <t>REGULADOR PRESSAO PRIM EST SAIDA 150KPA INC VALVULA P/ 02 CILIDROS</t>
  </si>
  <si>
    <t>ANEL DE VEDAÇÃO AZUL PARA BACIA SANITARIA</t>
  </si>
  <si>
    <t>CAIXAS DE DESCARGA E RESERVATORIOS</t>
  </si>
  <si>
    <t>CAIXA DESCARGA PLASTICA SOBREPOR BRANCA 6/9 LITROS</t>
  </si>
  <si>
    <t>RESERVATORIO DE POLIETILENO 1.000 L C/ TAMPA</t>
  </si>
  <si>
    <t>RESERVATORIO DE POLIETILENO 5.000 L C/ TAMPA</t>
  </si>
  <si>
    <t>RESERVATORIO DE POLIETILENO 1.500 L C/ TAMPA</t>
  </si>
  <si>
    <t>RESERVATORIO DE POLIETILENO 500 L C/ TAMPA</t>
  </si>
  <si>
    <t>RESERVATORIO/TANQUE DE POLIETILENO 20.000 L COM TAMPA ROSCAVEL DIAMETRO 60CM - FORTLEV, BAKOF TEC, ROTOPLASTYC OU EQUIVALENTE</t>
  </si>
  <si>
    <t>RESERVATORIO DE POLIETILENO 310 L C/ TAMPA</t>
  </si>
  <si>
    <t>RESERVATORIO DE POLIETILENO 3.000 L C/ TAMPA</t>
  </si>
  <si>
    <t>RESERVATORIO DE POLIETILENO 2.000 L C/ TAMPA</t>
  </si>
  <si>
    <t>RESERVATORIO DE POLIETILENO 15.000 L C/ TAMPA</t>
  </si>
  <si>
    <t>APARELHOS SANITÁRIOS E SIMILARES</t>
  </si>
  <si>
    <t>BACIA LOUÇA BRANCA DECA VOGUE PLUS REF. P 510</t>
  </si>
  <si>
    <t>CAIXA ACOPLADA P/ BACIA LOUCA INCL. VALVULA COM DUPLO ACIONAMENTO - REF. CD.00F - DECA OU EQUIVALENTE</t>
  </si>
  <si>
    <t>BACIA LOUCA BRANCA LINHA RAVENA P.909 - DECA OU EQUIVALENTE</t>
  </si>
  <si>
    <t>BACIA SIFONADA DE LOUCA BRANCA</t>
  </si>
  <si>
    <t>BACIA LOUCA BRANCA COM CAIXA ACOPLADA COM ACIONAMENTO SIMPLES</t>
  </si>
  <si>
    <t>CABIDE DE LOUCA BRANCA COM 2 GANCHOS - ICASA, CELITE OU EQUIVALENTE</t>
  </si>
  <si>
    <t>LAVATORIO DE LOUCA BRANCA COM COLUNA - ASPEN - DECA, CELITE OU EQUIVALENTE</t>
  </si>
  <si>
    <t>LAVATORIO DE LOUCA BRANCA SEM COLUNA</t>
  </si>
  <si>
    <t>MICTORIO COLETIVO ACO INOX, AISI 304 N.18 - L=30CM</t>
  </si>
  <si>
    <t>PIA DE ACO INOXIDAVEL COM CUBA SIMPLES 1.50X0.58M</t>
  </si>
  <si>
    <t>TANQUE SIMPLES 85 LTS ACO INOX, AISI 304 - TS Nº 2</t>
  </si>
  <si>
    <t>TANQUE SIMPLES 45 LTS ACO INOX, AISI 304 - TS Nº 1</t>
  </si>
  <si>
    <t>CABIDE DE LOUÇA BRANCA COM UM GANCHO - A680 - DECA OU EQUIVALENTE</t>
  </si>
  <si>
    <t>CHUVEIRO DE PVC C/ BRACO</t>
  </si>
  <si>
    <t>BACIA CONVENCIONAL INFANTIL DE LOUCA BRANCA - STUDIO KIDS - DECA OU EQUIVALENTE</t>
  </si>
  <si>
    <t>CUBA LOUCA BRANCA DE EMBUTIR DIAM.36CM DECA L-41</t>
  </si>
  <si>
    <t>ESCOVARIO AÇO INOX, AISI 304 Nº 18 - (17X43X23CM)</t>
  </si>
  <si>
    <t>LAVATORIO EM ACO INOX, LIGA AISI 304 N.1</t>
  </si>
  <si>
    <t>MICTORIO ACO INOX LIGA AISI 304 N.18 C/VALVULA</t>
  </si>
  <si>
    <t>TANQUE DUPLO 90 LTS ACO INOX AISI 304 TD Nº 1</t>
  </si>
  <si>
    <t>BEBEDOURO EM ACO INOX, AISI 304 CH18 DIM. 45X275CM</t>
  </si>
  <si>
    <t>CUBA EM ACO INOX P/ PANELOES, AISI 304 CH 22</t>
  </si>
  <si>
    <t>PIA EM ACO INOX C/ 2 CUBAS NO. 1 0.60 X 2.50 M</t>
  </si>
  <si>
    <t>BEBEDOURO ACO INOX COLETIVO N.18 - L= 0.45 M</t>
  </si>
  <si>
    <t>TANQUE EM MARMORE SINTETICO DUPLO 102X50CM COM DOIS BOJO 37 LITROS</t>
  </si>
  <si>
    <t>PIA SIMPLES EM MARMORE SINTETICO 120X55CM</t>
  </si>
  <si>
    <t>CABIDE 1 GANCHO REF.08 ACAB. CROMADO REF IDEA DOCOL, LORENZETTI OU EQUIV</t>
  </si>
  <si>
    <t>ACABAMENTO (CANOPLA) CLASSICA PARA VALVULA DE DESCARGA - DOCOL, DECA, HIDRA OU EQUIVALENTE</t>
  </si>
  <si>
    <t>CUBA LOUCA BRANCA OVAL DE EMBUTIR REF. L37</t>
  </si>
  <si>
    <t>BACIA CONVENCIONAL DE LOUÇA BRANCA - LOGASA, CELITE OU EQUIVALENTE</t>
  </si>
  <si>
    <t>LAVATORIO LOUÇA BRANCA SEM COLUNA LINHA COLIBRI - LOGASA OU EQUIVALENTE</t>
  </si>
  <si>
    <t>TANQUE SIMPLES EM MARMORE SINTETICO 60X50CM COM UM BOJO 34 LITROS</t>
  </si>
  <si>
    <t>CUBA ACO INOX RETANG. SIMPLES REF.302 MARCA STRAKE</t>
  </si>
  <si>
    <t>PIA ACO INOXI 01 CUBA N. 1 DIM. 0.60 X 1.80M</t>
  </si>
  <si>
    <t>PIA ACO INOXI 02 CUBAS N. 2 DIM. 0.60 X 2.10M</t>
  </si>
  <si>
    <t>LAVATORIO BRANCO COM COLUNA BRANCO PADRAO POPULAR</t>
  </si>
  <si>
    <t>LAVATORIO DE CANTO BRANCO REF. L101</t>
  </si>
  <si>
    <t>CUBA AÇO INOX RETANG. SIMPLES REF.301 MARCA STRAKE</t>
  </si>
  <si>
    <t>LAVATORIO DE CANTO BRANCO COLECAO MASTER - L76</t>
  </si>
  <si>
    <t>ACAB. ANTIVAND. REF. 01505006 P/ VALVULA DESCARGA</t>
  </si>
  <si>
    <t>MICTORIO LOUCA BRANCA C/ SIFAO INTEGRADO ANTIVANDALISMO - M-715 - DECA OU EQUIVALENTE</t>
  </si>
  <si>
    <t>BACIA SIF. LOUCA BRANCA VOGUE PLUS CONFORT - P51</t>
  </si>
  <si>
    <t>METAIS SANITÁRIOS</t>
  </si>
  <si>
    <t>TORNEIRA LONGA DE PAREDE PARA TANQUE 3/4" (20MM) - REF. 1158-PRIMOR - DOCOL OU EQUIVALENTE</t>
  </si>
  <si>
    <t>TORNEIRA DE PRESSAO CROMADA DE USO GERAL 1/2'</t>
  </si>
  <si>
    <t>TORNEIRA BICA BAIXA DE PRESSAO CROMADA P/ LAVATORIO 1/2" - PRESSMATIC ALFA, DOCOL, DECAMATIC SMART - DECA OU EQUIVALENTE</t>
  </si>
  <si>
    <t>TUBO DE LIGACAO CROMADO COM CANOPLA</t>
  </si>
  <si>
    <t>TORNEIRA ANGULAR DE JARDIM CROMADA 1/2" OU 3/4", ACIONAMENTO RESTRITO - DOCOL OU EQUIVALENTE</t>
  </si>
  <si>
    <t>TORNEIRA DE PVC BRANCA 1/2" PARA PIA SLIM - KRONA, TIGRE OU EQUIVALENTE</t>
  </si>
  <si>
    <t>DUCHA MANUAL ACQUA JET C/ REG.PRESSÃO REF. C 2195</t>
  </si>
  <si>
    <t>TORNEIRA DE PAREDE DE COZINHA BICA ALTA REF. GALI - DOCOL OU EQUIVALENTE</t>
  </si>
  <si>
    <t>TORNEIRA JATO ESGUICHO EM ACO INOX DIAM. 3/8" - TAMANHO 15 CM P/ BEBEDOURO INDUSTRIAL</t>
  </si>
  <si>
    <t>TORNEIRA EM PVC PARA LAVATORIO</t>
  </si>
  <si>
    <t>TORNEIRA LONGA DE PAREDE PARA TANQUE 1/2" (15MM) - REF. 1158-PRIMOR - DOCOL OU EQUIVALENTE</t>
  </si>
  <si>
    <t>TORN. CROMADA 1/2" LINHA PRATIKA REF.1157-P FABRIMAR</t>
  </si>
  <si>
    <t>TORNEIRA PRESSÃO CROMADA USO GERAL 3/4"</t>
  </si>
  <si>
    <t>FILTRO AQUALAR CURTO AP200 AQUALAR/EQUIV C/ REFIL(VELA)</t>
  </si>
  <si>
    <t>VALVULA DESCARGA ANTI-VANDALISMO P/ MICTORIO - PRESSMATIC - DOCOL OU EQUIVALENTE</t>
  </si>
  <si>
    <t>LAVATÓRIO COM COLUNA BRANCA CONFORT L51+CS1V</t>
  </si>
  <si>
    <t>TORNEIRA DE LAVATORIO PAREDE ANTI-VANDAL CROMADO BIOPRESS AV 140MM - 1182-AV-BIO-140 - FABRIMAR OU EQUIVALENTE</t>
  </si>
  <si>
    <t>TUBO LIGACAO MICTORIO ANTIVAND 00132606 DOCOL/EQU</t>
  </si>
  <si>
    <t>ACAB. VALV. DESC. PRESSMATIC BENEFIT 00184906 DOCOL</t>
  </si>
  <si>
    <t>BARRA DE APOIO INOX LATERAL ARTICULADA 80CM</t>
  </si>
  <si>
    <t>APARELHOS E EQUIPAMENTOS</t>
  </si>
  <si>
    <t>CHUVEIRO CROMADO COM DESVIADOR FLEXIVEL - LINHA MAX - DECA OU EQUIVALENTE</t>
  </si>
  <si>
    <t>EQUIPAMENTOS DE PROTEÇÃO CONTRA INCÊNDIO</t>
  </si>
  <si>
    <t>CAIXA DE INCENDIO/ABRIGO PARA MANGUEIRA 60X90X17CM C/ TAMPA E SUPORTE</t>
  </si>
  <si>
    <t>EXTINTOR DE INCENDIO DE GAS CARBONICO CO2 5 B:C (6 KG)</t>
  </si>
  <si>
    <t>CAIXA DE ACO 40X60X40CM P/HIDRANTE DE RECALQUE</t>
  </si>
  <si>
    <t>ADAPTADOR LATAO ROSCA PARA ENGATE RAPIDO 63X63MM</t>
  </si>
  <si>
    <t>SUPORTE DE PAREDE UNIVERSAL PARA EXTINTOR</t>
  </si>
  <si>
    <t>EXTINTOR DE INCENDIO DE AGUA PRESSURIZADA 2A (10 LITROS)</t>
  </si>
  <si>
    <t>EXTINTOR DE INCENDIO DE PORTATIL PO QUIMICO SECO ABC 2A-20B:C (4KG)</t>
  </si>
  <si>
    <t>EXTINTOR DE INCENDIO PORTATIL PO QUIMICO SECO ABC 2A - 20B:C (6KG)</t>
  </si>
  <si>
    <t>REGISTRO GLOBO ANGULAR 45º DE 63MM</t>
  </si>
  <si>
    <t>MANGUEIRA DE 63MM X 20 M C/ ENGATE STORZ</t>
  </si>
  <si>
    <t>REGISTRO GLOBO ANGULAR 90 DE 63MM</t>
  </si>
  <si>
    <t>TAMPAO COM CORRENTE PARA REGISTRO GLOBO ANGULAR</t>
  </si>
  <si>
    <t>CAIXA DE INCENDIO/ABRIGO PARA MANGUEIRA 80X90X17CM C/ TAMPA E SUPORTE</t>
  </si>
  <si>
    <t>CHAVE P/ CONEXOES TIPO STORZ DN 1 1/2X 2 1/2"</t>
  </si>
  <si>
    <t>MANGUEIRA DE INCENDIO 63MM X 15 M C/ ENGATE STORZ</t>
  </si>
  <si>
    <t>SINALIZ DE EMERGENCIA (SAIDA) ACRILICA AUTONOMA</t>
  </si>
  <si>
    <t>PLACA DE SINALIZAÇÃO DE EMERGÊNCIA DE ORIENTAÇÃO E SALVAMENTO , CONFORME ABNT NBR 13434/2004 E NT14/2010-ES</t>
  </si>
  <si>
    <t>ESGUICHO EM LATAO REGULAVEL 2.1/2"</t>
  </si>
  <si>
    <t>MANOMETRO 63 MM ESCALA DUPLA 0 A 4 KGF/CM2</t>
  </si>
  <si>
    <t>RALOS, CAIXAS E GRELHAS</t>
  </si>
  <si>
    <t>RALO SIFONADO EM PVC 100X40MM COM GRELHA EM PVC</t>
  </si>
  <si>
    <t>RALO SECO PVC 10 CM, COM GRELHA EM PVC</t>
  </si>
  <si>
    <t>CAIXA SIFONADA PVC 150X150X50MM,COM GRELHA EM PVC</t>
  </si>
  <si>
    <t>TAMPA P/ CAIXA SIFONADA EM PVC 15X15CM</t>
  </si>
  <si>
    <t>TAMPAO E SUPORTE DE FERRO FUNDIDO Ø 60CM CLASSE D400 PARA PV</t>
  </si>
  <si>
    <t>RALO SIFONADO 10X10CM C/ GRELHA QUADRADA PVC</t>
  </si>
  <si>
    <t>RALO SIFONADO EM PVC 100X40MM, C/ GRELHA CROMADA</t>
  </si>
  <si>
    <t>RALO SECO PVC 10CM, C/ GRELHA CROMADA</t>
  </si>
  <si>
    <t>RALO SIFONADO 100X40MM C/GRELHA PVC,AKROS MAR.REF.</t>
  </si>
  <si>
    <t>RALOS, CAIXAS E GRELHAS (CONT)</t>
  </si>
  <si>
    <t>TAMPA ACO INOX ROTATIVA P/ CAIXA SIFONADA 150X150MM</t>
  </si>
  <si>
    <t>TAMPA ACO INOX ROTATIVA PARA RALO 100X100MM</t>
  </si>
  <si>
    <t>TAMPA PVC PARA RALO 100X100MM</t>
  </si>
  <si>
    <t>CAPTAÇÃO ÁGUAS PLUVIAIS</t>
  </si>
  <si>
    <t>CHAPA GALVANIZADA Nº 26 DESENV 30 CM</t>
  </si>
  <si>
    <t>SUPORTE EM BARRA CHATA GALVANIZADA PARA CALHA</t>
  </si>
  <si>
    <t>CHAPA DE ACO GALVANIZADO Nº 16 (ESP. 1,55MM)</t>
  </si>
  <si>
    <t>CALHA EM CHAPA DE ACO GALVANIZADO N. 20 40X25X25CM</t>
  </si>
  <si>
    <t>CHAPA DE ACO GALVANIZADA Nº 14 (ESP. 1,95MM)</t>
  </si>
  <si>
    <t>CAPTACAO AGUAS PLUVIAIS (CONTINUACAO)</t>
  </si>
  <si>
    <t>TAMPA DE FERRO FUNDIDO ARTICULADA DIM: 40X60CM - TRAFEGO LEVE</t>
  </si>
  <si>
    <t>IRRIGACAO E DRENAGEM</t>
  </si>
  <si>
    <t>TUBO DRENO CORRUGADO, PERFURADO DE PEAD (POLIETILENO DE ALTA DENSIDADE), NBR 15073 / DNIT 093/2006 - DIAM. 100MM (4")</t>
  </si>
  <si>
    <t>FITA PERFURADA WALSYWA 19MM X 30M</t>
  </si>
  <si>
    <t>MANGUEIRA DE SOLDA DUPLA Ø 5/16"- 300 PSI (OXIGENIO/ACETILENO)</t>
  </si>
  <si>
    <t>CAIXA TERMOPLASTICA P/ HIDROMETRO DN 3/4" P/PAREDE</t>
  </si>
  <si>
    <t>TANQUE DE PRESSURIZACAO/CILINDRO COM MEMBRANA 8,10 OU 12 KGF VAZIO</t>
  </si>
  <si>
    <t>DIVERSOS (CONT)</t>
  </si>
  <si>
    <t>MANOMETRO 100MM ESCALA DUPLA 0 A 10 KGF/CM2 - 0 A 150 PSI - SAIDA TRASEIRA DE 1/2" NPT</t>
  </si>
  <si>
    <t>CHAPA ACO GALVANIZADA N. 24 (0.65MM - 5,645KG/M2)</t>
  </si>
  <si>
    <t>ASSENTO POLIESTER P/ BACIA VOGUE PLUS AP51 - DECA OU EQUIVALENTE</t>
  </si>
  <si>
    <t>FILTRO ANAER.ANEL CONCR.DIAM 1M,H=2.0M,C/ VISITA</t>
  </si>
  <si>
    <t>CX SIF MONTADA C/ GRELHA E PORTA GRELHA QUADRADO INOX 150X150X50MM</t>
  </si>
  <si>
    <t>LAVATORIO C/ COLUNA RAVENA DECA L91/C9 BRANCO</t>
  </si>
  <si>
    <t>ASSENTO POLIESTER C/ ABERTURA FRONTAL P/ BACIA VOGUE PLUS AP52 - DECA OU EQUIVALENTE</t>
  </si>
  <si>
    <t>BOLSA DE BORRACHA Ø 1.1/2" P/ BACIA SANIT.</t>
  </si>
  <si>
    <t>ENGATE FLEXIVEL EM PVC 1/2" X 30CM</t>
  </si>
  <si>
    <t>ENGATE FLEXIVEL TRANÇADO INOX 1/2? X 30CM</t>
  </si>
  <si>
    <t>SOLDA (ESTANHO) 40 X 60 - 2,5MM - TRIFLUXO OU EQUIVALENTE</t>
  </si>
  <si>
    <t>ASSENTO DE PLASTICO PARA VASO SANITARIO</t>
  </si>
  <si>
    <t>FITA DE VEDACAO 18MM X 50M</t>
  </si>
  <si>
    <t>ADESIVO PARA TUBO DE PVC RIGIDO</t>
  </si>
  <si>
    <t>SOLUCAO LIMPADORA PARA PVC RIGIDO</t>
  </si>
  <si>
    <t>TORNEIRA DE BOIA EM LATAO(BOIA PLAST)DN 20MM (3/4)</t>
  </si>
  <si>
    <t>TORN.DE BOIA EM LATAO (BOIA PLAST) DN 25MM (1')</t>
  </si>
  <si>
    <t>TORNEIRA BOIA HASTE METALICA BALAO PLASTICO - 3/4"</t>
  </si>
  <si>
    <t>TORN.DE BOIA EM LATAO (BOIA PLAST)DN 32MM (1 1/4')</t>
  </si>
  <si>
    <t>FILTRO ANAEROBIO ANEIS CONCR. DIAM.1.20M, H=2.00M</t>
  </si>
  <si>
    <t>FOSSA ANEIS PRE-MOLDADOS DIAM. 2M,H=2M,TAMPA 60CM</t>
  </si>
  <si>
    <t>FILTRO ANAER. ANEIS CONCR.DIAM. 2M,H=2M,TAMPA 60CM</t>
  </si>
  <si>
    <t>CAVALETE PARA PADRAO DE ENTRADA D=3/4"</t>
  </si>
  <si>
    <t>ENGATE N.3 EM PVC CIPLA OU SIMILAR</t>
  </si>
  <si>
    <t>ENGATE DE PVC 1/2"X40MM, LUCONI MARCA DE REF.</t>
  </si>
  <si>
    <t>LUBRIFICANTE PARA TUBO DE PVC E FERRO FUNDIDO</t>
  </si>
  <si>
    <t>FOSSA ANÉIS CONCR. D=1.20M, H=2.0M C/VISITA 60 CM</t>
  </si>
  <si>
    <t>AUTOMATICO DE BOIA 2 FUNCOES 25A</t>
  </si>
  <si>
    <t>TAMPA PLASTICA PARA BACIA SIFONADA INFANTIL</t>
  </si>
  <si>
    <t>PRESSOSTATO 80/120 PSI C/ VALVULA DE ALIVIO 1/4"</t>
  </si>
  <si>
    <t>PRESSOSTATO 100/150 PSI C/ VALVULA DE ALIVIO 1/4"</t>
  </si>
  <si>
    <t>MANOMETRO 100 MM ESCALA DUPLA 0 A 7 KGF/CM2</t>
  </si>
  <si>
    <t>ANEL PRE-MOLDADO DE CONCRETO Ø 1.50 M - H= 0,50M</t>
  </si>
  <si>
    <t>TAMPA PRE-MOLDADA DIAMETRO 1.5M</t>
  </si>
  <si>
    <t>TUBOS E CONEXÕES FºFº TK P/ INST. BOMBAS (EE)</t>
  </si>
  <si>
    <t>REPARO DE VÁLVULA DE DESCARGA</t>
  </si>
  <si>
    <t>REMOCAO RESIDUOS CLASSE A CONAMA (CACAMBA) CLASSE II B (NBR10004) INCLUSIVE DESTINACAO FINAL</t>
  </si>
  <si>
    <t>BARRA CHATA DE FERRO ASTM A-36 1/4" X 1.1/4"</t>
  </si>
  <si>
    <t>TUBO ACO GALV 60,30 X 3,75MM (2") DIN 2440 - MEDIO</t>
  </si>
  <si>
    <t>TUBO ACO GALV. 33,70 X 3,35MM (1") DIN 2440 - MEDIO</t>
  </si>
  <si>
    <t>ALCAPAO DE MADEIRA DE LEI 60X60CM</t>
  </si>
  <si>
    <t>JATEAMENTO PADRÃO SA 2 1/2</t>
  </si>
  <si>
    <t>TUBO ACO GALV 26,90 X 2,65MM (3/4") DIN 2440 - MEDIO</t>
  </si>
  <si>
    <t>TUBO ACO GALV 76,10 X 3,75MM (2.1/2") DIN 2440 - MEDIO</t>
  </si>
  <si>
    <t>ART/CREA - OBRA OU SERVICO DE R$8.000,00 ATÉ 15.000,00</t>
  </si>
  <si>
    <t>ALUGUEL MENSAL CONTAINER P/ ALMOX 6.00X2.40X2.40M</t>
  </si>
  <si>
    <t>MS</t>
  </si>
  <si>
    <t>REDE EM CORDA DE NYLON P/PROTECAO QUADRA ESPORTES MALHA 10X10CM</t>
  </si>
  <si>
    <t>MOBILIZAÇÃO E DESMOB. CONTEINER P/BARRACÃO DE OBRA</t>
  </si>
  <si>
    <t>TUBO ACO GALV 48,30 X 3,35MM (1.1/2") DIN 2440 - MEDIO</t>
  </si>
  <si>
    <t>TAMPA DE FERRO FUNDIDO 40X40CM C/ INSCR - TRAFEGO LEVE</t>
  </si>
  <si>
    <t>MOLDE P/ SOLDA EXOTERMICA TIPO HCL 5/8" 50-5</t>
  </si>
  <si>
    <t>PÇ</t>
  </si>
  <si>
    <t>ADESIVO 60X60CM COM IMPRESSAO LOGO DIGITAL CONFORME PROJETO</t>
  </si>
  <si>
    <t>ALUGUEL MENSAL CONTAINER VESTIARIO 6.0X2.40X2.40M</t>
  </si>
  <si>
    <t>ALUGUEL CONTAINER REFEITORIO 6X2.40X2.40M</t>
  </si>
  <si>
    <t>ALUGUEL CONTAINER SANITARIO COLET 6X2.40X2.40M</t>
  </si>
  <si>
    <t>FITA PERF NIQUELADA P/ EQUALIZ ROLO 3M 20X0.8MM 7F</t>
  </si>
  <si>
    <t>PO EXOTERMICO IGNICAO C/ PALITO CARTUCHO 115</t>
  </si>
  <si>
    <t>BORRACHA ELASTOMERICA DIM. 1.1/8" ESP 9MM</t>
  </si>
  <si>
    <t>ALUGUEL CONTAINER ESCR+BANH 6X2.40X2.40M P+2J+1PT AR</t>
  </si>
  <si>
    <t>PLACA P/ INAUGURACAO OBRA EM ALUM POLIDO 40X50CM</t>
  </si>
  <si>
    <t>SUPORTE "Y" WALSYWA P/ FIXACAO DE ELETRODUTOS TETO</t>
  </si>
  <si>
    <t>DIVERSOS CONTINUACAO</t>
  </si>
  <si>
    <t>ALUGUEL CONTAINER ESCRITORIO SEM WC (6X2.40X2.40)M</t>
  </si>
  <si>
    <t>BORRACHA ELASTOMERICA DIAM. 1/2" (12MM) ESP. 9MM</t>
  </si>
  <si>
    <t>BORRACHA ELASTOMERICA DIAM. 1/4" ESP. 9MM</t>
  </si>
  <si>
    <t>BORRACHA ELASTOMERICA DIAM. 5/8" ESP. 9MM</t>
  </si>
  <si>
    <t>BORRACHA ELASTOMERICA DIAM. 7/8" ESP. 9MM</t>
  </si>
  <si>
    <t>BORRACHA ELASTOMERICA DIAM. 3/8" ESP. 9MM</t>
  </si>
  <si>
    <t>DETECTOR OPTICO ENDERECAVEL 24V</t>
  </si>
  <si>
    <t>TIJOLO ESMERIL 76,2X76,2X50,8 MM</t>
  </si>
  <si>
    <t>SIRENE ELETRONICA MEDIA TP CORNETA</t>
  </si>
  <si>
    <t>BORRACHA ELASTOMERICA DIAM. 1.5/8" ESP 9MM</t>
  </si>
  <si>
    <t>BORRACHA ELASTOMERICA DIM. 1 3/8" ESP.9MM</t>
  </si>
  <si>
    <t>AMORTECEDOR VIBRACAO TRAD MICRO III VIBRASTOP 3/8" - ATE 100KG</t>
  </si>
  <si>
    <t>DIVERSOS CONTINUAÇÃO</t>
  </si>
  <si>
    <t>BORRACHA ELASTOMERICA DIAM. 3/4" (19MM) ESP 9MM</t>
  </si>
  <si>
    <t>GAS REFRIGERANTE R22</t>
  </si>
  <si>
    <t>GAS REFRIGERANTE R407</t>
  </si>
  <si>
    <t>GAS REFRIGERANTE R410-A</t>
  </si>
  <si>
    <t>TUBO ACO GALV 101,60 X 4,25MM (3.1/2") DIN 2440 - MEDIO</t>
  </si>
  <si>
    <t>TRINCO REDONDO VERTICAL FERRO GALVANIZADO 15CM</t>
  </si>
  <si>
    <t>GALVANIZAÇÃO ELETROLITICA</t>
  </si>
  <si>
    <t>DIVERSOS CONT</t>
  </si>
  <si>
    <t>CHAPA DE ACO GALVANIZADA Nº 22 (ESP. 0,80MM)</t>
  </si>
  <si>
    <t>CHAPA ACO INOX 304 Nº 13 (2,50 MM) ACABAMENTO ESCOVADO</t>
  </si>
  <si>
    <t>INSUMOS DE MANUTENCAO - SERRALHERIA</t>
  </si>
  <si>
    <t>RECARGA DE CILINDRO DE OXIGENIO INDUSTRIAL</t>
  </si>
  <si>
    <t>RECARGA DE GAS ACETILENO INDUSTRIAL (PPU)</t>
  </si>
  <si>
    <t>BARRA CHATA DE FERRO ASTM A-36 1/8" X 3/4"</t>
  </si>
  <si>
    <t>BARRA CHATA DE FERRO ASTM A-36 1/4" X 1.1/2"</t>
  </si>
  <si>
    <t>CANTONEIRA ABAS IGUAIS DE FERRO ASTM A-36 - 1/4" X 1.1/4" X 1.1/4"</t>
  </si>
  <si>
    <t>BARRA DE FERRO REDONDA LISA SAE-1020 Ø 1/2"</t>
  </si>
  <si>
    <t>BARRA DE FERRO REDONDA LISA SAE-1020 Ø 5/8"</t>
  </si>
  <si>
    <t>BARRA DE FERRO REDONDA LISA SAE-1020 Ø 3/8"</t>
  </si>
  <si>
    <t>BARRA DE FERRO REDONDA LISA SAE-1020 Ø 5/16"</t>
  </si>
  <si>
    <t>PERFIL METALICO "T" 3/4 X 1/8"</t>
  </si>
  <si>
    <t>INSUMOS DE MANUTENÇAO SERRALHERIA (CONT)</t>
  </si>
  <si>
    <t>PERFIL METALICO "U" 200 X 50 X 3,8MM</t>
  </si>
  <si>
    <t>PERFIL 2L LAMINADO 38,10 X 38,10 X 3,18 X 200MM</t>
  </si>
  <si>
    <t>TUBO ACO GALV 114,30 X 4,50MM (4") DIN 2440 - MEDIO</t>
  </si>
  <si>
    <t>TUBO ACO GALV 88,90 X 4,00MM (3") DIN 2440 - MEDIO</t>
  </si>
  <si>
    <t>PERFIL "U" ENRIJECIDO 200 X 75 X 25 X 2,65MM (7,92KG/M)</t>
  </si>
  <si>
    <t>INSUMOS DE ELETRICA (CONT.)</t>
  </si>
  <si>
    <t>PARA RAIOS E ACESSORIOS (CONT)</t>
  </si>
  <si>
    <t>MASTRO SIMPLES FG DE 1 1/2"X3M</t>
  </si>
  <si>
    <t>LUMINARIA EMB 4X09/10W (2X16W) CORPO CH ACO PINT ELETROST REFLETOR E ALETAS - REF. CE416AL-N - AMES, 6026 ? LUMAVI; SO003000 - CLARON/EQUIVALENTE</t>
  </si>
  <si>
    <t>LUMINARIA PUBLICA LED PETALA POT 100W, IP66, TEMP COR SUP 5000K, VIDA UTIL SUPERIOR A 60.000 H, MOD. EDN100, HBP-100 OU 001100G3-1006 - AMES ILUMINAÇÃO, ECP, HDA ILUMINAÇÃO OU EQUIVALENTE</t>
  </si>
  <si>
    <t>QUADRO DISTRIB. PVC DE EMBUTIR P/ 12 CIRCUITOS S/ BARRAMENTO C/ TRINCO</t>
  </si>
  <si>
    <t>QUADRO DISTRIB. PVC DE EMBUTIR P/ 8 CIRCUITOS SEM BARRAMENTO C/ TRINCO</t>
  </si>
  <si>
    <t>LAMPADA LED TUBULAR T8 18W 1200MM BRANCO FRIO, BASE G13, BIVOLT - CERTIFICADA INMETRO</t>
  </si>
  <si>
    <t>CONSUMO DE ENERGIA ELETRICA INDUSTRIAL ATE 2000 KWH, SEM DEMANDA</t>
  </si>
  <si>
    <t>LUMINARIAS (CONTINUAÇÃO)</t>
  </si>
  <si>
    <t>ARANDELA PROVA DE TEMPO 45º INDUSTRIAL C/ GRADE SEM LAMPADA REF. EY16 IND TGVP NAVILLE; WYN-26/2 WETZEL; TL3553-M TOTAL LIGHT OU EQUIV</t>
  </si>
  <si>
    <t>PLAFONIER DE PLASTICO COM GLOBO EM PLASTICO BRANCO LEITOSO DIM 20X10CM</t>
  </si>
  <si>
    <t>INSUMOS ACABAMENTOS - CIVIL</t>
  </si>
  <si>
    <t>REVESTIMENTOS CERAMICOS (PAREDES)</t>
  </si>
  <si>
    <t>CERAMICA LISA BRANCA REF POLAR 33X61 A - INCESA OU EQUIVALENE</t>
  </si>
  <si>
    <t>CERAMICA RETIFICADA 32X60CM BRANCO BRILHANTE TRADIZIONALLE BIANCOGRES / WHITE ABSOLUTE LINHA A EMBRAMACO OU ARTICO INCESA</t>
  </si>
  <si>
    <t>CERAMICA 10X10CM ELIANE BRANCO BRILHANTE GALERIA MESH (TELADA) OU EQUIVALENTE REF ELIANE CERAL, STRUFALD OU EQUIV</t>
  </si>
  <si>
    <t>PORCELANATO ACABAMENTO ACETINADO 60X60CM CIMENTO CINZA BOLD</t>
  </si>
  <si>
    <t>PORCELANATO NATURAL RETIFICADO, 60X60CM, PLATINA NA ELIANE/EQUIV</t>
  </si>
  <si>
    <t>ESQUADRIAS METALICAS</t>
  </si>
  <si>
    <t>PORTA CORTA FOGO COM BARRA ANTIPANICO 1.00 X 2.10</t>
  </si>
  <si>
    <t>TINTAS E VERNIZES</t>
  </si>
  <si>
    <t>LIXA EM FOLHA D'ÁGUA GRANA Nº 240 - NORTON OU EQUIVALENTE</t>
  </si>
  <si>
    <t>FIXADOR PARA GRADIL NYLOFOR/EQUIV (FIXAÇÃO NO POSTE) COM TAMPA DE ACABAMENTO</t>
  </si>
  <si>
    <t>PAINEL GRADIL NYLOFOR 3D DIM 2.50M X 2.03M EM AÇO GALVANIZADO SOLDADO PROCESSO DE PINTURA ELETROSTÁTICA 100MICRA, MALHA 5X20CM, FIO DIÂM. 5,00MM</t>
  </si>
  <si>
    <t>ROD. FEDERAL - CONSTRUCAO</t>
  </si>
  <si>
    <t>CONTINUACAO - CONSTRUCAO DE ESTRADAS</t>
  </si>
  <si>
    <t>SOLO BRITA</t>
  </si>
  <si>
    <t>OFICINA</t>
  </si>
  <si>
    <t>COMBUSTIVEL</t>
  </si>
  <si>
    <t>GASOLINA COMUM</t>
  </si>
  <si>
    <t>OLEO DIESEL</t>
  </si>
  <si>
    <t>MATERIAL DE CONSUMO I</t>
  </si>
  <si>
    <t>FITA CREPE 24 MM X 50 M - 3M OU EQUIVALENTE</t>
  </si>
  <si>
    <t>RL</t>
  </si>
  <si>
    <t>EPI 'S</t>
  </si>
  <si>
    <t>EPI ' S DE SEGURANCA</t>
  </si>
  <si>
    <t>CINTO DE SEGURANCA</t>
  </si>
  <si>
    <t>UNIFORME DE BRIM (CALCA / CAMISA)</t>
  </si>
  <si>
    <t>CAPA DE CHUVA</t>
  </si>
  <si>
    <t>VESTE DE SEGURANCA (COLETE REFLETIVO)</t>
  </si>
  <si>
    <t>CAPACETE DE OBRA COM CARNEIRA</t>
  </si>
  <si>
    <t>BOTA DE SEGURANÇA</t>
  </si>
  <si>
    <t>OCULOS DE PROTECAO</t>
  </si>
  <si>
    <t>LUVA DE RASPA</t>
  </si>
  <si>
    <t>MASCARA DE AR</t>
  </si>
  <si>
    <t>FERRAMENTAS</t>
  </si>
  <si>
    <t>FERRAMENTAS MANUAIS E ACESSORIOS</t>
  </si>
  <si>
    <t>PICARETA COM CABO</t>
  </si>
  <si>
    <t>PA DE PEDREIRO C/ CABO</t>
  </si>
  <si>
    <t>ENXADA COM CABO</t>
  </si>
  <si>
    <t>SERROTE DE 26"</t>
  </si>
  <si>
    <t>MARTELO 27CM COM CABO</t>
  </si>
  <si>
    <t>NIVEL DE PEDREIRO 12"</t>
  </si>
  <si>
    <t>ALICATE UNIVERSAL 8"</t>
  </si>
  <si>
    <t>MARRETA 5KG C/ CABO</t>
  </si>
  <si>
    <t>CHAVE AJUSTAVEL INGLESA "GRIFO" 10"</t>
  </si>
  <si>
    <t>JOGO DE CHAVE DE FENDA</t>
  </si>
  <si>
    <t>CAVADEIRA DE BRAÇO</t>
  </si>
  <si>
    <t>SERRA TICO TICO</t>
  </si>
  <si>
    <t>SERRA DE DISCO (CIRCULAR)</t>
  </si>
  <si>
    <t>CARRINHO DE MAO</t>
  </si>
  <si>
    <t>INSUMOS IOPES</t>
  </si>
  <si>
    <t>INSUMOS DIVERSOS SEDU</t>
  </si>
  <si>
    <t>PORTA MAD. MEXICANA ESP. 30 A 35MM (OITO PARTES HORIZONTAIS) C/VISOR P/ VERNIZ 0.80X2.10M</t>
  </si>
  <si>
    <t>PORTA MAD. MEXICANA ESP. 30 A 35MM (OITO PARTES HORIZONTAIS) 2F C/VISOR VERNIZ 1.60X2.10M</t>
  </si>
  <si>
    <t>PORTA MAD. MEXICANA ESP. 30 A 35MM (OITO PARTES HORIZONTAIS) C/VISOR P/ VERNIZ 0.60X2.10</t>
  </si>
  <si>
    <t>PORTA MAD. MEXICANA ESP. 30 A 35MM (OITO PARTES HORIZONTAIS) C/VISOR P/ VERNIZ 0.70X2.10</t>
  </si>
  <si>
    <t>PORTA MAD. MEXICANA ESP. 30 A 35MM (OITO PARTES HORIZONTAIS) C/VISOR P/ VERNIZ 0.90X2.10</t>
  </si>
  <si>
    <t>QUADRO BRANCO QUADRICULADO PADRAO SEDU 3.95X1.29M</t>
  </si>
  <si>
    <t>KIT 2 BARRAS DE APOIO LATERAL "U" ACO INOX POLIDO 304 Ø 1 1/4" COMP. 30CM</t>
  </si>
  <si>
    <t>INSUMOS SINAPI</t>
  </si>
  <si>
    <t>INSUMOS PRECO SINAPI</t>
  </si>
  <si>
    <t>MAQUINA ELETRICA P/ POLIMENTO PISO - REF TAB SINAPI</t>
  </si>
  <si>
    <t>MAQ. CORTAR ASFALTO/CONCRETO - REF TABELA SINAPI</t>
  </si>
  <si>
    <t>Preço Prod.</t>
  </si>
  <si>
    <t>INSUMOS - EQUIPAMENTOS (EQUIPAMENTOS NOVOS)</t>
  </si>
  <si>
    <t>EQUIPAMENTOS (CUSTO HORARIO - CONT)</t>
  </si>
  <si>
    <t>TEODOLITO C/ PRECISAO +/- 6 SEGUNDOS (SINAPI 7247)</t>
  </si>
  <si>
    <t>NIVEL OTICO C/ PRECISAO +/- 0,7MM (SINAPI 7252)</t>
  </si>
  <si>
    <t>EQUIPAMENTOS CUSTO AQUISIÇÃO</t>
  </si>
  <si>
    <t>MACARICO DE CORTE E SOLDA ? WH 200 (ACETILENO E OXIGÊNIO) - FOX, WHITE MARTINS OU EQUIVALENTE</t>
  </si>
  <si>
    <t>EQUIPAMENTOS - CUSTO HORARIO (CONT)</t>
  </si>
  <si>
    <t>GOL 1.0 TOTAL FLEX 12V 5 PORTAS BASICO GASOLINA (PRECO AQUIS)</t>
  </si>
  <si>
    <t>GUINDASTE HIDRAULICO AUTOPROPELIDO, COM LANCA TELESCOPICA 40 M, CAPACIDADE MAXIMA 60 T, POTENCIA 260 KW, TRACAO 6 X 6</t>
  </si>
  <si>
    <t>UND</t>
  </si>
  <si>
    <t>EQUIPAMENTOS (CUSTO SINAPI / TCPO)</t>
  </si>
  <si>
    <t>BETONEIRA CAPACIDADE NOMINAL 400L, CAPACIDADE DE MISTURA 280L, MOTOR ELETRICO TRIFASICO 220/380V POTENCIA 2CV, SEM CARREGADOR</t>
  </si>
  <si>
    <t>CAMINHAO TOCO, PESO BRUTO TOTAL 16000 KG, CARGA UTIL MAXIMA 11130 KG, DISTANCIA ENTRE EIXOS 5,36 M, POTENCIA 185 CV (INCLUI CABINE E CHASSI, NAO INCLUI CARROCERIA)</t>
  </si>
  <si>
    <t>CACAMBA METALICA BASCULANTE COM CAPACIDADE DE 6 M3 (INCLUI MONTAGEM, NAO INCLUI CAMINHAO)</t>
  </si>
  <si>
    <t>VIBRADOR DE IMERSAO, DIAMETRO DA PONTEIRA DE *45* MM, COM MOTOR ELETRICO TRIFASICO DE 2 HP (2 CV)</t>
  </si>
  <si>
    <t>GUINDAUTO HIDRAULICO, CAPACIDADE MAXIMA DE CARGA 6200 KG, MOMENTO MAXIMO DE CARGA 11,7 TM , ALCANCE MAXIMO HORIZONTAL 9,70 M, PARA MONTAGEM SOBRE CHASSI DE CAMINHAO PBT MINIMO 13000 KG (INCLUI MONTAGEM, NAO INCLUI CAMINHAO)</t>
  </si>
  <si>
    <t>PA CARREGADEIRA SOBRE RODAS, POTENCIA LIQUIDA 128 HP, CAPACIDADE DA CACAMBA DE 1,7 A 2,8 M3, PESO OPERACIONAL MAXIMO DE 11632 KG</t>
  </si>
  <si>
    <t>CORTADEIRA DE PISO DE CONCRETO E ASFALTO, PARA DISCO PADRAO DE DIAMETRO 350 MM (14") OU 450 MM (18") , MOTOR A GASOLINA, POTENCIA 13 HP, SEM DISCO</t>
  </si>
  <si>
    <t>COMPACTADOR DE SOLOS DE PERCURSAO (SOQUETE) COM MOTOR A GASOLINA 4 TEMPOS DE 4 HP (4 CV)</t>
  </si>
  <si>
    <t>RETROESCAVADEIRA SOBRE RODAS COM CARREGADEIRA, TRACAO 4 X 2, POTENCIA LIQUIDA 79 HP, PESO OPERACIONAL MINIMO DE 6570 KG, CAPACIDADE DA CARREGADEIRA DE 1,00 M3 E DA RETROESCAVADEIRA MINIMA DE 0,20 M3, PROFUNDIDADE DE ESCAVACAO MAXIMA DE 4,37 M</t>
  </si>
  <si>
    <t>TANQUE DE ACO PARA TRANSPORTE DE AGUA COM CAPACIDADE DE 6 M3 (INCLUI MONTAGEM, NAO INCLUI CAMINHAO)</t>
  </si>
  <si>
    <t>CAMINHAO TOCO, PESO BRUTO TOTAL 13200 KG, CARGA UTIL MAXIMA 9200 KG, DISTANCIA ENTRE EIXOS 3,31 M, POTENCIA 175 CV (INCLUI CABINE E CHASSI, NAO INCLUI CARROCERIA)</t>
  </si>
  <si>
    <t>MARTELO DEMOLIDOR ELETRICO, COM POTENCIA DE 2.000 W, FREQUENCIA DE 1.000 IMPACTOS POR MINUTO, FORCA DE IMPACTO ENTRE 60 E 65 J, PESO DE 30 KG</t>
  </si>
  <si>
    <t>LAVADORA DE ALTA PRESSAO (LAVA - JATO) PARA AGUA FRIA, PRESSAO DE OPERACAO ENTRE 1400 E 1900 LIB/POL2, VAZAO MAXIMA ENTRE 400 E 700 L/H, POTENCIA DE OPERACAO ENTRE 2,50 E 3,00 CV</t>
  </si>
  <si>
    <t>SERVIÇO TERCERIZADO</t>
  </si>
  <si>
    <t>DIVISÓRIAS E FORROS</t>
  </si>
  <si>
    <t>DIVISORIA MODULARES TIPO MD-1 (ALTA/PAINEL/PAINEL) ESP.35MM, PAINEIS EM CHAPAS DURAPLAC, COR CINZA, MIOLO COLMEIA, ESTRUTRADA EM PERFIS DE AÇO NA COR PRETA</t>
  </si>
  <si>
    <t>PORTA P/ DIVISORIA 80X210 CM, SEM VISOR, MIOLO CELULAR 35MM, COR CINZA, COMPLETA, ESTRUTURADA EM PERFIL DE AÇO NA COR PRETA, INCLUSIVE DOBRADIÇAS E FECHADURA TUBULAR</t>
  </si>
  <si>
    <t>ABERTURA PARA ENCAIXE DE CUBA OU LAVATORIO EM BANCADA DE MARMORE/ GRANITO OU OUTRO TIPO DE PEDRA NATURAL</t>
  </si>
  <si>
    <t>ABRACADEIRA DE LATAO PARA FIXACAO DE CABO PARA-RAIO, DIMENSOES 32 X 24 X 24 MM</t>
  </si>
  <si>
    <t>ABRACADEIRA DE NYLON PARA AMARRACAO DE CABOS, COMPRIMENTO DE *230* X *7,6* MM</t>
  </si>
  <si>
    <t>ABRACADEIRA DE NYLON PARA AMARRACAO DE CABOS, COMPRIMENTO DE 100 X 2,5 MM</t>
  </si>
  <si>
    <t>ABRACADEIRA DE NYLON PARA AMARRACAO DE CABOS, COMPRIMENTO DE 150 X *3,6* MM</t>
  </si>
  <si>
    <t>ABRACADEIRA DE NYLON PARA AMARRACAO DE CABOS, COMPRIMENTO DE 200 X *4,6* MM</t>
  </si>
  <si>
    <t>ABRACADEIRA DE NYLON PARA AMARRACAO DE CABOS, COMPRIMENTO DE 390 X *4,6* MM</t>
  </si>
  <si>
    <t>ABRACADEIRA EM ACO PARA AMARRACAO DE ELETRODUTOS, TIPO D, COM 1 1/2" E CUNHA DE FIXACAO</t>
  </si>
  <si>
    <t>ABRACADEIRA EM ACO PARA AMARRACAO DE ELETRODUTOS, TIPO D, COM 1 1/2" E PARAFUSO DE FIXACAO</t>
  </si>
  <si>
    <t>ABRACADEIRA EM ACO PARA AMARRACAO DE ELETRODUTOS, TIPO D, COM 1 1/4" E CUNHA DE FIXACAO</t>
  </si>
  <si>
    <t>ABRACADEIRA EM ACO PARA AMARRACAO DE ELETRODUTOS, TIPO D, COM 1 1/4" E PARAFUSO DE FIXACAO</t>
  </si>
  <si>
    <t>ABRACADEIRA EM ACO PARA AMARRACAO DE ELETRODUTOS, TIPO D, COM 1" E CUNHA DE FIXACAO</t>
  </si>
  <si>
    <t>ABRACADEIRA EM ACO PARA AMARRACAO DE ELETRODUTOS, TIPO D, COM 1" E PARAFUSO DE FIXACAO</t>
  </si>
  <si>
    <t>ABRACADEIRA EM ACO PARA AMARRACAO DE ELETRODUTOS, TIPO D, COM 1/2" E CUNHA DE FIXACAO</t>
  </si>
  <si>
    <t>ABRACADEIRA EM ACO PARA AMARRACAO DE ELETRODUTOS, TIPO D, COM 1/2" E PARAFUSO DE FIXACAO</t>
  </si>
  <si>
    <t>ABRACADEIRA EM ACO PARA AMARRACAO DE ELETRODUTOS, TIPO D, COM 2 1/2" E CUNHA DE FIXACAO</t>
  </si>
  <si>
    <t>ABRACADEIRA EM ACO PARA AMARRACAO DE ELETRODUTOS, TIPO D, COM 2 1/2" E PARAFUSO DE FIXACAO</t>
  </si>
  <si>
    <t>ABRACADEIRA EM ACO PARA AMARRACAO DE ELETRODUTOS, TIPO D, COM 2" E CUNHA DE FIXACAO</t>
  </si>
  <si>
    <t>ABRACADEIRA EM ACO PARA AMARRACAO DE ELETRODUTOS, TIPO D, COM 2" E PARAFUSO DE FIXACAO</t>
  </si>
  <si>
    <t>ABRACADEIRA EM ACO PARA AMARRACAO DE ELETRODUTOS, TIPO D, COM 3 1/2" E CUNHA DE FIXACAO</t>
  </si>
  <si>
    <t>ABRACADEIRA EM ACO PARA AMARRACAO DE ELETRODUTOS, TIPO D, COM 3" E CUNHA DE FIXACAO</t>
  </si>
  <si>
    <t>ABRACADEIRA EM ACO PARA AMARRACAO DE ELETRODUTOS, TIPO D, COM 3" E PARAFUSO DE FIXACAO</t>
  </si>
  <si>
    <t>ABRACADEIRA EM ACO PARA AMARRACAO DE ELETRODUTOS, TIPO D, COM 3/4" E CUNHA DE FIXACAO</t>
  </si>
  <si>
    <t>ABRACADEIRA EM ACO PARA AMARRACAO DE ELETRODUTOS, TIPO D, COM 3/4" E PARAFUSO DE FIXACAO</t>
  </si>
  <si>
    <t>ABRACADEIRA EM ACO PARA AMARRACAO DE ELETRODUTOS, TIPO D, COM 3/8" E PARAFUSO DE FIXACAO</t>
  </si>
  <si>
    <t>ABRACADEIRA EM ACO PARA AMARRACAO DE ELETRODUTOS, TIPO D, COM 4" E CUNHA DE FIXACAO</t>
  </si>
  <si>
    <t>ABRACADEIRA EM ACO PARA AMARRACAO DE ELETRODUTOS, TIPO D, COM 4" E PARAFUSO DE FIXACAO</t>
  </si>
  <si>
    <t>ABRACADEIRA EM ACO PARA AMARRACAO DE ELETRODUTOS, TIPO ECONOMICA (GOTA), COM 8"</t>
  </si>
  <si>
    <t>ABRACADEIRA EM ACO PARA AMARRACAO DE ELETRODUTOS, TIPO U SIMPLES, COM 1 1/2"</t>
  </si>
  <si>
    <t>ABRACADEIRA EM ACO PARA AMARRACAO DE ELETRODUTOS, TIPO U SIMPLES, COM 1 1/4"</t>
  </si>
  <si>
    <t>ABRACADEIRA EM ACO PARA AMARRACAO DE ELETRODUTOS, TIPO U SIMPLES, COM 1"</t>
  </si>
  <si>
    <t>ABRACADEIRA EM ACO PARA AMARRACAO DE ELETRODUTOS, TIPO U SIMPLES, COM 1/2"</t>
  </si>
  <si>
    <t>ABRACADEIRA EM ACO PARA AMARRACAO DE ELETRODUTOS, TIPO U SIMPLES, COM 2 1/2"</t>
  </si>
  <si>
    <t>ABRACADEIRA EM ACO PARA AMARRACAO DE ELETRODUTOS, TIPO U SIMPLES, COM 2"</t>
  </si>
  <si>
    <t>ABRACADEIRA EM ACO PARA AMARRACAO DE ELETRODUTOS, TIPO U SIMPLES, COM 3"</t>
  </si>
  <si>
    <t>ABRACADEIRA EM ACO PARA AMARRACAO DE ELETRODUTOS, TIPO U SIMPLES, COM 3/4"</t>
  </si>
  <si>
    <t>ABRACADEIRA EM ACO PARA AMARRACAO DE ELETRODUTOS, TIPO U SIMPLES, COM 3/8"</t>
  </si>
  <si>
    <t>ABRACADEIRA EM ACO PARA AMARRACAO DE ELETRODUTOS, TIPO U SIMPLES, COM 4"</t>
  </si>
  <si>
    <t>ABRACADEIRA PVC, PARA CALHA PLUVIAL, DIAMETRO ENTRE *80 E 100* MM, PARA DRENAGEM PLUVIAL PREDIAL</t>
  </si>
  <si>
    <t>ABRACADEIRA, GALVANIZADA/ZINCADA, ROSCA SEM FIM, PARAFUSO INOX, LARGURA FITA *12,6 A *14 MM, D = 2" A 2 1/2"</t>
  </si>
  <si>
    <t>ABRACADEIRA, GALVANIZADA/ZINCADA, ROSCA SEM FIM, PARAFUSO INOX, LARGURA FITA *12,6 A *14 MM, D = 3" A 3 3/4"</t>
  </si>
  <si>
    <t>ABRACADEIRA, GALVANIZADA/ZINCADA, ROSCA SEM FIM, PARAFUSO INOX, LARGURA FITA *12,6 A *14 MM, D = 4" A 4 3/4"</t>
  </si>
  <si>
    <t>ACABAMENTO DE METAL CROMADO PARA REGISTRO PEQUENO, DE PAREDE, 1/2" OU 3/4"</t>
  </si>
  <si>
    <t>ACABAMENTO SIMPLES/CONVENCIONAL PARA FORRO PVC, TIPO "U" OU "C", COR BRANCA, COMPRIMENTO 6 M</t>
  </si>
  <si>
    <t>ACESSORIO DE LIGACAO NAO ELETRICO PARA CARGAS EXPLOSIVAS, TUBO DE 6 M</t>
  </si>
  <si>
    <t>ACESSORIO INICIADOR NAO ELETRICO, TUBO DE 6 M, TEMPO DE RETARDO DE *160* MS</t>
  </si>
  <si>
    <t>ACETILENO - RECARGA DE GAS PARA CILINDRO (NAO INCLUI TROCA/MANUTENCAO DO CILINDRO)</t>
  </si>
  <si>
    <t>ACIDO CLORIDRICO / ACIDO MURIATICO, DILUICAO 10% A 12% PARA USO EM LIMPEZA</t>
  </si>
  <si>
    <t>ACO CA-25, 10,0 MM, OU 12,5 MM, OU 16,0 MM, OU 20,0 MM, OU 25,0 MM, VERGALHAO</t>
  </si>
  <si>
    <t>ACO CA-25, 16,0 MM, BARRA DE TRANSFERENCIA</t>
  </si>
  <si>
    <t>ACO CA-25, 20,0 MM, BARRA DE TRANSFERENCIA</t>
  </si>
  <si>
    <t>ACO CA-25, 25,0 MM, BARRA DE TRANSFERENCIA</t>
  </si>
  <si>
    <t>ACO CA-25, 32,0 MM, BARRA DE TRANSFERENCIA</t>
  </si>
  <si>
    <t>ACO CA-25, 32,0 MM, VERGALHAO</t>
  </si>
  <si>
    <t>ACO CA-25, 6,3 MM OU 8,0 MM, VERGALHAO</t>
  </si>
  <si>
    <t>ACO CA-50, 10,0 MM, OU 12,5 MM, OU 16,0 MM, OU 20,0 MM, DOBRADO E CORTADO</t>
  </si>
  <si>
    <t>ACO CA-50, 10,0 MM, VERGALHAO</t>
  </si>
  <si>
    <t>ACO CA-50, 12,5 MM OU 16,0 MM, VERGALHAO</t>
  </si>
  <si>
    <t>ACO CA-50, 20,0 MM OU 25,0 MM, VERGALHAO</t>
  </si>
  <si>
    <t>ACO CA-50, 32,0 MM, VERGALHAO</t>
  </si>
  <si>
    <t>ACO CA-50, 6,3 MM, DOBRADO E CORTADO</t>
  </si>
  <si>
    <t>ACO CA-50, 6,3 MM, VERGALHAO</t>
  </si>
  <si>
    <t>ACO CA-50, 8,0 MM, VERGALHAO</t>
  </si>
  <si>
    <t>ACO CA-60, 4,2 MM OU 5,0 MM, DOBRADO E CORTADO</t>
  </si>
  <si>
    <t>ACO CA-60, 4,2 MM, OU 5,0 MM, OU 6,0 MM, OU 7,0 MM, VERGALHAO</t>
  </si>
  <si>
    <t>ACO CA-60, 6,0 MM OU 7,0 MM, DOBRADO E CORTADO</t>
  </si>
  <si>
    <t>ACO CA-60, 8,0 MM OU 9,5 MM, VERGALHAO</t>
  </si>
  <si>
    <t>ACOPLAMENTO RIGIDO EM FERRO FUNDIDO PARA SISTEMA DE TUBULACAO RANHURADA, DN 50 MM (2")</t>
  </si>
  <si>
    <t>ACOPLAMENTO RIGIDO EM FERRO FUNDIDO PARA SISTEMA DE TUBULACAO RANHURADA, DN 65 MM (2 1/2")</t>
  </si>
  <si>
    <t>ACOPLAMENTO RIGIDO EM FERRO FUNDIDO PARA SISTEMA DE TUBULACAO RANHURADA, DN 80 MM (3")</t>
  </si>
  <si>
    <t>ADAPTADOR CPVC, ROSCAVEL, COM FLANGES E ANEL DE VEDACAO, 15 MM, CAIXA D'AGUA PARA AGUA QUENTE</t>
  </si>
  <si>
    <t>ADAPTADOR CPVC, ROSCAVEL, COM FLANGES E ANEL DE VEDACAO, 22 MM, CAIXA D'AGUA PARA AGUA QUENTE</t>
  </si>
  <si>
    <t>ADAPTADOR CPVC, ROSCAVEL, COM FLANGES E ANEL DE VEDACAO, 28 MM, CAIXA D'AGUA PARA AGUA QUENTE</t>
  </si>
  <si>
    <t>ADAPTADOR CPVC, ROSCAVEL, COM FLANGES E ANEL DE VEDACAO, 35 MM, CAIXA D'AGUA PARA AGUA QUENTE</t>
  </si>
  <si>
    <t>ADAPTADOR CPVC, ROSCAVEL, COM FLANGES E ANEL DE VEDACAO, 42 MM, CAIXA D'AGUA PARA AGUA QUENTE</t>
  </si>
  <si>
    <t>ADAPTADOR CPVC, ROSCAVEL, COM FLANGES E ANEL DE VEDACAO, 54 MM, CAIXA D'AGUA PARA AGUA QUENTE</t>
  </si>
  <si>
    <t>ADAPTADOR CPVC, SOLDAVEL, 15 MM, PARA AGUA QUENTE</t>
  </si>
  <si>
    <t>ADAPTADOR CPVC, SOLDAVEL, 22 MM, PARA AGUA QUENTE</t>
  </si>
  <si>
    <t>ADAPTADOR DE COMPRESSAO EM POLIPROPILENO (PP), PARA TUBO EM PEAD, 20 MM X 1/2", PARA LIGACAO PREDIAL DE AGUA (NTS 179)</t>
  </si>
  <si>
    <t>ADAPTADOR DE COMPRESSAO EM POLIPROPILENO (PP), PARA TUBO EM PEAD, 20 MM X 3/4", PARA LIGACAO PREDIAL DE AGUA (NTS 179)</t>
  </si>
  <si>
    <t>ADAPTADOR DE COMPRESSAO EM POLIPROPILENO (PP), PARA TUBO EM PEAD, 32 MM X 1", PARA LIGACAO PREDIAL DE AGUA (NTS 179)</t>
  </si>
  <si>
    <t>ADAPTADOR EM LATAO, ENGATE RAPIDO 2 1/2" X ROSCA INTERNA 5 FIOS 2 1/2", PARA INSTALACAO PREDIAL DE COMBATE A INCENDIO</t>
  </si>
  <si>
    <t>ADAPTADOR EM LATAO, ENGATE RAPIDO1 1/2" X ROSCA INTERNA 5 FIOS 2 1/2", PARA INSTALACAO PREDIAL DE COMBATE A INCENDIO</t>
  </si>
  <si>
    <t>ADAPTADOR PVC PBA, BOLSA/ROSCA, JE, DN 100 / DE 110 MM</t>
  </si>
  <si>
    <t>ADAPTADOR PVC PBA, BOLSA/ROSCA, JE, DN 50 / DE 60 MM</t>
  </si>
  <si>
    <t>ADAPTADOR PVC PBA, BOLSA/ROSCA, JE, DN 75 / DE 85 MM</t>
  </si>
  <si>
    <t>ADAPTADOR PVC PBA, PONTA/ROSCA, JE, DN 50 / DE 60 MM</t>
  </si>
  <si>
    <t>ADAPTADOR PVC PBA, PONTA/ROSCA, JE, DN 75 / DE 85 MM</t>
  </si>
  <si>
    <t>ADAPTADOR PVC SOLDAVEL CURTO COM BOLSA E ROSCA, 110 MM X 4", PARA AGUA FRIA</t>
  </si>
  <si>
    <t>ADAPTADOR PVC SOLDAVEL CURTO COM BOLSA E ROSCA, 20 MM X 1/2", PARA AGUA FRIA</t>
  </si>
  <si>
    <t>ADAPTADOR PVC SOLDAVEL CURTO COM BOLSA E ROSCA, 25 MM X 3/4", PARA AGUA FRIA</t>
  </si>
  <si>
    <t>ADAPTADOR PVC SOLDAVEL CURTO COM BOLSA E ROSCA, 32 MM X 1", PARA AGUA FRIA</t>
  </si>
  <si>
    <t>ADAPTADOR PVC SOLDAVEL CURTO COM BOLSA E ROSCA, 40 MM X 1 1/2", PARA AGUA FRIA</t>
  </si>
  <si>
    <t>ADAPTADOR PVC SOLDAVEL CURTO COM BOLSA E ROSCA, 40 MM X 1 1/4", PARA AGUA FRIA</t>
  </si>
  <si>
    <t>ADAPTADOR PVC SOLDAVEL CURTO COM BOLSA E ROSCA, 50 MM X 1 1/4", PARA AGUA FRIA</t>
  </si>
  <si>
    <t>ADAPTADOR PVC SOLDAVEL CURTO COM BOLSA E ROSCA, 50 MM X1 1/2", PARA AGUA FRIA</t>
  </si>
  <si>
    <t>ADAPTADOR PVC SOLDAVEL CURTO COM BOLSA E ROSCA, 60 MM X 2", PARA AGUA FRIA</t>
  </si>
  <si>
    <t>ADAPTADOR PVC SOLDAVEL CURTO COM BOLSA E ROSCA, 75 MM X 2 1/2", PARA AGUA FRIA</t>
  </si>
  <si>
    <t>ADAPTADOR PVC SOLDAVEL CURTO COM BOLSA E ROSCA, 85 MM X 3", PARA AGUA FRIA</t>
  </si>
  <si>
    <t>ADAPTADOR PVC SOLDAVEL, COM FLANGE E ANEL DE VEDACAO, 20 MM X 1/2", PARA CAIXA D'AGUA</t>
  </si>
  <si>
    <t>ADAPTADOR PVC SOLDAVEL, COM FLANGE E ANEL DE VEDACAO, 25 MM X 3/4", PARA CAIXA D'AGUA</t>
  </si>
  <si>
    <t>ADAPTADOR PVC SOLDAVEL, COM FLANGE E ANEL DE VEDACAO, 32 MM X 1", PARA CAIXA D'AGUA</t>
  </si>
  <si>
    <t>ADAPTADOR PVC SOLDAVEL, COM FLANGE E ANEL DE VEDACAO, 40 MM X 1 1/4", PARA CAIXA D'AGUA</t>
  </si>
  <si>
    <t>ADAPTADOR PVC SOLDAVEL, COM FLANGE E ANEL DE VEDACAO, 50 MM X 1 1/2", PARA CAIXA D'AGUA</t>
  </si>
  <si>
    <t>ADAPTADOR PVC, COM REGISTRO, PARA PEAD, 20 MM X 3/4", PARA LIGACAO PREDIAL DE AGUA</t>
  </si>
  <si>
    <t>ADAPTADOR PVC, ROSCAVEL, COM FLANGES E ANEL DE VEDACAO, 1 1/2", PARA CAIXA D'AGUA</t>
  </si>
  <si>
    <t>ADAPTADOR PVC, ROSCAVEL, COM FLANGES E ANEL DE VEDACAO, 1", PARA CAIXA D'AGUA</t>
  </si>
  <si>
    <t>ADAPTADOR PVC, ROSCAVEL, COM FLANGES E ANEL DE VEDACAO, 1/2", PARA CAIXA D'AGUA</t>
  </si>
  <si>
    <t>ADAPTADOR PVC, ROSCAVEL, COM FLANGES E ANEL DE VEDACAO, 3/4", PARA CAIXA D'AGUA</t>
  </si>
  <si>
    <t>ADAPTADOR PVC, SOLDAVEL, COM FLANGES E ANEL DE VEDACAO, 60 MM X 2", PARA CAIXA D'AGUA</t>
  </si>
  <si>
    <t>ADAPTADOR PVC, SOLDAVEL, COM FLANGES LIVRES, 110 MM X 4", PARA CAIXA D'AGUA</t>
  </si>
  <si>
    <t>ADAPTADOR PVC, SOLDAVEL, COM FLANGES LIVRES, 75 MM X 2 1/2", PARA CAIXA D'AGUA</t>
  </si>
  <si>
    <t>ADAPTADOR PVC, SOLDAVEL, COM FLANGES LIVRES, 85 MM X 3", PARA CAIXA D'AGUA</t>
  </si>
  <si>
    <t>ADAPTADOR PVC, SOLDAVEL, LONGO, COM FLANGE LIVRE, 110 MM X 4", PARA CAIXA D'AGUA</t>
  </si>
  <si>
    <t>ADAPTADOR PVC, SOLDAVEL, LONGO, COM FLANGE LIVRE, 32 MM X 1", PARA CAIXA D'AGUA</t>
  </si>
  <si>
    <t>ADAPTADOR PVC, SOLDAVEL, LONGO, COM FLANGE LIVRE, 75 MM X 2 1/2", PARA CAIXA D'AGUA</t>
  </si>
  <si>
    <t>ADAPTADOR PVC, SOLDAVEL, LONGO, COM FLANGE LIVRE, 85 MM X 3", PARA CAIXA D'AGUA</t>
  </si>
  <si>
    <t>ADESIVO / COLA DE CONTATO LIQUIDO, A BASE DE RESINAS, PARA COLAGEM DE ESPUMA PARA ISOLAMENTO TERMICO FLEXIVEL</t>
  </si>
  <si>
    <t>ADESIVO / COLA PARA EPS (ISOPOR) E OUTROS MATERIAIS</t>
  </si>
  <si>
    <t>ADESIVO ACRILICO DE BASE AQUOSA / COLA DE CONTATO</t>
  </si>
  <si>
    <t>ADESIVO ESTRUTURAL A BASE DE RESINA EPOXI PARA INJECAO EM TRINCAS, BICOMPONENTE, BAIXA VISCOSIDADE</t>
  </si>
  <si>
    <t>ADESIVO ESTRUTURAL A BASE DE RESINA EPOXI, BICOMPONENTE, FLUIDO</t>
  </si>
  <si>
    <t>ADESIVO ESTRUTURAL A BASE DE RESINA EPOXI, BICOMPONENTE, PASTOSO (TIXOTROPICO)</t>
  </si>
  <si>
    <t>ADESIVO PARA TUBOS CPVC, *75* G</t>
  </si>
  <si>
    <t>ADESIVO PLASTICO PARA PVC, BISNAGA COM 75 GR</t>
  </si>
  <si>
    <t>ADESIVO PLASTICO PARA PVC, FRASCO COM *850* GR</t>
  </si>
  <si>
    <t>ADESIVO PLASTICO PARA PVC, FRASCO COM 175 GR</t>
  </si>
  <si>
    <t>ADITIVO ACELERADOR DE PEGA E ENDURECIMENTO PARA ARGAMASSAS E CONCRETOS, LIQUIDO E ISENTO DE CLORETOS</t>
  </si>
  <si>
    <t>ADITIVO ADESIVO LIQUIDO PARA ARGAMASSAS DE REVESTIMENTOS CIMENTICIOS</t>
  </si>
  <si>
    <t>ADITIVO IMPERMEABILIZANTE CRISTALIZANTE PARA CONCRETO</t>
  </si>
  <si>
    <t>ADITIVO IMPERMEABILIZANTE DE PEGA NORMAL PARA ARGAMASSAS E CONCRETOS SEM ARMACAO, LIQUIDO E ISENTO DE CLORETOS</t>
  </si>
  <si>
    <t>ADITIVO IMPERMEABILIZANTE DE PEGA ULTRARRAPIDA, LIQUIDO E ISENTO DE CLORETOS</t>
  </si>
  <si>
    <t>ADITIVO LIQUIDO INCORPORADOR DE AR PARA CONCRETO E ARGAMASSA, LIQUIDO E ISENTO DE CLORETOS</t>
  </si>
  <si>
    <t>ADITIVO PLASTIFICANTE E ESTABILIZADOR PARA ARGAMASSAS DE ASSENTAMENTO E REBOCO, LIQUIDO E ISENTO DE CLORETOS</t>
  </si>
  <si>
    <t>ADITIVO PLASTIFICANTE RETARDADOR DE PEGA E REDUTOR DE AGUA PARA CONCRETO, LIQUIDO E ISENTO DE CLORETOS</t>
  </si>
  <si>
    <t>ADITIVO SUPERPLASTIFICANTE DE PEGA NORMAL PARA CONCRETO, LIQUIDO E ISENTO DE CLORETOS</t>
  </si>
  <si>
    <t>ADUELA/ GALERIA PRE-MOLDADA DE CONCRETO ARMADO, SECAO QUADRADA INTERNA DE 1,50 X 1,50 M (L X A), MISULA DE 20 X 20 CM, C = 1,00 M, ESPESSURA MIN = 15 CM, TB-45 E FCK DO CONCRETO = 30 MPA</t>
  </si>
  <si>
    <t>ADUELA/ GALERIA PRE-MOLDADA DE CONCRETO ARMADO, SECAO RETANGULAR INTERNA DE 2,00 X 2,00 M (L X A), MISULA DE 20 X 20 CM, C = 1,00 M, ESPESSURA MIN = 15 CM, TB-45 E FCK DO CONCRETO = 30 MPA</t>
  </si>
  <si>
    <t>ADUELA/ GALERIA PRE-MOLDADA DE CONCRETO ARMADO, SECAO RETANGULAR INTERNA DE 2,50 X 2,50 M (L X A), MISULA DE 20 X 20 CM, C = 1,00 M, ESPESSURA MIN = 15 CM, TB-45 E FCK DO CONCRETO = 30 MPA</t>
  </si>
  <si>
    <t>ADUELA/ GALERIA PRE-MOLDADA DE CONCRETO ARMADO, SECAO RETANGULAR INTERNA DE 3,00 X 3,00 M (L X A), MISULA DE 20 X 20 CM, C = 1.00 M, ESPESSURA MIN = 20 CM, TB-45 E FCK DO CONCRETO = 30 MPA</t>
  </si>
  <si>
    <t>AFASTADOR PARA TELHA DE FIBROCIMENTO CANALETE 90 OU KALHETAO</t>
  </si>
  <si>
    <t>AGENTE DE CURA, PROTETOR DA EVAPORACAO DA AGUA DE HIDRATACAO DO CONCRETO</t>
  </si>
  <si>
    <t>AGREGADO RECICLADO, TIPO RACHAO RECICLADO CINZA, CLASSE A</t>
  </si>
  <si>
    <t>AJUDANTE DE ARMADOR (HORISTA)</t>
  </si>
  <si>
    <t>AJUDANTE DE ARMADOR (MENSALISTA)</t>
  </si>
  <si>
    <t>AJUDANTE DE ELETRICISTA (HORISTA)</t>
  </si>
  <si>
    <t>AJUDANTE DE ELETRICISTA (MENSALISTA)</t>
  </si>
  <si>
    <t>AJUDANTE DE ESTRUTURAS METALICAS (HORISTA)</t>
  </si>
  <si>
    <t>AJUDANTE DE ESTRUTURAS METALICAS (MENSALISTA)</t>
  </si>
  <si>
    <t>AJUDANTE DE OPERACAO EM GERAL (HORISTA)</t>
  </si>
  <si>
    <t>AJUDANTE DE OPERACAO EM GERAL (MENSALISTA)</t>
  </si>
  <si>
    <t>AJUDANTE DE PINTOR (HORISTA)</t>
  </si>
  <si>
    <t>AJUDANTE DE PINTOR (MENSALISTA)</t>
  </si>
  <si>
    <t>AJUDANTE DE SERRALHEIRO (HORISTA)</t>
  </si>
  <si>
    <t>AJUDANTE DE SERRALHEIRO (MENSALISTA)</t>
  </si>
  <si>
    <t>AJUDANTE ESPECIALIZADO (HORISTA)</t>
  </si>
  <si>
    <t>AJUDANTE ESPECIALIZADO (MENSALISTA)</t>
  </si>
  <si>
    <t>ALCA PREFORMADA DE CONTRA POSTE, EM ACO GALVANIZADO, PARA CABO 3/16", COMPRIMENTO *860* MM</t>
  </si>
  <si>
    <t>ALCA PREFORMADA DE DISTRIBUICAO, EM ACO GALVANIZADO, PARA CABO DE ALUMINIO DIAMETRO 16 A 25 MM</t>
  </si>
  <si>
    <t>ALCA PREFORMADA DE DISTRIBUICAO, EM ACO GALVANIZADO, PARA CONDUTORES DE ALUMINIO AWG 1/0 (CAA 6/1 OU CA 7 FIOS)</t>
  </si>
  <si>
    <t>ALCA PREFORMADA DE DISTRIBUICAO, EM ACO GALVANIZADO, PARA CONDUTORES DE ALUMINIO AWG 2 (CAA 6/1 OU CA 7 FIOS)</t>
  </si>
  <si>
    <t>ALCA PREFORMADA DE SERVICO, EM ACO GALVANIZADO, PARA CONDUTORES DE ALUMINIO AWG 4 (CAA 6/1)</t>
  </si>
  <si>
    <t>ALCA PREFORMADA DE SERVICO, EM ACO GALVANIZADO, PARA CONDUTORES DE ALUMINIO AWG 6 (CAA 6/1)</t>
  </si>
  <si>
    <t>ALICATE BICO LONGO (MEIA CANA) 6", COM ISOLAMENTO ATE 1000 V</t>
  </si>
  <si>
    <t>ALICATE DE CORTE DIAGONAL 6" COM ISOLAMENTO</t>
  </si>
  <si>
    <t>ALICATE DE CRIMPAR RJ11, RJ12 E RJ45, COM CATRACA</t>
  </si>
  <si>
    <t>ALICATE DE PRESSAO 11" PARA SOLDA, TIPO C</t>
  </si>
  <si>
    <t>ALICATE DE PRESSAO 11" PARA SOLDA, TIPO U</t>
  </si>
  <si>
    <t>ALICATE DE PRESSAO PARA SOLDA DE CHAPA 18"</t>
  </si>
  <si>
    <t>ALICATE DESENCAPADOR AUTOMATICO 8"</t>
  </si>
  <si>
    <t>ALICATE PARA ANEIS DE PISTAO, CAPACIDADE *50* A 100 MM</t>
  </si>
  <si>
    <t>ALICATE PROFISSIONAL 8", UNIVERSAL, COM ISOLAMENTO ATE 1000 V</t>
  </si>
  <si>
    <t>ALIMENTACAO - HORISTA (COLETADO CAIXA - ENCARGOS COMPLEMENTARES)</t>
  </si>
  <si>
    <t>ALIMENTACAO - MENSALISTA (COLETADO CAIXA - ENCARGOS COMPLEMENTARES)</t>
  </si>
  <si>
    <t>ALISADORA DE CONCRETO COM MOTOR A GASOLINA DE 5,5 HP, PESO COM MOTOR DE 78 KG, 4 PAS</t>
  </si>
  <si>
    <t>ALMOXARIFE (HORISTA)</t>
  </si>
  <si>
    <t>ALMOXARIFE (MENSALISTA)</t>
  </si>
  <si>
    <t>ALONGADOR COM TRES ALTURAS, EM TUBO DE ACO CARBONO, PINTURA NO PROCESSO ELETROSTATICO - EQUIPAMENTO DE GINASTICA PARA ACADEMIA AO AR LIVRE / ACADEMIA DA TERCEIRA IDADE - ATI</t>
  </si>
  <si>
    <t>ANEL BORRACHA PARA TUBO ESGOTO PREDIAL, DN 100 MM (NBR 5688)</t>
  </si>
  <si>
    <t>ANEL BORRACHA PARA TUBO ESGOTO PREDIAL, DN 50 MM (NBR 5688)</t>
  </si>
  <si>
    <t>ANEL BORRACHA PARA TUBO ESGOTO PREDIAL, DN 75 MM (NBR 5688)</t>
  </si>
  <si>
    <t>ANEL BORRACHA, DN 100 MM, PARA TUBO SERIE REFORCADA ESGOTO PREDIAL</t>
  </si>
  <si>
    <t>ANEL BORRACHA, DN 150 MM, PARA TUBO SERIE REFORCADA ESGOTO PREDIAL</t>
  </si>
  <si>
    <t>ANEL BORRACHA, DN 50 MM, PARA TUBO SERIE REFORCADA ESGOTO PREDIAL</t>
  </si>
  <si>
    <t>ANEL BORRACHA, DN 75 MM, PARA TUBO SERIE REFORCADA ESGOTO PREDIAL</t>
  </si>
  <si>
    <t>ANEL BORRACHA, PARA TUBO PVC DEFOFO, DN 100 MM (NBR 7665)</t>
  </si>
  <si>
    <t>ANEL BORRACHA, PARA TUBO PVC DEFOFO, DN 150 MM (NBR 7665)</t>
  </si>
  <si>
    <t>ANEL BORRACHA, PARA TUBO PVC DEFOFO, DN 200 MM (NBR 7665)</t>
  </si>
  <si>
    <t>ANEL BORRACHA, PARA TUBO PVC, REDE COLETOR ESGOTO, DN 100 MM (NBR 7362)</t>
  </si>
  <si>
    <t>ANEL BORRACHA, PARA TUBO PVC, REDE COLETOR ESGOTO, DN 150 MM (NBR 7362)</t>
  </si>
  <si>
    <t>ANEL BORRACHA, PARA TUBO PVC, REDE COLETOR ESGOTO, DN 200 MM (NBR 7362)</t>
  </si>
  <si>
    <t>ANEL BORRACHA, PARA TUBO PVC, REDE COLETOR ESGOTO, DN 250 MM (NBR 7362)</t>
  </si>
  <si>
    <t>ANEL BORRACHA, PARA TUBO PVC, REDE COLETOR ESGOTO, DN 350 MM (NBR 7362)</t>
  </si>
  <si>
    <t>ANEL BORRACHA, PARA TUBO PVC, REDE COLETOR ESGOTO, DN 400 MM (NBR 7362)</t>
  </si>
  <si>
    <t>ANEL BORRACHA, PARA TUBO, PVC REDE COLETOR ESGOTO, DN 300 MM (NBR 7362)</t>
  </si>
  <si>
    <t>ANEL BORRACHA, PARA TUBO/CONEXAO PVC PBA, DN 100 MM, PARA REDE AGUA</t>
  </si>
  <si>
    <t>ANEL BORRACHA, PARA TUBO/CONEXAO PVC PBA, DN 50 MM, PARA REDE AGUA</t>
  </si>
  <si>
    <t>ANEL BORRACHA, PARA TUBO/CONEXAO PVC PBA, DN 60 MM, PARA REDE AGUA</t>
  </si>
  <si>
    <t>ANEL BORRACHA, PARA TUBO/CONEXAO PVC PBA, DN 75 MM, PARA REDE AGUA</t>
  </si>
  <si>
    <t>ANEL DE BORRACHA PARA VEDACAO DE DUTO PEAD CORRUGADO PARA ELETRICA, DN 1 1/2" (NBR 15715)</t>
  </si>
  <si>
    <t>ANEL DE BORRACHA PARA VEDACAO DE DUTO PEAD CORRUGADO PARA ELETRICA, DN 1 1/4" (NBR 15715)</t>
  </si>
  <si>
    <t>ANEL DE BORRACHA PARA VEDACAO DE DUTO PEAD CORRUGADO PARA ELETRICA, DN 2" (NBR 15715)</t>
  </si>
  <si>
    <t>ANEL DE BORRACHA PARA VEDACAO DE DUTO PEAD CORRUGADO PARA ELETRICA, DN 3" (NBR 15715)</t>
  </si>
  <si>
    <t>ANEL DE BORRACHA PARA VEDACAO DE DUTO PEAD CORRUGADO PARA ELETRICA, DN 4" (NBR 15715)</t>
  </si>
  <si>
    <t>ANEL DE CONCRETO ARMADO COM FUNDO, PARA FOSSA E POCO 1,50 X *0,50* M</t>
  </si>
  <si>
    <t>ANEL DE CONCRETO ARMADO COM FUNDO, PARA FOSSA E POCO 2,00 X *0,50* M</t>
  </si>
  <si>
    <t>ANEL DE CONCRETO ARMADO COM FUNDO, PARA FOSSA E POCO 2,50 X *0,50* M</t>
  </si>
  <si>
    <t>ANEL DE CONCRETO ARMADO, COM FUROS/DRENO PARA SUMIDOURO, D = 0,80 M, H = 0,50 M</t>
  </si>
  <si>
    <t>ANEL DE CONCRETO ARMADO, COM FUROS/DRENO PARA SUMIDOURO, D = 1,00 M, H = 0,50M</t>
  </si>
  <si>
    <t>ANEL DE CONCRETO ARMADO, COM FUROS/DRENO PARA SUMIDOURO, D = 1,50 M, H = 0,50 M</t>
  </si>
  <si>
    <t>ANEL DE DISTRIBUICAO EM ACO GALVANIZADO PARA FIO FE-160</t>
  </si>
  <si>
    <t>ANEL DE EXPANSAO EM COBRE, ENGATE RAPIDO 1 1/2", PARA EMPATACAO MANGUEIRA DE COMBATE A INCENDIO PREDIAL</t>
  </si>
  <si>
    <t>ANEL DE EXPANSAO EM COBRE, ENGATE RAPIDO 2 1/2", PARA EMPATACAO MANGUEIRA DE COMBATE A INCENDIO PREDIAL</t>
  </si>
  <si>
    <t>ANEL DE VEDACAO, PVC FLEXIVEL, 100 MM, PARA SAIDA DE BACIA / VASO SANITARIO</t>
  </si>
  <si>
    <t>ANEL DE VEDACAO/JUNTA ELASTICA, H = *16* MM, PARA TUBO DE CONCRETO, DN 300 MM</t>
  </si>
  <si>
    <t>ANEL DE VEDACAO/JUNTA ELASTICA, H = *16* MM, PARA TUBO DE CONCRETO, DN 400 MM</t>
  </si>
  <si>
    <t>ANEL DE VEDACAO/JUNTA ELASTICA, H = *16* MM, PARA TUBO DE CONCRETO, DN 500 MM</t>
  </si>
  <si>
    <t>ANEL DE VEDACAO/JUNTA ELASTICA, H = *16* MM, PARA TUBO DE CONCRETO, DN 600 MM</t>
  </si>
  <si>
    <t>ANEL DE VEDACAO/JUNTA ELASTICA, H = *18* MM, PARA TUBO DE CONCRETO, DN 700 MM</t>
  </si>
  <si>
    <t>ANEL DE VEDACAO/JUNTA ELASTICA, H = *19* MM, PARA TUBO DE CONCRETO, DN 800 MM</t>
  </si>
  <si>
    <t>ANEL DE VEDACAO/JUNTA ELASTICA, H = *19* MM, PARA TUBO DE CONCRETO, DN 900 MM</t>
  </si>
  <si>
    <t>ANEL DE VEDACAO/JUNTA ELASTICA, H = *21* MM, PARA TUBO DE CONCRETO, DN 1000 MM</t>
  </si>
  <si>
    <t>ANEL EM CONCRETO ARMADO, LISO, PARA FOSSAS SEPTICAS E SUMIDOUROS, COM FUNDO, DIAMETRO INTERNO DE 1,20 M E ALTURA DE 0,50 M</t>
  </si>
  <si>
    <t>ANEL EM CONCRETO ARMADO, LISO, PARA FOSSAS SEPTICAS E SUMIDOUROS, COM FUNDO, DIAMETRO INTERNO DE 3,00 M E ALTURA DE 0,50 M</t>
  </si>
  <si>
    <t>ANEL EM CONCRETO ARMADO, LISO, PARA FOSSAS SEPTICAS E SUMIDOUROS, SEM FUNDO, DIAMETRO INTERNO DE 2,00 M E ALTURA DE 0,50 M</t>
  </si>
  <si>
    <t>ANEL EM CONCRETO ARMADO, LISO, PARA FOSSAS SEPTICAS E SUMIDOUROS, SEM FUNDO, DIAMETRO INTERNO DE 2,50 M E ALTURA DE 0,50 M</t>
  </si>
  <si>
    <t>ANEL EM CONCRETO ARMADO, LISO, PARA FOSSAS SEPTICAS E SUMIDOUROS, SEM FUNDO, DIAMETRO INTERNO DE 3,00 M E ALTURA DE 0,50 M</t>
  </si>
  <si>
    <t>ANEL EM CONCRETO ARMADO, LISO, PARA POCOS DE INSPECAO, COM FUNDO, DIAMETRO INTERNO DE 0,60 M E ALTURA DE 0,50 M</t>
  </si>
  <si>
    <t>ANEL EM CONCRETO ARMADO, LISO, PARA POCOS DE INSPECAO, SEM FUNDO, DIAMETRO INTERNO DE 0,60 M E ALTURA DE 0,20 M</t>
  </si>
  <si>
    <t>ANEL EM CONCRETO ARMADO, LISO, PARA POCOS DE INSPECAO, SEM FUNDO, DIAMETRO INTERNO DE 0,60 M E ALTURA DE 0,50 M</t>
  </si>
  <si>
    <t>ANEL EM CONCRETO ARMADO, LISO, PARA POCOS DE VISITA, POCOS DE INSPECAO, FOSSAS SEPTICAS E SUMIDOUROS, COM FUNDO, DIAMETRO INTERNO DE 1,20 M E ALTURA DE 0,75 M</t>
  </si>
  <si>
    <t>ANEL EM CONCRETO ARMADO, LISO, PARA POCOS DE VISITA, POCOS DE INSPECAO, FOSSAS SEPTICAS E SUMIDOUROS, SEM FUNDO, DIAMETRO INTERNO DE 1,20 M E ALTURA DE 0,50 M</t>
  </si>
  <si>
    <t>ANEL EM CONCRETO ARMADO, LISO, PARA POCOS DE VISITAS, POCOS DE INSPECAO, FOSSAS SEPTICAS E SUMIDOUROS, COM FUNDO, DIAMETRO INTERNO DE 0,80 M E ALTURA DE 0,50 M</t>
  </si>
  <si>
    <t>ANEL EM CONCRETO ARMADO, LISO, PARA POCOS DE VISITAS, POCOS DE INSPECAO, FOSSAS SEPTICAS E SUMIDOUROS, COM FUNDO, DIAMETRO INTERNO DE 1,00 M E ALTURA DE 0,50 M</t>
  </si>
  <si>
    <t>ANEL EM CONCRETO ARMADO, LISO, PARA POCOS DE VISITAS, POCOS DE INSPECAO, FOSSAS SEPTICAS E SUMIDOUROS, SEM FUNDO, DIAMETRO INTERNO DE 0,80 M E ALTURA DE 0,50 M</t>
  </si>
  <si>
    <t>ANEL EM CONCRETO ARMADO, LISO, PARA POCOS DE VISITAS, POCOS DE INSPECAO, FOSSAS SEPTICAS E SUMIDOUROS, SEM FUNDO, DIAMETRO INTERNO DE 1,00 M E ALTURA DE 0,50 M</t>
  </si>
  <si>
    <t>ANEL EM CONCRETO ARMADO, LISO, PARA, POCOS DE VISITA, POCOS DE INSPECAO, FOSSAS SEPTICAS E SUMIDOUROS, COM FUNDO, DIAMETRO INTERNO DE 1,50 M E ALTURA DE 1,00 M</t>
  </si>
  <si>
    <t>ANEL EM CONCRETO ARMADO, LISO, PARA, POCOS DE VISITA, POCOS DE INSPECAO, FOSSAS SEPTICAS E SUMIDOUROS, SEM FUNDO, DIAMETRO INTERNO DE 1,50 M E ALTURA DE 0,50 M</t>
  </si>
  <si>
    <t>ANEL EM CONCRETO ARMADO, PERFURADO, PARA FOSSAS SEPTICAS E SUMIDOUROS, SEM FUNDO, DIAMETRO INTERNO DE 1,20 M E ALTURA DE 0,50 M</t>
  </si>
  <si>
    <t>ANEL EM CONCRETO ARMADO, PERFURADO, PARA FOSSAS SEPTICAS E SUMIDOUROS, SEM FUNDO, DIAMETRO INTERNO DE 2,00 M E ALTURA DE 0,50 M</t>
  </si>
  <si>
    <t>ANEL EM CONCRETO ARMADO, PERFURADO, PARA FOSSAS SEPTICAS E SUMIDOUROS, SEM FUNDO, DIAMETRO INTERNO DE 2,50 M E ALTURA DE 0,50 M</t>
  </si>
  <si>
    <t>ANEL EM CONCRETO ARMADO, PERFURADO, PARA FOSSAS SEPTICAS E SUMIDOUROS, SEM FUNDO, DIAMETRO INTERNO DE 3,00 M E ALTURA DE 0,50 M</t>
  </si>
  <si>
    <t>APARELHO CORTE OXI-ACETILENO PARA SOLDA E CORTE CONTENDO MACARICO SOLDA, BICO DE CORTE, CILINDROS, REGULADORES, MANGUEIRAS E CARRINHO</t>
  </si>
  <si>
    <t>APARELHO SINALIZADOR LUMINOSO COM LED, PARA SAIDA GARAGEM, COM 2 LENTES EM POLICARBONATO, BIVOLT (INCLUI SUPORTE DE FIXACAO)</t>
  </si>
  <si>
    <t>APOIO DO PORTA DENTE PARA FRESADORA DE ASFALTO</t>
  </si>
  <si>
    <t>APONTADOR OU APROPRIADOR DE MAO DE OBRA (HORISTA)</t>
  </si>
  <si>
    <t>APONTADOR OU APROPRIADOR DE MAO DE OBRA (MENSALISTA)</t>
  </si>
  <si>
    <t>AQUECEDOR DE AGUA A GAS GLP/GN COM CAPACIDADE DE ARMAZENAMENTO DE 50 A 80 L</t>
  </si>
  <si>
    <t>AQUECEDOR DE AGUA ELETRICO HORIZONTAL, RESERVATORIO DE 200 L CILINDRICO EM COBRE, REFORCADO COM ACO CARBONO, MONOFASICO, TENSAO NOMINAL 220 V</t>
  </si>
  <si>
    <t>AQUECEDOR DE AGUA ELETRICO RESERVATORIO DE 100 L CILINDRICO EM COBRE, REFORCADO COM ACO CARBONO, MONOFASICO, TENSAO NOMINAL 220 V</t>
  </si>
  <si>
    <t>AQUECEDOR DE AGUA ELETRICO RESERVATORIO DE 500 L CILINDRICO EM COBRE, REFORCADO COM ACO CARBONO, MONOFASICO, TENSAO NOMINAL 220 V</t>
  </si>
  <si>
    <t>AQUECEDOR DE AGUA ELETRICO RESERVATORIO DE 500 L CILINDRICO EM COBRE, REFORCADO COM ACO CARBONO, TRIFASICO, TENSAO NOMINAL 220/380/400 V, POTENCIA 24 KW</t>
  </si>
  <si>
    <t>AQUECEDOR DE AGUA ELETRICO RESERVATORIO DE 700 L CILINDRICO EM COBRE, REFORCADO COM ACO CARBONO, MONOFASICO, TENSAO NOMINAL 220 V</t>
  </si>
  <si>
    <t>AQUECEDOR DE OLEO BPF (FLUIDO) TERMICO, CAPACIDADE DE 300.000 KCAL/H</t>
  </si>
  <si>
    <t>AQUECEDOR SOLAR COM RESERVATORIO TERMICO DE 1000 L E *5* PLACAS COLETORAS DE *2,0* M2 (NAO INCLUI ACESSORIOS) (SEM INSTALACAO)</t>
  </si>
  <si>
    <t>AQUECEDOR SOLAR COM RESERVATORIO TERMICO DE 400 L E *2* PLACAS COLETORAS DE *2,0* M2 (NAO INCLUI ACESSORIOS) (SEM INSTALACAO)</t>
  </si>
  <si>
    <t>AQUECEDOR SOLAR COM RESERVATORIO TERMICO DE 600 L E *3* PLACAS COLETORAS DE *2,0* M2 (NAO INCLUI ACESSORIOS) (SEM INSTALACAO)</t>
  </si>
  <si>
    <t>AQUECEDOR SOLAR COM RESERVATORIO TERMICO DE 800 L E *4* PLACAS COLETORAS DE *2,0* M2 (NAO INCLUI ACESSORIOS) (SEM INSTALACAO)</t>
  </si>
  <si>
    <t>AQUECEDOR SOLAR DE INSTALACAO EXTERNA, KIT COMPACTO, CONJUNTO COM RESERVATORIO TERMICO DE 200 L, PLACA COLETORA DE *2,0* M2 E INCLUSO ACESSORIOS (RESIDENCIAS ATE 120,00 M2 E DE 4 A 5 BANHOS POR DIA) (SEM INSTALACAO)</t>
  </si>
  <si>
    <t>AR CONDICIONADO SPLIT INVERTER, HI-WALL (PAREDE), 12000 BTU/H, CICLO FRIO, 60HZ, CLASSIFICACAO A (SELO PROCEL), GAS HFC, CONTROLE S/FIO</t>
  </si>
  <si>
    <t>AR CONDICIONADO SPLIT INVERTER, HI-WALL (PAREDE), 18000 BTU/H, CICLO FRIO, 60HZ, CLASSIFICACAO A (SELO PROCEL), GAS HFC, CONTROLE S/FIO</t>
  </si>
  <si>
    <t>AR CONDICIONADO SPLIT INVERTER, HI-WALL (PAREDE), 24000 BTU/H, CICLO FRIO, 60HZ, CLASSIFICACAO A (SELO PROCEL), GAS HFC, CONTROLE S/FIO</t>
  </si>
  <si>
    <t>AR CONDICIONADO SPLIT INVERTER, HI-WALL (PAREDE), 9000 BTU/H, CICLO FRIO, 60HZ, CLASSIFICACAO A (SELO PROCEL), GAS HFC, CONTROLE S/FIO</t>
  </si>
  <si>
    <t>AR CONDICIONADO SPLIT INVERTER, PISO TETO, 18000 BTU/H, CICLO FRIO, 60HZ, CLASSIFICACAO ENERGETICA A OU B (SELO PROCEL), GAS HFC, CONTROLE S/FIO</t>
  </si>
  <si>
    <t>AR CONDICIONADO SPLIT INVERTER, PISO TETO, 24000 BTU/H, CICLO FRIO, 60HZ, CLASSIFICACAO ENERGETICA A OU B (SELO PROCEL), GAS HFC, CONTROLE S/FIO</t>
  </si>
  <si>
    <t>AR CONDICIONADO SPLIT INVERTER, PISO TETO, 36000 BTU/H, CICLO FRIO, 60HZ, CLASSIFICACAO ENERGETICA A OU B (SELO PROCEL), GAS HFC, CONTROLE S/FIO</t>
  </si>
  <si>
    <t>AR CONDICIONADO SPLIT INVERTER, PISO TETO, 48000 BTU/H, CICLO FRIO, 60HZ, CLASSIFICACAO ENERGETICA A OU B (SELO PROCEL), GAS HFC, CONTROLE S/FIO</t>
  </si>
  <si>
    <t>AR CONDICIONADO SPLIT INVERTER, PISO TETO, APRESENTANDO ENTRE 54000 E 58000 BTU/H, CICLO FRIO, 60HZ, CLASSIFICACAO ENERGETICA A OU B (SELO PROCEL), GAS HFC, CONTROLE S/FIO</t>
  </si>
  <si>
    <t>AR CONDICIONADO SPLIT ON/OFF, CASSETE (TETO), 18000 BTUS/H, CICLO QUENTE/FRIO, 60 HZ, CLASSIFICACAO ENERGETICA C - SELO PROCEL, GAS HFC, CONTROLE S/ FIO</t>
  </si>
  <si>
    <t>AR CONDICIONADO SPLIT ON/OFF, CASSETE (TETO), 24000 BTUS/H, CICLO QUENTE/FRIO, 60 HZ, CLASSIFICACAO ENERGETICA C - SELO PROCEL, GAS HFC, CONTROLE S/ FIO</t>
  </si>
  <si>
    <t>AR CONDICIONADO SPLIT ON/OFF, CASSETE (TETO), 36000 BTUS/H, CICLO QUENTE/FRIO, 60 HZ, CLASSIFICACAO ENERGETICA A - SELO PROCEL, GAS HFC, CONTROLE S/ FIO</t>
  </si>
  <si>
    <t>AR CONDICIONADO SPLIT ON/OFF, CASSETE (TETO), 48000 BTUS/H, CICLO QUENTE/FRIO, 60 HZ, CLASSIFICACAO ENERGETICA A - SELO PROCEL, GAS HFC, CONTROLE S/ FIO</t>
  </si>
  <si>
    <t>AR CONDICIONADO SPLIT ON/OFF, CASSETE (TETO), 60000 BTUS/H, CICLO QUENTE/FRIO, 60 HZ, CLASSIFICACAO ENERGETICA A - SELO PROCEL, GAS HFC, CONTROLE S/ FIO</t>
  </si>
  <si>
    <t>AR CONDICIONADO SPLIT ON/OFF, CASSETE (TETO), FRIO 4 VIAS 18000 BTUS/H, CLASSIFICACAO ENERGETICA C - SELO PROCEL, GAS HFC, CONTROLE S/ FIO</t>
  </si>
  <si>
    <t>AR CONDICIONADO SPLIT ON/OFF, CASSETE (TETO), FRIO 4 VIAS 24000 BTUS/H, CLASSIFICACAO ENERGETICA C - SELO PROCEL, GAS HFC, CONTROLE S/ FIO</t>
  </si>
  <si>
    <t>AR CONDICIONADO SPLIT ON/OFF, CASSETE (TETO), FRIO 4 VIAS 36000 BTUS/H, CLASSIFICACAO ENERGETICA C - SELO PROCEL, GAS HFC, CONTROLE S/ FIO</t>
  </si>
  <si>
    <t>AR CONDICIONADO SPLIT ON/OFF, CASSETE (TETO), FRIO 4 VIAS 48000 BTUS/H, CLASSIFICACAO ENERGETICA C - SELO PROCEL, GAS HFC, CONTROLE S/ FIO</t>
  </si>
  <si>
    <t>AR CONDICIONADO SPLIT ON/OFF, CASSETE (TETO), FRIO 4 VIAS 60000 BTUS/H, CLASSIFICACAO ENERGETICA C - SELO PROCEL, GAS HFC, CONTROLE S/ FIO</t>
  </si>
  <si>
    <t>AR CONDICIONADO SPLIT ON/OFF, HI-WALL (PAREDE), 12000 BTUS/H, CICLO FRIO, 60 HZ, CLASSIFICACAO ENERGETICA A - SELO PROCEL, GAS HFC, CONTROLE S/ FIO</t>
  </si>
  <si>
    <t>AR CONDICIONADO SPLIT ON/OFF, HI-WALL (PAREDE), 12000 BTUS/H, CICLO QUENTE/FRIO, 60 HZ, CLASSIFICACAO ENERGETICA A - SELO PROCEL, GAS HFC, CONTROLE S/ FIO</t>
  </si>
  <si>
    <t>AR CONDICIONADO SPLIT ON/OFF, HI-WALL (PAREDE), 18000 BTUS/H, CICLO FRIO, 60 HZ, CLASSIFICACAO ENERGETICA A - SELO PROCEL, GAS HFC, CONTROLE S/ FIO</t>
  </si>
  <si>
    <t>AR CONDICIONADO SPLIT ON/OFF, HI-WALL (PAREDE), 18000 BTUS/H, CICLO QUENTE/FRIO, 60 HZ, CLASSIFICACAO ENERGETICA A - SELO PROCEL, GAS HFC, CONTROLE S/ FIO</t>
  </si>
  <si>
    <t>AR CONDICIONADO SPLIT ON/OFF, HI-WALL (PAREDE), 24000 BTUS/H, CICLO FRIO, 60 HZ, CLASSIFICACAO ENERGETICA A - SELO PROCEL, GAS HFC, CONTROLE S/ FIO</t>
  </si>
  <si>
    <t>AR CONDICIONADO SPLIT ON/OFF, HI-WALL (PAREDE), 24000 BTUS/H, CICLO QUENTE/FRIO, 60 HZ, CLASSIFICACAO ENERGETICA A - SELO PROCEL, GAS HFC, CONTROLE S/ FIO</t>
  </si>
  <si>
    <t>AR CONDICIONADO SPLIT ON/OFF, HI-WALL (PAREDE), 9000 BTUS/H, CICLO FRIO, 60 HZ, CLASSIFICACAO ENERGETICA A - SELO PROCEL, GAS HFC, CONTROLE S/ FIO</t>
  </si>
  <si>
    <t>AR CONDICIONADO SPLIT ON/OFF, HI-WALL (PAREDE), 9000 BTUS/H, CICLO QUENTE/FRIO, 60 HZ, CLASSIFICACAO ENERGETICA A - SELO PROCEL, GAS HFC, CONTROLE S/ FIO</t>
  </si>
  <si>
    <t>AR CONDICIONADO SPLIT ON/OFF, PISO TETO, 18.000 BTU/H, CICLO FRIO, 60HZ, CLASSIFICACAO ENERGETICA C - SELO PROCEL, GAS HFC, CONTROLE S/FIO</t>
  </si>
  <si>
    <t>AR CONDICIONADO SPLIT ON/OFF, PISO TETO, 24.000 BTU/H, CICLO FRIO, 60HZ, CLASSIFICACAO ENERGETICA C - SELO PROCEL, GAS HFC, CONTROLE S/FIO</t>
  </si>
  <si>
    <t>AR CONDICIONADO SPLIT ON/OFF, PISO TETO, 36.000 BTU/H, CICLO FRIO, 60HZ, CLASSIFICACAO ENERGETICA C - SELO PROCEL, GAS HFC, CONTROLE S/FIO</t>
  </si>
  <si>
    <t>AR CONDICIONADO SPLIT ON/OFF, PISO TETO, 48.000 BTU/H, CICLO FRIO, 60HZ, CLASSIFICACAO ENERGETICA C - SELO PROCEL, GAS HFC, CONTROLE S/FIO</t>
  </si>
  <si>
    <t>AR CONDICIONADO SPLIT ON/OFF, PISO TETO, 60.000 BTU/H, CICLO FRIO, 60HZ, CLASSIFICACAO ENERGETICA C - SELO PROCEL, GAS HFC, CONTROLE S/FIO</t>
  </si>
  <si>
    <t>AR-CONDICIONADO FRIO SPLITAO INVERTER 30 TR</t>
  </si>
  <si>
    <t>AR-CONDICIONADO FRIO SPLITAO MODULAR 10 TR</t>
  </si>
  <si>
    <t>AR-CONDICIONADO FRIO SPLITAO MODULAR 15 TR</t>
  </si>
  <si>
    <t>AR-CONDICIONADO FRIO SPLITAO MODULAR 20 TR</t>
  </si>
  <si>
    <t>AR-CONDICIONADO SPLIT INVERTER, PISO TETO, 24000 BTU/H, QUENTE/FRIO, 60HZ, CLASSIFICACAO ENERGETICA A - SELO PROCEL, GAS HFC, CONTROLE S/FIO</t>
  </si>
  <si>
    <t>ARADO REVERSIVEL COM 3 DISCOS DE 26" X 6MM REBOCAVEL</t>
  </si>
  <si>
    <t>ARAME DE ACO OVALADO 15 X 17 (45,7 KG, 700 KGF), ROLO 1000 M</t>
  </si>
  <si>
    <t>ARAME DE AMARRACAO PARA GABIAO GALVANIZADO, DIAMETRO 2,2 MM</t>
  </si>
  <si>
    <t>ARAME FARPADO GALVANIZADO, 14 BWG (2,11 MM), CLASSE 250</t>
  </si>
  <si>
    <t>ARAME FARPADO GALVANIZADO, 16 BWG (1,65 MM), CLASSE 250</t>
  </si>
  <si>
    <t>ARAME GALVANIZADO 12 BWG, D = 2,76 MM (0,048 KG/M) OU 14 BWG, D = 2,11 MM (0,026 KG/M)</t>
  </si>
  <si>
    <t>ARAME GALVANIZADO 16 BWG, D = 1,65MM (0,0166 KG/M)</t>
  </si>
  <si>
    <t>ARAME GALVANIZADO 18 BWG, D = 1,24MM (0,009 KG/M)</t>
  </si>
  <si>
    <t>ARAME GALVANIZADO 6 BWG, D = 5,16 MM (0,157 KG/M), OU 8 BWG, D = 4,19 MM (0,101 KG/M), OU 10 BWG, D = 3,40 MM (0,0713 KG/M)</t>
  </si>
  <si>
    <t>ARAME PROTEGIDO COM POLIMERO PARA GABIAO, DIAMETRO 2,2 MM</t>
  </si>
  <si>
    <t>ARAME RECOZIDO 16 BWG, D = 1,65 MM (0,016 KG/M) OU 18 BWG, D = 1,25 MM (0,01 KG/M)</t>
  </si>
  <si>
    <t>ARCO DE SERRA REGULAVEL PARA LAMINAS DE 8" A 12"</t>
  </si>
  <si>
    <t>AREIA FINA - POSTO JAZIDA/FORNECEDOR (RETIRADO NA JAZIDA, SEM TRANSPORTE)</t>
  </si>
  <si>
    <t>AREIA GROSSA - POSTO JAZIDA/FORNECEDOR (RETIRADO NA JAZIDA, SEM TRANSPORTE)</t>
  </si>
  <si>
    <t>AREIA MEDIA - POSTO JAZIDA/FORNECEDOR (RETIRADO NA JAZIDA, SEM TRANSPORTE)</t>
  </si>
  <si>
    <t>AREIA PARA ATERRO - POSTO JAZIDA/FORNECEDOR (RETIRADO NA JAZIDA, SEM TRANSPORTE)</t>
  </si>
  <si>
    <t>AREIA PARA LEITO FILTRANTE (0,42 A 1,68 MM) - POSTO JAZIDA/FORNECEDOR (RETIRADO NA JAZIDA, SEM TRANSPORTE)</t>
  </si>
  <si>
    <t>ARGAMASSA COLANTE AC I PARA CERAMICAS</t>
  </si>
  <si>
    <t>ARGAMASSA COLANTE AC II</t>
  </si>
  <si>
    <t>ARGAMASSA COLANTE TIPO AC III</t>
  </si>
  <si>
    <t>ARGAMASSA COLANTE TIPO AC III E</t>
  </si>
  <si>
    <t>ARGAMASSA INDUSTRIALIZADA MULTIUSO, PARA REVESTIMENTO INTERNO E EXTERNO E ASSENTAMENTO DE BLOCOS DIVERSOS</t>
  </si>
  <si>
    <t>ARGAMASSA INDUSTRIALIZADA PARA CHAPISCO COLANTE</t>
  </si>
  <si>
    <t>ARGAMASSA INDUSTRIALIZADA PARA CHAPISCO ROLADO</t>
  </si>
  <si>
    <t>ARGAMASSA PARA REVESTIMENTO DECORATIVO MONOCAMADA</t>
  </si>
  <si>
    <t>ARGAMASSA PISO SOBRE PISO</t>
  </si>
  <si>
    <t>ARGAMASSA POLIMERICA DE REPARO ESTRUTURAL, BICOMPONENTE</t>
  </si>
  <si>
    <t>ARGAMASSA POLIMERICA IMPERMEABILIZANTE SEMIFLEXIVEL, BICOMPONENTE, A BASE DE CIMENTO E ADITIVOS</t>
  </si>
  <si>
    <t>ARGAMASSA PRONTA PARA CONTRAPISO</t>
  </si>
  <si>
    <t>ARGAMASSA USINADA AUTOADENSAVEL E AUTONIVELANTE PARA CONTRAPISO, COM BOMBEAMENTO (DISPONIBILIZACAO DE BOMBA), SEM O LANCAMENTO</t>
  </si>
  <si>
    <t>ARGILA EXPANDIDA, GRANULOMETRIA 2215</t>
  </si>
  <si>
    <t>ARGILA OU BARRO PARA ATERRO/REATERRO (COM TRANSPORTE ATE 10 KM)</t>
  </si>
  <si>
    <t>ARGILA OU BARRO PARA ATERRO/REATERRO (RETIRADO NA JAZIDA, SEM TRANSPORTE)</t>
  </si>
  <si>
    <t>ARGILA, ARGILA VERMELHA OU ARGILA ARENOSA (RETIRADA NA JAZIDA, SEM TRANSPORTE)</t>
  </si>
  <si>
    <t>ARMACAO VERTICAL COM HASTE E CONTRA-PINO, EM CHAPA DE ACO GALVANIZADO 3/16", COM 1 ESTRIBO E 1 ISOLADOR</t>
  </si>
  <si>
    <t>ARMACAO VERTICAL COM HASTE E CONTRA-PINO, EM CHAPA DE ACO GALVANIZADO 3/16", COM 1 ESTRIBO, SEM ISOLADOR</t>
  </si>
  <si>
    <t>ARMACAO VERTICAL COM HASTE E CONTRA-PINO, EM CHAPA DE ACO GALVANIZADO 3/16", COM 2 ESTRIBOS, E 2 ISOLADORES</t>
  </si>
  <si>
    <t>ARMACAO VERTICAL COM HASTE E CONTRA-PINO, EM CHAPA DE ACO GALVANIZADO 3/16", COM 2 ESTRIBOS, SEM ISOLADOR</t>
  </si>
  <si>
    <t>ARMACAO VERTICAL COM HASTE E CONTRA-PINO, EM CHAPA DE ACO GALVANIZADO 3/16", COM 3 ESTRIBOS E 3 ISOLADORES</t>
  </si>
  <si>
    <t>ARMACAO VERTICAL COM HASTE E CONTRA-PINO, EM CHAPA DE ACO GALVANIZADO 3/16", COM 3 ESTRIBOS, SEM ISOLADOR</t>
  </si>
  <si>
    <t>ARMACAO VERTICAL COM HASTE E CONTRA-PINO, EM CHAPA DE ACO GALVANIZADO 3/16", COM 4 ESTRIBOS E 4 ISOLADORES</t>
  </si>
  <si>
    <t>ARMACAO VERTICAL COM HASTE E CONTRA-PINO, EM CHAPA DE ACO GALVANIZADO 3/16", COM 4 ESTRIBOS, SEM ISOLADOR</t>
  </si>
  <si>
    <t>ARMADOR (HORISTA)</t>
  </si>
  <si>
    <t>ARMADOR (MENSALISTA)</t>
  </si>
  <si>
    <t>ARQUITETO JUNIOR (HORISTA)</t>
  </si>
  <si>
    <t>ARQUITETO JUNIOR (MENSALISTA)</t>
  </si>
  <si>
    <t>ARQUITETO PLENO (HORISTA)</t>
  </si>
  <si>
    <t>ARQUITETO PLENO (MENSALISTA)</t>
  </si>
  <si>
    <t>ARQUITETO SENIOR (HORISTA)</t>
  </si>
  <si>
    <t>ARQUITETO SENIOR (MENSALISTA)</t>
  </si>
  <si>
    <t>ARRUELA EM ACO GALVANIZADO, DIAMETRO EXTERNO = 35MM, ESPESSURA = 3MM, DIAMETRO DO FURO= 18MM</t>
  </si>
  <si>
    <t>ARRUELA EM ALUMINIO, COM ROSCA, DE 1 1/2", PARA ELETRODUTO</t>
  </si>
  <si>
    <t>ARRUELA EM ALUMINIO, COM ROSCA, DE 1 1/4", PARA ELETRODUTO</t>
  </si>
  <si>
    <t>ARRUELA EM ALUMINIO, COM ROSCA, DE 1", PARA ELETRODUTO</t>
  </si>
  <si>
    <t>ARRUELA EM ALUMINIO, COM ROSCA, DE 1/2", PARA ELETRODUTO</t>
  </si>
  <si>
    <t>ARRUELA EM ALUMINIO, COM ROSCA, DE 2 1/2", PARA ELETRODUTO</t>
  </si>
  <si>
    <t>ARRUELA EM ALUMINIO, COM ROSCA, DE 2", PARA ELETRODUTO</t>
  </si>
  <si>
    <t>ARRUELA EM ALUMINIO, COM ROSCA, DE 3", PARA ELETRODUTO</t>
  </si>
  <si>
    <t>ARRUELA EM ALUMINIO, COM ROSCA, DE 3/4", PARA ELETRODUTO</t>
  </si>
  <si>
    <t>ARRUELA EM ALUMINIO, COM ROSCA, DE 3/8", PARA ELETRODUTO</t>
  </si>
  <si>
    <t>ARRUELA EM ALUMINIO, COM ROSCA, DE 4", PARA ELETRODUTO</t>
  </si>
  <si>
    <t>ARRUELA LISA, REDONDA, DE LATAO POLIDO, DIAMETRO NOMINAL 5/8", DIAMETRO EXTERNO = 34 MM, DIAMETRO DO FURO = 17 MM, ESPESSURA = *2,5* MM</t>
  </si>
  <si>
    <t>ARRUELA QUADRADA EM ACO GALVANIZADO, DIMENSAO = 38 MM, ESPESSURA = 3MM, DIAMETRO DO FURO= 18 MM</t>
  </si>
  <si>
    <t>ASFALTO MODIFICADO TIPO I - NBR 9910 (ASFALTO OXIDADO PARA IMPERMEABILIZACAO, COEFICIENTE DE PENETRACAO 25-40)</t>
  </si>
  <si>
    <t>ASFALTO MODIFICADO TIPO II - NBR 9910 (ASFALTO OXIDADO PARA IMPERMEABILIZACAO, COEFICIENTE DE PENETRACAO 20-35)</t>
  </si>
  <si>
    <t>ASFALTO MODIFICADO TIPO III - NBR 9910 (ASFALTO OXIDADO PARA IMPERMEABILIZACAO, COEFICIENTE DE PENETRACAO 15-25)</t>
  </si>
  <si>
    <t>ASSENTADOR DE MANILHAS (HORISTA)</t>
  </si>
  <si>
    <t>ASSENTADOR DE MANILHAS (MENSALISTA)</t>
  </si>
  <si>
    <t>ASSENTO SANITARIO DE PLASTICO, TIPO CONVENCIONAL</t>
  </si>
  <si>
    <t>ASSENTO VASO SANITARIO INFANTIL EM PLASTICO BRANCO</t>
  </si>
  <si>
    <t>AUTOMATICO DE BOIA SUPERIOR / INFERIOR, *15* A / 250 V</t>
  </si>
  <si>
    <t>AUXILIAR DE AZULEJISTA (HORISTA)</t>
  </si>
  <si>
    <t>AUXILIAR DE AZULEJISTA (MENSALISTA)</t>
  </si>
  <si>
    <t>AUXILIAR DE ENCANADOR OU BOMBEIRO HIDRAULICO (HORISTA)</t>
  </si>
  <si>
    <t>AUXILIAR DE ENCANADOR OU BOMBEIRO HIDRAULICO (MENSALISTA)</t>
  </si>
  <si>
    <t>AUXILIAR DE ESCRITORIO (HORISTA)</t>
  </si>
  <si>
    <t>AUXILIAR DE ESCRITORIO (MENSALISTA)</t>
  </si>
  <si>
    <t>AUXILIAR DE LABORATORISTA DE SOLOS E DE CONCRETO (HORISTA)</t>
  </si>
  <si>
    <t>AUXILIAR DE LABORATORISTA DE SOLOS E DE CONCRETO (MENSALISTA)</t>
  </si>
  <si>
    <t>AUXILIAR DE MECANICO (HORISTA)</t>
  </si>
  <si>
    <t>AUXILIAR DE MECANICO (MENSALISTA)</t>
  </si>
  <si>
    <t>AUXILIAR DE PEDREIRO (HORISTA)</t>
  </si>
  <si>
    <t>AUXILIAR DE PEDREIRO (MENSALISTA)</t>
  </si>
  <si>
    <t>AUXILIAR DE SERVICOS GERAIS (HORISTA)</t>
  </si>
  <si>
    <t>AUXILIAR DE SERVICOS GERAIS (MENSALISTA)</t>
  </si>
  <si>
    <t>AUXILIAR DE TOPOGRAFO (HORISTA)</t>
  </si>
  <si>
    <t>AUXILIAR DE TOPOGRAFO (MENSALISTA)</t>
  </si>
  <si>
    <t>AUXILIAR TECNICO / ASSISTENTE DE ENGENHARIA (HORISTA)</t>
  </si>
  <si>
    <t>AUXILIAR TECNICO / ASSISTENTE DE ENGENHARIA (MENSALISTA)</t>
  </si>
  <si>
    <t>AVENTAL DE SEGURANCA DE RASPA DE COURO 1,00 X 0,60 M</t>
  </si>
  <si>
    <t>AVENTAL EM PVC, FORRADO, *0,3* MM DE ESPESSURA, *1,15 X 0,70* M (COMPRIMENTO X LARGURA), 100% IMPERMEAVEL</t>
  </si>
  <si>
    <t>AZULEJISTA OU LADRILHEIRO (HORISTA)</t>
  </si>
  <si>
    <t>AZULEJISTA OU LADRILHEIRO (MENSALISTA)</t>
  </si>
  <si>
    <t>BACIA SANITARIA (VASO) COM CAIXA ACOPLADA, SIFAO APARENTE, DE LOUCA BRANCA (SEM ASSENTO)</t>
  </si>
  <si>
    <t>BACIA SANITARIA (VASO) COM CAIXA ACOPLADA, SIFAO OCULTO / CARENADO, DE LOUCA BRANCA (SEM ASSENTO) - PADRAO ALTO</t>
  </si>
  <si>
    <t>BACIA SANITARIA (VASO) CONVENCIONAL PARA PCD, SEM FURO FRONTAL, DE LOUCA BRANCA (SEM ASSENTO)</t>
  </si>
  <si>
    <t>BACIA SANITARIA (VASO) CONVENCIONAL PARA USO ESPECIFICO (HOSPITAIS, CLINICAS), COM FURO FRONTAL, DE LOUCA BRANCA, SEM ASSENTO</t>
  </si>
  <si>
    <t>BACIA SANITARIA (VASO) CONVENCIONAL, DE LOUCA BRANCA, SIFAO APARENTE, SAIDA VERTICAL (SEM ASSENTO)</t>
  </si>
  <si>
    <t>BACIA SANITARIA (VASO) CONVENCIONAL, DE LOUCA COLORIDA, SIFAO APARENTE, SAIDA VERTICAL (SEM ASSENTO)</t>
  </si>
  <si>
    <t>BACIA SANITARIA (VASO) INFANTIL, SIFONADO, DE LOUCA BRANCA, (SEM ASSENTO)</t>
  </si>
  <si>
    <t>BALANCIM INDIVIDUAL, TIPO CADEIRA SUSPENSA SOBE E DESCE</t>
  </si>
  <si>
    <t>BALDE DE PLASTICO CAPACIDADE 12 L</t>
  </si>
  <si>
    <t>BALDE VERMELHO PARA SINALIZACAO DE VIAS</t>
  </si>
  <si>
    <t>BANCADA DE MARMORE SINTETICO COM UMA CUBA, 120 X *60* CM</t>
  </si>
  <si>
    <t>BANCADA DE MARMORE SINTETICO COM UMA CUBA, 150 X *60* CM</t>
  </si>
  <si>
    <t>BANCADA DE MARMORE SINTETICO COM UMA CUBA, 200 X *60* CM</t>
  </si>
  <si>
    <t>BANCADA/ BANCA EM GRANITO, POLIDO, TIPO ANDORINHA/ QUARTZ/ CASTELO/ CORUMBA OU OUTROS EQUIVALENTES DA REGIAO, COM CUBA INOX, FORMATO *120 X 60* CM, E= *2* CM</t>
  </si>
  <si>
    <t>BANCADA/ BANCA/ BALCAO/ TAMPO EM MARMORE BRANCO COMUM, POLIDO, LISO, ACABAMENTO RETO, E= *3* CM (SEM FUROS)</t>
  </si>
  <si>
    <t>BANCADA/BANCA/PIA DE ACO INOXIDAVEL (AISI 430) COM 1 CUBA CENTRAL, COM VALVULA, ESCORREDOR DUPLO, DE *0,55 X 1,20* M</t>
  </si>
  <si>
    <t>BANCADA/BANCA/PIA DE ACO INOXIDAVEL (AISI 430) COM 1 CUBA CENTRAL, COM VALVULA, ESCORREDOR DUPLO, DE *0,55 X 1,40* M</t>
  </si>
  <si>
    <t>BANCADA/BANCA/PIA DE ACO INOXIDAVEL (AISI 430) COM 1 CUBA CENTRAL, COM VALVULA, ESCORREDOR DUPLO, DE *0,55 X 1,80* M</t>
  </si>
  <si>
    <t>BANCADA/BANCA/PIA DE ACO INOXIDAVEL (AISI 430) COM 1 CUBA CENTRAL, COM VALVULA, LISA (SEM ESCORREDOR), DE *0,55 X 1,20* M</t>
  </si>
  <si>
    <t>BANCADA/BANCA/PIA DE ACO INOXIDAVEL (AISI 430) COM 1 CUBA CENTRAL, SEM VALVULA, ESCORREDOR DUPLO, DE *0,55 X 1,60* M</t>
  </si>
  <si>
    <t>BANCADA/BANCA/PIA DE ACO INOXIDAVEL (AISI 430) COM 2 CUBAS, COM VALVULAS, ESCORREDOR DUPLO, DE *0,55 X 2,00* M</t>
  </si>
  <si>
    <t>BANCADA/TAMPO ACO INOX (AISI 304), LARGURA 60 CM, COM RODABANCA (NAO INCLUI PES DE APOIO)</t>
  </si>
  <si>
    <t>BANCADA/TAMPO ACO INOX (AISI 304), LARGURA 70 CM, COM RODABANCA (NAO INCLUI PES DE APOIO)</t>
  </si>
  <si>
    <t>BANCADA/TAMPO LISO (SEM CUBA) EM MARMORE SINTETICO</t>
  </si>
  <si>
    <t>BANCO ARTICULADO PARA BANHO, EM ACO INOX POLIDO, 70* CM X 45* CM</t>
  </si>
  <si>
    <t>BANCO COM ENCOSTO, 1,60M* DE COMPRIMENTO, EM TUBO DE ACO CARBONO E PINTURA NO PROCESSO ELETROSTATICO - PARA ACADEMIA AO AR LIVRE / ACADEMIA DA TERCEIRA IDADE - ATI</t>
  </si>
  <si>
    <t>BANDEJA DE PINTURA PARA ROLO 23 CM</t>
  </si>
  <si>
    <t>BARRA ANTIPANICO DUPLA, CEGA EM LADO OPOSTO, COR CINZA</t>
  </si>
  <si>
    <t>BARRA ANTIPANICO DUPLA, PARA PORTA DE VIDRO, COR CINZA</t>
  </si>
  <si>
    <t>BARRA ANTIPANICO SIMPLES, CEGA EM LADO OPOSTO, COR CINZA</t>
  </si>
  <si>
    <t>BARRA ANTIPANICO SIMPLES, COM FECHADURA LADO OPOSTO, COR CINZA</t>
  </si>
  <si>
    <t>BARRA ANTIPANICO SIMPLES, PARA PORTA DE VIDRO, COR CINZA</t>
  </si>
  <si>
    <t>BARRA DE ACO CHATA, RETANGULAR (QUALQUER BITOLA)</t>
  </si>
  <si>
    <t>BARRA DE ACO CHATO, RETANGULAR, 19,05 MM X 3,17 MM (L X E), 0,47 KG/M</t>
  </si>
  <si>
    <t>BARRA DE ACO CHATO, RETANGULAR, 25,4 MM X 4,76 MM (L X E), 0,94 KG/M</t>
  </si>
  <si>
    <t>BARRA DE ACO CHATO, RETANGULAR, 25,4 MM X 6,35 MM (L X E), 1,2265 KG/M</t>
  </si>
  <si>
    <t>BARRA DE ACO CHATO, RETANGULAR, 38,1 MM X 12,7 MM (L X E), 3,79 KG/M</t>
  </si>
  <si>
    <t>BARRA DE ACO CHATO, RETANGULAR, 38,1 MM X 6,35 MM (L X E), 1,89 KG/M</t>
  </si>
  <si>
    <t>BARRA DE ACO CHATO, RETANGULAR, 38,1 MM X 9,53 MM (L X E), 2,84 KG/M</t>
  </si>
  <si>
    <t>BARRA DE ACO CHATO, RETANGULAR, 50,8 MM X 12,7 MM (L X E), 5,06 KG/M</t>
  </si>
  <si>
    <t>BARRA DE ACO CHATO, RETANGULAR, 50,8 MM X 25,4 MM (L X E), 10,12 KG/M</t>
  </si>
  <si>
    <t>BARRA DE ACO CHATO, RETANGULAR, 50,8 MM X 6,35 MM (L X E), 2,53 KG/M</t>
  </si>
  <si>
    <t>BARRA DE ACO CHATO, RETANGULAR, 50,8 MM X 7,94 MM (L X E), 3,162 KG/M</t>
  </si>
  <si>
    <t>BARRA DE ACO CHATO, RETANGULAR, 50,8 MM X 9,53 MM (L X E), 3,79KG/M</t>
  </si>
  <si>
    <t>BARRA DE APOIO EM "L", EM ACO INOX POLIDO 70 X 70 CM, DIAMETRO MINIMO 3 CM</t>
  </si>
  <si>
    <t>BARRA DE APOIO EM "L", EM ACO INOX POLIDO 80 X 80 CM, DIAMETRO MINIMO 3 CM</t>
  </si>
  <si>
    <t>BARRA DE APOIO LATERAL ARTICULADA, COM TRAVA, EM ACO INOX POLIDO, 70 CM, DIAMETRO MINIMO 3 CM</t>
  </si>
  <si>
    <t>BARRA DE APOIO RETA, EM ACO INOX POLIDO, COMPRIMENTO 60CM, DIAMETRO MINIMO 3 CM</t>
  </si>
  <si>
    <t>BARRA DE APOIO RETA, EM ACO INOX POLIDO, COMPRIMENTO 70CM, DIAMETRO MINIMO 3 CM</t>
  </si>
  <si>
    <t>BARRA DE APOIO RETA, EM ACO INOX POLIDO, COMPRIMENTO 80CM, DIAMETRO MINIMO 3 CM</t>
  </si>
  <si>
    <t>BARRA DE APOIO RETA, EM ACO INOX POLIDO, COMPRIMENTO 90 CM, DIAMETRO MINIMO 3 CM</t>
  </si>
  <si>
    <t>BARRA DE APOIO RETA, EM ALUMINIO, COMPRIMENTO 60CM, DIAMETRO MINIMO 3 CM</t>
  </si>
  <si>
    <t>BARRA DE APOIO RETA, EM ALUMINIO, COMPRIMENTO 70CM, DIAMETRO MINIMO 3 CM</t>
  </si>
  <si>
    <t>BARRA DE APOIO RETA, EM ALUMINIO, COMPRIMENTO 80 CM, DIAMETRO MINIMO 3 CM</t>
  </si>
  <si>
    <t>BARRA DE APOIO RETA, EM ALUMINIO, COMPRIMENTO 90 CM, DIAMETRO MINIMO 3 CM</t>
  </si>
  <si>
    <t>BASE DE MISTURADOR MONOCOMANDO PARA CHUVEIRO, DE PAREDE (NAO INCLUI ACABAMENTOS)</t>
  </si>
  <si>
    <t>BASE PARA MASTRO DE PARA-RAIOS DIAMETRO NOMINAL 1 1/2"</t>
  </si>
  <si>
    <t>BASE PARA MASTRO DE PARA-RAIOS DIAMETRO NOMINAL 2"</t>
  </si>
  <si>
    <t>BASE PARA RELE COM SUPORTE METALICO</t>
  </si>
  <si>
    <t>BASTIDOR PARA BLOCO M10</t>
  </si>
  <si>
    <t>BATE-ESTACAS POR GRAVIDADE, POTENCIA160 HP, PESO DO MARTELO ATE 3 TONELADAS</t>
  </si>
  <si>
    <t>BATENTE / PORTAL / ADUELA / MARCO EM MADEIRA MACICA COM REBAIXO, E = *3* CM, L = *14* CM, PARA PORTAS DE GIRO DE *60 CM A 120* CM X *210* CM, CEDRINHO / ANGELIM COMERCIAL / TAURI / CURUPIXA / PEROBA / CUMARU OU EQUIVALENTE DA REGIAO (NAO INCLUI ALIZARES)</t>
  </si>
  <si>
    <t>JG</t>
  </si>
  <si>
    <t>BATENTE / PORTAL / ADUELA / MARCO EM MADEIRA MACICA COM REBAIXO, E = *3* CM, L = *14* CM, PARA PORTAS DE GIRO DE *60 CM A 120* CM X *210* CM, PINUS / EUCALIPTO / VIROLA OU EQUIVALENTE DA REGIAO (NAO INCLUI ALIZARES)</t>
  </si>
  <si>
    <t>BATENTE / PORTAL / ADUELA / MARCO EM MADEIRA MACICA COM REBAIXO, E = *3* CM, L = *16* CM, PARA PORTAS DE GIRO DE *60 CM A 120* CM X *210* CM, CEDRINHO / ANGELIM COMERCIAL / TAURI / CURUPIXA / PEROBA / CUMARU OU EQUIVALENTE DA REGIAO (NAO INCLUI ALIZARES)</t>
  </si>
  <si>
    <t>BATENTE / PORTAL / ADUELA / MARCO EM MADEIRA MACICA COM REBAIXO, E = *3* CM, L = *16* CM, PARA PORTAS DE GIRO DE *60 CM A 120* CM X *210* CM, PINUS / EUCALIPTO / VIROLA OU EQUIVALENTE DA REGIAO (NAO INCLUI ALIZARES)</t>
  </si>
  <si>
    <t>BATENTE/PORTAL/ADUELA/MARCO, EM MDF/PVC WOOD/POLIESTIRENO OU MADEIRA LAMINADA, L = *9,0* CM COM GUARNICAO REGULAVEL 2 FACES = *35* MM, PRIMER</t>
  </si>
  <si>
    <t>BENTONITA, ARGILA CONSTITUIDA POR MONTMORILONITA</t>
  </si>
  <si>
    <t>BETONEIRA CAPACIDADE NOMINAL 400 L, CAPACIDADE DE MISTURA 280 L, MOTOR ELETRICO TRIFASICO 220/380 V POTENCIA 2 CV, SEM CARREGADOR</t>
  </si>
  <si>
    <t>BETONEIRA CAPACIDADE NOMINAL 400 L, CAPACIDADE DE MISTURA 310 L, MOTOR A DIESEL POTENCIA 5 CV, SEM CARREGADOR</t>
  </si>
  <si>
    <t>BETONEIRA CAPACIDADE NOMINAL 400 L, CAPACIDADE DE MISTURA 310 L, MOTOR A GASOLINA POTENCIA 5,5 CV, SEM CARREGADOR</t>
  </si>
  <si>
    <t>BETONEIRA CAPACIDADE NOMINAL 600 L, CAPACIDADE DE MISTURA 440 L, MOTOR A GASOLINA POTENCIA 10 HP, COM CARREGADOR</t>
  </si>
  <si>
    <t>BETONEIRA, CAPACIDADE NOMINAL 400 L, CAPACIDADE DE MISTURA 310L, MOTOR ELETRICO TRIFASICO 220/380V POTENCIA 2 CV, SEM CARREGADOR</t>
  </si>
  <si>
    <t>BETONEIRA, CAPACIDADE NOMINAL 600 L, CAPACIDADE DE MISTURA 360L, MOTOR ELETRICO TRIFASICO 220/380V, POTENCIA 4CV, EXCLUSO CARREGADOR</t>
  </si>
  <si>
    <t>BETONEIRA, CAPACIDADE NOMINAL 600 L, CAPACIDADE DE MISTURA 440 L, MOTOR A DIESEL POTENCIA 10 CV, COM CARREGADOR</t>
  </si>
  <si>
    <t>BLASTER, DINAMITADOR OU CABO DE FOGO (HORISTA)</t>
  </si>
  <si>
    <t>BLASTER, DINAMITADOR OU CABO DE FOGO (MENSALISTA)</t>
  </si>
  <si>
    <t>BLOCO / TIJOLO DE VIDRO INCOLOR, CANELADO / ONDULADO, *19 X 19 X 8* CM (A X L X E)</t>
  </si>
  <si>
    <t>BLOCO / TIJOLO DE VIDRO INCOLOR, XADREZ, *20 X 20 X 10* CM (A X L X E)</t>
  </si>
  <si>
    <t>BLOCO CERAMICO / TIJOLO VAZADO PARA ALVENARIA DE VEDACAO, 4 FUROS NA HORIZONTAL DE 9 X 9 X 19 CM (L X A X C)</t>
  </si>
  <si>
    <t>BLOCO CERAMICO / TIJOLO VAZADO PARA ALVENARIA DE VEDACAO, 6 FUROS NA HORIZONTAL DE 11,5 X 19 X 29 CM (L X A X C)</t>
  </si>
  <si>
    <t>BLOCO CERAMICO / TIJOLO VAZADO PARA ALVENARIA DE VEDACAO, 6 FUROS NA HORIZONTAL DE 11,5 X 19 X 39 CM (L X A X C)</t>
  </si>
  <si>
    <t>BLOCO CERAMICO / TIJOLO VAZADO PARA ALVENARIA DE VEDACAO, 6 FUROS NA HORIZONTAL DE 9 X 14 X 19 CM (L X A X C)</t>
  </si>
  <si>
    <t>BLOCO CERAMICO / TIJOLO VAZADO PARA ALVENARIA DE VEDACAO, 6 FUROS NA HORIZONTAL DE 9 X 14 X 24 CM (L X A X C)</t>
  </si>
  <si>
    <t>BLOCO CERAMICO / TIJOLO VAZADO PARA ALVENARIA DE VEDACAO, 6 FUROS NA HORIZONTAL DE 9 X 19 X 39 CM (L X A X C)</t>
  </si>
  <si>
    <t>BLOCO CERAMICO / TIJOLO VAZADO PARA ALVENARIA DE VEDACAO, 8 FUROS NA HORIZONTAL DE 9 X 19 X 19 CM (L X A X C)</t>
  </si>
  <si>
    <t>BLOCO CERAMICO / TIJOLO VAZADO PARA ALVENARIA DE VEDACAO, 8 FUROS NA HORIZONTAL DE 9 X 19 X 29 CM (L X A X C)</t>
  </si>
  <si>
    <t>BLOCO CERAMICO / TIJOLO VAZADO PARA ALVENARIA DE VEDACAO, 9 FUROS NA HORIZONTAL DE 11,5 X 14 X 24 CM (L X A X C)</t>
  </si>
  <si>
    <t>BLOCO CERAMICO / TIJOLO VAZADO PARA ALVENARIA DE VEDACAO, 9 FUROS NA HORIZONTAL DE 14 X 19 X 29 CM (L X A X C)</t>
  </si>
  <si>
    <t>BLOCO CERAMICO / TIJOLO VAZADO PARA ALVENARIA DE VEDACAO, 9 FUROS NA HORIZONTAL DE 14 X 19 X 39 CM (L X A X C)</t>
  </si>
  <si>
    <t>BLOCO CERAMICO / TIJOLO VAZADO PARA ALVENARIA DE VEDACAO, 9 FUROS NA HORIZONTAL DE 19 X 19 X 29 CM (L X A X C)</t>
  </si>
  <si>
    <t>BLOCO CERAMICO / TIJOLO VAZADO PARA ALVENARIA DE VEDACAO, 9 FUROS NA HORIZONTAL DE 19 X 19 X 39 CM (L X A X C)</t>
  </si>
  <si>
    <t>BLOCO CERAMICO / TIJOLO VAZADO PARA ALVENARIA DE VEDACAO, FUROS NA HORIZONTAL DE 11,5 X 19 X 19 CM (L X A X C)</t>
  </si>
  <si>
    <t>BLOCO CERAMICO / TIJOLO VAZADO PARA ALVENARIA DE VEDACAO, FUROS NA VERTICAL DE 11,5 X 19 X 29 CM (L X A X C)</t>
  </si>
  <si>
    <t>BLOCO CERAMICO / TIJOLO VAZADO PARA ALVENARIA DE VEDACAO, FUROS NA VERTICAL DE 11,5 X 19 X 39 CM (L X A X C)</t>
  </si>
  <si>
    <t>BLOCO CERAMICO / TIJOLO VAZADO PARA ALVENARIA DE VEDACAO, FUROS NA VERTICAL DE 14 X 19 X 29 CM (L X A X C)</t>
  </si>
  <si>
    <t>BLOCO CERAMICO / TIJOLO VAZADO PARA ALVENARIA DE VEDACAO, FUROS NA VERTICAL DE 14 X 19 X 39 CM (L X A X C)</t>
  </si>
  <si>
    <t>BLOCO CERAMICO / TIJOLO VAZADO PARA ALVENARIA DE VEDACAO, FUROS NA VERTICAL DE 19 X 19 X 39 CM (L X A X C)</t>
  </si>
  <si>
    <t>BLOCO CERAMICO / TIJOLO VAZADO PARA ALVENARIA DE VEDACAO, FUROS NA VERTICAL DE 9 X 19 X 39 CM (L X A X C)</t>
  </si>
  <si>
    <t>BLOCO CONCRETO CELULAR AUTOCLAVADO 12,5 X 30 X 60 CM (E X A X C)</t>
  </si>
  <si>
    <t>BLOCO CONCRETO CELULAR AUTOCLAVADO 7,5 X 30 X 60 CM (E X A X C)</t>
  </si>
  <si>
    <t>BLOCO DE CONCRETO ESTRUTURAL 14 X 19 X 29 CM, FBK 10 MPA (NBR 6136)</t>
  </si>
  <si>
    <t>BLOCO DE CONCRETO ESTRUTURAL 14 X 19 X 29 CM, FBK 12 MPA (NBR 6136)</t>
  </si>
  <si>
    <t>BLOCO DE CONCRETO ESTRUTURAL 14 X 19 X 29 CM, FBK 14 MPA (NBR 6136)</t>
  </si>
  <si>
    <t>BLOCO DE CONCRETO ESTRUTURAL 14 X 19 X 29 CM, FBK 16 MPA (NBR 6136)</t>
  </si>
  <si>
    <t>BLOCO DE CONCRETO ESTRUTURAL 14 X 19 X 29 CM, FBK 4,5 MPA (NBR 6136)</t>
  </si>
  <si>
    <t>BLOCO DE CONCRETO ESTRUTURAL 14 X 19 X 29 CM, FBK 6 MPA (NBR 6136)</t>
  </si>
  <si>
    <t>BLOCO DE CONCRETO ESTRUTURAL 14 X 19 X 29 CM, FBK 8 MPA (NBR 6136)</t>
  </si>
  <si>
    <t>BLOCO DE CONCRETO ESTRUTURAL 14 X 19 X 34 CM, FBK 4,5 MPA (NBR 6136)</t>
  </si>
  <si>
    <t>BLOCO DE CONCRETO ESTRUTURAL 14 X 19 X 39 CM, FBK 10 MPA (NBR 6136)</t>
  </si>
  <si>
    <t>BLOCO DE CONCRETO ESTRUTURAL 14 X 19 X 39 CM, FBK 12 MPA (NBR 6136)</t>
  </si>
  <si>
    <t>BLOCO DE CONCRETO ESTRUTURAL 14 X 19 X 39 CM, FBK 14 MPA (NBR 6136)</t>
  </si>
  <si>
    <t>BLOCO DE CONCRETO ESTRUTURAL 14 X 19 X 39 CM, FBK 4,5 MPA (NBR 6136)</t>
  </si>
  <si>
    <t>BLOCO DE CONCRETO ESTRUTURAL 14 X 19 X 39 CM, FBK 6 MPA (NBR 6136)</t>
  </si>
  <si>
    <t>BLOCO DE CONCRETO ESTRUTURAL 14 X 19 X 39 CM, FBK 8 MPA (NBR 6136)</t>
  </si>
  <si>
    <t>BLOCO DE CONCRETO ESTRUTURAL 14 X 19 X 39, FCK 16 MPA (NBR 6136)</t>
  </si>
  <si>
    <t>BLOCO DE CONCRETO ESTRUTURAL 19 X 19 X 39 CM, FBK 10 MPA (NBR 6136)</t>
  </si>
  <si>
    <t>BLOCO DE CONCRETO ESTRUTURAL 19 X 19 X 39 CM, FBK 12 MPA (NBR 6136)</t>
  </si>
  <si>
    <t>BLOCO DE CONCRETO ESTRUTURAL 19 X 19 X 39 CM, FBK 14 MPA (NBR 6136)</t>
  </si>
  <si>
    <t>BLOCO DE CONCRETO ESTRUTURAL 19 X 19 X 39 CM, FBK 16 MPA (NBR 6136)</t>
  </si>
  <si>
    <t>BLOCO DE CONCRETO ESTRUTURAL 19 X 19 X 39 CM, FBK 4,5 MPA (NBR 6136)</t>
  </si>
  <si>
    <t>BLOCO DE CONCRETO ESTRUTURAL 19 X 19 X 39 CM, FBK 8 MPA (NBR 6136)</t>
  </si>
  <si>
    <t>BLOCO DE CONCRETO ESTRUTURAL 9 X 19 X 39 CM, FBK 4,5 MPA (NBR 6136)</t>
  </si>
  <si>
    <t>BLOCO DE ENGATE RAPIDO PARA BASTIDOR TIPO M10</t>
  </si>
  <si>
    <t>BLOCO DE ESPUMA MULTIUSO *23X 13 X 8* CM</t>
  </si>
  <si>
    <t>BLOCO DE GESSO COMPACTO / MACICO, BRANCO, E = 10 CM, DIMENSOES *67 X 50* CM</t>
  </si>
  <si>
    <t>BLOCO DE GESSO VAZADO, BRANCO, E = *7* CM, DIMENSOES *67 X 50* CM</t>
  </si>
  <si>
    <t>BLOCO DE POLIETILENO ALTA DENSIDADE, *27* X *30* X *100* CM, ACOMPANHADOS PLACAS TERMINAIS E LONGARINAS, PARA FUNDO DE FILTRO</t>
  </si>
  <si>
    <t>BLOCO DE VEDACAO CONCRETO 14 X 19 X 29 CM (CLASSE C - NBR 6136)</t>
  </si>
  <si>
    <t>BLOCO DE VEDACAO CONCRETO APARENTE 9 X 19 X 39 CM (CLASSE C - NBR 6136)</t>
  </si>
  <si>
    <t>BLOCO DE VEDACAO DE CONCRETO 14 X 19 X 39 CM (CLASSE C - NBR 6136)</t>
  </si>
  <si>
    <t>BLOCO DE VEDACAO DE CONCRETO 19 X 19 X 39 CM (CLASSE C - NBR 6136)</t>
  </si>
  <si>
    <t>BLOCO DE VEDACAO DE CONCRETO APARENTE 14 X 19 X 39 CM (CLASSE C - NBR 6136)</t>
  </si>
  <si>
    <t>BLOCO DE VEDACAO DE CONCRETO APARENTE 19 X 19 X 39 CM (CLASSE C - NBR 6136)</t>
  </si>
  <si>
    <t>BLOCO DE VEDACAO DE CONCRETO CELULAR AUTOCLAVADO 10 X 30 X 60 CM (E X A X C)</t>
  </si>
  <si>
    <t>BLOCO DE VEDACAO DE CONCRETO CELULAR AUTOCLAVADO 15 X 30 X 60 CM (E X A X C)</t>
  </si>
  <si>
    <t>BLOCO DE VEDACAO DE CONCRETO CELULAR AUTOCLAVADO 20 X 30 X 60 CM (E X A X C)</t>
  </si>
  <si>
    <t>BLOCO DE VEDACAO DE CONCRETO, 9 X 19 X 39 CM (CLASSE C - NBR 6136)</t>
  </si>
  <si>
    <t>BLOCO DE VIDRO / ELEMENTO VAZADO, INCOLOR, VENEZIANA, *20 X 20 X 6* CM (A X L X E)</t>
  </si>
  <si>
    <t>BLOCO DE VIDRO / ELEMENTO VAZADO, INCOLOR, VENEZIANA, DE *20 X 10 X 8* CM (A X L X E)</t>
  </si>
  <si>
    <t>BLOCO ESTRUTURAL CERAMICO DE 14 X 19 X 29 CM (L X A X C) E 6,0 MPA</t>
  </si>
  <si>
    <t>BLOCO ESTRUTURAL CERAMICO DE 14 X 19 X 34 CM (L X A X C) E 6,0 MPA</t>
  </si>
  <si>
    <t>BLOCO ESTRUTURAL CERAMICO DE 14 X 19 X 39 CM (L X A X C) E 6,0 MPA</t>
  </si>
  <si>
    <t>BLOCO ESTRUTURAL CERAMICO DE 19 X 19 X 29 CM (L X A X C) E 6,0 MPA</t>
  </si>
  <si>
    <t>BLOCO ESTRUTURAL CERAMICO DE 19 X 19 X 39 CM (L X A X C) E 6,0 MPA</t>
  </si>
  <si>
    <t>BLOQUETE/PISO DE CONCRETO - MODELO PISOGRAMA/CONCREGRAMA 2 FUROS, DIMENSOES APROX. DE *35 X 15* CM E ESPESSURA DE 7 CM (+/- 1 CM), COR NATURAL</t>
  </si>
  <si>
    <t>BLOQUETE/PISO DE CONCRETO - MODELO PISOGRAMA/CONCREGRAMA/PAVI-GRADE/GRAMEIRO, DIMENSOES APROXIMADAS DE *60 X 45* CM E ESPESSURA DE 8 CM (+/- 1 CM), COR NATURAL</t>
  </si>
  <si>
    <t>BLOQUETE/PISO INTERTRAVADO DE CONCRETO - MODELO ONDA/16 FACES/RETANGULAR/TIJOLINHO/PAVER/HOLANDES/PARALELEPIPEDO, *20 X 10* CM, E = 10 CM, RESISTENCIA DE 35 MPA, COR NATURAL</t>
  </si>
  <si>
    <t>BLOQUETE/PISO INTERTRAVADO DE CONCRETO - MODELO ONDA/16 FACES/RETANGULAR/TIJOLINHO/PAVER/HOLANDES/PARALELEPIPEDO, *20 X 10* CM, E = 10 CM, RESISTENCIA DE 50 MPA, COR NATURAL</t>
  </si>
  <si>
    <t>BLOQUETE/PISO INTERTRAVADO DE CONCRETO - MODELO ONDA/16 FACES/RETANGULAR/TIJOLINHO/PAVER/HOLANDES/PARALELEPIPEDO, *20 X 10* CM, E = 6 CM, RESISTENCIA DE 35 MPA, COLORIDO</t>
  </si>
  <si>
    <t>BLOQUETE/PISO INTERTRAVADO DE CONCRETO - MODELO ONDA/16 FACES/RETANGULAR/TIJOLINHO/PAVER/HOLANDES/PARALELEPIPEDO, *20 X 10* CM, E = 6 CM, RESISTENCIA DE 35 MPA, COR NATURAL</t>
  </si>
  <si>
    <t>BLOQUETE/PISO INTERTRAVADO DE CONCRETO - MODELO ONDA/16 FACES/RETANGULAR/TIJOLINHO/PAVER/HOLANDES/PARALELEPIPEDO, *20 X 10* CM, E = 8 CM, RESISTENCIA DE 35 MPA, COLORIDO</t>
  </si>
  <si>
    <t>BLOQUETE/PISO INTERTRAVADO DE CONCRETO - MODELO ONDA/16 FACES/RETANGULAR/TIJOLINHO/PAVER/HOLANDES/PARALELEPIPEDO, *20 X 10* CM, E = 8 CM, RESISTENCIA DE 35 MPA, COR NATURAL</t>
  </si>
  <si>
    <t>BLOQUETE/PISO INTERTRAVADO DE CONCRETO - MODELO RAQUETE, *22 X 13,5* CM, E = 6 CM, RESISTENCIA DE 35 MPA, COR NATURAL</t>
  </si>
  <si>
    <t>BLOQUETE/PISO INTERTRAVADO DE CONCRETO - MODELO SEXTAVADO / HEXAGONAL, *25 X 25* CM, E = 10 CM, RESISTENCIA DE 35 MPA, COR NATURAL</t>
  </si>
  <si>
    <t>BLOQUETE/PISO INTERTRAVADO DE CONCRETO - MODELO SEXTAVADO / HEXAGONAL, *25 X 25* CM, E = 6 CM, RESISTENCIA DE 35 MPA, COR NATURAL</t>
  </si>
  <si>
    <t>BLOQUETE/PISO INTERTRAVADO DE CONCRETO - MODELO SEXTAVADO / HEXAGONAL, *25 X 25* CM, E = 8 CM, RESISTENCIA DE 35 MPA, COR NATURAL</t>
  </si>
  <si>
    <t>BOCAL PVC, PARA CALHA PLUVIAL, DIAMETRO DA SAIDA ENTRE *75 E 120* MM, PARA DRENAGEM PLUVIAL PREDIAL</t>
  </si>
  <si>
    <t>BOLSA DE LIGACAO EM PVC FLEXIVEL PARA VASO SANITARIO 40 MM (1 1/2")</t>
  </si>
  <si>
    <t>BOLSA DE LONA PARA FERRAMENTAS *50 X 35 X 25* CM</t>
  </si>
  <si>
    <t>BOMBA CENTRIFUGA COM MOTOR ELETRICO MONOFASICO, POTENCIA 0,33 HP, BOCAIS 1" X 3/4", DIAMETRO DO ROTOR 99 MM, HM/Q = 4 MCA / 8,5 M3/H A 18 MCA / 0,90 M3/H</t>
  </si>
  <si>
    <t>BOMBA CENTRIFUGA MONOESTAGIO COM MOTOR ELETRICO MONOFASICO, POTENCIA 15 HP, DIAMETRO DO ROTOR *173* MM, HM/Q = *30* MCA / *90* M3/H A *45* MCA / *55* M3/H</t>
  </si>
  <si>
    <t>BOMBA CENTRIFUGA MOTOR ELETRICO MONOFASICO 0,49 HP BOCAIS 1" X 3/4", DIAMETRO DO ROTOR 110 MM, HM/Q: 6 M / 8,3 M3/H A 20 M / 1,2 M3/H</t>
  </si>
  <si>
    <t>BOMBA CENTRIFUGA MOTOR ELETRICO MONOFASICO 0,50 CV DIAMETRO DE SUCCAO X ELEVACAO 3/4" X 3/4", MONOESTAGIO, DIAMETRO DOS ROTORES 114 MM, HM/Q: 2 M / 2,99 M3/H A 24 M / 0,71 M3/H</t>
  </si>
  <si>
    <t>BOMBA CENTRIFUGA MOTOR ELETRICO MONOFASICO 0,74HP DIAMETRO DE SUCCAO X ELEVACAO 1 1/4" X 1", DIAMETRO DO ROTOR 120 MM, HM/Q: 8 M / 7,70 M3/H A 24 M / 2,80 M3/H</t>
  </si>
  <si>
    <t>BOMBA CENTRIFUGA MOTOR ELETRICO TRIFASICO 0,99HP DIAMETRO DE SUCCAO X ELEVACAO 1" X 1", DIAMETRO DO ROTOR 145 MM, HM/Q: 14 M / 8,4 M3/H A 40 M / 0,60 M3/H</t>
  </si>
  <si>
    <t>BOMBA CENTRIFUGA MOTOR ELETRICO TRIFASICO 1,48HP DIAMETRO DE SUCCAO X ELEVACAO 1" X 1", 4 ESTAGIOS, DIAMETRO DOS ROTORES 3 X 107 MM + 1 X 100 MM, HM/Q: 10 M / 5,3 M3/H A 70 M / 1,8 M3/H</t>
  </si>
  <si>
    <t>BOMBA CENTRIFUGA MOTOR ELETRICO TRIFASICO 14,8 HP, DIAMETRO DE SUCCAO X ELEVACAO 2 1/2" X 2", DIAMETRO DO ROTOR 195 MM, HM/Q: 62 M / 55,5 M3/H A 80 M / 31,50 M3/H</t>
  </si>
  <si>
    <t>BOMBA CENTRIFUGA MOTOR ELETRICO TRIFASICO 2,96HP, DIAMETRO DE SUCCAO X ELEVACAO 1 1/2" X 1 1/4", DIAMETRO DO ROTOR 148 MM, HM/Q: 34 M / 14,80 M3/H A 40 M / 8,60 M3/H</t>
  </si>
  <si>
    <t>BOMBA CENTRIFUGA MOTOR ELETRICO TRIFASICO 5HP, DIAMETRO DE SUCCAO X ELEVACAO 2" X 1 1/2", DIAMETRO DO ROTOR 155 MM, HM/Q: 40 M / 20,40 M3/H A 46 M / 9,20 M3/H</t>
  </si>
  <si>
    <t>BOMBA CENTRIFUGA MOTOR ELETRICO TRIFASICO 9,86 DIAMETRO DE SUCCAO X ELEVACAO 1" X 1", 4 ESTAGIOS, DIAMETRO DOS ROTORES 4 X 146 MM, HM/Q: 85 M / 14,9 M3/H A 140 M / 4,2 M3/H</t>
  </si>
  <si>
    <t>BOMBA CENTRIFUGA, MOTOR ELETRICO TRIFASICO 1,48HP DIAMETRO DE SUCCAO X ELEVACAO 1 1/2" X 1", DIAMETRO DO ROTOR 117 MM, HM/Q: 10 M / 21,9 M3/H A 24 M / 6,1 M3/H</t>
  </si>
  <si>
    <t>BOMBA DE PROJECAO DE CONCRETO SECO, POTENCIA 10 CV, VAZAO 3 M3/H</t>
  </si>
  <si>
    <t>BOMBA DE PROJECAO DE CONCRETO SECO, POTENCIA 10 CV, VAZAO 6 M3/H</t>
  </si>
  <si>
    <t>BOMBA SUBMERSA PARA POCOS TUBULARES PROFUNDOS DIAMETRO DE 4 POLEGADAS, ELETRICA, MONOFASICA, POTENCIA 0,49 HP, 13 ESTAGIOS, BOCAL DE DESCARGA DIAMETRO DE UMA POLEGADA E MEIA, HM/Q = 18 M / 1,90 M3/H A 85 M / 0,60 M3/H</t>
  </si>
  <si>
    <t>BOMBA SUBMERSA PARA POCOS TUBULARES PROFUNDOS DIAMETRO DE 4 POLEGADAS, ELETRICA, TRIFASICA, POTENCIA 1,97 HP, 20 ESTAGIOS, BOCAL DE DESCARGA DIAMETRO DE UMA POLEGADA E MEIA, HM/Q = 18 M / 5,40 M3/H A 164 M / 0,80 M3/H</t>
  </si>
  <si>
    <t>BOMBA SUBMERSA PARA POCOS TUBULARES PROFUNDOS DIAMETRO DE 4 POLEGADAS, ELETRICA, TRIFASICA, POTENCIA 5,42 HP, 15 ESTAGIOS, BOCAL DE DESCARGA DIAMETRO DE 2 POLEGADAS, HM/Q = 18 M / 18,10 M3/H A 121 M / 2,90 M3/H</t>
  </si>
  <si>
    <t>BOMBA SUBMERSA PARA POCOS TUBULARES PROFUNDOS DIAMETRO DE 4 POLEGADAS, ELETRICA, TRIFASICA, POTENCIA 5,42 HP, 29 ESTAGIOS, BOCAL DE DESCARGA DE UMA POLEGADA E MEIA, HM/Q = 18 M / 8,10 M3/H A 201 M / 3,2 M3/H</t>
  </si>
  <si>
    <t>BOMBA SUBMERSA PARA POCOS TUBULARES PROFUNDOS DIAMETRO DE 6 POLEGADAS, ELETRICA, TRIFASICA, POTENCIA 27,12 HP, 7 ESTAGIOS, BOCAL DE DESCARGA DIAMETRO DE 4 POLEGADAS, HM/Q = 13,9 M / 90 M3/H A 44,0 M / 25,0 M3/H</t>
  </si>
  <si>
    <t>BOMBA SUBMERSA PARA POCOS TUBULARES PROFUNDOS DIAMETRO DE 6 POLEGADAS, ELETRICA, TRIFASICA, POTENCIA 3,45 HP, 5 ESTAGIOS, BOCAL DE DESCARGA DIAMETRO DE 2 POLEGADAS, HM/Q = 68,5 M / 6,12 M3/H A 39,5 M / 14,04 M3/H</t>
  </si>
  <si>
    <t>BOMBA SUBMERSA PARA POCOS TUBULARES PROFUNDOS DIAMETRO DE 6 POLEGADAS, ELETRICA, TRIFASICA, POTENCIA 32 HP, 9 ESTAGIOS, BOCAL DE DESCARGA DIAMETRO DE 4 POLEGADAS, HM/Q = 114,0 M / 13,9 M3/H A 57,0 M / 25,0 M3/H</t>
  </si>
  <si>
    <t>BOMBA SUBMERSIVEL, ELETRICA, TRIFASICA, POTENCIA 0,98 HP, DIAMETRO DO ROTOR 142 MM SEMIABERTO, BOCAL DE SAIDA DIAMETRO DE 2 POLEGADAS, HM/Q = 2 M / 32 M3/H A 8 M / 16 M3/H</t>
  </si>
  <si>
    <t>BOMBA SUBMERSIVEL, ELETRICA, TRIFASICA, POTENCIA 0,99 HP, DIAMETRO ROTOR 98 MM SEMIABERTO, BOCAL DE SAIDA DIAMETRO 2 POLEGADAS, HM/Q = 2 M / 28,90 M3/H A 14 M / 7 M3/H</t>
  </si>
  <si>
    <t>BOMBA SUBMERSIVEL, ELETRICA, TRIFASICA, POTENCIA 1,97 HP, DIAMETRO DO ROTOR 144 MM SEMIABERTO, BOCAL DE SAIDA DIAMETRO DE 2 POLEGADAS, HM/Q = 2 M / 26,8 M3/H A 28 M / 4,6 M3/H</t>
  </si>
  <si>
    <t>BOMBA SUBMERSIVEL, ELETRICA, TRIFASICA, POTENCIA 13 HP, DIAMETRO DO ROTOR 170 MM, BOCAL DE SAIDA DIAMETRO DE 3 POLEGADAS, HM/Q = 11 M / 68,40 M3/H A 72 M / 3,6 M3/H</t>
  </si>
  <si>
    <t>BOMBA SUBMERSIVEL, ELETRICA, TRIFASICA, POTENCIA 2,96 HP, DIAMETRO DO ROTOR 144 MM SEMIABERTO, BOCAL DE SAIDA DIAMETRO DE DUAS POLEGADAS, HM/Q = 2 M / 38,8 M3/H A 28 M / 5 M3/H</t>
  </si>
  <si>
    <t>BOMBA SUBMERSIVEL, ELETRICA, TRIFASICA, POTENCIA 3,75 HP, DIAMETRO DO ROTOR 90 MM SEMIABERTO, BOCAL DE SAIDA DIAMETRO DE 2 POLEGADAS, HM/Q = 5 M / 61,2 M3/H A 25,5 M / 3,6 M3/H</t>
  </si>
  <si>
    <t>BOMBA SUBMERSIVEL, ELETRICA, TRIFASICA, POTENCIA 6 HP, DIAMETRO DO ROTOR 127 MM, BOCAL DE SAIDA DIAMETRO DE 3 POLEGADAS, HM/Q = 7 M / 66,90 M3/H A 26 M / 2,88 M3/H</t>
  </si>
  <si>
    <t>BOMBA TRIPLEX COM MOTOR A DIESEL, NACIONAL, DIAMETRO DE SUCCAO DE 2 1/2"</t>
  </si>
  <si>
    <t>BOMBA TRIPLEX, PARA INJECAO DE CALDA DE CIMENTO, VAZAO MAXIMA DE *100* LITROS/MINUTO, PRESSAO MAXIMA DE *70* BAR, POTENCIA DE 15 CV</t>
  </si>
  <si>
    <t>BORBOLETA PARA JANELA TIPO GUILHOTINA, EM ZAMAC CROMADO</t>
  </si>
  <si>
    <t>BOTA DE PVC PRETA, CANO MEDIO, SEM FORRO</t>
  </si>
  <si>
    <t>BOTA DE SEGURANCA COM BIQUEIRA DE ACO E COLARINHO ACOLCHOADO</t>
  </si>
  <si>
    <t>BRACO / CANO PARA CHUVEIRO ELETRICO, EM ALUMINIO, 30 CM X 1/2"</t>
  </si>
  <si>
    <t>BRACO OU HASTE COM CANOPLA PLASTICA, 1/2", PARA CHUVEIRO SIMPLES</t>
  </si>
  <si>
    <t>BRACO OU HASTE RETA COM CANOPLA PLASTICA, 1/2", PARA CHUVEIRO ELETRICO</t>
  </si>
  <si>
    <t>BRACO P/ LUMINARIA PUBLICA 1 X 1,50M ROMAGNOLE OU EQUIV</t>
  </si>
  <si>
    <t>BROCHA RETANGULAR, *15 X 5* CM</t>
  </si>
  <si>
    <t>BUCHA DE NYLON SEM ABA S10</t>
  </si>
  <si>
    <t>BUCHA DE NYLON SEM ABA S10, COM PARAFUSO DE 6,10 X 65 MM EM ACO ZINCADO COM ROSCA SOBERBA, CABECA CHATA E FENDA PHILLIPS</t>
  </si>
  <si>
    <t>BUCHA DE NYLON SEM ABA S12, COM PARAFUSO DE 5/16" X 80 MM EM ACO ZINCADO COM ROSCA SOBERBA E CABECA SEXTAVADA</t>
  </si>
  <si>
    <t>BUCHA DE NYLON SEM ABA S4</t>
  </si>
  <si>
    <t>BUCHA DE NYLON SEM ABA S5</t>
  </si>
  <si>
    <t>BUCHA DE NYLON SEM ABA S6</t>
  </si>
  <si>
    <t>BUCHA DE NYLON SEM ABA S6, COM PARAFUSO DE 4,20 X 40 MM EM ACO ZINCADO COM ROSCA SOBERBA, CABECA CHATA E FENDA PHILLIPS</t>
  </si>
  <si>
    <t>BUCHA DE NYLON SEM ABA S8</t>
  </si>
  <si>
    <t>BUCHA DE NYLON SEM ABA S8, COM PARAFUSO DE 4,80 X 50 MM EM ACO ZINCADO COM ROSCA SOBERBA, CABECA CHATA E FENDA PHILLIPS</t>
  </si>
  <si>
    <t>BUCHA DE NYLON, DIAMETRO DO FURO 8 MM, COMPRIMENTO 40 MM, COM PARAFUSO DE ROSCA SOBERBA, CABECA CHATA, FENDA SIMPLES, 4,8 X 50 MM</t>
  </si>
  <si>
    <t>BUCHA DE REDUCAO CPVC, SOLDAVEL, 54 X 28 MM, PARA AGUA QUENTE</t>
  </si>
  <si>
    <t>BUCHA DE REDUCAO DE COBRE SEM ANEL DE SOLDA, PONTA X BOLSA, 22 X 15 MM</t>
  </si>
  <si>
    <t>BUCHA DE REDUCAO DE COBRE SEM ANEL DE SOLDA, PONTA X BOLSA, 28 X 22 MM</t>
  </si>
  <si>
    <t>BUCHA DE REDUCAO DE COBRE SEM ANEL DE SOLDA, PONTA X BOLSA, 35 X 28 MM</t>
  </si>
  <si>
    <t>BUCHA DE REDUCAO DE COBRE SEM ANEL DE SOLDA, PONTA X BOLSA, 42 X 35 MM</t>
  </si>
  <si>
    <t>BUCHA DE REDUCAO DE COBRE SEM ANEL DE SOLDA, PONTA X BOLSA, 54 X 42 MM</t>
  </si>
  <si>
    <t>BUCHA DE REDUCAO DE COBRE SEM ANEL DE SOLDA, PONTA X BOLSA, 66 X 54 MM</t>
  </si>
  <si>
    <t>BUCHA DE REDUCAO DE FERRO GALVANIZADO, COM ROSCA BSP, DE 1 1/2" X 1 1/4"</t>
  </si>
  <si>
    <t>BUCHA DE REDUCAO DE FERRO GALVANIZADO, COM ROSCA BSP, DE 1 1/2" X 1"</t>
  </si>
  <si>
    <t>BUCHA DE REDUCAO DE FERRO GALVANIZADO, COM ROSCA BSP, DE 1 1/2" X 1/2"</t>
  </si>
  <si>
    <t>BUCHA DE REDUCAO DE FERRO GALVANIZADO, COM ROSCA BSP, DE 1 1/2" X 3/4"</t>
  </si>
  <si>
    <t>BUCHA DE REDUCAO DE FERRO GALVANIZADO, COM ROSCA BSP, DE 1 1/4" X 1"</t>
  </si>
  <si>
    <t>BUCHA DE REDUCAO DE FERRO GALVANIZADO, COM ROSCA BSP, DE 1 1/4" X 1/2"</t>
  </si>
  <si>
    <t>BUCHA DE REDUCAO DE FERRO GALVANIZADO, COM ROSCA BSP, DE 1 1/4" X 3/4"</t>
  </si>
  <si>
    <t>BUCHA DE REDUCAO DE FERRO GALVANIZADO, COM ROSCA BSP, DE 1" X 1/2"</t>
  </si>
  <si>
    <t>BUCHA DE REDUCAO DE FERRO GALVANIZADO, COM ROSCA BSP, DE 1" X 3/4"</t>
  </si>
  <si>
    <t>BUCHA DE REDUCAO DE FERRO GALVANIZADO, COM ROSCA BSP, DE 1/2" X 1/4"</t>
  </si>
  <si>
    <t>BUCHA DE REDUCAO DE FERRO GALVANIZADO, COM ROSCA BSP, DE 1/2" X 3/8"</t>
  </si>
  <si>
    <t>BUCHA DE REDUCAO DE FERRO GALVANIZADO, COM ROSCA BSP, DE 2 1/2" X 1 1/2"</t>
  </si>
  <si>
    <t>BUCHA DE REDUCAO DE FERRO GALVANIZADO, COM ROSCA BSP, DE 2 1/2" X 1 1/4"</t>
  </si>
  <si>
    <t>BUCHA DE REDUCAO DE FERRO GALVANIZADO, COM ROSCA BSP, DE 2 1/2" X 1"</t>
  </si>
  <si>
    <t>BUCHA DE REDUCAO DE FERRO GALVANIZADO, COM ROSCA BSP, DE 2 1/2" X 2"</t>
  </si>
  <si>
    <t>BUCHA DE REDUCAO DE FERRO GALVANIZADO, COM ROSCA BSP, DE 2" X 1 1/2"</t>
  </si>
  <si>
    <t>BUCHA DE REDUCAO DE FERRO GALVANIZADO, COM ROSCA BSP, DE 2" X 1 1/4"</t>
  </si>
  <si>
    <t>BUCHA DE REDUCAO DE FERRO GALVANIZADO, COM ROSCA BSP, DE 2" X 1"</t>
  </si>
  <si>
    <t>BUCHA DE REDUCAO DE FERRO GALVANIZADO, COM ROSCA BSP, DE 3" X 1 1/2"</t>
  </si>
  <si>
    <t>BUCHA DE REDUCAO DE FERRO GALVANIZADO, COM ROSCA BSP, DE 3" X 1 1/4"</t>
  </si>
  <si>
    <t>BUCHA DE REDUCAO DE FERRO GALVANIZADO, COM ROSCA BSP, DE 3" X 2 1/2"</t>
  </si>
  <si>
    <t>BUCHA DE REDUCAO DE FERRO GALVANIZADO, COM ROSCA BSP, DE 3" X 2"</t>
  </si>
  <si>
    <t>BUCHA DE REDUCAO DE FERRO GALVANIZADO, COM ROSCA BSP, DE 3/4" X 1/2"</t>
  </si>
  <si>
    <t>BUCHA DE REDUCAO DE FERRO GALVANIZADO, COM ROSCA BSP, DE 4" X 2 1/2"</t>
  </si>
  <si>
    <t>BUCHA DE REDUCAO DE FERRO GALVANIZADO, COM ROSCA BSP, DE 4" X 2"</t>
  </si>
  <si>
    <t>BUCHA DE REDUCAO DE FERRO GALVANIZADO, COM ROSCA BSP, DE 4" X 3"</t>
  </si>
  <si>
    <t>BUCHA DE REDUCAO DE FERRO GALVANIZADO, COM ROSCA BSP, DE 5" X 4"</t>
  </si>
  <si>
    <t>BUCHA DE REDUCAO DE FERRO GALVANIZADO, COM ROSCA BSP, DE 6" X 4"</t>
  </si>
  <si>
    <t>BUCHA DE REDUCAO DE FERRO GALVANIZADO, COM ROSCA BSP, DE 6" X 5"</t>
  </si>
  <si>
    <t>BUCHA DE REDUCAO DE PVC, SOLDAVEL, CURTA, COM 25 X 20 MM, PARA AGUA FRIA PREDIAL</t>
  </si>
  <si>
    <t>BUCHA DE REDUCAO DE PVC, SOLDAVEL, CURTA, COM 32 X 25 MM, PARA AGUA FRIA PREDIAL</t>
  </si>
  <si>
    <t>BUCHA DE REDUCAO DE PVC, SOLDAVEL, CURTA, COM 40 X 32 MM, PARA AGUA FRIA PREDIAL</t>
  </si>
  <si>
    <t>BUCHA DE REDUCAO DE PVC, SOLDAVEL, CURTA, COM 50 X 40 MM, PARA AGUA FRIA PREDIAL</t>
  </si>
  <si>
    <t>BUCHA DE REDUCAO DE PVC, SOLDAVEL, CURTA, COM 60 X 50 MM, PARA AGUA FRIA PREDIAL</t>
  </si>
  <si>
    <t>BUCHA DE REDUCAO DE PVC, SOLDAVEL, LONGA, 50 X 40 MM, PARA ESGOTO PREDIAL</t>
  </si>
  <si>
    <t>BUCHA DE REDUCAO DE PVC, SOLDAVEL, LONGA, COM 32 X 20 MM, PARA AGUA FRIA PREDIAL</t>
  </si>
  <si>
    <t>BUCHA DE REDUCAO DE PVC, SOLDAVEL, LONGA, COM 40 X 25 MM, PARA AGUA FRIA PREDIAL</t>
  </si>
  <si>
    <t>BUCHA DE REDUCAO DE PVC, SOLDAVEL, LONGA, COM 50 X 25 MM, PARA AGUA FRIA PREDIAL</t>
  </si>
  <si>
    <t>BUCHA DE REDUCAO DE PVC, SOLDAVEL, LONGA, COM 50 X 32 MM, PARA AGUA FRIA PREDIAL</t>
  </si>
  <si>
    <t>BUCHA DE REDUCAO DE PVC, SOLDAVEL, LONGA, COM 60 X 25 MM, PARA AGUA FRIA PREDIAL</t>
  </si>
  <si>
    <t>BUCHA DE REDUCAO DE PVC, SOLDAVEL, LONGA, COM 60 X 32 MM, PARA AGUA FRIA PREDIAL</t>
  </si>
  <si>
    <t>BUCHA DE REDUCAO DE PVC, SOLDAVEL, LONGA, COM 60 X 50 MM, PARA AGUA FRIA PREDIAL</t>
  </si>
  <si>
    <t>BUCHA DE REDUCAO DE PVC, SOLDAVEL, LONGA, COM 75 X 50 MM, PARA AGUA FRIA PREDIAL</t>
  </si>
  <si>
    <t>BUCHA DE REDUCAO EM ALUMINIO, COM ROSCA, DE 1 1/2" X 1 1/4", PARA ELETRODUTO</t>
  </si>
  <si>
    <t>BUCHA DE REDUCAO EM ALUMINIO, COM ROSCA, DE 1 1/2" X 1", PARA ELETRODUTO</t>
  </si>
  <si>
    <t>BUCHA DE REDUCAO EM ALUMINIO, COM ROSCA, DE 1 1/2" X 3/4", PARA ELETRODUTO</t>
  </si>
  <si>
    <t>BUCHA DE REDUCAO EM ALUMINIO, COM ROSCA, DE 1 1/4" X 1", PARA ELETRODUTO</t>
  </si>
  <si>
    <t>BUCHA DE REDUCAO EM ALUMINIO, COM ROSCA, DE 1 1/4" X 1/2", PARA ELETRODUTO</t>
  </si>
  <si>
    <t>BUCHA DE REDUCAO EM ALUMINIO, COM ROSCA, DE 1 1/4" X 3/4", PARA ELETRODUTO</t>
  </si>
  <si>
    <t>BUCHA DE REDUCAO EM ALUMINIO, COM ROSCA, DE 1" X 1/2", PARA ELETRODUTO</t>
  </si>
  <si>
    <t>BUCHA DE REDUCAO EM ALUMINIO, COM ROSCA, DE 1" X 3/4", PARA ELETRODUTO</t>
  </si>
  <si>
    <t>BUCHA DE REDUCAO EM ALUMINIO, COM ROSCA, DE 2 1/2" X 1 1/2", PARA ELETRODUTO</t>
  </si>
  <si>
    <t>BUCHA DE REDUCAO EM ALUMINIO, COM ROSCA, DE 2 1/2" X 1 1/4", PARA ELETRODUTO</t>
  </si>
  <si>
    <t>BUCHA DE REDUCAO EM ALUMINIO, COM ROSCA, DE 2 1/2" X 1", PARA ELETRODUTO</t>
  </si>
  <si>
    <t>BUCHA DE REDUCAO EM ALUMINIO, COM ROSCA, DE 2 1/2" X 2", PARA ELETRODUTO</t>
  </si>
  <si>
    <t>BUCHA DE REDUCAO EM ALUMINIO, COM ROSCA, DE 2" X 1 1/2", PARA ELETRODUTO</t>
  </si>
  <si>
    <t>BUCHA DE REDUCAO EM ALUMINIO, COM ROSCA, DE 2" X 1 1/4", PARA ELETRODUTO</t>
  </si>
  <si>
    <t>BUCHA DE REDUCAO EM ALUMINIO, COM ROSCA, DE 2" X 1", PARA ELETRODUTO</t>
  </si>
  <si>
    <t>BUCHA DE REDUCAO EM ALUMINIO, COM ROSCA, DE 2" X 3/4", PARA ELETRODUTO</t>
  </si>
  <si>
    <t>BUCHA DE REDUCAO EM ALUMINIO, COM ROSCA, DE 3" X 1 1/2", PARA ELETRODUTO</t>
  </si>
  <si>
    <t>BUCHA DE REDUCAO EM ALUMINIO, COM ROSCA, DE 3" X 1 1/4", PARA ELETRODUTO</t>
  </si>
  <si>
    <t>BUCHA DE REDUCAO EM ALUMINIO, COM ROSCA, DE 3" X 2 1/2", PARA ELETRODUTO</t>
  </si>
  <si>
    <t>BUCHA DE REDUCAO EM ALUMINIO, COM ROSCA, DE 3" X 2", PARA ELETRODUTO</t>
  </si>
  <si>
    <t>BUCHA DE REDUCAO EM ALUMINIO, COM ROSCA, DE 3/4" X 1/2", PARA ELETRODUTO</t>
  </si>
  <si>
    <t>BUCHA DE REDUCAO EM ALUMINIO, COM ROSCA, DE 4" X 2 1/2", PARA ELETRODUTO</t>
  </si>
  <si>
    <t>BUCHA DE REDUCAO EM ALUMINIO, COM ROSCA, DE 4" X 2", PARA ELETRODUTO</t>
  </si>
  <si>
    <t>BUCHA DE REDUCAO EM ALUMINIO, COM ROSCA, DE 4" X 3", PARA ELETRODUTO</t>
  </si>
  <si>
    <t>BUCHA DE REDUCAO PVC ROSCAVEL 3/4" X 1/2"</t>
  </si>
  <si>
    <t>BUCHA DE REDUCAO PVC, ROSCAVEL 1 1/2" X 1"</t>
  </si>
  <si>
    <t>BUCHA DE REDUCAO PVC, ROSCAVEL, 1 1/2" X 3/4"</t>
  </si>
  <si>
    <t>BUCHA DE REDUCAO PVC, ROSCAVEL, 1" X 1/2"</t>
  </si>
  <si>
    <t>BUCHA DE REDUCAO PVC, ROSCAVEL, 1" X 3/4"</t>
  </si>
  <si>
    <t>BUCHA DE REDUCAO, CPVC, SOLDAVEL, 22 X 15 MM, PARA AGUA QUENTE</t>
  </si>
  <si>
    <t>BUCHA DE REDUCAO, CPVC, SOLDAVEL, 28 X 22 MM, PARA AGUA QUENTE</t>
  </si>
  <si>
    <t>BUCHA DE REDUCAO, CPVC, SOLDAVEL, 35 X 28 MM, PARA AGUA QUENTE</t>
  </si>
  <si>
    <t>BUCHA DE REDUCAO, CPVC, SOLDAVEL, 42 X 22 MM, PARA AGUA QUENTE</t>
  </si>
  <si>
    <t>BUCHA DE REDUCAO, CPVC, SOLDAVEL, 54 X 35 MM, PARA AGUA QUENTE</t>
  </si>
  <si>
    <t>BUCHA DE REDUCAO, PPR, DN 25 X 20 MM, PARA AGUA QUENTE PREDIAL</t>
  </si>
  <si>
    <t>BUCHA DE REDUCAO, PPR, DN 32 X 25 MM, PARA AGUA QUENTE E FRIA PREDIAL</t>
  </si>
  <si>
    <t>BUCHA DE REDUCAO, PPR, DN 40 X 25 MM, PARA AGUA QUENTE E FRIA PREDIAL</t>
  </si>
  <si>
    <t>BUCHA DE REDUCAO, PPR, DN 50 X 25 MM, PARA AGUA QUENTE E FRIA PREDIAL</t>
  </si>
  <si>
    <t>BUCHA DE REDUCAO, PPR, DN 50 X 32 MM, PARA AGUA QUENTE E FRIA PREDIAL</t>
  </si>
  <si>
    <t>BUCHA DE REDUCAO, PVC, LONGA, SERIE R, DN 50 X 40 MM, PARA ESGOTO PREDIAL</t>
  </si>
  <si>
    <t>BUCHA EM ALUMINIO, COM ROSCA, DE 1 1/2", PARA ELETRODUTO</t>
  </si>
  <si>
    <t>BUCHA EM ALUMINIO, COM ROSCA, DE 1 1/4", PARA ELETRODUTO</t>
  </si>
  <si>
    <t>BUCHA EM ALUMINIO, COM ROSCA, DE 1", PARA ELETRODUTO</t>
  </si>
  <si>
    <t>BUCHA EM ALUMINIO, COM ROSCA, DE 1/2", PARA ELETRODUTO</t>
  </si>
  <si>
    <t>BUCHA EM ALUMINIO, COM ROSCA, DE 2 1/2", PARA ELETRODUTO</t>
  </si>
  <si>
    <t>BUCHA EM ALUMINIO, COM ROSCA, DE 2", PARA ELETRODUTO</t>
  </si>
  <si>
    <t>BUCHA EM ALUMINIO, COM ROSCA, DE 3", PARA ELETRODUTO</t>
  </si>
  <si>
    <t>BUCHA EM ALUMINIO, COM ROSCA, DE 3/4", PARA ELETRODUTO</t>
  </si>
  <si>
    <t>BUCHA EM ALUMINIO, COM ROSCA, DE 3/8", PARA ELETRODUTO</t>
  </si>
  <si>
    <t>BUCHA EM ALUMINIO, COM ROSCA, DE 4", PARA ELETRODUTO</t>
  </si>
  <si>
    <t>CABECEIRA DIREITA OU ESQUERDA, PVC, PARA CALHA PLUVIAL, DIAMETRO ENTRE *119 E 170* MM, PARA DRENAGEM PLUVIAL PREDIAL</t>
  </si>
  <si>
    <t>CABECOTE PARA ENTRADA DE LINHA DE ALIMENTACAO PARA ELETRODUTO, EM LIGA DE ALUMINIO COM ACABAMENTO ANTI CORROSIVO, COM FIXACAO POR ENCAIXE LISO DE 360 GRAUS, DE 1 1/2"</t>
  </si>
  <si>
    <t>CABECOTE PARA ENTRADA DE LINHA DE ALIMENTACAO PARA ELETRODUTO, EM LIGA DE ALUMINIO COM ACABAMENTO ANTI CORROSIVO, COM FIXACAO POR ENCAIXE LISO DE 360 GRAUS, DE 1 1/4"</t>
  </si>
  <si>
    <t>CABECOTE PARA ENTRADA DE LINHA DE ALIMENTACAO PARA ELETRODUTO, EM LIGA DE ALUMINIO COM ACABAMENTO ANTI CORROSIVO, COM FIXACAO POR ENCAIXE LISO DE 360 GRAUS, DE 1"</t>
  </si>
  <si>
    <t>CABECOTE PARA ENTRADA DE LINHA DE ALIMENTACAO PARA ELETRODUTO, EM LIGA DE ALUMINIO COM ACABAMENTO ANTI CORROSIVO, COM FIXACAO POR ENCAIXE LISO DE 360 GRAUS, DE 1/2"</t>
  </si>
  <si>
    <t>CABECOTE PARA ENTRADA DE LINHA DE ALIMENTACAO PARA ELETRODUTO, EM LIGA DE ALUMINIO COM ACABAMENTO ANTI CORROSIVO, COM FIXACAO POR ENCAIXE LISO DE 360 GRAUS, DE 2 1/2"</t>
  </si>
  <si>
    <t>CABECOTE PARA ENTRADA DE LINHA DE ALIMENTACAO PARA ELETRODUTO, EM LIGA DE ALUMINIO COM ACABAMENTO ANTI CORROSIVO, COM FIXACAO POR ENCAIXE LISO DE 360 GRAUS, DE 2"</t>
  </si>
  <si>
    <t>CABECOTE PARA ENTRADA DE LINHA DE ALIMENTACAO PARA ELETRODUTO, EM LIGA DE ALUMINIO COM ACABAMENTO ANTI CORROSIVO, COM FIXACAO POR ENCAIXE LISO DE 360 GRAUS, DE 3 1/2"</t>
  </si>
  <si>
    <t>CABECOTE PARA ENTRADA DE LINHA DE ALIMENTACAO PARA ELETRODUTO, EM LIGA DE ALUMINIO COM ACABAMENTO ANTI CORROSIVO, COM FIXACAO POR ENCAIXE LISO DE 360 GRAUS, DE 3"</t>
  </si>
  <si>
    <t>CABECOTE PARA ENTRADA DE LINHA DE ALIMENTACAO PARA ELETRODUTO, EM LIGA DE ALUMINIO COM ACABAMENTO ANTI CORROSIVO, COM FIXACAO POR ENCAIXE LISO DE 360 GRAUS, DE 3/4"</t>
  </si>
  <si>
    <t>CABECOTE PARA ENTRADA DE LINHA DE ALIMENTACAO PARA ELETRODUTO, EM LIGA DE ALUMINIO COM ACABAMENTO ANTI CORROSIVO, COM FIXACAO POR ENCAIXE LISO DE 360 GRAUS, DE 4"</t>
  </si>
  <si>
    <t>CABIDE/GANCHO DE BANHEIRO SIMPLES EM METAL CROMADO</t>
  </si>
  <si>
    <t>CABO COAXIAL RG11 95% DE MALHA</t>
  </si>
  <si>
    <t>CABO COAXIAL RG59 95% DE MALHA</t>
  </si>
  <si>
    <t>CABO COAXIAL RG6 95% DE MALHA</t>
  </si>
  <si>
    <t>CABO DE ACO GALVANIZADO, DIAMETRO 12,7 MM (1/2"), COM ALMA DE ACO CABO INDEPENDENTE 6 X 25 F</t>
  </si>
  <si>
    <t>CABO DE ACO GALVANIZADO, DIAMETRO 12,7 MM (1/2"), COM ALMA DE FIBRA 6 X 25 F</t>
  </si>
  <si>
    <t>CABO DE ACO GALVANIZADO, DIAMETRO 9,53 MM (3/8"), COM ALMA DE FIBRA 6 X 25 F</t>
  </si>
  <si>
    <t>CABO DE ALUMINIO NU COM ALMA DE ACO, BITOLA 1/0 AWG</t>
  </si>
  <si>
    <t>CABO DE ALUMINIO NU COM ALMA DE ACO, BITOLA 2 AWG</t>
  </si>
  <si>
    <t>CABO DE ALUMINIO NU COM ALMA DE ACO, BITOLA 2/0 AWG</t>
  </si>
  <si>
    <t>CABO DE ALUMINIO NU COM ALMA DE ACO, BITOLA 4 AWG</t>
  </si>
  <si>
    <t>CABO DE ALUMINIO NU SEM ALMA DE ACO, BITOLA 1/0 AWG</t>
  </si>
  <si>
    <t>CABO DE ALUMINIO NU SEM ALMA DE ACO, BITOLA 2 AWG</t>
  </si>
  <si>
    <t>CABO DE ALUMINIO NU SEM ALMA DE ACO, BITOLA 2/0 AWG</t>
  </si>
  <si>
    <t>CABO DE ALUMINIO NU SEM ALMA DE ACO, BITOLA 4 AWG</t>
  </si>
  <si>
    <t>CABO DE COBRE FLEXIVEL NAO HALOGENADO, SEM EMISSAO DE FUMACA, 750V, SECAO NOMINAL 120 MM</t>
  </si>
  <si>
    <t>CABO DE COBRE FLEXIVEL NAO HALOGENADO, SEM EMISSAO DE FUMACA, 750V, SECAO NOMINAL 2,5 MM</t>
  </si>
  <si>
    <t>CABO DE COBRE FLEXIVEL NAO HALOGENADO, SEM EMISSAO DE FUMACA, 750V, SECAO NOMINAL 240 MM</t>
  </si>
  <si>
    <t>CABO DE COBRE FLEXIVEL NAO HALOGENADO, SEM EMISSAO DE FUMACA, 750V, SECAO NOMINAL 50 MM</t>
  </si>
  <si>
    <t>CABO DE COBRE FLEXIVEL NAO HALOGENADO, SEM EMISSAO DE FUMACA, 750V, SECAO NOMINAL 6,0 MM</t>
  </si>
  <si>
    <t>CABO DE COBRE NU 10 MM2 MEIO-DURO</t>
  </si>
  <si>
    <t>CABO DE COBRE NU 120 MM2 MEIO-DURO</t>
  </si>
  <si>
    <t>CABO DE COBRE NU 150 MM2 MEIO-DURO</t>
  </si>
  <si>
    <t>CABO DE COBRE NU 16 MM2 MEIO-DURO</t>
  </si>
  <si>
    <t>CABO DE COBRE NU 185 MM2 MEIO-DURO</t>
  </si>
  <si>
    <t>CABO DE COBRE NU 25 MM2 MEIO-DURO</t>
  </si>
  <si>
    <t>CABO DE COBRE NU 35 MM2 MEIO-DURO</t>
  </si>
  <si>
    <t>CABO DE COBRE NU 50 MM2 MEIO-DURO</t>
  </si>
  <si>
    <t>CABO DE COBRE NU 70 MM2 MEIO-DURO</t>
  </si>
  <si>
    <t>CABO DE COBRE NU 95 MM2 MEIO-DURO</t>
  </si>
  <si>
    <t>CABO DE COBRE, FLEXIVEL, CLASSE 4 OU 5, ISOLACAO EM PVC/A, ANTICHAMA BWF-B, 1 CONDUTOR, 450/750 V, SECAO NOMINAL 0,5 MM2</t>
  </si>
  <si>
    <t>CABO DE COBRE, FLEXIVEL, CLASSE 4 OU 5, ISOLACAO EM PVC/A, ANTICHAMA BWF-B, 1 CONDUTOR, 450/750 V, SECAO NOMINAL 0,75 MM2</t>
  </si>
  <si>
    <t>CABO DE COBRE, FLEXIVEL, CLASSE 4 OU 5, ISOLACAO EM PVC/A, ANTICHAMA BWF-B, 1 CONDUTOR, 450/750 V, SECAO NOMINAL 1,0 MM2</t>
  </si>
  <si>
    <t>CABO DE COBRE, FLEXIVEL, CLASSE 4 OU 5, ISOLACAO EM PVC/A, ANTICHAMA BWF-B, 1 CONDUTOR, 450/750 V, SECAO NOMINAL 1,5 MM2</t>
  </si>
  <si>
    <t>CABO DE COBRE, FLEXIVEL, CLASSE 4 OU 5, ISOLACAO EM PVC/A, ANTICHAMA BWF-B, 1 CONDUTOR, 450/750 V, SECAO NOMINAL 10 MM2</t>
  </si>
  <si>
    <t>CABO DE COBRE, FLEXIVEL, CLASSE 4 OU 5, ISOLACAO EM PVC/A, ANTICHAMA BWF-B, 1 CONDUTOR, 450/750 V, SECAO NOMINAL 120 MM2</t>
  </si>
  <si>
    <t>CABO DE COBRE, FLEXIVEL, CLASSE 4 OU 5, ISOLACAO EM PVC/A, ANTICHAMA BWF-B, 1 CONDUTOR, 450/750 V, SECAO NOMINAL 150 MM2</t>
  </si>
  <si>
    <t>CABO DE COBRE, FLEXIVEL, CLASSE 4 OU 5, ISOLACAO EM PVC/A, ANTICHAMA BWF-B, 1 CONDUTOR, 450/750 V, SECAO NOMINAL 16 MM2</t>
  </si>
  <si>
    <t>CABO DE COBRE, FLEXIVEL, CLASSE 4 OU 5, ISOLACAO EM PVC/A, ANTICHAMA BWF-B, 1 CONDUTOR, 450/750 V, SECAO NOMINAL 185 MM2</t>
  </si>
  <si>
    <t>CABO DE COBRE, FLEXIVEL, CLASSE 4 OU 5, ISOLACAO EM PVC/A, ANTICHAMA BWF-B, 1 CONDUTOR, 450/750 V, SECAO NOMINAL 2,5 MM2</t>
  </si>
  <si>
    <t>CABO DE COBRE, FLEXIVEL, CLASSE 4 OU 5, ISOLACAO EM PVC/A, ANTICHAMA BWF-B, 1 CONDUTOR, 450/750 V, SECAO NOMINAL 240 MM2</t>
  </si>
  <si>
    <t>CABO DE COBRE, FLEXIVEL, CLASSE 4 OU 5, ISOLACAO EM PVC/A, ANTICHAMA BWF-B, 1 CONDUTOR, 450/750 V, SECAO NOMINAL 25 MM2</t>
  </si>
  <si>
    <t>CABO DE COBRE, FLEXIVEL, CLASSE 4 OU 5, ISOLACAO EM PVC/A, ANTICHAMA BWF-B, 1 CONDUTOR, 450/750 V, SECAO NOMINAL 35 MM2</t>
  </si>
  <si>
    <t>CABO DE COBRE, FLEXIVEL, CLASSE 4 OU 5, ISOLACAO EM PVC/A, ANTICHAMA BWF-B, 1 CONDUTOR, 450/750 V, SECAO NOMINAL 4 MM2</t>
  </si>
  <si>
    <t>CABO DE COBRE, FLEXIVEL, CLASSE 4 OU 5, ISOLACAO EM PVC/A, ANTICHAMA BWF-B, 1 CONDUTOR, 450/750 V, SECAO NOMINAL 50 MM2</t>
  </si>
  <si>
    <t>CABO DE COBRE, FLEXIVEL, CLASSE 4 OU 5, ISOLACAO EM PVC/A, ANTICHAMA BWF-B, 1 CONDUTOR, 450/750 V, SECAO NOMINAL 6 MM2</t>
  </si>
  <si>
    <t>CABO DE COBRE, FLEXIVEL, CLASSE 4 OU 5, ISOLACAO EM PVC/A, ANTICHAMA BWF-B, 1 CONDUTOR, 450/750 V, SECAO NOMINAL 70 MM2</t>
  </si>
  <si>
    <t>CABO DE COBRE, FLEXIVEL, CLASSE 4 OU 5, ISOLACAO EM PVC/A, ANTICHAMA BWF-B, 1 CONDUTOR, 450/750 V, SECAO NOMINAL 95 MM2</t>
  </si>
  <si>
    <t>CABO DE COBRE, FLEXIVEL, CLASSE 4 OU 5, ISOLACAO EM PVC/A, ANTICHAMA BWF-B, COBERTURA PVC-ST1, ANTICHAMA BWF-B, 1 CONDUTOR, 0,6/1 KV, SECAO NOMINAL 1,5 MM2</t>
  </si>
  <si>
    <t>CABO DE COBRE, FLEXIVEL, CLASSE 4 OU 5, ISOLACAO EM PVC/A, ANTICHAMA BWF-B, COBERTURA PVC-ST1, ANTICHAMA BWF-B, 1 CONDUTOR, 0,6/1 KV, SECAO NOMINAL 10 MM2</t>
  </si>
  <si>
    <t>CABO DE COBRE, FLEXIVEL, CLASSE 4 OU 5, ISOLACAO EM PVC/A, ANTICHAMA BWF-B, COBERTURA PVC-ST1, ANTICHAMA BWF-B, 1 CONDUTOR, 0,6/1 KV, SECAO NOMINAL 120 MM2</t>
  </si>
  <si>
    <t>CABO DE COBRE, FLEXIVEL, CLASSE 4 OU 5, ISOLACAO EM PVC/A, ANTICHAMA BWF-B, COBERTURA PVC-ST1, ANTICHAMA BWF-B, 1 CONDUTOR, 0,6/1 KV, SECAO NOMINAL 150 MM2</t>
  </si>
  <si>
    <t>CABO DE COBRE, FLEXIVEL, CLASSE 4 OU 5, ISOLACAO EM PVC/A, ANTICHAMA BWF-B, COBERTURA PVC-ST1, ANTICHAMA BWF-B, 1 CONDUTOR, 0,6/1 KV, SECAO NOMINAL 16 MM2</t>
  </si>
  <si>
    <t>CABO DE COBRE, FLEXIVEL, CLASSE 4 OU 5, ISOLACAO EM PVC/A, ANTICHAMA BWF-B, COBERTURA PVC-ST1, ANTICHAMA BWF-B, 1 CONDUTOR, 0,6/1 KV, SECAO NOMINAL 185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</si>
  <si>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</si>
  <si>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240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</si>
  <si>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</si>
  <si>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300 MM2</t>
  </si>
  <si>
    <t>CABO DE COBRE, FLEXIVEL, CLASSE 4 OU 5, ISOLACAO EM PVC/A, ANTICHAMA BWF-B, COBERTURA PVC-ST1, ANTICHAMA BWF-B, 1 CONDUTOR, 0,6/1 KV, SECAO NOMINAL 35 MM2</t>
  </si>
  <si>
    <t>CABO DE COBRE, FLEXIVEL, CLASSE 4 OU 5, ISOLACAO EM PVC/A, ANTICHAMA BWF-B, COBERTURA PVC-ST1, ANTICHAMA BWF-B, 1 CONDUTOR, 0,6/1 KV, SECAO NOMINAL 4 MM2</t>
  </si>
  <si>
    <t>CABO DE COBRE, FLEXIVEL, CLASSE 4 OU 5, ISOLACAO EM PVC/A, ANTICHAMA BWF-B, COBERTURA PVC-ST1, ANTICHAMA BWF-B, 1 CONDUTOR, 0,6/1 KV, SECAO NOMINAL 400 MM2</t>
  </si>
  <si>
    <t>CABO DE COBRE, FLEXIVEL, CLASSE 4 OU 5, ISOLACAO EM PVC/A, ANTICHAMA BWF-B, COBERTURA PVC-ST1, ANTICHAMA BWF-B, 1 CONDUTOR, 0,6/1 KV, SECAO NOMINAL 50 MM2</t>
  </si>
  <si>
    <t>CABO DE COBRE, FLEXIVEL, CLASSE 4 OU 5, ISOLACAO EM PVC/A, ANTICHAMA BWF-B, COBERTURA PVC-ST1, ANTICHAMA BWF-B, 1 CONDUTOR, 0,6/1 KV, SECAO NOMINAL 500 MM2</t>
  </si>
  <si>
    <t>CABO DE COBRE, FLEXIVEL, CLASSE 4 OU 5, ISOLACAO EM PVC/A, ANTICHAMA BWF-B, COBERTURA PVC-ST1, ANTICHAMA BWF-B, 1 CONDUTOR, 0,6/1 KV, SECAO NOMINAL 6 MM2</t>
  </si>
  <si>
    <t>CABO DE COBRE, FLEXIVEL, CLASSE 4 OU 5, ISOLACAO EM PVC/A, ANTICHAMA BWF-B, COBERTURA PVC-ST1, ANTICHAMA BWF-B, 1 CONDUTOR, 0,6/1 KV, SECAO NOMINAL 70 MM2</t>
  </si>
  <si>
    <t>CABO DE COBRE, FLEXIVEL, CLASSE 4 OU 5, ISOLACAO EM PVC/A, ANTICHAMA BWF-B, COBERTURA PVC-ST1, ANTICHAMA BWF-B, 1 CONDUTOR, 0,6/1 KV, SECAO NOMINAL 95 MM2</t>
  </si>
  <si>
    <t>CABO DE COBRE, RIGIDO, CLASSE 2, ISOLACAO EM PVC, ANTI-CHAMA BWF-B, 1 CONDUTOR, 450/750 V, DIAMETRO 120 MM2</t>
  </si>
  <si>
    <t>CABO DE COBRE, RIGIDO, CLASSE 2, ISOLACAO EM PVC/A, ANTICHAMA BWF-B, 1 CONDUTOR, 450/750 V, SECAO NOMINAL 150 MM2</t>
  </si>
  <si>
    <t>CABO DE COBRE, RIGIDO, CLASSE 2, ISOLACAO EM PVC/A, ANTICHAMA BWF-B, 1 CONDUTOR, 450/750 V, SECAO NOMINAL 16 MM2</t>
  </si>
  <si>
    <t>CABO DE COBRE, RIGIDO, CLASSE 2, ISOLACAO EM PVC/A, ANTICHAMA BWF-B, 1 CONDUTOR, 450/750 V, SECAO NOMINAL 185 MM2</t>
  </si>
  <si>
    <t>CABO DE COBRE, RIGIDO, CLASSE 2, ISOLACAO EM PVC/A, ANTICHAMA BWF-B, 1 CONDUTOR, 450/750 V, SECAO NOMINAL 240 MM2</t>
  </si>
  <si>
    <t>CABO DE COBRE, RIGIDO, CLASSE 2, ISOLACAO EM PVC/A, ANTICHAMA BWF-B, 1 CONDUTOR, 450/750 V, SECAO NOMINAL 25 MM2</t>
  </si>
  <si>
    <t>CABO DE COBRE, RIGIDO, CLASSE 2, ISOLACAO EM PVC/A, ANTICHAMA BWF-B, 1 CONDUTOR, 450/750 V, SECAO NOMINAL 35 MM2</t>
  </si>
  <si>
    <t>CABO DE COBRE, RIGIDO, CLASSE 2, ISOLACAO EM PVC/A, ANTICHAMA BWF-B, 1 CONDUTOR, 450/750 V, SECAO NOMINAL 50 MM2</t>
  </si>
  <si>
    <t>CABO DE COBRE, RIGIDO, CLASSE 2, ISOLACAO EM PVC/A, ANTICHAMA BWF-B, 1 CONDUTOR, 450/750 V, SECAO NOMINAL 6 MM2</t>
  </si>
  <si>
    <t>CABO DE COBRE, RIGIDO, CLASSE 2, ISOLACAO EM PVC/A, ANTICHAMA BWF-B, 1 CONDUTOR, 450/750 V, SECAO NOMINAL 70 MM2</t>
  </si>
  <si>
    <t>CABO DE COBRE, RIGIDO, CLASSE 2, ISOLACAO EM PVC/A, ANTICHAMA BWF-B, 1 CONDUTOR, 450/750 V, SECAO NOMINAL 95 MM2</t>
  </si>
  <si>
    <t>CABO DE REDE, PAR TRANCADO U/UTP, 4 PARES, CATEGORIA 5E (CAT 5E), ISOLAMENTO PVC (CM)</t>
  </si>
  <si>
    <t>CABO DE REDE, PAR TRANCADO U/UTP, 4 PARES, CATEGORIA 5E (CAT 5E), ISOLAMENTO PVC (CMX)</t>
  </si>
  <si>
    <t>CABO DE REDE, PAR TRANCADO U/UTP, 4 PARES, CATEGORIA 5E (CAT 5E), ISOLAMENTO PVC (LSZH)</t>
  </si>
  <si>
    <t>CABO DE REDE, PAR TRANCADO U/UTP, 4 PARES, CATEGORIA 6 (CAT 6), ISOLAMENTO PVC (CM)</t>
  </si>
  <si>
    <t>CABO DE REDE, PAR TRANCADO UTP, 4 PARES, CATEGORIA 6 (CAT 6), ISOLAMENTO PVC (LSZH)</t>
  </si>
  <si>
    <t>CABO ELETRONICO CATEGORIA 6A U/UTP 23AWG X 4P</t>
  </si>
  <si>
    <t>CABO FLEXIVEL PVC 750 V, 2 CONDUTORES DE 1,5 MM2</t>
  </si>
  <si>
    <t>CABO FLEXIVEL PVC 750 V, 2 CONDUTORES DE 4,0 MM2</t>
  </si>
  <si>
    <t>CABO FLEXIVEL PVC 750 V, 2 CONDUTORES DE 6,0 MM2</t>
  </si>
  <si>
    <t>CABO FLEXIVEL PVC 750 V, 3 CONDUTORES DE 1,5 MM2</t>
  </si>
  <si>
    <t>CABO FLEXIVEL PVC 750 V, 3 CONDUTORES DE 4,0 MM2</t>
  </si>
  <si>
    <t>CABO FLEXIVEL PVC 750 V, 3 CONDUTORES DE 6,0 MM2</t>
  </si>
  <si>
    <t>CABO FLEXIVEL PVC 750 V, 4 CONDUTORES DE 1,5 MM2</t>
  </si>
  <si>
    <t>CABO FLEXIVEL PVC 750 V, 4 CONDUTORES DE 4,0 MM2</t>
  </si>
  <si>
    <t>CABO FLEXIVEL PVC 750 V, 4 CONDUTORES DE 6,0 MM2</t>
  </si>
  <si>
    <t>CABO MULTIPOLAR DE COBRE, FLEXIVEL, CLASSE 4 OU 5, ISOLACAO EM HEPR, COBERTURA EM PVC-ST2, ANTICHAMA BWF-B, 0,6/1 KV, 3 CONDUTORES DE 1,5 MM2</t>
  </si>
  <si>
    <t>CABO MULTIPOLAR DE COBRE, FLEXIVEL, CLASSE 4 OU 5, ISOLACAO EM HEPR, COBERTURA EM PVC-ST2, ANTICHAMA BWF-B, 0,6/1 KV, 3 CONDUTORES DE 10 MM2</t>
  </si>
  <si>
    <t>CABO MULTIPOLAR DE COBRE, FLEXIVEL, CLASSE 4 OU 5, ISOLACAO EM HEPR, COBERTURA EM PVC-ST2, ANTICHAMA BWF-B, 0,6/1 KV, 3 CONDUTORES DE 120 MM2</t>
  </si>
  <si>
    <t>CABO MULTIPOLAR DE COBRE, FLEXIVEL, CLASSE 4 OU 5, ISOLACAO EM HEPR, COBERTURA EM PVC-ST2, ANTICHAMA BWF-B, 0,6/1 KV, 3 CONDUTORES DE 16 MM2</t>
  </si>
  <si>
    <t>CABO MULTIPOLAR DE COBRE, FLEXIVEL, CLASSE 4 OU 5, ISOLACAO EM HEPR, COBERTURA EM PVC-ST2, ANTICHAMA BWF-B, 0,6/1 KV, 3 CONDUTORES DE 2,5 MM2</t>
  </si>
  <si>
    <t>CABO MULTIPOLAR DE COBRE, FLEXIVEL, CLASSE 4 OU 5, ISOLACAO EM HEPR, COBERTURA EM PVC-ST2, ANTICHAMA BWF-B, 0,6/1 KV, 3 CONDUTORES DE 25 MM2</t>
  </si>
  <si>
    <t>CABO MULTIPOLAR DE COBRE, FLEXIVEL, CLASSE 4 OU 5, ISOLACAO EM HEPR, COBERTURA EM PVC-ST2, ANTICHAMA BWF-B, 0,6/1 KV, 3 CONDUTORES DE 35 MM2</t>
  </si>
  <si>
    <t>CABO MULTIPOLAR DE COBRE, FLEXIVEL, CLASSE 4 OU 5, ISOLACAO EM HEPR, COBERTURA EM PVC-ST2, ANTICHAMA BWF-B, 0,6/1 KV, 3 CONDUTORES DE 4 MM2</t>
  </si>
  <si>
    <t>CABO MULTIPOLAR DE COBRE, FLEXIVEL, CLASSE 4 OU 5, ISOLACAO EM HEPR, COBERTURA EM PVC-ST2, ANTICHAMA BWF-B, 0,6/1 KV, 3 CONDUTORES DE 50 MM2</t>
  </si>
  <si>
    <t>CABO MULTIPOLAR DE COBRE, FLEXIVEL, CLASSE 4 OU 5, ISOLACAO EM HEPR, COBERTURA EM PVC-ST2, ANTICHAMA BWF-B, 0,6/1 KV, 3 CONDUTORES DE 6 MM2</t>
  </si>
  <si>
    <t>CABO MULTIPOLAR DE COBRE, FLEXIVEL, CLASSE 4 OU 5, ISOLACAO EM HEPR, COBERTURA EM PVC-ST2, ANTICHAMA BWF-B, 0,6/1 KV, 3 CONDUTORES DE 70 MM2</t>
  </si>
  <si>
    <t>CABO MULTIPOLAR DE COBRE, FLEXIVEL, CLASSE 4 OU 5, ISOLACAO EM HEPR, COBERTURA EM PVC-ST2, ANTICHAMA BWF-B, 0,6/1 KV, 3 CONDUTORES DE 95 MM2</t>
  </si>
  <si>
    <t>CABO TELEFONICO CCI 50, 1 PAR, USO INTERNO, SEM BLINDAGEM</t>
  </si>
  <si>
    <t>CABO TELEFONICO CCI 50, 2 PARES, USO INTERNO, SEM BLINDAGEM</t>
  </si>
  <si>
    <t>CABO TELEFONICO CCI 50, 3 PARES, USO INTERNO, SEM BLINDAGEM</t>
  </si>
  <si>
    <t>CABO TELEFONICO CCI 50, 4 PARES, USO INTERNO, SEM BLINDAGEM</t>
  </si>
  <si>
    <t>CABO TELEFONICO CCI 50, 5 PARES, USO INTERNO, SEM BLINDAGEM</t>
  </si>
  <si>
    <t>CABO TELEFONICO CCI 50, 6 PARES, USO INTERNO, SEM BLINDAGEM</t>
  </si>
  <si>
    <t>CABO TELEFONICO CI 50, 10 PARES, USO INTERNO</t>
  </si>
  <si>
    <t>CABO TELEFONICO CI 50, 20 PARES, USO INTERNO</t>
  </si>
  <si>
    <t>CABO TELEFONICO CI 50, 200 PARES, USO INTERNO</t>
  </si>
  <si>
    <t>CABO TELEFONICO CI 50, 30 PARES, USO INTERNO</t>
  </si>
  <si>
    <t>CABO TELEFONICO CI 50, 50 PARES, USO INTERNO</t>
  </si>
  <si>
    <t>CABO TELEFONICO CI 50, 75 PARES, USO INTERNO</t>
  </si>
  <si>
    <t>CABO TELEFONICO CTP - APL - 50, 10 PARES, USO EXTERNO</t>
  </si>
  <si>
    <t>CABO TELEFONICO CTP - APL - 50, 100 PARES, USO EXTERNO</t>
  </si>
  <si>
    <t>CABO TELEFONICO CTP - APL - 50, 20 PARES, USO EXTERNO</t>
  </si>
  <si>
    <t>CABO TELEFONICO CTP - APL - 50, 30 PARES, USO EXTERNO</t>
  </si>
  <si>
    <t>CACAMBA METALICA BASCULANTE COM CAPACIDADE DE 10 M3 (INCLUI MONTAGEM, NAO INCLUI CAMINHAO)</t>
  </si>
  <si>
    <t>CACAMBA METALICA BASCULANTE COM CAPACIDADE DE 12 M3 (INCLUI MONTAGEM, NAO INCLUI CAMINHAO)</t>
  </si>
  <si>
    <t>CACAMBA METALICA BASCULANTE COM CAPACIDADE DE 8 M3 (INCLUI MONTAGEM, NAO INCLUI CAMINHAO)</t>
  </si>
  <si>
    <t>CADEADO SIMPLES, CORPO EM LATAO MACICO, COM LARGURA DE 25 MM E ALTURA DE APROX 25 MM, HASTE CEMENTADA (NAO LONGA), EM ACO TEMPERADO COM DIAMETRO DE APROX 5,0 MM, INCLUINDO 2 CHAVES</t>
  </si>
  <si>
    <t>CADEADO SIMPLES, CORPO EM LATAO MACICO, COM LARGURA DE 35 MM E ALTURA DE APROX 30 MM, HASTE CEMENTADA (NAO LONGA), EM ACO TEMPERADO COM DIAMETRO DE APROX 6,0 MM, INCLUINDO 2 CHAVES</t>
  </si>
  <si>
    <t>CADEADO SIMPLES, CORPO EM LATAO MACICO, COM LARGURA DE 50 MM E ALTURA DE APROX 40 MM, HASTE CEMENTADA EM ACO TEMPERADO COM DIAMETRO DE APROX 8,0 MM, INCLUINDO 2 CHAVES</t>
  </si>
  <si>
    <t>CADEIRA SUSPENSA MANUAL / BALANCIM INDIVIDUAL (NBR 14751)</t>
  </si>
  <si>
    <t>CAIBRO 5 X 5 CM EM PINUS, MISTA OU EQUIVALENTE DA REGIAO - BRUTA</t>
  </si>
  <si>
    <t>CAIBRO APARELHADO *6 X 8* CM, EM MACARANDUBA/MASSARANDUBA, ANGELIM OU EQUIVALENTE DA REGIAO</t>
  </si>
  <si>
    <t>CAIBRO APARELHADO *7,5 X 7,5* CM, EM MACARANDUBA/MASSARANDUBA, ANGELIM OU EQUIVALENTE DA REGIAO</t>
  </si>
  <si>
    <t>CAIBRO NAO APARELHADO *5 X 6* CM, EM MACARANDUBA/MASSARANDUBA, ANGELIM OU EQUIVALENTE DA REGIAO - BRUTA</t>
  </si>
  <si>
    <t>CAIBRO NAO APARELHADO *6 X 6* CM, EM MACARANDUBA/MASSARANDUBA, ANGELIM OU EQUIVALENTE DA REGIAO - BRUTA</t>
  </si>
  <si>
    <t>CAIBRO NAO APARELHADO, *6 X 8* CM, EM MACARANDUBA/MASSARANDUBA, ANGELIM OU EQUIVALENTE DA REGIAO - BRUTA</t>
  </si>
  <si>
    <t>CAIBRO ROLICO DE MADEIRA TRATADA, D = 4 A 7 CM, H = 3,00 M, EM EUCALIPTO OU EQUIVALENTE DA REGIAO</t>
  </si>
  <si>
    <t>CAIXA D'AGUA / RESERVATORIO EM POLIESTER REFORCADO COM FIBRA DE VIDRO, 10000 LITROS, COM TAMPA</t>
  </si>
  <si>
    <t>CAIXA D'AGUA / RESERVATORIO EM POLIESTER REFORCADO COM FIBRA DE VIDRO, 1500 LITROS, COM TAMPA</t>
  </si>
  <si>
    <t>CAIXA D'AGUA / RESERVATORIO EM POLIESTER REFORCADO COM FIBRA DE VIDRO, 15000 LITROS, COM TAMPA</t>
  </si>
  <si>
    <t>CAIXA D'AGUA / RESERVATORIO EM POLIESTER REFORCADO COM FIBRA DE VIDRO, 2000 LITROS, COM TAMPA</t>
  </si>
  <si>
    <t>CAIXA D'AGUA / RESERVATORIO EM POLIESTER REFORCADO COM FIBRA DE VIDRO, 20000 LITROS, COM TAMPA</t>
  </si>
  <si>
    <t>CAIXA D'AGUA / RESERVATORIO EM POLIESTER REFORCADO COM FIBRA DE VIDRO, 3000 LITROS, COM TAMPA</t>
  </si>
  <si>
    <t>CAIXA D'AGUA / RESERVATORIO EM POLIESTER REFORCADO COM FIBRA DE VIDRO, 500 LITROS, COM TAMPA</t>
  </si>
  <si>
    <t>CAIXA D'AGUA / RESERVATORIO EM POLIESTER REFORCADO COM FIBRA DE VIDRO, 5000 LITROS, COM TAMPA</t>
  </si>
  <si>
    <t>CAIXA D'AGUA / RESERVATORIO EM POLIESTER REFORCADO COM FIBRA DE VIDRO, 7000 LITROS, COM TAMPA</t>
  </si>
  <si>
    <t>CAIXA D'AGUA / RESERVATORIO EM POLIESTER REFORCADO COM FIBRA DE VIDRO, 750 LITROS, COM TAMPA</t>
  </si>
  <si>
    <t>CAIXA D'AGUA / RESERVATORIO EM POLIESTER REFORCADO COM FIBRA DE VIDRO,1000 LITROS, COM TAMPA</t>
  </si>
  <si>
    <t>CAIXA D'AGUA / RESERVATORIO EM POLIETILENO, 1000 LITROS, COM TAMPA</t>
  </si>
  <si>
    <t>CAIXA D'AGUA / RESERVATORIO EM POLIETILENO, 1500 LITROS, COM TAMPA</t>
  </si>
  <si>
    <t>CAIXA D'AGUA / RESERVATORIO EM POLIETILENO, 2000 LITROS, COM TAMPA</t>
  </si>
  <si>
    <t>CAIXA D'AGUA / RESERVATORIO EM POLIETILENO, 3000 LITROS, COM TAMPA</t>
  </si>
  <si>
    <t>CAIXA D'AGUA / RESERVATORIO EM POLIETILENO, 500 LITROS, COM TAMPA</t>
  </si>
  <si>
    <t>CAIXA D'AGUA / RESERVATORIO EM POLIETILENO, 750 LITROS, COM TAMPA</t>
  </si>
  <si>
    <t>CAIXA DE ATERRAMENTO EM CONCRETO PRE-MOLDADO, DIAMETRO DE 0,30 M E ALTURA DE 0,35 M, SEM FUNDO E COM TAMPA</t>
  </si>
  <si>
    <t>CAIXA DE CONCRETO ARMADO PRE-MOLDADO, COM FUNDO E SEM TAMPA, DIMENSOES DE 0,30 X 0,30 X 0,30 M</t>
  </si>
  <si>
    <t>CAIXA DE CONCRETO ARMADO PRE-MOLDADO, COM FUNDO E SEM TAMPA, DIMENSOES DE 0,40 X 0,40 X 0,40 M</t>
  </si>
  <si>
    <t>CAIXA DE CONCRETO ARMADO PRE-MOLDADO, COM FUNDO E SEM TAMPA, DIMENSOES DE 0,60 X 0,60 X 0,50 M</t>
  </si>
  <si>
    <t>CAIXA DE CONCRETO ARMADO PRE-MOLDADO, COM FUNDO E SEM TAMPA, DIMENSOES DE 0,80 X 0,80 X 0,50 M</t>
  </si>
  <si>
    <t>CAIXA DE CONCRETO ARMADO PRE-MOLDADO, COM FUNDO E SEM TAMPA, DIMENSOES DE 1,00 X 1,00 X 0,50 M</t>
  </si>
  <si>
    <t>CAIXA DE CONCRETO ARMADO PRE-MOLDADO, COM FUNDO E TAMPA, DIMENSOES DE 0,30 X 0,30 X 0,30 M</t>
  </si>
  <si>
    <t>CAIXA DE CONCRETO ARMADO PRE-MOLDADO, COM FUNDO E TAMPA, DIMENSOES DE 0,40 X 0,40 X 0,40 M</t>
  </si>
  <si>
    <t>CAIXA DE CONCRETO ARMADO PRE-MOLDADO, COM FUNDO E TAMPA, DIMENSOES DE 0,60 X 0,60 X 0,50 M</t>
  </si>
  <si>
    <t>CAIXA DE CONCRETO ARMADO PRE-MOLDADO, SEM FUNDO, QUADRADA, DIMENSOES DE 0,30 X 0,30 X 0,30 M</t>
  </si>
  <si>
    <t>CAIXA DE CONCRETO ARMADO PRE-MOLDADO, SEM FUNDO, QUADRADA, DIMENSOES DE 0,40 X 0,40 X 0,40 M</t>
  </si>
  <si>
    <t>CAIXA DE CONCRETO ARMADO PRE-MOLDADO, SEM FUNDO, QUADRADA, DIMENSOES DE 0,60 X 0,60 X 0,50 M</t>
  </si>
  <si>
    <t>CAIXA DE CONCRETO ARMADO PRE-MOLDADO, SEM FUNDO, QUADRADA, DIMENSOES DE 0,80 X 0,80 X 0,50 M</t>
  </si>
  <si>
    <t>CAIXA DE CONCRETO ARMADO PRE-MOLDADO, SEM FUNDO, QUADRADA, DIMENSOES DE 1,00 X 1,00 X 0,50 M</t>
  </si>
  <si>
    <t>CAIXA DE DERIVACAO PARA MEDIDOR DE ENERGIA, COM BARRAMENTO MONOFASICO, EM POLICARBONATO / TERMOPLASTICO - MODULO (PADRAO CONCESSIONARIA LOCAL)</t>
  </si>
  <si>
    <t>CAIXA DE DERIVACAO PARA MEDIDOR DE ENERGIA, COM BARRAMENTO POLIFASICO, EM POLICARBONATO / TERMOPLASTICO - MODULO (PADRAO CONCESSIONARIA LOCAL)</t>
  </si>
  <si>
    <t>CAIXA DE DESCARGA PLASTICA PARA BACIA / VASO SANITARIO DE EMBUTIR, COM ESPELHO ACIONADOR EM PLASTICO, CAPACIDADE 6 A 10 LITROS, (COMPLETA - ACESSORIOS INCLUSOS)</t>
  </si>
  <si>
    <t>CAIXA DE DESCARGA PLASTICA PARA BACIA / VASO SANITARIO, EXTERNA, CAPACIDADE 9 LITROS, PUXADOR FIO DE NYLON, NAO INCLUSO CANO, BOLSA, ENGATE</t>
  </si>
  <si>
    <t>CAIXA DE GORDURA CILINDRICA EM CONCRETO SIMPLES, PRE-MOLDADA, COM DIAMETRO DE 40 CM E ALTURA DE 45 CM, COM TAMPA</t>
  </si>
  <si>
    <t>CAIXA DE GORDURA EM PVC, DIAMETRO MINIMO 300 MM, DIAMETRO DE SAIDA 100 MM, CAPACIDADE APROXIMADA 18 LITROS, COM TAMPA E CESTO</t>
  </si>
  <si>
    <t>CAIXA DE INCENDIO/ABRIGO PARA MANGUEIRA, DE EMBUTIR/INTERNA, COM 75 X 45 X 17 CM, EM CHAPA DE ACO, PORTA COM VENTILACAO, VISOR COM A INSCRICAO "INCENDIO", SUPORTE/CESTA INTERNA PARA A MANGUEIRA, PINTURA ELETROSTATICA VERMELHA</t>
  </si>
  <si>
    <t>CAIXA DE INCENDIO/ABRIGO PARA MANGUEIRA, DE EMBUTIR/INTERNA, COM 90 X 60 X 17 CM, EM CHAPA DE ACO, PORTA COM VENTILACAO, VISOR COM A INSCRICAO "INCENDIO", SUPORTE/CESTA INTERNA PARA A MANGUEIRA, PINTURA ELETROSTATICA VERMELHA</t>
  </si>
  <si>
    <t>CAIXA DE INCENDIO/ABRIGO PARA MANGUEIRA, DE SOBREPOR/EXTERNA, COM 75 X 45 X 17 CM, EM CHAPA DE ACO, PORTA COM VENTILACAO, VISOR COM A INSCRICAO "INCENDIO", SUPORTE/CESTA INTERNA PARA A MANGUEIRA, PINTURA ELETROSTATICA VERMELHA</t>
  </si>
  <si>
    <t>CAIXA DE INCENDIO/ABRIGO PARA MANGUEIRA, DE SOBREPOR/EXTERNA, COM 90 X 60 X 17 CM, EM CHAPA DE ACO, PORTA COM VENTILACAO, VISOR COM A INSCRICAO "INCENDIO", SUPORTE/CESTA INTERNA PARA A MANGUEIRA, PINTURA ELETROSTATICA VERMELHA</t>
  </si>
  <si>
    <t>CAIXA DE INSPECAO PARA ATERRAMENTO E PARA RAIOS, EM POLIPROPILENO, DIAMETRO = 300 MM X ALTURA = 400 MM (INCLUIDA TAMPA SEM ESCOTILHA)</t>
  </si>
  <si>
    <t>CAIXA DE INSPECAO PARA ATERRAMENTO OU OUTRO USO, EM PVC, DN = 250 X 250 MM (INCLUIDA TAMPA EM FERRO FUNDIDO SEM ESCOTILHA)</t>
  </si>
  <si>
    <t>CAIXA DE INSPECAO PARA ATERRAMENTO OU OUTRO USO, EM PVC, DN = 300 X *300* MM (INCLUIDA TAMPA EM FERRO FUNDIDO SEM ESCOTILHA)</t>
  </si>
  <si>
    <t>CAIXA DE INSPECAO PARA ATERRAMENTO OU OUTRO USO, EM PVC, DN = 300 X 250 MM (INCLUIDA TAMPA EM FERRO FUNDIDO SEM ESCOTILHA)</t>
  </si>
  <si>
    <t>CAIXA DE INSPECAO PARA ATERRAMENTO OU OUTRO USO, EM PVC, DN = 300 X 600 MM (INCLUIDA TAMPA EM FERRO FUNDIDO SEM ESCOTILHA)</t>
  </si>
  <si>
    <t>CAIXA DE LUZ "3 X 3" EM ACO ESMALTADA</t>
  </si>
  <si>
    <t>CAIXA DE LUZ "4 X 2" EM ACO ESMALTADA</t>
  </si>
  <si>
    <t>CAIXA DE LUZ "4 X 4" EM ACO ESMALTADA</t>
  </si>
  <si>
    <t>CAIXA DE PASSAGEM / DERIVACAO / LUZ, OCTOGONAL 4 X4, EM ACO ESMALTADA, COM FUNDO MOVEL SIMPLES (FMS)</t>
  </si>
  <si>
    <t>CAIXA DE PASSAGEM ELETRICA DE PAREDE, DE EMBUTIR, EM PVC, COM TAMPA APARAFUSADA, DIMENSOES 120 X 120 X *75* MM</t>
  </si>
  <si>
    <t>CAIXA DE PASSAGEM ELETRICA DE PAREDE, DE EMBUTIR, EM PVC, COM TAMPA APARAFUSADA, DIMENSOES 150 X 150 X *75* MM</t>
  </si>
  <si>
    <t>CAIXA DE PASSAGEM ELETRICA DE PAREDE, DE EMBUTIR, EM PVC, COM TAMPA APARAFUSADA, DIMENSOES 200 X 200 X *90* MM</t>
  </si>
  <si>
    <t>CAIXA DE PASSAGEM ELETRICA DE PAREDE, DE EMBUTIR, EM TERMOPLASTICO / PVC, COM TAMPA APARAFUSADA, DIMENSOES 400 X 400 X *120* MM</t>
  </si>
  <si>
    <t>CAIXA DE PASSAGEM ELETRICA DE PAREDE, DE SOBREPOR, EM PVC, COM TAMPA APARAFUSADA, DIMENSOES 300 X 300 X *100* MM</t>
  </si>
  <si>
    <t>CAIXA DE PASSAGEM ELETRICA DE PAREDE, DE SOBREPOR, EM PVC, COM TAMPA APARAFUSADA, DIMENSOES, 400 X 400 X *120* MM</t>
  </si>
  <si>
    <t>CAIXA DE PASSAGEM ELETRICA DE PAREDE, DE SOBREPOR, EM TERMOPLASTICO / PVC, COM TAMPA APARAFUSADA, DIMENSOES 200 X 200 X *100* MM</t>
  </si>
  <si>
    <t>CAIXA DE PASSAGEM ELETRICA DE PAREDE, DE SOBREPOR, EM TERMOPLASTICO / PVC, COM TAMPA APARAFUSADA, DIMENSOES, 150 X 150 X *100* MM</t>
  </si>
  <si>
    <t>CAIXA DE PASSAGEM ELETRICA, PARA PISO, EM PVC, DIMENSOES DE 3/4" A 4"</t>
  </si>
  <si>
    <t>CAIXA DE PASSAGEM METALICA DE SOBREPOR COM TAMPA PARAFUSADA, DIMENSOES 20 X 20 X 10 CM</t>
  </si>
  <si>
    <t>CAIXA DE PASSAGEM METALICA DE SOBREPOR COM TAMPA PARAFUSADA, DIMENSOES 30 X 30 X 10 CM</t>
  </si>
  <si>
    <t>CAIXA DE PASSAGEM METALICA DE SOBREPOR COM TAMPA PARAFUSADA, DIMENSOES 40 X 40 X 15 CM</t>
  </si>
  <si>
    <t>CAIXA DE PASSAGEM METALICA DE SOBREPOR COM TAMPA PARAFUSADA, DIMENSOES 50 X 50 X 15 CM</t>
  </si>
  <si>
    <t>CAIXA DE PASSAGEM METALICA DE SOBREPOR COM TAMPA PARAFUSADA, DIMENSOES 60 X 60 X 20 CM</t>
  </si>
  <si>
    <t>CAIXA DE PASSAGEM METALICA DE SOBREPOR COM TAMPA PARAFUSADA, DIMENSOES 70 X 70 X 20 CM</t>
  </si>
  <si>
    <t>CAIXA DE PASSAGEM METALICA DE SOBREPOR COM TAMPA PARAFUSADA, DIMENSOES 80 X 80 X 20 CM</t>
  </si>
  <si>
    <t>CAIXA DE PASSAGEM METALICA, DE SOBREPOR, COM TAMPA APARAFUSADA, DIMENSOES 15 X 15 X *10* CM</t>
  </si>
  <si>
    <t>CAIXA DE PASSAGEM METALICA, DE SOBREPOR, COM TAMPA APARAFUSADA, DIMENSOES 35 X 35 X *12* CM</t>
  </si>
  <si>
    <t>CAIXA DE PASSAGEM, EM PVC, DE 4" X 2", PARA ELETRODUTO FLEXIVEL CORRUGADO</t>
  </si>
  <si>
    <t>CAIXA DE PASSAGEM, EM PVC, DE 4" X 4", PARA ELETRODUTO FLEXIVEL CORRUGADO</t>
  </si>
  <si>
    <t>CAIXA DE PASSAGEM/ LUZ / TELEFONIA, DE EMBUTIR, EM CHAPA DE ACO GALVANIZADO, DIMENSOES 120 X 120 X *12* CM (PADRAO CONCESSIONARIA LOCAL)</t>
  </si>
  <si>
    <t>CAIXA DE PASSAGEM/ LUZ / TELEFONIA, DE EMBUTIR, EM CHAPA DE ACO GALVANIZADO, DIMENSOES 150 X 150 X 15 CM (PADRAO CONCESSIONARIA LOCAL)</t>
  </si>
  <si>
    <t>CAIXA DE PASSAGEM/ LUZ / TELEFONIA, DE EMBUTIR, EM CHAPA DE ACO GALVANIZADO, DIMENSOES 20 X 20 X *12* CM (PADRAO CONCESSIONARIA LOCAL)</t>
  </si>
  <si>
    <t>CAIXA DE PASSAGEM/ LUZ / TELEFONIA, DE EMBUTIR, EM CHAPA DE ACO GALVANIZADO, DIMENSOES 200 X 200 X 20 CM (PADRAO CONCESSIONARIA LOCAL)</t>
  </si>
  <si>
    <t>CAIXA DE PASSAGEM/ LUZ / TELEFONIA, DE EMBUTIR, EM CHAPA DE ACO GALVANIZADO, DIMENSOES 40 X 40 X *12* CM (PADRAO CONCESSIONARIA LOCAL)</t>
  </si>
  <si>
    <t>CAIXA DE PASSAGEM/ LUZ / TELEFONIA, DE EMBUTIR, EM CHAPA DE ACO GALVANIZADO, DIMENSOES 60 X 60 X *12* CM (PADRAO CONCESSIONARIA LOCAL)</t>
  </si>
  <si>
    <t>CAIXA DE PASSAGEM/ LUZ / TELEFONIA, DE EMBUTIR, EM CHAPA DE ACO GALVANIZADO, DIMENSOES 80 X 80 X *12* CM (PADRAO CONCESSIONARIA LOCAL)</t>
  </si>
  <si>
    <t>CAIXA DE PASSAGEM/ LUZ / TELEFONIA, DE SOBREPOR, EM CHAPA DE ACO GALVANIZADO, DIMENSOES 80 X 80 X *12* CM (PADRAO CONCESSIONARIA LOCAL)</t>
  </si>
  <si>
    <t>CAIXA DE PROTECAO EXTERNA PARA MEDIDOR HOROSAZONAL, DE BAIXA TENSAO, COM MODULO, EM CHAPA DE ACO (PADRAO DA CONCESSIONARIA LOCAL)</t>
  </si>
  <si>
    <t>CAIXA DE PROTECAO PARA TRANSFORMADOR CORRENTE, EM CHAPA DE ACO 18 USG (PADRAO DA CONCESSIONARIA LOCAL)</t>
  </si>
  <si>
    <t>CAIXA INTERNA/EXTERNA DE MEDICAO PARA 1 MEDIDOR TRIFASICO, COM VISOR, EM CHAPA DE ACO 18 USG (PADRAO DA CONCESSIONARIA LOCAL)</t>
  </si>
  <si>
    <t>CAIXA INTERNA/EXTERNA DE MEDICAO PARA 4 MEDIDORES MONOFASICOS, COM VISOR, EM CHAPA DE ACO 18 USG (PADRAO DA CONCESSIONARIA LOCAL)</t>
  </si>
  <si>
    <t>CAIXA MODULAR PARA MEDIDOR DE ENERGIA AGRUPADA, EM POLICARBONATO / TERMOPLASTICO, COM SUPORTE PARA DISJUNTOR (PADRAO DA CONCESSIONARIA LOCAL)</t>
  </si>
  <si>
    <t>CAIXA OCTOGONAL DE FUNDO MOVEL, EM PVC, DE 3" X 3", PARA ELETRODUTO FLEXIVEL CORRUGADO</t>
  </si>
  <si>
    <t>CAIXA OCTOGONAL DE FUNDO MOVEL, EM PVC, DE 4" X 4", PARA ELETRODUTO FLEXIVEL CORRUGADO</t>
  </si>
  <si>
    <t>CAIXA PARA HIDROMETRO CONCRETO PRE MOLDADO, *0,24 M X 0,45 M X 0,30* M (L X C X A)</t>
  </si>
  <si>
    <t>CAIXA PARA MEDICAO COLETIVA TIPO L, PADRAO BIFASICO OU TRIFASICO, PARA ATE 4 MEDIDORES, SEM BARRAMENTO E COM PORTAS INFERIOR E SUPERIOR</t>
  </si>
  <si>
    <t>CAIXA PARA MEDICAO COLETIVA TIPO M, PADRAO BIFASICO OU TRIFASICO, PARA ATE 8 MEDIDORES, SEM BARRAMENTO E COM PORTAS INFERIOR E SUPERIOR</t>
  </si>
  <si>
    <t>CAIXA PARA MEDICAO COLETIVA TIPO N, PADRAO BIFASICO OU TRIFASICO, PARA ATE 12 MEDIDORES, SEM BARRAMENTO E COM PORTAS INFERIOR E SUPERIOR</t>
  </si>
  <si>
    <t>CAIXA PARA MEDIDOR MONOFASICO, EM POLICARBONATO / TERMOPLASTICO, PARA ALOJAR 1 DISJUNTOR (PADRAO DA CONCESSIONARIA LOCAL)</t>
  </si>
  <si>
    <t>CAIXA PARA MEDIDOR POLIFASICO, EM POLICARBONATO / TERMOPLASTICO, PARA ALOJAR 1 DISJUNTOR (PADRAO DA CONCESSIONARIA LOCAL)</t>
  </si>
  <si>
    <t>CAIXA PRE-MOLDADA PARA BOCA DE LOBO, EM CONCRETO ARMADO, COM FCK DE 25 MPA, COM DIMENSOES 1,10 X 0,65 X 1,00 M (COMPRIMENTO X LARGURA X ALTURA)</t>
  </si>
  <si>
    <t>CAIXA SIFONADA PVC, 100 X 100 X 50 MM, COM GRELHA REDONDA, BRANCA</t>
  </si>
  <si>
    <t>CAIXA SIFONADA PVC, 250 X 230 X 75 MM, COM TAMPA CEGA QUADRADA, BRANCA</t>
  </si>
  <si>
    <t>CAIXA SIFONADA, PVC, 150 X *185* X 75 MM, COM GRELHA QUADRADA, BRANCA</t>
  </si>
  <si>
    <t>CAIXA SIFONADA, PVC, 150 X 150 X 50 MM, COM GRELHA QUADRADA, BRANCA (NBR 5688)</t>
  </si>
  <si>
    <t>CAIXA SIFONADA, PVC, 150 X 150 X 50 MM, COM GRELHA REDONDA, BRANCA</t>
  </si>
  <si>
    <t>CAL HIDRATADA CH-I PARA ARGAMASSAS</t>
  </si>
  <si>
    <t>CAL HIDRATADA PARA PINTURA</t>
  </si>
  <si>
    <t>CAL VIRGEM COMUM PARA ARGAMASSAS (NBR 6453)</t>
  </si>
  <si>
    <t>CALCARIO DOLOMITICO A (POSTO PEDREIRA/FORNECEDOR, SEM FRETE)</t>
  </si>
  <si>
    <t>CALCETEIRO / RASTELEIRO (HORISTA)</t>
  </si>
  <si>
    <t>CALCETEIRO / RASTELEIRO (MENSALISTA)</t>
  </si>
  <si>
    <t>CALHA / PERFIL PLUVIAL DE PVC, DIAMETRO ENTRE *119 E 170* MM, COMPRIMENTO DE 3 M, PARA DRENAGEM PLUVIAL PREDIAL</t>
  </si>
  <si>
    <t>CALHA MOLDURA AMERICANA DE CHAPA DE ACO GALVANIZADA NUM 26, CORTE 33 CM</t>
  </si>
  <si>
    <t>CALHA PARA AGUA FURTADA DE CHAPA DE ACO GALVANIZADA NUM 26, CORTE 40 CM</t>
  </si>
  <si>
    <t>CALHA PARA AGUA FURTADA DE CHAPA DE ACO GALVANIZADA NUM 26, CORTE 50 CM</t>
  </si>
  <si>
    <t>CALHA PLATIBANDA DE CHAPA DE ACO GALVANIZADA NUM 26, CORTE 45 CM</t>
  </si>
  <si>
    <t>CALHA QUADRADA DE CHAPA DE ACO GALVANIZADA NUM 24, CORTE 100 CM</t>
  </si>
  <si>
    <t>CALHA QUADRADA DE CHAPA DE ACO GALVANIZADA NUM 24, CORTE 33 CM</t>
  </si>
  <si>
    <t>CALHA QUADRADA DE CHAPA DE ACO GALVANIZADA NUM 24, CORTE 50 CM</t>
  </si>
  <si>
    <t>CALHA QUADRADA DE CHAPA DE ACO GALVANIZADA NUM 26, CORTE 33 CM</t>
  </si>
  <si>
    <t>CALHA QUADRADA DE CHAPA DE ACO GALVANIZADA NUM 28, CORTE 25 CM</t>
  </si>
  <si>
    <t>CALHA/CANALETA DE CONCRETO SIMPLES, TIPO MEIA CANA, DIAMETRO DE 20 CM, PARA AGUA PLUVIAL</t>
  </si>
  <si>
    <t>CALHA/CANALETA DE CONCRETO SIMPLES, TIPO MEIA CANA, DIAMETRO DE 30 CM, PARA AGUA PLUVIAL</t>
  </si>
  <si>
    <t>CALHA/CANALETA DE CONCRETO SIMPLES, TIPO MEIA CANA, DIAMETRO DE 40 CM, PARA AGUA PLUVIAL</t>
  </si>
  <si>
    <t>CALHA/CANALETA DE CONCRETO SIMPLES, TIPO MEIA CANA, DIAMETRO DE 50 CM, PARA AGUA PLUVIAL</t>
  </si>
  <si>
    <t>CALHA/CANALETA DE CONCRETO SIMPLES, TIPO MEIA CANA, DIAMETRO DE 60 CM, PARA AGUA PLUVIAL</t>
  </si>
  <si>
    <t>CALHA/CANALETA DE CONCRETO SIMPLES, TIPO MEIA CANA, DIAMETRO DE 80 CM, PARA AGUA PLUVIAL</t>
  </si>
  <si>
    <t>CAMADA SEPARADORA DE FILME DE POLIETILENO 20 A 25 MICRA</t>
  </si>
  <si>
    <t>CAMINHAO TOCO, PESO BRUTO TOTAL 10700 KG, CARGA UTIL MAXIMA 7400 KG, DISTANCIA ENTRE EIXOS 4,00 M, POTENCIA 175 CV (INCLUI CABINE E CHASSI, NAO INCLUI CARROCERIA)</t>
  </si>
  <si>
    <t>CAMINHAO TOCO, PESO BRUTO TOTAL 14300 KG, CARGA UTIL MAXIMA 9480 KG, DISTANCIA ENTRE EIXOS 4,80 M, POTENCIA 185 CV (INCLUI CABINE E CHASSI, NAO INCLUI CARROCERIA)</t>
  </si>
  <si>
    <t>CAMINHAO TOCO, PESO BRUTO TOTAL 16000 KG, CARGA UTIL MAXIMA 10600 KG, DISTANCIA ENTRE EIXOS 4,80 M, POTENCIA 277 CV (INCLUI CABINE E CHASSI, NAO INCLUI CARROCERIA)</t>
  </si>
  <si>
    <t>CAMINHAO TOCO, PESO BRUTO TOTAL 16000 KG, CARGA UTIL MAXIMA 10830 KG, DISTANCIA ENTRE EIXOS 3,56 M, POTENCIA 226 CV (INCLUI CABINE E CHASSI, NAO INCLUI CARROCERIA)</t>
  </si>
  <si>
    <t>CAMINHAO TOCO, PESO BRUTO TOTAL 16000 KG, CARGA UTIL MAXIMA 11030 KG, DISTANCIA ENTRE EIXOS 5,41 M, POTENCIA 185 CV (INCLUI CABINE E CHASSI, NAO INCLUI CARROCERIA)</t>
  </si>
  <si>
    <t>CAMINHAO TOCO, PESO BRUTO TOTAL 8500 KG, CARGA UTIL MAXIMA 5600 KG, DISTANCIA ENTRE EIXOS 3,40 M, POTENCIA 167 CV (INCLUI CABINE E CHASSI, NAO INCLUI CARROCERIA)</t>
  </si>
  <si>
    <t>CAMINHAO TOCO, PESO BRUTO TOTAL 9600 KG, CARGA UTIL MAXIMA 6190 KG, DISTANCIA ENTRE EIXOS 3,70 M, POTENCIA 156 CV (INCLUI CABINE E CHASSI, NAO INCLUI CARROCERIA)</t>
  </si>
  <si>
    <t>CAMINHAO TRUCADO, PESO BRUTO TOTAL 23000 KG, CARGA UTIL MAXIMA 15285 KG, DISTANCIA ENTRE EIXOS 4,80 M, POTENCIA 326 CV (INCLUI CABINE E CHASSI, NAO INCLUI CARROCERIA)</t>
  </si>
  <si>
    <t>CAMINHAO TRUCADO, PESO BRUTO TOTAL 23000 KG, CARGA UTIL MAXIMA 15460 KG, DISTANCIA ENTRE EIXOS 4,80 M, POTENCIA 286 CV (INCLUI CABINE E CHASSI, NAO INCLUI CARROCERIA)</t>
  </si>
  <si>
    <t>CAMINHAO TRUCADO, PESO BRUTO TOTAL 23000 KG, CARGA UTIL MAXIMA 16360 KG, CABINE ESTENDIDA, DISTANCIA ENTRE EIXOS 3,56 M, POTENCIA 277 CV (INCLUI CABINE E CHASSI, NAO INCLUI CARROCERIA)</t>
  </si>
  <si>
    <t>CAMINHAO TRUCADO, PESO BRUTO TOTAL 23000 KG, CARGA UTIL MAXIMA 16540 KG, DISTANCIA ENTRE EIXOS 4,80 M, POTENCIA 256 CV (INCLUI CABINE E CHASSI, NAO INCLUI CARROCERIA)</t>
  </si>
  <si>
    <t>CAMINHONETE COM MOTOR A DIESEL, POTENCIA *160* CV, CABINE DUPLA, 4X4</t>
  </si>
  <si>
    <t>CAMPAINHA ALTA POTENCIA 110V / 220V, DIAMETRO 150 MM</t>
  </si>
  <si>
    <t>CAMPAINHA CIGARRA 127 V / 220 V (APENAS MODULO)</t>
  </si>
  <si>
    <t>CAMPAINHA CIGARRA 127 V / 220 V, CONJUNTO MONTADO PARA EMBUTIR 4" X 2" (PLACA + SUPORTE + MODULO)</t>
  </si>
  <si>
    <t>CANALETA DE CONCRETO 14 X 19 X 19 CM (CLASSE C - NBR 6136)</t>
  </si>
  <si>
    <t>CANALETA DE CONCRETO 19 X 19 X 19 CM (CLASSE C - NBR 6136)</t>
  </si>
  <si>
    <t>CANALETA DE CONCRETO 9 X 19 X 19 CM (CLASSE C - NBR 6136)</t>
  </si>
  <si>
    <t>CANALETA DE CONCRETO ESTRUTURAL 14 X 19 X 29 CM, FBK 14 MPA (NBR 6136)</t>
  </si>
  <si>
    <t>CANALETA DE CONCRETO ESTRUTURAL 14 X 19 X 29 CM, FBK 4,5 MPA (NBR 6136)</t>
  </si>
  <si>
    <t>CANALETA DE CONCRETO ESTRUTURAL 14 X 19 X 39 CM, FBK 14 MPA (NBR 6136)</t>
  </si>
  <si>
    <t>CANALETA DE CONCRETO ESTRUTURAL 14 X 19 X 39 CM, FBK 4,5 MPA (NBR 6136)</t>
  </si>
  <si>
    <t>CANALETA ESTRUTURAL CERAMICA DE 14 X 19 X 19 CM (L X A X C) E 6,0 MPA</t>
  </si>
  <si>
    <t>CANALETA ESTRUTURAL CERAMICA DE 14 X 19 X 29 CM (L X A X C) E 6,0 MPA</t>
  </si>
  <si>
    <t>CANALETA ESTRUTURAL CERAMICA DE 14 X 19 X 39 CM (L X A X C) E 6,0 MPA</t>
  </si>
  <si>
    <t>CANOPLA ACABAMENTO CROMADO PARA INSTALACAO DE SPRINKLER, SOB FORRO, 15 MM</t>
  </si>
  <si>
    <t>CANTONEIRA (ABAS IGUAIS) EM ACO CARBONO, 25,4 MM X 3,17 MM (L X E), 1,27KG/M</t>
  </si>
  <si>
    <t>CANTONEIRA (ABAS IGUAIS) EM ACO CARBONO, 38,1 MM X 3,17 MM (L X E), 3,48 KG/M</t>
  </si>
  <si>
    <t>CANTONEIRA (ABAS IGUAIS) EM ACO CARBONO, 50,8 MM X 9,53 MM (L X E), 6,99 KG/M</t>
  </si>
  <si>
    <t>CANTONEIRA ACO ABAS IGUAIS (QUALQUER BITOLA), ESPESSURA ENTRE 1/8" E 1/4"</t>
  </si>
  <si>
    <t>CANTONEIRA EM ALUMINIO, ABAS IGUAIS, LARGURA DE 25,40 MM (1"), ESPESSURA DE 3,17 MM (1/8") E PESO LINEAR DE APROXIMADAMENTE 0,408 KG/M</t>
  </si>
  <si>
    <t>CANTONEIRA EM ALUMINIO, ABAS IGUAIS, LARGURA DE 25,40 MM (1"), ESPESSURA DE 4,76 MM (3/16") E PESO LINEAR DE APROXIMADAMENTE 0,593 KG/M</t>
  </si>
  <si>
    <t>CANTONEIRA EM ALUMINIO, ABAS IGUAIS, LARGURA DE 31,75 MM (1 1/4"), ESPESSURA DE 4,76 MM (3/16") E PESO LINEAR DE APROXIMADAMENTE 0,755 KG/M</t>
  </si>
  <si>
    <t>CANTONEIRA EM ALUMINIO, ABAS IGUAIS, LARGURA DE 38,10 MM (1 1/2"), ESPESSURA DE 4,76 MM (3/16") E PESO LINEAR DE APROXIMADAMENTE 0,915 KG/M</t>
  </si>
  <si>
    <t>CANTONEIRA EM ALUMINIO, ABAS IGUAIS, LARGURA DE 50,80 MM (2"), ESPESSURA DE 3,17 MM (1/8") E PESO LINEAR DE APROXIMADAMENTE 0,842 KG/M</t>
  </si>
  <si>
    <t>CANTONEIRA EM ALUMINIO, ABAS IGUAIS, LARGURA DE 50,80 MM (2"), ESPESSURA DE 6,35 MM (1/4") E PESO LINEAR DE APROXIMADAMENTE 1,630 KG/M</t>
  </si>
  <si>
    <t>CAP OU TAMPAO DE FERRO GALVANIZADO, COM ROSCA BSP, DE 1 1/2"</t>
  </si>
  <si>
    <t>CAP OU TAMPAO DE FERRO GALVANIZADO, COM ROSCA BSP, DE 1 1/4"</t>
  </si>
  <si>
    <t>CAP OU TAMPAO DE FERRO GALVANIZADO, COM ROSCA BSP, DE 1"</t>
  </si>
  <si>
    <t>CAP OU TAMPAO DE FERRO GALVANIZADO, COM ROSCA BSP, DE 1/2"</t>
  </si>
  <si>
    <t>CAP OU TAMPAO DE FERRO GALVANIZADO, COM ROSCA BSP, DE 1/4"</t>
  </si>
  <si>
    <t>CAP OU TAMPAO DE FERRO GALVANIZADO, COM ROSCA BSP, DE 2 1/2"</t>
  </si>
  <si>
    <t>CAP OU TAMPAO DE FERRO GALVANIZADO, COM ROSCA BSP, DE 2"</t>
  </si>
  <si>
    <t>CAP OU TAMPAO DE FERRO GALVANIZADO, COM ROSCA BSP, DE 3"</t>
  </si>
  <si>
    <t>CAP OU TAMPAO DE FERRO GALVANIZADO, COM ROSCA BSP, DE 3/4"</t>
  </si>
  <si>
    <t>CAP OU TAMPAO DE FERRO GALVANIZADO, COM ROSCA BSP, DE 3/8"</t>
  </si>
  <si>
    <t>CAP OU TAMPAO DE FERRO GALVANIZADO, COM ROSCA BSP, DE 4"</t>
  </si>
  <si>
    <t>CAP PPR DN 20 MM, PARA AGUA QUENTE PREDIAL</t>
  </si>
  <si>
    <t>CAP PPR DN 25 MM, PARA AGUA QUENTE PREDIAL</t>
  </si>
  <si>
    <t>CAP PVC, ROSCAVEL, 1", PARA AGUA FRIA PREDIAL</t>
  </si>
  <si>
    <t>CAP PVC, ROSCAVEL, 1/2", PARA AGUA FRIA PREDIAL</t>
  </si>
  <si>
    <t>CAP PVC, ROSCAVEL, 3/4", PARA AGUA FRIA PREDIAL</t>
  </si>
  <si>
    <t>CAP PVC, SERIE R, DN 100 MM, PARA ESGOTO PREDIAL</t>
  </si>
  <si>
    <t>CAP PVC, SERIE R, DN 150 MM, PARA ESGOTO PREDIAL</t>
  </si>
  <si>
    <t>CAP PVC, SERIE R, DN 75 MM, PARA ESGOTO PREDIAL</t>
  </si>
  <si>
    <t>CAP PVC, SOLDAVEL, 20 MM, PARA AGUA FRIA PREDIAL</t>
  </si>
  <si>
    <t>CAP PVC, SOLDAVEL, 25 MM, PARA AGUA FRIA PREDIAL</t>
  </si>
  <si>
    <t>CAP PVC, SOLDAVEL, 32 MM, PARA AGUA FRIA PREDIAL</t>
  </si>
  <si>
    <t>CAP PVC, SOLDAVEL, 40 MM, PARA AGUA FRIA PREDIAL</t>
  </si>
  <si>
    <t>CAP PVC, SOLDAVEL, 50 MM, PARA AGUA FRIA PREDIAL</t>
  </si>
  <si>
    <t>CAP PVC, SOLDAVEL, 60 MM, PARA AGUA FRIA PREDIAL</t>
  </si>
  <si>
    <t>CAP PVC, SOLDAVEL, 75 MM, PARA AGUA FRIA PREDIAL</t>
  </si>
  <si>
    <t>CAP PVC, SOLDAVEL, DN 100 MM, SERIE NORMAL, PARA ESGOTO PREDIAL</t>
  </si>
  <si>
    <t>CAP PVC, SOLDAVEL, DN 50 MM, SERIE NORMAL, PARA ESGOTO PREDIAL</t>
  </si>
  <si>
    <t>CAP PVC, SOLDAVEL, DN 75 MM, SERIE NORMAL, PARA ESGOTO PREDIAL</t>
  </si>
  <si>
    <t>CAP, PVC PBA, JE, DN 100 / DE 110 MM, PARA REDE DE AGUA (NBR 10351)</t>
  </si>
  <si>
    <t>CAP, PVC PBA, JE, DN 50 / DE 60 MM, PARA REDE DE AGUA (NBR 10351)</t>
  </si>
  <si>
    <t>CAP, PVC PBA, JE, DN 75 / DE 85 MM, PARA REDE DE AGUA (NBR 10351)</t>
  </si>
  <si>
    <t>CAP, PVC, JE, OCRE, DN 150 MM (CONEXAO PARA TUBO COLETOR DE ESGOTO)</t>
  </si>
  <si>
    <t>CAP, PVC, JE, OCRE, DN 200 MM (CONEXAO PARA TUBO COLETOR DE ESGOTO)</t>
  </si>
  <si>
    <t>CAPA PARA CHUVA EM PVC COM FORRO DE POLIESTER, COM CAPUZ (AMARELA OU AZUL)</t>
  </si>
  <si>
    <t>CAPACETE DE SEGURANCA ABA FRONTAL COM SUSPENSAO DE POLIETILENO, SEM JUGULAR (CLASSE B)</t>
  </si>
  <si>
    <t>CAPACITOR TRIFASICO, POTENCIA 2,5 KVAR, TENSAO 220 V, FORNECIDO COM CAPA PROTETORA, RESISTOR INTERNO A UNIDADE CAPACITIVA</t>
  </si>
  <si>
    <t>CAPACITOR TRIFASICO, POTENCIA 5 KVAR, TENSAO 220 V, FORNECIDO COM CAPA PROTETORA, RESISTOR INTERNO A UNIDADE CAPACITIVA</t>
  </si>
  <si>
    <t>CAPIM BRAQUIARIA DECUMBENS/ BRAQUIARINHA, VC *70*% MINIMO</t>
  </si>
  <si>
    <t>CAPTOR FRANKLIN (4 PONTAS), EM LATAO CROMADO, H = 300 MM, DUAS DESCIDAS</t>
  </si>
  <si>
    <t>CAPTOR FRANKLIN (4 PONTAS), EM LATAO CROMADO, H = 300 MM, UMA DESCIDA</t>
  </si>
  <si>
    <t>CAPTOR FRANKLIN (4 PONTAS), EM LATAO CROMADO, H = 350 MM, DUAS DESCIDAS</t>
  </si>
  <si>
    <t>CAPTOR FRANKLIN (4 PONTAS), EM LATAO CROMADO, H=350 MM, UMA DESCIDA</t>
  </si>
  <si>
    <t>CARENAGEM /TAMPA, EM PLASTICO, COR BRANCA, UTILIZADO EM KIT CHASSI METALICO PARA INSTAL. HIDRAULICA DE CUBA SIMPLES SEM MAQUINA DE LAVAR ROUPA, *355* X *670* MM (L X H) (COM FUROS E DEMAIS ENCAIXES)</t>
  </si>
  <si>
    <t>CARENAGEM /TAMPA, EM PLASTICO, COR BRANCA, UTILIZADO EM KIT CHASSI METALICO PARA INSTAL. HIDRAULICA DE TANQUE COM MAQUINA DE LAVAR ROUPA, *360* X *470* MM (L X H) (COM FUROS E DEMAIS ENCAIXES)</t>
  </si>
  <si>
    <t>CARPETE DE NYLON EM MANTA PARA TRAFEGO COMERCIAL PESADO, E = 6 A 7 MM (INSTALADO)</t>
  </si>
  <si>
    <t>CARPETE DE NYLON EM MANTA PARA TRAFEGO COMERCIAL PESADO, E = 9 A 10 MM (INSTALADO)</t>
  </si>
  <si>
    <t>CARPETE DE NYLON EM PLACAS 50 X 50 CM PARA TRAFEGO COMERCIAL PESADO, E = 6,5 MM (INSTALADO)</t>
  </si>
  <si>
    <t>CARPETE DE POLIESTER EM MANTA PARA TRAFEGO COMERCIAL PESADO, E = 4 A 5 MM (INSTALADO)</t>
  </si>
  <si>
    <t>CARPETE DE POLIPROPILENO EM MANTA PARA TRAFEGO COMERCIAL MEDIO, E = 5 A 6 MM (INSTALADO)</t>
  </si>
  <si>
    <t>CARPINTEIRO AUXILIAR (HORISTA)</t>
  </si>
  <si>
    <t>CARPINTEIRO AUXILIAR (MENSALISTA)</t>
  </si>
  <si>
    <t>CARPINTEIRO DE ESQUADRIAS (HORISTA)</t>
  </si>
  <si>
    <t>CARPINTEIRO DE ESQUADRIAS (MENSALISTA)</t>
  </si>
  <si>
    <t>CARPINTEIRO DE FORMAS OU OFICIAL (MENSALISTA)</t>
  </si>
  <si>
    <t>CARPINTEIRO DE FORMAS PARA CONCRETO (HORISTA)</t>
  </si>
  <si>
    <t>CARRANCA PARA JANELA VENEZIANA DE ABRIR, EM LATAO CROMADO, SIMPLES, PARA APARAFUSAR NA PAREDE</t>
  </si>
  <si>
    <t>CARRINHO COM 2 PNEUS PARA TRANSPORTAR TUBO CONCRETO, ALTURA ATE 1,0 M E DIAMETRO ATE 1000MM, COM ESTRUTURA EM PERFIL OU TUBO METALICO</t>
  </si>
  <si>
    <t>CARRINHO DE MAO, EM ACO, COM CAPACIDADE DE *45 A 65* L / *100* KG, PNEU COM CAMARA</t>
  </si>
  <si>
    <t>CARRINHO PLATAFORMA EM MADEIRA COM ESTRUTURA EM ACO, 1500 X 800 MM, COM CAPACIDADE DE 600 KG, 4 RODAS/PNEUS/CAMARAS</t>
  </si>
  <si>
    <t>CARROCERIA FIXA ABERTA DE MADEIRA PARA TRANSPORTE GERAL DE CARGA SECA DIMENSOES APROXIMADAS 2,25 X 4,10 X 0,50 M (INCLUI MONTAGEM, NAO INCLUI CAMINHAO)</t>
  </si>
  <si>
    <t>CARROCERIA FIXA ABERTA DE MADEIRA PARA TRANSPORTE GERAL DE CARGA SECA DIMENSOES APROXIMADAS 2,5 X 5,5 X 0,50 M (INCLUI MONTAGEM, NAO INCLUI CAMINHAO)</t>
  </si>
  <si>
    <t>CARROCERIA FIXA ABERTA DE MADEIRA PARA TRANSPORTE GERAL DE CARGA SECA DIMENSOES APROXIMADAS 2,5 X 6,00 X 0,50 M (INCLUI MONTAGEM, NAO INCLUI CAMINHAO)</t>
  </si>
  <si>
    <t>CARROCERIA FIXA ABERTA DE MADEIRA PARA TRANSPORTE GERAL DE CARGA SECA DIMENSOES APROXIMADAS 2,5 X 6,5 X 0,50 M (INCLUI MONTAGEM, NAO INCLUI CAMINHAO)</t>
  </si>
  <si>
    <t>CARROCERIA FIXA ABERTA DE MADEIRA PARA TRANSPORTE GERAL DE CARGA SECA DIMENSOES APROXIMADAS 2,5 X 7,00 X 0,50 M (INCLUI MONTAGEM, NAO INCLUI CAMINHAO)</t>
  </si>
  <si>
    <t>CARROCERIA FIXA ABERTA DE MADEIRA PARA TRANSPORTE GERAL DE CARGA SECA DIMENSOES APROXIMADAS 2,5 X 7,5 X 0,50 M (INCLUI MONTAGEM, NAO INCLUI CAMINHAO)</t>
  </si>
  <si>
    <t>CAVALETE DE FERRO DOBRAVEL, ALTURA 80 CM</t>
  </si>
  <si>
    <t>CAVALETE PARA TALHA COM ESTRUTURA EM TUBO METALICO ALTURA MINIMA 3,2 M EQUIPADO COM RODAS DE BORRACHA PARA MOVIMENTACAO DE TUBOS DE CONCRETO NA CENTRAL DE PREMOLDADOS COM CAPACIDADE DE CARGA DE 3 TONELADAS</t>
  </si>
  <si>
    <t>CAVALO MECANICO TRACAO 4X2, PESO BRUTO TOTAL 16000 KG, CAPACIDADE MAXIMA DE TRACAO *36000* KG, DISTANCIA ENTRE EIXOS *3,56* M, POTENCIA *286* CV (INCLUI CABINE E CHASSI, NAO INCLUI SEMIRREBOQUE)</t>
  </si>
  <si>
    <t>CAVALO MECANICO TRACAO 4X2, PESO BRUTO TOTAL 16000 KG, CAPACIDADE MAXIMA DE TRACAO *45000* KG, DISTANCIA ENTRE EIXOS *3,56* M, POTENCIA *330* CV (INCLUI CABINE E CHASSI, NAO INCLUI SEMIRREBOQUE)</t>
  </si>
  <si>
    <t>CAVALO MECANICO TRACAO 4X2, PESO BRUTO TOTAL 16000 KG, CAPACIDADE MAXIMA DE TRACAO *80000* KG, POTENCIA *380* CV (INCLUI CABINE E CHASSI, NAO INCLUI SEMIRREBOQUE)</t>
  </si>
  <si>
    <t>CAVALO MECANICO TRACAO 4X2, PESO BRUTO TOTAL COMBINADO 49000 KG, CAPACIDADE MAXIMA DE TRACAO *66000* KG, POTENCIA *360* CV (INCLUI CABINE E CHASSI, NAO INCLUI SEMIRREBOQUE)</t>
  </si>
  <si>
    <t>CAVALO MECANICO TRACAO 6X2, PESO BRUTO TOTAL COMBINADO 56000 KG, CAPACIDADE MAXIMA DE TRACAO *66000* KG, POTENCIA *360* CV (INCLUI CABINE E CHASSI, NAO INCLUI SEMIRREBOQUE)</t>
  </si>
  <si>
    <t>CAVOUQUEIRO OU OPERADOR DE PERFURATRIZ / ROMPEDOR (HORISTA)</t>
  </si>
  <si>
    <t>CAVOUQUEIRO OU OPERADOR DE PERFURATRIZ / ROMPEDOR (MENSALISTA)</t>
  </si>
  <si>
    <t>CENTRO DE MEDICAO AGRUPADA, EM POLICARBONATO / PVC, COM 12 MEDIDORES E PROTECAO GERAL (INCLUI BARRAMENTO, DISJUNTORES E ACESSORIOS DE FIXACAO) (PADRAO CONCESSIONARIA LOCAL)</t>
  </si>
  <si>
    <t>CENTRO DE MEDICAO AGRUPADA, EM POLICARBONATO / PVC, COM 16 MEDIDORES E PROTECAO GERAL (INCLUI BARRAMENTO, DISJUNTORES E ACESSORIOS DE FIXACAO) (PADRAO CONCESSIONARIA LOCAL)</t>
  </si>
  <si>
    <t>CENTRO DE MEDICAO AGRUPADA, EM POLICARBONATO / PVC, COM 4 MEDIDORES E PROTECAO GERAL (INCLUI BARRAMENTO, DISJUNTORES E ACESSORIOS DE FIXACAO) (PADRAO CONCESSIONARIA LOCAL)</t>
  </si>
  <si>
    <t>CENTRO DE MEDICAO AGRUPADA, EM POLICARBONATO / PVC, COM 8 MEDIDORES E PROTECAO GERAL (INCLUI BARRAMENTO, DISJUNTORES E ACESSORIOS DE FIXACAO) (PADRAO CONCESSIONARIA LOCAL)</t>
  </si>
  <si>
    <t>CERA LIQUIDA INCOLOR MULTIPISO</t>
  </si>
  <si>
    <t>CHAPA ACO INOX AISI 304 NUMERO 4 (E = 6 MM), ACABAMENTO NUMERO 1 (LAMINADO A QUENTE, FOSCO)</t>
  </si>
  <si>
    <t>CHAPA ACO INOX AISI 304 NUMERO 9 (E = 4 MM), ACABAMENTO NUMERO 1 (LAMINADO A QUENTE, FOSCO)</t>
  </si>
  <si>
    <t>CHAPA DE ACO CARBONO GALVANIZADA, PERFURADA (GRADE FUROS) E = 1,5 MM, DIAMETRO DO FURO = 9,52 MM (FUROS ALTERNADOS HORIZ.)</t>
  </si>
  <si>
    <t>CHAPA DE ACO CARBONO LAMINADO A QUENTE, QUALIDADE ESTRUTURAL, BITOLA 3/16", E =4,75 MM (37,29 KG/M2)</t>
  </si>
  <si>
    <t>CHAPA DE ACO FINA A FRIO BITOLA MSG 20, E = 0,90 MM (7,20 KG/M2)</t>
  </si>
  <si>
    <t>CHAPA DE ACO FINA A FRIO BITOLA MSG 24, E = 0,60 MM (4,80 KG/M2)</t>
  </si>
  <si>
    <t>CHAPA DE ACO FINA A FRIO BITOLA MSG 26, E = 0,45 MM (3,60 KG/M2)</t>
  </si>
  <si>
    <t>CHAPA DE ACO FINA A QUENTE BITOLA MSG 13, E = 2,25 MM (18,00 KG/M2)</t>
  </si>
  <si>
    <t>CHAPA DE ACO FINA A QUENTE BITOLA MSG 14, E = 2,00 MM (16,0 KG/M2)</t>
  </si>
  <si>
    <t>CHAPA DE ACO FINA A QUENTE BITOLA MSG 16, E = 1,50 MM (12,00 KG/M2)</t>
  </si>
  <si>
    <t>CHAPA DE ACO FINA A QUENTE BITOLA MSG 18, E = 1,20 MM (9,60 KG/M2)</t>
  </si>
  <si>
    <t>CHAPA DE ACO FINA A QUENTE BITOLA MSG 3/16", E = 4,75 MM (38,00 KG/M2)</t>
  </si>
  <si>
    <t>CHAPA DE ACO GALVANIZADA BITOLA GSG 14, E = 1,95 MM (15,60 KG/M2)</t>
  </si>
  <si>
    <t>CHAPA DE ACO GALVANIZADA BITOLA GSG 16, E = 1,55 MM (12,40 KG/M2)</t>
  </si>
  <si>
    <t>CHAPA DE ACO GALVANIZADA BITOLA GSG 18, E = 1,25 MM (10,00 KG/M2)</t>
  </si>
  <si>
    <t>CHAPA DE ACO GALVANIZADA BITOLA GSG 19, E = 1,11 MM (8,88 KG/M2)</t>
  </si>
  <si>
    <t>CHAPA DE ACO GALVANIZADA BITOLA GSG 20, E = 0,95 MM (7,60 KG/M2)</t>
  </si>
  <si>
    <t>CHAPA DE ACO GALVANIZADA BITOLA GSG 22, E = 0,80 MM (6,40 KG/M2)</t>
  </si>
  <si>
    <t>CHAPA DE ACO GALVANIZADA BITOLA GSG 24, E = 0,64 (5,12 KG/M2)</t>
  </si>
  <si>
    <t>CHAPA DE ACO GALVANIZADA BITOLA GSG 26, E = 0,50 MM (4,00 KG/M2)</t>
  </si>
  <si>
    <t>CHAPA DE ACO GALVANIZADA BITOLA GSG 30, E = 0,35 MM (2,80 KG/M2)</t>
  </si>
  <si>
    <t>CHAPA DE ACO GROSSA, ASTM A36, E = 1" (25,40 MM) 199,18 KG/M2</t>
  </si>
  <si>
    <t>CHAPA DE ACO GROSSA, ASTM A36, E = 1/2" (12,70 MM) 99,59 KG/M2</t>
  </si>
  <si>
    <t>CHAPA DE ACO GROSSA, ASTM A36, E = 1/4" (6,35 MM) 49,79 KG/M2</t>
  </si>
  <si>
    <t>CHAPA DE ACO GROSSA, ASTM A36, E = 3/4" (19,05 MM) 149,39 KG/M2</t>
  </si>
  <si>
    <t>CHAPA DE ACO GROSSA, ASTM A36, E = 3/8" (9,53 MM) 74,69 KG/M2</t>
  </si>
  <si>
    <t>CHAPA DE ACO GROSSA, ASTM A36, E = 5/8" (15,88 MM) 124,49 KG/M2</t>
  </si>
  <si>
    <t>CHAPA DE ACO GROSSA, ASTM A36, E = 7/8" (22,23 MM) 174,28 KG/M2</t>
  </si>
  <si>
    <t>CHAPA DE ACO GROSSA, SAE 1020, BITOLA 1/4", E = 6,35 MM (49,85 KG/M2)</t>
  </si>
  <si>
    <t>CHAPA DE ACO XADREZ PARA PISOS, E = 1/4" (6,30 MM) 54,53 KG/M2</t>
  </si>
  <si>
    <t>CHAPA DE LAMINADO MELAMINICO, LISO BRILHANTE, DE 1,25 X 3,08 METROS, ESPESSURA = 0,8 MILIMETROS</t>
  </si>
  <si>
    <t>CHAPA DE LAMINADO MELAMINICO, LISO FOSCO, DE 1,25 X 3,08 METROS, ESPESSURA = 0,8 MILIMETROS</t>
  </si>
  <si>
    <t>CHAPA DE LAMINADO MELAMINICO, TEXTURIZADO, DE 1,25 X 3,08 METROS, ESPESSURA = 0,8 MILIMETROS</t>
  </si>
  <si>
    <t>CHAPA DE MDF BRANCO LISO 1 FACE, E = 12 MM, DE *2,75 X 1,85* M</t>
  </si>
  <si>
    <t>CHAPA DE MDF BRANCO LISO 1 FACE, E = 15 MM, DE *2,75 X 1,85* M</t>
  </si>
  <si>
    <t>CHAPA DE MDF BRANCO LISO 1 FACE, E = 18 MM, DE *2,75 X 1,85* M</t>
  </si>
  <si>
    <t>CHAPA DE MDF BRANCO LISO 1 FACE, E = 25 MM, DE *2,75 X 1,85* M</t>
  </si>
  <si>
    <t>CHAPA DE MDF BRANCO LISO 1 FACE, E = 6 MM, DE *2,75 X 1,85* M</t>
  </si>
  <si>
    <t>CHAPA DE MDF BRANCO LISO 1 FACE, E = 9 MM, DE *2,75 X 1,85* M</t>
  </si>
  <si>
    <t>CHAPA DE MDF BRANCO LISO 2 FACES, E = 12 MM, DE *2,75 X 1,85* M</t>
  </si>
  <si>
    <t>CHAPA DE MDF BRANCO LISO 2 FACES, E = 15 MM, DE *2,75 X 1,85* M</t>
  </si>
  <si>
    <t>CHAPA DE MDF BRANCO LISO 2 FACES, E = 18 MM, DE *2,75 X 1,85* M</t>
  </si>
  <si>
    <t>CHAPA DE MDF BRANCO LISO 2 FACES, E = 25 MM, DE *2,75 X 1,85* M</t>
  </si>
  <si>
    <t>CHAPA DE MDF BRANCO LISO 2 FACES, E = 6 MM, DE *2,75 X 1,85* M</t>
  </si>
  <si>
    <t>CHAPA DE MDF BRANCO LISO 2 FACES, E = 9 MM, DE *2,75 X 1,85* M</t>
  </si>
  <si>
    <t>CHAPA DE MDF CRU, E = 12 MM, DE *2,75 X 1,85* M</t>
  </si>
  <si>
    <t>CHAPA DE MDF CRU, E = 15 MM, DE *2,75 X 1,85* M</t>
  </si>
  <si>
    <t>CHAPA DE MDF CRU, E = 18 MM, DE *2,75 X 1,85* M</t>
  </si>
  <si>
    <t>CHAPA DE MDF CRU, E = 20 MM, DE *2,75 X 1,85* M</t>
  </si>
  <si>
    <t>CHAPA DE MDF CRU, E = 25 MM, DE *2,75 X 1,85* M</t>
  </si>
  <si>
    <t>CHAPA DE MDF CRU, E = 6 MM, DE *2,75 X 1,85* M</t>
  </si>
  <si>
    <t>CHAPA DE MDF CRU, E = 9 MM, DE *2,75 X 1,85* M</t>
  </si>
  <si>
    <t>CHAPA EM ACO GALVANIZADO PARA STEEL DECK, COM NERVURAS TRAPEZOIDAIS, LARGURA UTIL DE 915 MM E ESPESSURA DE 0,80 MM</t>
  </si>
  <si>
    <t>CHAPA EM ACO GALVANIZADO PARA STEEL DECK, COM NERVURAS TRAPEZOIDAIS, LARGURA UTIL DE 915 MM E ESPESSURA DE 0,95 MM</t>
  </si>
  <si>
    <t>CHAPA EM ACO GALVANIZADO PARA STEEL DECK, COM NERVURAS TRAPEZOIDAIS, LARGURA UTIL DE 915 MM E ESPESSURA DE 1,25 MM</t>
  </si>
  <si>
    <t>CHAPA PARA EMENDA DE VIGA, EM ACO GROSSO, QUALIDADE ESTRUTURAL, BITOLA 3/16", E= 4,75 MM, 4 FUROS, LARGURA 45 MM, COMPRIMENTO 500 MM</t>
  </si>
  <si>
    <t>CHAPA/BOBINA LISA EM ALUMINIO, LIGA 1.200 - H14, QUALQUER ESPESSURA, QUALQUER LARGURA</t>
  </si>
  <si>
    <t>CHAPA/PAINEL DE MADEIRA COMPENSADA PLASTIFICADA (MADEIRITE PLASTIFICADO) PARA FORMA DE CONCRETO, DE 2200 X 1100 MM, E = *17* MM</t>
  </si>
  <si>
    <t>CHAPA/PAINEL DE MADEIRA COMPENSADA PLASTIFICADA (MADEIRITE PLASTIFICADO) PARA FORMA DE CONCRETO, DE 2200 X 1100 MM, E = 10 MM</t>
  </si>
  <si>
    <t>CHAPA/PAINEL DE MADEIRA COMPENSADA PLASTIFICADA (MADEIRITE PLASTIFICADO) PARA FORMA DE CONCRETO, DE 2200 X 1100 MM, E = 12 MM</t>
  </si>
  <si>
    <t>CHAPA/PAINEL DE MADEIRA COMPENSADA PLASTIFICADA (MADEIRITE PLASTIFICADO) PARA FORMA DE CONCRETO, DE 2200 X 1100 MM, E = 14 MM</t>
  </si>
  <si>
    <t>CHAPA/PAINEL DE MADEIRA COMPENSADA PLASTIFICADA (MADEIRITE PLASTIFICADO) PARA FORMA DE CONCRETO, DE 2200 X 1100 MM, E = 20 MM</t>
  </si>
  <si>
    <t>CHAPA/PAINEL DE MADEIRA COMPENSADA PLASTIFICADA (MADEIRITE PLASTIFICADO) PARA FORMA DE CONCRETO, DE 2200 X 1100 MM, E = 6 MM</t>
  </si>
  <si>
    <t>CHAPA/PAINEL DE MADEIRA COMPENSADA RESINADA (MADEIRITE RESINADO ROSA) PARA FORMA DE CONCRETO, DE 2200 X 1100 MM, E = 14 MM</t>
  </si>
  <si>
    <t>CHAPA/PAINEL DE MADEIRA COMPENSADA RESINADA (MADEIRITE RESINADO ROSA) PARA FORMA DE CONCRETO, DE 2200 X 1100 MM, E = 17 MM</t>
  </si>
  <si>
    <t>CHAPA/PAINEL DE MADEIRA COMPENSADA RESINADA (MADEIRITE RESINADO ROSA) PARA FORMA DE CONCRETO, DE 2200 X 1100 MM, E = 20 MM</t>
  </si>
  <si>
    <t>CHAPA/PAINEL DE MADEIRA COMPENSADA RESINADA (MADEIRITE RESINADO ROSA) PARA FORMA DE CONCRETO, DE 2200 X 1100 MM, E = 6 MM</t>
  </si>
  <si>
    <t>CHAPA/PAINEL DE MADEIRA COMPENSADA RESINADA (MADEIRITE RESINADO ROSA) PARA FORMA DE CONCRETO, DE 2200 X 1100 MM, E = 8 A 12 MM</t>
  </si>
  <si>
    <t>CHAVE AJUSTAVEL (INGLESA) 10"</t>
  </si>
  <si>
    <t>CHAVE AJUSTAVEL (INGLESA) 15"</t>
  </si>
  <si>
    <t>CHAVE AJUSTAVEL (INGLESA) 6"</t>
  </si>
  <si>
    <t>CHAVE DE GRIFO DE 24"</t>
  </si>
  <si>
    <t>CHAVE DUPLA PARA CONEXOES TIPO STORZ, ENGATE RAPIDO 1 1/2" X 2 1/2", EM LATAO, PARA INSTALACAO PREDIAL COMBATE A INCENDIO</t>
  </si>
  <si>
    <t>CHAVE FIXA 19 X 22 MM</t>
  </si>
  <si>
    <t>CHUMBADOR DE ACO GALVANIZADO, 1" X 600 MM, PARA POSTES DE ACO COM BASE, INCLUSO PORCA E ARRUELA</t>
  </si>
  <si>
    <t>CHUMBADOR DE ACO TIPO PARABOLT, * 5/8" X 200* MM, COM PORCA E ARRUELA</t>
  </si>
  <si>
    <t>CHUMBADOR DE ACO ZINCADO, DIAMETRO 1/2", COMPRIMENTO 75 MM</t>
  </si>
  <si>
    <t>CHUMBADOR DE ACO ZINCADO, DIAMETRO 1/4" COM PARAFUSO 1/4" X 40 MM</t>
  </si>
  <si>
    <t>CHUMBADOR DE ACO ZINCADO, DIAMETRO 5/8", COMPRIMENTO 6", COM PORCA</t>
  </si>
  <si>
    <t>CHUVEIRO COMUM EM PLASTICO BRANCO, COM CANO, 3 TEMPERATURAS, 5500 W (110/220 V)</t>
  </si>
  <si>
    <t>CHUVEIRO COMUM EM PLASTICO CROMADO, COM CANO, 4 TEMPERATURAS (110/220 V)</t>
  </si>
  <si>
    <t>CIMENTO BRANCO NAO ESTRUTURAL (CPB - NAO ESTRUTURAL)</t>
  </si>
  <si>
    <t>CIMENTO IMPERMEABILIZANTE DE PEGA ULTRARRAPIDA PARA TAMPONAMENTOS</t>
  </si>
  <si>
    <t>CIMENTO PORTLAND COMPOSTO CP II-32</t>
  </si>
  <si>
    <t>CIMENTO PORTLAND DE ALTO FORNO (AF) CP III-40</t>
  </si>
  <si>
    <t>CIMENTO PORTLAND ESTRUTURAL BRANCO CPB - 32 OU CPB - 40</t>
  </si>
  <si>
    <t>CIMENTO PORTLAND POZOLANICO CP IV-32</t>
  </si>
  <si>
    <t>CINTA CIRCULAR EM ACO GALVANIZADO DE 150 MM DE DIAMETRO PARA FIXACAO DE CAIXA MEDICAO, INCLUI PARAFUSOS E PORCAS</t>
  </si>
  <si>
    <t>CINTA CIRCULAR EM ACO GALVANIZADO DE 210 MM DE DIAMETRO PARA INSTALACAO DE TRANSFORMADOR EM POSTE DE CONCRETO</t>
  </si>
  <si>
    <t>CINTURAO DE SEGURANCA TIPO PARAQUEDISTA, FIVELA EM ACO, AJUSTE NO SUSPENSORIO, CINTURA E PERNAS</t>
  </si>
  <si>
    <t>COBRE ELETROLITICO EM BARRA OU CHAPA</t>
  </si>
  <si>
    <t>COLA A BASE DE RESINA SINTETICA PARA CHAPA DE LAMINADO MELAMINICO E OUTROS</t>
  </si>
  <si>
    <t>COLA BRANCA BASE PVA</t>
  </si>
  <si>
    <t>COLA PARA TUBOS E MANTAS ELASTOMERICAS, A BASE DE SOLVENTE</t>
  </si>
  <si>
    <t>COLAR DE TOMADA EM POLIPROPILENO, PP, COM PARAFUSOS, PARA PEAD, 63 X 1/2" - LIGACAO PREDIAL DE AGUA</t>
  </si>
  <si>
    <t>COLAR DE TOMADA EM POLIPROPILENO, PP, COM PARAFUSOS, PARA PEAD, 63 X 3/4" - LIGACAO PREDIAL DE AGUA</t>
  </si>
  <si>
    <t>COLAR TOMADA PVC, COM TRAVAS, SAIDA COM ROSCA, DE 110 MM X 1/2" OU 110 MM X 3/4", PARA LIGACAO PREDIAL DE AGUA</t>
  </si>
  <si>
    <t>COLAR TOMADA PVC, COM TRAVAS, SAIDA COM ROSCA, DE 32 MM X 1/2" OU 32 MM X 3/4", PARA LIGACAO PREDIAL DE AGUA</t>
  </si>
  <si>
    <t>COLAR TOMADA PVC, COM TRAVAS, SAIDA COM ROSCA, DE 40 MM X 1/2" OU 40 MM X 3/4", PARA LIGACAO PREDIAL DE AGUA</t>
  </si>
  <si>
    <t>COLAR TOMADA PVC, COM TRAVAS, SAIDA COM ROSCA, DE 50 MM X 1/2" OU 50 MM X 3/4", PARA LIGACAO PREDIAL DE AGUA</t>
  </si>
  <si>
    <t>COLAR TOMADA PVC, COM TRAVAS, SAIDA COM ROSCA, DE 60 MM X 1/2" OU 60 MM X 3/4", PARA LIGACAO PREDIAL DE AGUA</t>
  </si>
  <si>
    <t>COLAR TOMADA PVC, COM TRAVAS, SAIDA COM ROSCA, DE 75 MM X 1/2" OU 75 MM X 3/4", PARA LIGACAO PREDIAL DE AGUA</t>
  </si>
  <si>
    <t>COLAR TOMADA PVC, COM TRAVAS, SAIDA COM ROSCA, DE 85 MM X 1/2" OU 85 MM X 3/4", PARA LIGACAO PREDIAL DE AGUA</t>
  </si>
  <si>
    <t>COLAR TOMADA PVC, COM TRAVAS, SAIDA ROSCAVEL COM BUCHA DE LATAO, DE 60 MM X 1/2" OU 60 MM X 3/4", PARA LIGACAO PREDIAL DE AGUA</t>
  </si>
  <si>
    <t>COLHER DE PEDREIRO 9", EM ACO, COM CANTOS REDONDOS E CABO DE MADEIRA OU PLASTICO</t>
  </si>
  <si>
    <t>COMPACTADOR DE SOLO A PERCUSSAO (SOQUETE), A GASOLINA 4 TEMPOS, PESO 55 A 65 KG, FORCA DE IMPACTO 1.000 A 1.500 KGF, FREQ. 600 A 700 GOLPES P/ MINUTO, VELOCIDADE TRABALHO DE 10 A 15 M/MIN, POT. DE 2,00 A 3,00 HP</t>
  </si>
  <si>
    <t>COMPACTADOR DE SOLO TIPO PLACA VIBRATORIA REVERSIVEL, A GASOLINA 4 TEMPOS, PESO 125 A 150 KG, FORCA CENTRIF. 2500 A 2800 KGF, LARG. TRABALHO 400 A 450 MM, FREQ. VIBRACAO 4300 A 4500 RPM, VELOC. TRABALHO 15 A 20 M/MIN, POT. 5,5 A 6,0 HP</t>
  </si>
  <si>
    <t>COMPACTADOR DE SOLO TIPO PLACA VIBRATORIA REVERSIVEL, A GASOLINA 4 TEMPOS, PESO 150 A 175 KG, FORCA CENTRIF. 2800 A 3100 KGF, LARG. TRABALHO DE 450 A 520 MM, FREQ. VIBRACAO 4000 A 4300 RPM, VELOC. TRABALHO DE 15 A 20 M/MIN, POT. DE 6,0 A 7,0 HP</t>
  </si>
  <si>
    <t>COMPACTADOR DE SOLO, TIPO PLACA VIBRATORIA NAO REVERSIVEL, A GASOLINA 4 TEMPOS, PESO 80 A 120 KG, FORCA CENTRIF. DE 1300 A 2000 KGF, LARG. TRABALHO DE 400 A 500 MM, FREQ. VIBRACAO DE 4800 A 6000 RPM, VELOCIDADE TRABALHO DE 20 A 30 M/MIN, POT. DE 5,0 A 6,0 HP</t>
  </si>
  <si>
    <t>COMPACTADOR DE SOLO, TIPO PLACA VIBRATORIA REVERSIVEL, A DIESEL, PESO 700 A 820 KG, FORCA CENTRIF. DE 6.200 A 10.000 KGF, LARG. TRABALHO DE 650 A 720 MM, FREQ. VIBRACAO DE 3.000 A 3.500 RPM, VELOCIDADE TRABALHO DE 25 A 30 M/MIN, POT. DE 13,0 A 15,0 HP</t>
  </si>
  <si>
    <t>COMPACTADOR DE SOLO, TIPO PLACA VIBRATORIA REVERSIVEL, A GASOLINA 4 TEMPOS, PESO 160 A 265 KG, FORCA CENTRIF. DE 2750 A 4000 KGF, LARG. TRABALHO DE 430 A 550 MM, FREQ. VIBRACAO DE 4000 A 5500 RPM, VELOCIDADE TRABALHO DE 20 A 25 M/MIN, POT. DE 7,5 A 9,0 HP</t>
  </si>
  <si>
    <t>COMPENSADO NAVAL - CHAPA/PAINEL EM MADEIRA COMPENSADA PRENSADA, DE 2200 X 1600 MM, E = 10 MM</t>
  </si>
  <si>
    <t>COMPENSADO NAVAL - CHAPA/PAINEL EM MADEIRA COMPENSADA PRENSADA, DE 2200 X 1600 MM, E = 12 MM</t>
  </si>
  <si>
    <t>COMPENSADO NAVAL - CHAPA/PAINEL EM MADEIRA COMPENSADA PRENSADA, DE 2200 X 1600 MM, E = 15 MM</t>
  </si>
  <si>
    <t>COMPENSADO NAVAL - CHAPA/PAINEL EM MADEIRA COMPENSADA PRENSADA, DE 2200 X 1600 MM, E = 18 MM</t>
  </si>
  <si>
    <t>COMPENSADO NAVAL - CHAPA/PAINEL EM MADEIRA COMPENSADA PRENSADA, DE 2200 X 1600 MM, E = 20 MM</t>
  </si>
  <si>
    <t>COMPENSADO NAVAL - CHAPA/PAINEL EM MADEIRA COMPENSADA PRENSADA, DE 2200 X 1600 MM, E = 25 MM</t>
  </si>
  <si>
    <t>COMPENSADO NAVAL - CHAPA/PAINEL EM MADEIRA COMPENSADA PRENSADA, DE 2200 X 1600 MM, E = 4 MM</t>
  </si>
  <si>
    <t>COMPENSADO NAVAL - CHAPA/PAINEL EM MADEIRA COMPENSADA PRENSADA, DE 2200 X 1600 MM, E = 6 MM</t>
  </si>
  <si>
    <t>COMPRESSOR DE AR ESTACIONARIO, VAZAO 620 PCM, PRESSAO EFETIVA DE TRABALHO 109 PSI, MOTOR ELETRICO, POTENCIA 127 CV</t>
  </si>
  <si>
    <t>COMPRESSOR DE AR REBOCAVEL VAZAO 400 PCM, PRESSAO EFETIVA DE TRABALHO 102 PSI, MOTOR DIESEL, POTENCIA 110 CV</t>
  </si>
  <si>
    <t>COMPRESSOR DE AR REBOCAVEL VAZAO 748 PCM, PRESSAO EFETIVA DE TRABALHO 102 PSI, MOTOR DIESEL, POTENCIA 210 CV</t>
  </si>
  <si>
    <t>COMPRESSOR DE AR REBOCAVEL VAZAO 860 PCM, PRESSAO EFETIVA DE TRABALHO 102 PSI, MOTOR DIESEL, POTENCIA 250 CV</t>
  </si>
  <si>
    <t>COMPRESSOR DE AR REBOCAVEL, VAZAO 152 PCM, PRESSAO EFETIVA DE TRABALHO 102 PSI, MOTOR DIESEL, POTENCIA 31,5 KW</t>
  </si>
  <si>
    <t>COMPRESSOR DE AR REBOCAVEL, VAZAO 189 PCM, PRESSAO EFETIVA DE TRABALHO 102 PSI, MOTOR DIESEL, POTENCIA 63 CV</t>
  </si>
  <si>
    <t>COMPRESSOR DE AR REBOCAVEL, VAZAO 250 PCM, PRESSAO EFETIVA DE TRABALHO 102 PSI, MOTOR DIESEL, POTENCIA 81 CV</t>
  </si>
  <si>
    <t>COMPRESSOR DE AR REBOCAVEL, VAZAO 89 PCM, PRESSAO EFETIVA DE TRABALHO *102* PSI, MOTOR DIESEL, POTENCIA *20* CV</t>
  </si>
  <si>
    <t>CONCERTINA CLIPADA (DUPLA) EM ACO GALVANIZADO DE ALTA RESISTENCIA, COM ESPIRAL DE 300 MM, D = 2,76 MM</t>
  </si>
  <si>
    <t>CONCERTINA SIMPLES EM ACO GALVANIZADO DE ALTA RESISTENCIA, COM ESPIRAL DE 300 MM, D = 2,76 MM</t>
  </si>
  <si>
    <t>CONCRETO AUTOADENSAVEL (CAA) CLASSE DE RESISTENCIA C15, ESPALHAMENTO SF2, COM BOMBEAMENTO (DISPONIBILIZACAO DE BOMBA), SEM O LANCAMENTO (NBR 15823)</t>
  </si>
  <si>
    <t>CONCRETO AUTOADENSAVEL (CAA) CLASSE DE RESISTENCIA C20, ESPALHAMENTO SF2, COM BOMBEAMENTO (DISPONIBILIZACAO DE BOMBA), SEM O LANCAMENTO (NBR 15823)</t>
  </si>
  <si>
    <t>CONCRETO AUTOADENSAVEL (CAA) CLASSE DE RESISTENCIA C25, ESPALHAMENTO SF2, COM BOMBEAMENTO (DISPONIBILIZACAO DE BOMBA), SEM O LANCAMENTO (NBR 15823)</t>
  </si>
  <si>
    <t>CONCRETO AUTOADENSAVEL (CAA) CLASSE DE RESISTENCIA C30, ESPALHAMENTO SF2, COM BOMBEAMENTO (DISPONIBILIZACAO DE BOMBA), SEM O LANCAMENTO (NBR 15823)</t>
  </si>
  <si>
    <t>CONCRETO BETUMINOSO USINADO A QUENTE (CBUQ) PARA PAVIMENTACAO ASFALTICA, PADRAO DNIT, FAIXA C, COM CAP 30/45 - AQUISICAO POSTO USINA</t>
  </si>
  <si>
    <t>T</t>
  </si>
  <si>
    <t>CONCRETO BETUMINOSO USINADO A QUENTE (CBUQ) PARA PAVIMENTACAO ASFALTICA, PADRAO DNIT, FAIXA C, COM CAP 50/70 - AQUISICAO POSTO USINA</t>
  </si>
  <si>
    <t>CONCRETO BETUMINOSO USINADO A QUENTE (CBUQ) PARA PAVIMENTACAO ASFALTICA, PADRAO DNIT, PARA BINDER, COM CAP 50/70 - AQUISICAO POSTO USINA</t>
  </si>
  <si>
    <t>CONCRETO USINADO BOMBEAVEL, CLASSE DE RESISTENCIA C20, BRITA 0 E 1, SLUMP = 100 +/- 20 MM, COM BOMBEAMENTO (DISPONIBILIZACAO DE BOMBA), SEM O LANCAMENTO (NBR 8953)</t>
  </si>
  <si>
    <t>CONCRETO USINADO BOMBEAVEL, CLASSE DE RESISTENCIA C20, COM BRITA 0 E 1, SLUMP = 100 +/- 20 MM, EXCLUI SERVICO DE BOMBEAMENTO (NBR 8953)</t>
  </si>
  <si>
    <t>CONCRETO USINADO BOMBEAVEL, CLASSE DE RESISTENCIA C20, COM BRITA 0 E 1, SLUMP = 130 +/- 20 MM, EXCLUI SERVICO DE BOMBEAMENTO (NBR 8953)</t>
  </si>
  <si>
    <t>CONCRETO USINADO BOMBEAVEL, CLASSE DE RESISTENCIA C20, COM BRITA 0 E 1, SLUMP = 190 +/- 20 MM, COM BOMBEAMENTO (DISPONIBILIZACAO DE BOMBA), SEM O LANCAMENTO (NBR 8953)</t>
  </si>
  <si>
    <t>CONCRETO USINADO BOMBEAVEL, CLASSE DE RESISTENCIA C20, COM BRITA 0, SLUMP = 220 +/- 20 MM, COM BOMBEAMENTO (DISPONIBILIZACAO DE BOMBA), SEM O LANCAMENTO (NBR 8953)</t>
  </si>
  <si>
    <t>CONCRETO USINADO BOMBEAVEL, CLASSE DE RESISTENCIA C25, BRITA 0 E 1, SLUMP = 100 +/- 20 MM, COM BOMBEAMENTO (DISPONIBILIZACAO DE BOMBA), SEM O LANCAMENTO (NBR 8953)</t>
  </si>
  <si>
    <t>CONCRETO USINADO BOMBEAVEL, CLASSE DE RESISTENCIA C25, COM BRITA 0 E 1, SLUMP = 100 +/- 20 MM, EXCLUI SERVICO DE BOMBEAMENTO (NBR 8953)</t>
  </si>
  <si>
    <t>CONCRETO USINADO BOMBEAVEL, CLASSE DE RESISTENCIA C25, COM BRITA 0 E 1, SLUMP = 130 +/- 20 MM, EXCLUI SERVICO DE BOMBEAMENTO (NBR 8953)</t>
  </si>
  <si>
    <t>CONCRETO USINADO BOMBEAVEL, CLASSE DE RESISTENCIA C25, COM BRITA 0 E 1, SLUMP = 190 +/- 20 MM, EXCLUI SERVICO DE BOMBEAMENTO (NBR 8953)</t>
  </si>
  <si>
    <t>CONCRETO USINADO BOMBEAVEL, CLASSE DE RESISTENCIA C30, BRITA 0 E 1, SLUMP = 100 +/- 20 MM, COM BOMBEAMENTO (DISPONIBILIZACAO DE BOMBA), SEM O LANCAMENTO (NBR 8953)</t>
  </si>
  <si>
    <t>CONCRETO USINADO BOMBEAVEL, CLASSE DE RESISTENCIA C30, COM BRITA 0 E 1, SLUMP = 100 +/- 20 MM, EXCLUI SERVICO DE BOMBEAMENTO (NBR 8953)</t>
  </si>
  <si>
    <t>CONCRETO USINADO BOMBEAVEL, CLASSE DE RESISTENCIA C30, COM BRITA 0 E 1, SLUMP = 130 +/- 20 MM, EXCLUI SERVICO DE BOMBEAMENTO (NBR 8953)</t>
  </si>
  <si>
    <t>CONCRETO USINADO BOMBEAVEL, CLASSE DE RESISTENCIA C30, COM BRITA 0 E 1, SLUMP = 190 +/- 20 MM, EXCLUI SERVICO DE BOMBEAMENTO (NBR 8953)</t>
  </si>
  <si>
    <t>CONCRETO USINADO BOMBEAVEL, CLASSE DE RESISTENCIA C30, COM BRITA 0 E 1, SLUMP = 220 +/- 30 MM, EXCLUI SERVICO DE BOMBEAMENTO (NBR 8953)</t>
  </si>
  <si>
    <t>CONCRETO USINADO BOMBEAVEL, CLASSE DE RESISTENCIA C35, BRITA 0 E 1, SLUMP = 100 +/- 20 MM, COM BOMBEAMENTO (DISPONIBILIZACAO DE BOMBA), SEM O LANCAMENTO (NBR 8953)</t>
  </si>
  <si>
    <t>CONCRETO USINADO BOMBEAVEL, CLASSE DE RESISTENCIA C35, COM BRITA 0 E 1, SLUMP = 100 +/- 20 MM, EXCLUI SERVICO DE BOMBEAMENTO (NBR 8953)</t>
  </si>
  <si>
    <t>CONCRETO USINADO BOMBEAVEL, CLASSE DE RESISTENCIA C40, BRITA 0 E 1, SLUMP = 100 +/- 20 MM, COM BOMBEAMENTO (DISPONIBILIZACAO DE BOMBA), SEM O LANCAMENTO (NBR 8953)</t>
  </si>
  <si>
    <t>CONCRETO USINADO BOMBEAVEL, CLASSE DE RESISTENCIA C40, COM BRITA 0 E 1, SLUMP = 100 +/- 20 MM, EXCLUI SERVICO DE BOMBEAMENTO (NBR 8953)</t>
  </si>
  <si>
    <t>CONCRETO USINADO BOMBEAVEL, CLASSE DE RESISTENCIA C45, BRITA 0 E 1, SLUMP = 100 +/- 20 MM, COM BOMBEAMENTO (DISPONIBILIZACAO DE BOMBA), SEM O LANCAMENTO (NBR 8953)</t>
  </si>
  <si>
    <t>CONCRETO USINADO BOMBEAVEL, CLASSE DE RESISTENCIA C50, BRITA 0 E 1, SLUMP = 100 +/- 20 MM, COM BOMBEAMENTO (DISPONIBILIZACAO DE BOMBA), SEM O LANCAMENTO (NBR 8953)</t>
  </si>
  <si>
    <t>CONCRETO USINADO BOMBEAVEL, CLASSE DE RESISTENCIA C60, COM BRITA 0 E 1, SLUMP = 100 +/- 20 MM, COM BOMBEAMENTO (DISPONIBILIZACAO DE BOMBA), SEM O LANCAMENTO (NBR 8953)</t>
  </si>
  <si>
    <t>CONCRETO USINADO CONVENCIONAL (NAO BOMBEAVEL) CLASSE DE RESISTENCIA C10, COM BRITA 1 E 2, SLUMP = 80 MM +/- 10 MM (NBR 8953)</t>
  </si>
  <si>
    <t>CONCRETO USINADO CONVENCIONAL (NAO BOMBEAVEL) CLASSE DE RESISTENCIA C15, COM BRITA 1 E 2, SLUMP = 80 MM +/- 10 MM (NBR 8953)</t>
  </si>
  <si>
    <t>CONDULETE DE ALUMINIO TIPO B, PARA ELETRODUTO ROSCAVEL DE 1", COM TAMPA CEGA</t>
  </si>
  <si>
    <t>CONDULETE DE ALUMINIO TIPO B, PARA ELETRODUTO ROSCAVEL DE 1/2", COM TAMPA CEGA</t>
  </si>
  <si>
    <t>CONDULETE DE ALUMINIO TIPO B, PARA ELETRODUTO ROSCAVEL DE 3/4", COM TAMPA CEGA</t>
  </si>
  <si>
    <t>CONDULETE DE ALUMINIO TIPO C, PARA ELETRODUTO ROSCAVEL DE 1", COM TAMPA CEGA</t>
  </si>
  <si>
    <t>CONDULETE DE ALUMINIO TIPO C, PARA ELETRODUTO ROSCAVEL DE 1/2", COM TAMPA CEGA</t>
  </si>
  <si>
    <t>CONDULETE DE ALUMINIO TIPO C, PARA ELETRODUTO ROSCAVEL DE 3/4", COM TAMPA CEGA</t>
  </si>
  <si>
    <t>CONDULETE DE ALUMINIO TIPO C, PARA ELETRODUTO ROSCAVEL DE 4", COM TAMPA CEGA</t>
  </si>
  <si>
    <t>CONDULETE DE ALUMINIO TIPO E, PARA ELETRODUTO ROSCAVEL DE 1 1/2", COM TAMPA CEGA</t>
  </si>
  <si>
    <t>CONDULETE DE ALUMINIO TIPO E, PARA ELETRODUTO ROSCAVEL DE 1 1/4", COM TAMPA CEGA</t>
  </si>
  <si>
    <t>CONDULETE DE ALUMINIO TIPO E, PARA ELETRODUTO ROSCAVEL DE 1", COM TAMPA CEGA</t>
  </si>
  <si>
    <t>CONDULETE DE ALUMINIO TIPO E, PARA ELETRODUTO ROSCAVEL DE 1/2", COM TAMPA CEGA</t>
  </si>
  <si>
    <t>CONDULETE DE ALUMINIO TIPO E, PARA ELETRODUTO ROSCAVEL DE 2", COM TAMPA CEGA</t>
  </si>
  <si>
    <t>CONDULETE DE ALUMINIO TIPO E, PARA ELETRODUTO ROSCAVEL DE 3", COM TAMPA CEGA</t>
  </si>
  <si>
    <t>CONDULETE DE ALUMINIO TIPO E, PARA ELETRODUTO ROSCAVEL DE 3/4", COM TAMPA CEGA</t>
  </si>
  <si>
    <t>CONDULETE DE ALUMINIO TIPO E, PARA ELETRODUTO ROSCAVEL DE 4", COM TAMPA CEGA</t>
  </si>
  <si>
    <t>CONDULETE DE ALUMINIO TIPO LR, PARA ELETRODUTO ROSCAVEL DE 1 1/2", COM TAMPA CEGA</t>
  </si>
  <si>
    <t>CONDULETE DE ALUMINIO TIPO LR, PARA ELETRODUTO ROSCAVEL DE 1 1/4", COM TAMPA CEGA</t>
  </si>
  <si>
    <t>CONDULETE DE ALUMINIO TIPO LR, PARA ELETRODUTO ROSCAVEL DE 1", COM TAMPA CEGA</t>
  </si>
  <si>
    <t>CONDULETE DE ALUMINIO TIPO LR, PARA ELETRODUTO ROSCAVEL DE 1/2", COM TAMPA CEGA</t>
  </si>
  <si>
    <t>CONDULETE DE ALUMINIO TIPO LR, PARA ELETRODUTO ROSCAVEL DE 2", COM TAMPA CEGA</t>
  </si>
  <si>
    <t>CONDULETE DE ALUMINIO TIPO LR, PARA ELETRODUTO ROSCAVEL DE 3", COM TAMPA CEGA</t>
  </si>
  <si>
    <t>CONDULETE DE ALUMINIO TIPO LR, PARA ELETRODUTO ROSCAVEL DE 3/4", COM TAMPA CEGA</t>
  </si>
  <si>
    <t>CONDULETE DE ALUMINIO TIPO LR, PARA ELETRODUTO ROSCAVEL DE 4", COM TAMPA CEGA</t>
  </si>
  <si>
    <t>CONDULETE DE ALUMINIO TIPO T, PARA ELETRODUTO ROSCAVEL DE 1 1/2", COM TAMPA CEGA</t>
  </si>
  <si>
    <t>CONDULETE DE ALUMINIO TIPO T, PARA ELETRODUTO ROSCAVEL DE 1 1/4", COM TAMPA CEGA</t>
  </si>
  <si>
    <t>CONDULETE DE ALUMINIO TIPO T, PARA ELETRODUTO ROSCAVEL DE 1", COM TAMPA CEGA</t>
  </si>
  <si>
    <t>CONDULETE DE ALUMINIO TIPO T, PARA ELETRODUTO ROSCAVEL DE 1/2", COM TAMPA CEGA</t>
  </si>
  <si>
    <t>CONDULETE DE ALUMINIO TIPO T, PARA ELETRODUTO ROSCAVEL DE 2", COM TAMPA CEGA</t>
  </si>
  <si>
    <t>CONDULETE DE ALUMINIO TIPO T, PARA ELETRODUTO ROSCAVEL DE 3", COM TAMPA CEGA</t>
  </si>
  <si>
    <t>CONDULETE DE ALUMINIO TIPO T, PARA ELETRODUTO ROSCAVEL DE 3/4", COM TAMPA CEGA</t>
  </si>
  <si>
    <t>CONDULETE DE ALUMINIO TIPO T, PARA ELETRODUTO ROSCAVEL DE 4", COM TAMPA CEGA</t>
  </si>
  <si>
    <t>CONDULETE DE ALUMINIO TIPO TB, PARA ELETRODUTO ROSCAVEL DE 3", COM TAMPA CEGA</t>
  </si>
  <si>
    <t>CONDULETE DE ALUMINIO TIPO X, PARA ELETRODUTO ROSCAVEL DE 1 1/2", COM TAMPA CEGA</t>
  </si>
  <si>
    <t>CONDULETE DE ALUMINIO TIPO X, PARA ELETRODUTO ROSCAVEL DE 1 1/4", COM TAMPA CEGA</t>
  </si>
  <si>
    <t>CONDULETE DE ALUMINIO TIPO X, PARA ELETRODUTO ROSCAVEL DE 1", COM TAMPA CEGA</t>
  </si>
  <si>
    <t>CONDULETE DE ALUMINIO TIPO X, PARA ELETRODUTO ROSCAVEL DE 1/2", COM TAMPA CEGA</t>
  </si>
  <si>
    <t>CONDULETE DE ALUMINIO TIPO X, PARA ELETRODUTO ROSCAVEL DE 2", COM TAMPA CEGA</t>
  </si>
  <si>
    <t>CONDULETE DE ALUMINIO TIPO X, PARA ELETRODUTO ROSCAVEL DE 3", COM TAMPA CEGA</t>
  </si>
  <si>
    <t>CONDULETE DE ALUMINIO TIPO X, PARA ELETRODUTO ROSCAVEL DE 3/4", COM TAMPA CEGA</t>
  </si>
  <si>
    <t>CONDULETE DE ALUMINIO TIPO X, PARA ELETRODUTO ROSCAVEL DE 4", COM TAMPA CEGA</t>
  </si>
  <si>
    <t>CONDULETE EM PVC, TIPO "B", SEM TAMPA, DE 1"</t>
  </si>
  <si>
    <t>CONDULETE EM PVC, TIPO "B", SEM TAMPA, DE 1/2" OU 3/4"</t>
  </si>
  <si>
    <t>CONDULETE EM PVC, TIPO "C", SEM TAMPA, DE 1"</t>
  </si>
  <si>
    <t>CONDULETE EM PVC, TIPO "C", SEM TAMPA, DE 1/2"</t>
  </si>
  <si>
    <t>CONDULETE EM PVC, TIPO "C", SEM TAMPA, DE 3/4"</t>
  </si>
  <si>
    <t>CONDULETE EM PVC, TIPO "E", SEM TAMPA, DE 1"</t>
  </si>
  <si>
    <t>CONDULETE EM PVC, TIPO "E", SEM TAMPA, DE 1/2"</t>
  </si>
  <si>
    <t>CONDULETE EM PVC, TIPO "E", SEM TAMPA, DE 3/4"</t>
  </si>
  <si>
    <t>CONDULETE EM PVC, TIPO "LB", SEM TAMPA, DE 1"</t>
  </si>
  <si>
    <t>CONDULETE EM PVC, TIPO "LB", SEM TAMPA, DE 1/2" OU 3/4"</t>
  </si>
  <si>
    <t>CONDULETE EM PVC, TIPO "LL", SEM TAMPA, DE 1"</t>
  </si>
  <si>
    <t>CONDULETE EM PVC, TIPO "LL", SEM TAMPA, DE 1/2" OU 3/4"</t>
  </si>
  <si>
    <t>CONDULETE EM PVC, TIPO "LR", SEM TAMPA, DE 1"</t>
  </si>
  <si>
    <t>CONDULETE EM PVC, TIPO "LR", SEM TAMPA, DE 1/2"</t>
  </si>
  <si>
    <t>CONDULETE EM PVC, TIPO "LR", SEM TAMPA, DE 3/4"</t>
  </si>
  <si>
    <t>CONDULETE EM PVC, TIPO "T", SEM TAMPA, DE 1"</t>
  </si>
  <si>
    <t>CONDULETE EM PVC, TIPO "T", SEM TAMPA, DE 3/4"</t>
  </si>
  <si>
    <t>CONDULETE EM PVC, TIPO "TB", SEM TAMPA, DE 1"</t>
  </si>
  <si>
    <t>CONDULETE EM PVC, TIPO "TB", SEM TAMPA, DE 1/2" OU 3/4"</t>
  </si>
  <si>
    <t>CONDULETE EM PVC, TIPO "X", SEM TAMPA, DE 1"</t>
  </si>
  <si>
    <t>CONDULETE EM PVC, TIPO "X", SEM TAMPA, DE 1/2"</t>
  </si>
  <si>
    <t>CONDULETE EM PVC, TIPO "X", SEM TAMPA, DE 3/4"</t>
  </si>
  <si>
    <t>CONDUTOR PLUVIAL, PVC, CIRCULAR, DIAMETRO ENTRE 80 E 100 MM, PARA DRENAGEM PLUVIAL PREDIAL</t>
  </si>
  <si>
    <t>CONE DE SINALIZACAO EM PVC FLEXIVEL, H = 70 / 76 CM (NBR 15071)</t>
  </si>
  <si>
    <t>CONE DE SINALIZACAO EM PVC RIGIDO COM FAIXA REFLETIVA, H = 70 / 76 CM</t>
  </si>
  <si>
    <t>CONECTOR / ADAPTADOR F/F, COM INSERTO METALICO, PPR, DN 25 MM X 1/2", PARA AGUA QUENTE E FRIA PREDIAL</t>
  </si>
  <si>
    <t>CONECTOR / ADAPTADOR F/F, COM INSERTO METALICO, PPR, DN 32 MM X 3/4", PARA AGUA QUENTE E FRIA PREDIAL</t>
  </si>
  <si>
    <t>CONECTOR / ADAPTADOR F/M, COM INSERTO METALICO, PPR, DN 25 MM X 1/2", PARA AGUA QUENTE E FRIA PREDIAL</t>
  </si>
  <si>
    <t>CONECTOR / ADAPTADOR F/M, COM INSERTO METALICO, PPR, DN 25 MM X 3/4", PARA AGUA QUENTE E FRIA PREDIAL</t>
  </si>
  <si>
    <t>CONECTOR / ADAPTADOR F/M, COM INSERTO METALICO, PPR, DN 32 MM X 1", PARA AGUA QUENTE E FRIA PREDIAL</t>
  </si>
  <si>
    <t>CONECTOR / ADAPTADOR F/M, COM INSERTO METALICO, PPR, DN 32 MM X 3/4", PARA AGUA QUENTE E FRIA PREDIAL</t>
  </si>
  <si>
    <t>CONECTOR / TOMADA FEMEA RJ 45, CATEGORIA 5 E (CAT 5E) PARA CABOS</t>
  </si>
  <si>
    <t>CONECTOR / TOMADA FEMEA RJ 45, CATEGORIA 6 (CAT 6) PARA CABOS</t>
  </si>
  <si>
    <t>CONECTOR BRONZE/LATAO SEM ANEL DE SOLDA, BOLSA X ROSCA F, 15 MM X 1/2"</t>
  </si>
  <si>
    <t>CONECTOR BRONZE/LATAO SEM ANEL DE SOLDA, BOLSA X ROSCA F, 22 MM X 1/2"</t>
  </si>
  <si>
    <t>CONECTOR BRONZE/LATAO SEM ANEL DE SOLDA, BOLSA X ROSCA F, 22 MM X 3/4"</t>
  </si>
  <si>
    <t>CONECTOR BRONZE/LATAO SEM ANEL DE SOLDA, BOLSA X ROSCA F, 28 MM X 1/2"</t>
  </si>
  <si>
    <t>CONECTOR CURVO 90 GRAUS DE ALUMINIO, BITOLA 1 1/2", PARA ADAPTAR ENTRADA DE ELETRODUTO METALICO FLEXIVEL EM QUADROS</t>
  </si>
  <si>
    <t>CONECTOR CURVO 90 GRAUS DE ALUMINIO, BITOLA 1 1/4", PARA ADAPTAR ENTRADA DE ELETRODUTO METALICO FLEXIVEL EM QUADROS</t>
  </si>
  <si>
    <t>CONECTOR CURVO 90 GRAUS DE ALUMINIO, BITOLA 1", PARA ADAPTAR ENTRADA DE ELETRODUTO METALICO FLEXIVEL EM QUADROS</t>
  </si>
  <si>
    <t>CONECTOR CURVO 90 GRAUS DE ALUMINIO, BITOLA 1/2", PARA ADAPTAR ENTRADA DE ELETRODUTO METALICO FLEXIVEL EM QUADROS</t>
  </si>
  <si>
    <t>CONECTOR CURVO 90 GRAUS DE ALUMINIO, BITOLA 2 1/2", PARA ADAPTAR ENTRADA DE ELETRODUTO METALICO FLEXIVEL EM QUADROS</t>
  </si>
  <si>
    <t>CONECTOR CURVO 90 GRAUS DE ALUMINIO, BITOLA 2", PARA ADAPTAR ENTRADA DE ELETRODUTO METALICO FLEXIVEL EM QUADROS</t>
  </si>
  <si>
    <t>CONECTOR CURVO 90 GRAUS DE ALUMINIO, BITOLA 3", PARA ADAPTAR ENTRADA DE ELETRODUTO METALICO FLEXIVEL EM QUADROS</t>
  </si>
  <si>
    <t>CONECTOR CURVO 90 GRAUS DE ALUMINIO, BITOLA 3/4", PARA ADAPTAR ENTRADA DE ELETRODUTO METALICO FLEXIVEL EM QUADROS</t>
  </si>
  <si>
    <t>CONECTOR CURVO 90 GRAUS DE ALUMINIO, BITOLA 4", PARA ADAPTAR ENTRADA DE ELETRODUTO METALICO FLEXIVEL EM QUADROS</t>
  </si>
  <si>
    <t>CONECTOR DE ALUMINIO TIPO PRENSA CABO, BITOLA 1 1/2", PARA CABOS DE DIAMETRO DE 37 A 40 MM</t>
  </si>
  <si>
    <t>CONECTOR DE ALUMINIO TIPO PRENSA CABO, BITOLA 1 1/4", PARA CABOS DE DIAMETRO DE 31 A 34 MM</t>
  </si>
  <si>
    <t>CONECTOR DE ALUMINIO TIPO PRENSA CABO, BITOLA 1", PARA CABOS DE DIAMETRO DE 22,5 A 25 MM</t>
  </si>
  <si>
    <t>CONECTOR DE ALUMINIO TIPO PRENSA CABO, BITOLA 1/2", PARA CABOS DE DIAMETRO DE 12,5 A 15 MM</t>
  </si>
  <si>
    <t>CONECTOR DE ALUMINIO TIPO PRENSA CABO, BITOLA 2", PARA CABOS DE DIAMETRO DE 47,5 A 50 MM</t>
  </si>
  <si>
    <t>CONECTOR DE ALUMINIO TIPO PRENSA CABO, BITOLA 3/4", PARA CABOS DE DIAMETRO DE 17,5 A 20 MM</t>
  </si>
  <si>
    <t>CONECTOR DE ALUMINIO TIPO PRENSA CABO, BITOLA 3/8", PARA CABOS DE DIAMETRO DE 9 A 10 MM</t>
  </si>
  <si>
    <t>CONECTOR MACHO RJ 45, CATEGORIA 5 E (CAT 5E) PARA CABOS</t>
  </si>
  <si>
    <t>CONECTOR MACHO RJ 45, CATEGORIA 6 (CAT 6) PARA CABOS</t>
  </si>
  <si>
    <t>CONECTOR METALICO TIPO PARAFUSO FENDIDO (SPLIT BOLT), COM SEPARADOR DE CABOS BIMETALICOS, PARA CABOS ATE 25 MM2</t>
  </si>
  <si>
    <t>CONECTOR METALICO TIPO PARAFUSO FENDIDO (SPLIT BOLT), COM SEPARADOR DE CABOS BIMETALICOS, PARA CABOS ATE 50 MM2</t>
  </si>
  <si>
    <t>CONECTOR METALICO TIPO PARAFUSO FENDIDO (SPLIT BOLT), COM SEPARADOR DE CABOS BIMETALICOS, PARA CABOS ATE 70 MM2</t>
  </si>
  <si>
    <t>CONECTOR METALICO TIPO PARAFUSO FENDIDO (SPLIT BOLT), PARA CABOS ATE 10 MM2</t>
  </si>
  <si>
    <t>CONECTOR METALICO TIPO PARAFUSO FENDIDO (SPLIT BOLT), PARA CABOS ATE 120 MM2</t>
  </si>
  <si>
    <t>CONECTOR METALICO TIPO PARAFUSO FENDIDO (SPLIT BOLT), PARA CABOS ATE 150 MM2</t>
  </si>
  <si>
    <t>CONECTOR METALICO TIPO PARAFUSO FENDIDO (SPLIT BOLT), PARA CABOS ATE 16 MM2</t>
  </si>
  <si>
    <t>CONECTOR METALICO TIPO PARAFUSO FENDIDO (SPLIT BOLT), PARA CABOS ATE 185 MM2</t>
  </si>
  <si>
    <t>CONECTOR METALICO TIPO PARAFUSO FENDIDO (SPLIT BOLT), PARA CABOS ATE 25 MM2</t>
  </si>
  <si>
    <t>CONECTOR METALICO TIPO PARAFUSO FENDIDO (SPLIT BOLT), PARA CABOS ATE 35 MM2</t>
  </si>
  <si>
    <t>CONECTOR METALICO TIPO PARAFUSO FENDIDO (SPLIT BOLT), PARA CABOS ATE 50 MM2</t>
  </si>
  <si>
    <t>CONECTOR METALICO TIPO PARAFUSO FENDIDO (SPLIT BOLT), PARA CABOS ATE 6 MM2</t>
  </si>
  <si>
    <t>CONECTOR METALICO TIPO PARAFUSO FENDIDO (SPLIT BOLT), PARA CABOS ATE 70 MM2</t>
  </si>
  <si>
    <t>CONECTOR METALICO TIPO PARAFUSO FENDIDO (SPLIT BOLT), PARA CABOS ATE 95 MM2</t>
  </si>
  <si>
    <t>CONECTOR RETO DE ALUMINIO PARA ELETRODUTO DE 1 1/2", PARA ADAPTAR ENTRADA DE ELETRODUTO METALICO FLEXIVEL EM QUADROS</t>
  </si>
  <si>
    <t>CONECTOR RETO DE ALUMINIO PARA ELETRODUTO DE 1 1/4", PARA ADAPTAR ENTRADA DE ELETRODUTO METALICO FLEXIVEL EM QUADROS</t>
  </si>
  <si>
    <t>CONECTOR RETO DE ALUMINIO PARA ELETRODUTO DE 1", PARA ADAPTAR ENTRADA DE ELETRODUTO METALICO FLEXIVEL EM QUADROS</t>
  </si>
  <si>
    <t>CONECTOR RETO DE ALUMINIO PARA ELETRODUTO DE 1/2", PARA ADAPTAR ENTRADA DE ELETRODUTO METALICO FLEXIVEL EM QUADROS</t>
  </si>
  <si>
    <t>CONECTOR RETO DE ALUMINIO PARA ELETRODUTO DE 2 1/2", PARA ADAPTAR ENTRADA DE ELETRODUTO METALICO FLEXIVEL EM QUADROS</t>
  </si>
  <si>
    <t>CONECTOR RETO DE ALUMINIO PARA ELETRODUTO DE 2", PARA ADAPTAR ENTRADA DE ELETRODUTO METALICO FLEXIVEL EM QUADROS</t>
  </si>
  <si>
    <t>CONECTOR RETO DE ALUMINIO PARA ELETRODUTO DE 3", PARA ADAPTAR ENTRADA DE ELETRODUTO METALICO FLEXIVEL EM QUADROS</t>
  </si>
  <si>
    <t>CONECTOR RETO DE ALUMINIO PARA ELETRODUTO DE 3/4", PARA ADAPTAR ENTRADA DE ELETRODUTO METALICO FLEXIVEL EM QUADROS</t>
  </si>
  <si>
    <t>CONECTOR RETO DE ALUMINIO PARA ELETRODUTO DE 4", PARA ADAPTAR ENTRADA DE ELETRODUTO METALICO FLEXIVEL EM QUADROS</t>
  </si>
  <si>
    <t>CONECTOR, CPVC, SOLDAVEL, 114 MM X 4", PARA AGUA QUENTE</t>
  </si>
  <si>
    <t>CONECTOR, CPVC, SOLDAVEL, 15 MM X 1/2", PARA AGUA QUENTE</t>
  </si>
  <si>
    <t>CONECTOR, CPVC, SOLDAVEL, 22 MM X 1/2", PARA AGUA QUENTE</t>
  </si>
  <si>
    <t>CONECTOR, CPVC, SOLDAVEL, 22 MM X 3/4", PARA AGUA QUENTE</t>
  </si>
  <si>
    <t>CONECTOR, CPVC, SOLDAVEL, 28 MM X 1", PARA AGUA QUENTE</t>
  </si>
  <si>
    <t>CONECTOR, CPVC, SOLDAVEL, 35 MM X 1 1/4", PARA AGUA QUENTE</t>
  </si>
  <si>
    <t>CONECTOR, CPVC, SOLDAVEL, 42 MM X 1 1/2", PARA AGUA QUENTE</t>
  </si>
  <si>
    <t>CONECTOR, CPVC, SOLDAVEL, 54 MM X 2", PARA AGUA QUENTE</t>
  </si>
  <si>
    <t>CONECTOR, CPVC, SOLDAVEL, 73 MM X 2 1/2", PARA AGUA QUENTE</t>
  </si>
  <si>
    <t>CONECTOR, CPVC, SOLDAVEL, 89 MM X 3", PARA AGUA QUENTE</t>
  </si>
  <si>
    <t>CONECTOR/ADAPTADOR FIXO, ROSCA FEMEA, EM PLASTICO, DN 16 MM X 1/2", PARA CONEXAO COM CRIMPAGEM, EM TUBO PEX PARA INST. AGUA QUENTE/FRIA</t>
  </si>
  <si>
    <t>CONECTOR/ADAPTADOR FIXO, ROSCA FEMEA, EM PLASTICO, DN 20 MM X 1/2", PARA CONEXAO COM CRIMPAGEM, EM TUBO PEX PARA INST. AGUA QUENTE/FRIA</t>
  </si>
  <si>
    <t>CONECTOR/ADAPTADOR FIXO, ROSCA FEMEA, EM PLASTICO, DN 20 MM X 3/4", PARA CONEXAO COM CRIMPAGEM, EM TUBO PEX PARA INST. AGUA QUENTE/FRIA</t>
  </si>
  <si>
    <t>CONECTOR/ADAPTADOR FIXO, ROSCA FEMEA, EM PLASTICO, DN 25 MM X 3/4", PARA CONEXAO COM CRIMPAGEM, EM TUBO PEX PARA INST. AGUA QUENTE/FRIA</t>
  </si>
  <si>
    <t>CONECTOR/ADAPTADOR FIXO, ROSCA FEMEA, METALICA, COM ANEL DESLIZANTE, DN 16 MM X 1/2", PARA TUBO PEX PARA INST. AGUA QUENTE/FRIA</t>
  </si>
  <si>
    <t>CONECTOR/ADAPTADOR FIXO, ROSCA FEMEA, METALICA, COM ANEL DESLIZANTE, DN 20 MM X 1/2", PARA TUBO PEX PARA INST. AGUA QUENTE/FRIA</t>
  </si>
  <si>
    <t>CONECTOR/ADAPTADOR FIXO, ROSCA FEMEA, METALICA, COM ANEL DESLIZANTE, DN 20 MM X 3/4", PARA TUBO PEX PARA INST. AGUA QUENTE/FRIA</t>
  </si>
  <si>
    <t>CONECTOR/ADAPTADOR FIXO, ROSCA FEMEA, METALICA, COM ANEL DESLIZANTE, DN 25 MM X 1", PARA TUBO PEX PARA INST. AGUA QUENTE/FRIA</t>
  </si>
  <si>
    <t>CONECTOR/ADAPTADOR FIXO, ROSCA FEMEA, METALICA, COM ANEL DESLIZANTE, DN 25 MM X 3/4", PARA TUBO PEX PARA INST. AGUA QUENTE/FRIA</t>
  </si>
  <si>
    <t>CONECTOR/ADAPTADOR FIXO, ROSCA FEMEA, METALICA, COM ANEL DESLIZANTE, DN 32 MM X 1", PARA TUBO PEX PARA INST. AGUA QUENTE/FRIA</t>
  </si>
  <si>
    <t>CONECTOR/ADAPTADOR MOVEL, ROSCA FEMEA, METALICA, COM ANEL DESLIZANTE, DN 16 MM X 3/4", PARA TUBO PEX PARA INST. AGUA QUENTE/FRIA</t>
  </si>
  <si>
    <t>CONJ. DE FERRAGENS PARA PORTA DE VIDRO TEMPERADO, EM ZAMAC CROMADO, CONTEMPLANDO DOBRADICA INF., DOBRADICA SUP., PIVO PARA DOBRADICA INF., PIVO PARA DOBRADICA SUP., FECHADURA CENTRAL EM ZAMC. CROMADO, CONTRA FECHADURA DE PRESSAO</t>
  </si>
  <si>
    <t>CONJUNTO ARRUELAS DE VEDACAO 5/16" PARA TELHA FIBROCIMENTO (UMA ARRUELA METALICA E UMA ARRUELA PVC - CONICAS)</t>
  </si>
  <si>
    <t>CONJUNTO DE FERRAGENS PIVO, PARA PORTA PIVOTANTE DE ATE 100 KG, REGULAVEL COM ESFERA, CROMADO - SUPERIOR E INFERIOR - COMPLETO</t>
  </si>
  <si>
    <t>CONJUNTO DE LIGACAO AJUSTAVEL, PARA VASO / BACIA SANITARIA, EM PLASTICO BRANCO, COM TUBO, CANOPLA E ESPUDE</t>
  </si>
  <si>
    <t>CONJUNTO DE LIGACAO PARA VASO / BACIA SANITARIA, EM PLASTICO BRANCO, COM TUBO, CANOPLA E ANEL DE EXPANSAO (TUBO 1.1/2" X 20 CM)</t>
  </si>
  <si>
    <t>CONJUNTO MONTADO ESTOPIM COM ESPOLETA COMUM NUMERO 8, COM CABECA ACENDEDORA, 1,5 M</t>
  </si>
  <si>
    <t>CONJUNTO PARA FUTSAL COM PAR DE TRAVES OFICIAIS DE 3,00 X 2,00 M EM TUBO DE ACO GALVANIZADO 3" COM REQUADROS EM TUBO DE 1", PINTURA EM PRIMER COM TINTA ESMALTE SINTETICO E REDES DE POLIETILENO FIO 4 MM</t>
  </si>
  <si>
    <t>CONJUNTO PARA QUADRA DE VOLEI COM POSTES EM TUBO DE ACO GALVANIZADO 3", H = *255* CM, PINTURA EM TINTA ESMALTE SINTETICO, REDE DE NYLON COM 2 MM, MALHA 10 X 10 CM E ANTENAS OFICIAIS EM FIBRA DE VIDRO</t>
  </si>
  <si>
    <t>CONJUNTO PRE-MOLDADO COMPOSTO POR GRELHA (0,99 X 0,45 M), QUADRO (1,10 X 0,52 M) E CANTONEIRA (1,10 X 0,35 M), EM CONCRETO ARMADO, COM FCK DE 21 MPA</t>
  </si>
  <si>
    <t>CONTAINER ALMOXARIFADO, DE *2,40* X *6,00* M, PADRAO SIMPLES, SEM REVESTIMENTO E SEM DIVISORIAS INTERNOS E SEM SANITARIO, PARA USO EM CANTEIRO DE OBRAS</t>
  </si>
  <si>
    <t>CONTATOR TRIPOLAR, CORRENTE DE *110* A, TENSAO NOMINAL DE *500* V, CATEGORIA AC-2 E AC-3</t>
  </si>
  <si>
    <t>CONTATOR TRIPOLAR, CORRENTE DE *185* A, TENSAO NOMINAL DE *500* V, CATEGORIA AC-2 E AC-3</t>
  </si>
  <si>
    <t>CONTATOR TRIPOLAR, CORRENTE DE *22* A, TENSAO NOMINAL DE *500* V, CATEGORIA AC-2 E AC-3</t>
  </si>
  <si>
    <t>CONTATOR TRIPOLAR, CORRENTE DE *265* A, TENSAO NOMINAL DE *500* V, CATEGORIA AC-2 E AC-3</t>
  </si>
  <si>
    <t>CONTATOR TRIPOLAR, CORRENTE DE *38* A, TENSAO NOMINAL DE *500* V, CATEGORIA AC-2 E AC-3</t>
  </si>
  <si>
    <t>CONTATOR TRIPOLAR, CORRENTE DE *500* A, TENSAO NOMINAL DE *500* V, CATEGORIA AC-2 E AC-3</t>
  </si>
  <si>
    <t>CONTATOR TRIPOLAR, CORRENTE DE *65* A, TENSAO NOMINAL DE *500* V, CATEGORIA AC-2 E AC-3</t>
  </si>
  <si>
    <t>CONTATOR TRIPOLAR, CORRENTE DE 12 A, TENSAO NOMINAL DE *500* V, CATEGORIA AC-2 E AC-3</t>
  </si>
  <si>
    <t>CONTATOR TRIPOLAR, CORRENTE DE 25 A, TENSAO NOMINAL DE *500* V, CATEGORIA AC-2 E AC-3</t>
  </si>
  <si>
    <t>CONTATOR TRIPOLAR, CORRENTE DE 250 A, TENSAO NOMINAL DE *500* V, PARA ACIONAMENTO DE CAPACITORES</t>
  </si>
  <si>
    <t>CONTATOR TRIPOLAR, CORRENTE DE 300 A, TENSAO NOMINAL DE *500* V, CATEGORIA AC-2 E AC-3</t>
  </si>
  <si>
    <t>CONTATOR TRIPOLAR, CORRENTE DE 32 A, TENSAO NOMINAL DE *500* V, CATEGORIA AC-2 E AC-3</t>
  </si>
  <si>
    <t>CONTATOR TRIPOLAR, CORRENTE DE 400 A, TENSAO NOMINAL DE *500* V, CATEGORIA AC-2 E AC-3</t>
  </si>
  <si>
    <t>CONTATOR TRIPOLAR, CORRENTE DE 45 A, TENSAO NOMINAL DE *500* V, CATEGORIA AC-2 E AC-3</t>
  </si>
  <si>
    <t>CONTATOR TRIPOLAR, CORRENTE DE 630 A, TENSAO NOMINAL DE *500* V, CATEGORIA AC-2 E AC-3</t>
  </si>
  <si>
    <t>CONTATOR TRIPOLAR, CORRENTE DE 75 A, TENSAO NOMINAL DE *500* V, CATEGORIA AC-2 E AC-3</t>
  </si>
  <si>
    <t>CONTATOR TRIPOLAR, CORRENTE DE 9 A, TENSAO NOMINAL DE *500* V, CATEGORIA AC-2 E AC-3</t>
  </si>
  <si>
    <t>CONTATOR TRIPOLAR, CORRENTE DE 95 A, TENSAO NOMINAL DE *500* V, CATEGORIA AC-2 E AC-3</t>
  </si>
  <si>
    <t>CONTRA-PORCA SEXTAVADA, DIAMETRO NOMINAL 1 3/8", ALTURA 35 MM</t>
  </si>
  <si>
    <t>CONTRAMARCO DE ALUMINIO (PERFIL 25) PARA ESQUADRIAS, TIPO CONVENCIONAL / CADEIRINHA, 60 MM (CM-060), INCLUSO CONEXOES, GRAPAS E TRAVAMENTOS</t>
  </si>
  <si>
    <t>CORDA DE POLIAMIDA 12 MM TIPO BOMBEIRO, PARA TRABALHO EM ALTURA</t>
  </si>
  <si>
    <t>100M</t>
  </si>
  <si>
    <t>CORDAO DE COBRE, FLEXIVEL, TORCIDO, CLASSE 4 OU 5, ISOLACAO EM PVC/D, 300 V, 2 CONDUTORES DE 0,5 MM2</t>
  </si>
  <si>
    <t>CORDAO DE COBRE, FLEXIVEL, TORCIDO, CLASSE 4 OU 5, ISOLACAO EM PVC/D, 300 V, 2 CONDUTORES DE 0,75 MM2</t>
  </si>
  <si>
    <t>CORDAO DE COBRE, FLEXIVEL, TORCIDO, CLASSE 4 OU 5, ISOLACAO EM PVC/D, 300 V, 2 CONDUTORES DE 1,0 MM2</t>
  </si>
  <si>
    <t>CORDAO DE COBRE, FLEXIVEL, TORCIDO, CLASSE 4 OU 5, ISOLACAO EM PVC/D, 300 V, 2 CONDUTORES DE 1,5 MM2</t>
  </si>
  <si>
    <t>CORDAO DE COBRE, FLEXIVEL, TORCIDO, CLASSE 4 OU 5, ISOLACAO EM PVC/D, 300 V, 2 CONDUTORES DE 2,5 MM2</t>
  </si>
  <si>
    <t>CORDAO DE COBRE, FLEXIVEL, TORCIDO, CLASSE 4 OU 5, ISOLACAO EM PVC/D, 300 V, 2 CONDUTORES DE 4 MM2</t>
  </si>
  <si>
    <t>CORDEL DETONANTE, NP 05 G/M</t>
  </si>
  <si>
    <t>CORDEL DETONANTE, NP 10 G/M</t>
  </si>
  <si>
    <t>COROA PARA PERFURATRIZ T38, D = 2 1/2", 6 X 4 BOTOES BALISTICOS, FACE PLANA</t>
  </si>
  <si>
    <t>CORRENTE DE ELO CURTO COMUM, SOLDADA, GALVANIZADA, ESPESSURA DO ELO = 1/2" (12,5 MM)</t>
  </si>
  <si>
    <t>CORTA-TUBOS COM CAPACIDADE DE 6 A 42 MM</t>
  </si>
  <si>
    <t>CORTADEIRA DE PISO DE CONCRETO E ASFALTO, PARA DISCO PADRAO DE DIAMETRO 350 MM (14") OU 450 MM (18"), MOTOR A GASOLINA, POTENCIA 13 HP, SEM DISCO</t>
  </si>
  <si>
    <t>CORTADEIRA HIDRAULICA DE VERGALHAO, PARA ACO DE DIAMETRO ATE 50 MM, MOTOR ELETRICO TRIFASICO, POTENCIA DE 5,5 HP A 7,5 HP</t>
  </si>
  <si>
    <t>COTOVELO 45 GRAUS DE FERRO GALVANIZADO, COM ROSCA BSP, DE 1 1/2"</t>
  </si>
  <si>
    <t>COTOVELO 45 GRAUS DE FERRO GALVANIZADO, COM ROSCA BSP, DE 1 1/4"</t>
  </si>
  <si>
    <t>COTOVELO 45 GRAUS DE FERRO GALVANIZADO, COM ROSCA BSP, DE 1"</t>
  </si>
  <si>
    <t>COTOVELO 45 GRAUS DE FERRO GALVANIZADO, COM ROSCA BSP, DE 1/2"</t>
  </si>
  <si>
    <t>COTOVELO 45 GRAUS DE FERRO GALVANIZADO, COM ROSCA BSP, DE 2 1/2"</t>
  </si>
  <si>
    <t>COTOVELO 45 GRAUS DE FERRO GALVANIZADO, COM ROSCA BSP, DE 2"</t>
  </si>
  <si>
    <t>COTOVELO 45 GRAUS DE FERRO GALVANIZADO, COM ROSCA BSP, DE 3"</t>
  </si>
  <si>
    <t>COTOVELO 45 GRAUS DE FERRO GALVANIZADO, COM ROSCA BSP, DE 3/4"</t>
  </si>
  <si>
    <t>COTOVELO 45 GRAUS DE FERRO GALVANIZADO, COM ROSCA BSP, DE 4"</t>
  </si>
  <si>
    <t>COTOVELO 45 GRAUS, PEAD PE 100, DE 125 MM, PARA ELETROFUSAO</t>
  </si>
  <si>
    <t>COTOVELO 45 GRAUS, PEAD PE 100, DE 200 MM, PARA ELETROFUSAO</t>
  </si>
  <si>
    <t>COTOVELO 45 GRAUS, PEAD PE 100, DE 32 MM, PARA ELETROFUSAO</t>
  </si>
  <si>
    <t>COTOVELO 45 GRAUS, PEAD PE 100, DE 40 MM, PARA ELETROFUSAO</t>
  </si>
  <si>
    <t>COTOVELO 45 GRAUS, PEAD PE 100, DE 63 MM, PARA ELETROFUSAO</t>
  </si>
  <si>
    <t>COTOVELO 90 GRAUS DE FERRO GALVANIZADO, COM ROSCA BSP MACHO/FEMEA, DE 1 1/2"</t>
  </si>
  <si>
    <t>COTOVELO 90 GRAUS DE FERRO GALVANIZADO, COM ROSCA BSP MACHO/FEMEA, DE 1 1/4"</t>
  </si>
  <si>
    <t>COTOVELO 90 GRAUS DE FERRO GALVANIZADO, COM ROSCA BSP MACHO/FEMEA, DE 1"</t>
  </si>
  <si>
    <t>COTOVELO 90 GRAUS DE FERRO GALVANIZADO, COM ROSCA BSP MACHO/FEMEA, DE 1/2"</t>
  </si>
  <si>
    <t>COTOVELO 90 GRAUS DE FERRO GALVANIZADO, COM ROSCA BSP MACHO/FEMEA, DE 2 1/2"</t>
  </si>
  <si>
    <t>COTOVELO 90 GRAUS DE FERRO GALVANIZADO, COM ROSCA BSP MACHO/FEMEA, DE 2"</t>
  </si>
  <si>
    <t>COTOVELO 90 GRAUS DE FERRO GALVANIZADO, COM ROSCA BSP MACHO/FEMEA, DE 3"</t>
  </si>
  <si>
    <t>COTOVELO 90 GRAUS DE FERRO GALVANIZADO, COM ROSCA BSP MACHO/FEMEA, DE 3/4"</t>
  </si>
  <si>
    <t>COTOVELO 90 GRAUS DE FERRO GALVANIZADO, COM ROSCA BSP, DE 1 1/2"</t>
  </si>
  <si>
    <t>COTOVELO 90 GRAUS DE FERRO GALVANIZADO, COM ROSCA BSP, DE 1 1/4"</t>
  </si>
  <si>
    <t>COTOVELO 90 GRAUS DE FERRO GALVANIZADO, COM ROSCA BSP, DE 1"</t>
  </si>
  <si>
    <t>COTOVELO 90 GRAUS DE FERRO GALVANIZADO, COM ROSCA BSP, DE 1/2"</t>
  </si>
  <si>
    <t>COTOVELO 90 GRAUS DE FERRO GALVANIZADO, COM ROSCA BSP, DE 2 1/2"</t>
  </si>
  <si>
    <t>COTOVELO 90 GRAUS DE FERRO GALVANIZADO, COM ROSCA BSP, DE 2"</t>
  </si>
  <si>
    <t>COTOVELO 90 GRAUS DE FERRO GALVANIZADO, COM ROSCA BSP, DE 3"</t>
  </si>
  <si>
    <t>COTOVELO 90 GRAUS DE FERRO GALVANIZADO, COM ROSCA BSP, DE 3/4"</t>
  </si>
  <si>
    <t>COTOVELO 90 GRAUS DE FERRO GALVANIZADO, COM ROSCA BSP, DE 4"</t>
  </si>
  <si>
    <t>COTOVELO 90 GRAUS DE FERRO GALVANIZADO, COM ROSCA BSP, DE 5"</t>
  </si>
  <si>
    <t>COTOVELO 90 GRAUS DE FERRO GALVANIZADO, COM ROSCA BSP, DE 6"</t>
  </si>
  <si>
    <t>COTOVELO 90 GRAUS, PEAD PE 100, DE 125 MM, PARA ELETROFUSAO</t>
  </si>
  <si>
    <t>COTOVELO 90 GRAUS, PEAD PE 100, DE 20 MM, PARA ELETROFUSAO</t>
  </si>
  <si>
    <t>COTOVELO 90 GRAUS, PEAD PE 100, DE 200 MM, PARA ELETROFUSAO</t>
  </si>
  <si>
    <t>COTOVELO 90 GRAUS, PEAD PE 100, DE 32 MM, PARA ELETROFUSAO</t>
  </si>
  <si>
    <t>COTOVELO 90 GRAUS, PEAD PE 100, DE 63 MM, PARA ELETROFUSAO</t>
  </si>
  <si>
    <t>COTOVELO BRONZE/LATAO SEM ANEL DE SOLDA, BOLSA X ROSCA F, 15MM X 1/2"</t>
  </si>
  <si>
    <t>COTOVELO BRONZE/LATAO SEM ANEL DE SOLDA, BOLSA X ROSCA F, 22MM X 1/2"</t>
  </si>
  <si>
    <t>COTOVELO BRONZE/LATAO SEM ANEL DE SOLDA, BOLSA X ROSCA F, 22MM X 3/4"</t>
  </si>
  <si>
    <t>COTOVELO DE COBRE 90 GRAUS SEM ANEL DE SOLDA, BOLSA X BOLSA, 104 MM</t>
  </si>
  <si>
    <t>COTOVELO DE COBRE 90 GRAUS SEM ANEL DE SOLDA, BOLSA X BOLSA, 15 MM</t>
  </si>
  <si>
    <t>COTOVELO DE COBRE 90 GRAUS SEM ANEL DE SOLDA, BOLSA X BOLSA, 22 MM</t>
  </si>
  <si>
    <t>COTOVELO DE COBRE 90 GRAUS SEM ANEL DE SOLDA, BOLSA X BOLSA, 28 MM</t>
  </si>
  <si>
    <t>COTOVELO DE COBRE 90 GRAUS SEM ANEL DE SOLDA, BOLSA X BOLSA, 35 MM</t>
  </si>
  <si>
    <t>COTOVELO DE COBRE 90 GRAUS SEM ANEL DE SOLDA, BOLSA X BOLSA, 42 MM</t>
  </si>
  <si>
    <t>COTOVELO DE COBRE 90 GRAUS SEM ANEL DE SOLDA, BOLSA X BOLSA, 54 MM</t>
  </si>
  <si>
    <t>COTOVELO DE COBRE 90 GRAUS SEM ANEL DE SOLDA, BOLSA X BOLSA, 66 MM</t>
  </si>
  <si>
    <t>COTOVELO DE COBRE 90 GRAUS SEM ANEL DE SOLDA, BOLSA X BOLSA, 79 MM</t>
  </si>
  <si>
    <t>COTOVELO DE REDUCAO 90 GRAUS DE FERRO GALVANIZADO, COM ROSCA BSP, DE 1 1/2" X 1"</t>
  </si>
  <si>
    <t>COTOVELO DE REDUCAO 90 GRAUS DE FERRO GALVANIZADO, COM ROSCA BSP, DE 1 1/2" X 3/4"</t>
  </si>
  <si>
    <t>COTOVELO DE REDUCAO 90 GRAUS DE FERRO GALVANIZADO, COM ROSCA BSP, DE 1 1/4" X 1"</t>
  </si>
  <si>
    <t>COTOVELO DE REDUCAO 90 GRAUS DE FERRO GALVANIZADO, COM ROSCA BSP, DE 1" X 1/2"</t>
  </si>
  <si>
    <t>COTOVELO DE REDUCAO 90 GRAUS DE FERRO GALVANIZADO, COM ROSCA BSP, DE 1" X 3/4"</t>
  </si>
  <si>
    <t>COTOVELO DE REDUCAO 90 GRAUS DE FERRO GALVANIZADO, COM ROSCA BSP, DE 2 1/2" X 2"</t>
  </si>
  <si>
    <t>COTOVELO DE REDUCAO 90 GRAUS DE FERRO GALVANIZADO, COM ROSCA BSP, DE 2" X 1 1/2"</t>
  </si>
  <si>
    <t>COTOVELO DE REDUCAO 90 GRAUS DE FERRO GALVANIZADO, COM ROSCA BSP, DE 3/4" X 1/2"</t>
  </si>
  <si>
    <t>COTOVELO/JOELHO 90 GRAUS, EM POLIPROPILENO, PN 16, PARA TUBOS PEAD, 20 X 20 MM - LIGACAO PREDIAL DE AGUA</t>
  </si>
  <si>
    <t>COTOVELO/JOELHO 90 GRAUS, EM POLIPROPILENO, PN 16, PARA TUBOS PEAD, 32 X 32 MM - LIGACAO PREDIAL DE AGUA</t>
  </si>
  <si>
    <t>COTOVELO/JOELHO COM ADAPTADOR, 90 GRAUS, EM POLIPROPILENO, PN 16, PARA TUBOS PEAD, 20 MM X 1/2" - LIGACAO PREDIAL DE AGUA</t>
  </si>
  <si>
    <t>COTOVELO/JOELHO COM ADAPTADOR, 90 GRAUS, EM POLIPROPILENO, PN 16, PARA TUBOS PEAD, 20 MM X 3/4" - LIGACAO PREDIAL DE AGUA</t>
  </si>
  <si>
    <t>COTOVELO/JOELHO COM ADAPTADOR, 90 GRAUS, EM POLIPROPILENO, PN 16, PARA TUBOS PEAD, 32 MM X 1" - LIGACAO PREDIAL DE AGUA</t>
  </si>
  <si>
    <t>CREMONA RETANGULAR INJETADA LISA COM CHAVE, COM CASTANHA / ALCA, EM LATAO, COM ACABAMENTO CROMADO, DE SOBREPOR / EMBUTIR</t>
  </si>
  <si>
    <t>CREMONA RETANGULAR INJETADA LISA, COM CASTANHA / ALCA, EM LATAO, COM ACABAMENTO CROMADO, DE SOBREPOR / EMBUTIR</t>
  </si>
  <si>
    <t>CRUZETA DE CONCRETO LEVE, COMP. 2000 MM SECAO, 90 X 90 MM</t>
  </si>
  <si>
    <t>CRUZETA DE FERRO GALVANIZADO, COM ROSCA BSP, DE 1 1/2"</t>
  </si>
  <si>
    <t>CRUZETA DE FERRO GALVANIZADO, COM ROSCA BSP, DE 1 1/4"</t>
  </si>
  <si>
    <t>CRUZETA DE FERRO GALVANIZADO, COM ROSCA BSP, DE 1"</t>
  </si>
  <si>
    <t>CRUZETA DE FERRO GALVANIZADO, COM ROSCA BSP, DE 1/2"</t>
  </si>
  <si>
    <t>CRUZETA DE FERRO GALVANIZADO, COM ROSCA BSP, DE 2 1/2"</t>
  </si>
  <si>
    <t>CRUZETA DE FERRO GALVANIZADO, COM ROSCA BSP, DE 2"</t>
  </si>
  <si>
    <t>CRUZETA DE FERRO GALVANIZADO, COM ROSCA BSP, DE 3"</t>
  </si>
  <si>
    <t>CRUZETA DE FERRO GALVANIZADO, COM ROSCA BSP, DE 3/4"</t>
  </si>
  <si>
    <t>CRUZETA DE MADEIRA TRATADA, *90 X 115 X 2400* MM, EM EUCALIPTO OU EQUIVALENTE DA REGIAO</t>
  </si>
  <si>
    <t>CUBA ACO INOX (AISI 304) DE EMBUTIR COM VALVULA 3 1/2", DE *40 X 34 X 12* CM</t>
  </si>
  <si>
    <t>CUBA ACO INOX (AISI 304) DE EMBUTIR COM VALVULA 3 1/2", DE *46 X 30 X 12* CM</t>
  </si>
  <si>
    <t>CUBA ACO INOX (AISI 304) DE EMBUTIR COM VALVULA DE 3 1/2", DE *56 X 33 X 12* CM</t>
  </si>
  <si>
    <t>CUMEEIRA ARTICULADA (ABA INFERIOR) PARA TELHA ONDULADA DE FIBROCIMENTO E = 4 MM, ABA *330* MM, COMPRIMENTO 500 MM (SEM AMIANTO)</t>
  </si>
  <si>
    <t>CUMEEIRA NORMAL PARA TELHA ESTRUTURAL DE FIBROCIMENTO 2 ABAS, E = 6 MM, DE 1050 X 935 MM (SEM AMIANTO)</t>
  </si>
  <si>
    <t>CUMEEIRA NORMAL PARA TELHA ONDULADA DE FIBROCIMENTO, E = 6 MM, ABA 300 MM, COMPRIMENTO 1100 MM (SEM AMIANTO)</t>
  </si>
  <si>
    <t>CUMEEIRA PARA TELHA CERAMICA, COMPRIMENTO DE *41* CM, RENDIMENTO DE *3* TELHAS/M</t>
  </si>
  <si>
    <t>CUMEEIRA PARA TELHA DE CONCRETO, PARA 2 AGUAS DE TELHADO, COR CINZA, RENDIMENTO DE *3* TELHAS/M</t>
  </si>
  <si>
    <t>CUMEEIRA SHED PARA TELHA ONDULADA DE FIBROCIMENTO, E = 6 MM, ABA 280 MM, COMPRIMENTO 1100 MM (SEM AMIANTO)</t>
  </si>
  <si>
    <t>CUMEEIRA UNIVERSAL PARA TELHA ONDULADA DE FIBROCIMENTO, E = 6 MM, ABA 210 MM, COMPRIMENTO 1100 MM (SEM AMIANTO)</t>
  </si>
  <si>
    <t>CURVA 135 GRAUS PARA ELETRODUTO, EM ACO GALVANIZADO ELETROLITICO, COM ROSCA, DIAMETRO DE 100 MM (4")</t>
  </si>
  <si>
    <t>CURVA 135 GRAUS PARA ELETRODUTO, EM ACO GALVANIZADO ELETROLITICO, COM ROSCA, DIAMETRO DE 15 MM (1/2"), ESPESSURA DE 1,50 MM</t>
  </si>
  <si>
    <t>CURVA 135 GRAUS PARA ELETRODUTO, EM ACO GALVANIZADO ELETROLITICO, COM ROSCA, DIAMETRO DE 20 MM (3/4"), ESPESSURA DE 1,50 MM</t>
  </si>
  <si>
    <t>CURVA 135 GRAUS PARA ELETRODUTO, EM ACO GALVANIZADO ELETROLITICO, COM ROSCA, DIAMETRO DE 25 MM (1"), ESPESSURA DE 1,50 MM</t>
  </si>
  <si>
    <t>CURVA 135 GRAUS PARA ELETRODUTO, EM ACO GALVANIZADO ELETROLITICO, COM ROSCA, DIAMETRO DE 32 MM (1 1/4"), ESPESSURA DE 1,50 MM</t>
  </si>
  <si>
    <t>CURVA 135 GRAUS PARA ELETRODUTO, EM ACO GALVANIZADO ELETROLITICO, COM ROSCA, DIAMETRO DE 40 MM (1 1/2"), ESPESSURA DE 1,50 MM</t>
  </si>
  <si>
    <t>CURVA 135 GRAUS PARA ELETRODUTO, EM ACO GALVANIZADO ELETROLITICO, COM ROSCA, DIAMETRO DE 50 MM (2")</t>
  </si>
  <si>
    <t>CURVA 135 GRAUS PARA ELETRODUTO, EM ACO GALVANIZADO ELETROLITICO, COM ROSCA, DIAMETRO DE 65 MM (2 1/2")</t>
  </si>
  <si>
    <t>CURVA 135 GRAUS PARA ELETRODUTO, EM ACO GALVANIZADO ELETROLITICO, COM ROSCA, DIAMETRO DE 80 MM (3")</t>
  </si>
  <si>
    <t>CURVA 135 GRAUS, DE PVC RIGIDO ROSCAVEL, DE 1", PARA ELETRODUTO</t>
  </si>
  <si>
    <t>CURVA 135 GRAUS, DE PVC RIGIDO ROSCAVEL, DE 3/4", PARA ELETRODUTO</t>
  </si>
  <si>
    <t>CURVA 180 GRAUS, DE PVC RIGIDO ROSCAVEL, DE 1 1/2", PARA ELETRODUTO</t>
  </si>
  <si>
    <t>CURVA 180 GRAUS, DE PVC RIGIDO ROSCAVEL, DE 1 1/4", PARA ELETRODUTO</t>
  </si>
  <si>
    <t>CURVA 180 GRAUS, DE PVC RIGIDO ROSCAVEL, DE 1", PARA ELETRODUTO</t>
  </si>
  <si>
    <t>CURVA 180 GRAUS, DE PVC RIGIDO ROSCAVEL, DE 1/2", PARA ELETRODUTO</t>
  </si>
  <si>
    <t>CURVA 180 GRAUS, DE PVC RIGIDO ROSCAVEL, DE 2", PARA ELETRODUTO</t>
  </si>
  <si>
    <t>CURVA 180 GRAUS, DE PVC RIGIDO ROSCAVEL, DE 3/4", PARA ELETRODUTO</t>
  </si>
  <si>
    <t>CURVA 45 GRAUS DE COBRE SEM ANEL DE SOLDA, BOLSA X BOLSA, 15 MM</t>
  </si>
  <si>
    <t>CURVA 45 GRAUS DE COBRE SEM ANEL DE SOLDA, BOLSA X BOLSA, 22 MM</t>
  </si>
  <si>
    <t>CURVA 45 GRAUS DE COBRE SEM ANEL DE SOLDA, BOLSA X BOLSA, 28 MM</t>
  </si>
  <si>
    <t>CURVA 45 GRAUS DE COBRE SEM ANEL DE SOLDA, BOLSA X BOLSA, 35 MM</t>
  </si>
  <si>
    <t>CURVA 45 GRAUS DE COBRE SEM ANEL DE SOLDA, BOLSA X BOLSA, 42 MM</t>
  </si>
  <si>
    <t>CURVA 45 GRAUS DE COBRE SEM ANEL DE SOLDA, BOLSA X BOLSA, 54 MM</t>
  </si>
  <si>
    <t>CURVA 45 GRAUS DE COBRE SEM ANEL DE SOLDA, BOLSA X BOLSA, 66 MM</t>
  </si>
  <si>
    <t>CURVA 45 GRAUS DE FERRO GALVANIZADO, COM ROSCA BSP FEMEA, DE 1 1/2"</t>
  </si>
  <si>
    <t>CURVA 45 GRAUS DE FERRO GALVANIZADO, COM ROSCA BSP FEMEA, DE 1 1/4"</t>
  </si>
  <si>
    <t>CURVA 45 GRAUS DE FERRO GALVANIZADO, COM ROSCA BSP FEMEA, DE 1"</t>
  </si>
  <si>
    <t>CURVA 45 GRAUS DE FERRO GALVANIZADO, COM ROSCA BSP FEMEA, DE 1/2"</t>
  </si>
  <si>
    <t>CURVA 45 GRAUS DE FERRO GALVANIZADO, COM ROSCA BSP FEMEA, DE 2 1/2"</t>
  </si>
  <si>
    <t>CURVA 45 GRAUS DE FERRO GALVANIZADO, COM ROSCA BSP FEMEA, DE 2"</t>
  </si>
  <si>
    <t>CURVA 45 GRAUS DE FERRO GALVANIZADO, COM ROSCA BSP FEMEA, DE 3"</t>
  </si>
  <si>
    <t>CURVA 45 GRAUS DE FERRO GALVANIZADO, COM ROSCA BSP FEMEA, DE 3/4"</t>
  </si>
  <si>
    <t>CURVA 45 GRAUS DE FERRO GALVANIZADO, COM ROSCA BSP FEMEA, DE 4"</t>
  </si>
  <si>
    <t>CURVA 45 GRAUS DE FERRO GALVANIZADO, COM ROSCA BSP MACHO/FEMEA, DE 1 1/2"</t>
  </si>
  <si>
    <t>CURVA 45 GRAUS DE FERRO GALVANIZADO, COM ROSCA BSP MACHO/FEMEA, DE 1 1/4"</t>
  </si>
  <si>
    <t>CURVA 45 GRAUS DE FERRO GALVANIZADO, COM ROSCA BSP MACHO/FEMEA, DE 1"</t>
  </si>
  <si>
    <t>CURVA 45 GRAUS DE FERRO GALVANIZADO, COM ROSCA BSP MACHO/FEMEA, DE 1/2"</t>
  </si>
  <si>
    <t>CURVA 45 GRAUS DE FERRO GALVANIZADO, COM ROSCA BSP MACHO/FEMEA, DE 2 1/2"</t>
  </si>
  <si>
    <t>CURVA 45 GRAUS DE FERRO GALVANIZADO, COM ROSCA BSP MACHO/FEMEA, DE 2"</t>
  </si>
  <si>
    <t>CURVA 45 GRAUS DE FERRO GALVANIZADO, COM ROSCA BSP MACHO/FEMEA, DE 3"</t>
  </si>
  <si>
    <t>CURVA 45 GRAUS DE FERRO GALVANIZADO, COM ROSCA BSP MACHO/FEMEA, DE 3/4"</t>
  </si>
  <si>
    <t>CURVA 45 GRAUS EM ACO CARBONO, SOLDAVEL, PRESSAO 3.000 LBS, DN 1 1/2"</t>
  </si>
  <si>
    <t>CURVA 45 GRAUS EM ACO CARBONO, SOLDAVEL, PRESSAO 3.000 LBS, DN 1 1/4"</t>
  </si>
  <si>
    <t>CURVA 45 GRAUS EM ACO CARBONO, SOLDAVEL, PRESSAO 3.000 LBS, DN 1"</t>
  </si>
  <si>
    <t>CURVA 45 GRAUS EM ACO CARBONO, SOLDAVEL, PRESSAO 3.000 LBS, DN 1/2"</t>
  </si>
  <si>
    <t>CURVA 45 GRAUS EM ACO CARBONO, SOLDAVEL, PRESSAO 3.000 LBS, DN 2 1/2"</t>
  </si>
  <si>
    <t>CURVA 45 GRAUS EM ACO CARBONO, SOLDAVEL, PRESSAO 3.000 LBS, DN 2"</t>
  </si>
  <si>
    <t>CURVA 45 GRAUS EM ACO CARBONO, SOLDAVEL, PRESSAO 3.000 LBS, DN 3"</t>
  </si>
  <si>
    <t>CURVA 45 GRAUS EM ACO CARBONO, SOLDAVEL, PRESSAO 3.000 LBS, DN 3/4"</t>
  </si>
  <si>
    <t>CURVA 45 GRAUS PARA ELETRODUTO, EM ACO GALVANIZADO ELETROLITICO, COM ROSCA, DIAMETRO DE 20 MM (3/4"), ESPESSURA DE 1,50 MM</t>
  </si>
  <si>
    <t>CURVA 45 GRAUS PARA ELETRODUTO, EM ACO GALVANIZADO ELETROLITICO, COM ROSCA, DIAMETRO DE 25 MM (1"), ESPESSURA DE 1,50 MM</t>
  </si>
  <si>
    <t>CURVA 45 GRAUS PARA ELETRODUTO, EM ACO GALVANIZADO ELETROLITICO, COM ROSCA, DIAMETRO DE 40 MM (1 1/2"), ESPESSURA DE 1,50 MM</t>
  </si>
  <si>
    <t>CURVA 45 GRAUS RANHURADA EM FERRO FUNDIDO, DN 50 MM (2")</t>
  </si>
  <si>
    <t>CURVA 45 GRAUS RANHURADA EM FERRO FUNDIDO, DN 65 MM (2 1/2")</t>
  </si>
  <si>
    <t>CURVA 45 GRAUS RANHURADA EM FERRO FUNDIDO, DN 80 MM (3")</t>
  </si>
  <si>
    <t>CURVA 90 GRAUS DE BARRA CHATA EM ALUMINIO 3/4" X 1/4" X 300 MM</t>
  </si>
  <si>
    <t>CURVA 90 GRAUS DE FERRO GALVANIZADO, COM ROSCA BSP FEMEA, DE 1 1/2"</t>
  </si>
  <si>
    <t>CURVA 90 GRAUS DE FERRO GALVANIZADO, COM ROSCA BSP FEMEA, DE 1 1/4"</t>
  </si>
  <si>
    <t>CURVA 90 GRAUS DE FERRO GALVANIZADO, COM ROSCA BSP FEMEA, DE 1"</t>
  </si>
  <si>
    <t>CURVA 90 GRAUS DE FERRO GALVANIZADO, COM ROSCA BSP FEMEA, DE 1/2"</t>
  </si>
  <si>
    <t>CURVA 90 GRAUS DE FERRO GALVANIZADO, COM ROSCA BSP FEMEA, DE 2 1/2"</t>
  </si>
  <si>
    <t>CURVA 90 GRAUS DE FERRO GALVANIZADO, COM ROSCA BSP FEMEA, DE 2"</t>
  </si>
  <si>
    <t>CURVA 90 GRAUS DE FERRO GALVANIZADO, COM ROSCA BSP FEMEA, DE 3"</t>
  </si>
  <si>
    <t>CURVA 90 GRAUS DE FERRO GALVANIZADO, COM ROSCA BSP FEMEA, DE 3/4"</t>
  </si>
  <si>
    <t>CURVA 90 GRAUS DE FERRO GALVANIZADO, COM ROSCA BSP FEMEA, DE 4"</t>
  </si>
  <si>
    <t>CURVA 90 GRAUS DE FERRO GALVANIZADO, COM ROSCA BSP MACHO, DE 1 1/2"</t>
  </si>
  <si>
    <t>CURVA 90 GRAUS DE FERRO GALVANIZADO, COM ROSCA BSP MACHO, DE 1 1/4"</t>
  </si>
  <si>
    <t>CURVA 90 GRAUS DE FERRO GALVANIZADO, COM ROSCA BSP MACHO, DE 1"</t>
  </si>
  <si>
    <t>CURVA 90 GRAUS DE FERRO GALVANIZADO, COM ROSCA BSP MACHO, DE 1/2"</t>
  </si>
  <si>
    <t>CURVA 90 GRAUS DE FERRO GALVANIZADO, COM ROSCA BSP MACHO, DE 2 1/2"</t>
  </si>
  <si>
    <t>CURVA 90 GRAUS DE FERRO GALVANIZADO, COM ROSCA BSP MACHO, DE 2"</t>
  </si>
  <si>
    <t>CURVA 90 GRAUS DE FERRO GALVANIZADO, COM ROSCA BSP MACHO, DE 3"</t>
  </si>
  <si>
    <t>CURVA 90 GRAUS DE FERRO GALVANIZADO, COM ROSCA BSP MACHO, DE 3/4"</t>
  </si>
  <si>
    <t>CURVA 90 GRAUS DE FERRO GALVANIZADO, COM ROSCA BSP MACHO, DE 4"</t>
  </si>
  <si>
    <t>CURVA 90 GRAUS DE FERRO GALVANIZADO, COM ROSCA BSP MACHO, DE 6"</t>
  </si>
  <si>
    <t>CURVA 90 GRAUS DE FERRO GALVANIZADO, COM ROSCA BSP MACHO/FEMEA, DE 1 1/2"</t>
  </si>
  <si>
    <t>CURVA 90 GRAUS DE FERRO GALVANIZADO, COM ROSCA BSP MACHO/FEMEA, DE 1 1/4"</t>
  </si>
  <si>
    <t>CURVA 90 GRAUS DE FERRO GALVANIZADO, COM ROSCA BSP MACHO/FEMEA, DE 1"</t>
  </si>
  <si>
    <t>CURVA 90 GRAUS DE FERRO GALVANIZADO, COM ROSCA BSP MACHO/FEMEA, DE 1/2"</t>
  </si>
  <si>
    <t>CURVA 90 GRAUS DE FERRO GALVANIZADO, COM ROSCA BSP MACHO/FEMEA, DE 2 1/2"</t>
  </si>
  <si>
    <t>CURVA 90 GRAUS DE FERRO GALVANIZADO, COM ROSCA BSP MACHO/FEMEA, DE 2"</t>
  </si>
  <si>
    <t>CURVA 90 GRAUS DE FERRO GALVANIZADO, COM ROSCA BSP MACHO/FEMEA, DE 3"</t>
  </si>
  <si>
    <t>CURVA 90 GRAUS DE FERRO GALVANIZADO, COM ROSCA BSP MACHO/FEMEA, DE 3/4"</t>
  </si>
  <si>
    <t>CURVA 90 GRAUS DE FERRO GALVANIZADO, COM ROSCA BSP MACHO/FEMEA, DE 4"</t>
  </si>
  <si>
    <t>CURVA 90 GRAUS EM ACO CARBONO, RAIO CURTO, SOLDAVEL, PRESSAO 3.000 LBS, DN 1 1/2"</t>
  </si>
  <si>
    <t>CURVA 90 GRAUS EM ACO CARBONO, RAIO CURTO, SOLDAVEL, PRESSAO 3.000 LBS, DN 1 1/4"</t>
  </si>
  <si>
    <t>CURVA 90 GRAUS EM ACO CARBONO, RAIO CURTO, SOLDAVEL, PRESSAO 3.000 LBS, DN 1"</t>
  </si>
  <si>
    <t>CURVA 90 GRAUS EM ACO CARBONO, RAIO CURTO, SOLDAVEL, PRESSAO 3.000 LBS, DN 1/2"</t>
  </si>
  <si>
    <t>CURVA 90 GRAUS EM ACO CARBONO, RAIO CURTO, SOLDAVEL, PRESSAO 3.000 LBS, DN 2 1/2"</t>
  </si>
  <si>
    <t>CURVA 90 GRAUS EM ACO CARBONO, RAIO CURTO, SOLDAVEL, PRESSAO 3.000 LBS, DN 2"</t>
  </si>
  <si>
    <t>CURVA 90 GRAUS EM ACO CARBONO, RAIO CURTO, SOLDAVEL, PRESSAO 3.000 LBS, DN 3"</t>
  </si>
  <si>
    <t>CURVA 90 GRAUS EM ACO CARBONO, RAIO CURTO, SOLDAVEL, PRESSAO 3.000 LBS, DN 3/4"</t>
  </si>
  <si>
    <t>CURVA 90 GRAUS PARA ELETRODUTO, EM ACO GALVANIZADO ELETROLITICO, COM ROSCA, DIAMETRO DE 100 MM (4")</t>
  </si>
  <si>
    <t>CURVA 90 GRAUS PARA ELETRODUTO, EM ACO GALVANIZADO ELETROLITICO, COM ROSCA, DIAMETRO DE 15 MM (1/2"), ESPESSURA DE 1,50 MM</t>
  </si>
  <si>
    <t>CURVA 90 GRAUS PARA ELETRODUTO, EM ACO GALVANIZADO ELETROLITICO, COM ROSCA, DIAMETRO DE 20 MM (3/4"), ESPESSURA DE 1,50 MM</t>
  </si>
  <si>
    <t>CURVA 90 GRAUS PARA ELETRODUTO, EM ACO GALVANIZADO ELETROLITICO, COM ROSCA, DIAMETRO DE 25 MM (1"), ESPESSURA DE 1,50 MM</t>
  </si>
  <si>
    <t>CURVA 90 GRAUS PARA ELETRODUTO, EM ACO GALVANIZADO ELETROLITICO, COM ROSCA, DIAMETRO DE 32 MM (1 1/4"), ESPESSURA DE 1,50 MM</t>
  </si>
  <si>
    <t>CURVA 90 GRAUS PARA ELETRODUTO, EM ACO GALVANIZADO ELETROLITICO, COM ROSCA, DIAMETRO DE 40 MM (1 1/2"), ESPESSURA DE 1,50 MM</t>
  </si>
  <si>
    <t>CURVA 90 GRAUS PARA ELETRODUTO, EM ACO GALVANIZADO ELETROLITICO, COM ROSCA, DIAMETRO DE 50 MM (2")</t>
  </si>
  <si>
    <t>CURVA 90 GRAUS PARA ELETRODUTO, EM ACO GALVANIZADO ELETROLITICO, COM ROSCA, DIAMETRO DE 65 MM (2 1/2")</t>
  </si>
  <si>
    <t>CURVA 90 GRAUS PARA ELETRODUTO, EM ACO GALVANIZADO ELETROLITICO, COM ROSCA, DIAMETRO DE 80 MM (3")</t>
  </si>
  <si>
    <t>CURVA 90 GRAUS RANHURADA EM FERRO FUNDIDO, DN 50 MM (2")</t>
  </si>
  <si>
    <t>CURVA 90 GRAUS RANHURADA EM FERRO FUNDIDO, DN 65 MM (2 1/2")</t>
  </si>
  <si>
    <t>CURVA 90 GRAUS RANHURADA EM FERRO FUNDIDO, DN 80 MM (3")</t>
  </si>
  <si>
    <t>CURVA 90 GRAUS, CURTA, DE PVC RIGIDO ROSCAVEL, DE 1", PARA ELETRODUTO</t>
  </si>
  <si>
    <t>CURVA 90 GRAUS, CURTA, DE PVC RIGIDO ROSCAVEL, DE 1/2", PARA ELETRODUTO</t>
  </si>
  <si>
    <t>CURVA 90 GRAUS, CURTA, DE PVC RIGIDO ROSCAVEL, DE 3/4", PARA ELETRODUTO</t>
  </si>
  <si>
    <t>CURVA 90 GRAUS, LONGA, DE PVC RIGIDO ROSCAVEL, DE 1 1/2", PARA ELETRODUTO</t>
  </si>
  <si>
    <t>CURVA 90 GRAUS, LONGA, DE PVC RIGIDO ROSCAVEL, DE 1 1/4", PARA ELETRODUTO</t>
  </si>
  <si>
    <t>CURVA 90 GRAUS, LONGA, DE PVC RIGIDO ROSCAVEL, DE 1", PARA ELETRODUTO</t>
  </si>
  <si>
    <t>CURVA 90 GRAUS, LONGA, DE PVC RIGIDO ROSCAVEL, DE 1/2", PARA ELETRODUTO</t>
  </si>
  <si>
    <t>CURVA 90 GRAUS, LONGA, DE PVC RIGIDO ROSCAVEL, DE 2 1/2", PARA ELETRODUTO</t>
  </si>
  <si>
    <t>CURVA 90 GRAUS, LONGA, DE PVC RIGIDO ROSCAVEL, DE 2", PARA ELETRODUTO</t>
  </si>
  <si>
    <t>CURVA 90 GRAUS, LONGA, DE PVC RIGIDO ROSCAVEL, DE 3", PARA ELETRODUTO</t>
  </si>
  <si>
    <t>CURVA 90 GRAUS, LONGA, DE PVC RIGIDO ROSCAVEL, DE 3/4", PARA ELETRODUTO</t>
  </si>
  <si>
    <t>CURVA 90 GRAUS, LONGA, DE PVC RIGIDO ROSCAVEL, DE 4", PARA ELETRODUTO</t>
  </si>
  <si>
    <t>CURVA CPVC, 90 GRAUS, SOLDAVEL, 15 MM, PARA AGUA QUENTE</t>
  </si>
  <si>
    <t>CURVA CPVC, 90 GRAUS, SOLDAVEL, 22 MM, PARA AGUA QUENTE</t>
  </si>
  <si>
    <t>CURVA CPVC, 90 GRAUS, SOLDAVEL, 28 MM, PARA AGUA QUENTE</t>
  </si>
  <si>
    <t>CURVA DE PVC 45 GRAUS, SOLDAVEL, 20 MM, COR MARROM, PARA AGUA FRIA PREDIAL</t>
  </si>
  <si>
    <t>CURVA DE PVC 45 GRAUS, SOLDAVEL, 25 MM, COR MARROM, PARA AGUA FRIA PREDIAL</t>
  </si>
  <si>
    <t>CURVA DE PVC 45 GRAUS, SOLDAVEL, 32 MM, COR MARROM, PARA AGUA FRIA PREDIAL</t>
  </si>
  <si>
    <t>CURVA DE PVC 45 GRAUS, SOLDAVEL, 40 MM, COR MARROM, PARA AGUA FRIA PREDIAL</t>
  </si>
  <si>
    <t>CURVA DE PVC 45 GRAUS, SOLDAVEL, 50 MM, COR MARROM, PARA AGUA FRIA PREDIAL</t>
  </si>
  <si>
    <t>CURVA DE PVC 45 GRAUS, SOLDAVEL, 60 MM, COR MARROM, PARA AGUA FRIA PREDIAL</t>
  </si>
  <si>
    <t>CURVA DE PVC 45 GRAUS, SOLDAVEL, 75 MM, COR MARROM, PARA AGUA FRIA PREDIAL</t>
  </si>
  <si>
    <t>CURVA DE PVC 45 GRAUS, SOLDAVEL, 85 MM, COR MARROM, PARA AGUA FRIA PREDIAL</t>
  </si>
  <si>
    <t>CURVA DE PVC 90 GRAUS, SOLDAVEL, 110 MM, COR MARROM, PARA AGUA FRIA PREDIAL</t>
  </si>
  <si>
    <t>CURVA DE PVC 90 GRAUS, SOLDAVEL, 20 MM, COR MARROM, PARA AGUA FRIA PREDIAL</t>
  </si>
  <si>
    <t>CURVA DE PVC 90 GRAUS, SOLDAVEL, 25 MM, COR MARROM, PARA AGUA FRIA PREDIAL</t>
  </si>
  <si>
    <t>CURVA DE PVC 90 GRAUS, SOLDAVEL, 32 MM, COR MARROM, PARA AGUA FRIA PREDIAL</t>
  </si>
  <si>
    <t>CURVA DE PVC 90 GRAUS, SOLDAVEL, 40 MM, COR MARROM, PARA AGUA FRIA PREDIAL</t>
  </si>
  <si>
    <t>CURVA DE PVC 90 GRAUS, SOLDAVEL, 50 MM, COR MARROM, PARA AGUA FRIA PREDIAL</t>
  </si>
  <si>
    <t>CURVA DE PVC 90 GRAUS, SOLDAVEL, 60 MM, COR MARROM, PARA AGUA FRIA PREDIAL</t>
  </si>
  <si>
    <t>CURVA DE PVC 90 GRAUS, SOLDAVEL, 75 MM, COR MARROM, PARA AGUA FRIA PREDIAL</t>
  </si>
  <si>
    <t>CURVA DE PVC 90 GRAUS, SOLDAVEL, 85 MM, COR MARROM, PARA AGUA FRIA PREDIAL</t>
  </si>
  <si>
    <t>CURVA DE PVC, 90 GRAUS, SERIE R, DN 100 MM, PARA ESGOTO PREDIAL</t>
  </si>
  <si>
    <t>CURVA DE TRANSPOSICAO BRONZE/LATAO SEM ANEL DE SOLDA, BOLSA X BOLSA, 15 MM</t>
  </si>
  <si>
    <t>CURVA DE TRANSPOSICAO BRONZE/LATAO SEM ANEL DE SOLDA, BOLSA X BOLSA, 22 MM</t>
  </si>
  <si>
    <t>CURVA DE TRANSPOSICAO BRONZE/LATAO SEM ANEL DE SOLDA, BOLSA X BOLSA, 28 MM</t>
  </si>
  <si>
    <t>CURVA DE TRANSPOSICAO, CPVC, SOLDAVEL, 15 MM</t>
  </si>
  <si>
    <t>CURVA DE TRANSPOSICAO, CPVC, SOLDAVEL, 22 MM</t>
  </si>
  <si>
    <t>CURVA DE TRANSPOSICAO, PVC SOLDAVEL, 20 MM, COR MARROM, PARA AGUA FRIA PREDIAL</t>
  </si>
  <si>
    <t>CURVA DE TRANSPOSICAO, PVC, SOLDAVEL, 25 MM, COR MARROM, PARA AGUA FRIA PREDIAL</t>
  </si>
  <si>
    <t>CURVA DE TRANSPOSICAO, PVC, SOLDAVEL, 32 MM, COR MARROM, PARA AGUA FRIA PREDIAL</t>
  </si>
  <si>
    <t>CURVA LONGA PVC, PB, JE, 45 GRAUS, DN 100 MM, PARA REDE COLETORA ESGOTO</t>
  </si>
  <si>
    <t>CURVA LONGA PVC, PB, JE, 45 GRAUS, DN 150 MM, PARA REDE COLETORA ESGOTO</t>
  </si>
  <si>
    <t>CURVA LONGA PVC, PB, JE, 90 GRAUS, DN 100 MM, PARA REDE COLETORA ESGOTO</t>
  </si>
  <si>
    <t>CURVA LONGA PVC, PB, JE, 90 GRAUS, DN 150 MM, PARA REDE COLETORA ESGOTO</t>
  </si>
  <si>
    <t>CURVA PPR 90 GRAUS, F/F, DN 20 MM, PARA AGUA QUENTE PREDIAL</t>
  </si>
  <si>
    <t>CURVA PPR 90 GRAUS, F/F, DN 25 MM, PARA AGUA QUENTE PREDIAL</t>
  </si>
  <si>
    <t>CURVA PVC 90 GRAUS, ROSCAVEL, 1 1/4", COR BRANCA, AGUA FRIA PREDIAL</t>
  </si>
  <si>
    <t>CURVA PVC 90 GRAUS, ROSCAVEL, 1", COR BRANCA, AGUA FRIA PREDIAL</t>
  </si>
  <si>
    <t>CURVA PVC 90 GRAUS, ROSCAVEL, 1/2", COR BRANCA, AGUA FRIA PREDIAL</t>
  </si>
  <si>
    <t>CURVA PVC 90 GRAUS, ROSCAVEL, 3/4", COR BRANCA, AGUA FRIA PREDIAL</t>
  </si>
  <si>
    <t>CURVA PVC CURTA 90 GRAUS, DN 100 MM, PARA ESGOTO PREDIAL</t>
  </si>
  <si>
    <t>CURVA PVC CURTA 90 GRAUS, DN 40 MM, PARA ESGOTO PREDIAL</t>
  </si>
  <si>
    <t>CURVA PVC CURTA 90 GRAUS, DN 50 MM, PARA ESGOTO PREDIAL</t>
  </si>
  <si>
    <t>CURVA PVC CURTA 90 GRAUS, DN 75 MM, PARA ESGOTO PREDIAL</t>
  </si>
  <si>
    <t>CURVA PVC LONGA 90 GRAUS, DN 100 MM, PARA ESGOTO PREDIAL</t>
  </si>
  <si>
    <t>CURVA PVC LONGA 90 GRAUS, DN 40 MM, PARA ESGOTO PREDIAL</t>
  </si>
  <si>
    <t>CURVA PVC LONGA 90 GRAUS, DN 50 MM, PARA ESGOTO PREDIAL</t>
  </si>
  <si>
    <t>CURVA PVC LONGA 90 GRAUS, DN 75 MM, PARA ESGOTO PREDIAL</t>
  </si>
  <si>
    <t>CURVA PVC PBA, JE, PB, 45 GRAUS, DN 100 / DE 110 MM, PARA REDE DE AGUA</t>
  </si>
  <si>
    <t>CURVA PVC PBA, JE, PB, 45 GRAUS, DN 50 / DE 60 MM, PARA REDE DE AGUA</t>
  </si>
  <si>
    <t>CURVA PVC PBA, JE, PB, 45 GRAUS, DN 75 / DE 85 MM, PARA REDE DE AGUA</t>
  </si>
  <si>
    <t>CURVA PVC PBA, JE, PB, 90 GRAUS, DN 100 / DE 110 MM, PARA REDE DE AGUA</t>
  </si>
  <si>
    <t>CURVA PVC PBA, JE, PB, 90 GRAUS, DN 50 / DE 60 MM, PARA REDE DE AGUA</t>
  </si>
  <si>
    <t>CURVA PVC PBA, JE, PB, 90 GRAUS, DN 75 / DE 85 MM, PARA REDE DE AGUA</t>
  </si>
  <si>
    <t>CURVA PVC, BB, JE, 45 GRAUS, DN 250 MM, PARA TUBO CORRUGADO E/OU LISO, REDE COLETORA ESGOTO</t>
  </si>
  <si>
    <t>CURVA PVC, BB, JE, 90 GRAUS, DN 200 MM, PARA TUBO CORRUGADO E/OU LISO, REDE COLETORA ESGOTO</t>
  </si>
  <si>
    <t>CURVA PVC, BB, JE, 90 GRAUS, DN 250 MM, PARA TUBO CORRUGADO E/OU LISO, REDE COLETORA ESGOTO</t>
  </si>
  <si>
    <t>CURVA PVC, SERIE R, 87.30 GRAUS, CURTA, PARA PE-DE-COLUNA, DN 100 MM, PARA ESGOTO PREDIAL</t>
  </si>
  <si>
    <t>CURVA PVC, SERIE R, 87.30 GRAUS, CURTA, PARA PE-DE-COLUNA, DN 150 MM, PARA ESGOTO PREDIAL</t>
  </si>
  <si>
    <t>CURVA PVC, SERIE R, 87.30 GRAUS, CURTA, PARA PE-DE-COLUNA, DN 75 MM, PARA ESGOTO PREDIAL</t>
  </si>
  <si>
    <t>DENTE PARA FRESADORA</t>
  </si>
  <si>
    <t>DESEMPENADEIRA DE ACO DENTADA 12 X *25* CM, DENTES 8 X 8 MM, CABO FECHADO DE MADEIRA</t>
  </si>
  <si>
    <t>DESEMPENADEIRA DE ACO LISA 12 X *25* CM COM CABO FECHADO DE MADEIRA</t>
  </si>
  <si>
    <t>DESEMPENADEIRA DE MADEIRA *16 X 27* CM</t>
  </si>
  <si>
    <t>DESEMPENADEIRA PLASTICA LISA *14 X 27* CM</t>
  </si>
  <si>
    <t>DESENHISTA PROJETISTA (HORISTA)</t>
  </si>
  <si>
    <t>DESENHISTA PROJETISTA (MENSALISTA)</t>
  </si>
  <si>
    <t>DESINFETANTE PRONTO USO</t>
  </si>
  <si>
    <t>DESMOLDANTE PARA CONCRETO ESTAMPADO</t>
  </si>
  <si>
    <t>DESMOLDANTE PARA FORMAS METALICAS A BASE DE OLEO VEGETAL</t>
  </si>
  <si>
    <t>DESMOLDANTE PROTETOR PARA FORMAS DE MADEIRA, DE BASE OLEOSA EMULSIONADA EM AGUA</t>
  </si>
  <si>
    <t>DETERGENTE NEUTRO USO GERAL, CONCENTRADO</t>
  </si>
  <si>
    <t>DILUENTE AGUARRAS</t>
  </si>
  <si>
    <t>DILUENTE EPOXI</t>
  </si>
  <si>
    <t>DISCO DE BORRACHA PARA LIXADEIRA RIGIDO 7" COM ARRUELA CENTRAL</t>
  </si>
  <si>
    <t>DISCO DE CORTE DIAMANTADO SEGMENTADO DIAMETRO DE 180 MM PARA ESMERILHADEIRA 7"</t>
  </si>
  <si>
    <t>DISCO DE CORTE DIAMANTADO SEGMENTADO PARA CONCRETO/ASFALTO, DIAMETRO DE *350* MM, FURO DE 25,40 MM</t>
  </si>
  <si>
    <t>DISCO DE CORTE DIAMANTADO SEGMENTADO, DIAMETRO DE *110* MM, FURO DE 20 MM</t>
  </si>
  <si>
    <t>DISCO DE CORTE PARA METAL COM DUAS TELAS 12 X 1/8 X 3/4" (300 X 3,2 X 19,05 MM)</t>
  </si>
  <si>
    <t>DISCO DE DESBASTE PARA METAL FERROSO EM GERAL, COM TRES TELAS, 9 X 1/4 X 7/8" (228,6 X 6,4 X 22,2 MM)</t>
  </si>
  <si>
    <t>DISCO DE LIXA PARA METAL, DIAMETRO = 180 MM, GRAO 120</t>
  </si>
  <si>
    <t>DISJUNTOR TERMOMAGNETICO AJUSTAVEL, TRIPOLAR DE 100 ATE 250A, CAPACIDADE DE INTERRUPCAO DE 35KA</t>
  </si>
  <si>
    <t>DISJUNTOR TERMOMAGNETICO AJUSTAVEL, TRIPOLAR DE 300 ATE 400A, CAPACIDADE DE INTERRUPCAO DE 35KA</t>
  </si>
  <si>
    <t>DISJUNTOR TERMOMAGNETICO AJUSTAVEL, TRIPOLAR DE 450 ATE 600A, CAPACIDADE DE INTERRUPCAO DE 35KA</t>
  </si>
  <si>
    <t>DISJUNTOR TERMOMAGNETICO PARA TRILHO DIN (IEC), BIPOLAR, 40 - 50 A</t>
  </si>
  <si>
    <t>DISJUNTOR TERMOMAGNETICO PARA TRILHO DIN (IEC), BIPOLAR, 6 - 32 A</t>
  </si>
  <si>
    <t>DISJUNTOR TERMOMAGNETICO PARA TRILHO DIN (IEC), BIPOLAR, 63 A</t>
  </si>
  <si>
    <t>DISJUNTOR TERMOMAGNETICO PARA TRILHO DIN (IEC), MONOPOLAR, 40 - 50 A</t>
  </si>
  <si>
    <t>DISJUNTOR TERMOMAGNETICO PARA TRILHO DIN (IEC), MONOPOLAR, 6 - 32 A</t>
  </si>
  <si>
    <t>DISJUNTOR TERMOMAGNETICO PARA TRILHO DIN (IEC), MONOPOLAR, 63 A</t>
  </si>
  <si>
    <t>DISJUNTOR TERMOMAGNETICO PARA TRILHO DIN (IEC), TRIPOLAR, 10 - 50 A</t>
  </si>
  <si>
    <t>DISJUNTOR TERMOMAGNETICO PARA TRILHO DIN (IEC), TRIPOLAR, 63 A</t>
  </si>
  <si>
    <t>DISJUNTOR TERMOMAGNETICO TRIPOLAR 125 A / 425 V / ICC - 25 KA</t>
  </si>
  <si>
    <t>DISJUNTOR TERMOMAGNETICO TRIPOLAR 150 A / 600 V, TIPO FXD / ICC - 35 KA</t>
  </si>
  <si>
    <t>DISJUNTOR TERMOMAGNETICO TRIPOLAR 200 A / 600 V, TIPO FXD / ICC - 35 KA</t>
  </si>
  <si>
    <t>DISJUNTOR TERMOMAGNETICO TRIPOLAR 250 A / 600 V, TIPO FXD</t>
  </si>
  <si>
    <t>DISJUNTOR TERMOMAGNETICO TRIPOLAR 3 X 250 A/ICC - 25 KA</t>
  </si>
  <si>
    <t>DISJUNTOR TERMOMAGNETICO TRIPOLAR 3 X 350 A/ICC - 25 KA</t>
  </si>
  <si>
    <t>DISJUNTOR TERMOMAGNETICO TRIPOLAR 3 X 400 A / ICC - 25 KA</t>
  </si>
  <si>
    <t>DISJUNTOR TERMOMAGNETICO TRIPOLAR 300 A / 600 V, TIPO JXD / ICC - 40 KA</t>
  </si>
  <si>
    <t>DISJUNTOR TERMOMAGNETICO TRIPOLAR 400 A / 600 V, TIPO JXD / ICC - 40 KA</t>
  </si>
  <si>
    <t>DISJUNTOR TERMOMAGNETICO TRIPOLAR 600 A / 600 V, TIPO LXD / ICC - 40 KA</t>
  </si>
  <si>
    <t>DISJUNTOR TERMOMAGNETICO TRIPOLAR 800 A / 600 V, TIPO LMXD</t>
  </si>
  <si>
    <t>DISJUNTOR TIPO NEMA, BIPOLAR 10 ATE 50 A, TENSAO MAXIMA 415 V</t>
  </si>
  <si>
    <t>DISJUNTOR TIPO NEMA, BIPOLAR 60 ATE 100A, TENSAO MAXIMA 415 V</t>
  </si>
  <si>
    <t>DISJUNTOR TIPO NEMA, MONOPOLAR 10 ATE 30A, TENSAO MAXIMA DE 240 V</t>
  </si>
  <si>
    <t>DISJUNTOR TIPO NEMA, MONOPOLAR 35 ATE 50 A, TENSAO MAXIMA DE 240 V</t>
  </si>
  <si>
    <t>DISJUNTOR TIPO NEMA, MONOPOLAR DE 60 ATE 70A, TENSAO MAXIMA DE 240 V</t>
  </si>
  <si>
    <t>DISJUNTOR TIPO NEMA, TRIPOLAR 10 ATE 50A, TENSAO MAXIMA DE 415 V</t>
  </si>
  <si>
    <t>DISJUNTOR TIPO NEMA, TRIPOLAR 60 ATE 100 A, TENSAO MAXIMA DE 415 V</t>
  </si>
  <si>
    <t>DISPOSITIVO DPS CLASSE II, 1 POLO, TENSAO MAXIMA DE 175 V, CORRENTE MAXIMA DE *20* KA (TIPO AC)</t>
  </si>
  <si>
    <t>DISPOSITIVO DPS CLASSE II, 1 POLO, TENSAO MAXIMA DE 175 V, CORRENTE MAXIMA DE *30* KA (TIPO AC)</t>
  </si>
  <si>
    <t>DISPOSITIVO DPS CLASSE II, 1 POLO, TENSAO MAXIMA DE 175 V, CORRENTE MAXIMA DE *45* KA (TIPO AC)</t>
  </si>
  <si>
    <t>DISPOSITIVO DPS CLASSE II, 1 POLO, TENSAO MAXIMA DE 175 V, CORRENTE MAXIMA DE *90* KA (TIPO AC)</t>
  </si>
  <si>
    <t>DISPOSITIVO DPS CLASSE II, 1 POLO, TENSAO MAXIMA DE 275 V, CORRENTE MAXIMA DE *20* KA (TIPO AC)</t>
  </si>
  <si>
    <t>DISPOSITIVO DPS CLASSE II, 1 POLO, TENSAO MAXIMA DE 275 V, CORRENTE MAXIMA DE *30* KA (TIPO AC)</t>
  </si>
  <si>
    <t>DISPOSITIVO DPS CLASSE II, 1 POLO, TENSAO MAXIMA DE 275 V, CORRENTE MAXIMA DE *45* KA (TIPO AC)</t>
  </si>
  <si>
    <t>DISPOSITIVO DPS CLASSE II, 1 POLO, TENSAO MAXIMA DE 275 V, CORRENTE MAXIMA DE *90* KA (TIPO AC)</t>
  </si>
  <si>
    <t>DISPOSITIVO DPS CLASSE II, 1 POLO, TENSAO MAXIMA DE 385 V, CORRENTE MAXIMA DE *20* KA (TIPO AC)</t>
  </si>
  <si>
    <t>DISPOSITIVO DPS CLASSE II, 1 POLO, TENSAO MAXIMA DE 385 V, CORRENTE MAXIMA DE *30* KA (TIPO AC)</t>
  </si>
  <si>
    <t>DISPOSITIVO DPS CLASSE II, 1 POLO, TENSAO MAXIMA DE 385 V, CORRENTE MAXIMA DE *45* KA (TIPO AC)</t>
  </si>
  <si>
    <t>DISPOSITIVO DPS CLASSE II, 1 POLO, TENSAO MAXIMA DE 385 V, CORRENTE MAXIMA DE *90* KA (TIPO AC)</t>
  </si>
  <si>
    <t>DISPOSITIVO DPS CLASSE II, 1 POLO, TENSAO MAXIMA DE 460 V, CORRENTE MAXIMA DE *20* KA (TIPO AC)</t>
  </si>
  <si>
    <t>DISPOSITIVO DPS CLASSE II, 1 POLO, TENSAO MAXIMA DE 460 V, CORRENTE MAXIMA DE *30* KA (TIPO AC)</t>
  </si>
  <si>
    <t>DISPOSITIVO DPS CLASSE II, 1 POLO, TENSAO MAXIMA DE 460 V, CORRENTE MAXIMA DE *45* KA (TIPO AC)</t>
  </si>
  <si>
    <t>DISPOSITIVO DPS CLASSE II, 1 POLO, TENSAO MAXIMA DE 460 V, CORRENTE MAXIMA DE *90* KA (TIPO AC)</t>
  </si>
  <si>
    <t>DISPOSITIVO DR, 2 POLOS, SENSIBILIDADE DE 30 MA, CORRENTE DE 100 A, TIPO AC</t>
  </si>
  <si>
    <t>DISPOSITIVO DR, 2 POLOS, SENSIBILIDADE DE 30 MA, CORRENTE DE 25 A, TIPO AC</t>
  </si>
  <si>
    <t>DISPOSITIVO DR, 2 POLOS, SENSIBILIDADE DE 30 MA, CORRENTE DE 40 A, TIPO AC</t>
  </si>
  <si>
    <t>DISPOSITIVO DR, 2 POLOS, SENSIBILIDADE DE 30 MA, CORRENTE DE 63 A, TIPO AC</t>
  </si>
  <si>
    <t>DISPOSITIVO DR, 2 POLOS, SENSIBILIDADE DE 30 MA, CORRENTE DE 80 A, TIPO AC</t>
  </si>
  <si>
    <t>DISPOSITIVO DR, 2 POLOS, SENSIBILIDADE DE 300 MA, CORRENTE DE 25 A, TIPO AC</t>
  </si>
  <si>
    <t>DISPOSITIVO DR, 2 POLOS, SENSIBILIDADE DE 300 MA, CORRENTE DE 40 A, TIPO AC</t>
  </si>
  <si>
    <t>DISPOSITIVO DR, 2 POLOS, SENSIBILIDADE DE 300 MA, CORRENTE DE 63 A, TIPO AC</t>
  </si>
  <si>
    <t>DISPOSITIVO DR, 2 POLOS, SENSIBILIDADE DE 300 MA, CORRENTE DE 80 A, TIPO AC</t>
  </si>
  <si>
    <t>DISPOSITIVO DR, 4 POLOS, SENSIBILIDADE DE 30 MA, CORRENTE DE 100 A, TIPO AC</t>
  </si>
  <si>
    <t>DISPOSITIVO DR, 4 POLOS, SENSIBILIDADE DE 30 MA, CORRENTE DE 25 A, TIPO AC</t>
  </si>
  <si>
    <t>DISPOSITIVO DR, 4 POLOS, SENSIBILIDADE DE 30 MA, CORRENTE DE 40 A, TIPO AC</t>
  </si>
  <si>
    <t>DISPOSITIVO DR, 4 POLOS, SENSIBILIDADE DE 30 MA, CORRENTE DE 63 A, TIPO AC</t>
  </si>
  <si>
    <t>DISPOSITIVO DR, 4 POLOS, SENSIBILIDADE DE 30 MA, CORRENTE DE 80 A, TIPO AC</t>
  </si>
  <si>
    <t>DISPOSITIVO DR, 4 POLOS, SENSIBILIDADE DE 300 MA, CORRENTE DE 100 A, TIPO AC</t>
  </si>
  <si>
    <t>DISPOSITIVO DR, 4 POLOS, SENSIBILIDADE DE 300 MA, CORRENTE DE 25 A, TIPO AC</t>
  </si>
  <si>
    <t>DISPOSITIVO DR, 4 POLOS, SENSIBILIDADE DE 300 MA, CORRENTE DE 40 A, TIPO AC</t>
  </si>
  <si>
    <t>DISPOSITIVO DR, 4 POLOS, SENSIBILIDADE DE 300 MA, CORRENTE DE 63 A, TIPO AC</t>
  </si>
  <si>
    <t>DISPOSITIVO DR, 4 POLOS, SENSIBILIDADE DE 300 MA, CORRENTE DE 80 A, TIPO AC</t>
  </si>
  <si>
    <t>DISTRIBUIDOR DE AGREGADOS AUTOPROPELIDO, CAP 3 M3, A DIESEL, 6 CC, 176 CV</t>
  </si>
  <si>
    <t>DISTRIBUIDOR DE AGREGADOS REBOCAVEL, CAPACIDADE 1,9 M3, LARGURA DE TRABALHO 3,66 M</t>
  </si>
  <si>
    <t>DISTRIBUIDOR METALICO, COM ROSCA, 2 SAIDAS, DN 1" X 1/2", PARA CONEXAO COM ANEL DESLIZANTE EM TUBO PEX PARA INST. AGUA QUENTE/FRIA</t>
  </si>
  <si>
    <t>DISTRIBUIDOR METALICO, COM ROSCA, 2 SAIDAS, DN 3/4" X 1/2", PARA CONEXAO COM ANEL DESLIZANTE EM TUBO PEX PARA INST. AGUA QUENTE/FRIA</t>
  </si>
  <si>
    <t>DISTRIBUIDOR METALICO, COM ROSCA, 3 SAIDAS, DN 1" X 1/2", PARA CONEXAO COM ANEL DESLIZANTE EM TUBO PEX PARA INST. AGUA QUENTE/FRIA</t>
  </si>
  <si>
    <t>DISTRIBUIDOR METALICO, COM ROSCA, 3 SAIDAS, DN 3/4" X 1/2", PARA CONEXAO COM ANEL DESLIZANTE EM TUBO PEX PARA INST. AGUA QUENTE/FRIA</t>
  </si>
  <si>
    <t>DISTRIBUIDOR, PLASTICO, 2 SAIDAS, DN 32 X 16 MM, PARA CONEXAO COM CRIMPAGEM, EM TUBO PEX PARA INST. AGUA QUENTE/FRIA</t>
  </si>
  <si>
    <t>DISTRIBUIDOR, PLASTICO, 2 SAIDAS, DN 32 X 25 MM, PARA CONEXAO COM CRIMPAGEM, EM TUBO PEX PARA INST. AGUA QUENTE/FRIA</t>
  </si>
  <si>
    <t>DISTRIBUIDOR, PLASTICO, 3 SAIDAS, DN 32 X 16 MM, PARA CONEXAO COM CRIMPAGEM, EM TUBO PEX PARA INST. AGUA QUENTE/FRIA</t>
  </si>
  <si>
    <t>DISTRIBUIDOR, PLASTICO, 3 SAIDAS, DN 32 X 25 MM, PARA CONEXAO COM CRIMPAGEM, EM TUBO PEX PARA INST. AGUA QUENTE/FRIA</t>
  </si>
  <si>
    <t>DIVISORIA EM GRANITO, COM DUAS FACES POLIDAS, TIPO ANDORINHA/ QUARTZ/ CASTELO/ CORUMBA OU OUTROS EQUIVALENTES DA REGIAO, E= *3,0* CM</t>
  </si>
  <si>
    <t>DIVISORIA EM MARMORE, COM DUAS FACES POLIDAS, BRANCO COMUM, E= *3,0* CM</t>
  </si>
  <si>
    <t>DIVISORIA, PLACA PRE-MOLDADA EM GRANILITE, MARMORITE OU GRANITINA, E = *3 CM</t>
  </si>
  <si>
    <t>DOBRADEIRA ELETROMECANICA DE VERGALHAO, PARA ACO DE DIAMETRO ATE 1 1/2", MOTOR ELETRICO TRIFASICO, POTENCIA DE 3 HP ATE 5 HP</t>
  </si>
  <si>
    <t>DOBRADICA EM ACO/FERRO, 3 1/2" X 3", E= 1,9 A 2 MM, COM ANEL, CROMADO OU ZINCADO, TAMPA BOLA, COM PARAFUSOS</t>
  </si>
  <si>
    <t>DOBRADICA EM ACO/FERRO, 3" X 2 1/2", E= 1,2 A 1,8 MM, SEM ANEL, CROMADO OU ZINCADO, TAMPA BOLA, COM PARAFUSOS</t>
  </si>
  <si>
    <t>DOBRADICA EM ACO/FERRO, 3" X 2 1/2", E= 1,2 A 1,8 MM, SEM ANEL, CROMADO OU ZINCADO, TAMPA CHATA, COM PARAFUSOS</t>
  </si>
  <si>
    <t>DOBRADICA EM ACO/FERRO, 3" X 2 1/2", E= 1,9 A 2 MM, SEM ANEL, CROMADO OU ZINCADO, TAMPA BOLA, COM PARAFUSOS</t>
  </si>
  <si>
    <t>DOBRADICA EM LATAO, 3" X 2 1/2", E= 1,9 A 2 MM, COM ANEL, CROMADO, TAMPA BOLA, COM PARAFUSOS</t>
  </si>
  <si>
    <t>DOBRADICA TIPO VAI-E-VEM EM ACO/FERRO, TAMANHO 3", GALVANIZADO, COM PARAFUSOS</t>
  </si>
  <si>
    <t>DOMOS / CLARABOIA INDIVIDUAL, EM ACRILICO BRANCO/LEITOSO, *95 X 95* CM, INCLUI ACESSORIOS DE FIXACAO, SEM INSTALACAO</t>
  </si>
  <si>
    <t>DOSADOR DE AREIA, CAPACIDADE DE *26* LITROS</t>
  </si>
  <si>
    <t>DUCHA / CHUVEIRO METALICO, DE PAREDE, ARTICULAVEL, COM BRACO/CANO, SEM DESVIADOR</t>
  </si>
  <si>
    <t>DUCHA / CHUVEIRO METALICO, DE PAREDE, ARTICULAVEL, COM DESVIADOR E DUCHA MANUAL</t>
  </si>
  <si>
    <t>DUCHA / CHUVEIRO PLASTICO SIMPLES, 5", BRANCO, PARA ACOPLAR EM HASTE 1/2", AGUA FRIA</t>
  </si>
  <si>
    <t>DUCHA HIGIENICA PLASTICA COM REGISTRO METALICO 1/2"</t>
  </si>
  <si>
    <t>DUMPER COM CAPACIDADE DE CARGA DE 1700 KG, PARTIDA ELETRICA, MOTOR DIESEL COM POTENCIA DE 16 CV</t>
  </si>
  <si>
    <t>ELEMENTO VAZADO CERAMICO DIAGONAL (TIPO FLOR/QUADRADO/XIS) DE *7 X 18 X 25* CM (L X A X C)</t>
  </si>
  <si>
    <t>ELEMENTO VAZADO CERAMICO QUADRADO (TIPO RETO OU REDONDO) DE *7 A 9 X 20 X 20* CM (L X A X C)</t>
  </si>
  <si>
    <t>ELEMENTO VAZADO DE CONCRETO, QUADRICULADO, 1 FURO *10 X 10 X 10* CM</t>
  </si>
  <si>
    <t>ELEMENTO VAZADO DE CONCRETO, QUADRICULADO, 1 FURO *20 X 10 X 7* CM</t>
  </si>
  <si>
    <t>ELEMENTO VAZADO DE CONCRETO, QUADRICULADO, 1 FURO *20 X 20 X 6,5* CM</t>
  </si>
  <si>
    <t>ELEMENTO VAZADO DE CONCRETO, QUADRICULADO, 16 FUROS *29 X 29 X 6* CM</t>
  </si>
  <si>
    <t>ELEMENTO VAZADO DE CONCRETO, QUADRICULADO, 16 FUROS *33 X 33 X 10* CM</t>
  </si>
  <si>
    <t>ELEMENTO VAZADO DE CONCRETO, QUADRICULADO, 16 FUROS *40 X 40 X 7* CM</t>
  </si>
  <si>
    <t>ELEMENTO VAZADO DE CONCRETO, QUADRICULADO, 16 FUROS *50 X 50 X 7* CM</t>
  </si>
  <si>
    <t>ELEMENTO VAZADO DE CONCRETO, QUADRICULADO, 25 FUROS *50 X 50 X 5* CM</t>
  </si>
  <si>
    <t>ELEMENTO VAZADO DE CONCRETO, VENEZIANA *39 X 22 X 15* CM</t>
  </si>
  <si>
    <t>ELEMENTO VAZADO DE CONCRETO, VENEZIANA *39 X 29 X 10* CM</t>
  </si>
  <si>
    <t>ELEMENTO VAZADO DE CONCRETO, VENEZIANA *40 X 10 X 10* CM</t>
  </si>
  <si>
    <t>ELETRICISTA (HORISTA)</t>
  </si>
  <si>
    <t>ELETRICISTA (MENSALISTA)</t>
  </si>
  <si>
    <t>ELETRODO REVESTIDO AWS - E-6010, DIAMETRO IGUAL A 4,00 MM</t>
  </si>
  <si>
    <t>ELETRODO REVESTIDO AWS - E6013, DIAMETRO IGUAL A 2,50 MM</t>
  </si>
  <si>
    <t>ELETRODO REVESTIDO AWS - E6013, DIAMETRO IGUAL A 4,00 MM</t>
  </si>
  <si>
    <t>ELETRODO REVESTIDO AWS - E7018, DIAMETRO IGUAL A 4,00 MM</t>
  </si>
  <si>
    <t>ELETRODUTO DE PVC RIGIDO ROSCAVEL DE 1 1/2", SEM LUVA</t>
  </si>
  <si>
    <t>ELETRODUTO DE PVC RIGIDO ROSCAVEL DE 1 1/4", SEM LUVA</t>
  </si>
  <si>
    <t>ELETRODUTO DE PVC RIGIDO ROSCAVEL DE 1", SEM LUVA</t>
  </si>
  <si>
    <t>ELETRODUTO DE PVC RIGIDO ROSCAVEL DE 1/2", SEM LUVA</t>
  </si>
  <si>
    <t>ELETRODUTO DE PVC RIGIDO ROSCAVEL DE 2 1/2", SEM LUVA</t>
  </si>
  <si>
    <t>ELETRODUTO DE PVC RIGIDO ROSCAVEL DE 2", SEM LUVA</t>
  </si>
  <si>
    <t>ELETRODUTO DE PVC RIGIDO ROSCAVEL DE 3", SEM LUVA</t>
  </si>
  <si>
    <t>ELETRODUTO DE PVC RIGIDO ROSCAVEL DE 3/4", SEM LUVA</t>
  </si>
  <si>
    <t>ELETRODUTO DE PVC RIGIDO ROSCAVEL DE 4", SEM LUVA</t>
  </si>
  <si>
    <t>ELETRODUTO DE PVC RIGIDO SOLDAVEL, CLASSE B, DE 20 MM</t>
  </si>
  <si>
    <t>ELETRODUTO DE PVC RIGIDO SOLDAVEL, CLASSE B, DE 25 MM</t>
  </si>
  <si>
    <t>ELETRODUTO DE PVC RIGIDO SOLDAVEL, CLASSE B, DE 32 MM</t>
  </si>
  <si>
    <t>ELETRODUTO DE PVC RIGIDO SOLDAVEL, CLASSE B, DE 40 MM</t>
  </si>
  <si>
    <t>ELETRODUTO DE PVC RIGIDO SOLDAVEL, CLASSE B, DE 50 MM</t>
  </si>
  <si>
    <t>ELETRODUTO DE PVC RIGIDO SOLDAVEL, CLASSE B, DE 60 MM</t>
  </si>
  <si>
    <t>ELETRODUTO EM ACO GALVANIZADO ELETROLITICO, LEVE, DIAMETRO 3/4", PAREDE DE 0,90 MM</t>
  </si>
  <si>
    <t>ELETRODUTO FLEXIVEL PLANO EM PEAD, COR PRETA E LARANJA, DIAMETRO 25 MM</t>
  </si>
  <si>
    <t>ELETRODUTO FLEXIVEL PLANO EM PEAD, COR PRETA E LARANJA, DIAMETRO 32 MM</t>
  </si>
  <si>
    <t>ELETRODUTO FLEXIVEL PLANO EM PEAD, COR PRETA E LARANJA, DIAMETRO 40 MM</t>
  </si>
  <si>
    <t>ELETRODUTO FLEXIVEL, EM FITA DE ACO GALVANIZADO, REVESTIDO COM PVC PRETO, DIAMETRO EXTERNO DE 15 MM, DN = 3/8", TIPO SEALTUBO</t>
  </si>
  <si>
    <t>ELETRODUTO FLEXIVEL, EM FITA DE ACO GALVANIZADO, REVESTIDO COM PVC PRETO, DIAMETRO EXTERNO DE 25 MM, DN = 3/4", TIPO SEALTUBO</t>
  </si>
  <si>
    <t>ELETRODUTO FLEXIVEL, EM FITA DE ACO GALVANIZADO, REVESTIDO COM PVC PRETO, DIAMETRO EXTERNO DE 32 MM, DN = 1", TIPO SEALTUBO</t>
  </si>
  <si>
    <t>ELETRODUTO FLEXIVEL, EM FITA DE ACO GALVANIZADO, REVESTIDO COM PVC PRETO, DIAMETRO EXTERNO DE 40 MM, DN = 1 1/4", TIPO SEALTUBO</t>
  </si>
  <si>
    <t>ELETRODUTO FLEXIVEL, EM FITA DE ACO GALVANIZADO, REVESTIDO COM PVC PRETO, DIAMETRO EXTERNO DE 50 MM, DN = 1 1/2", TIPO SEALTUBO</t>
  </si>
  <si>
    <t>ELETRODUTO FLEXIVEL, EM FITA DE ACO GALVANIZADO, REVESTIDO COM PVC PRETO, DIAMETRO EXTERNO DE 60 MM, DN = 2", TIPO SEALTUBO</t>
  </si>
  <si>
    <t>ELETRODUTO FLEXIVEL, EM FITA DE ACO GALVANIZADO, REVESTIDO COM PVC PRETO, DIAMETRO EXTERNO DE 75 MM, DN = 2 1/2", TIPO SEALTUBO</t>
  </si>
  <si>
    <t>ELETRODUTO FLEXIVEL, EM FITA DE ACO GALVANIZADO, SEM REVESTIMENTO, DIAMETRO NOMINAL 1 1/2"</t>
  </si>
  <si>
    <t>ELETRODUTO FLEXIVEL, EM FITA DE ACO GALVANIZADO, SEM REVESTIMENTO, DIAMETRO NOMINAL 1 1/4"</t>
  </si>
  <si>
    <t>ELETRODUTO FLEXIVEL, EM FITA DE ACO GALVANIZADO, SEM REVESTIMENTO, DIAMETRO NOMINAL 1"</t>
  </si>
  <si>
    <t>ELETRODUTO FLEXIVEL, EM FITA DE ACO GALVANIZADO, SEM REVESTIMENTO, DIAMETRO NOMINAL 1/2"</t>
  </si>
  <si>
    <t>ELETRODUTO FLEXIVEL, EM FITA DE ACO GALVANIZADO, SEM REVESTIMENTO, DIAMETRO NOMINAL 2 1/2"</t>
  </si>
  <si>
    <t>ELETRODUTO FLEXIVEL, EM FITA DE ACO GALVANIZADO, SEM REVESTIMENTO, DIAMETRO NOMINAL 2"</t>
  </si>
  <si>
    <t>ELETRODUTO FLEXIVEL, EM FITA DE ACO GALVANIZADO, SEM REVESTIMENTO, DIAMETRO NOMINAL 3"</t>
  </si>
  <si>
    <t>ELETRODUTO PVC FLEXIVEL CORRUGADO, COR AMARELA, DE 16 MM</t>
  </si>
  <si>
    <t>ELETRODUTO PVC FLEXIVEL CORRUGADO, COR AMARELA, DE 20 MM</t>
  </si>
  <si>
    <t>ELETRODUTO PVC FLEXIVEL CORRUGADO, COR AMARELA, DE 25 MM</t>
  </si>
  <si>
    <t>ELETRODUTO PVC FLEXIVEL CORRUGADO, COR AMARELA, DE 32 MM</t>
  </si>
  <si>
    <t>ELETRODUTO PVC FLEXIVEL CORRUGADO, REFORCADO, COR LARANJA, DE 20 MM, PARA LAJES E PISOS</t>
  </si>
  <si>
    <t>ELETRODUTO PVC FLEXIVEL CORRUGADO, REFORCADO, COR LARANJA, DE 25 MM, PARA LAJES E PISOS</t>
  </si>
  <si>
    <t>ELETRODUTO PVC FLEXIVEL CORRUGADO, REFORCADO, COR LARANJA, DE 32 MM, PARA LAJES E PISOS</t>
  </si>
  <si>
    <t>ELETRODUTO/CONDULETE DE PVC RIGIDO, LISO, COR CINZA, DE 1", PARA INSTALACOES APARENTES (NBR 5410)</t>
  </si>
  <si>
    <t>ELETRODUTO/CONDULETE DE PVC RIGIDO, LISO, COR CINZA, DE 1/2", PARA INSTALACOES APARENTES (NBR 5410)</t>
  </si>
  <si>
    <t>ELETRODUTO/CONDULETE DE PVC RIGIDO, LISO, COR CINZA, DE 3/4", PARA INSTALACOES APARENTES (NBR 5410)</t>
  </si>
  <si>
    <t>ELETRODUTO/DUTO PEAD FLEXIVEL PAREDE SIMPLES, CORRUGACAO HELICOIDAL, COR PRETA, SEM ROSCA, DE 1 1/2", CRC 680 N, PARA CABEAMENTO SUBTERRANEO (NBR 15715)</t>
  </si>
  <si>
    <t>ELETRODUTO/DUTO PEAD FLEXIVEL PAREDE SIMPLES, CORRUGACAO HELICOIDAL, COR PRETA, SEM ROSCA, DE 1 1/4", CRC 680 N, PARA CABEAMENTO SUBTERRANEO (NBR 15715)</t>
  </si>
  <si>
    <t>ELETRODUTO/DUTO PEAD FLEXIVEL PAREDE SIMPLES, CORRUGACAO HELICOIDAL, COR PRETA, SEM ROSCA, DE 2", CRC 680 N, PARA CABEAMENTO SUBTERRANEO (NBR 15715)</t>
  </si>
  <si>
    <t>ELETRODUTO/DUTO PEAD FLEXIVEL PAREDE SIMPLES, CORRUGACAO HELICOIDAL, COR PRETA, SEM ROSCA, DE 3", CRC 680 N, PARA CABEAMENTO SUBTERRANEO (NBR 15715)</t>
  </si>
  <si>
    <t>ELETRODUTO/DUTO PEAD FLEXIVEL PAREDE SIMPLES, CORRUGACAO HELICOIDAL, COR PRETA, SEM ROSCA, DE 4", CRC 680 N, PARA CABEAMENTO SUBTERRANEO (NBR 15715)</t>
  </si>
  <si>
    <t>ELETROTECNICO (HORISTA)</t>
  </si>
  <si>
    <t>ELETROTECNICO (MENSALISTA)</t>
  </si>
  <si>
    <t>ELEVADOR DE CARGA A CABO, CABINE SEMI FECHADA 2,0 X 1,5 X 2,0 M, CAPACIDADE DE CARGA 1000 KG, TORRE 2,38 X 2,21 X 15 M, GUINCHO DE EMBREAGEM, FREIO DE SEGURANCA, LIMITADOR DE VELOCIDADE E CANCELA</t>
  </si>
  <si>
    <t>ELEVADOR DE CREMALHEIRA CABINE FECHADA 1,5 X 2,5 X 2,35 M (UMA POR TORRE), CAPACIDADE DE CARGA 1200 KG (15 PESSOAS), TORRE 24 M (16 MODULOS), FREIO DE SEGURANCA, LIMITADOR DE CARGA</t>
  </si>
  <si>
    <t>EMENDA PARA CALHA PLUVIAL, PVC, DIAMETRO ENTRE 119 E 170 MM, PARA DRENAGEM PLUVIAL PREDIAL</t>
  </si>
  <si>
    <t>EMULSAO ASFALTICA ANIONICA</t>
  </si>
  <si>
    <t>EMULSAO EXPLOSIVA EM CARTUCHOS DE 1" X 12", DENSIDADE 1.15 G/CM3, INICIACAO ESPOLETA N. 8 / CORDEL</t>
  </si>
  <si>
    <t>EMULSAO EXPLOSIVA EM CARTUCHOS DE 1" X 24", DENSIDADE 1.15 G/CM3, INICIACAO ESPOLETA N. 8 / CORDEL</t>
  </si>
  <si>
    <t>EMULSAO EXPLOSIVA EM CARTUCHOS DE 1" X 8", DENSIDADE 1.15 G/CM3, INICIACAO ESPOLETA N. 8 / CORDEL</t>
  </si>
  <si>
    <t>EMULSAO EXPLOSIVA EM CARTUCHOS DE 2 1/2" X 24", DENSIDADE 1.15 G/CM3, INICIACAO ESPOLETA N. 8 / CORDEL</t>
  </si>
  <si>
    <t>EMULSAO EXPLOSIVA EM CARTUCHOS DE 2 1/4" X 24", DENSIDADE 1.15 G/CM3, INICIACAO ESPOLETA N. 8 / CORDEL</t>
  </si>
  <si>
    <t>EMULSAO EXPLOSIVA EM CARTUCHOS DE 2" X 24", DENSIDADE 1.15 G/CM3, INICIACAO ESPOLETA N. 8 / CORDEL</t>
  </si>
  <si>
    <t>ENCANADOR OU BOMBEIRO HIDRAULICO (HORISTA)</t>
  </si>
  <si>
    <t>ENCANADOR OU BOMBEIRO HIDRAULICO (MENSALISTA)</t>
  </si>
  <si>
    <t>ENCARREGADO GERAL DE OBRAS (HORISTA)</t>
  </si>
  <si>
    <t>ENCARREGADO GERAL DE OBRAS (MENSALISTA)</t>
  </si>
  <si>
    <t>ENDURECEDOR MINERAL DE BASE CIMENTICIA PARA PISO DE CONCRETO</t>
  </si>
  <si>
    <t>ENERGIA ELETRICA ATE 2000 KWH INDUSTRIAL, SEM DEMANDA</t>
  </si>
  <si>
    <t>ENERGIA ELETRICA COMERCIAL, BAIXA TENSAO, RELATIVA AO CONSUMO DE ATE 100 KWH, INCLUINDO ICMS, PIS/PASEP E COFINS</t>
  </si>
  <si>
    <t>ENGATE / RABICHO FLEXIVEL INOX 1/2" X 30 CM</t>
  </si>
  <si>
    <t>ENGATE / RABICHO FLEXIVEL INOX 1/2" X 40 CM</t>
  </si>
  <si>
    <t>ENGATE/RABICHO FLEXIVEL PLASTICO (PVC OU ABS) BRANCO 1/2" X 30 CM</t>
  </si>
  <si>
    <t>ENGATE/RABICHO FLEXIVEL PLASTICO (PVC OU ABS) BRANCO 1/2" X 40 CM</t>
  </si>
  <si>
    <t>ENGENHEIRO CIVIL DE OBRA JUNIOR (HORISTA)</t>
  </si>
  <si>
    <t>ENGENHEIRO CIVIL DE OBRA JUNIOR (MENSALISTA)</t>
  </si>
  <si>
    <t>ENGENHEIRO CIVIL DE OBRA PLENO (HORISTA)</t>
  </si>
  <si>
    <t>ENGENHEIRO CIVIL DE OBRA PLENO (MENSALISTA)</t>
  </si>
  <si>
    <t>ENGENHEIRO CIVIL DE OBRA SENIOR (HORISTA)</t>
  </si>
  <si>
    <t>ENGENHEIRO CIVIL DE OBRA SENIOR (MENSALISTA)</t>
  </si>
  <si>
    <t>ENXADA ESTREITA, EM ACO, *25 X 23* CM, COM CABO DE MADEIRA DE *150* CM</t>
  </si>
  <si>
    <t>EPI - FAMILIA ALMOXARIFE - HORISTA (ENCARGOS COMPLEMENTARES - COLETADO CAIXA)</t>
  </si>
  <si>
    <t>EPI - FAMILIA ALMOXARIFE - MENSALISTA (ENCARGOS COMPLEMENTARES - COLETADO CAIXA)</t>
  </si>
  <si>
    <t>EPI - FAMILIA CARPINTEIRO DE FORMAS - HORISTA (ENCARGOS COMPLEMENTARES - COLETADO CAIXA)</t>
  </si>
  <si>
    <t>EPI - FAMILIA CARPINTEIRO DE FORMAS - MENSALISTA (ENCARGOS COMPLEMENTARES - COLETADO CAIXA)</t>
  </si>
  <si>
    <t>EPI - FAMILIA ELETRICISTA - HORISTA (ENCARGOS COMPLEMENTARES - COLETADO CAIXA)</t>
  </si>
  <si>
    <t>EPI - FAMILIA ELETRICISTA - MENSALISTA (ENCARGOS COMPLEMENTARES - COLETADO CAIXA)</t>
  </si>
  <si>
    <t>EPI - FAMILIA ENCANADOR - HORISTA (ENCARGOS COMPLEMENTARES - COLETADO CAIXA)</t>
  </si>
  <si>
    <t>EPI - FAMILIA ENCANADOR - MENSALISTA (ENCARGOS COMPLEMENTARES - COLETADO CAIXA)</t>
  </si>
  <si>
    <t>EPI - FAMILIA ENCARREGADO GERAL - HORISTA (ENCARGOS COMPLEMENTARES - COLETADO CAIXA)</t>
  </si>
  <si>
    <t>EPI - FAMILIA ENCARREGADO GERAL - MENSALISTA (ENCARGOS COMPLEMENTARES - COLETADO CAIXA)</t>
  </si>
  <si>
    <t>EPI - FAMILIA ENGENHEIRO CIVIL - HORISTA (ENCARGOS COMPLEMENTARES - COLETADO CAIXA)</t>
  </si>
  <si>
    <t>EPI - FAMILIA ENGENHEIRO CIVIL - MENSALISTA (ENCARGOS COMPLEMENTARES - COLETADO CAIXA)</t>
  </si>
  <si>
    <t>EPI - FAMILIA OPERADOR ESCAVADEIRA - HORISTA (ENCARGOS COMPLEMENTARES - COLETADO CAIXA)</t>
  </si>
  <si>
    <t>EPI - FAMILIA OPERADOR ESCAVADEIRA - MENSALISTA (ENCARGOS COMPLEMENTARES - COLETADO CAIXA)</t>
  </si>
  <si>
    <t>EPI - FAMILIA PEDREIRO - HORISTA (ENCARGOS COMPLEMENTARES - COLETADO CAIXA)</t>
  </si>
  <si>
    <t>EPI - FAMILIA PEDREIRO - MENSALISTA (ENCARGOS COMPLEMENTARES - COLETADO CAIXA)</t>
  </si>
  <si>
    <t>EPI - FAMILIA PINTOR - HORISTA (ENCARGOS COMPLEMENTARES - COLETADO CAIXA)</t>
  </si>
  <si>
    <t>EPI - FAMILIA PINTOR - MENSALISTA (ENCARGOS COMPLEMENTARES - COLETADO CAIXA)</t>
  </si>
  <si>
    <t>EPI - FAMILIA SERVENTE - HORISTA (ENCARGOS COMPLEMENTARES - COLETADO CAIXA)</t>
  </si>
  <si>
    <t>EPI - FAMILIA SERVENTE - MENSALISTA (ENCARGOS COMPLEMENTARES - COLETADO CAIXA)</t>
  </si>
  <si>
    <t>EPI - FAMILIA SOLDADOR - HORISTA (ENCARGOS COMPLEMENTARES - COLETADO CAIXA)</t>
  </si>
  <si>
    <t>EPI - FAMILIA SOLDADOR - MENSALISTA (ENCARGOS COMPLEMENTARES - COLETADO CAIXA)</t>
  </si>
  <si>
    <t>EPI - FAMILIA TOPOGRAFO - HORISTA (ENCARGOS COMPLEMENTARES - COLETADO CAIXA)</t>
  </si>
  <si>
    <t>EPI - FAMILIA TOPOGRAFO - MENSALISTA (ENCARGOS COMPLEMENTARES - COLETADO CAIXA)</t>
  </si>
  <si>
    <t>EQUIPAMENTO DE LIMPEZA COMBINADO (VACUO/ALTA PRESSAO) 95% VACUO, TANQUE 7000 L, BOMBA 140 KGF/CM2 66 L/MIN COM MOTOR INDEPENDENTE A DIESEL DE 60 CV (INCLUI MONTAGEM, NAO INCLUI CAMINHAO)</t>
  </si>
  <si>
    <t>EQUIPAMENTO P/ DEMARCACAO DE FAIXAS DE TRAFEGO A QUENTE, A SER MONTADO SOBRE CAMINHAO DE PBT MIN. DE 17 T, DIST. MIN. ENTRE EIXOS 5,2 M, CAPACIDADE PARA 1.000 KG DE MATERIAL TERMOPLASTICO (INCLUI MONTAGEM, NAO INCLUI CAMINHAO, NEM COMPRESSOR DE AR)</t>
  </si>
  <si>
    <t>EQUIPAMENTO PARA DEMARCACAO DE FAIXAS DE TRAFEGO A FRIO, A SER MONTADO SOBRE CAMINHAO DE PBT MINIMO DE 9 T E DISTANCIA MINIMA ENTRE EIXOS DE 4,3 M, CAPACIDADE PARA 800 L DE TINTA (INCLUI MONTAGEM, NAO INCLUI CAMINHAO)</t>
  </si>
  <si>
    <t>ESCADA DUPLA DE ABRIR EM ALUMINIO, COM SAPATAS DE BORRACHA, *2,30* X *0,57* M (ALTURA UTIL X LARGURA MINIMA), MODELO PINTOR, 8 DEGRAUS, CAPACIDADE *100* KG</t>
  </si>
  <si>
    <t>ESCADA EXTENSIVEL EM ALUMINIO, COM SAPATAS DE BORRACHA, ALTURA FECHADA 3,60 M, ALTURA ESTENDIDA DE 6,0 A 6,30 M, LARGURA MINIMA DE 35 CM, CACIDADE *120* KG</t>
  </si>
  <si>
    <t>ESCAVADEIRA HIDRAULICA DE BRACO LONGO (LONGO ALCANCE) SOBRE ESTEIRAS, CACAMBA 0,52 M3, PESO OPERACIONAL 24 T, POTENCIA LIQUIDA 155 HP</t>
  </si>
  <si>
    <t>ESCAVADEIRA HIDRAULICA SOBRE ESTEIRAS COM CACAMBA DE 1,20 M3, PESO OPERACIONAL 21 T, POTENCIA BRUTA 155 HP</t>
  </si>
  <si>
    <t>ESCAVADEIRA HIDRAULICA SOBRE ESTEIRAS, CACAMBA 0,4 A 1,70 M3, PESO OPERACIONAL 23,2 T, POTENCIA BRUTA 183 HP</t>
  </si>
  <si>
    <t>ESCAVADEIRA HIDRAULICA SOBRE ESTEIRAS, CACAMBA 0,62M3, PESO OPERACIONAL 12,61T, POTENCIA LIQUIDA 95HP</t>
  </si>
  <si>
    <t>ESCAVADEIRA HIDRAULICA SOBRE ESTEIRAS, CACAMBA 0,80M3, PESO OPERACIONAL 17T, POTENCIA BRUTA 111HP</t>
  </si>
  <si>
    <t>ESCAVADEIRA HIDRAULICA SOBRE ESTEIRAS, CAPACIDADE DA CACAMBA ENTRE 1,20 E 1,50 M3, PESO OPERACIONAL ENTRE 20,00 E 22,00 TON, POTENCIA LIQUIDA ENTRE 150 E 155 HP, EQUIPADA COM CLAMSHELL</t>
  </si>
  <si>
    <t>ESCORA PRE-MOLDADA EM CONCRETO, *10 X 10* CM, H = 2,30M</t>
  </si>
  <si>
    <t>ESCOVA CIRCULAR EM ACO LATONADO, 6 X 1" (DIAMETRO X ESPESSURA), FURO DE 1 1/4", FIO ONDULADO *0,30* MM</t>
  </si>
  <si>
    <t>ESCOVA DE ACO, COM CABO, *4 X 15* FILEIRAS DE CERDAS</t>
  </si>
  <si>
    <t>ESGUICHO JATO REGULAVEL, TIPO ELKHART, ENGATE RAPIDO 1 1/2", PARA COMBATE A INCENDIO</t>
  </si>
  <si>
    <t>ESGUICHO JATO REGULAVEL, TIPO ELKHART, ENGATE RAPIDO 2 1/2", PARA COMBATE A INCENDIO</t>
  </si>
  <si>
    <t>ESGUICHO TIPO JATO SOLIDO, EM LATAO, ENGATE RAPIDO 1 1/2" X 13 MM, PARA MANGUEIRA EM INSTALACAO PREDIAL COMBATE A INCENDIO</t>
  </si>
  <si>
    <t>ESGUICHO TIPO JATO SOLIDO, EM LATAO, ENGATE RAPIDO 1 1/2" X 16 MM, PARA MANGUEIRA EM INSTALACAO PREDIAL COMBATE A INCENDIO</t>
  </si>
  <si>
    <t>ESGUICHO TIPO JATO SOLIDO, EM LATAO, ENGATE RAPIDO 1 1/2" X 19 MM, PARA MANGUEIRA EM INSTALACAO PREDIAL COMBATE A INCENDIO</t>
  </si>
  <si>
    <t>ESGUICHO TIPO JATO SOLIDO, EM LATAO, ENGATE RAPIDO 2 1/2" X 13 MM, PARA MANGUEIRA EM INSTALACAO PREDIAL COMBATE A INCENDIO</t>
  </si>
  <si>
    <t>ESGUICHO TIPO JATO SOLIDO, EM LATAO, ENGATE RAPIDO 2 1/2" X 16 MM, PARA MANGUEIRA EM INSTALACAO PREDIAL COMBATE A INCENDIO</t>
  </si>
  <si>
    <t>ESGUICHO TIPO JATO SOLIDO, EM LATAO, ENGATE RAPIDO 2 1/2" X 19 MM, PARA MANGUEIRA EM INSTALACAO PREDIAL COMBATE A INCENDIO</t>
  </si>
  <si>
    <t>ESMERILHADEIRA ANGULAR ELETRICA, DIAMETRO DO DISCO 7" (180 MM), ROTACAO 8500 RPM, POTENCIA 2400 W</t>
  </si>
  <si>
    <t>ESPACADOR / DISTANCIADOR CIRCULAR COM ENTRADA LATERAL, EM PLASTICO, PARA VERGALHAO *4,2 A 12,5* MM, COBRIMENTO 20 MM</t>
  </si>
  <si>
    <t>ESPACADOR / DISTANCIADOR TIPO GARRA DUPLA, EM PLASTICO, COBRIMENTO *20* MM, PARA FERRAGENS DE LAJES E FUNDO DE VIGAS</t>
  </si>
  <si>
    <t>ESPACADOR / DISTANCIADOR TIPO PINO EM PLASTICO, PARA VERGALHAO ATE 10 MM, PARA APOIO DE ARMADURA</t>
  </si>
  <si>
    <t>ESPACADOR OU DISTANCIADOR, EM PLASTICO, TIPO APOIO DE CORDOALHA (CARANGUEJO), PARA ARMADURA NEGATIVA E PROTENSAO, COBRIMENTO 50 MM</t>
  </si>
  <si>
    <t>ESPACADOR/SEPARADOR /CENTRALIZADOR DE BARRA DE ACO, PLASTICO, (CHUMBADOR TIPO CARAMBOLA - CB), DIAMETRO INTERNO ATE 20 MM</t>
  </si>
  <si>
    <t>ESPACADOR/SEPARADOR /CENTRALIZADOR DE BARRA DE ACO, PLASTICO, (CHUMBADOR TIPO CARAMBOLA - CB), DIAMETRO INTERNO ENTRE 25 A 32 MM</t>
  </si>
  <si>
    <t>ESPACADOR/SEPARADOR DE CORDOALHA TIPO DISCO 12 FUROS DE 14 MM, PARA TIRANTES</t>
  </si>
  <si>
    <t>ESPARGIDOR DE ASFALTO PRESSURIZADO, REBOCAVEL, TANQUE DE 2500 L, PNEUMATICO, COM MOTOR A GASOLINA 3,4HP</t>
  </si>
  <si>
    <t>ESPARGIDOR DE ASFALTO PRESSURIZADO, TANQUE 6 M3 COM ISOLACAO TERMICA, AQUECIDO COM 2 MACARICOS, COM BARRA ESPARGIDORA 3,60 M, A SER MONTADO SOBRE CAMINHAO</t>
  </si>
  <si>
    <t>ESPATULA DE PLASTICO LISA, LARGURA *10* CM</t>
  </si>
  <si>
    <t>ESPATULA EM ACO INOX COM CABO DE MADEIRA E LARGURA DE *8* CM</t>
  </si>
  <si>
    <t>ESPELHO / PLACA CEGA 4" X 2", PARA INSTALACAO DE TOMADAS E INTERRUPTORES</t>
  </si>
  <si>
    <t>ESPELHO / PLACA CEGA 4" X 4", PARA INSTALACAO DE TOMADAS E INTERRUPTORES</t>
  </si>
  <si>
    <t>ESPELHO / PLACA DE 1 POSTO 4" X 2", PARA INSTALACAO DE TOMADAS E INTERRUPTORES</t>
  </si>
  <si>
    <t>ESPELHO / PLACA DE 2 POSTOS 4" X 2", PARA INSTALACAO DE TOMADAS E INTERRUPTORES</t>
  </si>
  <si>
    <t>ESPELHO / PLACA DE 2 POSTOS 4" X 4", PARA INSTALACAO DE TOMADAS E INTERRUPTORES</t>
  </si>
  <si>
    <t>ESPELHO / PLACA DE 3 POSTOS 4" X 2", PARA INSTALACAO DE TOMADAS E INTERRUPTORES</t>
  </si>
  <si>
    <t>ESPELHO / PLACA DE 4 POSTOS 4" X 4", PARA INSTALACAO DE TOMADAS E INTERRUPTORES</t>
  </si>
  <si>
    <t>ESPELHO / PLACA DE 6 POSTOS 4" X 4", PARA INSTALACAO DE TOMADAS E INTERRUPTORES</t>
  </si>
  <si>
    <t>ESPELHO CRISTAL E = 4 MM</t>
  </si>
  <si>
    <t>ESPELHO, RETO OU CURVO, EM LATAO CROMADO, ESPESSURA ATE 6 MM, LARGURA *40*MM, ALTURA *180*MM - PARA FECHADURA DE EMBUTIR</t>
  </si>
  <si>
    <t>ESPELHO, RETO OU CURVO, EM LATAO CROMADO, ESPESSURA MINIMA 6 MM, LARGURA *43*MM, ALTURA *230*MM - PARA FECHADURA DE EMBUTIR</t>
  </si>
  <si>
    <t>ESPOLETA SIMPLES N 8.</t>
  </si>
  <si>
    <t>ESPUMA EXPANSIVA DE POLIURETANO, APLICACAO MANUAL - 500 ML</t>
  </si>
  <si>
    <t>ESQUADRO DE ACO 12" (300 MM), CABO DE ALUMINIO</t>
  </si>
  <si>
    <t>ESQUADRO PARA SOLDA, EM ALUMINIO, 65 MM, COM DUAS MORSAS (GRAMPO SARGENTO)</t>
  </si>
  <si>
    <t>ESQUI TRIPLO, EM TUBO DE ACO CARBONO, PINTURA NO PROCESSO ELETROSTATICO - EQUIPAMENTO DE GINASTICA PARA ACADEMIA AO AR LIVRE / ACADEMIA DA TERCEIRA IDADE - ATI</t>
  </si>
  <si>
    <t>ESTABILIZADOR BIVOLT AUTOMATICO, 1000 VA</t>
  </si>
  <si>
    <t>ESTABILIZADOR BIVOLT AUTOMATICO, 1500 VA</t>
  </si>
  <si>
    <t>ESTABILIZADOR BIVOLT AUTOMATICO, 2000 VA</t>
  </si>
  <si>
    <t>ESTABILIZADOR BIVOLT AUTOMATICO, 300 VA</t>
  </si>
  <si>
    <t>ESTABILIZADOR BIVOLT AUTOMATICO, 500 VA</t>
  </si>
  <si>
    <t>ESTACA PRE-MOLDADA MACICA DE CONCRETO VIBRADO ARMADO, PARA CARGA DE 25 T, SECAO QUADRADA DE *16 X 16*, COM ANEL METALICO INCORPORADO A PECA (SOMENTE FORNECIMENTO)</t>
  </si>
  <si>
    <t>ESTACA PRE-MOLDADA MACICA DE CONCRETO VIBRADO ARMADO, PARA CARGA DE 50 T, SECAO QUADRADA, COM ANEL METALICO INCORPORADO A PECA (SOMENTE FORNECIMENTO)</t>
  </si>
  <si>
    <t>ESTACA PRE-MOLDADA VAZADA DE CONCRETO CENTRIFUGADO, PARA CARGA DE 100 T, SECAO CIRCULAR, COM ANEL METALICO INCORPORADO A PECA (SOMENTE FORNECIMENTO)</t>
  </si>
  <si>
    <t>ESTILETE DE METAL, LAMINA 18 MM</t>
  </si>
  <si>
    <t>ESTOPA</t>
  </si>
  <si>
    <t>ESTOPIM SIMPLES</t>
  </si>
  <si>
    <t>ESTRIBO COM PARAFUSO EM CHAPA DE FERRO FUNDIDO DE 2" X 3/16" X 35 CM, SECAO "U", PARA MADEIRAMENTO DE TELHADO</t>
  </si>
  <si>
    <t>ETANOL</t>
  </si>
  <si>
    <t>EXAMES - HORISTA (COLETADO CAIXA - ENCARGOS COMPLEMENTARES)</t>
  </si>
  <si>
    <t>EXAMES - MENSALISTA (COLETADO CAIXA - ENCARGOS COMPLEMENTARES)</t>
  </si>
  <si>
    <t>EXTENSAO DE SOLDA 201 ACETILENO, E = *1,5 A 2,5* MM (N2)</t>
  </si>
  <si>
    <t>EXTENSAO DE SOLDA 201 GLP, E = *2,5 A 4,0* MM (N4)</t>
  </si>
  <si>
    <t>EXTINTOR DE INCENDIO PORTATIL COM CARGA DE AGUA PRESSURIZADA DE 10 L, CLASSE A</t>
  </si>
  <si>
    <t>EXTINTOR DE INCENDIO PORTATIL COM CARGA DE GAS CARBONICO CO2 DE 4 KG, CLASSE BC</t>
  </si>
  <si>
    <t>EXTINTOR DE INCENDIO PORTATIL COM CARGA DE GAS CARBONICO CO2 DE 6 KG, CLASSE BC</t>
  </si>
  <si>
    <t>EXTINTOR DE INCENDIO PORTATIL COM CARGA DE PO QUIMICO SECO (PQS) DE 12 KG, CLASSE BC</t>
  </si>
  <si>
    <t>EXTINTOR DE INCENDIO PORTATIL COM CARGA DE PO QUIMICO SECO (PQS) DE 4 KG, CLASSE BC</t>
  </si>
  <si>
    <t>EXTINTOR DE INCENDIO PORTATIL COM CARGA DE PO QUIMICO SECO (PQS) DE 6 KG, CLASSE BC</t>
  </si>
  <si>
    <t>EXTINTOR DE INCENDIO PORTATIL COM CARGA DE PO QUIMICO SECO (PQS) DE 8 KG, CLASSE BC</t>
  </si>
  <si>
    <t>EXTREMIDADE PVC PBA, BF, JE, DN 100/ DE 110 MM</t>
  </si>
  <si>
    <t>EXTREMIDADE PVC PBA, BF, JE, DN 75/ DE 85 MM</t>
  </si>
  <si>
    <t>EXTREMIDADE PVC PBA, PF, JE, DN 100 / DE 110 MM</t>
  </si>
  <si>
    <t>EXTREMIDADE PVC PBA, PF, JE, DN 75 / DE 85 MM</t>
  </si>
  <si>
    <t>EXTREMIDADE/TUBETE PARA HIDROMETRO PVC, COM ROSCA, CURTA, COM BUCHA LATAO, 3/4" OU 1/2"</t>
  </si>
  <si>
    <t>FECHADURA AUXILIAR DE SEGURANCA PARA PORTA EXTERNA, EM ACO INOX, BROCA DE 45 A 55 MM, LINGUETA COM 3 AVANCOS, INCLUINDO 2 CHAVES TIPO CILINDRO</t>
  </si>
  <si>
    <t>FECHADURA BICO DE PAPAGAIO PARA PORTA DE CORRER EXTERNA, EM ACO INOX COM ACABAMENTO CROMADO, MAQUINA COM 45 MM, INCLUINDO CHAVE TIPO CILINDRO</t>
  </si>
  <si>
    <t>FECHADURA BICO DE PAPAGAIO PARA PORTA DE CORRER INTERNA, EM ACO INOX COM ACABAMENTO CROMADO, MAQUINA COM 45 MM, INCLUINDO CHAVE TIPO BIPARTIDA</t>
  </si>
  <si>
    <t>FECHADURA DE EMBUTIR PARA GAVETA E MOVEIS DE MADEIRA, EM ACO INOX COM ACABAMENTO CROMADO, COM ABAS LATERAIS, CILINDRO COM 22 MM DE DIAMETRO, INCLUINDO CHAVE COM PERFIL METALICO E CAPA ESCAMOTEAVEL</t>
  </si>
  <si>
    <t>FECHADURA DE SOBREPOR PARA GAVETAS E ARMARIOS, EM ACO INOX COM ACABAMENTO CROMADO, COM CILINDRO DE APROX 20 MM</t>
  </si>
  <si>
    <t>FECHADURA DE SOBREPOR PARA PORTAO, EM ACO INOX COM ACABAMENTO CROMADO, CAIXA DE 100 MM, INCLUINDO CHAVE TIPO CILINDRO</t>
  </si>
  <si>
    <t>FECHADURA DE SOBREPOR PARA PORTAO, EM ACO INOX COM ACABAMENTO CROMADO, CAIXA DE 100 MM, INCLUINDO CHAVE TIPO TETRA</t>
  </si>
  <si>
    <t>FECHADURA DE SOBREPOR TIPO CAIXAO, EM FERRO COM ACABAMENTO RESINADO, SEM MACANETA, SEM CILINDRO, INCLUINDO CHAVE TIPO SIMPLES</t>
  </si>
  <si>
    <t>FECHADURA ESPELHO PARA PORTA DE BANHEIRO, EM ACO INOX (MAQUINA, TESTA E CONTRA-TESTA) E EM ZAMAC (MACANETA, LINGUETA E TRINCOS) COM ACABAMENTO CROMADO, MAQUINA DE 40 MM, INCLUINDO CHAVE TIPO TRANQUETA</t>
  </si>
  <si>
    <t>FECHADURA ESPELHO PARA PORTA DE BANHEIRO, EM ACO INOX (MAQUINA, TESTA E CONTRA-TESTA) E EM ZAMAC (MACANETA, LINGUETA E TRINCOS) COM ACABAMENTO CROMADO, MAQUINA DE 55 MM, INCLUINDO CHAVE TIPO TRANQUETA (CONJUNTO DE FECHADURAS)</t>
  </si>
  <si>
    <t>FECHADURA ESPELHO PARA PORTA EXTERNA, EM ACO INOX (MAQUINA, TESTA E CONTRA-TESTA) E EM ZAMAC (MACANETA, LINGUETA E TRINCOS) COM ACABAMENTO CROMADO, MAQUINA DE 40 MM, INCLUINDO CHAVE TIPO CILINDRO</t>
  </si>
  <si>
    <t>FECHADURA ESPELHO PARA PORTA EXTERNA, EM ACO INOX (MAQUINA, TESTA E CONTRA-TESTA) E EM ZAMAC (MACANETA, LINGUETA E TRINCOS) COM ACABAMENTO CROMADO, MAQUINA DE 55 MM, INCLUINDO CHAVE TIPO CILINDRO</t>
  </si>
  <si>
    <t>FECHADURA ESPELHO PARA PORTA INTERNA, EM ACO INOX (MAQUINA, TESTA E CONTRA-TESTA) E EM ZAMAC (MACANETA, LINGUETA E TRINCOS) COM ACABAMENTO CROMADO, MAQUINA DE 40 MM, INCLUINDO CHAVE TIPO INTERNA</t>
  </si>
  <si>
    <t>FECHADURA ESPELHO PARA PORTA INTERNA, EM ACO INOX (MAQUINA, TESTA E CONTRA-TESTA) E EM ZAMAC (MACANETA, LINGUETA E TRINCOS) COM ACABAMENTO CROMADO, MAQUINA DE 55 MM, INCLUINDO CHAVE TIPO INTERNA</t>
  </si>
  <si>
    <t>FECHADURA PARA PORTA PIVOTANTE DE VIDRO TEMPERADO, EM ACO INOX COM ACABAMENTO CROMADO, RECORTE PADRAO SANTA MARINA, COM CILINDRO EM LATAO, INCLUINDO CHAVE TIPO CILINDRO</t>
  </si>
  <si>
    <t>FECHADURA ROSETA REDONDA PARA PORTA DE BANHEIRO, EM ACO INOX (MAQUINA, TESTA E CONTRA-TESTA) E EM ZAMAC (MACANETA, LINGUETA E TRINCOS) COM ACABAMENTO CROMADO, MAQUINA DE 40 MM, INCLUINDO CHAVE TIPO TRANQUETA</t>
  </si>
  <si>
    <t>FECHADURA ROSETA REDONDA PARA PORTA DE BANHEIRO, EM ACO INOX (MAQUINA, TESTA E CONTRA-TESTA) E EM ZAMAC (MACANETA, LINGUETA E TRINCOS) COM ACABAMENTO CROMADO, MAQUINA DE 55 MM, INCLUINDO CHAVE TIPO TRANQUETA</t>
  </si>
  <si>
    <t>FECHADURA ROSETA REDONDA PARA PORTA EXTERNA, EM ACO INOX (MAQUINA, TESTA E CONTRA-TESTA) E EM ZAMAC (MACANETA, LINGUETA E TRINCOS) COM ACABAMENTO CROMADO, MAQUINA DE 40 MM, INCLUINDO CHAVE TIPO CILINDRO</t>
  </si>
  <si>
    <t>FECHADURA ROSETA REDONDA PARA PORTA EXTERNA, EM ACO INOX (MAQUINA, TESTA E CONTRA-TESTA) E EM ZAMAC (MACANETA, LINGUETA E TRINCOS) COM ACABAMENTO CROMADO, MAQUINA DE 55 MM, INCLUINDO CHAVE TIPO CILINDRO</t>
  </si>
  <si>
    <t>FECHADURA ROSETA REDONDA PARA PORTA INTERNA, EM ACO INOX (MAQUINA, TESTA E CONTRA-TESTA) E EM ZAMAC (MACANETA, LINGUETA E TRINCOS) COM ACABAMENTO CROMADO, MAQUINA DE 40 MM, INCLUINDO CHAVE TIPO INTERNA (CONJUNTO DE FECHADURAS)</t>
  </si>
  <si>
    <t>FECHADURA ROSETA REDONDA PARA PORTA INTERNA, EM ACO INOX (MAQUINA, TESTA E CONTRA-TESTA) E EM ZAMAC (MACANETA, LINGUETA E TRINCOS) COM ACABAMENTO CROMADO, MAQUINA DE 55 MM, INCLUINDO CHAVE TIPO INTERNA</t>
  </si>
  <si>
    <t>FECHO / FECHADURA COM PUXADOR CONCHA, COM TRANCA TIPO TRAVA, PARA JANELA / PORTA DE CORRER (INCLUI TESTA, FECHADURA, PUXADOR) - COMPLETA</t>
  </si>
  <si>
    <t>FECHO / TRINCO TIPO AVIAO, EM ZAMAC CROMADO, *60* MM, PARA JANELAS - INCLUI PARAFUSOS</t>
  </si>
  <si>
    <t>FECHO DE SEGURANCA, TIPO BATOM, EM LATAO / ZAMAC, CROMADO, PARA PORTAS E JANELAS - INCLUI PARAFUSOS</t>
  </si>
  <si>
    <t>FECHO QUEBRA UNHA, EM LATAO COM ACABAMENTO CROMADO, DE EMBUTIR, COM COMANDO ALAVANCA, ALTURA DE DE 22 CM, LARGURA MINIMA DE 1,90 CM E ESPESSURA MINIMA DE 1,90 MM, PARA PORTAS E JANELAS (INCLUI PARAFUSOS)</t>
  </si>
  <si>
    <t>FECHO QUEBRA UNHA, EM LATAO COM ACABAMENTO CROMADO, DE EMBUTIR, COM COMANDO ALAVANCA, ALTURA DE DE 40 CM, LARGURA MINIMA DE 1,90 CM E ESPESSURA MINIMA DE 1,90 MM, PARA PORTAS E JANELAS (INCLUI PARAFUSOS)</t>
  </si>
  <si>
    <t>FECHO QUEBRA UNHA, EM LATAO COM ACABAMENTO CROMADO, DE EMBUTIR, COM COMANDO DESLIZANTE, ALTURA DE 12 CM, LARGURA MINIMA DE 1,90 CM E ESPESSURA MINIMA DE 1,90 MM</t>
  </si>
  <si>
    <t>FECHO QUEBRA UNHA, EM LATAO COM ACABAMENTO CROMADO, DE EMBUTIR, COM COMANDO DESLIZANTE, ALTURA DE 22 CM, LARGURA MINIMA DE 1,90 CM E ESPESSURA MINIMA DE 1,90 MM</t>
  </si>
  <si>
    <t>FECHO QUEBRA UNHA, EM LATAO COM ACABAMENTO CROMADO, DE EMBUTIR, COM COMANDO DESLIZANTE, ALTURA DE 40 CM, LARGURA MINIMA DE 1,90 CM E ESPESSURA MINIMA DE 1,90 MM</t>
  </si>
  <si>
    <t>FERRAMENTAS - FAMILIA ALMOXARIFE - HORISTA (ENCARGOS COMPLEMENTARES - COLETADO CAIXA)</t>
  </si>
  <si>
    <t>FERRAMENTAS - FAMILIA ALMOXARIFE - MENSALISTA (ENCARGOS COMPLEMENTARES - COLETADO CAIXA)</t>
  </si>
  <si>
    <t>FERRAMENTAS - FAMILIA CARPINTEIRO DE FORMAS - HORISTA (ENCARGOS COMPLEMENTARES - COLETADO CAIXA)</t>
  </si>
  <si>
    <t>FERRAMENTAS - FAMILIA CARPINTEIRO DE FORMAS - MENSALISTA (ENCARGOS COMPLEMENTARES - COLETADO CAIXA)</t>
  </si>
  <si>
    <t>FERRAMENTAS - FAMILIA ELETRICISTA - HORISTA (ENCARGOS COMPLEMENTARES - COLETADO CAIXA)</t>
  </si>
  <si>
    <t>FERRAMENTAS - FAMILIA ELETRICISTA - MENSALISTA (ENCARGOS COMPLEMENTARES - COLETADO CAIXA)</t>
  </si>
  <si>
    <t>FERRAMENTAS - FAMILIA ENCANADOR - HORISTA (ENCARGOS COMPLEMENTARES - COLETADO CAIXA)</t>
  </si>
  <si>
    <t>FERRAMENTAS - FAMILIA ENCANADOR - MENSALISTA (ENCARGOS COMPLEMENTARES - COLETADO CAIXA)</t>
  </si>
  <si>
    <t>FERRAMENTAS - FAMILIA ENCARREGADO GERAL - HORISTA (ENCARGOS COMPLEMENTARES - COLETADO CAIXA)</t>
  </si>
  <si>
    <t>FERRAMENTAS - FAMILIA ENCARREGADO GERAL - MENSALISTA (ENCARGOS COMPLEMENTARES - COLETADO CAIXA)</t>
  </si>
  <si>
    <t>FERRAMENTAS - FAMILIA ENGENHEIRO CIVIL - HORISTA (ENCARGOS COMPLEMENTARES - COLETADO CAIXA)</t>
  </si>
  <si>
    <t>FERRAMENTAS - FAMILIA ENGENHEIRO CIVIL - MENSALISTA (ENCARGOS COMPLEMENTARES - COLETADO CAIXA)</t>
  </si>
  <si>
    <t>FERRAMENTAS - FAMILIA OPERADOR ESCAVADEIRA - HORISTA (ENCARGOS COMPLEMENTARES - COLETADO CAIXA)</t>
  </si>
  <si>
    <t>FERRAMENTAS - FAMILIA OPERADOR ESCAVADEIRA - MENSALISTA (ENCARGOS COMPLEMENTARES - COLETADO CAIXA)</t>
  </si>
  <si>
    <t>FERRAMENTAS - FAMILIA PEDREIRO - HORISTA (ENCARGOS COMPLEMENTARES - COLETADO CAIXA)</t>
  </si>
  <si>
    <t>FERRAMENTAS - FAMILIA PEDREIRO - MENSALISTA (ENCARGOS COMPLEMENTARES - COLETADO CAIXA)</t>
  </si>
  <si>
    <t>FERRAMENTAS - FAMILIA PINTOR - HORISTA (ENCARGOS COMPLEMENTARES - COLETADO CAIXA)</t>
  </si>
  <si>
    <t>FERRAMENTAS - FAMILIA PINTOR - MENSALISTA (ENCARGOS COMPLEMENTARES - COLETADO CAIXA)</t>
  </si>
  <si>
    <t>FERRAMENTAS - FAMILIA SERVENTE - HORISTA (ENCARGOS COMPLEMENTARES - COLETADO CAIXA)</t>
  </si>
  <si>
    <t>FERRAMENTAS - FAMILIA SERVENTE - MENSALISTA (ENCARGOS COMPLEMENTARES - COLETADO CAIXA)</t>
  </si>
  <si>
    <t>FERRAMENTAS - FAMILIA SOLDADOR - HORISTA (ENCARGOS COMPLEMENTARES - COLETADO CAIXA)</t>
  </si>
  <si>
    <t>FERRAMENTAS - FAMILIA SOLDADOR - MENSALISTA (ENCARGOS COMPLEMENTARES - COLETADO CAIXA)</t>
  </si>
  <si>
    <t>FERRAMENTAS - FAMILIA TOPOGRAFO - HORISTA (ENCARGOS COMPLEMENTARES - COLETADO CAIXA)</t>
  </si>
  <si>
    <t>FERRAMENTAS - FAMILIA TOPOGRAFO - MENSALISTA (ENCARGOS COMPLEMENTARES - COLETADO CAIXA)</t>
  </si>
  <si>
    <t>FERRO DE SOLDA, POTENCIA 40 W</t>
  </si>
  <si>
    <t>FERROLHO COM FECHO / TRINCO REDONDO, EM ACO GALVANIZADO / ZINCADO, DE SOBREPOR, COM COMPRIMENTO DE 2" E ESPESSURA MINIMA DA CHAPA DE 0,90 MM, PARA PORTAS E JANELAS</t>
  </si>
  <si>
    <t>FERROLHO COM FECHO / TRINCO REDONDO, EM ACO GALVANIZADO / ZINCADO, DE SOBREPOR, COM COMPRIMENTO DE 3" A 4" E ESPESSURA MINIMA DA CHAPA DE 0,90 MM</t>
  </si>
  <si>
    <t>FERROLHO COM FECHO / TRINCO REDONDO, EM ACO GALVANIZADO / ZINCADO, DE SOBREPOR, COM COMPRIMENTO DE 5" E ESPESSURA MINIMA DA CHAPA DE 0,90 MM</t>
  </si>
  <si>
    <t>FERROLHO COM FECHO / TRINCO REDONDO, EM ACO GALVANIZADO / ZINCADO, DE SOBREPOR, COM COMPRIMENTO DE 6" E ESPESSURA MINIMA DA CHAPA DE 1,50 MM</t>
  </si>
  <si>
    <t>FERROLHO COM FECHO / TRINCO REDONDO, EM ACO GALVANIZADO / ZINCADO, DE SOBREPOR, COM COMPRIMENTO DE 8" E ESPESSURA MINIMA DA CHAPA DE 1,50 MM</t>
  </si>
  <si>
    <t>FERROLHO COM FECHO /TRINCO REDONDO, EM ACO GALVANIZADO / ZINCADO, DE SOBREPOR, COM COMPRIMENTO DE 10" A 12" E ESPESSURA MINIMA DA CHAPA DE 1,50 MM</t>
  </si>
  <si>
    <t>FERROLHO COM FECHO CHATO E PORTA CADEADO, EM ACO GALVANIZADO / ZINCADO, DE SOBREPOR, COM COMPRIMENTO DE 3" A 4", CHAPA COM ESPESSURA MINIMA DE 0,90 MM E LARGURA MINIMA DE 3,20 CM (FECHO SIMPLES / LEVE) (INCLUI PARAFUSOS)</t>
  </si>
  <si>
    <t>FERROLHO COM FECHO CHATO E PORTA CADEADO, EM ACO GALVANIZADO / ZINCADO, DE SOBREPOR, COM COMPRIMENTO DE 3" A 4", CHAPA COM ESPESSURA MINIMA DE 1,70 MM E LARGURA MINIMA DE 5,00 CM (FECHO REFORCADO)</t>
  </si>
  <si>
    <t>FERROLHO COM FECHO CHATO E PORTA CADEADO, EM ACO GALVANIZADO / ZINCADO, DE SOBREPOR, COM COMPRIMENTO DE 5", CHAPA COM ESPESSURA MINIMA DE 0,90 MM E LARGURA MINIMA DE 3,20 CM (FECHO SIMPLES)</t>
  </si>
  <si>
    <t>FERROLHO COM FECHO CHATO E PORTA CADEADO, EM ACO GALVANIZADO / ZINCADO, DE SOBREPOR, COM COMPRIMENTO DE 5", CHAPA COM ESPESSURA MINIMA DE 1,70 MM E LARGURA MINIMA DE 5,00 CM (FECHO REFORCADO)</t>
  </si>
  <si>
    <t>FERROLHO COM FECHO CHATO E PORTA CADEADO, EM ACO GALVANIZADO / ZINCADO, DE SOBREPOR, COM COMPRIMENTO DE 6", CHAPA COM ESPESSURA MINIMA DE 0,90 MM E LARGURA MINIMA DE 3,80 CM (FECHO SIMPLES)</t>
  </si>
  <si>
    <t>FERROLHO COM FECHO CHATO E PORTA CADEADO, EM ACO GALVANIZADO / ZINCADO, DE SOBREPOR, COM COMPRIMENTO DE 6", CHAPA COM ESPESSURA MINIMA DE 1,70 MM E LARGURA /MINIMA DE 5,00 CM (FECHO REFORCADO) (INCLUI PARAFUSOS)</t>
  </si>
  <si>
    <t>FERTILIZANTE NPK - 10:10:10</t>
  </si>
  <si>
    <t>FERTILIZANTE NPK - 4: 14: 8</t>
  </si>
  <si>
    <t>FERTILIZANTE ORGANICO COMPOSTO, CLASSE A</t>
  </si>
  <si>
    <t>FIBRA DE ACO PARA REFORCO DO CONCRETO, SOLTA, TIPO A-I, FATOR DE FORMA *50* L / D, COMPRIMENTO DE *30* MM E RESISTENCIA A TRACAO DO ACO MAIOR 1000 MPA</t>
  </si>
  <si>
    <t>FILTRO ANAEROBIO, EM POLIETILENO DE ALTA DENSIDADE (PEAD), CAPACIDADE *1100* LITROS (NBR 13969)</t>
  </si>
  <si>
    <t>FILTRO ANAEROBIO, EM POLIETILENO DE ALTA DENSIDADE (PEAD), CAPACIDADE *2800* LITROS (NBR 13969)</t>
  </si>
  <si>
    <t>FILTRO ANAEROBIO, EM POLIETILENO DE ALTA DENSIDADE (PEAD), CAPACIDADE *5000* LITROS (NBR 13969)</t>
  </si>
  <si>
    <t>FILTRO QUIMICO PARA RESPIRADOR SEMI FACIAL, PROTECAO CONTRA VAPORES ORGANICOS E GASES ACIDOS</t>
  </si>
  <si>
    <t>FINCAPINO CURTO CALIBRE 22, CARGA MEDIA POTENCIA 5 (PARA FERRAMENTA DE ACAO DIRETA) COR VERMELHA</t>
  </si>
  <si>
    <t>CENTO</t>
  </si>
  <si>
    <t>FINCAPINO LONGO CALIBRE 22, CARGA FORTE POTENCIA 7 (PARA FERRAMENTA DE ACAO DIRETA), COR AMARELA</t>
  </si>
  <si>
    <t>FIO DE COBRE, SOLIDO, CLASSE 1, ISOLACAO EM PVC/A, ANTICHAMA BWF-B, 450/750V, SECAO NOMINAL 1,5 MM2</t>
  </si>
  <si>
    <t>FIO DE COBRE, SOLIDO, CLASSE 1, ISOLACAO EM PVC/A, ANTICHAMA BWF-B, 450/750V, SECAO NOMINAL 10 MM2</t>
  </si>
  <si>
    <t>FIO DE COBRE, SOLIDO, CLASSE 1, ISOLACAO EM PVC/A, ANTICHAMA BWF-B, 450/750V, SECAO NOMINAL 2,5 MM2</t>
  </si>
  <si>
    <t>FIO DE COBRE, SOLIDO, CLASSE 1, ISOLACAO EM PVC/A, ANTICHAMA BWF-B, 450/750V, SECAO NOMINAL 4 MM2</t>
  </si>
  <si>
    <t>FIO DE COBRE, SOLIDO, CLASSE 1, ISOLACAO EM PVC/A, ANTICHAMA BWF-B, 450/750V, SECAO NOMINAL 6 MM2</t>
  </si>
  <si>
    <t>FITA / CINTA AUTOADESIVA ELASTOMERICA PARA VEDACAO, L= 50 MM, E = 3 MM</t>
  </si>
  <si>
    <t>FITA ACO INOX PARA CINTAR POSTE, L = 19 MM, E = 0,5 MM (ROLO DE 30M)</t>
  </si>
  <si>
    <t>FITA ADESIVA ALUMINIZADA, PARA INSTALACAO DE MANTAS DE SUBCOBERTURA, L = *5* CM</t>
  </si>
  <si>
    <t>FITA ADESIVA ANTICORROSIVA DE PVC FLEXIVEL, COR PRETA, PARA PROTECAO TUBULACAO, 50 MM X 30 M (L X C), E= *0,25* MM</t>
  </si>
  <si>
    <t>FITA ADESIVA ASFALTICA ALUMINIZADA MULTIUSO, L = 10 CM, ROLO DE 10 M</t>
  </si>
  <si>
    <t>FITA CREPE ROLO DE *25* MM X 50 M</t>
  </si>
  <si>
    <t>FITA DE PAPEL MICROPERFURADO, 50 X 150 MM, PARA TRATAMENTO DE JUNTAS DE CHAPA DE GESSO PARA DRYWALL</t>
  </si>
  <si>
    <t>FITA DE PAPEL REFORCADA COM LAMINA DE METAL PARA REFORCO DE CANTOS DE CHAPA DE GESSO PARA DRYWALL</t>
  </si>
  <si>
    <t>FITA ISOLANTE ADESIVA ANTICHAMA, USO ATE 750 V, EM ROLO DE 19 MM X 20 M</t>
  </si>
  <si>
    <t>FITA ISOLANTE ADESIVA ANTICHAMA, USO ATE 750 V, EM ROLO DE 19 MM X 5 M</t>
  </si>
  <si>
    <t>FITA ISOLANTE DE BORRACHA AUTOFUSAO, USO ATE 69 KV (ALTA TENSAO), LARGURA DE 19 MM</t>
  </si>
  <si>
    <t>FITA METALICA GRAVADA, L = 17 MM, ROLO DE 25 M, CARGA RECOMENDADA = *120* KGF</t>
  </si>
  <si>
    <t>FITA METALICA PERFURADA, L = *18* MM, ROLO DE 30 M, CARGA RECOMENDADA = *30* KGF</t>
  </si>
  <si>
    <t>FITA METALICA PERFURADA, L = 17 MM, ROLO DE 30 M, CARGA RECOMENDADA = *19* KGF</t>
  </si>
  <si>
    <t>FITA METALICA PERFURADA, L = 25 MM, ROLO DE 30 M, CARGA RECOMENDADA = *222,5* KGF</t>
  </si>
  <si>
    <t>FITA VEDA ROSCA, EM PTFE, ROLO DE 18 MM X 10 M (L X C)</t>
  </si>
  <si>
    <t>FITA VEDA ROSCA, EM PTFE, ROLO DE 18 MM X 25 M (L X C)</t>
  </si>
  <si>
    <t>FITA VEDA ROSCA, EM PTFE, ROLO DE 18 MM X 50 M (L X C)</t>
  </si>
  <si>
    <t>FIXADOR DE ABA AUTOTRAVANTE PARA TELHA DE FIBROCIMENTO, TIPO CANALETE 90 OU KALHETAO</t>
  </si>
  <si>
    <t>FIXADOR DE ABA SIMPLES PARA TELHA DE FIBROCIMENTO, TIPO CANALETA 49 OU KALHETA</t>
  </si>
  <si>
    <t>FIXADOR DE ABA SIMPLES PARA TELHA DE FIBROCIMENTO, TIPO CANALETA 90 OU KALHETAO</t>
  </si>
  <si>
    <t>FLANELA *30 X 40* CM</t>
  </si>
  <si>
    <t>FLANGE SEXTAVADO DE FERRO GALVANIZADO, COM ROSCA BSP, DE 1 1/2"</t>
  </si>
  <si>
    <t>FLANGE SEXTAVADO DE FERRO GALVANIZADO, COM ROSCA BSP, DE 1 1/4"</t>
  </si>
  <si>
    <t>FLANGE SEXTAVADO DE FERRO GALVANIZADO, COM ROSCA BSP, DE 1"</t>
  </si>
  <si>
    <t>FLANGE SEXTAVADO DE FERRO GALVANIZADO, COM ROSCA BSP, DE 1/2"</t>
  </si>
  <si>
    <t>FLANGE SEXTAVADO DE FERRO GALVANIZADO, COM ROSCA BSP, DE 2 1/2"</t>
  </si>
  <si>
    <t>FLANGE SEXTAVADO DE FERRO GALVANIZADO, COM ROSCA BSP, DE 2"</t>
  </si>
  <si>
    <t>FLANGE SEXTAVADO DE FERRO GALVANIZADO, COM ROSCA BSP, DE 3"</t>
  </si>
  <si>
    <t>FLANGE SEXTAVADO DE FERRO GALVANIZADO, COM ROSCA BSP, DE 3/4"</t>
  </si>
  <si>
    <t>FLANGE SEXTAVADO DE FERRO GALVANIZADO, COM ROSCA BSP, DE 4"</t>
  </si>
  <si>
    <t>FLANGE SEXTAVADO DE FERRO GALVANIZADO, COM ROSCA BSP, DE 6"</t>
  </si>
  <si>
    <t>FORMAO CHANFRADO 1", CABO DE MADEIRA</t>
  </si>
  <si>
    <t>FORRO COMPOSTO POR PAINEIS DE LA DE VIDRO, REVESTIDOS EM PVC MICROPERFURADO, DE *1250 X 625* MM, ESPESSURA 15 MM (COM COLOCACAO)</t>
  </si>
  <si>
    <t>FORRO DE FIBRA MINERAL EM PLACAS DE 1250 X 625 MM, E = 15 MM, BORDA RETA, COM PINTURA ANTIMOFO, APOIADO EM PERFIL DE ACO GALVANIZADO COM 24 MM DE BASE - INSTALADO</t>
  </si>
  <si>
    <t>FORRO DE FIBRA MINERAL EM PLACAS DE 625 X 625 MM, E = 15 MM, BORDA RETA, COM PINTURA ANTIMOFO, APOIADO EM PERFIL DE ACO GALVANIZADO COM 24 MM DE BASE - INSTALADO</t>
  </si>
  <si>
    <t>FORRO DE FIBRA MINERAL EM PLACAS DE 625 X 625 MM, E = 15/16 MM, BORDA REBAIXADA, COM PINTURA ANTIMOFO, APOIADO EM PERFIL DE ACO GALVANIZADO COM 24 MM DE BASE - INSTALADO</t>
  </si>
  <si>
    <t>FORRO DE MADEIRA CEDRINHO OU EQUIVALENTE DA REGIAO, ENCAIXE MACHO/FEMEA COM FRISO, *10 X 1* CM (SEM COLOCACAO)</t>
  </si>
  <si>
    <t>FORRO DE MADEIRA CUMARU/IPE CHAMPANHE OU EQUIVALENTE DA REGIAO, ENCAIXE MACHO/FEMEA COM FRISO, *10 X 1* CM (SEM COLOCACAO)</t>
  </si>
  <si>
    <t>FORRO DE MADEIRA PINUS OU EQUIVALENTE DA REGIAO, ENCAIXE MACHO/FEMEA COM FRISO, *10 X 1* CM (SEM COLOCACAO)</t>
  </si>
  <si>
    <t>FORRO DE PVC LISO, BRANCO, REGUA DE 10 CM, ESPESSURA APROXIMADA DE 8 MM (COM COLOCACAO / SEM ESTRUTURA METALICA)</t>
  </si>
  <si>
    <t>FORRO DE PVC LISO, BRANCO, REGUA DE 20 CM, ESPESSURA APROXIMADA DE 8 MM, COMPRIMENTO 6 M (SEM COLOCACAO)</t>
  </si>
  <si>
    <t>FORRO DE PVC, FRISADO, BRANCO, REGUA DE 10 CM, ESPESSURA APROXIMADA DE 8 MM E COMPRIMENTO 6 M (SEM COLOCACAO)</t>
  </si>
  <si>
    <t>FORRO DE PVC, FRISADO, BRANCO, REGUA DE 20 CM, ESPESSURA APROXIMADA DE 8 MM E COMPRIMENTO 6 M (SEM COLOCACAO)</t>
  </si>
  <si>
    <t>FOSSA SEPTICA, SEM FILTRO, EM POLIETILENO DE ALTA DENSIDADE (PEAD), PARA 15 A 30 CONTRIBUINTES, CILINDRICA, COM TAMPA, CAPACIDADE APROXIMADA DE *5500* LITROS (NBR 7229)</t>
  </si>
  <si>
    <t>FOSSA SEPTICA, SEM FILTRO, EM POLIETILENO DE ALTA DENSIDADE (PEAD), PARA 4 A 7 CONTRIBUINTES, CILINDRICA, COM TAMPA, CAPACIDADE APROXIMADA DE *1100* LITROS (NBR 7229)</t>
  </si>
  <si>
    <t>FOSSA SEPTICA, SEM FILTRO, EM POLIETILENO DE ALTA DENSIDADE (PEAD), PARA 8 A 14 CONTRIBUINTES, CILINDRICA, COM TAMPA, CAPACIDADE APROXIMADA DE *3000* LITROS (NBR 7229)</t>
  </si>
  <si>
    <t>FOSSA SEPTICA,SEM FILTRO, EM POLIETILENO DE ALTA DENSIDADE (PEAD), PARA 40 A 52 CONTRIBUINTES, CILINDRICA, COM TAMPA, CAPACIDADE APROXIMADA DE *10000* LITROS (NBR 7229)</t>
  </si>
  <si>
    <t>FRESADORA DE ASFALTO A FRIO SOBRE ESTEIRAS, LARG. FRESAGEM 2,00 M, POT. 410 KW/550 HP</t>
  </si>
  <si>
    <t>FRESADORA DE ASFALTO A FRIO SOBRE RODAS, LARG. FRESAGEM 1,00 M, POT. 155 KW/208 HP</t>
  </si>
  <si>
    <t>FUNDO ANTICORROSIVO PARA METAIS FERROSOS (ZARCAO)</t>
  </si>
  <si>
    <t>FUNDO PREPARADOR ACRILICO BASE AGUA</t>
  </si>
  <si>
    <t>FUNDO SINTETICO NIVELADOR BRANCO FOSCO PARA MADEIRA</t>
  </si>
  <si>
    <t>FURO PARA TORNEIRA OU OUTROS ACESSORIOS EM BANCADA DE MARMORE/ GRANITO OU OUTRO TIPO DE PEDRA NATURAL</t>
  </si>
  <si>
    <t>FUSIVEL DIAZED 20 A TAMANHO DII, CAPACIDADE DE INTERRUPCAO DE 50 KA EM VCA E 8 KA EM VCC, TENSAO NOMINAL DE 500 V</t>
  </si>
  <si>
    <t>FUSIVEL DIAZED 35 A TAMANHO DIII, CAPACIDADE DE INTERRUPCAO DE 50 KA EM VCA E 8 KA EM VCC, TENSAO NOMINAL DE 500 V</t>
  </si>
  <si>
    <t>FUSIVEL NH *36* A 80 AMPERES, TAMANHO 00, CAPACIDADE DE INTERRUPCAO DE 120 KA, TENSAO NOMINAL DE 500 V</t>
  </si>
  <si>
    <t>FUSIVEL NH 100 A TAMANHO 00, CAPACIDADE DE INTERRUPCAO DE 120 KA, TENSAO NOMINAL DE 500 V</t>
  </si>
  <si>
    <t>FUSIVEL NH 125 A TAMANHO 00, CAPACIDADE DE INTERRUPCAO DE 120 KA, TENSAO NOMINAL DE 500 V</t>
  </si>
  <si>
    <t>FUSIVEL NH 160 A TAMANHO 00, CAPACIDADE DE INTERRUPCAO DE 120 KA, TENSAO NOMINAL DE 500 V</t>
  </si>
  <si>
    <t>FUSIVEL NH 20 A TAMANHO 000, CAPACIDADE DE INTERRUPCAO DE 120 KA, TENSAO NOMINAL DE 500 V</t>
  </si>
  <si>
    <t>FUSIVEL NH 200 A 250 AMPERES, TAMANHO 1, CAPACIDADE DE INTERRUPCAO DE 120 KA, TENSAO NOMINAL DE 500 V</t>
  </si>
  <si>
    <t>GABIAO MANTA (COLCHAO) MALHA HEXAGONAL 6 X 8 CM (ZN/AL REVESTIDO COM POLIMERO), DIMENSOES 4,0 X 2,0 X 0,17 M (C X L X A) FIO 2 MM</t>
  </si>
  <si>
    <t>GABIAO MANTA (COLCHAO) MALHA HEXAGONAL 6 X 8 CM (ZN/AL REVESTIDO COM POLIMERO), FIO 2 MM, DIMENSOES 4,0 X 2,0 X 0,23 M (C X L X A)</t>
  </si>
  <si>
    <t>GABIAO MANTA (COLCHAO) MALHA HEXAGONAL 6 X 8 CM (ZN/AL REVESTIDO COM POLIMERO), FIO 2 MM, DIMENSOES 4,0 X 2,0 X 0,3 M (C X L X A)</t>
  </si>
  <si>
    <t>GABIAO MANTA (COLCHAO) MALHA HEXAGONAL 6 X 8 CM (ZN/AL REVESTIDO COM POLIMERO), FIO 2,0 MM, DIMENSOES 5,0 X 2,0 X 0,17 M (C X L X A)</t>
  </si>
  <si>
    <t>GABIAO MANTA (COLCHAO) MALHA HEXAGONAL 6 X 8 CM (ZN/AL REVESTIDO COM POLIMERO), FIO 2,0 MM, DIMENSOES 5,0 X 2,0 X 0,23 M (C X L X A)</t>
  </si>
  <si>
    <t>GABIAO MANTA (COLCHAO) MALHA HEXAGONAL 6 X 8 CM (ZN/AL REVESTIDO COM POLIMERO), FIO 2,0 MM, DIMENSOES 5,0 X 2,0 X 0,30 M (C X L X A)</t>
  </si>
  <si>
    <t>GABIAO SACO MALHA HEXAGONAL 8 X 10 CM (ZN/AL REVESTIDO COM POLIMERO), FIO 2,4 MM, DIMENSOES 3,0 X 0,65 M</t>
  </si>
  <si>
    <t>GABIAO SACO MALHA HEXAGONAL 8 X 10 CM (ZN/AL REVESTIDO COM POLIMERO), FIO 2,4 MM, H = 0,65 M</t>
  </si>
  <si>
    <t>GABIAO SACO MALHA HEXAGONAL 8 X 10 CM (ZN/AL), FIO 2,7 MM, DIMENSOES 4,0 X 0,65 M</t>
  </si>
  <si>
    <t>GABIAO TIPO CAIXA MALHA HEXAGONAL 8 X 10 CM (ZN/AL REVESTIDO COM POLIMERO), FIO 2,4 MM, DIMENSOES 2,0 X 1,0 X 1,0 M (C X L X A)</t>
  </si>
  <si>
    <t>GABIAO TIPO CAIXA MALHA HEXAGONAL 8 X 10 CM (ZN/AL REVESTIDO COM POLIMERO), FIO 2,4 MM, H = 0,50 M</t>
  </si>
  <si>
    <t>GABIAO TIPO CAIXA MALHA HEXAGONAL 8 X 10 CM (ZN/AL), FIO 2,7 MM, DIMENSOES 2,0 X 1,0 X 1,0 M (C X L X A)</t>
  </si>
  <si>
    <t>GABIAO TIPO CAIXA MALHA HEXAGONAL 8 X 10 CM (ZN/AL), FIO 2,7 MM, H = 0,50 M</t>
  </si>
  <si>
    <t>GABIAO TIPO CAIXA PARA SOLO REFORCADO, MALHA HEXAGONAL 8 X 10 CM (ZN/AL REVESTIDO COM POLIMERO), FIO 2,7 MM, DIMENSOES 2,0 X 1,0 X 0,5 M, COM CAUDA DE 4,0 M</t>
  </si>
  <si>
    <t>GABIAO TIPO CAIXA PARA SOLO REFORCADO, MALHA HEXAGONAL 8 X 10 CM (ZN/AL REVESTIDO COM POLIMERO), FIO 2,7 MM, DIMENSOES 2,0 X 1,0 X 1,0 M, COM CAUDA DE 4,0 M</t>
  </si>
  <si>
    <t>GABIAO TIPO CAIXA PARA SOLO REFORCADO, MALHA HEXAGONAL DE DUPLA TORCAO 8 X 10 CM (ZN/AL REVESTIDO COM POLIMERO), FIO 2,7 MM, DIMENSOES 2,0 X 1,0 X 0,5 M, COM CAUDA DE 3,0 M</t>
  </si>
  <si>
    <t>GABIAO TIPO CAIXA PARA SOLO REFORCADO, MALHA HEXAGONAL DE DUPLA TORCAO 8 X 10 CM (ZN/AL REVESTIDO COM POLIMERO), FIO 2,7 MM, DIMENSOES 2,0 X 1,0 X 1,0 M, COM CAUDA DE 3,0 M</t>
  </si>
  <si>
    <t>GABIAO TIPO CAIXA PARA SOLO REFORCADO, MALHA HEXAGONAL DE DUPLA TORCAO 8 X 10 CM (ZN/AL REVESTIDO COM POLIMERO), FIO 2,7 MM, DIMENSOES 2,0 X 1,0 X 1,0 M, COM CAUDA DE 4,0 M</t>
  </si>
  <si>
    <t>GABIAO TIPO CAIXA TRAPEZOIDAL, MALHA HEXAGONAL 10 X 12 CM (ZN/AL REVESTIDO COM POLIMERO) FIO 2,7 MM, FACE COM 65 GRAUS, COM GEOSSINTETICO, DIMENSOES 2,0 X 1,5 X 1,0 M (C X L X A)</t>
  </si>
  <si>
    <t>GABIAO TIPO CAIXA, MALHA HEXAGONAL 8 X 10 CM (ZN/AL REVESTIDO COM POLIMERO), FIO 2,4 MM, DIMENSOES 2,0 X 1,0 X 0,5 M (C X L X A)</t>
  </si>
  <si>
    <t>GABIAO TIPO CAIXA, MALHA HEXAGONAL 8 X 10 CM (ZN/AL REVESTIDO COM POLIMERO), FIO DE 2,4 MM, DIMENSOES 2,0 X 1,0 X 1,0 M (C X L X A)</t>
  </si>
  <si>
    <t>GABIAO TIPO CAIXA, MALHA HEXAGONAL 8 X 10 CM (ZN/AL), FIO 2,7 MM, DIMENSOES 2,0 X 1,0 X 0,5 M (C X L X A)</t>
  </si>
  <si>
    <t>GABIAO TIPO CAIXA, MALHA HEXAGONAL 8 X 10 CM (ZN/AL), FIO DE 2,7 MM, DIMENSOES 2,0 X 1,0 X 1,0 M (C X L X A)</t>
  </si>
  <si>
    <t>GABIAO TIPO CAIXA, MALHA HEXAGONAL 8 X 10 CM (ZN/AL), FIO DE 2,7 MM, DIMENSOES 5,0 X 1,0 X 1,0 M (C X L X A)</t>
  </si>
  <si>
    <t>GANCHO CHATO EM ACO GALVANIZADO, L = 110 MM, RECOBRIMENTO = 100MM, SECAO 1/8 X 1/2" (3 MM X 12 MM), PARA FIXAR TELHA DE FIBROCIMENTO ONDULADA</t>
  </si>
  <si>
    <t>GANCHO OLHAL EM ACO GALVANIZADO, ESPESSURA 16MM, ABERTURA 21MM</t>
  </si>
  <si>
    <t>GAS DE COZINHA - GLP</t>
  </si>
  <si>
    <t>GEOGRELHA TECIDA COM FILAMENTOS DE POLIESTER + PVC, RESISTENCIA LONGITUDINAL: 90 KN/M, RESISTENCIA TRANSVERSAL: 30 KN/M, ALONGAMENTO = 12 POR CENTO</t>
  </si>
  <si>
    <t>GEOTEXTIL NAO TECIDO AGULHADO DE FILAMENTOS CONTINUOS 100% POLIESTER, RESITENCIA A TRACAO = 09 KN/M</t>
  </si>
  <si>
    <t>GEOTEXTIL NAO TECIDO AGULHADO DE FILAMENTOS CONTINUOS 100% POLIESTER, RESITENCIA A TRACAO = 10 KN/M</t>
  </si>
  <si>
    <t>GEOTEXTIL NAO TECIDO AGULHADO DE FILAMENTOS CONTINUOS 100% POLIESTER, RESITENCIA A TRACAO = 14 KN/M</t>
  </si>
  <si>
    <t>GEOTEXTIL NAO TECIDO AGULHADO DE FILAMENTOS CONTINUOS 100% POLIESTER, RESITENCIA A TRACAO = 16 KN/M</t>
  </si>
  <si>
    <t>GEOTEXTIL NAO TECIDO AGULHADO DE FILAMENTOS CONTINUOS 100% POLIESTER, RESITENCIA A TRACAO = 21 KN/M</t>
  </si>
  <si>
    <t>GEOTEXTIL NAO TECIDO AGULHADO DE FILAMENTOS CONTINUOS 100% POLIESTER, RESITENCIA A TRACAO = 26 KN/M</t>
  </si>
  <si>
    <t>GEOTEXTIL NAO TECIDO AGULHADO DE FILAMENTOS CONTINUOS 100% POLIESTER, RESITENCIA A TRACAO = 31 KN/M</t>
  </si>
  <si>
    <t>GERADOR PORTATIL MONOFASICO, POTENCIA 5500 VA, MOTOR A GASOLINA, POTENCIA DO MOTOR 13 CV</t>
  </si>
  <si>
    <t>GESSEIRO (HORISTA)</t>
  </si>
  <si>
    <t>GESSEIRO (MENSALISTA)</t>
  </si>
  <si>
    <t>GESSO COLA, EM PO, PARA FIXACAO DE MOLDURAS, SANCAS E BLOCOS DE GESSO</t>
  </si>
  <si>
    <t>GESSO EM PO PARA REVESTIMENTOS/MOLDURAS/SANCAS E USO GERAL</t>
  </si>
  <si>
    <t>GESSO PROJETADO</t>
  </si>
  <si>
    <t>GONZO DE EMBUTIR, EM LATAO / ZAMAC, *20 X 48* MM, PARA JANELA BASCULANTE / PIVOTANTE, JOGO COM 4 PECAS (PAR) - INCLUI PARAFUSOS</t>
  </si>
  <si>
    <t>GONZO DE SOBREPOR, EM LATAO / ZAMAC, PARA JANELA PIVOTANTE - INCLUI PARAFUSOS</t>
  </si>
  <si>
    <t>GRADE DE DISCOS COM CONTROLE REMOTO, REBOCAVEL, COM 24 DISCOS 24" X 6 MM, COM PNEUS PARA TRANSPORTE</t>
  </si>
  <si>
    <t>GRADE DE DISCOS MECANICA 20X24" COM 20 DISCOS 24" X 6MM COM PNEUS PARA TRANSPORTE</t>
  </si>
  <si>
    <t>GRAMA BATATAIS EM PLACAS, SEM PLANTIO</t>
  </si>
  <si>
    <t>GRAMA ESMERALDA OU SAO CARLOS OU CURITIBANA, EM PLACAS, SEM PLANTIO</t>
  </si>
  <si>
    <t>GRAMPO DE ACO POLIDO 1" X 9</t>
  </si>
  <si>
    <t>GRAMPO DE ACO POLIDO 7/8" X 9</t>
  </si>
  <si>
    <t>GRAMPO DE APERTO RAPIDO 18"</t>
  </si>
  <si>
    <t>GRAMPO LINHA VIVA DE LATAO ESTANHADO, DIAMETRO DO CONDUTOR PRINCIPAL DE 10 A 120 MM2, DIAMETRO DA DERIVACAO DE 10 A 70 MM2</t>
  </si>
  <si>
    <t>GRAMPO METALICO TIPO OLHAL PARA HASTE DE ATERRAMENTO DE 1", CONDUTOR DE *10* A 50 MM2</t>
  </si>
  <si>
    <t>GRAMPO METALICO TIPO OLHAL PARA HASTE DE ATERRAMENTO DE 1/2", CONDUTOR DE *10* A 50 MM2</t>
  </si>
  <si>
    <t>GRAMPO METALICO TIPO OLHAL PARA HASTE DE ATERRAMENTO DE 3/4", CONDUTOR DE *10* A 50 MM2</t>
  </si>
  <si>
    <t>GRAMPO METALICO TIPO OLHAL PARA HASTE DE ATERRAMENTO DE 5/8", CONDUTOR DE *10* A 50 MM2</t>
  </si>
  <si>
    <t>GRAMPO METALICO TIPO U PARA HASTE DE ATERRAMENTO DE ATE 3/4", CONDUTOR DE 10 A 25 MM2</t>
  </si>
  <si>
    <t>GRAMPO METALICO TIPO U PARA HASTE DE ATERRAMENTO DE ATE 5/8", CONDUTOR DE 10 A 25 MM2</t>
  </si>
  <si>
    <t>GRAMPO PARALELO METALICO PARA CABO DE 6 A 50 MM2, COM 2 PARAFUSOS</t>
  </si>
  <si>
    <t>GRAMPO U DE 5/8" N8 EM ACO GALVANIZADO</t>
  </si>
  <si>
    <t>GRANALHA DE ACO, ANGULAR (GRIT), PARA JATEAMENTO, PENEIRA 0,117 A 1,00 MM, (SAE G-40 A G-80)</t>
  </si>
  <si>
    <t>SC25KG</t>
  </si>
  <si>
    <t>GRANALHA DE ACO, ANGULAR (GRIT), PARA JATEAMENTO, PENEIRA 1,41 A 1,19 MM (SAE G16)</t>
  </si>
  <si>
    <t>GRANALHA DE ACO, ESFERICA (SHOT), PARA JATEAMENTO, PENEIRA 0,40 A 1,00 MM (SAE S-170 A S-280)</t>
  </si>
  <si>
    <t>GRANALHA DE ACO, ESFERICA (SHOT), PARA JATEAMENTO, PENEIRA 1,19 A 1,00 MM (SAE S390)</t>
  </si>
  <si>
    <t>GRANILHA/ GRANA/ PEDRISCO OU AGREGADO EM MARMORE/ GRANITO/ QUARTZO E CALCARIO, PRETO, CINZA, PALHA OU BRANCO</t>
  </si>
  <si>
    <t>GRANITO PARA BANCADA, POLIDO, TIPO ANDORINHA/ QUARTZ/ CASTELO/ CORUMBA OU OUTROS EQUIVALENTES DA REGIAO, E= *2,5* CM</t>
  </si>
  <si>
    <t>GRAUTE CIMENTICIO PARA USO GERAL</t>
  </si>
  <si>
    <t>GRAXA LUBRIFICANTE A BASE DE LITIO, DE MULTIPLAS APLICACOES E CONTENDO ADITIVOS DE EXTREMA PRESSAO (GRAU DE VISCOSIDADE NLGI 2)</t>
  </si>
  <si>
    <t>GRELHA FIXA, EM PVC BRANCA, QUADRADA, 150 X 150 MM, PARA RALOS E CAIXAS</t>
  </si>
  <si>
    <t>GRELHA FIXA, PVC CROMADA, REDONDA, 150 MM, PARA RALOS E CAIXAS</t>
  </si>
  <si>
    <t>GRELHA FOFO ARTICULADA, CARGA MAXIMA 1,5 T, *300 X 1000* MM, E= *15* MM</t>
  </si>
  <si>
    <t>GRELHA FOFO SIMPLES COM REQUADRO, CARGA MAXIMA 1,5 T, 150 X 1000 MM, E= *15* MM</t>
  </si>
  <si>
    <t>GRELHA FOFO SIMPLES COM REQUADRO, CARGA MAXIMA 1,5 T, 200 X 1000 MM, E= *15* MM</t>
  </si>
  <si>
    <t>GRELHA FOFO SIMPLES COM REQUADRO, CARGA MAXIMA 12,5 T, *300 X 1000* MM, E= *15* MM, AREA ESTACIONAMENTO CARRO PASSEIO</t>
  </si>
  <si>
    <t>GRUA ASCENCIONAL, LANCA DE 30 M, CAPACIDADE DE 1,0 T A 30 M, ALTURA ATE 39 M</t>
  </si>
  <si>
    <t>GRUA ASCENCIONAL, LANCA DE 42 M, CAPACIDADE DE 1,5 T A 30 M, ALTURA ATE 39 M</t>
  </si>
  <si>
    <t>GRUA ASCENCIONAL, LANCA DE 50 M, CAPACIDADE DE 2,33 T A 30 M, ALTURA ATE 48 M</t>
  </si>
  <si>
    <t>GRUPO GERADOR A GASOLINA, POTENCIA NOMINAL 2,2 KW, TENSAO DE SAIDA 110/220 V, MOTOR POTENCIA 6,5 HP</t>
  </si>
  <si>
    <t>GRUPO GERADOR DE SOLDA ELETRICA, COM MAQUINA DE SOLDA, ATE 400 AMPERES E GERADOR A DIESEL 30 CV, MOTOR 4 CILINDROS, TANQUE COMBUST., CARENAGEM DE PROTECAO SOBRE RODAS</t>
  </si>
  <si>
    <t>GRUPO GERADOR DE SOLDA ELETRICA, COM MAQUINA DE SOLDA, ATE 400 AMPERES E GERADOR A DIESEL 60 CV, MOTOR 4 CILINDROS, TANQUE COMBUST., CARENAGEM DE PROTECAO SOBRE RODAS</t>
  </si>
  <si>
    <t>GRUPO GERADOR DIESEL, COM CARENAGEM, POTENCIA STANDART ENTRE 100 E 110 KVA, VELOCIDADE DE 1800 RPM, FREQUENCIA DE 60 HZ</t>
  </si>
  <si>
    <t>GRUPO GERADOR DIESEL, COM CARENAGEM, POTENCIA STANDART ENTRE 140 E 150 KVA, VELOCIDADE DE 1800 RPM, FREQUENCIA DE 60 HZ</t>
  </si>
  <si>
    <t>GRUPO GERADOR DIESEL, COM CARENAGEM, POTENCIA STANDART ENTRE 210 E 220 KVA, VELOCIDADE DE 1800 RPM, FREQUENCIA DE 60 HZ</t>
  </si>
  <si>
    <t>GRUPO GERADOR DIESEL, COM CARENAGEM, POTENCIA STANDART ENTRE 250 E 260 KVA, VELOCIDADE DE 1800 RPM, FREQUENCIA DE 60 HZ</t>
  </si>
  <si>
    <t>GRUPO GERADOR DIESEL, COM CARENAGEM, POTENCIA STANDART ENTRE 50 E 55 KVA, VELOCIDADE DE 1800 RPM, FREQUENCIA DE 60 HZ</t>
  </si>
  <si>
    <t>GRUPO GERADOR DIESEL, SEM CARENAGEM, POTENCIA STANDART ENTRE 100 E 110 KVA, VELOCIDADE DE 1800 RPM, FREQUENCIA DE 60 HZ</t>
  </si>
  <si>
    <t>GRUPO GERADOR DIESEL, SEM CARENAGEM, POTENCIA STANDART ENTRE 210 E 220 KVA, VELOCIDADE DE 1800 RPM, FREQUENCIA DE 60 HZ</t>
  </si>
  <si>
    <t>GRUPO GERADOR DIESEL, SEM CARENAGEM, POTENCIA STANDART ENTRE 250 E 260 KVA, VELOCIDADE DE 1800 RPM, FREQUENCIA DE 60 HZ</t>
  </si>
  <si>
    <t>GRUPO GERADOR DIESEL, SEM CARENAGEM, POTENCIA STANDART ENTRE 80 E 90 KVA, VELOCIDADE DE 1800 RPM, FREQUENCIA DE 60 HZ</t>
  </si>
  <si>
    <t>GRUPO GERADOR ESTACIONARIO SILENCIADO, POTENCIA 50 KVA, MOTOR DIESEL</t>
  </si>
  <si>
    <t>GRUPO GERADOR ESTACIONARIO, MOTOR DIESEL POTENCIA 170 KVA</t>
  </si>
  <si>
    <t>GRUPO GERADOR ESTACIONARIO, POTENCIA 150 KVA, MOTOR DIESEL</t>
  </si>
  <si>
    <t>GRUPO GERADOR ESTACIONARIO, SILENCIADO, POTENCIA 180 KVA, MOTOR DIESEL</t>
  </si>
  <si>
    <t>GRUPO GERADOR REBOCAVEL, POTENCIA *66* KVA, MOTOR A DIESEL</t>
  </si>
  <si>
    <t>GUARNICAO / ALIZAR / VISTA LISA EM MADEIRA MACICA, PARA PORTA, E = *1* CM, L = *5* CM, CEDRINHO / ANGELIM COMERCIAL / TAURI/ CURUPIXA / PEROBA / CUMARU OU EQUIVALENTE DA REGIAO</t>
  </si>
  <si>
    <t>GUARNICAO / ALIZAR / VISTA LISA EM MADEIRA MACICA, PARA PORTA, E = *1* CM, L = *5* CM, PINUS /EUCALIPTO / VIROLA OU EQUIVALENTE DA REGIAO</t>
  </si>
  <si>
    <t>GUARNICAO / ALIZAR / VISTA, E = *1,5* CM, L = *5,0* CM, EM POLIESTIRENO, BRANCO (JOGO PARA 1 FACE)</t>
  </si>
  <si>
    <t>GUARNICAO / MOLDURA / ARREMATE DE ACABAMENTO PARA ESQUADRIA, EM ALUMINIO PERFIL 25, ACABAMENTO ANODIZADO BRANCO OU BRILHANTE, PARA 1 FACE</t>
  </si>
  <si>
    <t>GUARNICAO/ALIZAR/VISTA, E = *1,3* CM, L = *5,0* CM HASTE REGULAVEL = *35* MM, EM MDF/PVC WOOD/ POLIESTIRENO OU MADEIRA LAMINADA, PRIMER BRANCO (JOGO PARA 1 FACE)</t>
  </si>
  <si>
    <t>GUARNICAO/ALIZAR/VISTA, E = *1,3* CM, L = *7,0* CM, EM POLIESTIRENO, BRANCO (JOGO PARA 1 FACE)</t>
  </si>
  <si>
    <t>GUINCHO DE ALAVANCA MANUAL, CAPACIDADE 3,2 T COM 20 M DE CABO DE ACO DIAMETRO 16,3 MM</t>
  </si>
  <si>
    <t>GUINCHO DE ALAVANCA MANUAL, CAPACIDADE DE 1,6 T, COM 20 M DE CABO DE ACO (AQUISICAO)</t>
  </si>
  <si>
    <t>GUINCHO ELETRICO DE COLUNA, CAPACIDADE 400 KG, COM MOTO FREIO, MOTOR TRIFASICO DE 1,25 CV</t>
  </si>
  <si>
    <t>GUINDASTE HIDRAULICO AUTOPROPELIDO, COM LANCA TELESCOPICA 28,80 M, CAPACIDADE MAXIMA 30 T, POTENCIA 97 KW, TRACAO 4 X 4</t>
  </si>
  <si>
    <t>GUINDASTE HIDRAULICO AUTOPROPELIDO, COM LANCA TELESCOPICA 50 M, CAPACIDADE MAXIMA 100 T, POTENCIA 350 KW, TRACAO 10 X 6</t>
  </si>
  <si>
    <t>GUINDAUTO HIDRAULICO, CAPACIDADE MAXIMA DE CARGA 10000 KG, MOMENTO MAXIMO DE CARGA 23 TM, ALCANCE MAXIMO HORIZONTAL 11,80 M, PARA MONTAGEM SOBRE CHASSI DE CAMINHAO PBT MINIMO 15000 KG (INCLUI MONTAGEM, NAO INCLUI CAMINHAO)</t>
  </si>
  <si>
    <t>GUINDAUTO HIDRAULICO, CAPACIDADE MAXIMA DE CARGA 14340 KG, MOMENTO MAXIMO DE CARGA 42,3 TM, ALCANCE MAXIMO HORIZONTAL 16,80 M, PARA MONTAGEM SOBRE CHASSI DE CAMINHAO PBT MINIMO 23000 KG (INCLUI MONTAGEM, NAO INCLUI CAMINHAO)</t>
  </si>
  <si>
    <t>GUINDAUTO HIDRAULICO, CAPACIDADE MAXIMA DE CARGA 30000 KG, MOMENTO MAXIMO DE CARGA 92,2 TM, ALCANCE MAXIMO HORIZONTAL 22,00 M, PARA MONTAGEM SOBRE CHASSI DE CAMINHAO PBT MINIMO 30000 KG (INCLUI MONTAGEM, NAO INCLUI CAMINHAO)</t>
  </si>
  <si>
    <t>GUINDAUTO HIDRAULICO, CAPACIDADE MAXIMA DE CARGA 3300 KG, MOMENTO MAXIMO DE CARGA 5,8 TM, ALCANCE MAXIMO HORIZONTAL 7,60 M, PARA MONTAGEM SOBRE CHASSI DE CAMINHAO PBT MINIMO 8000 KG (INCLUI MONTAGEM, NAO INCLUI CAMINHAO)</t>
  </si>
  <si>
    <t>GUINDAUTO HIDRAULICO, CAPACIDADE MAXIMA DE CARGA 6200 KG, MOMENTO MAXIMO DE CARGA 11,7 TM, ALCANCE MAXIMO HORIZONTAL 9,70 M, PARA MONTAGEM SOBRE CHASSI DE CAMINHAO PBT MINIMO 13000 KG (INCLUI MONTAGEM, NAO INCLUI CAMINHAO)</t>
  </si>
  <si>
    <t>GUINDAUTO HIDRAULICO, CAPACIDADE MAXIMA DE CARGA 8500 KG, MOMENTO MAXIMO DE CARGA 30,4 TM, ALCANCE MAXIMO HORIZONTAL 14,30 M, PARA MONTAGEM SOBRE CHASSI DE CAMINHAO PBT MINIMO 23000 KG (INCLUI MONTAGEM, NAO INCLUI CAMINHAO)</t>
  </si>
  <si>
    <t>HASTE ANCORA EM ACO GALVANIZADO, DIMENSOES 16 MM X 2000 MM</t>
  </si>
  <si>
    <t>HASTE DE ATERRAMENTO EM ACO COM 3,00 M DE COMPRIMENTO E DN = 3/4", REVESTIDA COM BAIXA CAMADA DE COBRE, SEM CONECTOR</t>
  </si>
  <si>
    <t>HASTE DE ATERRAMENTO EM ACO COM 3,00 M DE COMPRIMENTO E DN = 5/8", REVESTIDA COM BAIXA CAMADA DE COBRE, COM CONECTOR TIPO GRAMPO</t>
  </si>
  <si>
    <t>HASTE DE ATERRAMENTO EM ACO COM 3,00 M DE COMPRIMENTO E DN = 5/8", REVESTIDA COM BAIXA CAMADA DE COBRE, SEM CONECTOR</t>
  </si>
  <si>
    <t>HASTE DE ATERRAMENTO EM ACO GALVANIZADO TIPO CANTONEIRA COM 2,00 M DE COMPRIMENTO, 25 X 25 MM E CHAPA DE 3/16"</t>
  </si>
  <si>
    <t>HASTE PARA PERFURATRIZ DE ESTEIRA T38, D= 1 1/2" X *3 M*, PARA PROLONGAR BROCA</t>
  </si>
  <si>
    <t>HASTE RETA DE ACO GALVANIZADO, H = *30* CM, BASE RETANGULAR, PARA FIXACAO DE CONCERTINA SIMPLES DE 30 CM (NAO INCLUI OS FIXADORES)</t>
  </si>
  <si>
    <t>HASTE RETA PARA GANCHO DE FERRO GALVANIZADO, COM ROSCA 1/4" X 30 CM PARA FIXACAO DE TELHA METALICA, INCLUI PORCA E ARRUELAS DE VEDACAO</t>
  </si>
  <si>
    <t>HASTE RETA PARA GANCHO DE FERRO GALVANIZADO, COM ROSCA 1/4" X 40 CM PARA FIXACAO DE TELHA DE FIBROCIMENTO, INCLUI PORCA SEXTAVADA DE ZINCO</t>
  </si>
  <si>
    <t>HASTE RETA PARA GANCHO DE FERRO GALVANIZADO, COM ROSCA 5/16" X 35 CM PARA FIXACAO DE TELHA DE FIBROCIMENTO, INCLUI PORCA E ARRUELAS DE VEDACAO</t>
  </si>
  <si>
    <t>HASTE RETA PARA GANCHO DE FERRO GALVANIZADO, COM ROSCA 5/16" X 40 CM PARA FIXACAO DE TELHA DE FIBROCIMENTO, INCLUI PORCA SEXTAVADA DE ZINCO</t>
  </si>
  <si>
    <t>HASTE RETA PARA GANCHO DE FERRO GALVANIZADO, COM ROSCA 5/16" X 45 CM PARA FIXACAO DE TELHA DE FIBROCIMENTO, INCLUI PORCA E ARRUELAS DE VEDACAO</t>
  </si>
  <si>
    <t>HIDRANTE DE COLUNA COMPLETO, EM FERRO FUNDIDO, DN = 100 MM, COM REGISTRO, CUNHA DE BORRACHA, CURVA DESSIMETRICA, EXTREMIDADE E TAMPAS (INCLUI KIT FIXACAO)</t>
  </si>
  <si>
    <t>HIDRANTE DE COLUNA COMPLETO, EM FERRO FUNDIDO, DN = 75 MM, COM REGISTRO, CUNHA DE BORRACHA, CURVA DESSIMETRICA, EXTREMIDADE E TAMPAS (INCLUI KIT FIXACAO)</t>
  </si>
  <si>
    <t>HIDRANTE SUBTERRANEO, EM FERRO FUNDIDO, COM CURVA CURTA E CAIXA, DN 75 MM</t>
  </si>
  <si>
    <t>HIDRANTE SUBTERRANEO, EM FERRO FUNDIDO, COM CURVA LONGA E CAIXA, DN 75 MM</t>
  </si>
  <si>
    <t>HIDROJATEADORA PARA DESOBSTRUCAO DE REDES E GALERIAS, TANQUE 7000 L, BOMBA TRIPLEX 120 KGF/CM2 128 L/MIN (INCLUI MONTAGEM, NAO INCLUI CAMINHAO)</t>
  </si>
  <si>
    <t>HIDROJATEADORA PARA DESOBSTRUCAO DE REDES E GALERIAS, TANQUE 7000 L, BOMBA TRIPLEX 140 KGF/CM2 260 L/MIN ALIMENTADA POR MOTOR INDEPENDENTE A DIESEL POTENCIA 125 CV (INCLUI MONTAGEM, NAO INCLUI CAMINHAO)</t>
  </si>
  <si>
    <t>HIDROMETRO MULTIJATO / MEDIDOR DE AGUA, DN 1 1/2", VAZAO MAXIMA DE 20 M3/H, PARA AGUA POTAVEL FRIA, RELOJOARIA PLANA, CLASSE B, HORIZONTAL (SEM CONEXOES)</t>
  </si>
  <si>
    <t>HIDROMETRO MULTIJATO / MEDIDOR DE AGUA, DN 1", VAZAO MAXIMA DE 10 M3/H, PARA AGUA POTAVEL FRIA, RELOJOARIA PLANA, CLASSE B, HORIZONTAL (SEM CONEXOES)</t>
  </si>
  <si>
    <t>HIDROMETRO MULTIJATO / MEDIDOR DE AGUA, DN 1", VAZAO MAXIMA DE 7 M3/H, PARA AGUA POTAVEL FRIA, RELOJOARIA PLANA, CLASSE B, HORIZONTAL (SEM CONEXOES)</t>
  </si>
  <si>
    <t>HIDROMETRO MULTIJATO / MEDIDOR DE AGUA, DN 2", VAZAO MAXIMA DE 30 M3/H, PARA AGUA POTAVEL FRIA, RELOJOARIA PLANA, CLASSE B, HORIZONTAL (SEM CONEXOES)</t>
  </si>
  <si>
    <t>HIDROMETRO UNIJATO / MEDIDOR DE AGUA, DN 1/2", VAZAO MAXIMA DE 1,5 M3/H, PARA AGUA POTAVEL FRIA, RELOJOARIA PLANA, CLASSE B, HORIZONTAL (SEM CONEXOES)</t>
  </si>
  <si>
    <t>HIDROMETRO UNIJATO / MEDIDOR DE AGUA, DN 1/2", VAZAO MAXIMA DE 3 M3/H, PARA AGUA POTAVEL FRIA, RELOJOARIA PLANA, CLASSE B, HORIZONTAL (SEM CONEXOES)</t>
  </si>
  <si>
    <t>HIDROMETRO UNIJATO / MEDIDOR DE AGUA, DN 3/4", VAZAO MAXIMA DE 5 M3/H, PARA AGUA POTAVEL FRIA, RELOJOARIA PLANA, CLASSE B, HORIZONTAL (SEM CONEXOES)0,</t>
  </si>
  <si>
    <t>HIDROMETRO WOLTMANN, DN 2", VAZAO MAXIMA DE 50 M3/H, PARA AGUA POTAVEL FRIA, RELOJOARIA PLANA, TURBINA HORIZONTAL, EQUIPADO COM TELEMETRIA (SEM CONEXOES)</t>
  </si>
  <si>
    <t>HIDROMETRO WOLTMANN, DN 3", VAZAO MAXIMA DE 80 M3/H, PARA AGUA POTAVEL FRIA, RELOJOARIA PLANA, TURBINA HORIZONTAL, EQUIPADO COM TELEMETRIA (SEM CONEXOES)</t>
  </si>
  <si>
    <t>IMPERMEABILIZADOR (HORISTA)</t>
  </si>
  <si>
    <t>IMPERMEABILIZADOR (MENSALISTA)</t>
  </si>
  <si>
    <t>IMPERMEABILIZANTE FLEXIVEL BRANCO DE BASE ACRILICA PARA COBERTURAS</t>
  </si>
  <si>
    <t>IMPERMEABILIZANTE INCOLOR, BASE SILICONE, PARA TRATAMENTO DE FACHADAS, TELHAS, PEDRAS E OUTRAS SUPERFICIES</t>
  </si>
  <si>
    <t>IMUNIZANTE PARA MADEIRA, INCOLOR</t>
  </si>
  <si>
    <t>INSTALADOR DE TUBULACOES (TUBOS/EQUIPAMENTOS) (MENSALISTA)</t>
  </si>
  <si>
    <t>INSTALADOR DE TUBULACOES - TUBOS/EQUIPAMENTOS (HORISTA)</t>
  </si>
  <si>
    <t>INTERRUPTOR BIPOLAR 10A, 250V, CONJUNTO MONTADO PARA EMBUTIR 4" X 2" (PLACA + SUPORTE + MODULO)</t>
  </si>
  <si>
    <t>INTERRUPTOR BIPOLAR SIMPLES 10 A, 250 V (APENAS MODULO)</t>
  </si>
  <si>
    <t>INTERRUPTOR INTERMEDIARIO 10 A, 250 V (APENAS MODULO)</t>
  </si>
  <si>
    <t>INTERRUPTOR INTERMEDIARIO 10A, 250V, CONJUNTO MONTADO PARA EMBUTIR 4" X 2" (PLACA + SUPORTE + MODULO)</t>
  </si>
  <si>
    <t>INTERRUPTOR PARALELO + TOMADA 2P+T 10A, 250V, CONJUNTO MONTADO PARA EMBUTIR 4" X 2" (PLACA + SUPORTE + MODULOS)</t>
  </si>
  <si>
    <t>INTERRUPTOR PARALELO 10A, 250V (APENAS MODULO)</t>
  </si>
  <si>
    <t>INTERRUPTOR PARALELO 10A, 250V, CONJUNTO MONTADO PARA EMBUTIR 4" X 2" (PLACA + SUPORTE + MODULO)</t>
  </si>
  <si>
    <t>INTERRUPTOR SIMPLES + 2 INTERRUPTORES PARALELOS 10A, 250V, CONJUNTO MONTADO PARA EMBUTIR 4" X 2" (PLACA + SUPORTE + MODULOS)</t>
  </si>
  <si>
    <t>INTERRUPTOR SIMPLES + INTERRUPTOR PARALELO + TOMADA 2P+T 10A, 250V, CONJUNTO MONTADO PARA EMBUTIR 4" X 2" (PLACA + SUPORTE + MODULOS)</t>
  </si>
  <si>
    <t>INTERRUPTOR SIMPLES + INTERRUPTOR PARALELO 10A, 250V, CONJUNTO MONTADO PARA EMBUTIR 4" X 2" (PLACA + SUPORTE + MODULOS)</t>
  </si>
  <si>
    <t>INTERRUPTOR SIMPLES + TOMADA 2P+T 10A, 250V, CONJUNTO MONTADO PARA EMBUTIR 4" X 2" (PLACA + SUPORTE + MODULOS)</t>
  </si>
  <si>
    <t>INTERRUPTOR SIMPLES 10A, 250V (APENAS MODULO)</t>
  </si>
  <si>
    <t>INTERRUPTOR SIMPLES 10A, 250V, CONJUNTO MONTADO PARA EMBUTIR 4" X 2" (PLACA + SUPORTE + MODULO)</t>
  </si>
  <si>
    <t>INTERRUPTOR SIMPLES 10A, 250V, CONJUNTO MONTADO PARA SOBREPOR 4" X 2" (CAIXA + 2 MODULOS)</t>
  </si>
  <si>
    <t>INTERRUPTOR SIMPLES 10A, 250V, CONJUNTO MONTADO PARA SOBREPOR 4" X 2" (CAIXA + MODULO)</t>
  </si>
  <si>
    <t>INTERRUPTORES PARALELOS (2 MODULOS) + TOMADA 2P+T 10A, 250V, CONJUNTO MONTADO PARA EMBUTIR 4" X 2" (PLACA + SUPORTE + MODULOS)</t>
  </si>
  <si>
    <t>INTERRUPTORES PARALELOS (2 MODULOS) 10A, 250V, CONJUNTO MONTADO PARA EMBUTIR 4" X 2" (PLACA + SUPORTE + MODULOS)</t>
  </si>
  <si>
    <t>INTERRUPTORES PARALELOS (3 MODULOS) 10A, 250V, CONJUNTO MONTADO PARA EMBUTIR 4" X 2" (PLACA + SUPORTE + MODULO)</t>
  </si>
  <si>
    <t>INTERRUPTORES SIMPLES (2 MODULOS) + 1 INTERRUPTOR PARALELO 10A, 250V, CONJUNTO MONTADO PARA EMBUTIR 4" X 2" (PLACA + SUPORTE + MODULOS)</t>
  </si>
  <si>
    <t>INTERRUPTORES SIMPLES (2 MODULOS) + TOMADA 2P+T 10A, 250V, CONJUNTO MONTADO PARA EMBUTIR 4" X 2" (PLACA + SUPORTE + MODULOS)</t>
  </si>
  <si>
    <t>INTERRUPTORES SIMPLES (2 MODULOS) 10A, 250V, CONJUNTO MONTADO PARA EMBUTIR 4" X 2" (PLACA + SUPORTE + MODULOS)</t>
  </si>
  <si>
    <t>INTERRUPTORES SIMPLES (3 MODULOS) 10A, 250V, CONJUNTO MONTADO PARA EMBUTIR 4" X 2" (PLACA + SUPORTE + MODULOS)</t>
  </si>
  <si>
    <t>INVERSOR DE SOLDA MONOFASICO DE 160 A, POTENCIA DE *7000* W, TENSAO DE 220 V, TURBO VENTILADO, PROTECAO POR TERMOSTATO, PARA ELETRODOS DE *2,0 A 4,0* MM</t>
  </si>
  <si>
    <t>INVERSOR DE SOLDA MONOFASICO DE 160 A, POTENCIA DE 5400 W, TENSAO DE 220 V, TURBO VENTILADO, PROTECAO POR FUSIVEL TERMICO, PARA ELETRODOS DE 2,0 A 4,0 MM</t>
  </si>
  <si>
    <t>INVERSOR DE SOLDA MONOFASICO DE 200 A, POTENCIA DE *9600* W, TENSAO DE 220 V, TURBO VENTILADO, PROTECAO POR DISSIPADORES DE CALOR, PARA ELETRODOS DE *2,5 A 4,0* MM</t>
  </si>
  <si>
    <t>ISOLADOR DE PORCELANA SUSPENSO, DISCO TIPO GARFO OLHAL, DIAMETRO DE 152 MM, PARA TENSAO DE *15* KV</t>
  </si>
  <si>
    <t>ISOLADOR DE PORCELANA, TIPO BUCHA, PARA TENSAO DE *15* KV</t>
  </si>
  <si>
    <t>ISOLADOR DE PORCELANA, TIPO BUCHA, PARA TENSAO DE *35* KV</t>
  </si>
  <si>
    <t>ISOLADOR DE PORCELANA, TIPO PINO MONOCORPO, PARA TENSAO DE *15* KV</t>
  </si>
  <si>
    <t>ISOLADOR DE PORCELANA, TIPO PINO MONOCORPO, PARA TENSAO DE *35* KV</t>
  </si>
  <si>
    <t>ISOLADOR DE PORCELANA, TIPO ROLDANA, DIMENSOES DE *72* X *72* MM, PARA USO EM BAIXA TENSAO</t>
  </si>
  <si>
    <t>JANELA BASCULANTE EM MADEIRA PINUS/ EUCALIPTO/ TAUARI/ VIROLA OU EQUIVALENTE DA REGIAO, *60 X 60*, CAIXA DO BATENTE/ MARCO E = *10* CM, 2 BASCULAS PARA VIDRO, COM FERRAGENS (SEM VIDRO, SEM GUARNICAO/ALIZAR E SEM ACABAMENTO)</t>
  </si>
  <si>
    <t>JANELA BASCULANTE EM MADEIRA PINUS/ EUCALIPTO/ TAUARI/ VIROLA OU EQUIVALENTE DA REGIAO, CAIXA DO BATENTE/ MARCO *10* CM, *2* FOLHAS BASCULANTES PARA VIDRO, COM FERRAGENS (SEM VIDRO, SEM GUARNICAO/ALIZAR E SEM ACABAMENTO)</t>
  </si>
  <si>
    <t>JANELA BASCULANTE, ACO, COM BATENTE/REQUADRO, 60 X 60 CM (SEM VIDROS)</t>
  </si>
  <si>
    <t>JANELA BASCULANTE, EM ALUMINIO PERFIL 20, 80 X 60 CM (A X L), 4 FLS (1 FIXA E 3 MOVEIS), ACABAMENTO BRANCO OU BRILHANTE, BATENTE DE 3 A 4 CM, COM VIDRO 4 MM, SEM GUARNICAO</t>
  </si>
  <si>
    <t>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t>
  </si>
  <si>
    <t>JANELA DE 6 FOLHAS DE CORRER EM MADEIRA IMBUIA/CEDRO ARANA/CEDRO ROSA OU EQUIVALENTE DA REGIAO, CAIXA DO BATENTE/MARCO *10* CM, 2 FOLHAS DE CORRER VENEZIANA, 2 FOLHAS FIXAS VENEZIANA E 2 FOLHAS DE CORRER PARA VIDRO, COM FERRAGENS (SEM VIDRO, SEM ACABAMENTO E SEM GUARNICAO/ALIZAR)</t>
  </si>
  <si>
    <t>JANELA DE 6 FOLHAS DE CORRER EM MADEIRA PINUS/ EUCALIPTO/ TAUARI/ VIROLA OU EQUIVALENTE DA REGIAO, CAIXA DO BATENTE/MARCO *10* CM, 2 FOLHAS DE CORRER VENEZIANA, 2 FOLHAS FIXAS VENEZIANA E 2 FOLHAS DE CORRER PARA VIDRO, COM FERRAGENS (SEM VIDRO, SEM ACABAMENTO E SEM GUARNICAO/ALIZAR)</t>
  </si>
  <si>
    <t>JANELA DE ABRIR EM MADEIRA IMBUIA/CEDRO ARANA/CEDRO ROSA OU EQUIVALENTE DA REGIAO, CAIXA DO BATENTE/MARCO *10* CM, 2 FOLHAS DE ABRIR TIPO VENEZIANA E 2 FOLHAS DE ABRIR PARA VIDRO, COM GUARNICAO/ALIZAR, COM FERRAGENS, (SEM VIDRO E SEM ACABAMENTO)</t>
  </si>
  <si>
    <t>JANELA DE ABRIR EM MADEIRA PINUS/EUCALIPTO/TAUARI/VIROLA OU EQUIVALENTE DA REGIAO, CAIXA DO BATENTE/MARCO *10* CM, 2 FOLHAS DE ABRIR TIPO VENEZIANA E 2 FOLHAS GUILHOTINA PARA VIDRO, COM FERRAGENS (SEM VIDRO, SEM GUARNICAO/ALIZAR E SEM ACABAMENTO)</t>
  </si>
  <si>
    <t>JANELA DE CORRER, ACO, BATENTE/REQUADRO DE 6 A 14 CM, COM DIVISAO HORIZ, PINT ANTICORROSIVA, SEM VIDRO, BANDEIRA COM BASCULA, 4 FLS, 120 X 150 CM (A X L)</t>
  </si>
  <si>
    <t>JANELA DE CORRER, EM ALUMINIO PERFIL 25, 100 X 120 CM (A X L), 2 FLS MOVEIS, SEM BANDEIRA, ACABAMENTO BRANCO OU BRILHANTE, BATENTE DE 6 A 7 CM, COM VIDRO 4 MM, SEM GUARNICAO</t>
  </si>
  <si>
    <t>JANELA DE CORRER, EM ALUMINIO PERFIL 25, 100 X 150 CM (A X L), 2 FLS MOVEIS, SEM BANDEIRA, ACABAMENTO BRANCO OU BRILHANTE, BATENTE DE 6 A 7 CM, COM VIDRO 4 MM, SEM GUARNICAO</t>
  </si>
  <si>
    <t>JANELA DE CORRER, EM ALUMINIO PERFIL 25, 100 X 150 CM (A X L), 4 FLS MOVEIS, SEM BANDEIRA, ACABAMENTO BRANCO OU BRILHANTE, BATENTE DE 6 A 7 CM, COM VIDRO 4 MM, SEM GUARNICAO/ALIZAR</t>
  </si>
  <si>
    <t>JANELA DE CORRER, EM ALUMINIO PERFIL 25, 100 X 200 CM (A X L), 4 FLS, SEM BANDEIRA, ACABAMENTO BRANCO OU BRILHANTE, BATENTE DE 6 A 7 CM, COM VIDRO 4 MM, SEM GUARNICAO/ALIZAR</t>
  </si>
  <si>
    <t>JANELA DE CORRER, EM ALUMINIO PERFIL 25, 120 X 150 CM (A X L), 4 FLS, BANDEIRA COM BASCULA, ACABAMENTO BRANCO OU BRILHANTE, BATENTE/REQUADRO DE 6 A 14 CM, COM VIDRO 4 MM, SEM GUARNICAO/ALIZAR</t>
  </si>
  <si>
    <t>JANELA EM MADEIRA CEDRINHO/ ANGELIM COMERCIAL/ CURUPIXA/ CUMARU OU EQUIVALENTE DA REGIAO, CAIXA DO BATENTE/MARCO *10* CM, 2 FOLHAS DE ABRIR TIPO VENEZIANA E 2 FOLHAS GUILHOTINA PARA VIDRO, COM GUARNICAO/ALIZAR, COM FERRAGENS (SEM VIDRO E SEM ACABAMENTO)</t>
  </si>
  <si>
    <t>JANELA FIXA, EM ALUMINIO PERFIL 20, 60 X 80 CM (A X L), BATENTE/REQUADRO DE 3 A 14 CM, COM VIDRO 4 MM, SEM GUARNICAO/ALIZAR, ACABAMENTO ALUM BRANCO OU BRILHANTE</t>
  </si>
  <si>
    <t>JANELA INTEGRADA VENEZIANA EM ALUMINIO PERFIL 25, 120 X 120 CM (A X L), 2 FLS (2 VIDROS) E VENEZIANA COM ACIONAMENTO MANUAL, SEM BANDEIRA, ACABAMENTO BRILHANTE, BATENTE DE 11,50 A 12,50 CM, COM VIDRO 4 MM, INCLUSO GUARNICAO</t>
  </si>
  <si>
    <t>JANELA MAXIM-AR EM MADEIRA CEDRINHO/ ANGELIM COMERCIAL/ CURUPIXA/ CUMARU OU EQUIVALENTE DA REGIAO, CAIXA DO BATENTE/MARCO *10* CM, 1 FOLHA PARA VIDRO, COM GUARNICAO/ALIZAR, COM FERRAGENS, (SEM VIDRO E SEM ACABAMENTO)</t>
  </si>
  <si>
    <t>JANELA MAXIM-AR, ACO GALVANIZADO PINT. ANTICORROSIVA, COM BATENTE/REQUADRO DE 6 A 14 CM, SEM VIDRO, COM GRADE, 1 FL, 60 X 80 CM (A X L)</t>
  </si>
  <si>
    <t>JANELA MAXIM-AR, EM ALUMINIO PERFIL 25, 60 X 80 CM (A X L), ACABAMENTO BRANCO OU BRILHANTE, BATENTE DE 4 A 5 CM, COM VIDRO 4 MM, SEM GUARNICAO/ALIZAR</t>
  </si>
  <si>
    <t>JANELA VENEZIANA DE CORRER, EM ALUMINIO PERFIL 25, 100 X 120 CM (A X L), 3 FLS (2 VENEZIANAS E 1 VIDRO), SEM BANDEIRA, ACABAMENTO BRANCO OU BRILHANTE, BATENTE DE 8 A 9 CM, COM VIDRO 4 MM, SEM GUARNICAO/ALIZAR</t>
  </si>
  <si>
    <t>JANELA VENEZIANA DE CORRER, EM ALUMINIO PERFIL 25, 100 X 150 CM (A X L), 6 FLS (4 VENEZIANAS E 2 VIDROS), SEM BANDEIRA, ACABAMENTO BRANCO OU BRILHANTE, BATENTE DE 8 A 9 CM, COM VIDRO 4 MM, SEM GUARNICAO / ALIZAR</t>
  </si>
  <si>
    <t>JARDINEIRO (HORISTA)</t>
  </si>
  <si>
    <t>JARDINEIRO (MENSALISTA)</t>
  </si>
  <si>
    <t>JOELHO CPVC, SOLDAVEL, 45 GRAUS, 15 MM, PARA AGUA QUENTE</t>
  </si>
  <si>
    <t>JOELHO CPVC, SOLDAVEL, 45 GRAUS, 22 MM, PARA AGUA QUENTE</t>
  </si>
  <si>
    <t>JOELHO CPVC, SOLDAVEL, 45 GRAUS, 28 MM, PARA AGUA QUENTE</t>
  </si>
  <si>
    <t>JOELHO CPVC, SOLDAVEL, 45 GRAUS, 35 MM, PARA AGUA QUENTE</t>
  </si>
  <si>
    <t>JOELHO CPVC, SOLDAVEL, 45 GRAUS, 42 MM, PARA AGUA QUENTE</t>
  </si>
  <si>
    <t>JOELHO CPVC, SOLDAVEL, 45 GRAUS, 54 MM, PARA AGUA QUENTE</t>
  </si>
  <si>
    <t>JOELHO CPVC, SOLDAVEL, 45 GRAUS, 73 MM, PARA AGUA QUENTE</t>
  </si>
  <si>
    <t>JOELHO CPVC, SOLDAVEL, 45 GRAUS, 89 MM, PARA AGUA QUENTE</t>
  </si>
  <si>
    <t>JOELHO CPVC, SOLDAVEL, 90 GRAUS, 114 MM, PARA AGUA QUENTE</t>
  </si>
  <si>
    <t>JOELHO CPVC, SOLDAVEL, 90 GRAUS, 15 MM, PARA AGUA QUENTE</t>
  </si>
  <si>
    <t>JOELHO CPVC, SOLDAVEL, 90 GRAUS, 22 MM, PARA AGUA QUENTE</t>
  </si>
  <si>
    <t>JOELHO CPVC, SOLDAVEL, 90 GRAUS, 28 MM, PARA AGUA QUENTE</t>
  </si>
  <si>
    <t>JOELHO CPVC, SOLDAVEL, 90 GRAUS, 35 MM, PARA AGUA QUENTE</t>
  </si>
  <si>
    <t>JOELHO CPVC, SOLDAVEL, 90 GRAUS, 42 MM, PARA AGUA QUENTE</t>
  </si>
  <si>
    <t>JOELHO CPVC, SOLDAVEL, 90 GRAUS, 54 MM, PARA AGUA QUENTE</t>
  </si>
  <si>
    <t>JOELHO CPVC, SOLDAVEL, 90 GRAUS, 73 MM, PARA AGUA QUENTE</t>
  </si>
  <si>
    <t>JOELHO CPVC, SOLDAVEL, 90 GRAUS, 89 MM, PARA AGUA QUENTE</t>
  </si>
  <si>
    <t>JOELHO DE REDUCAO, PVC SOLDAVEL, 90 GRAUS, 25 MM X 20 MM, COR MARROM, PARA AGUA FRIA PREDIAL</t>
  </si>
  <si>
    <t>JOELHO DE REDUCAO, PVC SOLDAVEL, 90 GRAUS, 32 MM X 25 MM, COR MARROM, PARA AGUA FRIA PREDIAL</t>
  </si>
  <si>
    <t>JOELHO DE REDUCAO, PVC, ROSCAVEL, 90 GRAUS, 1" X 3/4", COR BRANCA, PARA AGUA FRIA PREDIAL</t>
  </si>
  <si>
    <t>JOELHO DE REDUCAO, PVC, ROSCAVEL, 90 GRAUS, 3/4" X 1/2", COR BRANCA, PARA AGUA FRIA PREDIAL</t>
  </si>
  <si>
    <t>JOELHO DE TRANSICAO, CPVC, SOLDAVEL, 90 GRAUS, 15 MM X 1/2", PARA AGUA QUENTE</t>
  </si>
  <si>
    <t>JOELHO DE TRANSICAO, CPVC, SOLDAVEL, 90 GRAUS, 22 MM X 1/2", PARA AGUA QUENTE</t>
  </si>
  <si>
    <t>JOELHO DE TRANSICAO, CPVC, SOLDAVEL, 90 GRAUS, 22 MM X 3/4", PARA AGUA QUENTE</t>
  </si>
  <si>
    <t>JOELHO PPR 45 GRAUS, SOLDAVEL, F/F, DN 20 MM, PARA AGUA QUENTE PREDIAL</t>
  </si>
  <si>
    <t>JOELHO PPR 45 GRAUS, SOLDAVEL, F/F, DN 25 MM, PARA AGUA QUENTE PREDIAL</t>
  </si>
  <si>
    <t>JOELHO PPR 45 GRAUS, SOLDAVEL, F/F, DN 40 MM, PARA AQUA QUENTE E FRIA PREDIAL</t>
  </si>
  <si>
    <t>JOELHO PPR 45 GRAUS, SOLDAVEL, F/F, DN 50 MM, PARA AQUA QUENTE E FRIA PREDIAL</t>
  </si>
  <si>
    <t>JOELHO PPR 45 GRAUS, SOLDAVEL, F/F, DN 63 MM, PARA AQUA QUENTE E FRIA PREDIAL</t>
  </si>
  <si>
    <t>JOELHO PPR 45 GRAUS, SOLDAVEL, F/F, DN 75 MM, PARA AQUA QUENTE E FRIA PREDIAL</t>
  </si>
  <si>
    <t>JOELHO PPR 45 GRAUS, SOLDAVEL, F/F, DN 90 MM, PARA AQUA QUENTE E FRIA PREDIAL</t>
  </si>
  <si>
    <t>JOELHO PPR, 45 GRAUS, SOLDAVEL, F/F, DN 32 MM, PARA AGUA QUENTE PREDIAL</t>
  </si>
  <si>
    <t>JOELHO PPR, 90 GRAUS, SOLDAVEL, F/F, DN 110 MM, PARA AGUA QUENTE PREDIAL</t>
  </si>
  <si>
    <t>JOELHO PPR, 90 GRAUS, SOLDAVEL, F/F, DN 20 MM, PARA AGUA QUENTE PREDIAL</t>
  </si>
  <si>
    <t>JOELHO PPR, 90 GRAUS, SOLDAVEL, F/F, DN 25 MM, PARA AGUA QUENTE PREDIAL</t>
  </si>
  <si>
    <t>JOELHO PPR, 90 GRAUS, SOLDAVEL, F/F, DN 32 MM, PARA AGUA QUENTE PREDIAL</t>
  </si>
  <si>
    <t>JOELHO PPR, 90 GRAUS, SOLDAVEL, F/F, DN 40 MM, PARA AGUA QUENTE PREDIAL</t>
  </si>
  <si>
    <t>JOELHO PPR, 90 GRAUS, SOLDAVEL, F/F, DN 50 MM, PARA AGUA QUENTE PREDIAL</t>
  </si>
  <si>
    <t>JOELHO PPR, 90 GRAUS, SOLDAVEL, F/F, DN 63 MM, PARA AGUA QUENTE PREDIAL</t>
  </si>
  <si>
    <t>JOELHO PPR, 90 GRAUS, SOLDAVEL, F/F, DN 75 MM, PARA AGUA QUENTE PREDIAL</t>
  </si>
  <si>
    <t>JOELHO PPR, 90 GRAUS, SOLDAVEL, F/F, DN 90 MM, PARA AGUA QUENTE PREDIAL</t>
  </si>
  <si>
    <t>JOELHO PVC COM VISITA, 90 GRAUS, DN 100 X 50 MM, SERIE NORMAL, PARA ESGOTO PREDIAL</t>
  </si>
  <si>
    <t>JOELHO PVC, 90 GRAUS, ROSCAVEL, 1 1/4", COR BRANCA, AGUA FRIA PREDIAL</t>
  </si>
  <si>
    <t>JOELHO PVC, COM BOLSA E ANEL, 90 GRAUS, DN 40 X *38* MM, SERIE NORMAL, PARA ESGOTO PREDIAL</t>
  </si>
  <si>
    <t>JOELHO PVC, ROSCAVEL, 45 GRAUS, 1", COR BRANCA, PARA AGUA FRIA PREDIAL</t>
  </si>
  <si>
    <t>JOELHO PVC, ROSCAVEL, 45 GRAUS, 1/2", COR BRANCA, PARA AGUA FRIA PREDIAL</t>
  </si>
  <si>
    <t>JOELHO PVC, ROSCAVEL, 45 GRAUS, 3/4", COR BRANCA, PARA AGUA FRIA PREDIAL</t>
  </si>
  <si>
    <t>JOELHO PVC, ROSCAVEL, 90 GRAUS, 1", COR BRANCA, PARA AGUA FRIA PREDIAL</t>
  </si>
  <si>
    <t>JOELHO PVC, ROSCAVEL, 90 GRAUS, 1/2", COR BRANCA, PARA AGUA FRIA PREDIAL</t>
  </si>
  <si>
    <t>JOELHO PVC, ROSCAVEL, 90 GRAUS, 3/4", COR BRANCA, PARA AGUA FRIA PREDIAL</t>
  </si>
  <si>
    <t>JOELHO PVC, SOLDAVEL COM ROSCA, 90 GRAUS, 20 MM X 1/2", COR MARROM, PARA AGUA FRIA PREDIAL</t>
  </si>
  <si>
    <t>JOELHO PVC, SOLDAVEL COM ROSCA, 90 GRAUS, 25 MM X 1/2", COR MARROM, PARA AGUA FRIA PREDIAL</t>
  </si>
  <si>
    <t>JOELHO PVC, SOLDAVEL COM ROSCA, 90 GRAUS, 25 MM X 3/4", COR MARROM, PARA AGUA FRIA PREDIAL</t>
  </si>
  <si>
    <t>JOELHO PVC, SOLDAVEL COM ROSCA, 90 GRAUS, 32 MM X 3/4", COR MARROM, PARA AGUA FRIA PREDIAL</t>
  </si>
  <si>
    <t>JOELHO PVC, SOLDAVEL, 90 GRAUS, 110 MM, COR MARROM, PARA AGUA FRIA PREDIAL</t>
  </si>
  <si>
    <t>JOELHO PVC, SOLDAVEL, 90 GRAUS, 20 MM, COR MARROM, PARA AGUA FRIA PREDIAL</t>
  </si>
  <si>
    <t>JOELHO PVC, SOLDAVEL, 90 GRAUS, 25 MM, COR MARROM, PARA AGUA FRIA PREDIAL</t>
  </si>
  <si>
    <t>JOELHO PVC, SOLDAVEL, 90 GRAUS, 32 MM, COR MARROM, PARA AGUA FRIA PREDIAL</t>
  </si>
  <si>
    <t>JOELHO PVC, SOLDAVEL, 90 GRAUS, 40 MM, COR MARROM, PARA AGUA FRIA PREDIAL</t>
  </si>
  <si>
    <t>JOELHO PVC, SOLDAVEL, 90 GRAUS, 50 MM, COR MARROM, PARA AGUA FRIA PREDIAL</t>
  </si>
  <si>
    <t>JOELHO PVC, SOLDAVEL, 90 GRAUS, 60 MM, COR MARROM, PARA AGUA FRIA PREDIAL</t>
  </si>
  <si>
    <t>JOELHO PVC, SOLDAVEL, 90 GRAUS, 85 MM, COR MARROM, PARA AGUA FRIA PREDIAL</t>
  </si>
  <si>
    <t>JOELHO PVC, SOLDAVEL, BB, 45 GRAUS, DN 40 MM, PARA ESGOTO PREDIAL</t>
  </si>
  <si>
    <t>JOELHO PVC, SOLDAVEL, BB, 90 GRAUS, SEM ANEL, DN 40 MM, PARA ESGOTO PREDIAL SECUNDARIO</t>
  </si>
  <si>
    <t>JOELHO PVC, SOLDAVEL, COM BUCHA DE LATAO, 90 GRAUS, 20 MM X 1/2", PARA AGUA FRIA PREDIAL</t>
  </si>
  <si>
    <t>JOELHO PVC, SOLDAVEL, COM BUCHA DE LATAO, 90 GRAUS, 25 MM X 1/2", PARA AGUA FRIA PREDIAL</t>
  </si>
  <si>
    <t>JOELHO PVC, SOLDAVEL, COM BUCHA DE LATAO, 90 GRAUS, 25 MM X 3/4", PARA AGUA FRIA PREDIAL</t>
  </si>
  <si>
    <t>JOELHO PVC, SOLDAVEL, COM BUCHA DE LATAO, 90 GRAUS, 32 MM X 3/4", PARA AGUA FRIA PREDIAL</t>
  </si>
  <si>
    <t>JOELHO PVC, SOLDAVEL, PB, 45 GRAUS, DN 100 MM, PARA ESGOTO PREDIAL</t>
  </si>
  <si>
    <t>JOELHO PVC, SOLDAVEL, PB, 45 GRAUS, DN 150 MM, PARA ESGOTO PREDIAL</t>
  </si>
  <si>
    <t>JOELHO PVC, SOLDAVEL, PB, 45 GRAUS, DN 40 MM, PARA ESGOTO PREDIAL</t>
  </si>
  <si>
    <t>JOELHO PVC, SOLDAVEL, PB, 45 GRAUS, DN 50 MM, PARA ESGOTO PREDIAL</t>
  </si>
  <si>
    <t>JOELHO PVC, SOLDAVEL, PB, 45 GRAUS, DN 75 MM, PARA ESGOTO PREDIAL</t>
  </si>
  <si>
    <t>JOELHO PVC, SOLDAVEL, PB, 90 GRAUS, DN 100 MM, PARA ESGOTO PREDIAL</t>
  </si>
  <si>
    <t>JOELHO PVC, SOLDAVEL, PB, 90 GRAUS, DN 150 MM, PARA ESGOTO PREDIAL</t>
  </si>
  <si>
    <t>JOELHO PVC, SOLDAVEL, PB, 90 GRAUS, DN 40 MM, PARA ESGOTO PREDIAL</t>
  </si>
  <si>
    <t>JOELHO PVC, SOLDAVEL, PB, 90 GRAUS, DN 50 MM, PARA ESGOTO PREDIAL</t>
  </si>
  <si>
    <t>JOELHO PVC, SOLDAVEL, PB, 90 GRAUS, DN 75 MM, PARA ESGOTO PREDIAL</t>
  </si>
  <si>
    <t>JOELHO, PVC SERIE R, 45 GRAUS, DN 100 MM, PARA ESGOTO PREDIAL</t>
  </si>
  <si>
    <t>JOELHO, PVC SERIE R, 45 GRAUS, DN 150 MM, PARA ESGOTO PREDIAL</t>
  </si>
  <si>
    <t>JOELHO, PVC SERIE R, 45 GRAUS, DN 40 MM, PARA ESGOTO PREDIAL</t>
  </si>
  <si>
    <t>JOELHO, PVC SERIE R, 45 GRAUS, DN 50 MM, PARA ESGOTO PREDIAL</t>
  </si>
  <si>
    <t>JOELHO, PVC SERIE R, 45 GRAUS, DN 75 MM, PARA ESGOTO PREDIAL</t>
  </si>
  <si>
    <t>JOELHO, PVC SERIE R, 90 GRAUS, DN 100 MM, PARA ESGOTO PREDIAL</t>
  </si>
  <si>
    <t>JOELHO, PVC SERIE R, 90 GRAUS, DN 150 MM, PARA ESGOTO PREDIAL</t>
  </si>
  <si>
    <t>JOELHO, PVC SERIE R, 90 GRAUS, DN 40 MM, PARA ESGOTO PREDIAL</t>
  </si>
  <si>
    <t>JOELHO, PVC SERIE R, 90 GRAUS, DN 50 MM, PARA ESGOTO PREDIAL</t>
  </si>
  <si>
    <t>JOELHO, PVC SERIE R, 90 GRAUS, DN 75 MM, PARA ESGOTO PREDIAL</t>
  </si>
  <si>
    <t>JOELHO, PVC SOLDAVEL, 45 GRAUS, 20 MM, COR MARROM, PARA AGUA FRIA PREDIAL</t>
  </si>
  <si>
    <t>JOELHO, PVC SOLDAVEL, 45 GRAUS, 25 MM, COR MARROM, PARA AGUA FRIA PREDIAL</t>
  </si>
  <si>
    <t>JOELHO, PVC SOLDAVEL, 45 GRAUS, 32 MM, COR MARROM, PARA AGUA FRIA PREDIAL</t>
  </si>
  <si>
    <t>JOELHO, PVC SOLDAVEL, 45 GRAUS, 40 MM, COR MARROM, PARA AGUA FRIA PREDIAL</t>
  </si>
  <si>
    <t>JOELHO, PVC SOLDAVEL, 45 GRAUS, 50 MM, COR MARROM, PARA AGUA FRIA PREDIAL</t>
  </si>
  <si>
    <t>JOELHO, PVC SOLDAVEL, 45 GRAUS, 60 MM, COR MARROM, PARA AGUA FRIA PREDIAL</t>
  </si>
  <si>
    <t>JOELHO, PVC SOLDAVEL, 45 GRAUS, 75 MM, COR MARROM, PARA AGUA FRIA PREDIAL</t>
  </si>
  <si>
    <t>JOELHO, PVC SOLDAVEL, 45 GRAUS, 85 MM, COR MARROM, PARA AGUA FRIA PREDIAL</t>
  </si>
  <si>
    <t>JOELHO, PVC SOLDAVEL, 90 GRAUS, 75 MM, COR MARROM, PARA AGUA FRIA PREDIAL</t>
  </si>
  <si>
    <t>JOELHO/COTOVELO 90 GRAUS, METALICO, PARA CONEXAO COM ANEL DESLIZANTE, DN 16 MM, EM TUBO PEX PARA INST. AGUA QUENTE/FRIA</t>
  </si>
  <si>
    <t>JOELHO/COTOVELO 90 GRAUS, METALICO, PARA CONEXAO COM ANEL DESLIZANTE, DN 20 MM, EM TUBO PEX PARA INST. AGUA QUENTE/FRIA</t>
  </si>
  <si>
    <t>JOELHO/COTOVELO 90 GRAUS, METALICO, PARA CONEXAO COM ANEL DESLIZANTE, DN 25 MM, EM TUBO PEX PARA INST. AGUA QUENTE/FRIA</t>
  </si>
  <si>
    <t>JOELHO/COTOVELO 90 GRAUS, METALICO, PARA CONEXAO COM ANEL DESLIZANTE, DN 32 MM, EM TUBO PEX PARA INST. AGUA QUENTE/FRIA</t>
  </si>
  <si>
    <t>JOELHO/COTOVELO 90 GRAUS, PLASTICO, PARA CONEXAO COM CRIMPAGEM, DN 16 MM, EM TUBO PEX PARA INST. AGUA QUENTE/FRIA</t>
  </si>
  <si>
    <t>JOELHO/COTOVELO 90 GRAUS, PLASTICO, PARA CONEXAO COM CRIMPAGEM, DN 20 MM, EM TUBO PEX PARA INST. AGUA QUENTE/FRIA</t>
  </si>
  <si>
    <t>JOELHO/COTOVELO 90 GRAUS, PLASTICO, PARA CONEXAO COM CRIMPAGEM, DN 25 MM, EM TUBO PEX PARA INST. AGUA QUENTE/FRIA</t>
  </si>
  <si>
    <t>JOELHO/COTOVELO 90 GRAUS, ROSCA FEMEA MOVEL, METALICO, PARA CONEXAO COM ANEL DESLIZANTE, DN 20 MM X 3/4", EM TUBO PEX PARA INST. AGUA QUENTE/FRIA</t>
  </si>
  <si>
    <t>JOELHO/COTOVELO 90 GRAUS, ROSCA FEMEA TERMINAL, METALICO, PARA CONEXAO COM ANEL DESLIZANTE, DN 16 MM X 1/2", EM TUBO PEX PARA INST. AGUA QUENTE/FRIA</t>
  </si>
  <si>
    <t>JOELHO/COTOVELO 90 GRAUS, ROSCA FEMEA TERMINAL, METALICO, PARA CONEXAO COM ANEL DESLIZANTE, DN 20 MM X 1/2", EM TUBO PEX PARA INST. AGUA QUENTE/FRIA</t>
  </si>
  <si>
    <t>JOELHO/COTOVELO 90 GRAUS, ROSCA FEMEA TERMINAL, METALICO, PARA CONEXAO COM ANEL DESLIZANTE, DN 20 MM X 3/4", EM TUBO PEX PARA INST. AGUA QUENTE/FRIA</t>
  </si>
  <si>
    <t>JOELHO/COTOVELO 90 GRAUS, ROSCA FEMEA TERMINAL, METALICO, PARA CONEXAO COM ANEL DESLIZANTE, DN 25 MM X 3/4", EM TUBO PEX PARA INST. AGUA QUENTE/FRIA</t>
  </si>
  <si>
    <t>JOELHO/COTOVELO 90 GRAUS, ROSCA FEMEA TERMINAL, PLASTICO, PARA CONEXAO COM CRIMPAGEM, DN 16 MM X 1/2", EM TUBO PEX PARA INST. AGUA QUENTE/FRIA</t>
  </si>
  <si>
    <t>JOELHO/COTOVELO 90 GRAUS, ROSCA FEMEA TERMINAL, PLASTICO, PARA CONEXAO COM CRIMPAGEM, DN 20 MM X 1/2", EM TUBO PEX PARA INST. AGUA QUENTE/FRIA</t>
  </si>
  <si>
    <t>JOELHO/COTOVELO 90 GRAUS, ROSCA FEMEA TERMINAL, PLASTICO, PARA CONEXAO COM CRIMPAGEM, DN 20 MM X 3/4", EM TUBO PEX PARA INST. AGUA QUENTE/FRIA</t>
  </si>
  <si>
    <t>JOELHO/COTOVELO 90 GRAUS, ROSCA FEMEA TERMINAL, PLASTICO, PARA CONEXAO COM CRIMPAGEM, DN 25 MM X 1/2", EM TUBO PEX PARA INST. AGUA QUENTE/FRIA</t>
  </si>
  <si>
    <t>JOELHO/COTOVELO 90 GRAUS, ROSCA FEMEA, COM BASE FIXA, METALICO, PARA CONEXAO COM ANEL DESLIZANTE, DN 16 MM X 1/2", EM TUBO PEX PARA INST. AGUA QUENTE/FRIA</t>
  </si>
  <si>
    <t>JOELHO/COTOVELO 90 GRAUS, ROSCA FEMEA, COM BASE FIXA, METALICO, PARA CONEXAO COM ANEL DESLIZANTE, DN 20 MM X 1/2", EM TUBO PEX PARA INST. AGUA QUENTE/FRIA</t>
  </si>
  <si>
    <t>JOELHO/COTOVELO 90 GRAUS, ROSCA FEMEA, COM BASE FIXA, METALICO, PARA CONEXAO COM ANEL DESLIZANTE, DN 25 MM X 3/4", EM TUBO PEX PARA INST. AGUA QUENTE/FRIA</t>
  </si>
  <si>
    <t>JOGO DE CHAVES ALLEN LONGAS HEXAGONAIS DE 1,5 MM A 10 MM - 9 PECAS</t>
  </si>
  <si>
    <t>JOGO DE CHAVES DE FENDA E PHILLIPS ISOLADAS, 1000 V - *6* PECAS</t>
  </si>
  <si>
    <t>JOGO DE TRANQUETA E ROSETA QUADRADA DE SOBREPOR SEM FUROS, EM LATAO CROMADO, *50 X 50* MM, PARA FECHADURA DE PORTA DE BANHEIRO</t>
  </si>
  <si>
    <t>JOGO DE TRANQUETA E ROSETA REDONDA DE SOBREPOR SEM FUROS, EM LATAO CROMADO, DIAMETRO *50* MM, PARA FECHADURA DE PORTA DE BANHEIRO</t>
  </si>
  <si>
    <t>JOGO SERRA COPO COM 6 SERRAS, DIAMETRO VARIANDO DE 15 MM A 60 MM</t>
  </si>
  <si>
    <t>JUNCAO 2 GARRAS PARA FITA PERFURADA</t>
  </si>
  <si>
    <t>JUNCAO DE REDUCAO INVERTIDA, PVC SOLDAVEL, 100 X 50 MM, SERIE NORMAL PARA ESGOTO PREDIAL</t>
  </si>
  <si>
    <t>JUNCAO DE REDUCAO INVERTIDA, PVC SOLDAVEL, 100 X 75 MM, SERIE NORMAL PARA ESGOTO PREDIAL</t>
  </si>
  <si>
    <t>JUNCAO DE REDUCAO INVERTIDA, PVC SOLDAVEL, 75 X 50 MM, SERIE NORMAL PARA ESGOTO PREDIAL</t>
  </si>
  <si>
    <t>JUNCAO DUPLA, PVC SERIE R, DN 100 X 100 X 100 MM, PARA ESGOTO PREDIAL</t>
  </si>
  <si>
    <t>JUNCAO DUPLA, PVC SOLDAVEL, DN 100 X 100 X 100 MM, SERIE NORMAL PARA ESGOTO PREDIAL</t>
  </si>
  <si>
    <t>JUNCAO INVERTIDA, PVC SOLDAVEL, 75 X 75 MM, SERIE NORMAL PARA ESGOTO PREDIAL</t>
  </si>
  <si>
    <t>JUNCAO SIMPLES DE REDUCAO, PVC, DN 100 X 50 MM, SERIE NORMAL PARA ESGOTO PREDIAL</t>
  </si>
  <si>
    <t>JUNCAO SIMPLES DE REDUCAO, PVC, DN 100 X 75 MM, SERIE NORMAL PARA ESGOTO PREDIAL</t>
  </si>
  <si>
    <t>JUNCAO SIMPLES, PVC SERIE R, DN 100 X 100 MM, PARA ESGOTO PREDIAL</t>
  </si>
  <si>
    <t>JUNCAO SIMPLES, PVC SERIE R, DN 100 X 75 MM, PARA ESGOTO PREDIAL</t>
  </si>
  <si>
    <t>JUNCAO SIMPLES, PVC SERIE R, DN 150 X 100 MM, PARA ESGOTO PREDIAL</t>
  </si>
  <si>
    <t>JUNCAO SIMPLES, PVC SERIE R, DN 150 X 150 MM, PARA ESGOTO PREDIAL</t>
  </si>
  <si>
    <t>JUNCAO SIMPLES, PVC SERIE R, DN 40 X 40 MM, PARA ESGOTO PREDIAL</t>
  </si>
  <si>
    <t>JUNCAO SIMPLES, PVC SERIE R, DN 50 X 50 MM, PARA ESGOTO PREDIAL</t>
  </si>
  <si>
    <t>JUNCAO SIMPLES, PVC SERIE R, DN 75 X 75 MM, PARA ESGOTO PREDIAL</t>
  </si>
  <si>
    <t>JUNCAO SIMPLES, PVC, 45 GRAUS, DN 100 X 100 MM, SERIE NORMAL PARA ESGOTO PREDIAL</t>
  </si>
  <si>
    <t>JUNCAO SIMPLES, PVC, 45 GRAUS, DN 40 X 40 MM, SERIE NORMAL PARA ESGOTO PREDIAL</t>
  </si>
  <si>
    <t>JUNCAO SIMPLES, PVC, 45 GRAUS, DN 50 X 50 MM, SERIE NORMAL PARA ESGOTO PREDIAL</t>
  </si>
  <si>
    <t>JUNCAO SIMPLES, PVC, 45 GRAUS, DN 75 X 75 MM, SERIE NORMAL PARA ESGOTO PREDIAL</t>
  </si>
  <si>
    <t>JUNCAO, PVC, 45 GRAUS, JE, BBB, DN 150 MM, PARA TUBO CORRUGADO E/OU LISO, REDE COLETORA DE ESGOTO</t>
  </si>
  <si>
    <t>JUNTA DE EXPANSAO BRONZE/LATAO, PONTA X PONTA, 35 MM</t>
  </si>
  <si>
    <t>JUNTA DE EXPANSAO BRONZE/LATAO, PONTA X PONTA, 42 MM</t>
  </si>
  <si>
    <t>JUNTA DE EXPANSAO BRONZE/LATAO, PONTA X PONTA, 54 MM</t>
  </si>
  <si>
    <t>JUNTA DE EXPANSAO BRONZE/LATAO, PONTA X PONTA, 66 MM</t>
  </si>
  <si>
    <t>JUNTA DE EXPANSAO DE COBRE, PONTA X PONTA, 15 MM</t>
  </si>
  <si>
    <t>JUNTA DE EXPANSAO DE COBRE, PONTA X PONTA, 22 MM</t>
  </si>
  <si>
    <t>JUNTA DE EXPANSAO DE COBRE, PONTA X PONTA, 28 MM</t>
  </si>
  <si>
    <t>JUNTA DILATACAO ELASTICA PARA CONCRETO (FUGENBAND) O-12, ATE 5 MCA</t>
  </si>
  <si>
    <t>JUNTA DILATACAO ELASTICA PARA CONCRETO (FUGENBAND) O-22, ATE 30 MCA</t>
  </si>
  <si>
    <t>JUNTA DILATACAO ELASTICA PARA CONCRETO (FUGENBAND) O-35/10, ATE 100 MCA</t>
  </si>
  <si>
    <t>JUNTA DILATACAO ELASTICA PARA CONCRETO (FUGENBAND) O-35/6, ATE 100 MCA</t>
  </si>
  <si>
    <t>JUNTA PLASTICA DE DILATACAO PARA PISOS, COR CINZA, 10 X 4,5 MM (ALTURA X ESPESSURA)</t>
  </si>
  <si>
    <t>JUNTA PLASTICA DE DILATACAO PARA PISOS, COR CINZA, 17 X 3 MM (ALTURA X ESPESSURA)</t>
  </si>
  <si>
    <t>JUNTA PLASTICA DE DILATACAO PARA PISOS, COR CINZA, 27 X 3 MM (ALTURA X ESPESSURA)</t>
  </si>
  <si>
    <t>KIT ACESSORIOS PARA COMPRESSOR DE AR, 5 PECAS (PISTOLAS PINTURA, LIMPEZA E PULVERIZACAO, CALIBRADOR E MANGUEIRA)</t>
  </si>
  <si>
    <t>KIT CAVALETE, PVC, COM REGISTRO, PARA HIDROMETRO, BITOLAS 1/2" OU 3/4" - COMPLETO</t>
  </si>
  <si>
    <t>KIT CHASSI COZINHA, CUBA SIMPLES SEM MAQUINA LAVAR LOUCA, INSTAL. PEX, QUADRO METALICO C/ TRAVESSA C/ FURO P/ESGOTO DN 50 MM E FUROS SUPERIORES P/AGUA, *340* X *650* MM (L X H), P/ CONEXAO COM ANEL DESLIZANTE (CONJUNTO COMPLETO)</t>
  </si>
  <si>
    <t>KIT CHASSI COZINHA, CUBA SIMPLES SEM MAQUINA LAVAR LOUCA, INSTAL. PEX, QUADRO METALICO C/ TRAVESSA COM FURO P/ESGOTO DN 50 MM E FUROS SUPERIORES P/AGUA, *340* X *650* MM (L X H), P/ CONEXAO COM CRIMPAGEM (CONJUNTO COMPLETO)</t>
  </si>
  <si>
    <t>KIT CHASSI TANQUE E MAQUINA LAVAR ROUPA, INSTAL. PEX, QUADRO METALICO C/ TRAVESSA C/ FURO P/ ESGOTO DN 50 MM, FURO LATERAL P/ MAQUINA E FUROS SUPERIORES P/ AGUA, *344* X *442* MM (L X H), P/ CONEXAO COM ANEL DESLIZANTE (CONJUNTO COMPLETO)</t>
  </si>
  <si>
    <t>KIT CHASSI TANQUE E MAQUINA LAVAR ROUPA, INSTAL. PEX, QUADRO METALICO C/ TRAVESSA C/ FURO P/ ESGOTO DN 50 MM, FURO LATERAL P/MAQUINA E FUROS SUPERIORES P/AGUA, *344* X *442* MM (L X H), P/ CONEXAO COM CRIMPAGEM (CONJUNTO COMPLETO)</t>
  </si>
  <si>
    <t>KIT CHUVEIRO, INSTAL. PEX, QUADRO METALICO C/ 2 TRAVESSAS, SUPERIOR C/ ESPERA P/ CHUVEIRO, INFERIOR C/ 2 REGISTROS DE PRESSAO 1/2", *390* X *900* MM (L X H), CONEXAO COM ANEL DESLIZANTE (CONJUNTO COMPLETO)</t>
  </si>
  <si>
    <t>KIT CHUVEIRO, INSTAL. PEX, QUADRO METALICO C/2 TRAVESSAS, SUPERIOR C/ ESPERA P/ CHUVEIRO E INFERIOR C/2 REGISTROS DE PRESSAO 1/2", *390* X *900* MM (L X H), CONEXAO COM CRIMPAGEM (CONJUNTO COMPLETO)</t>
  </si>
  <si>
    <t>KIT DE ACESSORIOS PARA BANHEIRO EM METAL CROMADO, 5 PECAS</t>
  </si>
  <si>
    <t>KIT DE MATERIAIS PARA BRACADEIRA PARA FIXACAO EM POSTE CIRCULAR, CONTEM TRES FIXADORES E UM ROLO DE FITA DE 3 M EM ACO CARBONO</t>
  </si>
  <si>
    <t>KIT DE PROTECAO ARSTOP PARA AR CONDICIONADO, TOMADA PADRAO 2P+T 20 A, COM DISJUNTOR UNIPOLAR DIN 20A</t>
  </si>
  <si>
    <t>KIT PORTA PRONTA DE MADEIRA, FOLHA LEVE (NBR 15930) DE 600 X 2100 MM OU 700 X 2100 MM, DE 35 MM A 40 MM DE ESPESSURA, COM MARCO EM ACO, NUCLEO COLMEIA, CAPA LISA EM HDF, ACABAMENTO MELAMINICO BRANCO (INCLUI MARCO, ALIZARES, DOBRADICAS E FECHADURA)</t>
  </si>
  <si>
    <t>KIT PORTA PRONTA DE MADEIRA, FOLHA LEVE (NBR 15930) DE 600 X 2100 MM OU 700 X 2100 MM, DE 35 MM A 40 MM DE ESPESSURA, NUCLEO COLMEIA, ESTRUTURA USINADA PARA FECHADURA, CAPA LISA EM HDF, ACABAMENTO EM PRIMER PARA PINTURA (INCLUI MARCO, ALIZARES E DOBRADICAS)</t>
  </si>
  <si>
    <t>KIT PORTA PRONTA DE MADEIRA, FOLHA LEVE (NBR 15930) DE 800 X 2100 MM, DE 35 MM A 40 MM DE ESPESSURA, COM MARCO EM ACO, NUCLEO COLMEIA, CAPA LISA EM HDF, ACABAMENTO MELAMINICO BRANCO (INCLUI MARCO, ALIZARES, DOBRADICAS E FECHADURA)</t>
  </si>
  <si>
    <t>KIT PORTA PRONTA DE MADEIRA, FOLHA LEVE (NBR 15930) DE 800 X 2100 MM, DE 35 MM A 40 MM DE ESPESSURA, NUCLEO COLMEIA, ESTRUTURA USINADA PARA FECHADURA, CAPA LISA EM HDF, ACABAMENTO EM PRIMER PARA PINTURA (INCLUI MARCO, ALIZARES E DOBRADICAS)</t>
  </si>
  <si>
    <t>KIT PORTA PRONTA DE MADEIRA, FOLHA LEVE (NBR 15930) DE 900 X 2100 MM, DE 35 MM A 40 MM DE ESPESSURA, COM MARCO EM ACO, NUCLEO COLMEIA, CAPA LISA EM HDF, ACABAMENTO MELAMINICO BRANCO (INCLUI MARCO, ALIZARES, DOBRADICAS E FECHADURA)</t>
  </si>
  <si>
    <t>KIT PORTA PRONTA DE MADEIRA, FOLHA LEVE (NBR 15930) DE 900 X 2100 MM, DE 35 MM A 40 MM DE ESPESSURA, NUCLEO COLMEIA, ESTRUTURA USINADA PARA FECHADURA, CAPA LISA EM HDF, ACABAMENTO EM PRIMER PARA PINTURA (INCLUI MARCO, ALIZARES E DOBRADICAS)</t>
  </si>
  <si>
    <t>KIT PORTA PRONTA DE MADEIRA, FOLHA MEDIA (NBR 15930) DE 600 X 2100 MM OU 700 X 2100 MM, DE 35 MM A 40 MM DE ESPESSURA, NUCLEO SEMI-SOLIDO (SARRAFEADO), ESTRUTURA USINADA PARA FECHADURA, CAPA LISA EM HDF, ACABAMENTO MELAMINICO BRANCO (INCLUI MARCO, ALIZARES E DOBRADICAS)</t>
  </si>
  <si>
    <t>KIT PORTA PRONTA DE MADEIRA, FOLHA MEDIA (NBR 15930) DE 600 X 2100 MM, DE 35 MM A 40 MM DE ESPESSURA, NUCLEO SEMI-SOLIDO (SARRAFEADO), ESTRUTURA USINADA PARA FECHADURA, CAPA LISA EM HDF, ACABAMENTO EM PRIMER PARA PINTURA (INCLUI MARCO, ALIZARES E DOBRADICAS)</t>
  </si>
  <si>
    <t>KIT PORTA PRONTA DE MADEIRA, FOLHA MEDIA (NBR 15930) DE 700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</si>
  <si>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</si>
  <si>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MELAMINICO BRANCO (INCLUI MARCO, ALIZARES E DOBRADICAS)</t>
  </si>
  <si>
    <t>KIT PORTA PRONTA DE MADEIRA, FOLHA MEDIA (NBR 15930) DE 900 X 2100 MM, DE 35 MM A 40 MM DE ESPESSURA, NUCLEO SEMI-SOLIDO (SARRAFEADO), ESTRUTURA USINADA PARA FECHADURA, CAPA LISA EM HDF, ACABAMENTO EM PRIMER PARA PINTURA (INCLUI MARCO, ALIZARES E DOBRADICAS)</t>
  </si>
  <si>
    <t>KIT PORTA PRONTA DE MADEIRA, FOLHA MEDIA (NBR 15930) DE 900 X 2100 MM, DE 35 MM A 40 MM DE ESPESSURA, NUCLEO SEMI-SOLIDO (SARRAFEADO), ESTRUTURA USINADA PARA FECHADURA, CAPA LISA EM HDF, ACABAMENTO MELAMINICO BRANCO (INCLUI MARCO, ALIZARES E DOBRADICAS)</t>
  </si>
  <si>
    <t>KIT PORTA PRONTA DE MADEIRA, FOLHA PESADA (NBR 15930) DE 800 X 2100 MM, DE 40 MM A 45 MM DE ESPESSURA, COM MARCO EM ACO, NUCLEO SOLIDO, CAPA LISA EM HDF, ACABAMENTO MELAMINICO BRANCO (INCLUI MARCO, ALIZARES, DOBRADICAS E FECHADURA)</t>
  </si>
  <si>
    <t>KIT PORTA PRONTA DE MADEIRA, FOLHA PESADA (NBR 15930) DE 800 X 2100 MM, DE 40 MM A 45 MM DE ESPESSURA, NUCLEO SOLIDO, CAPA LISA EM HDF, ACABAMENTO MELAMINICO BRANCO (INCLUI MARCO, ALIZARES, DOBRADICAS E FECHADURA EXTERNA)</t>
  </si>
  <si>
    <t>KIT PORTA PRONTA DE MADEIRA, FOLHA PESADA (NBR 15930) DE 800 X 2100 MM, DE 40 MM A 45 MM DE ESPESSURA, NUCLEO SOLIDO, ESTRUTURA USINADA PARA FECHADURA, CAPA LISA EM HDF, ACABAMENTO EM LAMINADO NATURAL COM VERNIZ (INCLUI MARCO, ALIZARES E DOBRADICAS)</t>
  </si>
  <si>
    <t>KIT PORTA PRONTA DE MADEIRA, FOLHA PESADA (NBR 15930) DE 900 X 2100 MM, DE 40 MM A 45 MM DE ESPESSURA, COM MARCO EM ACO, NUCLEO SOLIDO, CAPA LISA EM HDF, ACABAMENTO MELAMINICO BRANCO (INCLUI MARCO, ALIZARES, DOBRADICAS E FECHADURA)</t>
  </si>
  <si>
    <t>KIT PORTA PRONTA DE MADEIRA, FOLHA PESADA (NBR 15930) DE 900 X 2100 MM, DE 40 MM A 45 MM DE ESPESSURA, NUCLEO SOLIDO, CAPA LISA EM HDF, ACABAMENTO MELAMINICO BRANCO (INCLUI MARCO, ALIZARES, DOBRADICAS E FECHADURA EXTERNA)</t>
  </si>
  <si>
    <t>KIT PORTA PRONTA DE MADEIRA, FOLHA PESADA (NBR 15930) DE 900 X 2100 MM, DE 40 MM A 45 MM DE ESPESSURA, NUCLEO SOLIDO, ESTRUTURA USINADA PARA FECHADURA, CAPA LISA EM HDF, ACABAMENTO EM LAMINADO NATURAL COM VERNIZ (INCLUI MARCO, ALIZARES E DOBRADICAS)</t>
  </si>
  <si>
    <t>LADRILHO HIDRAULICO, *20 X 20* CM, E= 2 CM, PADRAO COPACABANA, 2 CORES (PRETO E BRANCO)</t>
  </si>
  <si>
    <t>LADRILHO HIDRAULICO, *20 X 20* CM, E= 2 CM, PADRAO DADOS, COR NATURAL</t>
  </si>
  <si>
    <t>LADRILHO HIDRAULICO, *25 X 25* CM, E= 2 CM, PADRAO RAMPA, COR NATURAL</t>
  </si>
  <si>
    <t>LADRILHO HIDRAULICO, *30 X 30* CM, E= 2 CM, PADRAO MILANO, COR NATURAL</t>
  </si>
  <si>
    <t>LAJE PRE-MOLDADA CONVENCIONAL (LAJOTAS + VIGOTAS) PARA FORRO, UNIDIRECIONAL, SOBRECARGA 100 KG/M2, VAO ATE 5,00 M (SEM COLOCACAO)</t>
  </si>
  <si>
    <t>LAJE PRE-MOLDADA CONVENCIONAL (LAJOTAS + VIGOTAS) PARA FORRO, UNIDIRECIONAL, SOBRECARGA DE 100 KG/M2, VAO ATE 4,00 M (SEM COLOCACAO)</t>
  </si>
  <si>
    <t>LAJE PRE-MOLDADA CONVENCIONAL (LAJOTAS + VIGOTAS) PARA FORRO, UNIDIRECIONAL, SOBRECARGA DE 100 KG/M2, VAO ATE 4,50 M (SEM COLOCACAO)</t>
  </si>
  <si>
    <t>LAJE PRE-MOLDADA CONVENCIONAL (LAJOTAS + VIGOTAS) PARA PISO, UNIDIRECIONAL, SOBRECARGA 350 KG/M2 VAO ATE 3,50 M (SEM COLOCACAO)</t>
  </si>
  <si>
    <t>LAJE PRE-MOLDADA CONVENCIONAL (LAJOTAS + VIGOTAS) PARA PISO, UNIDIRECIONAL, SOBRECARGA DE 200 KG/M2, VAO ATE 3,50 M (SEM COLOCACAO)</t>
  </si>
  <si>
    <t>LAJE PRE-MOLDADA CONVENCIONAL (LAJOTAS + VIGOTAS) PARA PISO, UNIDIRECIONAL, SOBRECARGA DE 200 KG/M2, VAO ATE 4,50 M (SEM COLOCACAO)</t>
  </si>
  <si>
    <t>LAJE PRE-MOLDADA CONVENCIONAL (LAJOTAS + VIGOTAS) PARA PISO, UNIDIRECIONAL, SOBRECARGA DE 200 KG/M2, VAO ATE 5,00 M (SEM COLOCACAO)</t>
  </si>
  <si>
    <t>LAJE PRE-MOLDADA CONVENCIONAL (LAJOTAS + VIGOTAS) PARA PISO, UNIDIRECIONAL, SOBRECARGA DE 350 KG/M2, VAO ATE 4,50 M (SEM COLOCACAO)</t>
  </si>
  <si>
    <t>LAJE PRE-MOLDADA CONVENCIONAL (LAJOTAS + VIGOTAS) PARA PISO, UNIDIRECIONAL, SOBRECARGA DE 350 KG/M2, VAO ATE 5,00 M (SEM COLOCACAO)</t>
  </si>
  <si>
    <t>LAJE PRE-MOLDADA DE TRANSICAO EXCENTRICA EM CONCRETO ARMADO, DN 1200 MM, FURO CIRCULAR DN 600 MM, ESPESSURA 12 CM</t>
  </si>
  <si>
    <t>LAJE PRE-MOLDADA DE TRANSICAO EXCENTRICA EM CONCRETO ARMADO, DN 1500 MM, FURO CIRCULAR DN 530 MM, ESPESSURA 15 CM</t>
  </si>
  <si>
    <t>LAJE PRE-MOLDADA TRELICADA (LAJOTAS + VIGOTAS) PARA FORRO, UNIDIRECIONAL, SOBRECARGA DE 100 KG/M2, VAO ATE 6,00 M (SEM COLOCACAO)</t>
  </si>
  <si>
    <t>LAJE PRE-MOLDADA TRELICADA (LAJOTAS + VIGOTAS) PARA PISO, UNIDIRECIONAL, SOBRECARGA DE 200 KG/M2, VAO ATE 6,00 M (SEM COLOCACAO)</t>
  </si>
  <si>
    <t>LAMBRI EM ALUMINIO, DE APROXIMADAMENTE 0,6 KG/M, COM APROXIMADAMENTE 168,0 MM DE LARGURA, 6,0 MM DE ALTURA E 6,0 M DE EXTENSAO</t>
  </si>
  <si>
    <t>LAMPADA LED 10 W BIVOLT BRANCA, FORMATO TRADICIONAL (BASE E27)</t>
  </si>
  <si>
    <t>LAMPADA LED 6 W BIVOLT BRANCA, FORMATO TRADICIONAL (BASE E27)</t>
  </si>
  <si>
    <t>LAMPADA LED TIPO DICROICA BIVOLT, LUZ BRANCA, 5 W (BASE GU10)</t>
  </si>
  <si>
    <t>LAMPADA LED TUBULAR BIVOLT 18/20 W, BASE G13</t>
  </si>
  <si>
    <t>LAMPADA LED TUBULAR BIVOLT 9/10 W, BASE G13</t>
  </si>
  <si>
    <t>LAPIS PARA CARPINTEIRO</t>
  </si>
  <si>
    <t>LAVATORIO / CUBA DE EMBUTIR, OVAL, DE LOUCA BRANCA, SEM LADRAO, DIMENSOES *50 X 35* CM (L X C)</t>
  </si>
  <si>
    <t>LAVATORIO / CUBA DE EMBUTIR, OVAL, DE LOUCA COLORIDA, SEM LADRAO, DIMENSOES *50 X 35* CM (L X C)</t>
  </si>
  <si>
    <t>LAVATORIO / CUBA DE SOBREPOR, OVAL PEQUENA, DE LOUCA BRANCA, SEM LADRAO, DIMENSOES *44 X 31* CM (L X C)</t>
  </si>
  <si>
    <t>LAVATORIO / CUBA DE SOBREPOR, RETANGULAR, DE LOUCA BRANCA, COM LADRAO, DIMENSOES *52 X 45* CM (L X C)</t>
  </si>
  <si>
    <t>LAVATORIO / CUBA DE SOBREPOR, RETANGULAR, DE LOUCA COLORIDA, COM LADRAO, DIMENSOES *52 X 45* CM (L X C)</t>
  </si>
  <si>
    <t>LAVATORIO DE CANTO DE LOUCA BRANCA, SUSPENSO (SEM COLUNA), DIMENSOES *40 X 30* CM (L X C)</t>
  </si>
  <si>
    <t>LAVATORIO DE LOUCA BRANCA, COM COLUNA, DIMENSOES *44 X 35* CM (L X C)</t>
  </si>
  <si>
    <t>LAVATORIO DE LOUCA BRANCA, COM COLUNA, DIMENSOES *54 X 44* CM (L X C)</t>
  </si>
  <si>
    <t>LAVATORIO DE LOUCA BRANCA, SUSPENSO (SEM COLUNA), DIMENSOES *40 X 30* CM</t>
  </si>
  <si>
    <t>LAVATORIO DE LOUCA COLORIDA, COM COLUNA, DIMENSOES *54 X 44* CM (L X C)</t>
  </si>
  <si>
    <t>LAVATORIO DE LOUCA COLORIDA, SUSPENSO (SEM COLUNA), DIMENSOES *40 X 30* CM (L X C)</t>
  </si>
  <si>
    <t>LETRA ACO INOX (AISI 304), CHAPA NUM. 22, RECORTADO, H= 20 CM (SEM RELEVO)</t>
  </si>
  <si>
    <t>LEVANTADOR DE JANELA GUILHOTINA, EM LATAO CROMADO</t>
  </si>
  <si>
    <t>LIMA QUADRADA BASTARDA 8", COM CABO</t>
  </si>
  <si>
    <t>LIMA REDONDA BASTARDA 8", COM CABO</t>
  </si>
  <si>
    <t>LIMPA VIDROS COM PULVERIZADOR</t>
  </si>
  <si>
    <t>LIMPADORA A SUCCAO, TANQUE 12000 L, BASCULAMENTO HIDRAULICO, BOMBA 12 M3/MIN 95% VACUO (INCLUI MONTAGEM, NAO INCLUI CAMINHAO)</t>
  </si>
  <si>
    <t>LIMPADORA DE SUCCAO TANQUE 7000 L, BOMBA 12 M3/MIN 95% VACUO (INCLUI MONTAGEM, NAO INCLUI CAMINHAO)</t>
  </si>
  <si>
    <t>LIMPADORA DE SUCCAO, TANQUE 11000 L, BOMBA 340 M3/MIN (INCLUI MONTAGEM, NAO INCLUI CAMINHAO)</t>
  </si>
  <si>
    <t>LIMPADORA DE SUCCAO, TANQUE 5500 L, BOMBA 60M3/MIN, VACUO 500 MBAR (INCLUI MONTAGEM, NAO INCLUI CAMINHAO)</t>
  </si>
  <si>
    <t>LINHA PARA PEDREIRO LISA, 0,8 MM X 100 M</t>
  </si>
  <si>
    <t>LIXA D'AGUA EM FOLHA, COR PRETA, GRAO 100</t>
  </si>
  <si>
    <t>LIXA EM FOLHA PARA FERRO, NUMERO 150</t>
  </si>
  <si>
    <t>LIXA EM FOLHA PARA PAREDE OU MADEIRA, NUMERO 120, COR VERMELHA</t>
  </si>
  <si>
    <t>LIXADEIRA ELETRICA ANGULAR PARA CONCRETO, POTENCIA 1.400 W, PRATO DIAMANTADO DE 5"</t>
  </si>
  <si>
    <t>LIXADEIRA ELETRICA ANGULAR, PARA DISCO DE 7" (180 MM), POTENCIA DE 2.200 W, *5.000* RPM, 220 V</t>
  </si>
  <si>
    <t>LIXEIRA DUPLA, COM CAPACIDADE VOLUMETRICA DE 60L*, FABRICADA EM TUBO DE ACO CARBONO, CESTOS EM CHAPA DE ACO E PINTURA NO PROCESSO ELETROSTATICO - PARA ACADEMIA AO AR LIVRE / ACADEMIA DA TERCEIRA IDADE - ATI</t>
  </si>
  <si>
    <t>LOCACAO DE ANDAIME METALICO TIPO FACHADEIRO, PECAS COM APROXIMADAMENTE 1,20 M DE LARGURA E 2,0 M DE ALTURA, INCLUINDO DIAGONAIS EM X, BARRAS DE LIGACAO, SAPATAS E DEMAIS ITENS NECESSARIOS A MONTAGEM (NAO INCLUI INSTALACAO)</t>
  </si>
  <si>
    <t>M2XMES</t>
  </si>
  <si>
    <t>LOCACAO DE ANDAIME METALICO TUBULAR DE ENCAIXE, TIPO DE TORRE, CADA PAINEL COM LARGURA DE 1 ATE 1,5 M E ALTURA DE *1,00* M, INCLUINDO DIAGONAL, BARRAS DE LIGACAO, SAPATAS OU RODIZIOS E DEMAIS ITENS NECESSARIOS A MONTAGEM (NAO INCLUI INSTALACAO)</t>
  </si>
  <si>
    <t>MXMES</t>
  </si>
  <si>
    <t>LOCACAO DE ANDAIME SUSPENSO OU BALANCIM MANUAL, CAPACIDADE DE CARGA TOTAL DE APROXIMADAMENTE 250 KG/M2, PLATAFORMA DE 1,50 M X 0,80 M (C X L), CABO DE 45 M</t>
  </si>
  <si>
    <t>LOCACAO DE APRUMADOR METALICO DE PILAR, COM ALTURA E ANGULO REGULAVEIS, EXTENSAO DE *1,50* A *2,80* M</t>
  </si>
  <si>
    <t>UNXMES</t>
  </si>
  <si>
    <t>LOCACAO DE BARRA DE ANCORAGEM DE 0,80 A 1,20 M DE EXTENSAO, COM ROSCA DE 5/8", INCLUINDO PORCA E FLANGE</t>
  </si>
  <si>
    <t>LOCACAO DE BOMBA SUBMERSIVEL PARA DRENAGEM E ESGOTAMENTO, MOTOR ELETRICO TRIFASICO, POTENCIA DE 1 CV, DIAMETRO DE RECALQUE DE 2". FAIXA DE OPERACAO Q=25 M3/H (+ OU - 1 M3/H) E AMT=2 M, Q=12 M3/H (+ OU - 2 M3/H) E AMT = 12 M (+ OU - 2 M)</t>
  </si>
  <si>
    <t>LOCACAO DE BOMBA SUBMERSIVEL PARA DRENAGEM E ESGOTAMENTO, MOTOR ELETRICO TRIFASICO, POTENCIA DE 2 CV, DIAMETRO DE RECALQUE DE 2", FAIXA DE OPERACAO Q=35 M3/H (+ OU - 3 M3/H) E AMT=2 M, Q=13 M3/H (+ OU - 3 M3/H) E AMT = 17 M (+ OU - 3 M)</t>
  </si>
  <si>
    <t>LOCACAO DE BOMBA SUBMERSIVEL PARA DRENAGEM E ESGOTAMENTO, MOTOR ELETRICO TRIFASICO, POTENCIA DE 2 CV, DIAMETRO DE RECALQUE DE 3". FAIXA DE OPERACAO Q=70 M3/H (+ OU - 2 M3/H) E AMT=2 M, Q=9,5 M3/H (+ OU - 3,5 M3/H) E AMT = 10 M (+ OU - 2 M)</t>
  </si>
  <si>
    <t>LOCACAO DE BOMBA SUBMERSIVEL PARA DRENAGEM E ESGOTAMENTO, MOTOR ELETRICO TRIFASICO, POTENCIA DE 3 CV, DIAMETRO DE RECALQUE DE 2", FAIXA DE OPERACAO Q=84 M3/H (+ OU - 2,5 M3/H) E AMT=2 M, Q=9,1 M3/H (+ OU - 2 M3/H) E AMT = 12 M (+ OU - 2 M)</t>
  </si>
  <si>
    <t>LOCACAO DE BOMBA SUBMERSIVEL PARA DRENAGEM E ESGOTAMENTO, MOTOR ELETRICO TRIFASICO, POTENCIA DE 4 CV, DIAMETRO DE RECALQUE DE 3". FAIXA DE OPERACAO Q=60 M3/H (+ OU - 1 M3/H) E AMT=2 M, Q=11 M3/H (+ OU - 1 M3/H) E AMT = 23 M (+ OU - 1 M)</t>
  </si>
  <si>
    <t>LOCACAO DE CONTAINER 2,30 X 4,30 M, ALT. 2,50 M, P/ SANITARIO, C/ 5 BACIAS, 1 LAVATORIO E 4 MICTORIOS (NAO INCLUI MOBILIZACAO/DESMOBILIZACAO)</t>
  </si>
  <si>
    <t>LOCACAO DE CONTAINER 2,30 X 4,30 M, ALT. 2,50 M, PARA SANITARIO, COM 3 BACIAS, 4 CHUVEIROS, 1 LAVATORIO E 1 MICTORIO (NAO INCLUI MOBILIZACAO/DESMOBILIZACAO)</t>
  </si>
  <si>
    <t>LOCACAO DE CONTAINER 2,30 X 6,00 M, ALT. 2,50 M, COM 1 SANITARIO, PARA ESCRITORIO, COMPLETO, SEM DIVISORIAS INTERNAS (NAO INCLUI MOBILIZACAO/DESMOBILIZACAO)</t>
  </si>
  <si>
    <t>LOCACAO DE CONTAINER 2,30 X 6,00 M, ALT. 2,50 M, PARA ESCRITORIO, SEM DIVISORIAS INTERNAS E SEM SANITARIO (NAO INCLUI MOBILIZACAO/DESMOBILIZACAO)</t>
  </si>
  <si>
    <t>LOCACAO DE CONTAINER 2,30 X 6,00 M, ALT. 2,50 M, PARA SANITARIO, COM 4 BACIAS, 8 CHUVEIROS,1 LAVATORIO E 1 MICTORIO (NAO INCLUI MOBILIZACAO/DESMOBILIZACAO)</t>
  </si>
  <si>
    <t>LOCACAO DE CRUZETA, SIMPLES, PARA ESCORA METALICA, COMPRIMENTO ENTRE 50 A 60 CM, PARA ESCORA DE 1,80 A 3,20 METROS E TUBO EXTERNO ATE 48 MM DE DIAMETRO</t>
  </si>
  <si>
    <t>LOCACAO DE ESCORA METALICA TELESCOPICA, COM ALTURA REGULAVEL DE *1,80* A *3,20* M, COM CAPACIDADE DE CARGA DE NO MINIMO 1000 KGF (10 KN), INCLUSO TRIPE E FORCADO</t>
  </si>
  <si>
    <t>LOCACAO DE FORMA PLASTICA PARA LAJE NERVURADA, DIMENSOES *60* X *60* X *16* CM</t>
  </si>
  <si>
    <t>LOCACAO DE GRUPO GERADOR *80 A 125* KVA, MOTOR DIESEL, REBOCAVEL, ACIONAMENTO MANUAL</t>
  </si>
  <si>
    <t>LOCACAO DE GRUPO GERADOR ACIMA DE * 125 ATE 180* KVA, MOTOR DIESEL, REBOCAVEL, ACIONAMENTO MANUAL</t>
  </si>
  <si>
    <t>LOCACAO DE GRUPO GERADOR DE *260* KVA, DIESEL REBOCAVEL, ACIONAMENTO MANUAL</t>
  </si>
  <si>
    <t>LOCACAO DE NIVEL OPTICO, COM PRECISAO DE 0,7 MM, AUMENTO DE 32X</t>
  </si>
  <si>
    <t>LOCACAO DE TEODOLITO ELETRONICO, PRECISAO ANGULAR DE 5 A 7 SEGUNDOS, INCLUINDO TRIPE</t>
  </si>
  <si>
    <t>LOCACAO DE TORRE METALICA COMPLETA PARA UMA CARGA DE 8 TF (80 KN) E PE DIREITO DE 6 M, INCLUINDO MODULOS, DIAGONAIS, SAPATAS E FORCADOS</t>
  </si>
  <si>
    <t>LOCACAO DE VIGA SANDUICHE METALICA VAZADA PARA TRAVAMENTO DE PILARES, ALTURA DE *8* CM, LARGURA DE *6* CM E EXTENSAO DE 2 M</t>
  </si>
  <si>
    <t>LONA PLASTICA EXTRA FORTE PRETA, E = 200 MICRA</t>
  </si>
  <si>
    <t>LONA PLASTICA PESADA PRETA, E = 150 MICRA</t>
  </si>
  <si>
    <t>LUBRIFICANTE REDUTOR DE TORQUE E ARRASTO DE ALTO DESEMPENHO, PARA PERFURACAO HORIZONTAL DIRECIONAL, HDD</t>
  </si>
  <si>
    <t>LUMINARIA ABERTA P/ ILUMINACAO PUBLICA, TIPO X-57 PETERCO OU EQUIV</t>
  </si>
  <si>
    <t>LUMINARIA ARANDELA TIPO MEIA-LUA COM VIDRO FOSCO *30 X 15* CM, PARA 1 LAMPADA, BASE E27, POTENCIA MAXIMA 40/60 W (NAO INCLUI LAMPADA)</t>
  </si>
  <si>
    <t>LUMINARIA DE EMERGENCIA 30 LEDS, POTENCIA 2 W, BATERIA DE LITIO, AUTONOMIA DE 6 HORAS</t>
  </si>
  <si>
    <t>LUMINARIA DE LED PARA ILUMINACAO PUBLICA, DE 138 W ATE 180 W, INVOLUCRO EM ALUMINIO OU ACO INOX</t>
  </si>
  <si>
    <t>LUMINARIA DE LED PARA ILUMINACAO PUBLICA, DE 181 W ATE 239 W, INVOLUCRO EM ALUMINIO OU ACO INOX</t>
  </si>
  <si>
    <t>LUMINARIA DE LED PARA ILUMINACAO PUBLICA, DE 240 W ATE 350 W, INVOLUCRO EM ALUMINIO OU ACO INOX</t>
  </si>
  <si>
    <t>LUMINARIA DE LED PARA ILUMINACAO PUBLICA, DE 33 W ATE 50 W, INVOLUCRO EM ALUMINIO OU ACO INOX</t>
  </si>
  <si>
    <t>LUMINARIA DE LED PARA ILUMINACAO PUBLICA, DE 51 W ATE 67 W, INVOLUCRO EM ALUMINIO OU ACO INOX</t>
  </si>
  <si>
    <t>LUMINARIA DE LED PARA ILUMINACAO PUBLICA, DE 68 W ATE 97 W, INVOLUCRO EM ALUMINIO OU ACO INOX</t>
  </si>
  <si>
    <t>LUMINARIA DE LED PARA ILUMINACAO PUBLICA, DE 98 W ATE 137 W, INVOLUCRO EM ALUMINIO OU ACO INOX</t>
  </si>
  <si>
    <t>LUMINARIA DE SOBREPOR EM CHAPA DE ACO COM ALETAS PLASTICAS, PARA 1 LAMPADA, BASE E27, POTENCIA MAXIMA 40/60 W (NAO INCLUI LAMPADA)</t>
  </si>
  <si>
    <t>LUMINARIA DE SOBREPOR EM CHAPA DE ACO COM ALETAS PLASTICAS, PARA 2 LAMPADAS, BASE E27, POTENCIA MAXIMA 40/60 W (NAO INCLUI LAMPADAS)</t>
  </si>
  <si>
    <t>LUMINARIA DE SOBREPOR EM CHAPA DE ACO PARA 1 LAMPADA FLUORESCENTE DE *36* W, ALETADA, COMPLETA (LAMPADA E REATOR INCLUSOS)</t>
  </si>
  <si>
    <t>LUMINARIA DE TETO PLAFON/PLAFONIER EM PLASTICO COM BASE E27, POTENCIA MAXIMA 60 W (NAO INCLUI LAMPADA)</t>
  </si>
  <si>
    <t>LUMINARIA DUPLA P/SINALIZACAO, TIPO WETZEL AS-2/110 OU EQUIV</t>
  </si>
  <si>
    <t>LUMINARIA LED PLAFON REDONDO DE SOBREPOR BIVOLT 12/13 W, D = *17* CM</t>
  </si>
  <si>
    <t>LUMINARIA LED REFLETOR RETANGULAR BIVOLT, LUZ BRANCA, 10 W</t>
  </si>
  <si>
    <t>LUMINARIA LED REFLETOR RETANGULAR BIVOLT, LUZ BRANCA, 30 W</t>
  </si>
  <si>
    <t>LUMINARIA LED REFLETOR RETANGULAR BIVOLT, LUZ BRANCA, 50 W</t>
  </si>
  <si>
    <t>LUMINARIA PLAFON REDONDO COM VIDRO FOSCO DIAMETRO *25* CM, PARA 1 LAMPADA, BASE E27, POTENCIA MAXIMA 40/60 W (NAO INCLUI LAMPADA)</t>
  </si>
  <si>
    <t>LUMINARIA PLAFON REDONDO COM VIDRO FOSCO DIAMETRO *30* CM, PARA 2 LAMPADAS, BASE E27, POTENCIA MAXIMA 40/60 W (NAO INCLUI LAMPADAS)</t>
  </si>
  <si>
    <t>LUMINARIA PROVA DE TEMPO PETERCO Y.31/1</t>
  </si>
  <si>
    <t>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t>
  </si>
  <si>
    <t>LUMINARIA SPOT DE SOBREPOR EM ALUMINIO COM ALETA PLASTICA PARA 1 LAMPADA, BASE E27, POTENCIA MAXIMA 40/60 W (NAO INCLUI LAMPADA)</t>
  </si>
  <si>
    <t>LUMINARIA SPOT DE SOBREPOR EM ALUMINIO COM ALETA PLASTICA PARA 2 LAMPADAS, BASE E27, POTENCIA MAXIMA 40/60 W (NAO INCLUI LAMPADA)</t>
  </si>
  <si>
    <t>LUMINARIA TIPO TARTARUGA A PROVA DE TEMPO, GASES, VAPOR E PO, EM ALUMINIO, COM GRADE, BASE E27, POTENCIA MAXIMA 100 W (NAO INCLUI LAMPADA)</t>
  </si>
  <si>
    <t>LUMINARIA TIPO TARTARUGA PARA AREA EXTERNA EM ALUMINIO, COM GRADE, PARA 1 LAMPADA, BASE E27, POTENCIA MAXIMA 40/60 W (NAO INCLUI LAMPADA)</t>
  </si>
  <si>
    <t>LUVA CPVC, SOLDAVEL, 114 MM, PARA AGUA QUENTE PREDIAL</t>
  </si>
  <si>
    <t>LUVA CPVC, SOLDAVEL, 15 MM, PARA AGUA QUENTE PREDIAL</t>
  </si>
  <si>
    <t>LUVA CPVC, SOLDAVEL, 22 MM, PARA AGUA QUENTE PREDIAL</t>
  </si>
  <si>
    <t>LUVA CPVC, SOLDAVEL, 28 MM, PARA AGUA QUENTE PREDIAL</t>
  </si>
  <si>
    <t>LUVA CPVC, SOLDAVEL, 35 MM, PARA AGUA QUENTE PREDIAL</t>
  </si>
  <si>
    <t>LUVA CPVC, SOLDAVEL, 42 MM, PARA AGUA QUENTE PREDIAL</t>
  </si>
  <si>
    <t>LUVA CPVC, SOLDAVEL, 54 MM, PARA AGUA QUENTE PREDIAL</t>
  </si>
  <si>
    <t>LUVA CPVC, SOLDAVEL, 73 MM, PARA AGUA QUENTE PREDIAL</t>
  </si>
  <si>
    <t>LUVA CPVC, SOLDAVEL, 89 MM, PARA AGUA QUENTE PREDIAL</t>
  </si>
  <si>
    <t>LUVA DE BORRACHA ISOLANTE PARA ALTA TENSAO, RESISTENTE A OZONIO, TENSAO DE ENSAIO 2,5 KV (PAR)</t>
  </si>
  <si>
    <t>LUVA DE COBRE SEM ANEL DE SOLDA, BOLSA X BOLSA, 104 MM</t>
  </si>
  <si>
    <t>LUVA DE COBRE SEM ANEL DE SOLDA, BOLSA X BOLSA, 15 MM</t>
  </si>
  <si>
    <t>LUVA DE COBRE SEM ANEL DE SOLDA, BOLSA X BOLSA, 22 MM</t>
  </si>
  <si>
    <t>LUVA DE COBRE SEM ANEL DE SOLDA, BOLSA X BOLSA, 28 MM</t>
  </si>
  <si>
    <t>LUVA DE COBRE SEM ANEL DE SOLDA, BOLSA X BOLSA, 35 MM</t>
  </si>
  <si>
    <t>LUVA DE COBRE SEM ANEL DE SOLDA, BOLSA X BOLSA, 42 MM</t>
  </si>
  <si>
    <t>LUVA DE COBRE SEM ANEL DE SOLDA, BOLSA X BOLSA, 54 MM</t>
  </si>
  <si>
    <t>LUVA DE COBRE SEM ANEL DE SOLDA, BOLSA X BOLSA, 66 MM</t>
  </si>
  <si>
    <t>LUVA DE COBRE SEM ANEL DE SOLDA, BOLSA X BOLSA, 79 MM</t>
  </si>
  <si>
    <t>LUVA DE CORRER COM TRAVAS DEFOFO, PVC, JE, DN 100 MM</t>
  </si>
  <si>
    <t>LUVA DE CORRER COM TRAVAS DEFOFO, PVC, JE, DN 150 MM</t>
  </si>
  <si>
    <t>LUVA DE CORRER COM TRAVAS DEFOFO, PVC, JE, DN 200 MM</t>
  </si>
  <si>
    <t>LUVA DE CORRER COM TRAVAS DEFOFO, PVC, JE, DN 250 MM</t>
  </si>
  <si>
    <t>LUVA DE CORRER COM TRAVAS DEFOFO, PVC, JE, DN 300 MM</t>
  </si>
  <si>
    <t>LUVA DE CORRER PARA TUBO ROSCAVEL, PVC, 1 1/2", PARA AGUA FRIA PREDIAL</t>
  </si>
  <si>
    <t>LUVA DE CORRER PARA TUBO ROSCAVEL, PVC, 1/2", PARA AGUA FRIA PREDIAL</t>
  </si>
  <si>
    <t>LUVA DE CORRER PARA TUBO ROSCAVEL, PVC, 3/4", PARA AGUA FRIA PREDIAL</t>
  </si>
  <si>
    <t>LUVA DE CORRER PARA TUBO SOLDAVEL, PVC, 20 MM, PARA AGUA FRIA PREDIAL</t>
  </si>
  <si>
    <t>LUVA DE CORRER PARA TUBO SOLDAVEL, PVC, 25 MM, PARA AGUA FRIA PREDIAL</t>
  </si>
  <si>
    <t>LUVA DE CORRER PARA TUBO SOLDAVEL, PVC, 32 MM, PARA AGUA FRIA PREDIAL</t>
  </si>
  <si>
    <t>LUVA DE CORRER PARA TUBO SOLDAVEL, PVC, 40 MM, PARA AGUA FRIA PREDIAL</t>
  </si>
  <si>
    <t>LUVA DE CORRER PARA TUBO SOLDAVEL, PVC, 50 MM, PARA AGUA FRIA PREDIAL</t>
  </si>
  <si>
    <t>LUVA DE CORRER PARA TUBO SOLDAVEL, PVC, 60 MM, PARA AGUA FRIA PREDIAL</t>
  </si>
  <si>
    <t>LUVA DE CORRER PVC PBA, JE, DN 100 / DE 110 MM, PARA REDE DE AGUA</t>
  </si>
  <si>
    <t>LUVA DE CORRER PVC PBA, JE, DN 50 / DE 60 MM, PARA REDE DE AGUA</t>
  </si>
  <si>
    <t>LUVA DE CORRER PVC PBA, JE, DN 75 / DE 85 MM, PARA REDE DE AGUA</t>
  </si>
  <si>
    <t>LUVA DE CORRER PVC, JE, DN 250 MM, PARA REDE COLETORA DE ESGOTO</t>
  </si>
  <si>
    <t>LUVA DE CORRER, CPVC, SOLDAVEL, 15 MM, PARA AGUA QUENTE PREDIAL</t>
  </si>
  <si>
    <t>LUVA DE CORRER, CPVC, SOLDAVEL, 22 MM, PARA AGUA QUENTE PREDIAL</t>
  </si>
  <si>
    <t>LUVA DE CORRER, CPVC, SOLDAVEL, 28 MM, PARA AGUA QUENTE PREDIAL</t>
  </si>
  <si>
    <t>LUVA DE CORRER, CPVC, SOLDAVEL, 35 MM, PARA AGUA QUENTE PREDIAL</t>
  </si>
  <si>
    <t>LUVA DE CORRER, CPVC, SOLDAVEL, 42 MM, PARA AGUA QUENTE PREDIAL</t>
  </si>
  <si>
    <t>LUVA DE CORRER, PVC SERIE R, 100 MM, PARA ESGOTO PREDIAL</t>
  </si>
  <si>
    <t>LUVA DE CORRER, PVC SERIE R, 150 MM, PARA ESGOTO PREDIAL</t>
  </si>
  <si>
    <t>LUVA DE CORRER, PVC SERIE R, 75 MM, PARA ESGOTO PREDIAL</t>
  </si>
  <si>
    <t>LUVA DE CORRER, PVC, DN 100 MM, PARA ESGOTO PREDIAL</t>
  </si>
  <si>
    <t>LUVA DE CORRER, PVC, DN 50 MM, PARA ESGOTO PREDIAL</t>
  </si>
  <si>
    <t>LUVA DE CORRER, PVC, DN 75 MM, PARA ESGOTO PREDIAL</t>
  </si>
  <si>
    <t>LUVA DE FERRO GALVANIZADO, COM ROSCA BSP MACHO/FEMEA, DE 3/4"</t>
  </si>
  <si>
    <t>LUVA DE FERRO GALVANIZADO, COM ROSCA BSP, DE 1 1/2"</t>
  </si>
  <si>
    <t>LUVA DE FERRO GALVANIZADO, COM ROSCA BSP, DE 1 1/4"</t>
  </si>
  <si>
    <t>LUVA DE FERRO GALVANIZADO, COM ROSCA BSP, DE 1"</t>
  </si>
  <si>
    <t>LUVA DE FERRO GALVANIZADO, COM ROSCA BSP, DE 1/2"</t>
  </si>
  <si>
    <t>LUVA DE FERRO GALVANIZADO, COM ROSCA BSP, DE 2 1/2"</t>
  </si>
  <si>
    <t>LUVA DE FERRO GALVANIZADO, COM ROSCA BSP, DE 2"</t>
  </si>
  <si>
    <t>LUVA DE FERRO GALVANIZADO, COM ROSCA BSP, DE 3"</t>
  </si>
  <si>
    <t>LUVA DE FERRO GALVANIZADO, COM ROSCA BSP, DE 3/4"</t>
  </si>
  <si>
    <t>LUVA DE FERRO GALVANIZADO, COM ROSCA BSP, DE 4"</t>
  </si>
  <si>
    <t>LUVA DE FERRO GALVANIZADO, COM ROSCA BSP, DE 5"</t>
  </si>
  <si>
    <t>LUVA DE FERRO GALVANIZADO, COM ROSCA BSP, DE 6"</t>
  </si>
  <si>
    <t>LUVA DE LATEX MULTIUSO AMARELA FORRADA</t>
  </si>
  <si>
    <t>LUVA DE PRESSAO, EM PVC, DE 20 MM, PARA ELETRODUTO FLEXIVEL</t>
  </si>
  <si>
    <t>LUVA DE PRESSAO, EM PVC, DE 25 MM, PARA ELETRODUTO FLEXIVEL</t>
  </si>
  <si>
    <t>LUVA DE PRESSAO, EM PVC, DE 32 MM, PARA ELETRODUTO FLEXIVEL</t>
  </si>
  <si>
    <t>LUVA DE REDUCAO DE FERRO GALVANIZADO, COM ROSCA BSP MACHO/FEMEA, DE 1 1/2" X 1"</t>
  </si>
  <si>
    <t>LUVA DE REDUCAO DE FERRO GALVANIZADO, COM ROSCA BSP MACHO/FEMEA, DE 1" X 1/2"</t>
  </si>
  <si>
    <t>LUVA DE REDUCAO DE FERRO GALVANIZADO, COM ROSCA BSP MACHO/FEMEA, DE 1" X 3/4"</t>
  </si>
  <si>
    <t>LUVA DE REDUCAO DE FERRO GALVANIZADO, COM ROSCA BSP MACHO/FEMEA, DE 3/4" X 1/2"</t>
  </si>
  <si>
    <t>LUVA DE REDUCAO DE FERRO GALVANIZADO, COM ROSCA BSP, DE 1 1/2" X 1 1/4"</t>
  </si>
  <si>
    <t>LUVA DE REDUCAO DE FERRO GALVANIZADO, COM ROSCA BSP, DE 1 1/2" X 1"</t>
  </si>
  <si>
    <t>LUVA DE REDUCAO DE FERRO GALVANIZADO, COM ROSCA BSP, DE 1 1/2" X 1/2"</t>
  </si>
  <si>
    <t>LUVA DE REDUCAO DE FERRO GALVANIZADO, COM ROSCA BSP, DE 1 1/2" X 3/4"</t>
  </si>
  <si>
    <t>LUVA DE REDUCAO DE FERRO GALVANIZADO, COM ROSCA BSP, DE 1 1/4" X 1"</t>
  </si>
  <si>
    <t>LUVA DE REDUCAO DE FERRO GALVANIZADO, COM ROSCA BSP, DE 1 1/4" X 1/2"</t>
  </si>
  <si>
    <t>LUVA DE REDUCAO DE FERRO GALVANIZADO, COM ROSCA BSP, DE 1 1/4" X 3/4"</t>
  </si>
  <si>
    <t>LUVA DE REDUCAO DE FERRO GALVANIZADO, COM ROSCA BSP, DE 1" X 1/2"</t>
  </si>
  <si>
    <t>LUVA DE REDUCAO DE FERRO GALVANIZADO, COM ROSCA BSP, DE 1" X 3/4"</t>
  </si>
  <si>
    <t>LUVA DE REDUCAO DE FERRO GALVANIZADO, COM ROSCA BSP, DE 2 1/2" X 1 1/2"</t>
  </si>
  <si>
    <t>LUVA DE REDUCAO DE FERRO GALVANIZADO, COM ROSCA BSP, DE 2 1/2" X 2"</t>
  </si>
  <si>
    <t>LUVA DE REDUCAO DE FERRO GALVANIZADO, COM ROSCA BSP, DE 2" X 1 1/2"</t>
  </si>
  <si>
    <t>LUVA DE REDUCAO DE FERRO GALVANIZADO, COM ROSCA BSP, DE 2" X 1 1/4"</t>
  </si>
  <si>
    <t>LUVA DE REDUCAO DE FERRO GALVANIZADO, COM ROSCA BSP, DE 2" X 1"</t>
  </si>
  <si>
    <t>LUVA DE REDUCAO DE FERRO GALVANIZADO, COM ROSCA BSP, DE 3" X 1 1/2"</t>
  </si>
  <si>
    <t>LUVA DE REDUCAO DE FERRO GALVANIZADO, COM ROSCA BSP, DE 3" X 2 1/2"</t>
  </si>
  <si>
    <t>LUVA DE REDUCAO DE FERRO GALVANIZADO, COM ROSCA BSP, DE 3" X 2"</t>
  </si>
  <si>
    <t>LUVA DE REDUCAO DE FERRO GALVANIZADO, COM ROSCA BSP, DE 3/4" X 1/2"</t>
  </si>
  <si>
    <t>LUVA DE REDUCAO DE FERRO GALVANIZADO, COM ROSCA BSP, DE 4" X 2 1/2"</t>
  </si>
  <si>
    <t>LUVA DE REDUCAO DE FERRO GALVANIZADO, COM ROSCA BSP, DE 4" X 2"</t>
  </si>
  <si>
    <t>LUVA DE REDUCAO DE FERRO GALVANIZADO, COM ROSCA BSP, DE 4" X 3"</t>
  </si>
  <si>
    <t>LUVA DE REDUCAO EM ACO CARBONO, COM ENCAIXE PARA SOLDA DN SW, PRESSAO 3.000 LBS, 3/4" X 1/2"</t>
  </si>
  <si>
    <t>LUVA DE REDUCAO EM ACO CARBONO, COM ENCAIXE PARA SOLDA DN SW, PRESSAO 3.000 LBS, DN 1 1/2" X 1 1/4"</t>
  </si>
  <si>
    <t>LUVA DE REDUCAO EM ACO CARBONO, COM ENCAIXE PARA SOLDA DN SW, PRESSAO 3.000 LBS, DN 1 1/4" X 1"</t>
  </si>
  <si>
    <t>LUVA DE REDUCAO EM ACO CARBONO, COM ENCAIXE PARA SOLDA DN SW, PRESSAO 3.000 LBS, DN 1" X 3/4"</t>
  </si>
  <si>
    <t>LUVA DE REDUCAO EM ACO CARBONO, COM ENCAIXE PARA SOLDA DN SW, PRESSAO 3.000 LBS, DN 2 1/2" X 2"</t>
  </si>
  <si>
    <t>LUVA DE REDUCAO EM ACO CARBONO, COM ENCAIXE PARA SOLDA DN SW, PRESSAO 3.000 LBS, DN 2" X 1 1/2"</t>
  </si>
  <si>
    <t>LUVA DE REDUCAO EM ACO CARBONO, COM ENCAIXE PARA SOLDA DN SW, PRESSAO 3.000 LBS, DN 3" X 2 1/2"</t>
  </si>
  <si>
    <t>LUVA DE REDUCAO ROSCAVEL, PVC, 1" X 3/4", PARA AGUA FRIA PREDIAL</t>
  </si>
  <si>
    <t>LUVA DE REDUCAO ROSCAVEL, PVC, 3/4" X 1/2", PARA AGUA FRIA PREDIAL</t>
  </si>
  <si>
    <t>LUVA DE REDUCAO SOLDAVEL, PVC, 25 MM X 20 MM, PARA AGUA FRIA PREDIAL</t>
  </si>
  <si>
    <t>LUVA DE REDUCAO SOLDAVEL, PVC, 32 MM X 25 MM, PARA AGUA FRIA PREDIAL</t>
  </si>
  <si>
    <t>LUVA DE REDUCAO SOLDAVEL, PVC, 40 MM X 32 MM, PARA AGUA FRIA PREDIAL</t>
  </si>
  <si>
    <t>LUVA DE REDUCAO SOLDAVEL, PVC, 60 MM X 50 MM, PARA AGUA FRIA PREDIAL</t>
  </si>
  <si>
    <t>LUVA DE REDUCAO, SOLDAVEL, PVC, 50 X 25 MM, PARA AGUA FRIA PREDIAL</t>
  </si>
  <si>
    <t>LUVA DE TRANSICAO DE CPVC X PVC, SOLDAVEL, 22 X 25 MM, PARA AGUA QUENTE</t>
  </si>
  <si>
    <t>LUVA DE TRANSICAO, CPVC, 15 MM X 1/2", PARA AGUA QUENTE PREDIAL</t>
  </si>
  <si>
    <t>LUVA DE TRANSICAO, CPVC, 22 MM X 1/2", PARA AGUA QUENTE</t>
  </si>
  <si>
    <t>LUVA DE TRANSICAO, CPVC, SOLDAVEL, 42 MM X 1 1/2", PARA AGUA QUENTE</t>
  </si>
  <si>
    <t>LUVA DE TRANSICAO, CPVC, SOLDAVEL, 54 MM X 2", PARA AGUA QUENTE PREDIAL</t>
  </si>
  <si>
    <t>LUVA EM ACO CARBONO, SOLDAVEL, PRESSAO 3.000 LBS, DN 1 1/2"</t>
  </si>
  <si>
    <t>LUVA EM ACO CARBONO, SOLDAVEL, PRESSAO 3.000 LBS, DN 1 1/4"</t>
  </si>
  <si>
    <t>LUVA EM ACO CARBONO, SOLDAVEL, PRESSAO 3.000 LBS, DN 1"</t>
  </si>
  <si>
    <t>LUVA EM ACO CARBONO, SOLDAVEL, PRESSAO 3.000 LBS, DN 1/2"</t>
  </si>
  <si>
    <t>LUVA EM ACO CARBONO, SOLDAVEL, PRESSAO 3.000 LBS, DN 2 1/2"</t>
  </si>
  <si>
    <t>LUVA EM ACO CARBONO, SOLDAVEL, PRESSAO 3.000 LBS, DN 2"</t>
  </si>
  <si>
    <t>LUVA EM ACO CARBONO, SOLDAVEL, PRESSAO 3.000 LBS, DN 3"</t>
  </si>
  <si>
    <t>LUVA EM ACO CARBONO, SOLDAVEL, PRESSAO 3.000 LBS, DN 3/4"</t>
  </si>
  <si>
    <t>LUVA EM PVC RIGIDO ROSCAVEL, DE 1 1/2", PARA ELETRODUTO</t>
  </si>
  <si>
    <t>LUVA EM PVC RIGIDO ROSCAVEL, DE 1 1/4", PARA ELETRODUTO</t>
  </si>
  <si>
    <t>LUVA EM PVC RIGIDO ROSCAVEL, DE 1", PARA ELETRODUTO</t>
  </si>
  <si>
    <t>LUVA EM PVC RIGIDO ROSCAVEL, DE 1/2", PARA ELETRODUTO</t>
  </si>
  <si>
    <t>LUVA EM PVC RIGIDO ROSCAVEL, DE 2 1/2", PARA ELETRODUTO</t>
  </si>
  <si>
    <t>LUVA EM PVC RIGIDO ROSCAVEL, DE 2", PARA ELETRODUTO</t>
  </si>
  <si>
    <t>LUVA EM PVC RIGIDO ROSCAVEL, DE 3", PARA ELETRODUTO</t>
  </si>
  <si>
    <t>LUVA EM PVC RIGIDO ROSCAVEL, DE 3/4", PARA ELETRODUTO</t>
  </si>
  <si>
    <t>LUVA EM PVC RIGIDO ROSCAVEL, DE 4", PARA ELETRODUTO</t>
  </si>
  <si>
    <t>LUVA PARA ELETRODUTO, EM ACO GALVANIZADO ELETROLITICO, COM ROSCA, DIAMETRO DE 100 MM (4")</t>
  </si>
  <si>
    <t>LUVA PARA ELETRODUTO, EM ACO GALVANIZADO ELETROLITICO, COM ROSCA, DIAMETRO DE 15 MM (1/2")</t>
  </si>
  <si>
    <t>LUVA PARA ELETRODUTO, EM ACO GALVANIZADO ELETROLITICO, COM ROSCA, DIAMETRO DE 20 MM (3/4")</t>
  </si>
  <si>
    <t>LUVA PARA ELETRODUTO, EM ACO GALVANIZADO ELETROLITICO, COM ROSCA, DIAMETRO DE 25 MM (1")</t>
  </si>
  <si>
    <t>LUVA PARA ELETRODUTO, EM ACO GALVANIZADO ELETROLITICO, COM ROSCA, DIAMETRO DE 32 MM (1 1/4")</t>
  </si>
  <si>
    <t>LUVA PARA ELETRODUTO, EM ACO GALVANIZADO ELETROLITICO, COM ROSCA, DIAMETRO DE 40 MM (1 1/2")</t>
  </si>
  <si>
    <t>LUVA PARA ELETRODUTO, EM ACO GALVANIZADO ELETROLITICO, COM ROSCA, DIAMETRO DE 65 MM (2 1/2")</t>
  </si>
  <si>
    <t>LUVA PARA ELETRODUTO, EM ACO GALVANIZADO ELETROLITICO, COM ROSCA, DIAMETRO DE 80 MM (3")</t>
  </si>
  <si>
    <t>LUVA PARA ELETRODUTO, EM ACO GALVANIZADO ELETROLITICO, COM ROSCA,DIAMETRO DE 50 MM (2")</t>
  </si>
  <si>
    <t>LUVA PARA PERFURATRIZ DE ESTEIRA T38, D = 1 1/2"</t>
  </si>
  <si>
    <t>LUVA PASSANTE DE COBRE SEM ANEL DE SOLDA, BOLSA 15 MM</t>
  </si>
  <si>
    <t>LUVA PASSANTE DE COBRE SEM ANEL DE SOLDA, BOLSA 22 MM</t>
  </si>
  <si>
    <t>LUVA PASSANTE DE COBRE SEM ANEL DE SOLDA, BOLSA 28 MM</t>
  </si>
  <si>
    <t>LUVA PASSANTE DE COBRE SEM ANEL DE SOLDA, BOLSA 35 MM</t>
  </si>
  <si>
    <t>LUVA PASSANTE DE COBRE SEM ANEL DE SOLDA, BOLSA 42 MM</t>
  </si>
  <si>
    <t>LUVA PASSANTE DE COBRE SEM ANEL DE SOLDA, BOLSA 54 MM</t>
  </si>
  <si>
    <t>LUVA PASSANTE DE COBRE SEM ANEL DE SOLDA, BOLSA 66 MM</t>
  </si>
  <si>
    <t>LUVA PVC SOLDAVEL, 110 MM, PARA AGUA FRIA PREDIAL</t>
  </si>
  <si>
    <t>LUVA PVC SOLDAVEL, 20 MM, PARA AGUA FRIA PREDIAL</t>
  </si>
  <si>
    <t>LUVA PVC SOLDAVEL, 25 MM, PARA AGUA FRIA PREDIAL</t>
  </si>
  <si>
    <t>LUVA PVC SOLDAVEL, 32 MM, PARA AGUA FRIA PREDIAL</t>
  </si>
  <si>
    <t>LUVA PVC SOLDAVEL, 40 MM, PARA AGUA FRIA PREDIAL</t>
  </si>
  <si>
    <t>LUVA PVC SOLDAVEL, 50 MM, PARA AGUA FRIA PREDIAL</t>
  </si>
  <si>
    <t>LUVA PVC SOLDAVEL, 60 MM, PARA AGUA FRIA PREDIAL</t>
  </si>
  <si>
    <t>LUVA PVC SOLDAVEL, 75 MM, PARA AGUA FRIA PREDIAL</t>
  </si>
  <si>
    <t>LUVA PVC SOLDAVEL, 85 MM, PARA AGUA FRIA PREDIAL</t>
  </si>
  <si>
    <t>LUVA PVC, ROSCAVEL, 1 1/2", AGUA FRIA PREDIAL</t>
  </si>
  <si>
    <t>LUVA PVC, ROSCAVEL, 1", AGUA FRIA PREDIAL</t>
  </si>
  <si>
    <t>LUVA PVC, ROSCAVEL, 1/2", AGUA FRIA PREDIAL</t>
  </si>
  <si>
    <t>LUVA PVC, ROSCAVEL, 3/4", AGUA FRIA PREDIAL</t>
  </si>
  <si>
    <t>LUVA RASPA DE COURO, CANO CURTO (PUNHO *7* CM)</t>
  </si>
  <si>
    <t>LUVA SIMPLES PPR, F/F, SOLDAVEL, DN 110 MM, PARA AGUA QUENTE PREDIAL</t>
  </si>
  <si>
    <t>LUVA SIMPLES PPR, F/F, SOLDAVEL, DN 20 MM, PARA AGUA QUENTE PREDIAL</t>
  </si>
  <si>
    <t>LUVA SIMPLES PPR, F/F, SOLDAVEL, DN 25 MM, PARA AGUA QUENTE PREDIAL</t>
  </si>
  <si>
    <t>LUVA SIMPLES PPR, F/F, SOLDAVEL, DN 32 MM, PARA AGUA QUENTE PREDIAL</t>
  </si>
  <si>
    <t>LUVA SIMPLES PPR, F/F, SOLDAVEL, DN 40 MM, PARA AGUA QUENTE PREDIAL</t>
  </si>
  <si>
    <t>LUVA SIMPLES PPR, F/F, SOLDAVEL, DN 50 MM, PARA AGUA QUENTE PREDIAL</t>
  </si>
  <si>
    <t>LUVA SIMPLES PPR, F/F, SOLDAVEL, DN 63 MM, PARA AGUA QUENTE PREDIAL</t>
  </si>
  <si>
    <t>LUVA SIMPLES PPR, F/F, SOLDAVEL, DN 75 MM, PARA AGUA QUENTE PREDIAL</t>
  </si>
  <si>
    <t>LUVA SIMPLES PPR, F/F, SOLDAVEL, DN 90 MM, PARA AGUA QUENTE PREDIAL</t>
  </si>
  <si>
    <t>LUVA SIMPLES PVC PBA, JE, DN 100 / DE 110 MM, PARA REDE DE AGUA</t>
  </si>
  <si>
    <t>LUVA SIMPLES PVC PBA, JE, DN 50 / DE 60 MM, PARA REDE DE AGUA</t>
  </si>
  <si>
    <t>LUVA SIMPLES PVC PBA, JE, DN 75 / DE 85 MM, PARA REDE DE AGUA</t>
  </si>
  <si>
    <t>LUVA SIMPLES, PVC SERIE R, 100 MM, PARA ESGOTO PREDIAL</t>
  </si>
  <si>
    <t>LUVA SIMPLES, PVC SERIE R, 150 MM, PARA ESGOTO PREDIAL</t>
  </si>
  <si>
    <t>LUVA SIMPLES, PVC SERIE R, 40 MM, PARA ESGOTO PREDIAL</t>
  </si>
  <si>
    <t>LUVA SIMPLES, PVC SERIE R, 50 MM, PARA ESGOTO PREDIAL</t>
  </si>
  <si>
    <t>LUVA SIMPLES, PVC SERIE R, 75 MM, PARA ESGOTO PREDIAL</t>
  </si>
  <si>
    <t>LUVA SIMPLES, PVC, SOLDAVEL, DN 100 MM, SERIE NORMAL, PARA ESGOTO PREDIAL</t>
  </si>
  <si>
    <t>LUVA SIMPLES, PVC, SOLDAVEL, DN 150 MM, SERIE NORMAL, PARA ESGOTO PREDIAL</t>
  </si>
  <si>
    <t>LUVA SIMPLES, PVC, SOLDAVEL, DN 40 MM, SERIE NORMAL, PARA ESGOTO PREDIAL</t>
  </si>
  <si>
    <t>LUVA SIMPLES, PVC, SOLDAVEL, DN 50 MM, SERIE NORMAL, PARA ESGOTO PREDIAL</t>
  </si>
  <si>
    <t>LUVA SIMPLES, PVC, SOLDAVEL, DN 75 MM, SERIE NORMAL, PARA ESGOTO PREDIAL</t>
  </si>
  <si>
    <t>LUVA SOLDAVEL COM BUCHA DE LATAO, PVC, 20 MM X 1/2"</t>
  </si>
  <si>
    <t>LUVA SOLDAVEL COM BUCHA DE LATAO, PVC, 25 MM X 1/2"</t>
  </si>
  <si>
    <t>LUVA SOLDAVEL COM BUCHA DE LATAO, PVC, 25 MM X 3/4"</t>
  </si>
  <si>
    <t>LUVA SOLDAVEL COM BUCHA DE LATAO, PVC, 32 MM X 1"</t>
  </si>
  <si>
    <t>LUVA SOLDAVEL COM ROSCA, PVC, 20 MM X 1/2", PARA AGUA FRIA PREDIAL</t>
  </si>
  <si>
    <t>LUVA SOLDAVEL COM ROSCA, PVC, 25 MM X 1/2", PARA AGUA FRIA PREDIAL</t>
  </si>
  <si>
    <t>LUVA SOLDAVEL COM ROSCA, PVC, 25 MM X 3/4", PARA AGUA FRIA PREDIAL</t>
  </si>
  <si>
    <t>LUVA SOLDAVEL COM ROSCA, PVC, 32 MM X 1", PARA AGUA FRIA PREDIAL</t>
  </si>
  <si>
    <t>LUVA SOLDAVEL COM ROSCA, PVC, 40 MM X 1 1/4", PARA AGUA FRIA PREDIAL</t>
  </si>
  <si>
    <t>LUVA SOLDAVEL COM ROSCA, PVC, 50 MM X 1 1/2", PARA AGUA FRIA PREDIAL</t>
  </si>
  <si>
    <t>LUVA, PEAD PE 100, DE 125 MM, PARA ELETROFUSAO</t>
  </si>
  <si>
    <t>LUVA, PEAD PE 100, DE 20 MM, PARA ELETROFUSAO</t>
  </si>
  <si>
    <t>LUVA, PEAD PE 100, DE 200 MM, PARA ELETROFUSAO</t>
  </si>
  <si>
    <t>LUVA, PEAD PE 100, DE 32 MM, PARA ELETROFUSAO</t>
  </si>
  <si>
    <t>LUVA, PEAD PE 100, DE 400 MM, PARA ELETROFUSAO</t>
  </si>
  <si>
    <t>LUVA, PEAD PE 100, DE 63 MM, PARA ELETROFUSAO</t>
  </si>
  <si>
    <t>LUVA/UNIAO DE REDUCAO METALICA, PARA CONEXAO COM ANEL DESLIZANTE, DN 20 X 16 MM, EM TUBO PEX PARA INST. AGUA QUENTE/FRIA</t>
  </si>
  <si>
    <t>LUVA/UNIAO DE REDUCAO METALICA, PARA CONEXAO COM ANEL DESLIZANTE, DN 25 X 16 MM, EM TUBO PEX PARA INST. AGUA QUENTE/FRIA</t>
  </si>
  <si>
    <t>LUVA/UNIAO DE REDUCAO METALICA, PARA CONEXAO COM ANEL DESLIZANTE, DN 25 X 20 MM, EM TUBO PEX PARA INST. AGUA QUENTE/FRIA</t>
  </si>
  <si>
    <t>LUVA/UNIAO DE REDUCAO METALICA, PARA CONEXAO COM ANEL DESLIZANTE, DN 32 X 25 MM, EM TUBO PEX PARA INST. AGUA QUENTE/FRIA</t>
  </si>
  <si>
    <t>LUVA/UNIAO DE REDUCAO, PLASTICA, PARA CONEXAO COM CRIMPAGEM, DN 20 X 16 MM, EM TUBO PEX PARA INST. AGUA QUENTE/FRIA</t>
  </si>
  <si>
    <t>LUVA/UNIAO DE REDUCAO, PLASTICA, PARA CONEXAO COM CRIMPAGEM, DN 25 X 16 MM, EM TUBO PEX PARA INST. AGUA QUENTE/FRIA</t>
  </si>
  <si>
    <t>LUVA/UNIAO DE REDUCAO, PLASTICA, PARA CONEXAO COM CRIMPAGEM, DN 32 X 25 MM, EM TUBO PEX PARA INST. AGUA QUENTE/FRIA</t>
  </si>
  <si>
    <t>LUVA/UNIAO METALICA, PARA CONEXAO COM ANEL DESLIZANTE, DN 16 MM, EM TUBO PEX PARA INST. AGUA QUENTE/FRIA</t>
  </si>
  <si>
    <t>LUVA/UNIAO METALICA, PARA CONEXAO COM ANEL DESLIZANTE, DN 20 MM, EM TUBO PEX PARA INST. AGUA QUENTE/FRIA</t>
  </si>
  <si>
    <t>LUVA/UNIAO METALICA, PARA CONEXAO COM ANEL DESLIZANTE, DN 25 MM, EM TUBO PEX PARA INST. AGUA QUENTE/FRIA</t>
  </si>
  <si>
    <t>LUVA/UNIAO METALICA, PARA CONEXAO COM ANEL DESLIZANTE, DN 32 MM, EM TUBO PEX PARA INST. AGUA QUENTE/FRIA</t>
  </si>
  <si>
    <t>LUVA/UNIAO, PLASTICA, PARA CONEXAO COM CRIMPAGEM, DN 16 MM, EM TUBO PEX PARA INST. AGUA QUENTE/FRIA</t>
  </si>
  <si>
    <t>LUVA/UNIAO, PLASTICA, PARA CONEXAO COM CRIMPAGEM, DN 20 MM, EM TUBO PEX PARA INST. AGUA QUENTE/FRIA</t>
  </si>
  <si>
    <t>LUVA/UNIAO, PLASTICA, PARA CONEXAO COM CRIMPAGEM, DN 25 MM, EM TUBO PEX PARA INST. AGUA QUENTE/FRIA</t>
  </si>
  <si>
    <t>LUVA/UNIAO, PLASTICA, PARA CONEXAO COM CRIMPAGEM, DN 32 MM, EM TUBO PEX PARA INST. AGUA QUENTE/FRIA</t>
  </si>
  <si>
    <t>LUVAS DE PVC, COM COMPRIMENTO DE *35* CM, FORRADAS, ACABAMENTO ASPERO ANTIDERRAPANTE NA FACE PALMAR</t>
  </si>
  <si>
    <t>MACANETA ALAVANCA RETA OCA, EM ZAMAC COM ACABAMENTO CROMADO, COMPRIMENTO APROX DE 15 CM</t>
  </si>
  <si>
    <t>MACANETA ALAVANCA, RETA SIMPLES / OCA, CROMADA, COMPRIMENTO DE 10 A 16 CM, ACABAMENTO PADRAO POPULAR - SOMENTE MACANETAS</t>
  </si>
  <si>
    <t>MACANETA BOLA, EM ZAMAC COM ACABAMENTO CROMADO, DIAMETRO DE APROX 2 1/2"</t>
  </si>
  <si>
    <t>MACARICO DE SOLDA 201 PARA EXTENSAO GLP OU ACETILENO</t>
  </si>
  <si>
    <t>MACARIQUEIRO (HORISTA)</t>
  </si>
  <si>
    <t>MACARIQUEIRO (MENSALISTA)</t>
  </si>
  <si>
    <t>MADEIRA ROLICA TRATADA, D = 12 A 15 CM, H = 3,00 M, EM EUCALIPTO OU EQUIVALENTE DA REGIAO</t>
  </si>
  <si>
    <t>MADEIRA ROLICA TRATADA, D = 16 A 20 CM, H = 6,00 M, EM EUCALIPTO OU EQUIVALENTE DA REGIAO</t>
  </si>
  <si>
    <t>MADEIRA ROLICA TRATADA, D = 25 A 29 CM, H = 6,50 M, EM EUCALIPTO OU EQUIVALENTE DA REGIAO</t>
  </si>
  <si>
    <t>MADEIRA ROLICA TRATADA, D = 30 A 34 CM, H = 6,50 M, EM EUCALIPTO OU EQUIVALENTE DA REGIAO</t>
  </si>
  <si>
    <t>MADEIRA SERRADA EM PINUS, MISTA OU EQUIVALENTE DA REGIAO - BRUTA</t>
  </si>
  <si>
    <t>MANGOTE DE SEGURANCA EM RASPA DE COURO</t>
  </si>
  <si>
    <t>MANGUEIRA CRISTAL TRANCADA, PVC COM REFORCO, COM PRESSAO DE TRABALHO (PT) 250 LBS/POL2, DE 3/4" X *2,8* MM</t>
  </si>
  <si>
    <t>MANGUEIRA CRISTAL TRANCADA, PVC COM REFORCO, PRESSAO DE TRABALHO (PT) 250 LBS/POL2, DE 1" X *3,1* MM</t>
  </si>
  <si>
    <t>MANGUEIRA CRISTAL, LISA, PVC TRANSPARENTE, 1/2" X 2 MM</t>
  </si>
  <si>
    <t>MANGUEIRA CRISTAL, LISA, PVC TRANSPARENTE, 1/4" X1 MM</t>
  </si>
  <si>
    <t>MANGUEIRA CRISTAL, LISA, PVC TRANSPARENTE, 1/4" X1,5 MM</t>
  </si>
  <si>
    <t>MANGUEIRA CRISTAL, LISA, PVC TRANSPARENTE, 3/4" X 2 MM</t>
  </si>
  <si>
    <t>MANGUEIRA CRISTAL, LISA, PVC TRANSPARENTE, 3/8" X 1,5 MM</t>
  </si>
  <si>
    <t>MANGUEIRA CRISTAL, LISA, PVC TRANSPARENTE, 5/16" X 1 MM</t>
  </si>
  <si>
    <t>MANGUEIRA DE INCENDIO, TIPO 1, DE 1 1/2", COMPRIMENTO = 15 M, TECIDO EM FIO DE POLIESTER E TUBO INTERNO EM BORRACHA SINTETICA, COM UNIOES ENGATE RAPIDO</t>
  </si>
  <si>
    <t>MANGUEIRA DE INCENDIO, TIPO 1, DE 1 1/2", COMPRIMENTO = 20 M, TECIDO EM FIO DE POLIESTER E TUBO INTERNO EM BORRACHA SINTETICA, COM UNIOES ENGATE RAPIDO</t>
  </si>
  <si>
    <t>MANGUEIRA DE INCENDIO, TIPO 1, DE 1 1/2", COMPRIMENTO = 25 M, TECIDO EM FIO DE POLIESTER E TUBO INTERNO EM BORRACHA SINTETICA, COM UNIOES ENGATE RAPIDO</t>
  </si>
  <si>
    <t>MANGUEIRA DE INCENDIO, TIPO 1, DE 1 1/2", COMPRIMENTO = 30 M, TECIDO EM FIO DE POLIESTER E TUBO INTERNO EM BORRACHA SINTETICA, COM UNIOES ENGATE RAPIDO</t>
  </si>
  <si>
    <t>MANGUEIRA DE INCENDIO, TIPO 2, DE 1 1/2", COMPRIMENTO = 15 M, TECIDO EM FIO DE POLIESTER E TUBO INTERNO EM BORRACHA SINTETICA, COM UNIOES ENGATE RAPIDO</t>
  </si>
  <si>
    <t>MANGUEIRA DE INCENDIO, TIPO 2, DE 1 1/2", COMPRIMENTO = 20 M, TECIDO EM FIO DE POLIESTER E TUBO INTERNO EM BORRACHA SINTETICA, COM UNIOES</t>
  </si>
  <si>
    <t>MANGUEIRA DE INCENDIO, TIPO 2, DE 1 1/2", COMPRIMENTO = 25 M, TECIDO EM FIO DE POLIESTER E TUBO INTERNO EM BORRACHA SINTETICA, COM UNIOES</t>
  </si>
  <si>
    <t>MANGUEIRA DE INCENDIO, TIPO 2, DE 1 1/2", COMPRIMENTO = 30 M, TECIDO EM FIO DE POLIESTER E TUBO INTERNO EM BORRACHA SINTETICA, COM UNIOES</t>
  </si>
  <si>
    <t>MANGUEIRA DE INCENDIO, TIPO 2, DE 2 1/2", COMPRIMENTO = 15 M, TECIDO EM FIO DE POLIESTER E TUBO INTERNO EM BORRACHA SINTETICA, COM UNIOES ENGATE RAPIDO</t>
  </si>
  <si>
    <t>MANGUEIRA DE INCENDIO, TIPO 2, DE 2 1/2", COMPRIMENTO = 20 M, TECIDO EM FIO DE POLIESTER E TUBO INTERNO EM BORRACHA SINTETICA, COM UNIOES</t>
  </si>
  <si>
    <t>MANGUEIRA DE INCENDIO, TIPO 2, DE 2 1/2", COMPRIMENTO = 25 M, TECIDO EM FIO DE POLIESTER E TUBO INTERNO EM BORRACHA SINTETICA, COM UNIOES ENGATE RAPIDO</t>
  </si>
  <si>
    <t>MANGUEIRA DE INCENDIO, TIPO 2, DE 2 1/2", COMPRIMENTO = 30 M, TECIDO EM FIO DE POLIESTER E TUBO INTERNO EM BORRACHA SINTETICA, COM UNIOES ENGATE RAPIDO</t>
  </si>
  <si>
    <t>MANGUEIRA DE PVC FLEXIVEL, TIPO FLAT/ACHATADA, D = 1 1/2" (40 MM), PARA CONDUCAO DE AGUA, SERVICOS LEVES E MEDIOS</t>
  </si>
  <si>
    <t>MANGUEIRA FLEXIVEL TRANSPARENTE COM ESPIRAL AZUL, EM PVC, DIAM. 1" (25 MM), PARA SERVICOS LEVES DE SUCCAO E DESCARGA</t>
  </si>
  <si>
    <t>MANGUEIRA FLEXIVEL TRANSPARENTE COM ESPIRAL AZUL, EM PVC, DIAM. 2" (50 MM), PARA SERVICOS LEVES DE SUCCAO E DESCARGA</t>
  </si>
  <si>
    <t>MANGUEIRA FLEXIVEL TRANSPARENTE COM ESPIRAL AZUL, EM PVC, DIAM. 4" (100 MM), PARA SERVICOS LEVES DE SUCCAO E DESCARGA</t>
  </si>
  <si>
    <t>MANGUEIRA PARA AR E AGUA DE PVC/BORRACHA, PRESSAO 300 PSI, DIAMETRO DE 1 POLEGADA</t>
  </si>
  <si>
    <t>MANGUEIRA PARA GAS - GLP, PVC, TRANCADA, DIAMETRO DE 3/8", COMPRIMENTO DE 1M (NORMATIZADA)</t>
  </si>
  <si>
    <t>MANIPULADOR TELESCOPICO, POTENCIA DE 101 HP, CAPACIDADE DE CARGA DE 3.500 KG, ALTURA MAXIMA DE ELEVACAO DE 12 M</t>
  </si>
  <si>
    <t>MANIPULADOR TELESCOPICO, POTENCIA DE 85 HP, CAPACIDADE DE CARGA DE 3.500 KG, ALTURA MAXIMA DE ELEVACAO DE 12,3 M</t>
  </si>
  <si>
    <t>MANOMETRO COM CAIXA EM ACO PINTADO, ESCALA *10* KGF/CM2 (*10* BAR), DIAMETRO NOMINAL DE *63* MM, CONEXAO DE 1/4"</t>
  </si>
  <si>
    <t>MANOMETRO COM CAIXA EM ACO PINTADO, ESCALA *10* KGF/CM2 (*10* BAR), DIAMETRO NOMINAL DE 100 MM, CONEXAO DE 1/2"</t>
  </si>
  <si>
    <t>MANTA / LENCOL DE BORRACHA, SBR, ANTIRRUIDO, E = 5 MM</t>
  </si>
  <si>
    <t>MANTA ALUMINIZADA 1 FACE PARA SUBCOBERTURA, E = *1* MM</t>
  </si>
  <si>
    <t>MANTA ALUMINIZADA NAS DUAS FACES, PARA SUBCOBERTURA, E = *2* MM</t>
  </si>
  <si>
    <t>MANTA ANTIRRUIDO DE POLIESTER (PET) PARA CONTRAPISO E = *8* MM</t>
  </si>
  <si>
    <t>MANTA ASFALTICA ELASTOMERICA EM POLIESTER 3 MM, TIPO III, CLASSE B, ACABAMENTO PP (NBR 9952)</t>
  </si>
  <si>
    <t>MANTA ASFALTICA ELASTOMERICA EM POLIESTER 4 MM, TIPO III, CLASSE B, ACABAMENTO PP (NBR 9952)</t>
  </si>
  <si>
    <t>MANTA ASFALTICA ELASTOMERICA EM POLIESTER 5 MM, TIPO III, CLASSE B, ACABAMENTO PP (NBR 9952)</t>
  </si>
  <si>
    <t>MANTA ASFALTICA ELASTOMERICA EM POLIESTER ALUMINIZADA 3 MM, TIPO III, CLASSE B (NBR 9952)</t>
  </si>
  <si>
    <t>MANTA ASFALTICA ELASTOMERICA TIPO GLASS 3 MM, TIPO II, CLASSE C, ACABAMENTO PP (NBR 9952)</t>
  </si>
  <si>
    <t>MANTA DE POLIETILENO EXPANDIDO (PEBD) ANTICHAMAS, E = 8 MM</t>
  </si>
  <si>
    <t>MANTA DE POLIETILENO EXPANDIDO (PEBD), E = 5 MM</t>
  </si>
  <si>
    <t>MANTA DE POLIETILENO EXPANDIDO, COM 1 FACE METALIZADA PARA SUBCOBERTURA, E = *5* MM</t>
  </si>
  <si>
    <t>MANTA GEOTEXTIL TECIDO DE LAMINETES DE POLIPROPILENO, RESISTENCIA A TRACAO = *25* KN/M</t>
  </si>
  <si>
    <t>MANTA LIQUIDA DE BASE ASFALTICA MODIFICADA COM A ADICAO DE ELASTOMEROS DILUIDOS EM SOLVENTE ORGANICO, APLICACAO A FRIO (MEMBRANA DE EMULSAO ASFALTICA PARA IMPERMEABILIZACAO FLEXIVEL)</t>
  </si>
  <si>
    <t>MANTA TERMOPLASTICA, PEAD, GEOMEMBRANA LISA, E = 0,50 MM (NBR 15352)</t>
  </si>
  <si>
    <t>MANTA TERMOPLASTICA, PEAD, GEOMEMBRANA LISA, E = 0,75 MM (NBR 15352)</t>
  </si>
  <si>
    <t>MANTA TERMOPLASTICA, PEAD, GEOMEMBRANA LISA, E = 0,80 MM (NBR 15352)</t>
  </si>
  <si>
    <t>MANTA TERMOPLASTICA, PEAD, GEOMEMBRANA LISA, E = 1,00 MM (NBR 15352)</t>
  </si>
  <si>
    <t>MANTA TERMOPLASTICA, PEAD, GEOMEMBRANA LISA, E = 1,50 MM (NBR 15352)</t>
  </si>
  <si>
    <t>MANTA TERMOPLASTICA, PEAD, GEOMEMBRANA LISA, E = 2,00 MM (NBR 15352)</t>
  </si>
  <si>
    <t>MANTA TERMOPLASTICA, PEAD, GEOMEMBRANA LISA, E = 2,50 MM (NBR 15352)</t>
  </si>
  <si>
    <t>MANTA TERMOPLASTICA, PEAD, GEOMEMBRANA TEXTURIZADA EM AMBAS AS FACES, E = 0,50 MM (NBR 15352)</t>
  </si>
  <si>
    <t>MANTA TERMOPLASTICA, PEAD, GEOMEMBRANA TEXTURIZADA EM AMBAS AS FACES, E = 0,75 MM (NBR 15352)</t>
  </si>
  <si>
    <t>MANTA TERMOPLASTICA, PEAD, GEOMEMBRANA TEXTURIZADA EM AMBAS AS FACES, E = 0,80 MM (NBR 15352)</t>
  </si>
  <si>
    <t>MANTA TERMOPLASTICA, PEAD, GEOMEMBRANA TEXTURIZADA EM AMBAS AS FACES, E = 1,00 MM (NBR 15352)</t>
  </si>
  <si>
    <t>MANTA TERMOPLASTICA, PEAD, GEOMEMBRANA TEXTURIZADA EM AMBAS AS FACES, E = 1,50 MM (NBR 15352)</t>
  </si>
  <si>
    <t>MANTA TERMOPLASTICA, PEAD, GEOMEMBRANA TEXTURIZADA EM AMBAS AS FACES, E = 2,00 MM (NBR 15352)</t>
  </si>
  <si>
    <t>MANTA TERMOPLASTICA, PEAD, GEOMEMBRANA TEXTURIZADA EM AMBAS AS FACES, E = 2,50 MM (NBR 15352)</t>
  </si>
  <si>
    <t>MAQUINA DE 40 MM PARA FECHADURA DE EMBUTIR EXTERNA, EM ACO INOX</t>
  </si>
  <si>
    <t>MAQUINA DE 40 MM PARA FECHADURA, PARA PORTA DE BANHEIRO, EM ACO INOX</t>
  </si>
  <si>
    <t>MAQUINA DE 40 MM PARA FECHADURA, PARA PORTA INTERNA, EM ACO INOX</t>
  </si>
  <si>
    <t>MAQUINA DE 55 MM PARA FECHADURA DE EMBUTIR EXTERNA, EM ACO INOX</t>
  </si>
  <si>
    <t>MAQUINA DE 55 MM PARA FECHADURA, PARA PORTA DE BANHEIRO, EM ACO INOX</t>
  </si>
  <si>
    <t>MAQUINA DE 55 MM PARA FECHADURA, PARA PORTA INTERNA, EM ACO INOX</t>
  </si>
  <si>
    <t>MAQUINA DEMARCADORA DE FAIXA DE TRAFEGO A FRIO, AUTOPROPELIDA, MOTOR DIESEL 38 HP</t>
  </si>
  <si>
    <t>MAQUINA EXTRUSORA DE CONCRETO PARA GUIAS E SARJETAS, COM MOTOR A DIESEL E POTENCIA DE 14 CV</t>
  </si>
  <si>
    <t>MAQUINA MANUAL TIPO PRENSA PARA PRODUCAO DE BLOCOS E PAVIMENTOS DE CONCRETO, COM MOTOR ELETRICO TRIFASICO PARA VIBRACAO, POTENCIA TOTAL INSTALADA DE 1,5 KW</t>
  </si>
  <si>
    <t>MAQUINA PARA CORTE COM DISCO ABRASIVO DE DIAMETRO DE 18" (450 MM), COM MOTOR ELETRICO TRIFASICO DE 10 CV</t>
  </si>
  <si>
    <t>MAQUINA TIPO PRENSA HIDRAULICA, PARA FABRICACAO DE TUBOS DE CONCRETO PARA AGUAS PLUVIAIS, DN 200 A DN 600 MM X 1000 MM DE COMPRIMENTO, COM MOTOR PRINCIPAL COM POTENCIA DE 20 CV</t>
  </si>
  <si>
    <t>MAQUINA TIPO VASO/TANQUE/JATO DE PRESSAO PORTATIL P/ JATEAMENTO, CONTROLE AUTOMATICO E REMOTO, CAMARA DE 1 SAIDA, 280 L, DIAM. *670* MM, BICO JATO CURTO VENTURI 5/16", MANGUEIRA 1" DE 10 M, COMPLETA (VALVULAS POP UP E DOSADORA, FUNDO CONICO ETC)</t>
  </si>
  <si>
    <t>MARCENEIRO (HORISTA)</t>
  </si>
  <si>
    <t>MARCENEIRO (MENSALISTA)</t>
  </si>
  <si>
    <t>MARMORISTA / GRANITEIRO (HORISTA)</t>
  </si>
  <si>
    <t>MARMORISTA / GRANITEIRO (MENSALISTA)</t>
  </si>
  <si>
    <t>MARRETA DE ACO, OITAVADA, 500 G, COM CABO DE MADEIRA</t>
  </si>
  <si>
    <t>MARTELO DE BORRACHA PRETO 450 G, CABO DE MADEIRA *60* MM DE DIAMETRO</t>
  </si>
  <si>
    <t>MARTELO DE PEDREIRO, 1 CORTE, EM ACO, *500* G, COMPRIMENTO TOTAL DE *28* CM, COM CABO DE MADEIRA</t>
  </si>
  <si>
    <t>MARTELO DE SOLDADOR/PICADOR DE SOLDA</t>
  </si>
  <si>
    <t>MARTELO DEMOLIDOR PNEUMATICO MANUAL, COM REDUCAO DE VIBRACAO, PESO DE 21 KG</t>
  </si>
  <si>
    <t>MARTELO DEMOLIDOR PNEUMATICO MANUAL, COM REDUCAO DE VIBRACAO, PESO DE 31,5 KG</t>
  </si>
  <si>
    <t>MARTELO DEMOLIDOR PNEUMATICO MANUAL, PADRAO, PESO DE 32 KG</t>
  </si>
  <si>
    <t>MARTELO DEMOLIDOR PNEUMATICO MANUAL, PESO DE 28 KG, COM SILENCIADOR</t>
  </si>
  <si>
    <t>MARTELO PERFURADOR PNEUMATICO MANUAL, DE SUPERFICIE, COM AVANCO DE COLUNA, PESO DE 22 KG</t>
  </si>
  <si>
    <t>MARTELO PERFURADOR PNEUMATICO MANUAL, HASTE 25 X 75 MM, 21 KG</t>
  </si>
  <si>
    <t>MARTELO PERFURADOR PNEUMATICO MANUAL, PESO DE 25 KG, COM SILENCIADOR</t>
  </si>
  <si>
    <t>MASCARA DE SEGURANCA PARA SOLDA COM ESCUDO DE CELERON E CARNEIRA DE PLASTICO COM REGULAGEM</t>
  </si>
  <si>
    <t>MASCARA DE SOLDA AUTOMATICA, COM GRAU DE ESCURECIMENTO DIN 9 A 13</t>
  </si>
  <si>
    <t>MASSA ACRILICA PARA SUPERFICIES INTERNAS E EXTERNAS</t>
  </si>
  <si>
    <t>MASSA CORRIDA PARA SUPERFICIES DE AMBIENTES INTERNOS</t>
  </si>
  <si>
    <t>MASSA DE REJUNTE EM PO PARA DRYWALL, A BASE DE GESSO, SECAGEM RAPIDA, PARA TRATAMENTO DE JUNTAS DE CHAPA DE GESSO (NECESSITA ADICAO DE AGUA)</t>
  </si>
  <si>
    <t>MASSA DE REJUNTE PRONTA PARA TRATAMENTO DE JUNTAS DE CHAPA DE GESSO PARA DRYWALL, SEM ADICAO DE AGUA</t>
  </si>
  <si>
    <t>MASSA EPOXI BICOMPONENTE (MASSA + CATALISADOR)</t>
  </si>
  <si>
    <t>MASSA EPOXI BICOMPONENTE PARA REPAROS</t>
  </si>
  <si>
    <t>MASSA PARA MADEIRA - INTERIOR E EXTERIOR</t>
  </si>
  <si>
    <t>MASSA PLASTICA PARA MARMORE/GRANITO</t>
  </si>
  <si>
    <t>MASSA PREMIUM PARA TEXTURA LISA DE BASE ACRILICA, USO INTERNO E EXTERNO</t>
  </si>
  <si>
    <t>MASSA PREMIUM PARA TEXTURA RUSTICA DE BASE ACRILICA, COR BRANCA, USO INTERNO E EXTERNO</t>
  </si>
  <si>
    <t>MASTRO SIMPLES GALVANIZADO DIAMETRO NOMINAL 1 1/2"</t>
  </si>
  <si>
    <t>MASTRO SIMPLES GALVANIZADO DIAMETRO NOMINAL 2"</t>
  </si>
  <si>
    <t>MASTRO TELESCOPICO DE 4 METROS (3 M X DN= 2" + 1 M X DN= 1 1/2")</t>
  </si>
  <si>
    <t>MASTRO TELESCOPICO GALVANIZADO 5 METROS (3 M X DN= 2" + 2 M X DN= 1 1/2")</t>
  </si>
  <si>
    <t>MASTRO TELESCOPICO GALVANIZADO 6 METROS (3 M X DN= 2" + 3 M X DN= 1 1/2")</t>
  </si>
  <si>
    <t>MASTRO TELESCOPICO GALVANIZADO 7 METROS (6 M X DN= 2" + 1 M X DN= 1 1/2")</t>
  </si>
  <si>
    <t>MASTRO TELESCOPICO GALVANIZADO 9 METROS (6 M X DN= 2" + 3 M X DN= 1 1/2")</t>
  </si>
  <si>
    <t>MECANICO DE EQUIPAMENTOS PESADOS (HORISTA)</t>
  </si>
  <si>
    <t>MECANICO DE EQUIPAMENTOS PESADOS (MENSALISTA)</t>
  </si>
  <si>
    <t>MECANICO DE REFRIGERACAO (HORISTA)</t>
  </si>
  <si>
    <t>MECANICO DE REFRIGERACAO (MENSALISTA)</t>
  </si>
  <si>
    <t>MEDIDOR DE NIVEL ESTATICO E DINAMICO PARA POCO, COMPRIMENTO DE 200 M</t>
  </si>
  <si>
    <t>MEIA CANA DE MADEIRA CEDRINHO OU EQUIVALENTE DA REGIAO, ACABAMENTO PARA FORRO PAULISTA, *2,5 X 2,5* CM</t>
  </si>
  <si>
    <t>MEIA CANA DE MADEIRA PINUS OU EQUIVALENTE DA REGIAO, ACABAMENTO PARA FORRO PAULISTA, *2,5 X 2,5* CM</t>
  </si>
  <si>
    <t>MEIA CANALETA DE CONCRETO ESTRUTURAL 14 X 19 X 19 CM, FBK 14 MPA (NBR 6136)</t>
  </si>
  <si>
    <t>MEIA CANALETA DE CONCRETO ESTRUTURAL 14 X 19 X 19 CM, FBK 4,5 MPA (NBR 6136)</t>
  </si>
  <si>
    <t>MEIO BLOCO DE CONCRETO ESTRUTURAL 14 X 19 X 14 CM, FBK 14 MPA (NBR 6136)</t>
  </si>
  <si>
    <t>MEIO BLOCO DE CONCRETO ESTRUTURAL 14 X 19 X 14 CM, FBK 4,5 MPA (NBR 6136)</t>
  </si>
  <si>
    <t>MEIO BLOCO DE CONCRETO ESTRUTURAL 14 X 19 X 19 CM, FBK 14 MPA (NBR 6136)</t>
  </si>
  <si>
    <t>MEIO BLOCO DE CONCRETO ESTRUTURAL 14 X 19 X 19 CM, FBK 4,5 MPA (NBR 6136)</t>
  </si>
  <si>
    <t>MEIO BLOCO DE CONCRETO ESTRUTURAL 14 X 19 X 34 CM, FBK 14 MPA (NBR 6136)</t>
  </si>
  <si>
    <t>MEIO BLOCO DE VEDACAO DE CONCRETO 14 X 19 X 19 CM (CLASSE C - NBR 6136)</t>
  </si>
  <si>
    <t>MEIO BLOCO DE VEDACAO DE CONCRETO 19 X 19 X 19 CM (CLASSE C - NBR 6136)</t>
  </si>
  <si>
    <t>MEIO BLOCO DE VEDACAO DE CONCRETO 9 X 19 X 19 CM (CLASSE C - NBR 6136)</t>
  </si>
  <si>
    <t>MEIO BLOCO DE VEDACAO DE CONCRETO APARENTE 14 X 19 X 19 CM (CLASSE C - NBR 6136)</t>
  </si>
  <si>
    <t>MEIO BLOCO DE VEDACAO DE CONCRETO APARENTE 19 X 19 X 19 CM (CLASSE C - NBR 6136)</t>
  </si>
  <si>
    <t>MEIO BLOCO DE VEDACAO DE CONCRETO APARENTE 9 X 19 X 19 CM (CLASSE C - NBR 6136)</t>
  </si>
  <si>
    <t>MEIO BLOCO ESTRUTURAL CERAMICO DE 14 X 19 X 14 CM (L X A X C) E 6,0 MPA</t>
  </si>
  <si>
    <t>MEIO BLOCO ESTRUTURAL CERAMICO DE 14 X 19 X 19 CM (L X A X C) E 6,0 MPA</t>
  </si>
  <si>
    <t>MEIO-FIO OU GUIA DE CONCRETO PRE MOLDADO, COMP 1 M, *30 X 10/12* CM (H X L1/L2)</t>
  </si>
  <si>
    <t>MEIO-FIO OU GUIA DE CONCRETO PRE MOLDADO, COMP 80 CM, *30 X 10/10* (H X L1/L2)</t>
  </si>
  <si>
    <t>MEIO-FIO OU GUIA DE CONCRETO PRE-MOLDADO, COMP *39* CM, *19 X 6,5/6,5* CM (H X L1/L2)</t>
  </si>
  <si>
    <t>MEIO-FIO OU GUIA DE CONCRETO PRE-MOLDADO, COMP 1 M, *20 X 12/15* CM (H X L1/L2)</t>
  </si>
  <si>
    <t>MEIO-FIO OU GUIA DE CONCRETO PRE-MOLDADO, COMP 80 CM, *25 X 08/08* CM (H X L1/L2)</t>
  </si>
  <si>
    <t>MEIO-FIO OU GUIA DE CONCRETO PRE-MOLDADO, TIPO CHAPEU PARA BOCA DE LOBO, DIMENSOES *1,20* X 0,15 X 0,30 M</t>
  </si>
  <si>
    <t>MEIO-FIO OU GUIA DE CONCRETO, PRE-MOLDADO, COMP 1 M, *30 X 12/15* CM (H X L1/L2)</t>
  </si>
  <si>
    <t>MEIO-FIO OU GUIA DE CONCRETO, PRE-MOLDADO, COMP 1 M, *30 X 15* CM (H X L)</t>
  </si>
  <si>
    <t>MEIO-FIO OU GUIA DE CONCRETO, PRE-MOLDADO, COMP 80 CM, *45 X 12/18* CM (H X L1/L2)</t>
  </si>
  <si>
    <t>MEMBRANA IMPERMEABILIZANTE A BASE DE POLIUREIA, BICOMPONENTE, APLICACAO A FRIO</t>
  </si>
  <si>
    <t>MEMBRANA IMPERMEABILIZANTE A BASE DE POLIURETANO</t>
  </si>
  <si>
    <t>MEMBRANA IMPERMEABILIZANTE ACRILICA MONOCOMPONENTE</t>
  </si>
  <si>
    <t>MESA VIBRATORIA COM DIMENSOES DE 2,0 X 1,0 M, COM MOTOR ELETRICO DE 2 POLOS E POTENCIA DE 3 CV</t>
  </si>
  <si>
    <t>MESTRE DE OBRAS (HORISTA)</t>
  </si>
  <si>
    <t>MESTRE DE OBRAS (MENSALISTA)</t>
  </si>
  <si>
    <t>METACAULIM DE ALTA REATIVIDADE/CAULIM CALCINADO</t>
  </si>
  <si>
    <t>MICRO-TRATOR CORTADOR DE GRAMA COM LARGURA DO CORTE DE 107 CM, COM 2 LAMINAS E DESCARTE LATERAL</t>
  </si>
  <si>
    <t>MICROESFERAS DE VIDRO PARA SINALIZACAO HORIZONTAL VIARIA, TIPO I-B (PREMIX) - NBR 16184</t>
  </si>
  <si>
    <t>MICROESFERAS DE VIDRO PARA SINALIZACAO HORIZONTAL VIARIA, TIPO II-A (DROP-ON) - NBR 16184</t>
  </si>
  <si>
    <t>MICTORIO COLETIVO ACO INOX (AISI 304), E = 0,8 MM, DE *100 X 40 X 30* CM (C X A X P)</t>
  </si>
  <si>
    <t>MICTORIO COLETIVO ACO INOX (AISI 304), E = 0,8 MM, DE *100 X 50 X 35* CM (C X A X P)</t>
  </si>
  <si>
    <t>MICTORIO INDIVIDUAL ACO INOX (AISI 304), E = 0,8 MM, DE *50 X 45 X 35* (C X A X P)</t>
  </si>
  <si>
    <t>MICTORIO INDIVIDUAL, SIFONADO, DE LOUCA BRANCA, SEM COMPLEMENTOS</t>
  </si>
  <si>
    <t>MICTORIO INDIVIDUAL, SIFONADO, VALVULA EMBUTIDA, DE LOUCA BRANCA, SEM COMPLEMENTOS - PADRAO ALTO</t>
  </si>
  <si>
    <t>MINICAPTOR, EM ACO GALVANIZADO A FOGO, FIXACAO COM ROSCA SOBERBA OU MECANICA, H=300 MM X DN=10 MM</t>
  </si>
  <si>
    <t>MINICAPTOR, EM ACO GALVANIZADO A FOGO, FIXACAO COM ROSCA SOBERBA OU MECANICA, H=600 MM X DN=10 MM</t>
  </si>
  <si>
    <t>MINICAPTOR, EM ACO GALVANIZADO A FOGO, FIXACAO HORIZONTAL COM BANDEIRA A 20 CM, H=300 MM E X DN=10 MM</t>
  </si>
  <si>
    <t>MINICAPTOR, EM ACO GALVANIZADO A FOGO, FIXACAO HORIZONTAL COM BANDEIRA A 20 CM, H=600 MM E X DN=10 MM</t>
  </si>
  <si>
    <t>MINICAPTOR, EM ACO GALVANIZADO A FOGO, FIXACAO HORIZONTAL DE 1 FUROS, SEM BANDEIRA, H=300 MM X DN=10 MM</t>
  </si>
  <si>
    <t>MINICAPTOR, EM ACO GALVANIZADO A FOGO, FIXACAO HORIZONTAL DE 2 FUROS, SEM BANDEIRA, H=600 MM X DN=10 MM</t>
  </si>
  <si>
    <t>MINICAPTORES DE INSERCAO, EM ACO GALVANIZADO A FOGO, H=300 MM X DN=10 MM</t>
  </si>
  <si>
    <t>MINICAPTORES DE INSERCAO, EM ACO GALVANIZADO A FOGO, H=600,MM X DN=10,MM</t>
  </si>
  <si>
    <t>MINICARREGADEIRA SOBRE RODAS, POTENCIA LIQUIDA DE *47* HP, CAPACIDADE NOMINAL DE OPERACAO DE *646* KG</t>
  </si>
  <si>
    <t>MINICARREGADEIRA SOBRE RODAS, POTENCIA LIQUIDA DE *72* HP, CAPACIDADE NOMINAL DE OPERACAO DE *1200* KG</t>
  </si>
  <si>
    <t>MINIESCAVADEIRA SOBRE ESTEIRAS, POTENCIA LIQUIDA DE *30* HP, PESO OPERACIONAL DE *3.500* KG</t>
  </si>
  <si>
    <t>MINIESCAVADEIRA SOBRE ESTEIRAS, POTENCIA LIQUIDA DE *42* HP, PESO OPERACIONAL DE *4.500* KG</t>
  </si>
  <si>
    <t>MINIESCAVADEIRA SOBRE ESTEIRAS, POTENCIA LIQUIDA DE *42* HP, PESO OPERACIONAL DE *5.300* KG</t>
  </si>
  <si>
    <t>MISTURADOR DE ARGAMASSA, EIXO HORIZONTAL, CAPACIDADE DE MISTURA 160 KG, MOTOR ELETRICO TRIFASICO 220/380 V, POTENCIA 3 CV</t>
  </si>
  <si>
    <t>MISTURADOR DE ARGAMASSA, EIXO HORIZONTAL, CAPACIDADE DE MISTURA 300 KG, MOTOR ELETRICO TRIFASICO 220/380 V, POTENCIA 5 CV</t>
  </si>
  <si>
    <t>MISTURADOR DE ARGAMASSA, EIXO HORIZONTAL, CAPACIDADE DE MISTURA 600 KG, MOTOR ELETRICO TRIFASICO 220/380 V, POTENCIA 7,5 CV</t>
  </si>
  <si>
    <t>MISTURADOR DE METAL CROMADO DE PAREDE PARA LAVATORIO</t>
  </si>
  <si>
    <t>MISTURADOR DE METAL CROMADO, DE MESA/BANCADA, COM BICA BAIXA, PARA LAVATORIO</t>
  </si>
  <si>
    <t>MISTURADOR DE PAREDE, DE METAL CROMADO, PARA COZINHA, BICA ALTA MOVEL, COM AREJADOR ARTICULADO</t>
  </si>
  <si>
    <t>MISTURADOR DUPLO HORIZONTAL DE ALTA TURBULENCIA, CAPACIDADE / VOLUME 2 X 500 LITROS, MOTORES ELETRICOS MINIMO 5 CV CADA, PARA NATA CIMENTO, ARGAMASSA E OUTROS</t>
  </si>
  <si>
    <t>MISTURADOR MANUAL DE TINTAS PARA FURADEIRA, HASTE METALICA *60* CM, COM HELICE (MEXEDOR DE TINTA)</t>
  </si>
  <si>
    <t>MISTURADOR METALICO, BASE PARA CHUVEIRO/BANHEIRA, 1/2" OU 3/4", SOLDAVEL OU ROSCAVEL (NAO INCLUI ACABAMENTOS)</t>
  </si>
  <si>
    <t>MISTURADOR MONOCOMANDO PARA CHUVEIRO, BASE BRUTA, METALICO COM ACABAMENTO CROMADO</t>
  </si>
  <si>
    <t>MOLA HIDRAULICA AEREA, PARA PORTAS DE ATE 1.100 MM E PESO DE ATE 85 KG, COM CORPO EM ALUMINIO E BRACO EM ACO, SEM BRACO DE PARADA</t>
  </si>
  <si>
    <t>MOLA HIDRAULICA AEREA, PARA PORTAS DE ATE 850 MM E PESO DE ATE 50 KG, COM CORPO EM ALUMINIO E BRACO EM ACO, SEM BRACO DE PARADA</t>
  </si>
  <si>
    <t>MOLA HIDRAULICA AEREA, PARA PORTAS DE ATE 950 MM E PESO DE ATE 65 KG, COM CORPO EM ALUMINIO E BRACO EM ACO, SEM BRACO DE PARADA</t>
  </si>
  <si>
    <t>MOLA HIDRAULICA DE PISO, PARA PORTAS DE ATE 1100 MM E PESO DE ATE 120 KG, COM CORPO EM ACO INOX</t>
  </si>
  <si>
    <t>MONTADOR DE ELETROELETRONICOS (HORISTA)</t>
  </si>
  <si>
    <t>MONTADOR DE ELETROELETRONICOS (MENSALISTA)</t>
  </si>
  <si>
    <t>MONTADOR DE ESTRUTURAS METALICAS (MENSALISTA)</t>
  </si>
  <si>
    <t>MONTADOR DE ESTRUTURAS METALICAS HORISTA</t>
  </si>
  <si>
    <t>MONTADOR DE MAQUINAS (HORISTA)</t>
  </si>
  <si>
    <t>MONTADOR DE MAQUINAS (MENSALISTA)</t>
  </si>
  <si>
    <t>MOTOBOMBA AUTOESCORVANTE MOTOR A GASOLINA, POTENCIA 6,0HP, BOCAIS 3" X 3", HM/Q = 5 MCA / 24 M3/H A 52,5 MCA / 5,0 M3/H</t>
  </si>
  <si>
    <t>MOTOBOMBA AUTOESCORVANTE MOTOR ELETRICO TRIFASICO 7,4HP BOCA DIAMETRO DE SUCCAO X RECLAQUE: 2"X2", HM/ Q = 10 M / 73,5 M3/H A 28 M / 8,2 M3 /H</t>
  </si>
  <si>
    <t>MOTOBOMBA AUTOESCORVANTE POTENCIA 5,42 HP, BOCAIS SUCCAO X RECALQUE 2" X 2", A GASOLINA, DIAMETRO DO ROTOR 122 MM HM/Q = 6 MCA / 33,0 M3/H A 28 MCA / 8,0 M3/H</t>
  </si>
  <si>
    <t>MOTOBOMBA CENTRIFUGA, MOTOR A GASOLINA, POTENCIA 5,42 HP, BOCAIS 1 1/2" X 1", DIAMETRO ROTOR 143 MM HM/Q = 6 MCA / 16,8 M3/H A 38 MCA / 6,6 M3/H</t>
  </si>
  <si>
    <t>MOTOBOMBA TRASH (PARA AGUA SUJA) AUTO ESCORVANTE, MOTOR GASOLINA DE 6,41 HP, DIAMETROS DE SUCCAO X RECALQUE: 3" X 3", HM/Q: 10/60 A 23/0</t>
  </si>
  <si>
    <t>MOTONIVELADORA POTENCIA BASICA LIQUIDA (PRIMEIRA MARCHA) 125 HP, PESO BRUTO 13843 KG, LARGURA DA LAMINA DE 3,7 M</t>
  </si>
  <si>
    <t>MOTONIVELADORA POTENCIA BASICA LIQUIDA (PRIMEIRA MARCHA) 171 HP, PESO BRUTO 14768 KG, LARGURA DA LAMINA DE 3,7 M</t>
  </si>
  <si>
    <t>MOTONIVELADORA POTENCIA BASICA LIQUIDA (PRIMEIRA MARCHA) 186 HP, PESO BRUTO 15785 KG, LARGURA DA LAMINA DE 4,3 M</t>
  </si>
  <si>
    <t>MOTOR A DIESEL PARA VIBRADOR DE IMERSAO, DE *4,7* CV</t>
  </si>
  <si>
    <t>MOTOR A GASOLINA PARA VIBRADOR DE IMERSAO, 4 TEMPOS, DE 5,5 CV</t>
  </si>
  <si>
    <t>MOTOR ELETRICO PARA VIBRADOR DE IMERSAO, DE 2 CV, MONOFASICO, 110/220 V</t>
  </si>
  <si>
    <t>MOTOR ELETRICO PARA VIBRADOR DE IMERSAO, DE 2 CV, TRIFASICO, 220/380 V</t>
  </si>
  <si>
    <t>MOTORISTA DE CAMINHAO (HORISTA)</t>
  </si>
  <si>
    <t>MOTORISTA DE CAMINHAO (MENSALISTA)</t>
  </si>
  <si>
    <t>MOTORISTA DE CAMINHAO BETONEIRA (HORISTA)</t>
  </si>
  <si>
    <t>MOTORISTA DE CAMINHAO-BASCULANTE (HORISTA)</t>
  </si>
  <si>
    <t>MOTORISTA DE CAMINHAO-BASCULANTE (MENSALISTA)</t>
  </si>
  <si>
    <t>MOTORISTA DE CAMINHAO-CARRETA (HORISTA)</t>
  </si>
  <si>
    <t>MOTORISTA DE CAMINHAO-CARRETA (MENSALISTA)</t>
  </si>
  <si>
    <t>MOTORISTA DE CARRO DE PASSEIO (HORISTA)</t>
  </si>
  <si>
    <t>MOTORISTA DE CARRO DE PASSEIO (MENSALISTA)</t>
  </si>
  <si>
    <t>MOTORISTA OPERADOR DE CAMINHAO COM MUNCK (HORISTA)</t>
  </si>
  <si>
    <t>MOTORISTA OPERADOR DE CAMINHAO COM MUNCK (MENSALISTA)</t>
  </si>
  <si>
    <t>MOURAO CONCRETO CURVO, SECAO "T", H = 2,80 M + CURVA COM 0,45 M, COM FUROS PARA FIOS</t>
  </si>
  <si>
    <t>MOURAO DE CONCRETO CURVO, *10 X 10* CM, H= *2,60* M + CURVA DE 0,40 M</t>
  </si>
  <si>
    <t>MOURAO DE CONCRETO RETO, SECAO QUADRADA *10 X 10* CM, H= *2,30* M</t>
  </si>
  <si>
    <t>MOURAO DE CONCRETO RETO, SECAO QUADRADA, *10 X 10* CM, H= 3,00 M</t>
  </si>
  <si>
    <t>MOURAO DE CONCRETO RETO, TIPO ESTICADOR, *10 X 10* CM, H= 2,50 M</t>
  </si>
  <si>
    <t>MOURAO ROLICO DE MADEIRA TRATADA, D = 16 A 20 CM, H = 2,20 M, EM EUCALIPTO OU EQUIVALENTE DA REGIAO (PARA CERCA)</t>
  </si>
  <si>
    <t>MOURAO ROLICO DE MADEIRA TRATADA, D = 8 A 11 CM, H = 2,20 M, EM EUCALIPTO OU EQUIVALENTE DA REGIAO (PARA CERCA)</t>
  </si>
  <si>
    <t>MUDA DE ARBUSTO FLORIFERO, CLUSIA/GARDENIA/MOREIA BRANCA/ AZALEIA OU EQUIVALENTE DA REGIAO, H= *50 A 70* CM</t>
  </si>
  <si>
    <t>MUDA DE ARBUSTO FOLHAGEM, SANSAO-DO-CAMPO OU EQUIVALENTE DA REGIAO, H= *50 A 70* CM</t>
  </si>
  <si>
    <t>MUDA DE ARBUSTO, BUXINHO, H= *50* CM</t>
  </si>
  <si>
    <t>MUDA DE ARBUSTO, PINGO DE OURO/ VIOLETEIRA, H = *10 A 20* CM</t>
  </si>
  <si>
    <t>MUDA DE ARVORE ORNAMENTAL, OITI/AROEIRA SALSA/ANGICO/IPE/JACARANDA OU EQUIVALENTE DA REGIAO, H= *1* M</t>
  </si>
  <si>
    <t>MUDA DE ARVORE ORNAMENTAL, OITI/AROEIRA SALSA/ANGICO/IPE/JACARANDA OU EQUIVALENTE DA REGIAO, H= *2* M</t>
  </si>
  <si>
    <t>MUDA DE PALMEIRA ARECA, H= *1,50* M</t>
  </si>
  <si>
    <t>MUDA DE RASTEIRA/FORRACAO, AMENDOIM RASTEIRO/ONZE HORAS/AZULZINHA/IMPATIENS OU EQUIVALENTE DA REGIAO</t>
  </si>
  <si>
    <t>MULTIEXERCITADOR COM SEIS FUNCOES, EM TUBO DE ACO CARBONO, PINTURA NO PROCESSO ELETROSTATICO - EQUIPAMENTO DE GINASTICA PARA ACADEMIA AO AR LIVRE / ACADEMIA DA TERCEIRA IDADE - ATI</t>
  </si>
  <si>
    <t>NIPLE DE FERRO GALVANIZADO, COM ROSCA BSP, DE 1 1/2"</t>
  </si>
  <si>
    <t>NIPLE DE FERRO GALVANIZADO, COM ROSCA BSP, DE 1 1/4"</t>
  </si>
  <si>
    <t>NIPLE DE FERRO GALVANIZADO, COM ROSCA BSP, DE 1"</t>
  </si>
  <si>
    <t>NIPLE DE FERRO GALVANIZADO, COM ROSCA BSP, DE 1/2"</t>
  </si>
  <si>
    <t>NIPLE DE FERRO GALVANIZADO, COM ROSCA BSP, DE 2 1/2"</t>
  </si>
  <si>
    <t>NIPLE DE FERRO GALVANIZADO, COM ROSCA BSP, DE 2"</t>
  </si>
  <si>
    <t>NIPLE DE FERRO GALVANIZADO, COM ROSCA BSP, DE 3"</t>
  </si>
  <si>
    <t>NIPLE DE FERRO GALVANIZADO, COM ROSCA BSP, DE 3/4"</t>
  </si>
  <si>
    <t>NIPLE DE FERRO GALVANIZADO, COM ROSCA BSP, DE 4"</t>
  </si>
  <si>
    <t>NIPLE DE FERRO GALVANIZADO, COM ROSCA BSP, DE 5"</t>
  </si>
  <si>
    <t>NIPLE DE FERRO GALVANIZADO, COM ROSCA BSP, DE 6"</t>
  </si>
  <si>
    <t>NIPLE DE REDUCAO DE FERRO GALVANIZADO, COM ROSCA BSP, DE 1 1/2" X 1 1/4"</t>
  </si>
  <si>
    <t>NIPLE DE REDUCAO DE FERRO GALVANIZADO, COM ROSCA BSP, DE 1 1/2" X 1"</t>
  </si>
  <si>
    <t>NIPLE DE REDUCAO DE FERRO GALVANIZADO, COM ROSCA BSP, DE 1 1/2" X 3/4"</t>
  </si>
  <si>
    <t>NIPLE DE REDUCAO DE FERRO GALVANIZADO, COM ROSCA BSP, DE 1 1/4" X 1"</t>
  </si>
  <si>
    <t>NIPLE DE REDUCAO DE FERRO GALVANIZADO, COM ROSCA BSP, DE 1 1/4" X 1/2"</t>
  </si>
  <si>
    <t>NIPLE DE REDUCAO DE FERRO GALVANIZADO, COM ROSCA BSP, DE 1 1/4" X 3/4"</t>
  </si>
  <si>
    <t>NIPLE DE REDUCAO DE FERRO GALVANIZADO, COM ROSCA BSP, DE 1" X 1/2"</t>
  </si>
  <si>
    <t>NIPLE DE REDUCAO DE FERRO GALVANIZADO, COM ROSCA BSP, DE 1" X 3/4"</t>
  </si>
  <si>
    <t>NIPLE DE REDUCAO DE FERRO GALVANIZADO, COM ROSCA BSP, DE 1/2" X 1/4"</t>
  </si>
  <si>
    <t>NIPLE DE REDUCAO DE FERRO GALVANIZADO, COM ROSCA BSP, DE 2 1/2" X 2"</t>
  </si>
  <si>
    <t>NIPLE DE REDUCAO DE FERRO GALVANIZADO, COM ROSCA BSP, DE 2" X 1 1/2"</t>
  </si>
  <si>
    <t>NIPLE DE REDUCAO DE FERRO GALVANIZADO, COM ROSCA BSP, DE 2" X 1 1/4"</t>
  </si>
  <si>
    <t>NIPLE DE REDUCAO DE FERRO GALVANIZADO, COM ROSCA BSP, DE 2" X 1"</t>
  </si>
  <si>
    <t>NIPLE DE REDUCAO DE FERRO GALVANIZADO, COM ROSCA BSP, DE 3" X 2 1/2"</t>
  </si>
  <si>
    <t>NIPLE DE REDUCAO DE FERRO GALVANIZADO, COM ROSCA BSP, DE 3" X 2"</t>
  </si>
  <si>
    <t>NIPLE DE REDUCAO DE FERRO GALVANIZADO, COM ROSCA BSP, DE 3/4" X 1/2"</t>
  </si>
  <si>
    <t>NIPLE SEXTAVADO EM ACO CARBONO, COM ROSCA BSP, PRESSAO 3.000 LBS, DN 1 1/2"</t>
  </si>
  <si>
    <t>NIPLE SEXTAVADO EM ACO CARBONO, COM ROSCA BSP, PRESSAO 3.000 LBS, DN 1 1/4"</t>
  </si>
  <si>
    <t>NIPLE SEXTAVADO EM ACO CARBONO, COM ROSCA BSP, PRESSAO 3.000 LBS, DN 1"</t>
  </si>
  <si>
    <t>NIPLE SEXTAVADO EM ACO CARBONO, COM ROSCA BSP, PRESSAO 3.000 LBS, DN 1/2"</t>
  </si>
  <si>
    <t>NIPLE SEXTAVADO EM ACO CARBONO, COM ROSCA BSP, PRESSAO 3.000 LBS, DN 2 1/2"</t>
  </si>
  <si>
    <t>NIPLE SEXTAVADO EM ACO CARBONO, COM ROSCA BSP, PRESSAO 3.000 LBS, DN 2"</t>
  </si>
  <si>
    <t>NIPLE SEXTAVADO EM ACO CARBONO, COM ROSCA BSP, PRESSAO 3.000 LBS, DN 3/4"</t>
  </si>
  <si>
    <t>NIVEL DE ALUMINIO 350 MM (14"), COM 3 BOLHAS</t>
  </si>
  <si>
    <t>NIVELADOR (HORISTA)</t>
  </si>
  <si>
    <t>NIVELADOR (MENSALISTA)</t>
  </si>
  <si>
    <t>NOBREAK TRIFASICO, DE 10 KVA FATOR DE POTENCIA DE 0,8, AUTONOMIA MINIMA DE 30 MINUTOS A PLENA CARGA</t>
  </si>
  <si>
    <t>NOBREAK TRIFASICO, DE 15 KVA FATOR DE POTENCIA DE 0,8, AUTONOMIA MINIMA DE 30 MINUTOS A PLENA CARGA</t>
  </si>
  <si>
    <t>NOBREAK TRIFASICO, DE 20 KVA FATOR DE POTENCIA DE 0,8, AUTONOMIA MINIMA DE 30 MINUTOS A PLENA CARGA</t>
  </si>
  <si>
    <t>NOBREAK TRIFASICO, DE 25 KVA FATOR DE POTENCIA DE 0,8, AUTONOMIA MINIMA DE 30 MINUTOS A PLENA CARGA</t>
  </si>
  <si>
    <t>NOBREAK TRIFASICO, DE 5 KVA FATOR DE POTENCIA DE 0,8, AUTONOMIA MINIMA DE 30 MINUTOS A PLENA CARGA</t>
  </si>
  <si>
    <t>NUMERO / ALGARISMO PARA RESIDENCIA (FACHADA), EM ZAMAC, COM ALTURA DE APROX *45* MM, INCLUSIVE PARAFUSOS</t>
  </si>
  <si>
    <t>NUMERO / ALGARISMO PARA RESIDENCIA (FACHADA), EM ZAMAC, COM ALTURA DE APROX 125 MM, INCLUSIVE PARAFUSOS</t>
  </si>
  <si>
    <t>OCULOS DE SEGURANCA CONTRA IMPACTOS COM LENTE INCOLOR, ARMACAO NYLON, COM PROTECAO UVA E UVB</t>
  </si>
  <si>
    <t>OCULOS DE SOLDA COM ESCURECIMENTO AUTOMATICO</t>
  </si>
  <si>
    <t>OLEO DIESEL COMBUSTIVEL COMUM METROPOLITANO S-10 OU S-500</t>
  </si>
  <si>
    <t>OLEO LUBRIFICANTE MINERAL MONOVISCOSO, SAE 40, PARA MOTORES DE EQUIPAMENTOS PESADOS (CAMINHOES, TRATORES, RETROS E ETC)</t>
  </si>
  <si>
    <t>OLHO MAGICO PARA PORTAS, EM LATAO, COM LENTE DE POLICARBONATO, ANGULO DE *200* GRAUS, ESPESSURA ENTRE *25 E 46* MM, INCLUINDO FECHO JANELA</t>
  </si>
  <si>
    <t>OPERADOR DE BATE-ESTACAS (HORISTA)</t>
  </si>
  <si>
    <t>OPERADOR DE BATE-ESTACAS (MENSALISTA)</t>
  </si>
  <si>
    <t>OPERADOR DE BETONEIRA (CAMINHAO) (MENSALISTA)</t>
  </si>
  <si>
    <t>OPERADOR DE BETONEIRA ESTACIONARIA / MISTURADOR (HORISTA)</t>
  </si>
  <si>
    <t>OPERADOR DE BETONEIRA ESTACIONARIA / MISTURADOR (MENSALISTA)</t>
  </si>
  <si>
    <t>OPERADOR DE COMPRESSOR DE AR OU COMPRESSORISTA (HORISTA)</t>
  </si>
  <si>
    <t>OPERADOR DE COMPRESSOR DE AR OU COMPRESSORISTA (MENSALISTA)</t>
  </si>
  <si>
    <t>OPERADOR DE DEMARCADORA DE FAIXAS DE TRAFEGO (HORISTA)</t>
  </si>
  <si>
    <t>OPERADOR DE DEMARCADORA DE FAIXAS DE TRAFEGO (MENSALISTA)</t>
  </si>
  <si>
    <t>OPERADOR DE ESCAVADEIRA (HORISTA)</t>
  </si>
  <si>
    <t>OPERADOR DE ESCAVADEIRA (MENSALISTA)</t>
  </si>
  <si>
    <t>OPERADOR DE GUINCHO OU GUINCHEIRO (HORISTA)</t>
  </si>
  <si>
    <t>OPERADOR DE GUINCHO OU GUINCHEIRO (MENSALISTA)</t>
  </si>
  <si>
    <t>OPERADOR DE GUINDASTE (HORISTA)</t>
  </si>
  <si>
    <t>OPERADOR DE GUINDASTE (MENSALISTA)</t>
  </si>
  <si>
    <t>OPERADOR DE JATO ABRASIVO OU JATISTA (HORISTA)</t>
  </si>
  <si>
    <t>OPERADOR DE JATO ABRASIVO OU JATISTA (MENSALISTA)</t>
  </si>
  <si>
    <t>OPERADOR DE MAQUINAS E TRATORES DIVERSOS - TERRAPLANAGEM (HORISTA)</t>
  </si>
  <si>
    <t>OPERADOR DE MAQUINAS E TRATORES DIVERSOS - TERRAPLANAGEM (MENSALISTA)</t>
  </si>
  <si>
    <t>OPERADOR DE MARTELETE OU MARTELETEIRO (HORISTA)</t>
  </si>
  <si>
    <t>OPERADOR DE MARTELETE OU MARTELETEIRO (MENSALISTA)</t>
  </si>
  <si>
    <t>OPERADOR DE MOTO SCRAPER (HORISTA)</t>
  </si>
  <si>
    <t>OPERADOR DE MOTO SCRAPER (MENSALISTA)</t>
  </si>
  <si>
    <t>OPERADOR DE MOTONIVELADORA (HORISTA)</t>
  </si>
  <si>
    <t>OPERADOR DE MOTONIVELADORA (MENSALISTA)</t>
  </si>
  <si>
    <t>OPERADOR DE PA CARREGADEIRA (HORISTA)</t>
  </si>
  <si>
    <t>OPERADOR DE PA CARREGADEIRA (MENSALISTA)</t>
  </si>
  <si>
    <t>OPERADOR DE PAVIMENTADORA / MESA VIBROACABADORA (HORISTA)</t>
  </si>
  <si>
    <t>OPERADOR DE PAVIMENTADORA / MESA VIBROACABADORA (MENSALISTA)</t>
  </si>
  <si>
    <t>OPERADOR DE ROLO COMPACTADOR (HORISTA)</t>
  </si>
  <si>
    <t>OPERADOR DE ROLO COMPACTADOR (MENSALISTA)</t>
  </si>
  <si>
    <t>OPERADOR DE USINA DE ASFALTO, DE SOLOS OU DE CONCRETO (HORISTA)</t>
  </si>
  <si>
    <t>OPERADOR DE USINA DE ASFALTO, DE SOLOS OU DE CONCRETO (MENSALISTA)</t>
  </si>
  <si>
    <t>OXIGENIO - RECARGA DE GAS PARA CILINDRO (NAO INCLUI TROCA/MANUTENCAO DO CILINDRO)</t>
  </si>
  <si>
    <t>PA CARREGADEIRA SOBRE RODAS, POTENCIA 152 HP, CAPACIDADE DA CACAMBA DE 1,53 A 2,30 M3, PESO OPERACIONAL MAXIMO DE 10216 KG</t>
  </si>
  <si>
    <t>PA CARREGADEIRA SOBRE RODAS, POTENCIA BRUTA *127* CV, CAPACIDADE DA CACAMBA DE 2,0 A 2,4 M3, PESO OPERACIONAL MAXIMO DE 10330 KG</t>
  </si>
  <si>
    <t>PA CARREGADEIRA SOBRE RODAS, POTENCIA LIQUIDA 197 HP, CAPACIDADE DA CACAMBA DE 2,5 A 3,5 M3, PESO OPERACIONAL MAXIMO DE 18338 KG</t>
  </si>
  <si>
    <t>PA CARREGADEIRA SOBRE RODAS, POTENCIA LIQUIDA 213 HP, CAPACIDADE DA CACAMBA DE 1,9 A 3,5 M3, PESO OPERACIONAL MAXIMO DE 19234 KG</t>
  </si>
  <si>
    <t>PA DE LIXO PLASTICA, CABO LONGO</t>
  </si>
  <si>
    <t>PA QUADRADA COM CABO DE MADEIRA EM Y DE 71 CM</t>
  </si>
  <si>
    <t>PAINEL DE LA DE VIDRO SEM REVESTIMENTO PSI 20, E = 25 MM, DE 1200 X 600 MM</t>
  </si>
  <si>
    <t>PAINEL DE LA DE VIDRO SEM REVESTIMENTO PSI 20, E = 50 MM, DE 1200 X 600 MM</t>
  </si>
  <si>
    <t>PAINEL DE LA DE VIDRO SEM REVESTIMENTO PSI 40, E = 25 MM, DE 1200 X 600 MM</t>
  </si>
  <si>
    <t>PAINEL DE LA DE VIDRO SEM REVESTIMENTO PSI 40, E = 50 MM, DE 1200 X 600 MM</t>
  </si>
  <si>
    <t>PAINEL ESTRUTURAL PARA LAJE SECA REVESTIDO EM PLACA CIMENTICIA, DE 1,20 X 2,50 M, E = 23 MM</t>
  </si>
  <si>
    <t>PAINEL ESTRUTURAL PARA LAJE SECA REVESTIDO EM PLACA CIMENTICIA, DE 1,20 X 2,50 M, E = 40 MM</t>
  </si>
  <si>
    <t>PAINEL ESTRUTURAL PARA LAJE SECA REVESTIDO EM PLACA CIMENTICIA, DE 1,20 X 2,50 M, E = 55 MM</t>
  </si>
  <si>
    <t>PAINEL TERMOISOLANTE PARA FECHAMENTOS VERTICAIS (INCLUI PARAFUSOS DE FIXACAO) REVESTIDO EM ACO GALVALUME, LARGURA UTIL DE 1100 MM, REVESTIMENTO COM ESPESSURA DE 0,50 MM, COM PRE-PINTURA NAS DUAS FACES, NUCLEO EM POLIURETANO (PUR) COM ESPESSURA 40/50 MM</t>
  </si>
  <si>
    <t>PAINEL TERMOISOLANTE PARA FECHAMENTOS VERTICAIS (INCLUI PARAFUSOS DE FIXACAO) REVESTIDO EM ACO GALVALUME, LARGURA UTIL DE 1100 MM, REVESTIMENTO COM ESPESSURA DE 0,50 MM, COM PRE-PINTURA NAS DUAS FACES, NUCLEO EM POLIURETANO (PUR) COM ESPESSURA 70/80 MM</t>
  </si>
  <si>
    <t>PAPEL KRAFT BETUMADO</t>
  </si>
  <si>
    <t>PAPELEIRA DE PAREDE EM METAL CROMADO SEM TAMPA</t>
  </si>
  <si>
    <t>PAPELEIRA PLASTICA TIPO DISPENSER PARA PAPEL HIGIENICO ROLAO</t>
  </si>
  <si>
    <t>PAR DE TABELAS DE BASQUETE EM COMPENSADO NAVAL, OFICIAL, 1800 X 1200 MM, INCLUINDO ARO DE METAL E REDE EM POLIPROPILENO 100% (SEM SUPORTE DE FIXACAO)</t>
  </si>
  <si>
    <t>PARA-RAIOS DE DISTRIBUICAO, TENSAO NOMINAL 15 KV, CORRENTE NOMINAL DE DESCARGA 5 KA</t>
  </si>
  <si>
    <t>PARA-RAIOS DE DISTRIBUICAO, TENSAO NOMINAL 30 KV, CORRENTE NOMINAL DE DESCARGA 10 KA</t>
  </si>
  <si>
    <t>PARA-RAIOS TIPO FRANKLIN 350 MM, EM LATAO CROMADO, DUAS DESCIDAS, PARA PROTECAO DE EDIFICACOES CONTRA DESCARGAS ATMOSFERICAS</t>
  </si>
  <si>
    <t>PARAFUSO CABECA TROMBETA E PONTA AGULHA (GN55), COMPRIMENTO 55 MM, EM ACO FOSFATIZADO, PARA FIXAR CHAPA DE GESSO EM PERFIL DRYWALL METALICO MAXIMO 0,7 MM</t>
  </si>
  <si>
    <t>PARAFUSO DE ACO ZINCADO COM ROSCA SOBERBA, CABECA CHATA E FENDA SIMPLES, DIAMETRO 2,5 MM, COMPRIMENTO * 9,5 * MM</t>
  </si>
  <si>
    <t>PARAFUSO DE ACO ZINCADO COM ROSCA SOBERBA, CABECA CHATA E FENDA SIMPLES, DIAMETRO 4,2 MM, COMPRIMENTO * 32 * MM</t>
  </si>
  <si>
    <t>PARAFUSO DE ACO ZINCADO COM ROSCA SOBERBA, CABECA CHATA E FENDA SIMPLES, DIAMETRO 4,8 MM, COMPRIMENTO 45 MM</t>
  </si>
  <si>
    <t>PARAFUSO DE ACO ZINCADO, SEXTAVADO, COM ROSCA INTEIRA, DIAMETRO 5/16", COMPRIMENTO 3/4", COM PORCA E ARRUELA LISA LEVE</t>
  </si>
  <si>
    <t>PARAFUSO DE ACO ZINCADO, SEXTAVADO, COM ROSCA SOBERBA, DIAMETRO 3/8", COMPRIMENTO 80 MM</t>
  </si>
  <si>
    <t>PARAFUSO DE ACO ZINCADO, TIPO CHUMBADOR PARABOLT, DIAMETRO 1/2", COMPRIMENTO 75 MM</t>
  </si>
  <si>
    <t>PARAFUSO DE ACO ZINCADO, TIPO CHUMBADOR PARABOLT, DIAMETRO 3/8", COMPRIMENTO 75 MM</t>
  </si>
  <si>
    <t>PARAFUSO DE FERRO POLIDO, SEXTAVADO, COM ROSCA PARCIAL, DIAMETRO 5/8", COMPRIMENTO 6", COM PORCA E ARRUELA DE PRESSAO MEDIA</t>
  </si>
  <si>
    <t>PARAFUSO DE LATAO COM ACABAMENTO CROMADO PARA FIXAR PECA SANITARIA, INCLUI PORCA CEGA, ARRUELA E BUCHA DE NYLON TAMANHO S-10</t>
  </si>
  <si>
    <t>PARAFUSO DE LATAO COM ROSCA SOBERBA, CABECA CHATA E FENDA SIMPLES, DIAMETRO 2,5 MM, COMPRIMENTO 12 MM</t>
  </si>
  <si>
    <t>PARAFUSO DE LATAO COM ROSCA SOBERBA, CABECA CHATA E FENDA SIMPLES, DIAMETRO 3,2 MM, COMPRIMENTO 16 MM</t>
  </si>
  <si>
    <t>PARAFUSO DE LATAO COM ROSCA SOBERBA, CABECA CHATA E FENDA SIMPLES, DIAMETRO 4,8 MM, COMPRIMENTO 65 MM</t>
  </si>
  <si>
    <t>PARAFUSO DRY WALL, EM ACO FOSFATIZADO, CABECA TROMBETA E PONTA AGULHA (TA), COMPRIMENTO 25 MM</t>
  </si>
  <si>
    <t>PARAFUSO DRY WALL, EM ACO FOSFATIZADO, CABECA TROMBETA E PONTA AGULHA (TA), COMPRIMENTO 35 MM</t>
  </si>
  <si>
    <t>PARAFUSO DRY WALL, EM ACO FOSFATIZADO, CABECA TROMBETA E PONTA AGULHA (TA), COMPRIMENTO 45 MM</t>
  </si>
  <si>
    <t>PARAFUSO DRY WALL, EM ACO FOSFATIZADO, CABECA TROMBETA E PONTA BROCA (TB), COMPRIMENTO 25 MM</t>
  </si>
  <si>
    <t>PARAFUSO DRY WALL, EM ACO FOSFATIZADO, CABECA TROMBETA E PONTA BROCA (TB), COMPRIMENTO 35 MM</t>
  </si>
  <si>
    <t>PARAFUSO DRY WALL, EM ACO FOSFATIZADO, CABECA TROMBETA E PONTA BROCA (TB), COMPRIMENTO 45 MM</t>
  </si>
  <si>
    <t>PARAFUSO DRY WALL, EM ACO ZINCADO, CABECA LENTILHA E PONTA AGULHA (LA), LARGURA 4,2 MM, COMPRIMENTO 13 MM</t>
  </si>
  <si>
    <t>PARAFUSO DRY WALL, EM ACO ZINCADO, CABECA LENTILHA E PONTA BROCA (LB), LARGURA 4,2 MM, COMPRIMENTO 13 MM</t>
  </si>
  <si>
    <t>PARAFUSO EM ACO GALVANIZADO, TIPO MAQUINA, SEXTAVADO, SEM PORCA, DIAMETRO 1/2", COMPRIMENTO 2"</t>
  </si>
  <si>
    <t>PARAFUSO FRANCES M16 EM ACO GALVANIZADO, COMPRIMENTO = 150 MM, DIAMETRO = 16 MM, CABECA ABAULADA</t>
  </si>
  <si>
    <t>PARAFUSO FRANCES M16 EM ACO GALVANIZADO, COMPRIMENTO = 45 MM, DIAMETRO = 16 MM, CABECA ABAULADA</t>
  </si>
  <si>
    <t>PARAFUSO FRANCES METRICO ZINCADO, DIAMETRO 12 MM, COMPRIMENTO 140MM, COM PORCA SEXTAVADA E ARRUELA DE PRESSAO MEDIA</t>
  </si>
  <si>
    <t>PARAFUSO FRANCES METRICO ZINCADO, DIAMETRO 12 MM, COMPRIMENTO 150 MM, COM PORCA SEXTAVADA E ARRUELA DE PRESSAO MEDIA</t>
  </si>
  <si>
    <t>PARAFUSO FRANCES ZINCADO, DIAMETRO 1/2", COMPRIMENTO 12", COM PORCA E ARRUELA LISA MEDIA</t>
  </si>
  <si>
    <t>PARAFUSO FRANCES ZINCADO, DIAMETRO 1/2", COMPRIMENTO 15", COM PORCA E ARRUELA LISA MEDIA</t>
  </si>
  <si>
    <t>PARAFUSO FRANCES ZINCADO, DIAMETRO 1/2", COMPRIMENTO 2", COM PORCA E ARRUELA</t>
  </si>
  <si>
    <t>PARAFUSO FRANCES ZINCADO, DIAMETRO 1/2", COMPRIMENTO 4", COM PORCA E ARRUELA</t>
  </si>
  <si>
    <t>PARAFUSO M16 EM ACO GALVANIZADO, COMPRIMENTO = 125 MM, DIAMETRO = 16 MM, ROSCA MAQUINA, CABECA QUADRADA</t>
  </si>
  <si>
    <t>PARAFUSO M16 EM ACO GALVANIZADO, COMPRIMENTO = 150 MM, DIAMETRO = 16 MM, ROSCA MAQUINA, CABECA QUADRADA</t>
  </si>
  <si>
    <t>PARAFUSO M16 EM ACO GALVANIZADO, COMPRIMENTO = 200 MM, DIAMETRO = 16 MM, ROSCA MAQUINA, CABECA QUADRADA</t>
  </si>
  <si>
    <t>PARAFUSO M16 EM ACO GALVANIZADO, COMPRIMENTO = 250 MM, DIAMETRO = 16 MM, ROSCA MAQUINA, CABECA QUADRADA</t>
  </si>
  <si>
    <t>PARAFUSO M16 EM ACO GALVANIZADO, COMPRIMENTO = 300 MM, DIAMETRO = 16 MM, ROSCA DUPLA</t>
  </si>
  <si>
    <t>PARAFUSO M16 EM ACO GALVANIZADO, COMPRIMENTO = 300 MM, DIAMETRO = 16 MM, ROSCA MAQUINA, CABECA QUADRADA</t>
  </si>
  <si>
    <t>PARAFUSO M16 EM ACO GALVANIZADO, COMPRIMENTO = 350 MM, DIAMETRO = 16 MM, ROSCA MAQUINA, CABECA QUADRADA</t>
  </si>
  <si>
    <t>PARAFUSO M16 EM ACO GALVANIZADO, COMPRIMENTO = 400 MM, DIAMETRO = 16 MM, ROSCA DUPLA</t>
  </si>
  <si>
    <t>PARAFUSO M16 EM ACO GALVANIZADO, COMPRIMENTO = 450 MM, DIAMETRO = 16 MM, ROSCA MAQUINA, CABECA QUADRADA</t>
  </si>
  <si>
    <t>PARAFUSO M16 EM ACO GALVANIZADO, COMPRIMENTO = 500 MM, DIAMETRO = 16 MM, ROSCA MAQUINA, COM CABECA SEXTAVADA E PORCA</t>
  </si>
  <si>
    <t>PARAFUSO NIQUELADO 3 1/2" COM ACABAMENTO CROMADO PARA FIXAR PECA SANITARIA, INCLUI PORCA CEGA, ARRUELA E BUCHA DE NYLON TAMANHO S-8</t>
  </si>
  <si>
    <t>PARAFUSO NIQUELADO COM ACABAMENTO CROMADO PARA FIXAR PECA SANITARIA, INCLUI PORCA CEGA, ARRUELA E BUCHA DE NYLON TAMANHO S-10</t>
  </si>
  <si>
    <t>PARAFUSO ROSCA SOBERBA ZINCADO CABECA CHATA FENDA SIMPLES 3,2 X 20 MM (3/4")</t>
  </si>
  <si>
    <t>PARAFUSO ROSCA SOBERBA ZINCADO CABECA CHATA FENDA SIMPLES 3,5 X 25 MM (1")</t>
  </si>
  <si>
    <t>PARAFUSO ROSCA SOBERBA ZINCADO CABECA CHATA FENDA SIMPLES 3,8 X 30 MM (1.1/4")</t>
  </si>
  <si>
    <t>PARAFUSO ROSCA SOBERBA ZINCADO CABECA CHATA FENDA SIMPLES 4,8 X 40 MM (1.1/2")</t>
  </si>
  <si>
    <t>PARAFUSO ROSCA SOBERBA ZINCADO CABECA CHATA FENDA SIMPLES 5,5 X 50 MM (2")</t>
  </si>
  <si>
    <t>PARAFUSO ROSCA SOBERBA ZINCADO CABECA CHATA FENDA SIMPLES 5,5 X 65 MM (2.1/2")</t>
  </si>
  <si>
    <t>PARAFUSO ZINCADO 5/16" X 250 MM PARA FIXACAO DE TELHA DE FIBROCIMENTO CANALETE 49, INCLUI BUCHA NYLON S-10</t>
  </si>
  <si>
    <t>PARAFUSO ZINCADO 5/16" X 85 MM PARA FIXACAO DE TELHA DE FIBROCIMENTO CANALETE 90, INCLUI BUCHA NYLON S-10</t>
  </si>
  <si>
    <t>PARAFUSO ZINCADO ROSCA SOBERBA 5/16" X 120 MM PARA TELHA FIBROCIMENTO</t>
  </si>
  <si>
    <t>PARAFUSO ZINCADO ROSCA SOBERBA, CABECA SEXTAVADA, 5/16" X 110 MM, PARA FIXACAO DE TELHA EM MADEIRA</t>
  </si>
  <si>
    <t>PARAFUSO ZINCADO ROSCA SOBERBA, CABECA SEXTAVADA, 5/16" X 150 MM, PARA FIXACAO DE TELHA EM MADEIRA</t>
  </si>
  <si>
    <t>PARAFUSO ZINCADO ROSCA SOBERBA, CABECA SEXTAVADA, 5/16" X 180 MM, PARA FIXACAO DE TELHA EM MADEIRA</t>
  </si>
  <si>
    <t>PARAFUSO ZINCADO ROSCA SOBERBA, CABECA SEXTAVADA, 5/16" X 200 MM, PARA FIXACAO DE TELHA EM MADEIRA</t>
  </si>
  <si>
    <t>PARAFUSO ZINCADO ROSCA SOBERBA, CABECA SEXTAVADA, 5/16" X 230 MM, PARA FIXACAO DE TELHA EM MADEIRA</t>
  </si>
  <si>
    <t>PARAFUSO ZINCADO ROSCA SOBERBA, CABECA SEXTAVADA, 5/16" X 250 MM, PARA FIXACAO DE TELHA EM MADEIRA</t>
  </si>
  <si>
    <t>PARAFUSO ZINCADO ROSCA SOBERBA, CABECA SEXTAVADA, 5/16" X 50 MM, PARA FIXACAO DE TELHA EM MADEIRA</t>
  </si>
  <si>
    <t>PARAFUSO ZINCADO ROSCA SOBERBA, CABECA SEXTAVADA, 5/16" X 85 MM, PARA FIXACAO DE TELHA EM MADEIRA</t>
  </si>
  <si>
    <t>PARAFUSO ZINCADO, AUTOBROCANTE, FLANGEADO, 4,2 MM X 19 MM</t>
  </si>
  <si>
    <t>PARAFUSO ZINCADO, SEXTAVADO, COM ROSCA INTEIRA, DIAMETRO 1/4", COMPRIMENTO 1/2"</t>
  </si>
  <si>
    <t>PARAFUSO ZINCADO, SEXTAVADO, COM ROSCA INTEIRA, DIAMETRO 3/8", COMPRIMENTO 2"</t>
  </si>
  <si>
    <t>PARAFUSO ZINCADO, SEXTAVADO, COM ROSCA INTEIRA, DIAMETRO 5/8", COMPRIMENTO 2 1/4"</t>
  </si>
  <si>
    <t>PARAFUSO ZINCADO, SEXTAVADO, COM ROSCA INTEIRA, DIAMETRO 5/8", COMPRIMENTO 3", COM PORCA E ARRUELA DE PRESSAO MEDIA</t>
  </si>
  <si>
    <t>PARAFUSO ZINCADO, SEXTAVADO, COM ROSCA SOBERBA, DIAMETRO 5/16", COMPRIMENTO 40 MM</t>
  </si>
  <si>
    <t>PARAFUSO ZINCADO, SEXTAVADO, COM ROSCA SOBERBA, DIAMETRO 5/16", COMPRIMENTO 80 MM</t>
  </si>
  <si>
    <t>PARAFUSO ZINCADO, SEXTAVADO, GRAU 5, ROSCA INTEIRA, DIAMETRO 1 1/2", COMPRIMENTO 4"</t>
  </si>
  <si>
    <t>PARAFUSO, ASTM A307 - GRAU A, SEXTAVADO, ZINCADO, DIAMETRO 3/8" (9,52 MM), COMPRIMENTO 1" (25,4 MM)</t>
  </si>
  <si>
    <t>PARAFUSO, AUTOATARRAXANTE, CABECA CHATA, FENDA SIMPLES, EM ACO ZINCADO, 1/4" (6,35 MM) X 25 MM</t>
  </si>
  <si>
    <t>PARAFUSO, COMUM, ASTM A307, SEXTAVADO, DIAMETRO 1/2" (12,7 MM), COMPRIMENTO 1" (25,4 MM)</t>
  </si>
  <si>
    <t>PARALELEPIPEDO GRANITICO OU BASALTICO, PARA PAVIMENTACAO, SEM FRETE (VARIACAO REGIONAL DE PECAS POR M2)</t>
  </si>
  <si>
    <t>MIL</t>
  </si>
  <si>
    <t>PASTA ABRASIVA PARA LIMPEZA DE MAOS</t>
  </si>
  <si>
    <t>PASTA LUBRIFICANTE PARA TUBOS E CONEXOES COM JUNTA ELASTICA, EMBALAGEM DE *400* GR (USO EM PVC, ACO, POLIETILENO E OUTROS)</t>
  </si>
  <si>
    <t>PASTA PARA SOLDA DE TUBOS E CONEXOES DE COBRE (EMBALAGEM COM 250 G)</t>
  </si>
  <si>
    <t>PASTA VEDA JUNTAS/ROSCA, EMBALAGEM DE *500* G, PARA INSTALACOES DE AGUA, GAS E OUTROS</t>
  </si>
  <si>
    <t>PASTILHA CERAMICA/PORCELANA, REVEST INT/EXT E PISCINA, CORES BRANCA OU FRIAS, SOLIDAS, SEM MESCLAGEM/MISTURA, ACABAMENTO LISO *2,5 X 2,5* CM</t>
  </si>
  <si>
    <t>PASTILHA CERAMICA/PORCELANA, REVEST INT/EXT E PISCINA, CORES BRANCA OU FRIAS, SOLIDAS, SEM MESCLAGEM/MISTURA, ACABAMENTO LISO *5 X 5* CM</t>
  </si>
  <si>
    <t>PASTILHA CERAMICA/PORCELANA, REVEST INT/EXT E PISCINA, CORES LISAS/SOLIDAS, QUENTES, SEM MESCLAGEM/MISTURA, *2,5 X 2,5* CM</t>
  </si>
  <si>
    <t>PASTILHA CERAMICA/PORCELANA, REVEST INT/EXT E PISCINA, CORES LISAS/SOLIDAS, QUENTES, SEM MESCLAGEM/MISTURA, *5 X 5* CM</t>
  </si>
  <si>
    <t>PASTILHEIRO (HORISTA)</t>
  </si>
  <si>
    <t>PASTILHEIRO (MENSALISTA)</t>
  </si>
  <si>
    <t>PATCH CORD (CABO DE REDE), CATEGORIA 5 E (CAT 5E) UTP, 24 AWG, 4 PARES, EXTENSAO DE 1,50 M</t>
  </si>
  <si>
    <t>PATCH CORD (CABO DE REDE), CATEGORIA 5 E (CAT 5E) UTP, 24 AWG, 4 PARES, EXTENSAO DE 2,50 M</t>
  </si>
  <si>
    <t>PATCH CORD (CABO DE REDE), CATEGORIA 6 (CAT 6) UTP, 23 AWG, 4 PARES, EXTENSAO DE 1,50 M</t>
  </si>
  <si>
    <t>PATCH CORD (CABO DE REDE), CATEGORIA 6 (CAT 6) UTP, 23 AWG, 4 PARES, EXTENSAO DE 2,50 M</t>
  </si>
  <si>
    <t>PATCH PANEL, 24 PORTAS, CATEGORIA 5E, COM RACKS DE 19" DE LARGURA E 1 U DE ALTURA</t>
  </si>
  <si>
    <t>PATCH PANEL, 24 PORTAS, CATEGORIA 6, COM RACKS DE 19" DE LARGURA E 1 U DE ALTURA</t>
  </si>
  <si>
    <t>PATCH PANEL, 48 PORTAS, CATEGORIA 5E, COM RACKS DE 19" DE LARGURA E 2 U DE ALTURA</t>
  </si>
  <si>
    <t>PATCH PANEL, 48 PORTAS, CATEGORIA 6, COM RACKS DE 19" DE LARGURA E 2 U DE ALTURA</t>
  </si>
  <si>
    <t>PEDRA ARDOSIA, CINZA, *40 X 40* CM, E= *1 CM</t>
  </si>
  <si>
    <t>PEDRA ARDOSIA, CINZA, 20 X 40 CM, E= *1 CM</t>
  </si>
  <si>
    <t>PEDRA ARDOSIA, CINZA, 30 X 30, E= *1 CM</t>
  </si>
  <si>
    <t>PEDRA BRITADA N. 0, OU PEDRISCO (4,8 A 9,5 MM) POSTO PEDREIRA/FORNECEDOR, SEM FRETE</t>
  </si>
  <si>
    <t>PEDRA BRITADA N. 1 (9,5 A 19 MM) POSTO PEDREIRA/FORNECEDOR, SEM FRETE</t>
  </si>
  <si>
    <t>PEDRA BRITADA N. 2 (19 A 38 MM) POSTO PEDREIRA/FORNECEDOR, SEM FRETE</t>
  </si>
  <si>
    <t>PEDRA BRITADA N. 3 (38 A 50 MM) POSTO PEDREIRA/FORNECEDOR, SEM FRETE</t>
  </si>
  <si>
    <t>PEDRA DE MAO OU PEDRA RACHAO PARA ARRIMO/FUNDACAO (POSTO PEDREIRA/FORNECEDOR, SEM FRETE)</t>
  </si>
  <si>
    <t>PEDRA GRANITICA OU BASALTICA IRREGULAR, FAIXA GRANULOMETRICA 100 A 150 MM PARA PAVIMENTACAO OU CALCAMENTO POLIEDRICO, POSTO PEDREIRA / FORNECEDOR (SEM FRETE)</t>
  </si>
  <si>
    <t>PEDRA GRANITICA OU BASALTO, CACO, RETALHO, CAVACO, TIPO MIRACEMA, MADEIRA, PADUANA, RACHINHA, SANTA ISABEL OU OUTRAS SIMILARES, E= *1,0 A *2,0 CM</t>
  </si>
  <si>
    <t>PEDRA GRANITICA, SERRADA, TIPO MIRACEMA, MADEIRA, PADUANA, RACHINHA, SANTA ISABEL OU OUTRAS SIMILARES, *11,5 X *23 CM, E= *1,0 A *2,0 CM</t>
  </si>
  <si>
    <t>PEDRA PORTUGUESA OU PETIT PAVE, BRANCA OU PRETA</t>
  </si>
  <si>
    <t>PEDRA QUARTZITO OU CALCARIO LAMINADO, CACO, TIPO CARIRI, ITACOLOMI, LAGOA SANTA, LUMINARIA, PIRENOPOLIS, SAO TOME OU OUTRAS SIMILARES DA REGIAO, E= *1,5 A *2,5 CM</t>
  </si>
  <si>
    <t>PEDRA QUARTZITO OU CALCARIO LAMINADO, SERRADA, TIPO CARIRI, ITACOLOMI, LAGOA SANTA, LUMINARIA, PIRENOPOLIS, SAO TOME OU OUTRAS SIMILARES DA REGIAO, *20 X *40 CM, E= *1,5 A *2,5 CM</t>
  </si>
  <si>
    <t>PEDREIRO (HORISTA)</t>
  </si>
  <si>
    <t>PEDREIRO (MENSALISTA)</t>
  </si>
  <si>
    <t>PEITORIL EM MARMORE, POLIDO, BRANCO COMUM, L= *15* CM, E= *2,0* CM, COM PINGADEIRA</t>
  </si>
  <si>
    <t>PEITORIL EM MARMORE, POLIDO, BRANCO COMUM, L= *15* CM, E= *3* CM, CORTE RETO</t>
  </si>
  <si>
    <t>PEITORIL PRE-MOLDADO EM GRANILITE, MARMORITE OU GRANITINA, L = *15* CM</t>
  </si>
  <si>
    <t>PEITORIL/ SOLEIRA EM MARMORE, POLIDO, BRANCO COMUM, L= *25* CM, E= *3* CM, CORTE RETO</t>
  </si>
  <si>
    <t>PELICULA REFLETIVA, GT 7 ANOS PARA SINALIZACAO VERTICAL</t>
  </si>
  <si>
    <t>PENDURAL OU PRESILHA REGULADORA, EM ACO GALVANIZADO, COM CORPO, MOLA E REBITE, PARA PERFIL TIPO CANALETA DE ESTRUTURA EM FORROS DRYWALL</t>
  </si>
  <si>
    <t>PENDURAL OU REGULADOR, COM MOLA, EM ACO GALVANIZADO, PARA PERFIL TIPO T CLICADO DE FORROS REMOVIVEL</t>
  </si>
  <si>
    <t>PENEIRA ROTATIVA COM MOTOR ELETRICO TRIFASICO DE 2 CV, CILINDRO DE 1 M X 0,60 M, COM FUROS DE 3,17 MM</t>
  </si>
  <si>
    <t>PERFIL "I" OU "W" EM ACO LAMINADO, QUAISQUER DIMENSOES</t>
  </si>
  <si>
    <t>PERFIL "U" ENRIJECIDO, EM CHAPA DOBRADA DE ACO LAMINADO, E = 3,75 MM, H = 200 MM, L = 75 MM (9,94 KG/M)</t>
  </si>
  <si>
    <t>PERFIL "U" SIMPLES, EM CHAPA DOBRADA DE ACO LAMINADO, E = 2,65 MM, H = 75 MM, L = 40 MM (3,04 KG/M)</t>
  </si>
  <si>
    <t>PERFIL "U" SIMPLES, EM CHAPA DOBRADA DE ACO LAMINADO, E = 3 MM, H = 125 MM, L = 50 MM (5,07 KG/M)</t>
  </si>
  <si>
    <t>PERFIL "U" SIMPLES, EM CHAPA DOBRADA DE ACO LAMINADO, E = 3 MM, H = 200 MM, L = 50 MM (6,83 KG/M)</t>
  </si>
  <si>
    <t>PERFIL "U" SIMPLES, EM CHAPA DOBRADA DE ACO LAMINADO, E = 4,75 MM, H = 100 MM, L = 75 MM (8,74 KG/M)</t>
  </si>
  <si>
    <t>PERFIL "U" SIMPLES, EM CHAPA DOBRADA DE ACO LAMINADO, E = 8 MM, H = 150 MM, L = 75 MM (16,97 KG/M)</t>
  </si>
  <si>
    <t>PERFIL CANALETA, FORMATO C, EM ACO ZINCADO, PARA ESTRUTURA FORRO DRYWALL, E = 0,5 MM, *46 X 18* (L X H), COMPRIMENTO 3 M</t>
  </si>
  <si>
    <t>PERFIL CANTONEIRA L, LISA, EM ACO, 25 X 30 MM, E = 0,5 MM, PARA ESTRUTURA DRYWALL</t>
  </si>
  <si>
    <t>PERFIL CANTONEIRA L, PERFURADA, EM ACO, 23 X 23 MM, E = 0,5 MM, PARA ESTRUTURA DRYWALL</t>
  </si>
  <si>
    <t>PERFIL CARTOLA DE ACO GALVANIZADO, *20 X 30 X 10* MM, E = 0,8 MM</t>
  </si>
  <si>
    <t>PERFIL DE ALUMINIO ANODIZADO</t>
  </si>
  <si>
    <t>PERFIL DE BORRACHA EPDM MACICO *12 X 15* MM PARA ESQUADRIAS</t>
  </si>
  <si>
    <t>PERFIL ELASTOMERICO PRE-FORMADO EM EPMD, PARA JUNTA DE DILATACAO DE PISOS COM POUCA SOLICITACAO, 15 MM DE LARGURA, MOVIMENTACAO DE *11 A 19* MM</t>
  </si>
  <si>
    <t>PERFIL ELASTOMERICO PRE-FORMADO EM EPMD, PARA JUNTA DE DILATACAO DE USO GERAL EM MEDIAS SOLICITACOES, 8 MM DE LARGURA, MOVIMENTACAO DE *5 A 11* MM</t>
  </si>
  <si>
    <t>PERFIL EM ALUMINIO, FORMATO U, ABAS IGUAIS, LARGURA DE 12,70 MM (1/2 POL), ESPESSURA 1,58 MM (1/16 POL) E PESO LINEAR DE APROXIMADAMENTE 0,149 KG/M</t>
  </si>
  <si>
    <t>PERFIL EM ALUMINIO, FORMATO U, ABAS IGUAIS, LARGURA DE 25,4 MM (1"), ESPESSURA DE 2,38 MM (3/32") E PESO LINEAR DE APROXIMADAMENTE 0,460 KG/M</t>
  </si>
  <si>
    <t>PERFIL GUIA, FORMATO U, EM ACO ZINCADO, PARA ESTRUTURA PAREDE DRYWALL, E = 0,5 MM, 48 X 3000 MM (L X C)</t>
  </si>
  <si>
    <t>PERFIL GUIA, FORMATO U, EM ACO ZINCADO, PARA ESTRUTURA PAREDE DRYWALL, E = 0,5 MM, 70 X 3000 MM (L X C)</t>
  </si>
  <si>
    <t>PERFIL GUIA, FORMATO U, EM ACO ZINCADO, PARA ESTRUTURA PAREDE DRYWALL, E = 0,5 MM, 90 X 3000 MM (L X C)</t>
  </si>
  <si>
    <t>PERFIL LONGARINA (PRINCIPAL), T CLICADO, EM ACO, BRANCO NAS FACES APARENTES, PARA FORRO REMOVIVEL, 24 X 32 X 3750 MM (L X H X C</t>
  </si>
  <si>
    <t>PERFIL MONTANTE, FORMATO C, EM ACO ZINCADO, PARA ESTRUTURA PAREDE DRYWALL, E = 0,5 MM, 48 X 3000 MM (L X C)</t>
  </si>
  <si>
    <t>PERFIL MONTANTE, FORMATO C, EM ACO ZINCADO, PARA ESTRUTURA PAREDE DRYWALL, E = 0,5 MM, 70 X 3000 MM (L X C)</t>
  </si>
  <si>
    <t>PERFIL MONTANTE, FORMATO C, EM ACO ZINCADO, PARA ESTRUTURA PAREDE DRYWALL, E = 0,5 MM, 90 X 3000 MM (L X C)</t>
  </si>
  <si>
    <t>PERFIL RODAPE DE IMPERMEABILIZACAO, FORMATO L, EM ACO ZINCADO, PARA ESTRUTURA DRYWALL, E = 0,5 MM, 220 X 3000 MM (H X C)</t>
  </si>
  <si>
    <t>PERFIL TABICA ABERTA, PERFURADA, FORMATO Z, EM ACO GALVANIZADO NATURAL, LARGURA APROXIMADA 40 MM, PARA ESTRUTURA FORRO DRYWALL</t>
  </si>
  <si>
    <t>PERFIL TABICA FECHADA, LISA, FORMATO Z, EM ACO GALVANIZADO NATURAL, LARGURA TOTAL NA HORIZONTAL *40* MM, PARA ESTRUTURA FORRO DRYWALL</t>
  </si>
  <si>
    <t>PERFIL TIPO CANTONEIRA EM L, EM ACO GALVANIZADO, BRANCO, PARA FORRO REMOVIVEL, *23* X 3000 MM (L X C)</t>
  </si>
  <si>
    <t>PERFIL TRAVESSA (SECUNDARIO), T CLICADO, EM ACO GALVANIZADO, BRANCO, PARA FORRO REMOVIVEL, 24 X 1250 MM (L X C)</t>
  </si>
  <si>
    <t>PERFIL TRAVESSA (SECUNDARIO), T CLICADO, EM ACO GALVANIZADO, BRANCO, PARA FORRO REMOVIVEL, 24 X 625 MM (L X C)</t>
  </si>
  <si>
    <t>PERFILADO PERFURADO 19 X 38 MM, CHAPA 22</t>
  </si>
  <si>
    <t>PERFILADO PERFURADO DUPLO 38 X 76 MM, CHAPA 22</t>
  </si>
  <si>
    <t>PERFILADO PERFURADO SIMPLES 38 X 38 MM, CHAPA 22</t>
  </si>
  <si>
    <t>PERFURATRIZ COM TORRE METALICA PARA EXECUCAO DE ESTACA HELICE CONTINUA, PROFUNDIDADE MAXIMA DE 30 M, DIAMETRO MAXIMO DE 800 MM, POTENCIA INSTALADA DE 268 HP, MESA ROTATIVA COM TORQUE MAXIMO DE 170 KNM</t>
  </si>
  <si>
    <t>PERFURATRIZ COM TORRE METALICA PARA EXECUCAO DE ESTACA HELICE CONTINUA, PROFUNDIDADE MAXIMA DE 32 M, DIAMETRO MAXIMO DE 1000 MM, POTENCIA INSTALADA DE 350 HP, MESA ROTATIVA COM TORQUE MAXIMO DE 263 KNM</t>
  </si>
  <si>
    <t>PERFURATRIZ DE COROA DIAMANTADA PARA CONCRETO, DIAMETRO ATE 250 MM, MOTOR ELETRICO 220 V, POTENCIA 2.500W</t>
  </si>
  <si>
    <t>PERFURATRIZ HIDRAULICA COM TRADO CURTO ACOPLADO, PROFUNDIDADE MAXIMA DE 20 M, DIAMETRO MAXIMO DE 1500 MM, POTENCIA INSTALADA DE 137 HP, MESA ROTATIVA COM TORQUE MAXIMO DE 30 KNM (INCLUI MONTAGEM, NAO INCLUI CAMINHAO)</t>
  </si>
  <si>
    <t>PERFURATRIZ HIDRAULICA SOBRE ESTEIRA, TORQUE MAXIMO 161 KNM, PROFUNDIDADE MAXIMA 54 M, DIAMETRO MAXIMO 1500 MM, POTENCIA MOTOR 268 HP</t>
  </si>
  <si>
    <t>PERFURATRIZ HIDRAULICA SOBRE ESTEIRA, TORQUE MAXIMO 98 KNM, PROFUNDIDADE MAXIMA 25 M, DIAMETRO MAXIMO 115 MM, POTENCIA MOTOR 190 HP</t>
  </si>
  <si>
    <t>PERFURATRIZ MANUAL, TORQUE MAXIMO 55 KGF.M, POTENCIA 5 CV, COM DIAMETRO MAXIMO 8 1/2" (INCLUI SUPORTE/CHASSI TIPO MESA)</t>
  </si>
  <si>
    <t>PERFURATRIZ MANUAL, TORQUE MAXIMO 83 N.M, POTENCIA 5 CV, COM DIAMETRO MAXIMO 4" (NAO INCLUI SUPORTE / CHASSI)</t>
  </si>
  <si>
    <t>PERFURATRIZ MANUAL, TORQUE MAXIMO 83 N.M, POTENCIA 5 CV, COM DIAMETRO MAXIMO 4", PARA SOLO GRAMPEADO (INCLUI SUPORTE OU CHASSI TIPO MESA)</t>
  </si>
  <si>
    <t>PERFURATRIZ PARA EXECUCAO DE ESTACAS SECANTES, TIPO HELICE CONTINUA COM CABECOTE DUPLO E TUBO METALICO 300 KW</t>
  </si>
  <si>
    <t>PERFURATRIZ PARA FURO DIRECIONAL HORIZONTAL (HDD) COM CAPACIDADE ATE 89 KN, POTENCIA 24,8 HP A 80 HP (INCLUSO FERRAMENTAS E LOCALIZADOR), PARA REDE SUBTERRANEA</t>
  </si>
  <si>
    <t>PERFURATRIZ PARA FURO DIRECIONAL HORIZONTAL (HDD) COM CAPACIDADE DE 201 KN A 560 KN, POTENCIA 200 HP A 260 HP (INCLUSO FERRAMENTAS E LOCALIZADOR), PARA REDE SUBTERRANEA</t>
  </si>
  <si>
    <t>PERFURATRIZ PARA FURO DIRECIONAL HORIZONTAL (HDD) COM CAPACIDADE DE 90 KN A 200 KN, POTENCIA 100 HP A 160 HP (INCLUSO FERRAMENTAS E LOCALIZADOR), PARA REDE SUBTERRANEA</t>
  </si>
  <si>
    <t>PERFURATRIZ PNEUMATICA MANUAL DE PESO MEDIO, 18KG, COMPRIMENTO DE CURSO DE 6 M, DIAMETRO DO PISTAO DE 5,5 CM</t>
  </si>
  <si>
    <t>PERFURATRIZ ROTATIVA SOBRE ESTEIRA, TORQUE MAXIMO 2500 KGM, POTENCIA 110 HP, MOTOR DIESEL</t>
  </si>
  <si>
    <t>PERFURATRIZ SOBRE ESTEIRA, TORQUE MAXIMO 600 KGF, PESO MEDIO 1000 KG, POTENCIA 20 HP, DIAMETRO MAXIMO 10"</t>
  </si>
  <si>
    <t>PERFURATRIZ SOBRE ESTEIRA, TORQUE MAXIMO DE 600 KGF, POTENCIA ENTRE 50 E 60 HP, DIAMETRO MAXIMO DE 10"</t>
  </si>
  <si>
    <t>PERNEIRA DE RASPA COM VELCRO</t>
  </si>
  <si>
    <t>PICAPE CABINE SIMPLES COM MOTOR 1.6 FLEX, CAMBIO MANUAL, POTENCIA 101/104 CV, 2 PORTAS</t>
  </si>
  <si>
    <t>PILAR QUADRADO NAO APARELHADO *10 X 10* CM, EM MACARANDUBA/MASSARANDUBA, ANGELIM OU EQUIVALENTE DA REGIAO - BRUTA</t>
  </si>
  <si>
    <t>PILAR QUADRADO NAO APARELHADO *15 X 15* CM, EM MACARANDUBA/MASSARANDUBA, ANGELIM OU EQUIVALENTE DA REGIAO - BRUTA</t>
  </si>
  <si>
    <t>PILAR QUADRADO NAO APARELHADO *20 X 20* CM, EM MACARANDUBA/MASSARANDUBA, ANGELIM OU EQUIVALENTE DA REGIAO - BRUTA</t>
  </si>
  <si>
    <t>PINGADEIRA PLASTICA PARA TELHA DE FIBROCIMENTO CANALETE 49/KALHETA OU CANALETE 90/KALHETAO</t>
  </si>
  <si>
    <t>PINO DE ACO COM ARRUELA CONICA, DIAMETRO ARRUELA = *23* MM E COMP HASTE = *27* MM (ACAO INDIRETA)</t>
  </si>
  <si>
    <t>PINO DE ACO COM FURO, HASTE = 27 MM (ACAO DIRETA)</t>
  </si>
  <si>
    <t>PINO DE ACO COM ROSCA 1/4", COMPRIMENTO DA HASTE = 30 MM E ROSCA = 20 MM (ACAO DIRETA)</t>
  </si>
  <si>
    <t>PINO DE ACO LISO 1/4", HASTE = *36,5* MM (ACAO DIRETA)</t>
  </si>
  <si>
    <t>PINO DE ACO LISO 1/4", HASTE = *53* MM (ACAO DIRETA)</t>
  </si>
  <si>
    <t>PINO GUIA RETO, EM LATAO, CHAPA COM 3 MM DE ESPESSURA E GUIA COM ROLETE DE 9 MM</t>
  </si>
  <si>
    <t>PINO ROSCA EXTERNA, EM ACO GALVANIZADO, PARA ISOLADOR DE 15KV, DIAMETRO 25 MM, COMPRIMENTO *290* MM</t>
  </si>
  <si>
    <t>PINO ROSCA EXTERNA, EM ACO GALVANIZADO, PARA ISOLADOR DE 25KV, DIAMETRO 35MM, COMPRIMENTO *320* MM</t>
  </si>
  <si>
    <t>PINTOR (HORISTA)</t>
  </si>
  <si>
    <t>PINTOR (MENSALISTA)</t>
  </si>
  <si>
    <t>PINTOR DE LETREIROS (HORISTA)</t>
  </si>
  <si>
    <t>PINTOR DE LETREIROS (MENSALISTA)</t>
  </si>
  <si>
    <t>PINTOR PARA TINTA EPOXI (HORISTA)</t>
  </si>
  <si>
    <t>PINTOR PARA TINTA EPOXI (MENSALISTA)</t>
  </si>
  <si>
    <t>PISO DE BORRACHA CANELADO EM PLACAS 50 X 50 CM, E = *3,5* MM, PARA COLA</t>
  </si>
  <si>
    <t>PISO DE BORRACHA ESPORTIVO EM PLACAS 50 X 50 CM, E = 15 MM, PARA ARGAMASSA, PRETO</t>
  </si>
  <si>
    <t>PISO DE BORRACHA FRISADO OU PASTILHADO, PRETO, EM PLACAS 50 X 50 CM, E = 7 MM, PARA ARGAMASSA</t>
  </si>
  <si>
    <t>PISO DE BORRACHA PASTILHADO EM PLACAS 50 X 50 CM, E = *3,5* MM, PARA COLA, PRETO</t>
  </si>
  <si>
    <t>PISO DE BORRACHA PASTILHADO EM PLACAS 50 X 50 CM, E = 15 MM, PARA ARGAMASSA, PRETO</t>
  </si>
  <si>
    <t>PISO ELEVADO COM 2 PLACAS DE ACO COM ENCHIMENTO DE CONCRETO CELULAR, INCLUSO BASE/HASTE/CRUZETAS, 60 X 60 CM, H = *28* CM, RESISTENCIA CARGA CONCENTRADA 496 KG (COM COLOCACAO)</t>
  </si>
  <si>
    <t>PISO EM CERAMICA ESMALTADA, COR LISA, PEI MAIOR OU IGUAL A 4, FORMATO MAIOR QUE 2025 CM2</t>
  </si>
  <si>
    <t>PISO EM CERAMICA ESMALTADA, COR LISA, PEI MAIOR OU IGUAL A 4, FORMATO MENOR OU IGUAL A 2025 CM2</t>
  </si>
  <si>
    <t>PISO EM GRANILITE, MARMORITE OU GRANITINA, AGREGADO COR PRETO, CINZA, PALHA OU BRANCO, E= *8* MM (INCLUSO EXECUCAO)</t>
  </si>
  <si>
    <t>PISO EM GRANITO, POLIDO, TIPO AMENDOA/ AMARELO CAPRI/ AMARELO DOURADO CARIOCA OU OUTROS EQUIVALENTES DA REGIAO, FORMATO MENOR OU IGUAL A 3025 CM2, E= *2* CM</t>
  </si>
  <si>
    <t>PISO EM GRANITO, POLIDO, TIPO ANDORINHA/ QUARTZ/ CASTELO/ CORUMBA OU OUTROS EQUIVALENTES DA REGIAO, FORMATO MENOR OU IGUAL A 3025 CM2, E= *2* CM</t>
  </si>
  <si>
    <t>PISO EM GRANITO, POLIDO, TIPO MARFIM, DALLAS, CARAVELAS OU OUTROS EQUIVALENTES DA REGIAO, FORMATO MENOR OU IGUAL A 3025 CM2, E= *2*CM</t>
  </si>
  <si>
    <t>PISO EM GRANITO, POLIDO, TIPO PRETO SAO GABRIEL/ TIJUCA OU OUTROS EQUIVALENTES DA REGIAO, FORMATO MENOR OU IGUAL A 3025 CM2, E= *2* CM</t>
  </si>
  <si>
    <t>PISO EM PORCELANATO, RETIFICADO, LISO, MONOCOLOR, ACETINADO OU POLIDO, FORMATO MAIOR QUE 2500 ATE 6400 CM2</t>
  </si>
  <si>
    <t>PISO EM PORCELANATO,RETIFICADO, LISO, MONOCOLOR, ACETINADO OU POLIDO, FORMATO MAIOR QUE 6400 CM2</t>
  </si>
  <si>
    <t>PISO EM REGUA VINILICA SEMIFLEXIVEL, ENCAIXE CLICADO, E = 4 MM (SEM COLOCACAO)</t>
  </si>
  <si>
    <t>PISO EPOXI AUTONIVELANTE, ESPESSURA *4* MM (INCLUSO EXECUCAO)</t>
  </si>
  <si>
    <t>PISO EPOXI MULTILAYER, ESPESSURA *2* MM (INCLUSO EXECUCAO)</t>
  </si>
  <si>
    <t>PISO FULGET (GRANITO LAVADO) EM PLACAS DE *40 X 40* CM, E = 2,0 CM (SEM COLOCACAO)</t>
  </si>
  <si>
    <t>PISO FULGET (GRANITO LAVADO) EM PLACAS DE *75 X 75* CM, E = 2,0 CM (SEM COLOCACAO)</t>
  </si>
  <si>
    <t>PISO FULGET (GRANITO LAVADO) MOLDADO IN LOCO (INCLUSO EXECUCAO)</t>
  </si>
  <si>
    <t>PISO INDUSTRIAL EM CONCRETO ARMADO DE ACABAMENTO POLIDO, ESPESSURA 12 CM (CIMENTO QUEIMADO) (INCLUSO EXECUCAO)</t>
  </si>
  <si>
    <t>PISO KORODUR (INCLUSO EXECUCAO)</t>
  </si>
  <si>
    <t>PISO TATIL / PODOTATIL, LADRILHO HIDRAULICO / CONCRETO, *25 X 25* CM, E= *2,5* CM, PADRAO TATIL ALERTA OU DIRECIONAL, COR AMARELA</t>
  </si>
  <si>
    <t>PISO TATIL / PODOTATIL, LADRILHO HIDRAULICO/CONCRETO, *40 X 40* CM, E= 2,5* CM, PADRAO TATIL ALERTA OU DIRECIONAL, COR NATURAL</t>
  </si>
  <si>
    <t>PISO TATIL ALERTA OU DIRECIONAL, DE BORRACHA, COLORIDO, 25 X 25 CM, E = 5 MM, PARA COLA</t>
  </si>
  <si>
    <t>PISO TATIL DE ALERTA OU DIRECIONAL DE BORRACHA, PRETO, 25 X 25 CM, E = 5 MM, PARA COLA</t>
  </si>
  <si>
    <t>PISO TATIL DE ALERTA OU DIRECIONAL, DE BORRACHA, COLORIDO, 25 X 25 CM, E = 12 MM, PARA ARGAMASSA</t>
  </si>
  <si>
    <t>PISO TATIL DE ALERTA OU DIRECIONAL, DE BORRACHA, PRETO, 25 X 25 CM, E = 12 MM, PARA ARGAMASSA</t>
  </si>
  <si>
    <t>PISO URETANO, VERSAO REVESTIMENTO AUTONIVELANTE, ESPESSURA VARIAVEL DE 3 A 4 MM (INCLUSO EXECUCAO)</t>
  </si>
  <si>
    <t>PISO/ REVESTIMENTO EM GRANITO, POLIDO, TIPO ANDORINHA/ QUARTZ/ CASTELO/ CORUMBA OU OUTROS EQUIVALENTES DA REGIAO, FORMATO MAIOR OU IGUAL A 3025 CM2, E = *2*CM</t>
  </si>
  <si>
    <t>PISO/ REVESTIMENTO EM MARMORE, POLIDO, BRANCO COMUM, FORMATO MAIOR OU IGUAL A 3025 CM2, E = *2* CM</t>
  </si>
  <si>
    <t>PISO/ REVESTIMENTO EM MARMORE, POLIDO, BRANCO COMUM, FORMATO MENOR OU IGUAL A 3025 CM2, E = *2* CM</t>
  </si>
  <si>
    <t>PLACA / CHAPA DE GESSO ACARTONADO, ACABAMENTO VINILICO LISO EM UMA DAS FACES, COR BRANCA, BORDA QUADRADA, E = 9,5 MM, *625 X 1250* MM (L X C), PARA FORRO REMOVIVEL</t>
  </si>
  <si>
    <t>PLACA / CHAPA DE GESSO ACARTONADO, ACABAMENTO VINILICO LISO EM UMA DAS FACES, COR BRANCA, BORDA QUADRADA, E = 9,5 MM, *625 X 625* MM (L X C), PARA FORRO REMOVIVEL</t>
  </si>
  <si>
    <t>PLACA / CHAPA DE GESSO ACARTONADO, RESISTENTE A UMIDADE (RU), COR VERDE, E = 12,5 MM, 1200 X 1800 MM (L X C)</t>
  </si>
  <si>
    <t>PLACA / CHAPA DE GESSO ACARTONADO, RESISTENTE A UMIDADE (RU), COR VERDE, E = 12,5 MM, 1200 X 2400 MM (L X C)</t>
  </si>
  <si>
    <t>PLACA / CHAPA DE GESSO ACARTONADO, RESISTENTE A UMIDADE (RU), COR VERDE, E = 15 MM, 1200 X 2400 MM (L X C)</t>
  </si>
  <si>
    <t>PLACA / CHAPA DE GESSO ACARTONADO, RESISTENTE AO FOGO (RF), COR ROSA, E = 12,5 MM, 1200 X 1800 MM (L X C)</t>
  </si>
  <si>
    <t>PLACA / CHAPA DE GESSO ACARTONADO, RESISTENTE AO FOGO (RF), COR ROSA, E = 12,5 MM, 1200 X 2400 MM (L X C)</t>
  </si>
  <si>
    <t>PLACA / CHAPA DE GESSO ACARTONADO, RESISTENTE AO FOGO (RF), COR ROSA, E = 15 MM, 1200 X 2400 MM (L X C)</t>
  </si>
  <si>
    <t>PLACA / CHAPA DE GESSO ACARTONADO, STANDARD (ST), COR BRANCA, E = 12,5 MM, 1200 X 1800 MM (L X C)</t>
  </si>
  <si>
    <t>PLACA / CHAPA DE GESSO ACARTONADO, STANDARD (ST), COR BRANCA, E = 12,5 MM, 1200 X 2400 MM (L X C)</t>
  </si>
  <si>
    <t>PLACA / CHAPA DE GESSO ACARTONADO, STANDARD (ST), COR BRANCA, E = 15 MM, 1200 X 2400 MM (L X C)</t>
  </si>
  <si>
    <t>PLACA CIMENTICIA LISA E = 10 MM, DE 1,20 X *2,50* M (SEM AMIANTO)</t>
  </si>
  <si>
    <t>PLACA CIMENTICIA LISA E = 6 MM, DE 1,20 X *2,50* M (SEM AMIANTO)</t>
  </si>
  <si>
    <t>PLACA DE ACO ESMALTADA PARA IDENTIFICACAO DE RUA, *45 CM X 20* CM</t>
  </si>
  <si>
    <t>PLACA DE ACRILICO TRANSPARENTE ADESIVADA PARA SINALIZACAO DE PORTAS, BORDA POLIDA, DE *25 X 8*, E = 6 MM (NAO INCLUI ACESSORIOS PARA FIXACAO)</t>
  </si>
  <si>
    <t>PLACA DE FIBRA MINERAL PARA FORRO, DE 1250 X 625 MM, E = 15 MM, BORDA RETA, COM PINTURA ANTIMOFO (NAO INCLUI PERFIS)</t>
  </si>
  <si>
    <t>PLACA DE FIBRA MINERAL PARA FORRO, DE 625 X 625 MM, E = 15 MM, BORDA REBAIXADA PARA PERFIL 24 MM, COM PINTURA ANTIMOFO (NAO INCLUI PERFIS)</t>
  </si>
  <si>
    <t>PLACA DE FIBRA MINERAL PARA FORRO, DE 625 X 625 MM, E = 15 MM, BORDA RETA, COM PINTURA ANTIMOFO (NAO INCLUI PERFIS)</t>
  </si>
  <si>
    <t>PLACA DE GESSO PARA FORRO, *60 X 60* CM, ESPESSURA DE 12 MM (SEM COLOCACAO)</t>
  </si>
  <si>
    <t>PLACA DE INAUGURACAO EM BRONZE *35X 50*CM</t>
  </si>
  <si>
    <t>PLACA DE INAUGURACAO METALICA, *40* CM X *60* CM</t>
  </si>
  <si>
    <t>PLACA DE OBRA (PARA CONSTRUCAO CIVIL) EM CHAPA GALVANIZADA *N. 22*, ADESIVADA, DE *2,4 X 1,2* M (SEM POSTES PARA FIXACAO)</t>
  </si>
  <si>
    <t>PLACA DE SINALIZACAO DE SEGURANCA CONTRA INCENDIO - ALERTA, TRIANGULAR, BASE DE *30* CM, EM PVC *2* MM ANTI-CHAMAS (SIMBOLOS, CORES E PICTOGRAMAS CONFORME NBR 16820)</t>
  </si>
  <si>
    <t>PLACA DE SINALIZACAO DE SEGURANCA CONTRA INCENDIO, FOTOLUMINESCENTE, QUADRADA, *14 X 14* CM, EM PVC *2* MM ANTI-CHAMAS (SIMBOLOS, CORES E PICTOGRAMAS CONFORME NBR 16820)</t>
  </si>
  <si>
    <t>PLACA DE SINALIZACAO DE SEGURANCA CONTRA INCENDIO, FOTOLUMINESCENTE, QUADRADA, *20 X 20* CM, EM PVC *2* MM ANTI-CHAMAS (SIMBOLOS, CORES E PICTOGRAMAS CONFORME NBR 16820)</t>
  </si>
  <si>
    <t>PLACA DE SINALIZACAO DE SEGURANCA CONTRA INCENDIO, FOTOLUMINESCENTE, RETANGULAR, *12 X 40* CM, EM PVC *2* MM ANTI-CHAMAS (SIMBOLOS, CORES E PICTOGRAMAS CONFORME NBR 16820)</t>
  </si>
  <si>
    <t>PLACA DE SINALIZACAO DE SEGURANCA CONTRA INCENDIO, FOTOLUMINESCENTE, RETANGULAR, *13 X 26* CM, EM PVC *2* MM ANTI-CHAMAS (SIMBOLOS, CORES E PICTOGRAMAS CONFORME NBR 16820)</t>
  </si>
  <si>
    <t>PLACA DE SINALIZACAO DE SEGURANCA CONTRA INCENDIO, FOTOLUMINESCENTE, RETANGULAR, *20 X 40* CM, EM PVC *2* MM ANTI-CHAMAS (SIMBOLOS, CORES E PICTOGRAMAS CONFORME NBR 16820)</t>
  </si>
  <si>
    <t>PLACA DE SINALIZACAO EM CHAPA DE ACO NUM 16 COM PINTURA REFLETIVA</t>
  </si>
  <si>
    <t>PLACA DE SINALIZACAO EM CHAPA DE ALUMINIO COM PINTURA REFLETIVA, E = 2 MM</t>
  </si>
  <si>
    <t>PLACA DE VENTILACAO PARA TELHA DE FIBROCIMENTO CANALETE 49 KALHETA</t>
  </si>
  <si>
    <t>PLACA DE VENTILACAO PARA TELHA DE FIBROCIMENTO, CANALETE 90 OU KALHETAO</t>
  </si>
  <si>
    <t>PLACA NUMERACAO RESIDENCIAL EM CHAPA GALVANIZADA ESMALTADA 12 X 18 CM</t>
  </si>
  <si>
    <t>PLACA ORIENTATIVA SOBRE EXERCICIOS, 2,00 M X 1,00 M (CHAPA GALVANIZADA #20), ESTRUTURA EM TUBOS REDONDOS DE ACO CARBONO, PINTURA NO PROCESSO ELETROSTATICO, ADESIVO FRENTE E VERSO - PARA ACADEMIA AO AR LIVRE / ACADEMIA DA TERCEIRA IDADE - ATI</t>
  </si>
  <si>
    <t>PLACA VINILICA SEMIFLEXIVEL PARA PISOS, E = 3,2 MM, 30 X 30 CM (SEM COLOCACAO)</t>
  </si>
  <si>
    <t>PLACA VINILICA SEMIFLEXIVEL PARA REVESTIMENTO DE PISOS E PAREDES, E = 2 MM (SEM COLOCACAO)</t>
  </si>
  <si>
    <t>PLACA/PISO DE CONCRETO POROSO/ PAVIMENTO PERMEAVEL/BLOCO DRENANTE DE CONCRETO, *40 X 40* CM, E = 6 CM, COR NATURAL</t>
  </si>
  <si>
    <t>PLACA/TAMPA CEGA EM LATAO ESCOVADO PARA CONDULETE EM LIGA DE ALUMINIO 4 X 4"</t>
  </si>
  <si>
    <t>PLUG OU BUJAO DE FERRO GALVANIZADO, DE 1 1/2"</t>
  </si>
  <si>
    <t>PLUG OU BUJAO DE FERRO GALVANIZADO, DE 1 1/4"</t>
  </si>
  <si>
    <t>PLUG OU BUJAO DE FERRO GALVANIZADO, DE 1"</t>
  </si>
  <si>
    <t>PLUG OU BUJAO DE FERRO GALVANIZADO, DE 1/2"</t>
  </si>
  <si>
    <t>PLUG OU BUJAO DE FERRO GALVANIZADO, DE 2 1/2"</t>
  </si>
  <si>
    <t>PLUG OU BUJAO DE FERRO GALVANIZADO, DE 2"</t>
  </si>
  <si>
    <t>PLUG OU BUJAO DE FERRO GALVANIZADO, DE 3"</t>
  </si>
  <si>
    <t>PLUG OU BUJAO DE FERRO GALVANIZADO, DE 3/4"</t>
  </si>
  <si>
    <t>PLUG OU BUJAO DE FERRO GALVANIZADO, DE 4"</t>
  </si>
  <si>
    <t>PLUG PVC, JE, DN 100 MM, PARA REDE COLETORA ESGOTO</t>
  </si>
  <si>
    <t>PLUG PVC, JE, DN 150 MM, PARA REDE COLETORA ESGOTO</t>
  </si>
  <si>
    <t>PO DE PEDRA (POSTO PEDREIRA/FORNECEDOR, SEM FRETE)</t>
  </si>
  <si>
    <t>POCEIRO / ESCAVADOR DE VALAS E TUBULOES (HORISTA)</t>
  </si>
  <si>
    <t>POCEIRO / ESCAVADOR DE VALAS E TUBULOES (MENSALISTA)</t>
  </si>
  <si>
    <t>POLIDORA DE PISO (POLITRIZ) ELETRICA, MOTOR MONOFASICO DE 4 HP, PESO DE 100 KG, DIAMETRO DO TRABALHO DE 450 MM</t>
  </si>
  <si>
    <t>POLIESTIRENO EXPANDIDO/EPS (ISOPOR), PEROLAS, PARA CONCRETO LEVE</t>
  </si>
  <si>
    <t>POLIESTIRENO EXPANDIDO/EPS (ISOPOR), TIPO 2F, BLOCO</t>
  </si>
  <si>
    <t>POLIESTIRENO EXPANDIDO/EPS (ISOPOR), TIPO 2F, PLACA, ISOLAMENTO TERMOACUSTICO, E = 10 MM, 1000 X 500 MM</t>
  </si>
  <si>
    <t>POLIESTIRENO EXPANDIDO/EPS (ISOPOR), TIPO 2F, PLACA, ISOLAMENTO TERMOACUSTICO, E = 20 MM, 1000 X 500 MM</t>
  </si>
  <si>
    <t>POLIESTIRENO EXPANDIDO/EPS (ISOPOR), TIPO 2F, PLACA, ISOLAMENTO TERMOACUSTICO, E = 50 MM, 1000 X 500 MM</t>
  </si>
  <si>
    <t>POLVORA NEGRA</t>
  </si>
  <si>
    <t>PONTALETE *7,5 X 7,5* CM EM PINUS, MISTA OU EQUIVALENTE DA REGIAO - BRUTA</t>
  </si>
  <si>
    <t>PONTALETE ROLICO SEM TRATAMENTO, D = 8 A 11 CM, H = 3 M, EM EUCALIPTO OU EQUIVALENTE DA REGIAO - BRUTA (PARA ESCORAMENTO)</t>
  </si>
  <si>
    <t>PONTALETE ROLICO SEM TRATAMENTO, D = 8 A 11 CM, H = 6 M, EM EUCALIPTO OU EQUIVALENTE DA REGIAO - BRUTA (PARA ESCORAMENTO)</t>
  </si>
  <si>
    <t>PONTEIRO DE ACO, LISO, REDONDO, 3/4" X 10"</t>
  </si>
  <si>
    <t>PONTEIRO PARA MARTELO ROMPEDOR, DIAMETRO = *28* MM, COMPRIMENTO = *520* MM, ENCAIXE SEXTAVADO</t>
  </si>
  <si>
    <t>PORCA OLHAL EM ACO GALVANIZADO, ESPESSURA 16MM, ABERTURA 21MM</t>
  </si>
  <si>
    <t>PORCA OLHAL M 16, EM ACO GALVANIZADO, DIAMETRO = 16 MM</t>
  </si>
  <si>
    <t>PORCA UNIAO/JUNCAO ZINCADA SEXTAVADA 1/4", CHAVE 7/16", COMPRIMENTO = 25 MM</t>
  </si>
  <si>
    <t>PORCA ZINCADA, QUADRADA, DIAMETRO 3/8"</t>
  </si>
  <si>
    <t>PORCA ZINCADA, QUADRADA, DIAMETRO 5/8"</t>
  </si>
  <si>
    <t>PORCA ZINCADA, SEXTAVADA, DIAMETRO 1"</t>
  </si>
  <si>
    <t>PORCA ZINCADA, SEXTAVADA, DIAMETRO 1/2"</t>
  </si>
  <si>
    <t>PORCA ZINCADA, SEXTAVADA, DIAMETRO 1/4"</t>
  </si>
  <si>
    <t>PORCA ZINCADA, SEXTAVADA, DIAMETRO 3/8"</t>
  </si>
  <si>
    <t>PORCA ZINCADA, SEXTAVADA, DIAMETRO 5/16"</t>
  </si>
  <si>
    <t>PORCA ZINCADA, SEXTAVADA, DIAMETRO 5/8"</t>
  </si>
  <si>
    <t>PORTA CADEADO EM ACO GALVANIZADO, COMPRIMENTO DE 3 1/2"</t>
  </si>
  <si>
    <t>PORTA CORTA-FOGO SIMPLES PARA SAIDA DE EMERGENCIA, 1 FOLHA DE ABRIR, 5 CM, ACABAMENTO NATURAL / SEM PINTURA, COM FECHADURA TIPO TRINCO, DOBRADICAS E BATENTE, VAO LUZ DE 90 X 210 CM, CLASSE P-90 (NBR 11742)</t>
  </si>
  <si>
    <t>PORTA DE ABRIR / GIRO, DE MADEIRA FOLHA MEDIA (NBR 15930) DE 1000 X 2100 MM, DE 35 MM A 40 MM DE ESPESSURA, NUCLEO SEMI-SOLIDO (SARRAFEADO), CAPA LISA EM HDF, ACABAMENTO EM LAMINADO NATURAL PARA VERNIZ</t>
  </si>
  <si>
    <t>PORTA DE ABRIR / GIRO, DE MADEIRA FOLHA MEDIA (NBR 15930) DE 1000 X 2100 MM, DE 35 MM A 40 MM DE ESPESSURA, NUCLEO SEMI-SOLIDO (SARRAFEADO), CAPA LISA EM HDF, ACABAMENTO EM PRIMER PARA PINTURA</t>
  </si>
  <si>
    <t>PORTA DE ABRIR / GIRO, DE MADEIRA FOLHA MEDIA (NBR 15930) DE 700 X 2100 MM, DE 35 MM A 40 MM DE ESPESSURA, NUCLEO SEMI-SOLIDO (SARRAFEADO), CAPA FRISADA EM HDF, ACABAMENTO MELAMINICO EM PADRAO MADEIRA</t>
  </si>
  <si>
    <t>PORTA DE ABRIR / GIRO, DE MADEIRA FOLHA MEDIA (NBR 15930) DE 700 X 2100 MM, DE 35 MM A 40 MM DE ESPESSURA, NUCLEO SEMI-SOLIDO (SARRAFEADO), CAPA LISA EM HDF, ACABAMENTO EM LAMINADO NATURAL PARA VERNIZ</t>
  </si>
  <si>
    <t>PORTA DE ABRIR / GIRO, DE MADEIRA FOLHA MEDIA (NBR 15930) DE 800 X 2100 MM, DE 35 MM A 40 MM DE ESPESSURA, NUCLEO SEMI-SOLIDO (SARRAFEADO), CAPA FRISADA EM HDF, ACABAMENTO MELAMINICO EM PADRAO MADEIRA</t>
  </si>
  <si>
    <t>PORTA DE ABRIR / GIRO, DE MADEIRA FOLHA MEDIA (NBR 15930) DE 800 X 2100 MM, DE 35 MM A 40 MM DE ESPESSURA, NUCLEO SEMI-SOLIDO (SARRAFEADO), CAPA LISA EM HDF, ACABAMENTO EM LAMINADO NATURAL PARA VERNIZ</t>
  </si>
  <si>
    <t>PORTA DE ABRIR / GIRO, DE MADEIRA FOLHA MEDIA (NBR 15930) DE 900 X 2100 MM, DE 35 MM A 40 MM DE ESPESSURA, NUCLEO SEMI-SOLIDO (SARRAFEADO), CAPA LISA EM HDF, ACABAMENTO EM LAMINADO NATURAL PARA VERNIZ</t>
  </si>
  <si>
    <t>PORTA DE ABRIR / GIRO, EM GRADIL FERRO, COM BARRA CHATA 3 CM X 1/4", COM REQUADRO E GUARNICAO - COMPLETO - ACABAMENTO NATURAL</t>
  </si>
  <si>
    <t>PORTA DE ABRIR / GIRO, EM MADEIRA MACICA (ANGELIM OU EQUIVALENTE REGIONAL), QUALQUER DESENHO (VERTICAL/DIAGONAL/HORIZ.), E = *3,5* CM, DIMENSOES 2,10 X 0,70 (SOMENTE FOLHA DE PORTA, ACABAMENTO NATURAL)</t>
  </si>
  <si>
    <t>PORTA DE ABRIR EM ACO, COM DIVISAO HORIZONTAL PARA VIDROS, 90 X 210 CM, COM FUNDO ANTICORROSIVO/PRIMER DE PROTECAO, INCLUI FECHADURA, MACANETA E PARAFUSO, SEM GUARNICAO/ALIZAR/VISTA, VIDROS NAO INCLUSOS</t>
  </si>
  <si>
    <t>PORTA DE ABRIR EM ACO, TIPO VENEZIANA, 90 X 210 CM, COM FUNDO ANTICORROSIVO / PRIMER DE PROTECAO, INCLUI FECHADURA, MACANETA E PARAFUSOS, SEM GUARNICAO/ALIZAR/VISTA</t>
  </si>
  <si>
    <t>PORTA DE ABRIR EM ALUMINIO COM DIVISAO HORIZONTAL PARA VIDROS, ACABAMENTO ANODIZADO NATURAL, VIDROS INCLUSOS, SEM GUARNICAO/ALIZAR/VISTA, 87 CM X 210 CM</t>
  </si>
  <si>
    <t>PORTA DE ABRIR EM ALUMINIO COM LAMBRI HORIZONTAL/LAMINADA, ACABAMENTO ANODIZADO NATURAL, SEM GUARNICAO/ALIZAR/VISTA</t>
  </si>
  <si>
    <t>PORTA DE ABRIR EM ALUMINIO TIPO VENEZIANA, ACABAMENTO ANODIZADO NATURAL, SEM GUARNICAO/ALIZAR/VISTA</t>
  </si>
  <si>
    <t>PORTA DE ABRIR, TIPO VENEZIANA, EM ALUMINIO, ACABAMENTO ANODIZADO NATURAL, 90 CM X 210 CM (LARGURA X ALTURA), SEM GUARNICAO/ALIZAR/VISTA</t>
  </si>
  <si>
    <t>PORTA DE CORRER EM ALUMINIO, DUAS FOLHAS MOVEIS COM VIDRO, FECHADURA E PUXADOR EMBUTIDO, ACABAMENTO ANODIZADO NATURAL, SEM GUARNICAO/ALIZAR/VISTA</t>
  </si>
  <si>
    <t>PORTA DE ENROLAR MANUAL COMPLETA, ARTICULADA RAIADA LARGA, EM ACO GALVANIZADO NATURAL, CHAPA NUMERO 24 (SEM INSTALACAO)</t>
  </si>
  <si>
    <t>PORTA DE ENROLAR MANUAL COMPLETA, PERFIL MEIA CANA CEGA, EM ACO GALVANIZADO COM PINTURA ELETROSTATICA, CHAPA NUMERO 24" (SEM INSTALACAO)</t>
  </si>
  <si>
    <t>PORTA DE ENROLAR MANUAL COMPLETA, PERFIL MEIA CANA CEGA, EM ACO GALVANIZADO NATURAL, CHAPA NUMERO 24 (SEM INSTALACAO)</t>
  </si>
  <si>
    <t>PORTA DE ENROLAR MANUAL COMPLETA, PERFIL MEIA CANA VAZADA TIJOLINHO, EM ACO GALVANIZADO NATURAL, CHAPA NUMERO 24 (SEM INSTALACAO)</t>
  </si>
  <si>
    <t>PORTA DE MADEIRA QUADRICULADA PARA VIDRO, DE CORRER (EUCALIPTO OU EQUIVALENTE REGIONAL), E = *3,5* CM</t>
  </si>
  <si>
    <t>PORTA DE MADEIRA TIPO VENEZIANA (EUCALIPTO OU EQUIVALENTE REGIONAL), E = *3,5* CM</t>
  </si>
  <si>
    <t>PORTA DE MADEIRA, FOLHA LEVE (NBR 15930) DE 600 X 2100 MM, DE 35 MM A 40 MM DE ESPESSURA, NUCLEO COLMEIA, CAPA LISA EM HDF, ACABAMENTO EM PRIMER PARA PINTURA</t>
  </si>
  <si>
    <t>PORTA DE MADEIRA, FOLHA LEVE (NBR 15930) DE 700 X 2100 MM, DE 35 MM A 40 MM DE ESPESSURA, NUCLEO COLMEIA, CAPA LISA EM HDF, ACABAMENTO EM PRIMER PARA PINTURA</t>
  </si>
  <si>
    <t>PORTA DE MADEIRA, FOLHA LEVE (NBR 15930) DE 800 X 2100 MM, DE 35 MM A 40 MM DE ESPESSURA, NUCLEO COLMEIA, CAPA LISA EM HDF, ACABAMENTO EM PRIMER PARA PINTURA</t>
  </si>
  <si>
    <t>PORTA DE MADEIRA, FOLHA LEVE (NBR 15930), DE 600 X 2100 MM, E = 35 MM, NUCLEO COLMEIA, CAPA LISA EM HDF, ACABAMENTO MELAMINICO EM PADRAO MADEIRA</t>
  </si>
  <si>
    <t>PORTA DE MADEIRA, FOLHA MEDIA (NBR 15930) DE 600 X 2100 MM, DE 35 MM A 40 MM DE ESPESSURA, NUCLEO SEMI-SOLIDO (SARRAFEADO), CAPA FRISADA EM HDF, ACABAMENTO MELAMINICO EM PADRAO MADEIRA</t>
  </si>
  <si>
    <t>PORTA DE MADEIRA, FOLHA MEDIA (NBR 15930) DE 600 X 2100 MM, DE 35 MM A 40 MM DE ESPESSURA, NUCLEO SEMI-SOLIDO (SARRAFEADO), CAPA LISA EM HDF, ACABAMENTO EM PRIMER PARA PINTURA</t>
  </si>
  <si>
    <t>PORTA DE MADEIRA, FOLHA MEDIA (NBR 15930) DE 600 X 2100 MM, DE 35 MM A 40 MM DE ESPESSURA, NUCLEO SEMI-SOLIDO (SARRAFEADO), CAPA LISA EM HDF, ACABAMENTO LAMINADO NATURAL PARA VERNIZ</t>
  </si>
  <si>
    <t>PORTA DE MADEIRA, FOLHA MEDIA (NBR 15930) DE 700 X 2100 MM, DE 35 MM A 40 MM DE ESPESSURA, NUCLEO SEMI-SOLIDO (SARRAFEADO), CAPA LISA EM HDF, ACABAMENTO EM PRIMER PARA PINTURA</t>
  </si>
  <si>
    <t>PORTA DE MADEIRA, FOLHA MEDIA (NBR 15930) DE 800 X 2100 MM, DE 35 MM A 40 MM DE ESPESSURA, NUCLEO SEMI-SOLIDO (SARRAFEADO), CAPA LISA EM HDF, ACABAMENTO EM PRIMER PARA PINTURA</t>
  </si>
  <si>
    <t>PORTA DE MADEIRA, FOLHA MEDIA (NBR 15930) DE 900 X 2100 MM, DE 35 MM A 40 MM DE ESPESSURA, NUCLEO SEMI-SOLIDO (SARRAFEADO), CAPA LISA EM HDF, ACABAMENTO EM PRIMER PARA PINTURA</t>
  </si>
  <si>
    <t>PORTA DE MADEIRA, FOLHA PESADA (NBR 15930) DE 800 X 2100 MM, DE 40 MM A 45 MM DE ESPESSURA, NUCLEO SOLIDO, CAPA LISA EM HDF, ACABAMENTO EM LAMINADO NATURAL PARA VERNIZ</t>
  </si>
  <si>
    <t>PORTA DE MADEIRA, FOLHA PESADA (NBR 15930) DE 800 X 2100 MM, DE 40 MM A 45 MM DE ESPESSURA, NUCLEO SOLIDO, CAPA LISA EM HDF, ACABAMENTO EM PRIMER PARA PINTURA</t>
  </si>
  <si>
    <t>PORTA DE MADEIRA, FOLHA PESADA (NBR 15930) DE 900 X 2100 MM, DE 40 MM A 45 MM DE ESPESSURA, NUCLEO SOLIDO, CAPA LISA EM HDF, ACABAMENTO EM LAMINADO NATURAL PARA VERNIZ</t>
  </si>
  <si>
    <t>PORTA DE MADEIRA, FOLHA PESADA (NBR 15930) DE 900 X 2100 MM, DE 40 MM A 45 MM DE ESPESSURA, NUCLEO SOLIDO, CAPA LISA EM HDF, ACABAMENTO EM PRIMER PARA PINTURA</t>
  </si>
  <si>
    <t>PORTA DE MADEIRA-DE-LEI QUADRICULADA PARA VIDRO, DE CORRER (ANGELIM OU EQUIVALENTE REGIONAL), E = *3,5* CM</t>
  </si>
  <si>
    <t>PORTA DE MADEIRA-DE-LEI TIPO VENEZIANA (ANGELIM OU EQUIVALENTE REGIONAL), E = *3,5* CM</t>
  </si>
  <si>
    <t>PORTA DENTE PARA FRESADORA</t>
  </si>
  <si>
    <t>PORTA GRADE DE ENROLAR MANUAL COMPLETA, PERFIL TUBULAR TIJOLINHO 3/4", EM ACO GALVANIZADO NATURAL (SEM INSTALACAO)</t>
  </si>
  <si>
    <t>PORTA TOALHA BANHO EM METAL CROMADO, TIPO BARRA</t>
  </si>
  <si>
    <t>PORTA TOALHA ROSTO EM METAL CROMADO, TIPO ARGOLA</t>
  </si>
  <si>
    <t>PORTA VIDRO TEMPERADO INCOLOR, 2 FOLHAS DE CORRER, E = 10 MM (SEM FERRAGENS E SEM COLOCACAO)</t>
  </si>
  <si>
    <t>PORTAO BASCULANTE, MANUAL, EM ACO GALVANIZADO, CHAPA 26, TIPO LAMBRIL, COM REQUADRO, ACABAMENTO NATURAL</t>
  </si>
  <si>
    <t>PORTAO DE ABRIR / GIRO, EM GRADIL DE METALON REDONDO DE 3/4" VERTICAL, COM REQUADRO, ACABAMENTO NATURAL - COMPLETO</t>
  </si>
  <si>
    <t>PORTAO DE CORRER EM CHAPA TIPO PAINEL LAMBRIL QUADRADO, COM PORTA SOCIAL COMPLETA INCLUIDA, COM REQUADRO, ACABAMENTO NATURAL, COM TRILHOS E ROLDANAS</t>
  </si>
  <si>
    <t>PORTAO DE CORRER EM GRADIL FIXO DE BARRA DE FERRO CHATA DE 3 X 1/4" NA VERTICAL, SEM REQUADRO, ACABAMENTO NATURAL, COM TRILHOS E ROLDANAS</t>
  </si>
  <si>
    <t>POSTE CONICO CONTINUO EM ACO GALVANIZADO, CURVO, BRACO DUPLO, ENGASTADO, H = 9 M, DIAMETRO INFERIOR/BASE = *135* MM</t>
  </si>
  <si>
    <t>POSTE CONICO CONTINUO EM ACO GALVANIZADO, CURVO, BRACO DUPLO, FLANGEADO, H = 9 M, DIAMETRO INFERIOR = *135* MM</t>
  </si>
  <si>
    <t>POSTE CONICO CONTINUO EM ACO GALVANIZADO, CURVO, BRACO SIMPLES, ENGASTADO, H = 9 M, DIAMETRO INFERIOR = *135* MM</t>
  </si>
  <si>
    <t>POSTE CONICO CONTINUO EM ACO GALVANIZADO, CURVO, BRACO SIMPLES, FLANGEADO, H = 7 M, DIAMETRO INFERIOR = *125* MM</t>
  </si>
  <si>
    <t>POSTE CONICO CONTINUO EM ACO GALVANIZADO, CURVO, BRACO SIMPLES, FLANGEADO, H = 9 M, DIAMETRO INFERIOR = *135* MM</t>
  </si>
  <si>
    <t>POSTE CONICO CONTINUO EM ACO GALVANIZADO, RETO, ENGASTADO, H = 7 M, DIAMETRO INFERIOR = *125* MM</t>
  </si>
  <si>
    <t>POSTE CONICO CONTINUO EM ACO GALVANIZADO, RETO, ENGASTADO, H = 9 M, DIAMETRO INFERIOR = *145* MM</t>
  </si>
  <si>
    <t>POSTE CONICO CONTINUO EM ACO GALVANIZADO, RETO, FLANGEADO, H = 3 M, DIAMETRO INFERIOR = *95* MM</t>
  </si>
  <si>
    <t>POSTE DE CONCRETO ARMADO DE SECAO CIRCULAR, EXTENSAO DE 10,00 M, RESISTENCIA DE 150 A 200 DAN, TIPO C-14</t>
  </si>
  <si>
    <t>POSTE DE CONCRETO ARMADO DE SECAO CIRCULAR, EXTENSAO DE 11,00 M, RESISTENCIA DE 200 A 300 DAN, TIPO C-14</t>
  </si>
  <si>
    <t>POSTE DE CONCRETO ARMADO DE SECAO CIRCULAR, EXTENSAO DE 11,00 M, RESISTENCIA DE 300 A 400 DAN, TIPO C-17</t>
  </si>
  <si>
    <t>POSTE DE CONCRETO ARMADO DE SECAO CIRCULAR, EXTENSAO DE 13,00 M, RESISTENCIA DE 1000 DAN, TIPO C-23</t>
  </si>
  <si>
    <t>POSTE DE CONCRETO ARMADO DE SECAO CIRCULAR, EXTENSAO DE 13,00 M, RESISTENCIA DE 1500 DAN, TIPO C-29</t>
  </si>
  <si>
    <t>POSTE DE CONCRETO ARMADO DE SECAO CIRCULAR, EXTENSAO DE 13,00 M, RESISTENCIA DE 2000 DAN, TIPO C-29</t>
  </si>
  <si>
    <t>POSTE DE CONCRETO ARMADO DE SECAO CIRCULAR, EXTENSAO DE 13,00 M, RESISTENCIA DE 2500 DAN, TIPO C-29</t>
  </si>
  <si>
    <t>POSTE DE CONCRETO ARMADO DE SECAO CIRCULAR, EXTENSAO DE 13,00 M, RESISTENCIA DE 3000 DAN, TIPO C-29</t>
  </si>
  <si>
    <t>POSTE DE CONCRETO ARMADO DE SECAO CIRCULAR, EXTENSAO DE 14,00 M, RESISTENCIA DE 1000 DAN, TIPO C-23</t>
  </si>
  <si>
    <t>POSTE DE CONCRETO ARMADO DE SECAO CIRCULAR, EXTENSAO DE 14,00 M, RESISTENCIA DE 1500 DAN, TIPO C-29</t>
  </si>
  <si>
    <t>POSTE DE CONCRETO ARMADO DE SECAO CIRCULAR, EXTENSAO DE 14,00 M, RESISTENCIA DE 2000 DAN, TIPO C-29</t>
  </si>
  <si>
    <t>POSTE DE CONCRETO ARMADO DE SECAO CIRCULAR, EXTENSAO DE 14,00 M, RESISTENCIA DE 2500 DAN, TIPO C-29</t>
  </si>
  <si>
    <t>POSTE DE CONCRETO ARMADO DE SECAO CIRCULAR, EXTENSAO DE 14,00 M, RESISTENCIA DE 300 A 400 DAN, TIPO C-17</t>
  </si>
  <si>
    <t>POSTE DE CONCRETO ARMADO DE SECAO CIRCULAR, EXTENSAO DE 14,00 M, RESISTENCIA DE 3000 DAN, TIPO C-29</t>
  </si>
  <si>
    <t>POSTE DE CONCRETO ARMADO DE SECAO CIRCULAR, EXTENSAO DE 15,00 M, RESISTENCIA DE 1000 DAN, TIPO C-23</t>
  </si>
  <si>
    <t>POSTE DE CONCRETO ARMADO DE SECAO CIRCULAR, EXTENSAO DE 15,00 M, RESISTENCIA DE 1500 DAN, TIPO C-29</t>
  </si>
  <si>
    <t>POSTE DE CONCRETO ARMADO DE SECAO CIRCULAR, EXTENSAO DE 15,00 M, RESISTENCIA DE 2000 DAN, TIPO C-29</t>
  </si>
  <si>
    <t>POSTE DE CONCRETO ARMADO DE SECAO CIRCULAR, EXTENSAO DE 15,00 M, RESISTENCIA DE 2500 DAN, TIPO C-29</t>
  </si>
  <si>
    <t>POSTE DE CONCRETO ARMADO DE SECAO CIRCULAR, EXTENSAO DE 15,00 M, RESISTENCIA DE 3000 DAN, TIPO C-29</t>
  </si>
  <si>
    <t>POSTE DE CONCRETO ARMADO DE SECAO CIRCULAR, EXTENSAO DE 9,00 M, RESISTENCIA DE 200 A 300 DAN, TIPO C-14</t>
  </si>
  <si>
    <t>POSTE DE CONCRETO ARMADO DE SECAO CIRCULAR, EXTENSAO DE 9,00 M, RESISTENCIA DE 300 A 400 DAN, TIPO C-17</t>
  </si>
  <si>
    <t>POSTE DE CONCRETO ARMADO DE SECAO DUPLO T, EXTENSAO DE 10,00 M, RESISTENCIA DE 1000 DAN, TIPO B-1,5</t>
  </si>
  <si>
    <t>POSTE DE CONCRETO ARMADO DE SECAO DUPLO T, EXTENSAO DE 10,00 M, RESISTENCIA DE 150 DAN, TIPO D</t>
  </si>
  <si>
    <t>POSTE DE CONCRETO ARMADO DE SECAO DUPLO T, EXTENSAO DE 10,00 M, RESISTENCIA DE 300 A 400 DAN, TIPO B OU D</t>
  </si>
  <si>
    <t>POSTE DE CONCRETO ARMADO DE SECAO DUPLO T, EXTENSAO DE 10,00 M, RESISTENCIA DE 600 DAN, TIPO B</t>
  </si>
  <si>
    <t>POSTE DE CONCRETO ARMADO DE SECAO DUPLO T, EXTENSAO DE 11,00 M, RESISTENCIA DE 1000 DAN, TIPO B-1,5</t>
  </si>
  <si>
    <t>POSTE DE CONCRETO ARMADO DE SECAO DUPLO T, EXTENSAO DE 11,00 M, RESISTENCIA DE 150 DAN, TIPO D</t>
  </si>
  <si>
    <t>POSTE DE CONCRETO ARMADO DE SECAO DUPLO T, EXTENSAO DE 11,00 M, RESISTENCIA DE 1500 DAN, TIPO B-3,0</t>
  </si>
  <si>
    <t>POSTE DE CONCRETO ARMADO DE SECAO DUPLO T, EXTENSAO DE 11,00 M, RESISTENCIA DE 200 DAN, TIPO D</t>
  </si>
  <si>
    <t>POSTE DE CONCRETO ARMADO DE SECAO DUPLO T, EXTENSAO DE 11,00 M, RESISTENCIA DE 2000 DAN, TIPO B-4,5</t>
  </si>
  <si>
    <t>POSTE DE CONCRETO ARMADO DE SECAO DUPLO T, EXTENSAO DE 11,00 M, RESISTENCIA DE 300 DAN, TIPO B</t>
  </si>
  <si>
    <t>POSTE DE CONCRETO ARMADO DE SECAO DUPLO T, EXTENSAO DE 11,00 M, RESISTENCIA DE 600 DAN, TIPO B</t>
  </si>
  <si>
    <t>POSTE DE CONCRETO ARMADO DE SECAO DUPLO T, EXTENSAO DE 12,00 M, RESISTENCIA DE 1000 DAN, TIPO B-1,5</t>
  </si>
  <si>
    <t>POSTE DE CONCRETO ARMADO DE SECAO DUPLO T, EXTENSAO DE 12,00 M, RESISTENCIA DE 150 DAN, TIPO D</t>
  </si>
  <si>
    <t>POSTE DE CONCRETO ARMADO DE SECAO DUPLO T, EXTENSAO DE 12,00 M, RESISTENCIA DE 1500 DAN, TIPO B-3,0</t>
  </si>
  <si>
    <t>POSTE DE CONCRETO ARMADO DE SECAO DUPLO T, EXTENSAO DE 12,00 M, RESISTENCIA DE 300 A 400 DAN, TIPO B OU D</t>
  </si>
  <si>
    <t>POSTE DE CONCRETO ARMADO DE SECAO DUPLO T, EXTENSAO DE 12,00 M, RESISTENCIA DE 3000 DAN, TIPO B-6,0</t>
  </si>
  <si>
    <t>POSTE DE CONCRETO ARMADO DE SECAO DUPLO T, EXTENSAO DE 12,00 M, RESISTENCIA DE 600 DAN, TIPO B</t>
  </si>
  <si>
    <t>POSTE DE CONCRETO ARMADO DE SECAO DUPLO T, EXTENSAO DE 13,00 M, RESISTENCIA DE 1000 DAN, TIPO B-1,5</t>
  </si>
  <si>
    <t>POSTE DE CONCRETO ARMADO DE SECAO DUPLO T, EXTENSAO DE 13,00 M, RESISTENCIA DE 1500 DAN, TIPO B-3,0</t>
  </si>
  <si>
    <t>POSTE DE CONCRETO ARMADO DE SECAO DUPLO T, EXTENSAO DE 13,00 M, RESISTENCIA DE 2000 DAN, TIPO B-4,5</t>
  </si>
  <si>
    <t>POSTE DE CONCRETO ARMADO DE SECAO DUPLO T, EXTENSAO DE 13,00 M, RESISTENCIA DE 300 DAN, TIPO B</t>
  </si>
  <si>
    <t>POSTE DE CONCRETO ARMADO DE SECAO DUPLO T, EXTENSAO DE 13,00 M, RESISTENCIA DE 600 DAN, TIPO B</t>
  </si>
  <si>
    <t>POSTE DE CONCRETO ARMADO DE SECAO DUPLO T, EXTENSAO DE 15,00 M, RESISTENCIA DE 1500 DAN, TIPO B-3,0</t>
  </si>
  <si>
    <t>POSTE DE CONCRETO ARMADO DE SECAO DUPLO T, EXTENSAO DE 15,00 M, RESISTENCIA DE 2000 DAN, TIPO B-4,5</t>
  </si>
  <si>
    <t>POSTE DE CONCRETO ARMADO DE SECAO DUPLO T, EXTENSAO DE 8,00 M, RESISTENCIA DE 150 DAN, TIPO D</t>
  </si>
  <si>
    <t>POSTE DE CONCRETO ARMADO DE SECAO DUPLO T, EXTENSAO DE 9,00 M, RESISTENCIA DE 1000 DAN, TIPO B-1,5</t>
  </si>
  <si>
    <t>POSTE DE CONCRETO ARMADO DE SECAO DUPLO T, EXTENSAO DE 9,00 M, RESISTENCIA DE 150 DAN, TIPO D</t>
  </si>
  <si>
    <t>POSTE DE CONCRETO ARMADO DE SECAO DUPLO T, EXTENSAO DE 9,00 M, RESISTENCIA DE 300 A 400 DAN, TIPO B OU D</t>
  </si>
  <si>
    <t>POSTE DE CONCRETO ARMADO DE SECAO DUPLO T, EXTENSAO DE 9,00 M, RESISTENCIA DE 600 DAN, TIPO B</t>
  </si>
  <si>
    <t>POSTE DECORATIVO PARA JARDIM EM ACO TUBULAR, SEM LUMINARIA, H = *2,5* M</t>
  </si>
  <si>
    <t>POSTE ROLICO DE MADEIRA TRATADA, D = 20 A 25 CM, H = 12,00 M, EM EUCALIPTO OU EQUIVALENTE DA REGIAO</t>
  </si>
  <si>
    <t>POSTES METALICOS AUTOPORTANTES, CONICO OU TELESCOPICO, PARA SPDA, ALTURA 10 METROS LIVRES</t>
  </si>
  <si>
    <t>POSTES METALICOS AUTOPORTANTES, CONICO OU TELESCOPICO, PARA SPDA, ALTURA 12 METROS LIVRES</t>
  </si>
  <si>
    <t>POSTES METALICOS AUTOPORTANTES, CONICO OU TELESCOPICO, PARA SPDA, ALTURA 15 METROS LIVRES</t>
  </si>
  <si>
    <t>POSTES METALICOS AUTOPORTANTES, CONICO OU TELESCOPICO, PARA SPDA, ALTURA 20 METROS LIVRES</t>
  </si>
  <si>
    <t>POZOLANA DE CLASSE C</t>
  </si>
  <si>
    <t>PRANCHA APARELHADA *4 X 30* CM, EM MACARANDUBA/MASSARANDUBA, ANGELIM OU EQUIVALENTE DA REGIAO</t>
  </si>
  <si>
    <t>PRANCHA NAO APARELHADA *6 X 25* CM, EM MACARANDUBA/MASSARANDUBA, ANGELIM OU EQUIVALENTE DA REGIAO - BRUTA</t>
  </si>
  <si>
    <t>PRANCHA NAO APARELHADA *6 X 30* CM, EM MACARANDUBA/MASSARANDUBA, ANGELIM OU EQUIVALENTE DA REGIAO - BRUTA</t>
  </si>
  <si>
    <t>PRANCHA NAO APARELHADA *6 X 40* CM, EM MACARANDUBA/MASSARANDUBA, ANGELIM OU EQUIVALENTE DA REGIAO - BRUTA</t>
  </si>
  <si>
    <t>PRANCHAO APARELHADO *7,5 X 23* CM, EM MACARANDUBA/MASSARANDUBA, ANGELIM OU EQUIVALENTE DA REGIAO</t>
  </si>
  <si>
    <t>PRANCHAO APARELHADO *8 X 30* CM, EM MACARANDUBA/MASSARANDUBA, ANGELIM OU EQUIVALENTE DA REGIAO</t>
  </si>
  <si>
    <t>PRANCHAO NAO APARELHADO *7,5 X 23* CM, EM MACARANDUBA/MASSARANDUBA, ANGELIM OU EQUIVALENTE DA REGIAO - BRUTA</t>
  </si>
  <si>
    <t>PRANCHAO NAO APARELHADO *8 X 30* CM, EM MACARANDUBA/MASSARANDUBA, ANGELIM OU EQUIVALENTE DA REGIAO - BRUTA</t>
  </si>
  <si>
    <t>PREGO DE ACO POLIDO COM CABECA 10 X 10 (7/8 X 17)</t>
  </si>
  <si>
    <t>PREGO DE ACO POLIDO COM CABECA 10 X 11 (1 X 17)</t>
  </si>
  <si>
    <t>PREGO DE ACO POLIDO COM CABECA 12 X 12</t>
  </si>
  <si>
    <t>PREGO DE ACO POLIDO COM CABECA 14 X 18 (1 1/2 X 14)</t>
  </si>
  <si>
    <t>PREGO DE ACO POLIDO COM CABECA 15 X 15 (1 1/4 X 13)</t>
  </si>
  <si>
    <t>PREGO DE ACO POLIDO COM CABECA 15 X 18 (1 1/2 X 13)</t>
  </si>
  <si>
    <t>PREGO DE ACO POLIDO COM CABECA 16 X 24 (2 1/4 X 12)</t>
  </si>
  <si>
    <t>PREGO DE ACO POLIDO COM CABECA 16 X 27 (2 1/2 X 12)</t>
  </si>
  <si>
    <t>PREGO DE ACO POLIDO COM CABECA 17 X 21 (2 X 11)</t>
  </si>
  <si>
    <t>PREGO DE ACO POLIDO COM CABECA 17 X 24 (2 1/4 X 11)</t>
  </si>
  <si>
    <t>PREGO DE ACO POLIDO COM CABECA 17 X 27 (2 1/2 X 11)</t>
  </si>
  <si>
    <t>PREGO DE ACO POLIDO COM CABECA 17 X 30 (2 3/4 X 11)</t>
  </si>
  <si>
    <t>PREGO DE ACO POLIDO COM CABECA 18 X 24 (2 1/4 X 10)</t>
  </si>
  <si>
    <t>PREGO DE ACO POLIDO COM CABECA 18 X 27 (2 1/2 X 10)</t>
  </si>
  <si>
    <t>PREGO DE ACO POLIDO COM CABECA 18 X 30 (2 3/4 X 10)</t>
  </si>
  <si>
    <t>PREGO DE ACO POLIDO COM CABECA 19 X 33 (3 X 9)</t>
  </si>
  <si>
    <t>PREGO DE ACO POLIDO COM CABECA 19 X 36 (3 1/4 X 9)</t>
  </si>
  <si>
    <t>PREGO DE ACO POLIDO COM CABECA 22 X 48 (4 1/4 X 5)</t>
  </si>
  <si>
    <t>PREGO DE ACO POLIDO COM CABECA DUPLA 17 X 27 (2 1/2 X 11)</t>
  </si>
  <si>
    <t>PREGO DE ACO POLIDO SEM CABECA 15 X 15 (1 1/4 X 13)</t>
  </si>
  <si>
    <t>PRESSAO DE PERNAS TRIPLO, EM TUBO DE ACO CARBONO, PINTURA NO PROCESSO ELETROSTATICO - EQUIPAMENTO DE GINASTICA PARA ACADEMIA AO AR LIVRE / ACADEMIA DA TERCEIRA IDADE - ATI</t>
  </si>
  <si>
    <t>PRIMER DE POLIURETANO</t>
  </si>
  <si>
    <t>PRIMER EPOXI / EPOXIDICO</t>
  </si>
  <si>
    <t>PRIMER PARA MANTA ASFALTICA A BASE DE ASFALTO MODIFICADO DILUIDO EM SOLVENTE, APLICACAO A FRIO</t>
  </si>
  <si>
    <t>PROJETOR DE ARGAMASSA, CAPACIDADE DE PROJECAO 1,5 M3/H, ALCANCE DA PROJECAO 30 ATE 60 M, MOTOR ELETRICO TRIFASICO</t>
  </si>
  <si>
    <t>PROJETOR DE ARGAMASSA, CAPACIDADE DE PROJECAO 2,0 M3/H, ALCANCE DA PROJECAO ATE 50 M, MOTOR ELETRICO TRIFASICO</t>
  </si>
  <si>
    <t>PROJETOR PNEUMATICO DE ARGAMASSA PARA CHAPISCO E REBOCO COM RECIPIENTE ACOPLADO, TIPO CANEQUINHA, COM VOLUME DE 1,50 L, SEM COMPRESSOR</t>
  </si>
  <si>
    <t>PROLONGADOR/ EXTENSOR TELESCOPICO, EM CHAPA METALICA, COM 3 METROS, PARA ROLO DE PINTURA</t>
  </si>
  <si>
    <t>PROLONGAMENTO / PROLONGADOR PARA CAIXA SIFONADA, PVC, 100 MM X 200 MM (NBR 5688)</t>
  </si>
  <si>
    <t>PROLONGAMENTO / PROLONGADOR PARA CAIXA SIFONADA, PVC, 150 MM X 150 MM (NBR 5688)</t>
  </si>
  <si>
    <t>PROLONGAMENTO / PROLONGADOR PARA CAIXA SIFONADA, PVC, 150 MM X 200 MM (NBR 5688)</t>
  </si>
  <si>
    <t>PROTETOR AUDITIVO TIPO CONCHA COM ABAFADOR DE RUIDOS, ATENUACAO ACIMA DE 22 DB</t>
  </si>
  <si>
    <t>PROTETOR AUDITIVO TIPO PLUG DE INSERCAO COM CORDAO, ATENUACAO SUPERIOR A 15 DB</t>
  </si>
  <si>
    <t>PROTETOR FACIAL ARCO ELETRICO, COM QUEIXEIRA E LENTE EM POLICARBONATO, CAPACETE INCLUIDO</t>
  </si>
  <si>
    <t>PROTETOR FACIAL DE POLICARBONATO, 200 MM X *390* MM, COM COROA E CARNEIRA</t>
  </si>
  <si>
    <t>PROTETOR SOLAR FPS 30, EMBALAGEM 2 LITROS</t>
  </si>
  <si>
    <t>PROTETOR/PONTEIRA PLASTICA PARA PONTA DE VERGALHAO DE ATE 1", TIPO PROTETOR DE ESPERA</t>
  </si>
  <si>
    <t>PRUMO DE CENTRO EM ACO *400* G, COM CORDAO EM NYLON E CALCO GUIA EM ACO OU MADEIRA</t>
  </si>
  <si>
    <t>PRUMO DE PAREDE EM ACO 700 A 750 G, COM CORDAO EM NYLON E TACO</t>
  </si>
  <si>
    <t>PULSADOR CAMPAINHA 10A, 250V (APENAS MODULO)</t>
  </si>
  <si>
    <t>PULSADOR CAMPAINHA 10A, 250V, CONJUNTO MONTADO PARA EMBUTIR 4" X 2" (PLACA + SUPORTE + MODULO)</t>
  </si>
  <si>
    <t>PULSADOR MINUTERIA 10A, 250V (APENAS MODULO)</t>
  </si>
  <si>
    <t>PULSADOR MINUTERIA 10A, 250V, CONJUNTO MONTADO PARA EMBUTIR 4" X 2" (PLACA + SUPORTE + MODULO)</t>
  </si>
  <si>
    <t>PUNHO PARA PERFURATRIZ DE ESTEIRA T38, D = 1 1/2" (38 MM), C = 380 MM</t>
  </si>
  <si>
    <t>PUXADOR DE EMBUTIR TIPO CONCHA, COM FURO PARA CHAVE, EM LATAO CROMADO, COMPRIMENTO DE APROX *100* MM E LARGURA DE APROX *40* MM</t>
  </si>
  <si>
    <t>PUXADOR TIPO ALCA, EM ZAMAC CROMADO, COM COMPRIMENTO DE APROX 150 MM, COM ROSETA PARA PORTAS DE MADEIRAS, INCLUINDO PARAFUSOS</t>
  </si>
  <si>
    <t>PUXADOR TIPO ALCA, EM ZAMAC CROMADO, COM ROSETAS, COMPRIMENTO DE APROX *100* MM, PARA PORTAS E JANELAS DE MADEIRA, INCLUINDO PARAFUSOS</t>
  </si>
  <si>
    <t>PUXADOR TUBULAR RETO DUPLO, EM ALUMINIO CROMADO, COMPRIMENTO DE APROX 400 MM E DIAMETRO DE 25 MM (1")</t>
  </si>
  <si>
    <t>PUXADOR TUBULAR RETO SIMPLES, EM ALUMINIO CROMADO, COM COMPRIMENTO DE APROX 400 MM E DIAMETRO DE 25 MM</t>
  </si>
  <si>
    <t>QUADRO DE DISTRIBUICAO COM BARRAMENTO TRIFASICO, DE EMBUTIR, EM CHAPA DE ACO GALVANIZADO, PARA 12 DISJUNTORES DIN, 100 A</t>
  </si>
  <si>
    <t>QUADRO DE DISTRIBUICAO COM BARRAMENTO TRIFASICO, DE EMBUTIR, EM CHAPA DE ACO GALVANIZADO, PARA 18 DISJUNTORES DIN, 100 A</t>
  </si>
  <si>
    <t>QUADRO DE DISTRIBUICAO COM BARRAMENTO TRIFASICO, DE EMBUTIR, EM CHAPA DE ACO GALVANIZADO, PARA 24 DISJUNTORES DIN, 100 A</t>
  </si>
  <si>
    <t>QUADRO DE DISTRIBUICAO COM BARRAMENTO TRIFASICO, DE EMBUTIR, EM CHAPA DE ACO GALVANIZADO, PARA 28 DISJUNTORES DIN, 100 A</t>
  </si>
  <si>
    <t>QUADRO DE DISTRIBUICAO COM BARRAMENTO TRIFASICO, DE EMBUTIR, EM CHAPA DE ACO GALVANIZADO, PARA 30 DISJUNTORES DIN, 150 A</t>
  </si>
  <si>
    <t>QUADRO DE DISTRIBUICAO COM BARRAMENTO TRIFASICO, DE EMBUTIR, EM CHAPA DE ACO GALVANIZADO, PARA 30 DISJUNTORES DIN, 225 A</t>
  </si>
  <si>
    <t>QUADRO DE DISTRIBUICAO COM BARRAMENTO TRIFASICO, DE EMBUTIR, EM CHAPA DE ACO GALVANIZADO, PARA 36 DISJUNTORES DIN, 100 A</t>
  </si>
  <si>
    <t>QUADRO DE DISTRIBUICAO COM BARRAMENTO TRIFASICO, DE EMBUTIR, EM CHAPA DE ACO GALVANIZADO, PARA 40 DISJUNTORES DIN, 100 A</t>
  </si>
  <si>
    <t>QUADRO DE DISTRIBUICAO COM BARRAMENTO TRIFASICO, DE EMBUTIR, EM CHAPA DE ACO GALVANIZADO, PARA 48 DISJUNTORES DIN, 100 A</t>
  </si>
  <si>
    <t>QUADRO DE DISTRIBUICAO COM BARRAMENTO TRIFASICO, DE SOBREPOR, EM CHAPA DE ACO GALVANIZADO, PARA *42* DISJUNTORES DIN, 100 A</t>
  </si>
  <si>
    <t>QUADRO DE DISTRIBUICAO COM BARRAMENTO TRIFASICO, DE SOBREPOR, EM CHAPA DE ACO GALVANIZADO, PARA 12 DISJUNTORES DIN, 100 A</t>
  </si>
  <si>
    <t>QUADRO DE DISTRIBUICAO COM BARRAMENTO TRIFASICO, DE SOBREPOR, EM CHAPA DE ACO GALVANIZADO, PARA 18 DISJUNTORES DIN, 100 A</t>
  </si>
  <si>
    <t>QUADRO DE DISTRIBUICAO COM BARRAMENTO TRIFASICO, DE SOBREPOR, EM CHAPA DE ACO GALVANIZADO, PARA 28 DISJUNTORES DIN, 100 A</t>
  </si>
  <si>
    <t>QUADRO DE DISTRIBUICAO COM BARRAMENTO TRIFASICO, DE SOBREPOR, EM CHAPA DE ACO GALVANIZADO, PARA 30 DISJUNTORES DIN, 100 A</t>
  </si>
  <si>
    <t>QUADRO DE DISTRIBUICAO COM BARRAMENTO TRIFASICO, DE SOBREPOR, EM CHAPA DE ACO GALVANIZADO, PARA 36 DISJUNTORES DIN, 100 A</t>
  </si>
  <si>
    <t>QUADRO DE DISTRIBUICAO COM BARRAMENTO TRIFASICO, DE SOBREPOR, EM CHAPA DE ACO GALVANIZADO, PARA 48 DISJUNTORES DIN, 100 A</t>
  </si>
  <si>
    <t>QUADRO DE DISTRIBUICAO, EM PVC, DE EMBUTIR, COM BARRAMENTO TERRA / NEUTRO, PARA 12 DISJUNTORES NEMA OU 16 DISJUNTORES DIN</t>
  </si>
  <si>
    <t>QUADRO DE DISTRIBUICAO, EM PVC, DE EMBUTIR, COM BARRAMENTO TERRA / NEUTRO, PARA 18 DISJUNTORES NEMA OU 24 DISJUNTORES DIN</t>
  </si>
  <si>
    <t>QUADRO DE DISTRIBUICAO, EM PVC, DE EMBUTIR, COM BARRAMENTO TERRA / NEUTRO, PARA 27 DISJUNTORES NEMA OU 36 DISJUNTORES DIN</t>
  </si>
  <si>
    <t>QUADRO DE DISTRIBUICAO, EM PVC, DE EMBUTIR, COM BARRAMENTO TERRA / NEUTRO, PARA 48 DISJUNTORES DIN</t>
  </si>
  <si>
    <t>QUADRO DE DISTRIBUICAO, EM PVC, DE EMBUTIR, COM BARRAMENTO TERRA / NEUTRO, PARA 6 DISJUNTORES NEMA OU 8 DISJUNTORES DIN</t>
  </si>
  <si>
    <t>QUADRO DE DISTRIBUICAO, SEM BARRAMENTO, EM PVC, DE EMBUTIR, PARA 12 DISJUNTORES NEMA OU 16 DISJUNTORES DIN</t>
  </si>
  <si>
    <t>QUADRO DE DISTRIBUICAO, SEM BARRAMENTO, EM PVC, DE EMBUTIR, PARA 18 DISJUNTORES NEMA OU 24 DISJUNTORES DIN</t>
  </si>
  <si>
    <t>QUADRO DE DISTRIBUICAO, SEM BARRAMENTO, EM PVC, DE EMBUTIR, PARA 27 DISJUNTORES NEMA OU 36 DISJUNTORES DIN</t>
  </si>
  <si>
    <t>QUADRO DE DISTRIBUICAO, SEM BARRAMENTO, EM PVC, DE EMBUTIR, PARA 3 DISJUNTORES NEMA OU 4 DISJUNTORES DIN</t>
  </si>
  <si>
    <t>QUADRO DE DISTRIBUICAO, SEM BARRAMENTO, EM PVC, DE EMBUTIR, PARA 6 DISJUNTORES NEMA OU 8 DISJUNTORES DIN</t>
  </si>
  <si>
    <t>QUADRO DE DISTRIBUICAO, SEM BARRAMENTO, EM PVC, DE SOBREPOR, PARA 12 DISJUNTORES NEMA OU 16 DISJUNTORES DIN</t>
  </si>
  <si>
    <t>QUADRO DE DISTRIBUICAO, SEM BARRAMENTO, EM PVC, DE SOBREPOR, PARA 18 DISJUNTORES NEMA OU 24 DISJUNTORES DIN</t>
  </si>
  <si>
    <t>QUADRO DE DISTRIBUICAO, SEM BARRAMENTO, EM PVC, DE SOBREPOR, PARA 27 DISJUNTORES NEMA OU 36 DISJUNTORES DIN</t>
  </si>
  <si>
    <t>QUADRO DE DISTRIBUICAO, SEM BARRAMENTO, EM PVC, DE SOBREPOR, PARA 3 DISJUNTORES NEMA OU 4 DISJUNTORES DIN</t>
  </si>
  <si>
    <t>QUADRO DE DISTRIBUICAO, SEM BARRAMENTO, EM PVC, DE SOBREPOR, PARA 6 DISJUNTORES NEMA OU 8 DISJUNTORES DIN</t>
  </si>
  <si>
    <t>RACK DE PISO PARA SERVIDOR, ABERTO, EM COLUNA, 44U X *570* MM</t>
  </si>
  <si>
    <t>RACK DE PISO PARA SERVIDOR, FECHADO, 44U, COM PORTA, 44U X *570* MM</t>
  </si>
  <si>
    <t>RALO FOFO COM REQUADRO, QUADRADO 150 X 150 MM</t>
  </si>
  <si>
    <t>RALO FOFO COM REQUADRO, QUADRADO 200 X 200 MM</t>
  </si>
  <si>
    <t>RALO FOFO COM REQUADRO, QUADRADO 250 X 250 MM</t>
  </si>
  <si>
    <t>RALO FOFO COM REQUADRO, QUADRADO 300 X 300 MM</t>
  </si>
  <si>
    <t>RALO FOFO COM REQUADRO, QUADRADO 400 X 400 MM</t>
  </si>
  <si>
    <t>RALO FOFO SEMIESFERICO, 100 MM, PARA LAJES/ CALHAS</t>
  </si>
  <si>
    <t>RALO FOFO SEMIESFERICO, 150 MM, PARA LAJES/ CALHAS</t>
  </si>
  <si>
    <t>RALO FOFO SEMIESFERICO, 200 MM, PARA LAJES/ CALHAS</t>
  </si>
  <si>
    <t>RALO FOFO SEMIESFERICO, 75 MM, PARA LAJES/ CALHAS</t>
  </si>
  <si>
    <t>RALO SECO / RALO DE PASSAGEM EM PVC, QUADRADO, 100 X 100 X 53 MM, SAIDA 40 MM, COM GRELHA BRANCA</t>
  </si>
  <si>
    <t>RALO SECO CONICO, PVC, 100 X 40 MM, COM GRELHA QUADRADA BRANCA</t>
  </si>
  <si>
    <t>RALO SECO CONICO, PVC, 100 X 40 MM, COM GRELHA REDONDA BRANCA</t>
  </si>
  <si>
    <t>RALO SIFONADO CILINDRICO, PVC, 100 X 40 MM, COM GRELHA REDONDA BRANCA</t>
  </si>
  <si>
    <t>RALO SIFONADO QUADRADO, PVC, 100 X 53 MM, SAIDA 40 MM, COM GRELHA QUADRADA BRANCA</t>
  </si>
  <si>
    <t>RALO SIFONADO REDONDO CONICO, PVC, 100 X 40 MM, COM GRELHA REDONDA BRANCA</t>
  </si>
  <si>
    <t>REBITE DE REPUXO EM ALUMINIO VAZADO, DIAMETRO 3,2 X 8 MM DE COMPRIMENTO (1KG = 1025 UNIDADES)</t>
  </si>
  <si>
    <t>REBOLO ABRASIVO RETO DE USO GERAL GRAO 36, DE 6 X 1" (DIAMETRO X ESPESSURA)</t>
  </si>
  <si>
    <t>REBOLO ABRASIVO RETO DE USO GERAL GRAO 36, DE 6 X 3/4" (DIAMETRO X ESPESSURA)</t>
  </si>
  <si>
    <t>RECICLADORA DE ASFALTO A FRIO SOBRE RODAS, LARG. FRESAGEM 2,00 M, POT. 315 KW/422 HP</t>
  </si>
  <si>
    <t>REDUCAO EXCENTRICA PVC, DN 100 X 50 MM, PARA ESGOTO PREDIAL</t>
  </si>
  <si>
    <t>REDUCAO EXCENTRICA PVC, DN 100 X 75 MM, PARA ESGOTO PREDIAL</t>
  </si>
  <si>
    <t>REDUCAO EXCENTRICA PVC, DN 75 X 50 MM, PARA ESGOTO PREDIAL</t>
  </si>
  <si>
    <t>REDUCAO EXCENTRICA PVC, SERIE R, DN 100 X 75 MM, PARA ESGOTO PREDIAL</t>
  </si>
  <si>
    <t>REDUCAO EXCENTRICA PVC, SERIE R, DN 150 X 100 MM, PARA ESGOTO PREDIAL</t>
  </si>
  <si>
    <t>REDUCAO EXCENTRICA PVC, SERIE R, DN 75 X 50 MM, PARA ESGOTO PREDIAL</t>
  </si>
  <si>
    <t>REDUCAO FIXA TIPO STORZ, ENGATE RAPIDO 2.1/2" X 1.1/2", EM LATAO, PARA INSTALACAO PREDIAL COMBATE A INCENDIO PREDIAL</t>
  </si>
  <si>
    <t>REDUCAO PVC PBA, JE, PB, DN 100 X 50 / DE 110 X 60 MM, PARA REDE DE AGUA</t>
  </si>
  <si>
    <t>REDUCAO PVC PBA, JE, PB, DN 100 X 75 / DE 110 X 85 MM, PARA REDE DE AGUA</t>
  </si>
  <si>
    <t>REDUCAO PVC PBA, JE, PB, DN 75 X 50 / DE 85 X 60 MM, PARA REDE DE AGUA</t>
  </si>
  <si>
    <t>REGISTRO DE ESFERA DE PASSEIO, PVC PARA POLIETILENO, 20 MM</t>
  </si>
  <si>
    <t>REGISTRO DE ESFERA PVC, COM BORBOLETA, COM ROSCA EXTERNA, DE 1/2"</t>
  </si>
  <si>
    <t>REGISTRO DE ESFERA PVC, COM BORBOLETA, COM ROSCA EXTERNA, DE 3/4"</t>
  </si>
  <si>
    <t>REGISTRO DE ESFERA PVC, COM CABECA QUADRADA, COM ROSCA EXTERNA, 1/2"</t>
  </si>
  <si>
    <t>REGISTRO DE ESFERA PVC, COM CABECA QUADRADA, COM ROSCA EXTERNA, 3/4"</t>
  </si>
  <si>
    <t>REGISTRO DE ESFERA, PVC, COM VOLANTE, VS, ROSCAVEL, DN 1 1/2", COM CORPO DIVIDIDO</t>
  </si>
  <si>
    <t>REGISTRO DE ESFERA, PVC, COM VOLANTE, VS, ROSCAVEL, DN 1 1/4", COM CORPO DIVIDIDO</t>
  </si>
  <si>
    <t>REGISTRO DE ESFERA, PVC, COM VOLANTE, VS, ROSCAVEL, DN 1", COM CORPO DIVIDIDO</t>
  </si>
  <si>
    <t>REGISTRO DE ESFERA, PVC, COM VOLANTE, VS, ROSCAVEL, DN 1/2", COM CORPO DIVIDIDO</t>
  </si>
  <si>
    <t>REGISTRO DE ESFERA, PVC, COM VOLANTE, VS, ROSCAVEL, DN 2", COM CORPO DIVIDIDO</t>
  </si>
  <si>
    <t>REGISTRO DE ESFERA, PVC, COM VOLANTE, VS, ROSCAVEL, DN 3/4", COM CORPO DIVIDIDO</t>
  </si>
  <si>
    <t>REGISTRO DE ESFERA, PVC, COM VOLANTE, VS, SOLDAVEL, DN 20 MM, COM CORPO DIVIDIDO</t>
  </si>
  <si>
    <t>REGISTRO DE ESFERA, PVC, COM VOLANTE, VS, SOLDAVEL, DN 25 MM, COM CORPO DIVIDIDO</t>
  </si>
  <si>
    <t>REGISTRO DE ESFERA, PVC, COM VOLANTE, VS, SOLDAVEL, DN 32 MM, COM CORPO DIVIDIDO</t>
  </si>
  <si>
    <t>REGISTRO DE ESFERA, PVC, COM VOLANTE, VS, SOLDAVEL, DN 40 MM, COM CORPO DIVIDIDO</t>
  </si>
  <si>
    <t>REGISTRO DE ESFERA, PVC, COM VOLANTE, VS, SOLDAVEL, DN 50 MM, COM CORPO DIVIDIDO</t>
  </si>
  <si>
    <t>REGISTRO DE ESFERA, PVC, COM VOLANTE, VS, SOLDAVEL, DN 60 MM, COM CORPO DIVIDIDO</t>
  </si>
  <si>
    <t>REGISTRO DE PRESSAO PVC, ROSCAVEL, VOLANTE SIMPLES, DE 1/2"</t>
  </si>
  <si>
    <t>REGISTRO DE PRESSAO PVC, ROSCAVEL, VOLANTE SIMPLES, DE 3/4"</t>
  </si>
  <si>
    <t>REGISTRO DE PRESSAO PVC, SOLDAVEL, VOLANTE SIMPLES, DE 20 MM</t>
  </si>
  <si>
    <t>REGISTRO DE PRESSAO PVC, SOLDAVEL, VOLANTE SIMPLES, DE 25 MM</t>
  </si>
  <si>
    <t>REGISTRO GAVETA BRUTO EM LATAO FORJADO, BITOLA 1 1/2"</t>
  </si>
  <si>
    <t>REGISTRO GAVETA BRUTO EM LATAO FORJADO, BITOLA 1 1/4"</t>
  </si>
  <si>
    <t>REGISTRO GAVETA BRUTO EM LATAO FORJADO, BITOLA 1"</t>
  </si>
  <si>
    <t>REGISTRO GAVETA BRUTO EM LATAO FORJADO, BITOLA 1/2"</t>
  </si>
  <si>
    <t>REGISTRO GAVETA BRUTO EM LATAO FORJADO, BITOLA 2 1/2"</t>
  </si>
  <si>
    <t>REGISTRO GAVETA BRUTO EM LATAO FORJADO, BITOLA 2"</t>
  </si>
  <si>
    <t>REGISTRO GAVETA BRUTO EM LATAO FORJADO, BITOLA 3"</t>
  </si>
  <si>
    <t>REGISTRO GAVETA BRUTO EM LATAO FORJADO, BITOLA 3/4"</t>
  </si>
  <si>
    <t>REGISTRO GAVETA BRUTO EM LATAO FORJADO, BITOLA 4"</t>
  </si>
  <si>
    <t>REGISTRO GAVETA COM ACABAMENTO E CANOPLA CROMADOS, SIMPLES, BITOLA 1 1/2"</t>
  </si>
  <si>
    <t>REGISTRO GAVETA COM ACABAMENTO E CANOPLA CROMADOS, SIMPLES, BITOLA 1 1/4"</t>
  </si>
  <si>
    <t>REGISTRO GAVETA COM ACABAMENTO E CANOPLA CROMADOS, SIMPLES, BITOLA 1"</t>
  </si>
  <si>
    <t>REGISTRO GAVETA COM ACABAMENTO E CANOPLA CROMADOS, SIMPLES, BITOLA 1/2"</t>
  </si>
  <si>
    <t>REGISTRO GAVETA COM ACABAMENTO E CANOPLA CROMADOS, SIMPLES, BITOLA 3/4"</t>
  </si>
  <si>
    <t>REGISTRO OU REGULADOR DE GAS COZINHA, VAZAO DE 2 KG/H, 2,8 KPA</t>
  </si>
  <si>
    <t>REGISTRO OU VALVULA GLOBO ANGULAR EM LATAO, PARA HIDRANTES EM INSTALACAO PREDIAL DE INCENDIO, 45 GRAUS, DIAMETRO DE 2 1/2", COM VOLANTE, CLASSE DE PRESSAO DE ATE 200 PSI</t>
  </si>
  <si>
    <t>REGISTRO PRESSAO BRUTO EM LATAO FORJADO, BITOLA 1/2"</t>
  </si>
  <si>
    <t>REGISTRO PRESSAO BRUTO EM LATAO FORJADO, BITOLA 3/4"</t>
  </si>
  <si>
    <t>REGISTRO PRESSAO COM ACABAMENTO E CANOPLA CROMADA, SIMPLES, BITOLA 1/2"</t>
  </si>
  <si>
    <t>REGISTRO PRESSAO COM ACABAMENTO E CANOPLA CROMADA, SIMPLES, BITOLA 3/4"</t>
  </si>
  <si>
    <t>REGUA DE ALUMINIO PARA PEDREIRO 2 M X *25,5* MM</t>
  </si>
  <si>
    <t>REGUA VIBRADORA DUPLA PARA CONCRETO A GASOLINA 5,5 HP, PESO DE 60 KG, COMPRIMENTO 4 M</t>
  </si>
  <si>
    <t>REGUA VIBRATORIA DE CONCRETO TRELICADA, EQUIPADA COM MOTOR A GASOLINA DE 9 HP</t>
  </si>
  <si>
    <t>REJUNTE CIMENTICIO, QUALQUER COR</t>
  </si>
  <si>
    <t>REJUNTE EPOXI, QUALQUER COR</t>
  </si>
  <si>
    <t>RELE FOTOELETRICO INTERNO E EXTERNO BIVOLT 1000 W, DE CONECTOR, SEM BASE</t>
  </si>
  <si>
    <t>RELE TERMICO BIMETAL PARA USO EM MOTORES TRIFASICOS, TENSAO 380 V, POTENCIA ATE 15 CV, CORRENTE NOMINAL MAXIMA 22 A</t>
  </si>
  <si>
    <t>RESINA ACRILICA PREMIUM BASE AGUA - COR BRANCA</t>
  </si>
  <si>
    <t>RESPIRADOR / MASCARA SEMI FACIAL COM UMA VALVULA DE INALACAO E DUAS DE EXALACAO, PROTECAO CONTRA VAPORES ORGANICOS E GASES ACIDOS (1 FILTRO INCLUIDO)</t>
  </si>
  <si>
    <t>RESPIRADOR DESCARTAVEL SEM VALVULA DE EXALACAO, PFF 1</t>
  </si>
  <si>
    <t>RETARDO PARA CORDEL DETONANTE</t>
  </si>
  <si>
    <t>RETROESCAVADEIRA SOBRE RODAS COM CARREGADEIRA, TRACAO 4 X 4, POTENCIA LIQUIDA 72 HP, PESO OPERACIONAL MINIMO DE 7140 KG, CAPACIDADE MINIMA DA CARREGADEIRA DE 0,79 M3 E DA RETROESCAVADEIRA MINIMA DE 0,18 M3, PROFUNDIDADE DE ESCAVACAO MAXIMA DE 4,50 M</t>
  </si>
  <si>
    <t>RETROESCAVADEIRA SOBRE RODAS COM CARREGADEIRA, TRACAO 4 X 4, POTENCIA LIQUIDA 88 HP, PESO OPERACIONAL MINIMO DE 6674 KG, CAPACIDADE DA CARREGADEIRA DE 1,00 M3 E DA RETROESCAVADEIRA MINIMA DE 0,26 M3, PROFUNDIDADE DE ESCAVACAO MAXIMA DE 4,37 M</t>
  </si>
  <si>
    <t>REVESTIMENTO DE PAREDE EM GRANILITE, MARMORITE OU GRANITINA - ESP = 5 MM (INCLUSO EXECUCAO)</t>
  </si>
  <si>
    <t>REVESTIMENTO DE PAREDE EM GRANILITE, MARMORITE OU GRANITINA COLORIDO - ESP = 5 MM (INCLUSO EXECUCAO)</t>
  </si>
  <si>
    <t>REVESTIMENTO EM CERAMICA ESMALTADA PARA FACHADAS, PECAS NO FORMATO APROX. *5 X 15* CM, FORNECIDAS EM PLACAS COM PECAS UNIDAS EM PONTOS</t>
  </si>
  <si>
    <t>REVESTIMENTO EM CERAMICA ESMALTADA PARA FACHADAS, PECAS NO FORMATO APROX. *7 X 26* CM, FORNECIDAS EM PLACAS COM PECAS UNIDAS EM PONTOS</t>
  </si>
  <si>
    <t>REVESTIMENTO EM CERAMICA ESMALTADA, FORMATO MAIOR A 2025 CM2</t>
  </si>
  <si>
    <t>REVESTIMENTO EPOXI DE ALTA RESISTENCIA QUIMICA, ISENTO DE SOLVENTES, BICOMPONENTE</t>
  </si>
  <si>
    <t>REVESTIMENTO PARA ESCADA EM GRANILITE, MARMORITE OU GRANITINA ESP = 8 MM (INCLUSO EXECUCAO)</t>
  </si>
  <si>
    <t>REVESTIMENTO PARA PAREDE, EM CERAMICA ESMALTADA, FORMATO MENOR OU IGUAL A 2025 CM2</t>
  </si>
  <si>
    <t>RIPA APARELHADA *1,5 X 5* CM, EM MACARANDUBA/MASSARANDUBA, ANGELIM OU EQUIVALENTE DA REGIAO</t>
  </si>
  <si>
    <t>RIPA NAO APARELHADA *1 X 3* CM, EM MACARANDUBA/MASSARANDUBA, ANGELIM OU EQUIVALENTE DA REGIAO - BRUTA</t>
  </si>
  <si>
    <t>RIPA NAO APARELHADA, *1,5 X 5* CM, EM MACARANDUBA/MASSARANDUBA, ANGELIM OU EQUIVALENTE DA REGIAO - BRUTA</t>
  </si>
  <si>
    <t>RISCADOR DE FORMICA COM COMPRIMENTO *16* CM E ALTURA *5* CM</t>
  </si>
  <si>
    <t>RODAFORRO EM PVC, PARA FORRO DE PVC, COMPRIMENTO 6 M</t>
  </si>
  <si>
    <t>RODAPE ARDOSIA, CINZA, 10 CM, E= *1CM</t>
  </si>
  <si>
    <t>RODAPE DE BORRACHA LISO, H = 70 MM, E = *2* MM, PARA ARGAMASSA, PRETO</t>
  </si>
  <si>
    <t>RODAPE DE MADEIRA MACICA CUMARU/IPE CHAMPANHE OU EQUIVALENTE DA REGIAO, *1,5 X 7 CM</t>
  </si>
  <si>
    <t>RODAPE EM MARMORE, POLIDO, BRANCO COMUM, L= *7* CM, E= *2* CM, CORTE RETO</t>
  </si>
  <si>
    <t>RODAPE EM POLIESTIRENO, BRANCO, H = *5* CM, E = *1,5* CM</t>
  </si>
  <si>
    <t>RODAPE OU RODABANCADA EM GRANITO, POLIDO, TIPO ANDORINHA/ QUARTZ/ CASTELO/ CORUMBA OU OUTROS EQUIVALENTES DA REGIAO, H= 10 CM, E= *2,0* CM</t>
  </si>
  <si>
    <t>RODAPE PLANO PARA PISO VINILICO, H = 5 CM</t>
  </si>
  <si>
    <t>RODAPE PRE-MOLDADO DE GRANILITE, MARMORITE OU GRANITINA L = 10 CM</t>
  </si>
  <si>
    <t>RODIZIO TIPO NAPOLEAO PARA JANELAS DE CORRER, EM ZAMAC, COMPRIMENTO DE APROX 60 CM, COM ROLAMENTO EM ACO</t>
  </si>
  <si>
    <t>RODO PARA CHAO 40 CM, COM BORRACHA DUPLA E CABO</t>
  </si>
  <si>
    <t>ROLDANA CONCAVA DUPLA, 4 RODAS, EM ZAMAC COM CHAPA DE LATAO, ROLAMENTOS EM ACO, PARA PORTAS E JANELAS DE CORRER</t>
  </si>
  <si>
    <t>ROLDANA CONCAVA DUPLA, 4 RODAS, PARA PORTA DE CORRER, EM ZAMAC COM CHAPA DE ACO, ROLAMENTO INTERNO BLINDADO DE ACO REVESTIDO EM NYLON</t>
  </si>
  <si>
    <t>ROLDANA PLASTICA COM PREGO, TAMANHO 30 X 30 MM, PARA INSTALACAO ELETRICA APARENTE</t>
  </si>
  <si>
    <t>ROLO COMPACTADOR DE PNEUS, ESTATICO, PRESSAO VARIAVEL, POTENCIA 110 HP, PESO SEM/COM LASTRO 10,8/27 T, LARGURA DE ROLAGEM 2,30 M</t>
  </si>
  <si>
    <t>ROLO COMPACTADOR DE PNEUS, ESTATICO, PRESSAO VARIAVEL, POTENCIA 111 HP, PESO SEM/COM LASTRO 9,5/26,0 T, LARGURA DE ROLAGEM 1,90 M</t>
  </si>
  <si>
    <t>ROLO COMPACTADOR PE DE CARNEIRO VIBRATORIO, POTENCIA 125 HP, PESO OPERACIONAL SEM/COM LASTRO 11,95/13,30 T, IMPACTO DINAMICO 38,5/22,5 T, LARGURA DE TRABALHO 2,15 M</t>
  </si>
  <si>
    <t>ROLO COMPACTADOR PE DE CARNEIRO VIBRATORIO, POTENCIA 80 HP, PESO OPERACIONAL SEM/COM LASTRO 7,4/8,8 T, LARGURA DE TRABALHO 1,68 M</t>
  </si>
  <si>
    <t>ROLO COMPACTADOR VIBRATORIO DE UM CILINDRO LISO DE ACO, POTENCIA 125 HP, PESO SEM/COM LASTRO 10,75/12,92 T, IMPACTO DINAMICO 31,5/18,5 T, LARGURA TRABALHO 2,15 M</t>
  </si>
  <si>
    <t>ROLO COMPACTADOR VIBRATORIO DE UM CILINDRO, ACO LISO, POTENCIA 80 HP, PESO OPERACIONAL MAXIMO 8,1 T, IMPACTO DINAMICO 16,15/9,5 T, LARGURA TRABALHO 1,68 M</t>
  </si>
  <si>
    <t>ROLO COMPACTADOR VIBRATORIO PE DE CARNEIRO, COM CONTROLE REMOTO POR RADIO, POTENCIA 12,5 KW, PESO OPERACIONAL DE 1,675 T, LARGURA DE TRABALHO 0,85 M</t>
  </si>
  <si>
    <t>ROLO COMPACTADOR VIBRATORIO REBOCAVEL, CILINDRO DE ACO LISO, POTENCIA DE TRACAO DE 65 CV, PESO DE 4,7 T, IMPACTO DINAMICO TOTAL DE 18,3 T, LARGURA DO ROLO 1,67 M</t>
  </si>
  <si>
    <t>ROLO COMPACTADOR VIBRATORIO TANDEM, ACO LISO, POTENCIA 125 HP, PESO SEM/COM LASTRO 10,20/11,65 T, LARGURA DE TRABALHO 1,73 M</t>
  </si>
  <si>
    <t>ROLO COMPACTADOR VIBRATORIO TANDEM, ACO LISO, POTENCIA 58 CV, PESO SEM/COM LASTRO 6,5/9,4 T, LARGURA DE TRABALHO 1,20 M</t>
  </si>
  <si>
    <t>ROLO DE ESPUMA POLIESTER, 23 CM X 68 MM (COMPRIMENTO X DIAMETRO), SEM CABO</t>
  </si>
  <si>
    <t>ROLO DE ESPUMA POLIESTER, 9 CM X 10 MM, COM CABO</t>
  </si>
  <si>
    <t>ROLO DE LA DE CARNEIRO 25 MM X 23 CM (ALTURA DA LA X COMPRIMENTO), SEM CABO</t>
  </si>
  <si>
    <t>ROSETA QUADRADA, SEM FUROS, EM ACO INOX POLIDO, LARGURA APROXIMADA DE 50 MM, PARA FECHADURA DE PORTA - PARAFUSOS INCLUIDOS</t>
  </si>
  <si>
    <t>ROSETA REDONDA DE SOBREPOR, SEM FUROS, EM ACO INOX POLIDO, DIAMETRO APROXIMADO DE 50 MM, PARA FECHADURA DE PORTA - PARAFUSOS INCLUIDOS</t>
  </si>
  <si>
    <t>ROTACAO DIAGONAL DUPLA, APARELHO TRIPLO, EM TUBO DE ACO CARBONO, PINTURA NO PROCESSO ELETROSTATICO - EQUIPAMENTO DE GINASTICA PARA ACADEMIA AO AR LIVRE / ACADEMIA DA TERCEIRA IDADE - ATI</t>
  </si>
  <si>
    <t>ROTACAO VERTICAL DUPLO, EM TUBO DE ACO CARBONO, PINTURA NO PROCESSO ELETROSTATICO - EQUIPAMENTO DE GINASTICA PARA ACADEMIA AO AR LIVRE / ACADEMIA DA TERCEIRA IDADE - ATI</t>
  </si>
  <si>
    <t>RUFO EXTERNO DE CHAPA DE ACO GALVANIZADA NUM 26, CORTE 25 CM</t>
  </si>
  <si>
    <t>RUFO EXTERNO DE CHAPA DE ACO GALVANIZADA NUM 26, CORTE 28 CM</t>
  </si>
  <si>
    <t>RUFO EXTERNO/INTERNO DE CHAPA DE ACO GALVANIZADA NUM 26, CORTE 33 CM</t>
  </si>
  <si>
    <t>RUFO INTERNO DE CHAPA DE ACO GALVANIZADA NUM 26, CORTE 50 CM</t>
  </si>
  <si>
    <t>RUFO INTERNO/EXTERNO DE CHAPA DE ACO GALVANIZADA NUM 24, CORTE 25 CM</t>
  </si>
  <si>
    <t>RUFO PARA TELHA ESTRUTURAL DE FIBROCIMENTO 1 ABA (SEM AMIANTO)</t>
  </si>
  <si>
    <t>RUFO PARA TELHA ONDULADA DE FIBROCIMENTO, E = 6 MM, ABA *260* MM, COMPRIMENTO 1100 MM (SEM AMIANTO)</t>
  </si>
  <si>
    <t>SABONETEIRA DE PAREDE EM METAL CROMADO</t>
  </si>
  <si>
    <t>SABONETEIRA PLASTICA TIPO DISPENSER PARA SABONETE LIQUIDO COM RESERVATORIO 800 A 1500 ML</t>
  </si>
  <si>
    <t>SACO DE RAFIA PARA ENTULHO, NOVO, LISO (SEM CLICHE), *60 X 90* CM</t>
  </si>
  <si>
    <t>SAIBRO PARA ARGAMASSA (COLETADO NO COMERCIO)</t>
  </si>
  <si>
    <t>SAPATA DE PVC ADITIVADO NERVURADO D = 6 POLEGADAS</t>
  </si>
  <si>
    <t>SAPATA DE PVC ADITIVADO NERVURADO D = 8 POLEGADAS</t>
  </si>
  <si>
    <t>SAPATILHA EM ACO GALVANIZADO PARA CABOS COM DIAMETRO NOMINAL ATE 5/8"</t>
  </si>
  <si>
    <t>SARRAFO *2,5 X 10* CM EM PINUS, MISTA OU EQUIVALENTE DA REGIAO - BRUTA</t>
  </si>
  <si>
    <t>SARRAFO *2,5 X 5* CM EM PINUS, MISTA OU EQUIVALENTE DA REGIAO - BRUTA</t>
  </si>
  <si>
    <t>SARRAFO *2,5 X 7,5* CM EM PINUS, MISTA OU EQUIVALENTE DA REGIAO - BRUTA</t>
  </si>
  <si>
    <t>SARRAFO APARELHADO *2 X 10* CM, EM MACARANDUBA/MASSARANDUBA, ANGELIM OU EQUIVALENTE DA REGIAO</t>
  </si>
  <si>
    <t>SARRAFO NAO APARELHADO *2,5 X 10* CM, EM MACARANDUBA/MASSARANDUBA, ANGELIM OU EQUIVALENTE DA REGIAO - BRUTA</t>
  </si>
  <si>
    <t>SARRAFO NAO APARELHADO *2,5 X 5* CM, EM MACARANDUBA/MASSARANDUBA, ANGELIM, PEROBA-ROSA OU EQUIVALENTE DA REGIAO - BRUTA</t>
  </si>
  <si>
    <t>SARRAFO NAO APARELHADO *2,5 X 7* CM, EM MACARANDUBA/MASSARANDUBA, ANGELIM, PEROBA-ROSA OU EQUIVALENTE DA REGIAO - BRUTA</t>
  </si>
  <si>
    <t>SEGURO - HORISTA (COLETADO CAIXA - ENCARGOS COMPLEMENTARES)</t>
  </si>
  <si>
    <t>SEGURO - MENSALISTA (COLETADO CAIXA - ENCARGOS COMPLEMENTARES)</t>
  </si>
  <si>
    <t>SEIXO ROLADO PARA APLICACAO EM CONCRETO (POSTO PEDREIRA/FORNECEDOR, SEM FRETE)</t>
  </si>
  <si>
    <t>SELADOR ACRILICO OPACO PREMIUM INTERIOR/EXTERIOR</t>
  </si>
  <si>
    <t>SELADOR HORIZONTAL PARA FITA DE ACO 1" (25 MM)</t>
  </si>
  <si>
    <t>SELANTE A BASE DE ALCATRAO E POLIURETANO PARA JUNTAS HORIZONTAIS</t>
  </si>
  <si>
    <t>SELANTE ACRILICO PARA TRATAMENTO / ACABAMENTO SUPERFICIAL DE CONCRETO ESTAMPADO, APARENTE, PEDRAS E OUTROS</t>
  </si>
  <si>
    <t>SELANTE DE BASE ASFALTICA PARA VEDACAO</t>
  </si>
  <si>
    <t>SELANTE ELASTICO MONOCOMPONENTE A BASE DE POLIURETANO (PU) PARA JUNTAS DIVERSAS</t>
  </si>
  <si>
    <t>310ML</t>
  </si>
  <si>
    <t>SELANTE MONOCOMPONENTE A BASE DE SILICONE DE BAIXO MODULO, PARA JUNTAS DE PAVIMENTACAO</t>
  </si>
  <si>
    <t>SELANTE TIPO VEDA CALHA PARA METAL E FIBROCIMENTO</t>
  </si>
  <si>
    <t>SELIM PVC, COM TRAVA, JE, 90 GRAUS, DN 125 X 100 MM OU 150 X 100 MM, PARA REDE COLETORA ESGOTO</t>
  </si>
  <si>
    <t>SEMIRREBOQUE COM DOIS EIXOS EM TANDEM TIPO BASCULANTE COM CACAMBA METALICA 14 M3 (INCLUI MONTAGEM, NAO INCLUI CAVALO MECANICO)</t>
  </si>
  <si>
    <t>SEMIRREBOQUE COM TRES EIXOS EM TANDEM TIPO BASCULANTE COM CACAMBA METALICA 18 M3 (INCLUI MONTAGEM, NAO INCLUI CAVALO MECANICO)</t>
  </si>
  <si>
    <t>SEMIRREBOQUE COM TRES EIXOS, PARA TRANSPORTE DE CARGA SECA, DIMENSOES APROXIMADAS 2,60 X 12,50 X 0,50 M (NAO INCLUI CAVALO MECANICO)</t>
  </si>
  <si>
    <t>SENSOR DE PRESENCA BIVOLT COM FOTOCELULA PARA QUALQUER TIPO DE LAMPADA, POTENCIA MAXIMA *1000* W, USO EXTERNO</t>
  </si>
  <si>
    <t>SENSOR DE PRESENCA BIVOLT DE PAREDE COM FOTOCELULA PARA QUALQUER TIPO DE LAMPADA POTENCIA MAXIMA *1000* W, USO INTERNO</t>
  </si>
  <si>
    <t>SENSOR DE PRESENCA BIVOLT DE PAREDE SEM FOTOCELULA PARA QUALQUER TIPO DE LAMPADA POTENCIA MAXIMA *1000* W, USO INTERNO</t>
  </si>
  <si>
    <t>SENSOR DE PRESENCA BIVOLT DE TETO COM FOTOCELULA PARA QUALQUER TIPO DE LAMPADA POTENCIA MAXIMA *1000* W, USO INTERNO</t>
  </si>
  <si>
    <t>SENSOR DE PRESENCA BIVOLT DE TETO SEM FOTOCELULA PARA QUALQUER TIPO DE LAMPADA POTENCIA MAXIMA *900* W, USO INTERNO</t>
  </si>
  <si>
    <t>SERRA CIRCULAR DE BANCADA COM MOTOR ELETRICO, POTENCIA DE *1600* W, PARA DISCO DE DIAMETRO DE 10" (250 MM)</t>
  </si>
  <si>
    <t>SERRA CIRCULAR DE BANCADA, MODELO PICA-PAU, DIAMETRO DE 350 MM. CARACTERISTICAS DO MOTOR: TRIFASICO, POTENCIA DE 5 HP, FREQUENCIA DE 60 HZ</t>
  </si>
  <si>
    <t>SERRALHEIRO (HORISTA)</t>
  </si>
  <si>
    <t>SERRALHEIRO (MENSALISTA)</t>
  </si>
  <si>
    <t>SERROTE PROFISSIONAL EM ACO TEMPERADO 20", CABO DE MADEIRA</t>
  </si>
  <si>
    <t>SERVENTE DE OBRAS (HORISTA)</t>
  </si>
  <si>
    <t>SERVENTE DE OBRAS (MENSALISTA)</t>
  </si>
  <si>
    <t>SERVICO DE BOMBEAMENTO DE CONCRETO COM CONSUMO MINIMO DE 40 M3, (DISPONIBILIZACAO DE BOMBA), SEM O LANCAMENTO</t>
  </si>
  <si>
    <t>SIFAO / TUBO SINFONADO EXTENSIVEL/SANFONADO, UNIVERSAL/ SIMPLES, ENTRE *50 A 70* CM, DE PLASTICO BRANCO</t>
  </si>
  <si>
    <t>SIFAO EM METAL CROMADO PARA PIA AMERICANA, 1.1/2 X 1.1/2"</t>
  </si>
  <si>
    <t>SIFAO EM METAL CROMADO PARA PIA AMERICANA, 1.1/2 X 2"</t>
  </si>
  <si>
    <t>SIFAO EM METAL CROMADO PARA PIA OU LAVATORIO, 1 X 1.1/2"</t>
  </si>
  <si>
    <t>SIFAO EM METAL CROMADO PARA TANQUE, 1.1/4 X 1.1/2"</t>
  </si>
  <si>
    <t>SIFAO PLASTICO EXTENSIVEL UNIVERSAL, TIPO COPO</t>
  </si>
  <si>
    <t>SIFAO PLASTICO TIPO COPO PARA PIA AMERICANA 1.1/2 X 1.1/2"</t>
  </si>
  <si>
    <t>SIFAO PLASTICO TIPO COPO PARA PIA OU LAVATORIO, 1 X 1.1/2"</t>
  </si>
  <si>
    <t>SIFAO PLASTICO TIPO COPO PARA TANQUE, 1.1/4 X 1.1/2"</t>
  </si>
  <si>
    <t>SILICA ATIVA PARA ADICAO EM CONCRETO E ARGAMASSA</t>
  </si>
  <si>
    <t>SILICONE ACETICO USO GERAL INCOLOR 280 G</t>
  </si>
  <si>
    <t>SIMULADOR DE CAMINHADA TRIPLO, EM TUBO DE ACO CARBONO, PINTURA NO PROCESSO ELETROSTATICO - EQUIPAMENTO DE GINASTICA PARA ACADEMIA AO AR LIVRE / ACADEMIA DA TERCEIRA IDADE - ATI</t>
  </si>
  <si>
    <t>SIMULADOR DE CAVALGADA TRIPLO, EM TUBO DE ACO CARBONO, PINTURA NO PROCESSO ELETROSTATICO - EQUIPAMENTO DE GINASTICA PARA ACADEMIA AO AR LIVRE / ACADEMIA DA TERCEIRA IDADE - ATI</t>
  </si>
  <si>
    <t>SIMULADOR DE REMO INDIVIDUAL, EM TUBO DE ACO CARBONO, PINTURA NO PROCESSO ELETROSTATICO - EQUIPAMENTO DE GINASTICA PARA ACADEMIA AO AR LIVRE / ACADEMIA DA TERCEIRA IDADE - ATI</t>
  </si>
  <si>
    <t>SINALIZADOR NOTURNO SIMPLES PARA PARA-RAIOS, SEM RELE FOTOELETRICO</t>
  </si>
  <si>
    <t>SISAL EM FIBRA / ESTOPA SISAL PARA GESSO</t>
  </si>
  <si>
    <t>SOLDA EM BARRA DE ESTANHO-CHUMBO 50/50</t>
  </si>
  <si>
    <t>SOLDA EM VARETA FOSCOPER, D = *2,5* MM X COMPRIMENTO 500 MM</t>
  </si>
  <si>
    <t>SOLDA ESTANHO/COBRE PARA CONEXOES DE COBRE, FIO 2,5 MM, CARRETEL 500 GR (SEM CHUMBO)</t>
  </si>
  <si>
    <t>SOLDADOR (HORISTA)</t>
  </si>
  <si>
    <t>SOLDADOR (MENSALISTA)</t>
  </si>
  <si>
    <t>SOLDADOR ELETRICO (PARA SOLDA A SER TESTADA COM RAIOS "X") (HORISTA)</t>
  </si>
  <si>
    <t>SOLDADOR ELETRICO (PARA SOLDA A SER TESTADA COM RAIOS "X") (MENSALISTA)</t>
  </si>
  <si>
    <t>SOLEIRA EM GRANITO, POLIDO, TIPO ANDORINHA/ QUARTZ/ CASTELO/ CORUMBA OU OUTROS EQUIVALENTES DA REGIAO, L= *15* CM, E= *2,0* CM</t>
  </si>
  <si>
    <t>SOLEIRA PRE-MOLDADA EM GRANILITE, MARMORITE OU GRANITINA, L = *15 CM</t>
  </si>
  <si>
    <t>SOLEIRA/ PEITORIL EM MARMORE, POLIDO, BRANCO COMUM, L= *15* CM, E= *2* CM, CORTE RETO</t>
  </si>
  <si>
    <t>SOLEIRA/ TABEIRA EM MARMORE, POLIDO, BRANCO COMUM, L= 5 CM, E= *2,0* CM</t>
  </si>
  <si>
    <t>SOLUCAO ASFALTICA ELASTOMERICA PARA IMPRIMACAO, APLICACAO A FRIO</t>
  </si>
  <si>
    <t>SOLUCAO PREPARADORA / LIMPADORA PARA PVC, FRASCO COM 1000 CM3</t>
  </si>
  <si>
    <t>SOLVENTE PARA COLA A BASE DE RESINA SINTETICA (PARA COLA DE LAMINADO MELAMINICO E OUTRAS SUPERFICIES)</t>
  </si>
  <si>
    <t>SOQUETE DE BAQUELITE BASE E27, PARA LAMPADAS</t>
  </si>
  <si>
    <t>SOQUETE DE PORCELANA BASE E27, FIXO DE TETO, PARA LAMPADAS</t>
  </si>
  <si>
    <t>SOQUETE DE PORCELANA BASE E27, PARA USO AO TEMPO, PARA LAMPADAS</t>
  </si>
  <si>
    <t>SOQUETE DE PVC / TERMOPLASTICO BASE E27, COM CHAVE, PARA LAMPADAS</t>
  </si>
  <si>
    <t>SOQUETE DE PVC / TERMOPLASTICO BASE E27, COM RABICHO, PARA LAMPADAS</t>
  </si>
  <si>
    <t>SPRINKLER TIPO PENDENTE, BULBO AMARELO DE RESPOSTA RAPIDA, 79 GRAUS CELSIUS, ACABAMENTO CROMADO, D = 20 MM (3/4")</t>
  </si>
  <si>
    <t>SPRINKLER TIPO PENDENTE, BULBO AMARELO DE RESPOSTA RAPIDA, 79 GRAUS CELSIUS, ACABAMENTO NATURAL OU CROMADO, D = 15 MM (1/2")</t>
  </si>
  <si>
    <t>SPRINKLER TIPO PENDENTE, BULBO AMARELO DE RESPOSTA RAPIDA, 79 GRAUS CELSIUS, ACABAMENTO NATURAL, D = 20 MM (3/4")</t>
  </si>
  <si>
    <t>SPRINKLER TIPO PENDENTE, BULBO VERMELHO DE RESPOSTA RAPIDA, 68 GRAUS CELSIUS, ACABAMENTO CROMADO, D = 15 MM (1/2")</t>
  </si>
  <si>
    <t>SPRINKLER TIPO PENDENTE, BULBO VERMELHO DE RESPOSTA RAPIDA, 68 GRAUS CELSIUS, ACABAMENTO CROMADO, D = 20 MM (3/4")</t>
  </si>
  <si>
    <t>SPRINKLER TIPO PENDENTE, BULBO VERMELHO DE RESPOSTA RAPIDA, 68 GRAUS CELSIUS, ACABAMENTO NATURAL, D = 20 MM (3/4")</t>
  </si>
  <si>
    <t>SPRINKLER TIPO PENDENTE, BULBO VERMELHO RESPOSTA RAPIDA, 68 GRAUS CELSIUS, ACABAMENTO NATURAL, D = 15 MM (1/2")</t>
  </si>
  <si>
    <t>SUPORTE "Y" PARA FITA PERFURADA</t>
  </si>
  <si>
    <t>SUPORTE DE FIXACAO PARA ESPELHO / PLACA 4" X 2", PARA 3 MODULOS, PARA INSTALACAO DE TOMADAS E INTERRUPTORES (SOMENTE SUPORTE)</t>
  </si>
  <si>
    <t>SUPORTE DE FIXACAO PARA ESPELHO / PLACA 4" X 4", PARA 6 MODULOS, PARA INSTALACAO DE TOMADAS E INTERRUPTORES (SOMENTE SUPORTE)</t>
  </si>
  <si>
    <t>SUPORTE EM ACO GALVANIZADO PARA TRANSFORMADOR PARA POSTE DUPLO T 185 X 95 MM, CHAPA DE 5/16"</t>
  </si>
  <si>
    <t>SUPORTE GUIA SIMPLES COM ROLDANA EM POLIPROPILENO PARA CHUMBAR, H = 20 CM</t>
  </si>
  <si>
    <t>SUPORTE ISOLADOR REFORCADO DIAMETRO NOMINAL 5/16", COM ROSCA SOBERBA E BUCHA</t>
  </si>
  <si>
    <t>SUPORTE ISOLADOR SIMPLES DIAMETRO NOMINAL 5/16", COM ROSCA SOBERBA E BUCHA</t>
  </si>
  <si>
    <t>SUPORTE MANUAL PARA LIXA, PLASTICO, COM 230 X 80 MM (COMPRIMENTO X LARGURA)</t>
  </si>
  <si>
    <t>SUPORTE MAO-FRANCESA EM ACO, ABAS IGUAIS 30 CM, CAPACIDADE MINIMA 60 KG, BRANCO</t>
  </si>
  <si>
    <t>SUPORTE MAO-FRANCESA EM ACO, ABAS IGUAIS 40 CM, CAPACIDADE MINIMA 70 KG, BRANCO</t>
  </si>
  <si>
    <t>SUPORTE METALICO PARA CALHA PLUVIAL, ZINCADO, DOBRADO, DIAMETRO ENTRE 119 E 170 MM, PARA DRENAGEM PLUVIAL PREDIAL</t>
  </si>
  <si>
    <t>SUPORTE PARA CALHA DE 150 MM EM ACO GALVANIZADO</t>
  </si>
  <si>
    <t>SUPORTE PARA TUBO DIAMETRO NOMINAL 2", COM ROSCA MECANICA</t>
  </si>
  <si>
    <t>SURF DUPLO, EM TUBO DE ACO CARBONO, PINTURA NO PROCESSO ELETROSTATICO - EQUIPAMENTO DE GINASTICA PARA ACADEMIA AO AR LIVRE / ACADEMIA DA TERCEIRA IDADE - ATI</t>
  </si>
  <si>
    <t>TABUA *2,5 X 15 CM EM PINUS, MISTA OU EQUIVALENTE DA REGIAO - BRUTA</t>
  </si>
  <si>
    <t>TABUA *2,5 X 23* CM EM PINUS, MISTA OU EQUIVALENTE DA REGIAO - BRUTA</t>
  </si>
  <si>
    <t>TABUA *2,5 X 30 CM EM PINUS, MISTA OU EQUIVALENTE DA REGIAO - BRUTA</t>
  </si>
  <si>
    <t>TABUA APARELHADA *2,5 X 15* CM, EM MACARANDUBA/MASSARANDUBA, ANGELIM OU EQUIVALENTE DA REGIAO</t>
  </si>
  <si>
    <t>TABUA APARELHADA *2,5 X 25* CM, EM MACARANDUBA/MASSARANDUBA, ANGELIM OU EQUIVALENTE DA REGIAO</t>
  </si>
  <si>
    <t>TABUA APARELHADA *2,5 X 30* CM, EM MACARANDUBA/MASSARANDUBA, ANGELIM OU EQUIVALENTE DA REGIAO</t>
  </si>
  <si>
    <t>TABUA DE MADEIRA PARA PISO, CUMARU/IPE CHAMPANHE OU EQUIVALENTE DA REGIAO, ENCAIXE MACHO/FEMEA, *10 X 2* CM</t>
  </si>
  <si>
    <t>TABUA DE MADEIRA PARA PISO, CUMARU/IPE CHAMPANHE OU EQUIVALENTE DA REGIAO, ENCAIXE MACHO/FEMEA, *15 X 2* CM</t>
  </si>
  <si>
    <t>TABUA DE MADEIRA PARA PISO, IPE (CERNE) OU EQUIVALENTE DA REGIAO, ENCAIXE MACHO/FEMEA, *20 X 2* CM</t>
  </si>
  <si>
    <t>TABUA NAO APARELHADA *2,5 X 15* CM, EM MACARANDUBA/MASSARANDUBA, ANGELIM OU EQUIVALENTE DA REGIAO - BRUTA</t>
  </si>
  <si>
    <t>TABUA NAO APARELHADA *2,5 X 20* CM, EM MACARANDUBA/MASSARANDUBA, ANGELIM OU EQUIVALENTE DA REGIAO - BRUTA</t>
  </si>
  <si>
    <t>TABUA NAO APARELHADA *2,5 X 30* CM, EM MACARANDUBA/MASSARANDUBA, ANGELIM OU EQUIVALENTE DA REGIAO - BRUTA</t>
  </si>
  <si>
    <t>TACO DE MADEIRA PARA PISO, IPE (CERNE) OU EQUIVALENTE DA REGIAO, 7 X 42 CM, E = 2 CM</t>
  </si>
  <si>
    <t>TALABARTE DE SEGURANCA, 2 MOSQUETOES TRAVA DUPLA *53* MM DE ABERTURA, COM ABSORVEDOR DE ENERGIA</t>
  </si>
  <si>
    <t>TALHA ELETRICA 3 T, VELOCIDADE 2,1 M / MIN, POTENCIA 1,3 KW</t>
  </si>
  <si>
    <t>TALHA MANUAL DE CORRENTE, CAPACIDADE DE 1 T COM ELEVACAO DE 3 M</t>
  </si>
  <si>
    <t>TALHA MANUAL DE CORRENTE, CAPACIDADE DE 2 T COM ELEVACAO DE 3 M</t>
  </si>
  <si>
    <t>TALHADEIRA CHATA, DE ACO, 10"</t>
  </si>
  <si>
    <t>TALHADEIRA COM PUNHO DE PROTECAO *20 X 250* MM</t>
  </si>
  <si>
    <t>TAMPA CEGA EM PVC PARA CONDULETE 4 X 2"</t>
  </si>
  <si>
    <t>TAMPA DE CONCRETO ARMADO PARA FOSSA SEPTICA, DIAMETRO NOMINAL DE 3,00 M E ESPESSURA MINIMA DE 100 MM</t>
  </si>
  <si>
    <t>TAMPA DE CONCRETO ARMADO PARA FOSSA, D = *0,90* M, E = 0,05 M</t>
  </si>
  <si>
    <t>TAMPA DE CONCRETO ARMADO PARA FOSSA, D = *1,10* M, E = 0,05 M</t>
  </si>
  <si>
    <t>TAMPA DE CONCRETO ARMADO PARA FOSSA, D = *1,35* M, E = 0,05 M</t>
  </si>
  <si>
    <t>TAMPA DE CONCRETO ARMADO PARA FOSSA, D = 1,50 M, E = 0,05 M</t>
  </si>
  <si>
    <t>TAMPA DE CONCRETO ARMADO PARA FOSSA, D = 2,00 M, E = 0,05 M</t>
  </si>
  <si>
    <t>TAMPA DE CONCRETO ARMADO PARA FOSSA, D = 2,50 M, E = 0,05 M</t>
  </si>
  <si>
    <t>TAMPA DE CONCRETO ARMADO PARA POCO DE INSPECAO, COM FURO E TAMPINHA, DIAMETRO NOMINAL DE 3,00 M E ESPESSURA MINIMA DE 100 MM</t>
  </si>
  <si>
    <t>TAMPA DE CONCRETO ARMADO PARA POCO, COM FURO E TAMPINHA, D = *0,90* M, E = 0,05 M</t>
  </si>
  <si>
    <t>TAMPA DE CONCRETO ARMADO PARA POCO, COM FURO E TAMPINHA, D = *1,10* M, E = 0,05 M</t>
  </si>
  <si>
    <t>TAMPA DE CONCRETO ARMADO PARA POCO, COM FURO E TAMPINHA, D = *1,35* M, E = 0,05 M</t>
  </si>
  <si>
    <t>TAMPA DE CONCRETO ARMADO PARA POCO, COM FURO E TAMPINHA, D = 1,50 M, E = 0,05 M</t>
  </si>
  <si>
    <t>TAMPA DE CONCRETO ARMADO PARA POCO, COM FURO E TAMPINHA, D = 2,00 M, E = 0,05 M</t>
  </si>
  <si>
    <t>TAMPA DE CONCRETO ARMADO PARA POCO, COM FURO E TAMPINHA, D = 2,50 M, E = 0,05 M</t>
  </si>
  <si>
    <t>TAMPA PARA CONDULETE, EM PVC, PARA 1 INTERRUPTOR</t>
  </si>
  <si>
    <t>TAMPA PARA CONDULETE, EM PVC, PARA 1 MODULO RJ</t>
  </si>
  <si>
    <t>TAMPA PARA CONDULETE, EM PVC, PARA 2 MODULOS RJ</t>
  </si>
  <si>
    <t>TAMPA PARA CONDULETE, EM PVC, PARA TOMADA HEXAGONAL</t>
  </si>
  <si>
    <t>TAMPAO / CAP, ROSCA MACHO, DN 1", PARA TUBO PEX PARA INST. AGUA QUENTE/FRIA</t>
  </si>
  <si>
    <t>TAMPAO / CAP, ROSCA MACHO, DN 3/4", PARA TUBO PEX PARA INST. AGUA QUENTE/FRIA</t>
  </si>
  <si>
    <t>TAMPAO / TERMINAL / PLUG, D = 1 1/4", PARA DUTO CORRUGADO PEAD (CABEAMENTO SUBTERRANEO)</t>
  </si>
  <si>
    <t>TAMPAO / TERMINAL / PLUG, D = 2", PARA DUTO CORRUGADO PEAD (CABEAMENTO SUBTERRANEO)</t>
  </si>
  <si>
    <t>TAMPAO / TERMINAL / PLUG, D = 3", PARA DUTO CORRUGADO PEAD (CABEAMENTO SUBTERRANEO)</t>
  </si>
  <si>
    <t>TAMPAO / TERMINAL / PLUG, D = 4", PARA DUTO CORRUGADO PEAD (CABEAMENTO SUBTERRANEO)</t>
  </si>
  <si>
    <t>TAMPAO COM CORRENTE, EM LATAO, ENGATE RAPIDO 1 1/2", PARA INSTALACAO PREDIAL DE COMBATE A INCENDIO</t>
  </si>
  <si>
    <t>TAMPAO COM CORRENTE, EM LATAO, ENGATE RAPIDO 2 1/2", PARA INSTALACAO PREDIAL DE COMBATE A INCENDIO</t>
  </si>
  <si>
    <t>TAMPAO FOFO ARTICULADO P/ REGISTRO, COM BASE / REQUADRO, CLASSE A15 CARGA MAX 1,5 T, *200 X 200* MM (COM INSCRICAO EM RELEVO DO TIPO DE REDE)</t>
  </si>
  <si>
    <t>TAMPAO FOFO ARTICULADO P/ REGISTRO, COM BASE / REQUADRO, CLASSE A15 CARGA MAXIMA 1,5 T, *400 X 400* MM (COM INSCRICAO EM RELEVO DO TIPO DE REDE)</t>
  </si>
  <si>
    <t>TAMPAO FOFO ARTICULADO, COM BASE / REQUADRO, CLASSE B125 CARGA MAX 12,5 T, REDONDO, TAMPA 600 MM (COM INSCRICAO EM RELEVO DO TIPO DE REDE)</t>
  </si>
  <si>
    <t>TAMPAO FOFO ARTICULADO, COM BASE / REQUADRO, CLASSE D400 CARGA MAX 40 T, REDONDO, TAMPA 600 MM (COM INSCRICAO EM RELEVO DO TIPO DE REDE)</t>
  </si>
  <si>
    <t>TAMPAO FOFO SIMPLES COM BASE / REQUADRO, CLASSE A15 CARGA MAX. 1,5 T, 300 X 300 MM (COM INSCRICAO EM RELEVO DO TIPO DE REDE)</t>
  </si>
  <si>
    <t>TAMPAO FOFO SIMPLES COM BASE / REQUADRO, CLASSE A15 CARGA MAX. 1,5 T, 400 X 400 MM (COM INSCRICAO EM RELEVO DO TIPO DE REDE)</t>
  </si>
  <si>
    <t>TAMPAO FOFO SIMPLES COM BASE / REQUADRO, CLASSE A15 CARGA MAX. 1,5 T, 400 X 600 MM (COM INSCRICAO EM RELEVO DO TIPO DE REDE)</t>
  </si>
  <si>
    <t>TAMPAO FOFO SIMPLES COM BASE / REQUADRO, CLASSE B125 CARGA MAX. 12,5 T, REDONDO, TAMPA 500 MM (COM INSCRICAO EM RELEVO DO TIPO DE REDE)</t>
  </si>
  <si>
    <t>TAMPAO FOFO SIMPLES COM BASE / REQUADRO, CLASSE B125 CARGA MAX. 12,5 T, REDONDO, TAMPA 600 MM (COM INSCRICAO EM RELEVO DO TIPO DE REDE)</t>
  </si>
  <si>
    <t>TAMPAO FOFO SIMPLES COM BASE / REQUADRO, CLASSE D400 CARGA MAX. 40 T, REDONDO, TAMPA 600 MM (COM INSCRICAO EM RELEVO DO TIPO DE REDE)</t>
  </si>
  <si>
    <t>TAMPAO FOFO SIMPLES COM BASE / REQUADRO, CLASSE D400 CARGA MAX. 40 T, REDONDO, TAMPA 900 MM (COM INSCRICAO EM RELEVO DO TIPO DE REDE)</t>
  </si>
  <si>
    <t>TAMPAO FOFO SIMPLES COM BASE / REQUADRO, R-2, CLASSE A15 CARGA MAX. 1,5 T, 550 X 1100 MM (COM INSCRICAO EM RELEVO DO TIPO DE REDE)</t>
  </si>
  <si>
    <t>TANQUE ACO INOXIDAVEL (ACO 304) COM ESFREGADOR E VALVULA, DE *50 X 40 X 22* CM</t>
  </si>
  <si>
    <t>TANQUE DE ACO CARBONO NAO REVESTIDO, PARA TRANSPORTE DE AGUA COM CAPACIDADE DE 10 M3, COM BOMBA CENTRIFUGA POR TOMADA DE FORCA, VAZAO MAXIMA *75* M3/H (INCLUI MONTAGEM, NAO INCLUI CAMINHAO)</t>
  </si>
  <si>
    <t>TANQUE DE ACO PARA TRANSPORTE DE AGUA COM CAPACIDADE DE 14 M3 (INCLUI MONTAGEM, NAO INCLUI CAMINHAO)</t>
  </si>
  <si>
    <t>TANQUE DE ACO PARA TRANSPORTE DE AGUA COM CAPACIDADE DE 4 M3 (INCLUI MONTAGEM, NAO INCLUI CAMINHAO)</t>
  </si>
  <si>
    <t>TANQUE DE ACO PARA TRANSPORTE DE AGUA COM CAPACIDADE DE 8 M3 (INCLUI MONTAGEM, NAO INCLUI CAMINHAO)</t>
  </si>
  <si>
    <t>TANQUE DE ASFALTO ESTACIONARIO COM MACARICO, CAPACIDADE 20.000 L</t>
  </si>
  <si>
    <t>TANQUE DE ASFALTO ESTACIONARIO COM SERPENTINA, CAPACIDADE 20.000 L</t>
  </si>
  <si>
    <t>TANQUE DE ASFALTO ESTACIONARIO COM SERPENTINA, CAPACIDADE 30.000 L</t>
  </si>
  <si>
    <t>TANQUE DE LOUCA BRANCA, COM COLUNA, *30* L</t>
  </si>
  <si>
    <t>TANQUE DE LOUCA BRANCA, SUSPENSO, *20* L</t>
  </si>
  <si>
    <t>TANQUE DUPLO EM MARMORE SINTETICO COM CUBA LISA E ESFREGADOR, *110 X 60* CM</t>
  </si>
  <si>
    <t>TANQUE SIMPLES EM MARMORE SINTETICO COM COLUNA, CAPACIDADE *22* L, *60 X 46* CM</t>
  </si>
  <si>
    <t>TANQUE SIMPLES EM MARMORE SINTETICO DE FIXAR NA PAREDE, CAPACIDADE *22* L, *60 X 46* CM</t>
  </si>
  <si>
    <t>TANQUE SIMPLES EM MARMORE SINTETICO SUSPENSO, CAPACIDADE *38* L, *60 X 60* CM</t>
  </si>
  <si>
    <t>TARIFA "A" ENTRE 0 E 20M3 FORNECIMENTO D'AGUA</t>
  </si>
  <si>
    <t>TARJETA LIVRE / OCUPADO PARA PORTA DE BANHEIRO, CORPO EM ZAMAC E ESPELHO EM LATAO</t>
  </si>
  <si>
    <t>TARUGO DELIMITADOR DE PROFUNDIDADE EM ESPUMA DE POLIETILENO DE BAIXA DENSIDADE 10 MM, CINZA</t>
  </si>
  <si>
    <t>TE 45 GRAUS DE FERRO GALVANIZADO, COM ROSCA BSP, DE 1 1/2"</t>
  </si>
  <si>
    <t>TE 45 GRAUS DE FERRO GALVANIZADO, COM ROSCA BSP, DE 1 1/4"</t>
  </si>
  <si>
    <t>TE 45 GRAUS DE FERRO GALVANIZADO, COM ROSCA BSP, DE 1"</t>
  </si>
  <si>
    <t>TE 45 GRAUS DE FERRO GALVANIZADO, COM ROSCA BSP, DE 1/2"</t>
  </si>
  <si>
    <t>TE 45 GRAUS DE FERRO GALVANIZADO, COM ROSCA BSP, DE 2 1/2"</t>
  </si>
  <si>
    <t>TE 45 GRAUS DE FERRO GALVANIZADO, COM ROSCA BSP, DE 2"</t>
  </si>
  <si>
    <t>TE 45 GRAUS DE FERRO GALVANIZADO, COM ROSCA BSP, DE 3"</t>
  </si>
  <si>
    <t>TE 45 GRAUS DE FERRO GALVANIZADO, COM ROSCA BSP, DE 3/4"</t>
  </si>
  <si>
    <t>TE 45 GRAUS DE FERRO GALVANIZADO, COM ROSCA BSP, DE 4"</t>
  </si>
  <si>
    <t>TE 90 GRAUS EM ACO CARBONO, SOLDAVEL, PRESSAO 3.000 LBS, DN 1 1/2"</t>
  </si>
  <si>
    <t>TE 90 GRAUS EM ACO CARBONO, SOLDAVEL, PRESSAO 3.000 LBS, DN 1 1/4"</t>
  </si>
  <si>
    <t>TE 90 GRAUS EM ACO CARBONO, SOLDAVEL, PRESSAO 3.000 LBS, DN 1"</t>
  </si>
  <si>
    <t>TE 90 GRAUS EM ACO CARBONO, SOLDAVEL, PRESSAO 3.000 LBS, DN 1/2"</t>
  </si>
  <si>
    <t>TE 90 GRAUS EM ACO CARBONO, SOLDAVEL, PRESSAO 3.000 LBS, DN 2 1/2"</t>
  </si>
  <si>
    <t>TE 90 GRAUS EM ACO CARBONO, SOLDAVEL, PRESSAO 3.000 LBS, DN 2"</t>
  </si>
  <si>
    <t>TE 90 GRAUS EM ACO CARBONO, SOLDAVEL, PRESSAO 3.000 LBS, DN 3"</t>
  </si>
  <si>
    <t>TE 90 GRAUS EM ACO CARBONO, SOLDAVEL, PRESSAO 3.000 LBS, DN 3/4"</t>
  </si>
  <si>
    <t>TE CPVC, SOLDAVEL, 90 GRAUS, 114 MM, PARA AGUA QUENTE PREDIAL</t>
  </si>
  <si>
    <t>TE CPVC, SOLDAVEL, 90 GRAUS, 15 MM, PARA AGUA QUENTE PREDIAL</t>
  </si>
  <si>
    <t>TE CPVC, SOLDAVEL, 90 GRAUS, 22 MM, PARA AGUA QUENTE PREDIAL</t>
  </si>
  <si>
    <t>TE CPVC, SOLDAVEL, 90 GRAUS, 28 MM, PARA AGUA QUENTE PREDIAL</t>
  </si>
  <si>
    <t>TE CPVC, SOLDAVEL, 90 GRAUS, 35 MM, PARA AGUA QUENTE PREDIAL</t>
  </si>
  <si>
    <t>TE CPVC, SOLDAVEL, 90 GRAUS, 42 MM, PARA AGUA QUENTE PREDIAL</t>
  </si>
  <si>
    <t>TE CPVC, SOLDAVEL, 90 GRAUS, 54 MM, PARA AGUA QUENTE PREDIAL</t>
  </si>
  <si>
    <t>TE CPVC, SOLDAVEL, 90 GRAUS, 73 MM, PARA AGUA QUENTE PREDIAL</t>
  </si>
  <si>
    <t>TE CPVC, SOLDAVEL, 90 GRAUS, 89 MM, PARA AGUA QUENTE PREDIAL</t>
  </si>
  <si>
    <t>TE DE COBRE SEM ANEL DE SOLDA, BOLSA X BOLSA X BOLSA, 104 MM</t>
  </si>
  <si>
    <t>TE DE COBRE SEM ANEL DE SOLDA, BOLSA X BOLSA X BOLSA, 15 MM</t>
  </si>
  <si>
    <t>TE DE COBRE SEM ANEL DE SOLDA, BOLSA X BOLSA X BOLSA, 22 MM</t>
  </si>
  <si>
    <t>TE DE COBRE SEM ANEL DE SOLDA, BOLSA X BOLSA X BOLSA, 28 MM</t>
  </si>
  <si>
    <t>TE DE COBRE SEM ANEL DE SOLDA, BOLSA X BOLSA X BOLSA, 35 MM</t>
  </si>
  <si>
    <t>TE DE COBRE SEM ANEL DE SOLDA, BOLSA X BOLSA X BOLSA, 42 MM</t>
  </si>
  <si>
    <t>TE DE COBRE SEM ANEL DE SOLDA, BOLSA X BOLSA X BOLSA, 54 MM</t>
  </si>
  <si>
    <t>TE DE COBRE SEM ANEL DE SOLDA, BOLSA X BOLSA X BOLSA, 66 MM</t>
  </si>
  <si>
    <t>TE DE COBRE SEM ANEL DE SOLDA, BOLSA X BOLSA X BOLSA, 79 MM</t>
  </si>
  <si>
    <t>TE DE FERRO GALVANIZADO, DE 1 1/2"</t>
  </si>
  <si>
    <t>TE DE FERRO GALVANIZADO, DE 1 1/4"</t>
  </si>
  <si>
    <t>TE DE FERRO GALVANIZADO, DE 1"</t>
  </si>
  <si>
    <t>TE DE FERRO GALVANIZADO, DE 1/2"</t>
  </si>
  <si>
    <t>TE DE FERRO GALVANIZADO, DE 2 1/2"</t>
  </si>
  <si>
    <t>TE DE FERRO GALVANIZADO, DE 2"</t>
  </si>
  <si>
    <t>TE DE FERRO GALVANIZADO, DE 3"</t>
  </si>
  <si>
    <t>TE DE FERRO GALVANIZADO, DE 3/4"</t>
  </si>
  <si>
    <t>TE DE FERRO GALVANIZADO, DE 4"</t>
  </si>
  <si>
    <t>TE DE FERRO GALVANIZADO, DE 5"</t>
  </si>
  <si>
    <t>TE DE FERRO GALVANIZADO, DE 6"</t>
  </si>
  <si>
    <t>TE DE INSPECAO, PVC, 100 X 75 MM, SERIE NORMAL PARA ESGOTO PREDIAL</t>
  </si>
  <si>
    <t>TE DE INSPECAO, PVC, SERIE R, 100 X 75 MM, PARA ESGOTO PREDIAL</t>
  </si>
  <si>
    <t>TE DE INSPECAO, PVC, SERIE R, 150 X 100 MM, PARA ESGOTO PREDIAL</t>
  </si>
  <si>
    <t>TE DE INSPECAO, PVC, SERIE R, 75 X 75 MM, PARA ESGOTO PREDIAL</t>
  </si>
  <si>
    <t>TE DE REDUCAO COM ROSCA, PVC, 90 GRAUS, 1 X 3/4", PARA AGUA FRIA PREDIAL</t>
  </si>
  <si>
    <t>TE DE REDUCAO COM ROSCA, PVC, 90 GRAUS, 1.1/2" X 3/4", AGUA FRIA PREDIAL</t>
  </si>
  <si>
    <t>TE DE REDUCAO COM ROSCA, PVC, 90 GRAUS, 3/4 X 1/2", PARA AGUA FRIA PREDIAL</t>
  </si>
  <si>
    <t>TE DE REDUCAO DE FERRO GALVANIZADO, COM ROSCA BSP, DE 1 1/2" X 1"</t>
  </si>
  <si>
    <t>TE DE REDUCAO DE FERRO GALVANIZADO, COM ROSCA BSP, DE 1 1/2" X 3/4"</t>
  </si>
  <si>
    <t>TE DE REDUCAO DE FERRO GALVANIZADO, COM ROSCA BSP, DE 1 1/4" X 3/4"</t>
  </si>
  <si>
    <t>TE DE REDUCAO DE FERRO GALVANIZADO, COM ROSCA BSP, DE 1" X 1/2"</t>
  </si>
  <si>
    <t>TE DE REDUCAO DE FERRO GALVANIZADO, COM ROSCA BSP, DE 1" X 3/4"</t>
  </si>
  <si>
    <t>TE DE REDUCAO DE FERRO GALVANIZADO, COM ROSCA BSP, DE 2 1/2" X 1 1/2"</t>
  </si>
  <si>
    <t>TE DE REDUCAO DE FERRO GALVANIZADO, COM ROSCA BSP, DE 2 1/2" X 1 1/4"</t>
  </si>
  <si>
    <t>TE DE REDUCAO DE FERRO GALVANIZADO, COM ROSCA BSP, DE 2 1/2" X 1"</t>
  </si>
  <si>
    <t>TE DE REDUCAO DE FERRO GALVANIZADO, COM ROSCA BSP, DE 2 1/2" X 2"</t>
  </si>
  <si>
    <t>TE DE REDUCAO DE FERRO GALVANIZADO, COM ROSCA BSP, DE 2" X 1 1/2"</t>
  </si>
  <si>
    <t>TE DE REDUCAO DE FERRO GALVANIZADO, COM ROSCA BSP, DE 2" X 1 1/4"</t>
  </si>
  <si>
    <t>TE DE REDUCAO DE FERRO GALVANIZADO, COM ROSCA BSP, DE 2" X 1"</t>
  </si>
  <si>
    <t>TE DE REDUCAO DE FERRO GALVANIZADO, COM ROSCA BSP, DE 3" X 1 1/2"</t>
  </si>
  <si>
    <t>TE DE REDUCAO DE FERRO GALVANIZADO, COM ROSCA BSP, DE 3" X 1 1/4"</t>
  </si>
  <si>
    <t>TE DE REDUCAO DE FERRO GALVANIZADO, COM ROSCA BSP, DE 3" X 1"</t>
  </si>
  <si>
    <t>TE DE REDUCAO DE FERRO GALVANIZADO, COM ROSCA BSP, DE 3" X 2 1/2"</t>
  </si>
  <si>
    <t>TE DE REDUCAO DE FERRO GALVANIZADO, COM ROSCA BSP, DE 3" X 2"</t>
  </si>
  <si>
    <t>TE DE REDUCAO DE FERRO GALVANIZADO, COM ROSCA BSP, DE 3/4" X 1/2"</t>
  </si>
  <si>
    <t>TE DE REDUCAO DE FERRO GALVANIZADO, COM ROSCA BSP, DE 4" X 2"</t>
  </si>
  <si>
    <t>TE DE REDUCAO DE FERRO GALVANIZADO, COM ROSCA BSP, DE 4" X 3"</t>
  </si>
  <si>
    <t>TE DE REDUCAO, CPVC, 22 X 15 MM, PARA AGUA QUENTE PREDIAL</t>
  </si>
  <si>
    <t>TE DE REDUCAO, CPVC, 28 X 22 MM, PARA AGUA QUENTE PREDIAL</t>
  </si>
  <si>
    <t>TE DE REDUCAO, CPVC, 35 X 28 MM, PARA AGUA QUENTE PREDIAL</t>
  </si>
  <si>
    <t>TE DE REDUCAO, CPVC, 42 X 35 MM, PARA AGUA QUENTE PREDIAL</t>
  </si>
  <si>
    <t>TE DE REDUCAO, PVC PBA, BBB, JE, DN 100 X 50 / DE 110 X 60 MM, PARA REDE DE AGUA</t>
  </si>
  <si>
    <t>TE DE REDUCAO, PVC PBA, BBB, JE, DN 100 X 75 / DE 110 X 85 MM, PARA REDE DE AGUA</t>
  </si>
  <si>
    <t>TE DE REDUCAO, PVC PBA, BBB, JE, DN 75 X 50 / DE 85 X 60 MM, PARA REDE DE AGUA</t>
  </si>
  <si>
    <t>TE DE REDUCAO, PVC, SOLDAVEL, 90 GRAUS, 110 MM X 60 MM, PARA AGUA FRIA PREDIAL</t>
  </si>
  <si>
    <t>TE DE REDUCAO, PVC, SOLDAVEL, 90 GRAUS, 25 MM X 20 MM, PARA AGUA FRIA PREDIAL</t>
  </si>
  <si>
    <t>TE DE REDUCAO, PVC, SOLDAVEL, 90 GRAUS, 32 MM X 25 MM, PARA AGUA FRIA PREDIAL</t>
  </si>
  <si>
    <t>TE DE REDUCAO, PVC, SOLDAVEL, 90 GRAUS, 40 MM X 32 MM, PARA AGUA FRIA PREDIAL</t>
  </si>
  <si>
    <t>TE DE REDUCAO, PVC, SOLDAVEL, 90 GRAUS, 50 MM X 20 MM, PARA AGUA FRIA PREDIAL</t>
  </si>
  <si>
    <t>TE DE REDUCAO, PVC, SOLDAVEL, 90 GRAUS, 50 MM X 25 MM, PARA AGUA FRIA PREDIAL</t>
  </si>
  <si>
    <t>TE DE REDUCAO, PVC, SOLDAVEL, 90 GRAUS, 50 MM X 32 MM, PARA AGUA FRIA PREDIAL</t>
  </si>
  <si>
    <t>TE DE REDUCAO, PVC, SOLDAVEL, 90 GRAUS, 50 MM X 40 MM, PARA AGUA FRIA PREDIAL</t>
  </si>
  <si>
    <t>TE DE REDUCAO, PVC, SOLDAVEL, 90 GRAUS, 75 MM X 50 MM, PARA AGUA FRIA PREDIAL</t>
  </si>
  <si>
    <t>TE DE REDUCAO, PVC, SOLDAVEL, 90 GRAUS, 85 MM X 60 MM, PARA AGUA FRIA PREDIAL</t>
  </si>
  <si>
    <t>TE DE SERVICO INTEGRADO, EM POLIPROPILENO (PP), PARA TUBOS EM PEAD, 63 X 20 MM - LIGACAO PREDIAL DE AGUA</t>
  </si>
  <si>
    <t>TE DE SERVICO INTEGRADO, EM POLIPROPILENO (PP), PARA TUBOS EM PEAD/PVC, 60 X 20 MM - LIGACAO PREDIAL DE AGUA</t>
  </si>
  <si>
    <t>TE DE SERVICO INTEGRADO, EM POLIPROPILENO (PP), PARA TUBOS EM PEAD/PVC, 60 X 32 MM - LIGACAO PREDIAL DE AGUA</t>
  </si>
  <si>
    <t>TE DE SERVICO, PEAD PE 100, DE 125 X 20 MM, PARA ELETROFUSAO</t>
  </si>
  <si>
    <t>TE DE SERVICO, PEAD PE 100, DE 125 X 32 MM, PARA ELETROFUSAO</t>
  </si>
  <si>
    <t>TE DE SERVICO, PEAD PE 100, DE 125 X 63 MM, PARA ELETROFUSAO</t>
  </si>
  <si>
    <t>TE DE SERVICO, PEAD PE 100, DE 200 X 20 MM, PARA ELETROFUSAO</t>
  </si>
  <si>
    <t>TE DE SERVICO, PEAD PE 100, DE 200 X 32 MM, PARA ELETROFUSAO</t>
  </si>
  <si>
    <t>TE DE SERVICO, PEAD PE 100, DE 200 X 63 MM, PARA ELETROFUSAO</t>
  </si>
  <si>
    <t>TE DE SERVICO, PEAD PE 100, DE 63 X 20 MM, PARA ELETROFUSAO</t>
  </si>
  <si>
    <t>TE DE SERVICO, PEAD PE 100, DE 63 X 32 MM, PARA ELETROFUSAO</t>
  </si>
  <si>
    <t>TE DE SERVICO, PEAD PE 100, DE 63 X 63 MM, PARA ELETROFUSAO</t>
  </si>
  <si>
    <t>TE DE TRANSICAO, CPVC, SOLDAVEL, 15 MM X 1/2", PARA AGUA QUENTE</t>
  </si>
  <si>
    <t>TE DE TRANSICAO, CPVC, SOLDAVEL, 22 MM X 1/2", PARA AGUA QUENTE</t>
  </si>
  <si>
    <t>TE DUPLA CURVA BRONZE/LATAO SEM ANEL DE SOLDA, ROSCA F X BOLSA X ROSCA F, 1/2" X 15 X 1/2"</t>
  </si>
  <si>
    <t>TE DUPLA CURVA BRONZE/LATAO SEM ANEL DE SOLDA, ROSCA F X BOLSA X ROSCA F, 3/4" X 22 X 3/4"</t>
  </si>
  <si>
    <t>TE METALICO, PARA CONEXAO COM ANEL DESLIZANTE, DN 16 MM, EM TUBO PEX PARA INST. AGUA QUENTE/FRIA</t>
  </si>
  <si>
    <t>TE METALICO, PARA CONEXAO COM ANEL DESLIZANTE, DN 20 MM, EM TUBO PEX PARA INST. AGUA QUENTE/FRIA</t>
  </si>
  <si>
    <t>TE METALICO, PARA CONEXAO COM ANEL DESLIZANTE, DN 25 MM, EM TUBO PEX PARA INST. AGUA QUENTE/FRIA</t>
  </si>
  <si>
    <t>TE METALICO, PARA CONEXAO COM ANEL DESLIZANTE, DN 32 MM, EM TUBO PEX PARA INST. AGUA QUENTE/FRIA</t>
  </si>
  <si>
    <t>TE MISTURADOR COM INSERTO METALICO, FEMEA, PPR, DN 25 MM X 3/4", PARA AGUA QUENTE E FRIA PREDIAL</t>
  </si>
  <si>
    <t>TE MISTURADOR DE TRANSICAO, CPVC, COM ROSCA, 22 MM X 3/4", PARA AGUA QUENTE</t>
  </si>
  <si>
    <t>TE MISTURADOR, CPVC, SOLDAVEL, 15 MM, PARA AGUA QUENTE</t>
  </si>
  <si>
    <t>TE MISTURADOR, CPVC, SOLDAVEL, 22 MM, PARA AGUA QUENTE</t>
  </si>
  <si>
    <t>TE MISTURADOR, PPR, F/M/M, DN 20 X 20 MM, PARA AGUA QUENTE PREDIAL</t>
  </si>
  <si>
    <t>TE MISTURADOR, PPR, F/M/M, DN 25 X 25 MM, PARA AGUA QUENTE PREDIAL</t>
  </si>
  <si>
    <t>TE NORMAL, PPR, F/F/F, SOLDAVEL, 90 GRAUS, DN 110 X 110 X 110 MM, PARA AGUA QUENTE PREDIAL</t>
  </si>
  <si>
    <t>TE NORMAL, PPR, F/F/F, SOLDAVEL, 90 GRAUS, DN 20 X 20 X 20 MM, PARA AGUA QUENTE PREDIAL</t>
  </si>
  <si>
    <t>TE NORMAL, PPR, F/F/F, SOLDAVEL, 90 GRAUS, DN 25 X 25 X 25 MM, PARA AGUA QUENTE PREDIAL</t>
  </si>
  <si>
    <t>TE NORMAL, PPR, F/F/F, SOLDAVEL, 90 GRAUS, DN 32 X 32 X 32 MM, PARA AGUA QUENTE PREDIAL</t>
  </si>
  <si>
    <t>TE NORMAL, PPR, F/F/F, SOLDAVEL, 90 GRAUS, DN 40 X 40 X 40 MM, PARA AGUA QUENTE PREDIAL</t>
  </si>
  <si>
    <t>TE NORMAL, PPR, F/F/F, SOLDAVEL, 90 GRAUS, DN 50 X 50 X 50 MM, PARA AGUA QUENTE PREDIAL</t>
  </si>
  <si>
    <t>TE NORMAL, PPR, F/F/F, SOLDAVEL, 90 GRAUS, DN 63 X 63 X 63 MM, PARA AGUA QUENTE PREDIAL</t>
  </si>
  <si>
    <t>TE NORMAL, PPR, F/F/F, SOLDAVEL, 90 GRAUS, DN 75 X 75 X 75 MM, PARA AGUA QUENTE PREDIAL</t>
  </si>
  <si>
    <t>TE NORMAL, PPR, F/F/F, SOLDAVEL, 90 GRAUS, DN 90 X 90 X 90 MM, PARA AGUA QUENTE PREDIAL</t>
  </si>
  <si>
    <t>TE PVC ROSCAVEL 90 GRAUS, 1", PARA AGUA FRIA PREDIAL</t>
  </si>
  <si>
    <t>TE PVC SOLDAVEL, BBB, 90 GRAUS, DN 40 MM, PARA ESGOTO SECUNDARIO PREDIAL</t>
  </si>
  <si>
    <t>TE PVC, ROSCAVEL, 90 GRAUS, 1 1/2", AGUA FRIA PREDIAL</t>
  </si>
  <si>
    <t>TE PVC, ROSCAVEL, 90 GRAUS, 1/2", AGUA FRIA PREDIAL</t>
  </si>
  <si>
    <t>TE PVC, ROSCAVEL, 90 GRAUS, 2", AGUA FRIA PREDIAL</t>
  </si>
  <si>
    <t>TE PVC, ROSCAVEL, 90 GRAUS, 3/4", AGUA FRIA PREDIAL</t>
  </si>
  <si>
    <t>TE PVC, SOLDAVEL, COM BUCHA DE LATAO NA BOLSA CENTRAL, 90 GRAUS, 20 MM X 1/2", PARA AGUA FRIA PREDIAL</t>
  </si>
  <si>
    <t>TE PVC, SOLDAVEL, COM BUCHA DE LATAO NA BOLSA CENTRAL, 90 GRAUS, 25 MM X 1/2", PARA AGUA FRIA PREDIAL</t>
  </si>
  <si>
    <t>TE PVC, SOLDAVEL, COM BUCHA DE LATAO NA BOLSA CENTRAL, 90 GRAUS, 25 MM X 3/4", PARA AGUA FRIA PREDIAL</t>
  </si>
  <si>
    <t>TE PVC, SOLDAVEL, COM BUCHA DE LATAO NA BOLSA CENTRAL, 90 GRAUS, 32 MM X 3/4", PARA AGUA FRIA PREDIAL</t>
  </si>
  <si>
    <t>TE PVC, SOLDAVEL, COM ROSCA NA BOLSA CENTRAL, 90 GRAUS, 20 MM X 1/2", PARA AGUA FRIA PREDIAL</t>
  </si>
  <si>
    <t>TE PVC, SOLDAVEL, COM ROSCA NA BOLSA CENTRAL, 90 GRAUS, 25 MM X 1/2", PARA AGUA FRIA PREDIAL</t>
  </si>
  <si>
    <t>TE PVC, SOLDAVEL, COM ROSCA NA BOLSA CENTRAL, 90 GRAUS, 25 MM X 3/4", PARA AGUA FRIA PREDIAL</t>
  </si>
  <si>
    <t>TE PVC, SOLDAVEL, COM ROSCA NA BOLSA CENTRAL, 90 GRAUS, 32 MM X 3/4", PARA AGUA FRIA PREDIAL</t>
  </si>
  <si>
    <t>TE RANHURADO EM FERRO FUNDIDO, DN 50 (2")</t>
  </si>
  <si>
    <t>TE RANHURADO EM FERRO FUNDIDO, DN 65 (2 1/2")</t>
  </si>
  <si>
    <t>TE RANHURADO EM FERRO FUNDIDO, DN 80 (3")</t>
  </si>
  <si>
    <t>TE ROSCA FEMEA, METALICO, PARA CONEXAO COM ANEL DESLIZANTE, DN 16 MM X 1/2", EM TUBO PEX PARA INST. AGUA QUENTE/FRIA</t>
  </si>
  <si>
    <t>TE ROSCA FEMEA, METALICO, PARA CONEXAO COM ANEL DESLIZANTE, DN 20 MM X 1/2", EM TUBO PEX PARA INST. AGUA QUENTE/FRIA</t>
  </si>
  <si>
    <t>TE ROSCA FEMEA, METALICO, PARA CONEXAO COM ANEL DESLIZANTE, DN 25 MM X 3/4", EM TUBO PEX PARA INST. AGUA QUENTE/FRIA</t>
  </si>
  <si>
    <t>TE SANITARIO DE REDUCAO, PVC, DN 100 X 50 MM, SERIE NORMAL, PARA ESGOTO PREDIAL</t>
  </si>
  <si>
    <t>TE SANITARIO DE REDUCAO, PVC, DN 100 X 75 MM, SERIE NORMAL PARA ESGOTO PREDIAL</t>
  </si>
  <si>
    <t>TE SANITARIO, PVC, DN 100 X 100 MM, SERIE NORMAL, PARA ESGOTO PREDIAL</t>
  </si>
  <si>
    <t>TE SANITARIO, PVC, DN 40 X 40 MM, SERIE NORMAL, PARA ESGOTO PREDIAL</t>
  </si>
  <si>
    <t>TE SANITARIO, PVC, DN 50 X 50 MM, SERIE NORMAL, PARA ESGOTO PREDIAL</t>
  </si>
  <si>
    <t>TE SANITARIO, PVC, DN 75 X 75 MM, SERIE NORMAL PARA ESGOTO PREDIAL</t>
  </si>
  <si>
    <t>TE SOLDAVEL, PVC, 90 GRAUS, 110 MM, PARA AGUA FRIA PREDIAL (NBR 5648)</t>
  </si>
  <si>
    <t>TE SOLDAVEL, PVC, 90 GRAUS, 20 MM, PARA AGUA FRIA PREDIAL (NBR 5648)</t>
  </si>
  <si>
    <t>TE SOLDAVEL, PVC, 90 GRAUS, 25 MM, PARA AGUA FRIA PREDIAL (NBR 5648)</t>
  </si>
  <si>
    <t>TE SOLDAVEL, PVC, 90 GRAUS, 32 MM, PARA AGUA FRIA PREDIAL (NBR 5648)</t>
  </si>
  <si>
    <t>TE SOLDAVEL, PVC, 90 GRAUS, 40 MM, PARA AGUA FRIA PREDIAL (NBR 5648)</t>
  </si>
  <si>
    <t>TE SOLDAVEL, PVC, 90 GRAUS, 60 MM, PARA AGUA FRIA PREDIAL (NBR 5648)</t>
  </si>
  <si>
    <t>TE SOLDAVEL, PVC, 90 GRAUS, 75 MM, PARA AGUA FRIA PREDIAL (NBR 5648)</t>
  </si>
  <si>
    <t>TE SOLDAVEL, PVC, 90 GRAUS, 85 MM, PARA AGUA FRIA PREDIAL (NBR 5648)</t>
  </si>
  <si>
    <t>TE SOLDAVEL, PVC, 90 GRAUS,50 MM, PARA AGUA FRIA PREDIAL (NBR 5648)</t>
  </si>
  <si>
    <t>TE, PLASTICO, DN 16 MM, PARA CONEXAO COM CRIMPAGEM, EM TUBO PEX PARA INST. AGUA QUENTE/FRIA</t>
  </si>
  <si>
    <t>TE, PLASTICO, DN 20 MM, PARA CONEXAO COM CRIMPAGEM, EM TUBO PEX PARA INST. AGUA QUENTE/FRIA</t>
  </si>
  <si>
    <t>TE, PLASTICO, DN 25 MM, PARA CONEXAO COM CRIMPAGEM, EM TUBO PEX PARA INST. AGUA QUENTE/FRIA</t>
  </si>
  <si>
    <t>TE, PLASTICO, DN 32 MM, PARA CONEXAO COM CRIMPAGEM, EM TUBO PEX PARA INST. AGUA QUENTE/FRIA</t>
  </si>
  <si>
    <t>TE, PVC PBA, BBB, 90 GRAUS, DN 100 / DE 110 MM, PARA REDE DE AGUA</t>
  </si>
  <si>
    <t>TE, PVC PBA, BBB, 90 GRAUS, DN 50 / DE 60 MM, PARA REDE DE AGUA</t>
  </si>
  <si>
    <t>TE, PVC PBA, BBB, 90 GRAUS, DN 75 / DE 85 MM, PARA REDE DE AGUA</t>
  </si>
  <si>
    <t>TE, PVC, 90 GRAUS, BBB, JE, DN 200 MM, PARA REDE COLETORA ESGOTO</t>
  </si>
  <si>
    <t>TE, PVC, SERIE R, 100 X 100 MM, PARA ESGOTO PREDIAL</t>
  </si>
  <si>
    <t>TE, PVC, SERIE R, 100 X 75 MM, PARA ESGOTO PREDIAL</t>
  </si>
  <si>
    <t>TE, PVC, SERIE R, 150 X 100 MM, PARA ESGOTO PREDIAL</t>
  </si>
  <si>
    <t>TE, PVC, SERIE R, 150 X 150 MM, PARA ESGOTO PREDIAL</t>
  </si>
  <si>
    <t>TE, PVC, SERIE R, 75 X 75 MM, PARA ESGOTO PREDIAL</t>
  </si>
  <si>
    <t>TECNICO DE EDIFICACOES (HORISTA)</t>
  </si>
  <si>
    <t>TECNICO DE EDIFICACOES (MENSALISTA)</t>
  </si>
  <si>
    <t>TECNICO EM LABORATORIO E CAMPO DE CONSTRUCAO CIVIL (HORISTA)</t>
  </si>
  <si>
    <t>TECNICO EM LABORATORIO E CAMPO DE CONSTRUCAO CIVIL (MENSALISTA)</t>
  </si>
  <si>
    <t>TECNICO EM SEGURANCA DO TRABALHO (HORISTA)</t>
  </si>
  <si>
    <t>TECNICO EM SEGURANCA DO TRABALHO (MENSALISTA)</t>
  </si>
  <si>
    <t>TECNICO EM SONDAGEM (HORISTA)</t>
  </si>
  <si>
    <t>TECNICO EM SONDAGEM (MENSALISTA)</t>
  </si>
  <si>
    <t>TELA ARAME GALVANIZADO REVESTIDO COM POLIMERO, MALHA HEXAGONAL DUPLA TORCAO, 8 X 10 CM (ZN/AL REVESTIDO COM POLIMERO), FIO *2,4* MM</t>
  </si>
  <si>
    <t>TELA DE ACO SOLDADA GALVANIZADA/ZINCADA PARA ALVENARIA, FIO D = *1,20 A 1,70* MM, MALHA 15 X 15 MM, (C X L) *50 X 10,5* CM</t>
  </si>
  <si>
    <t>TELA DE ACO SOLDADA GALVANIZADA/ZINCADA PARA ALVENARIA, FIO D = *1,20 A 1,70* MM, MALHA 15 X 15 MM, (C X L) *50 X 12* CM</t>
  </si>
  <si>
    <t>TELA DE ACO SOLDADA GALVANIZADA/ZINCADA PARA ALVENARIA, FIO D = *1,20 A 1,70* MM, MALHA 15 X 15 MM, (C X L) *50 X 17,5* CM</t>
  </si>
  <si>
    <t>TELA DE ACO SOLDADA GALVANIZADA/ZINCADA PARA ALVENARIA, FIO D = *1,20 A 1,70* MM, MALHA 15 X 15 MM, (C X L) *50 X 6* CM</t>
  </si>
  <si>
    <t>TELA DE ACO SOLDADA GALVANIZADA/ZINCADA PARA ALVENARIA, FIO D = *1,20 A 1,70* MM, MALHA 15 X 15 MM, (C X L) *50 X 7,5* CM</t>
  </si>
  <si>
    <t>TELA DE ACO SOLDADA GALVANIZADA/ZINCADA PARA ALVENARIA, FIO D = *1,24 MM, MALHA 25 X 25 MM</t>
  </si>
  <si>
    <t>TELA DE ACO SOLDADA NERVURADA, CA-60, L-159, (1,69 KG/M2), DIAMETRO DO FIO = 4,5 MM, LARGURA = 2,45 M, ESPACAMENTO DA MALHA = 30 X 10 CM</t>
  </si>
  <si>
    <t>TELA DE ACO SOLDADA NERVURADA, CA-60, Q-113, (1,8 KG/M2), DIAMETRO DO FIO = 3,8 MM, LARGURA = 2,45 M, ESPACAMENTO DA MALHA = 10 X 10 CM</t>
  </si>
  <si>
    <t>TELA DE ACO SOLDADA NERVURADA, CA-60, Q-138, (2,20 KG/M2), DIAMETRO DO FIO = 4,2 MM, LARGURA = 2,45 M, ESPACAMENTO DA MALHA = 10 X 10 CM</t>
  </si>
  <si>
    <t>TELA DE ACO SOLDADA NERVURADA, CA-60, Q-159, (2,52 KG/M2), DIAMETRO DO FIO = 4,5 MM, LARGURA = 2,45 M, ESPACAMENTO DA MALHA = 10 X 10 CM</t>
  </si>
  <si>
    <t>TELA DE ACO SOLDADA NERVURADA, CA-60, Q-196, (3,11 KG/M2), DIAMETRO DO FIO = 5,0 MM, LARGURA = 2,45 M, ESPACAMENTO DA MALHA = 10 X 10 CM</t>
  </si>
  <si>
    <t>TELA DE ACO SOLDADA NERVURADA, CA-60, Q-283 (4,48 KG/M2), DIAMETRO DO FIO = 6,0 MM, LARGURA = 2,45 X 6,00 M DE COMPRIMENTO, ESPACAMENTO DA MALHA = 10 X 10 CM</t>
  </si>
  <si>
    <t>TELA DE ACO SOLDADA NERVURADA, CA-60, Q-61, (0,97 KG/M2), DIAMETRO DO FIO = 3,4 MM, LARGURA = 2,45 M, ESPACAMENTO DA MALHA = 15 X 15 CM</t>
  </si>
  <si>
    <t>TELA DE ACO SOLDADA NERVURADA, CA-60, Q-92, (1,48 KG/M2), DIAMETRO DO FIO = 4,2 MM, LARGURA = 2,45 X 60 M DE COMPRIMENTO, ESPACAMENTO DA MALHA = 15 X 15 CM</t>
  </si>
  <si>
    <t>TELA DE ACO SOLDADA NERVURADA, CA-60, T-196, (2,11 KG/M2), DIAMETRO DO FIO = 5,0 MM, LARGURA = 2,45 M, ESPACAMENTO DA MALHA = 30 X 10 CM</t>
  </si>
  <si>
    <t>TELA DE ANIAGEM (JUTA)</t>
  </si>
  <si>
    <t>TELA DE ARAME GALVANIZADA QUADRANGULAR / LOSANGULAR, FIO 2,11 MM (14 BWG), MALHA 5 X 5 CM, H = 2 M</t>
  </si>
  <si>
    <t>TELA DE ARAME GALVANIZADA QUADRANGULAR / LOSANGULAR, FIO 2,11 MM (14 BWG), MALHA 8 X 8 CM, H = 2 M</t>
  </si>
  <si>
    <t>TELA DE ARAME GALVANIZADA QUADRANGULAR / LOSANGULAR, FIO 2,77 MM (12 BWG), MALHA 10 X 10 CM, H = 2 M</t>
  </si>
  <si>
    <t>TELA DE ARAME GALVANIZADA QUADRANGULAR / LOSANGULAR, FIO 2,77 MM (12 BWG), MALHA 5 X 5 CM, H = 2 M</t>
  </si>
  <si>
    <t>TELA DE ARAME GALVANIZADA QUADRANGULAR / LOSANGULAR, FIO 2,77 MM (12 BWG), MALHA 8 X 8 CM, H = 2 M</t>
  </si>
  <si>
    <t>TELA DE ARAME GALVANIZADA QUADRANGULAR / LOSANGULAR, FIO 3,4 MM (10 BWG), MALHA 5 X 5 CM, H = 2 M</t>
  </si>
  <si>
    <t>TELA DE ARAME GALVANIZADA QUADRANGULAR / LOSANGULAR, FIO 4,19 MM (8 BWG), MALHA 5 X 5 CM, H = 2 M</t>
  </si>
  <si>
    <t>TELA DE ARAME GALVANIZADA REVESTIDA EM PVC, QUADRANGULAR / LOSANGULAR, FIO 2,11 MM (14 BWG), BITOLA FINAL = *2,8* MM, MALHA *8 X 8* CM, H = 2 M</t>
  </si>
  <si>
    <t>TELA DE ARAME GALVANIZADA REVESTIDA EM PVC, QUADRANGULAR / LOSANGULAR, FIO 2,77 MM (12 BWG), BITOLA FINAL = *3,8* MM, MALHA 7,5 X 7,5 CM, H = 2 M</t>
  </si>
  <si>
    <t>TELA DE ARAME GALVANIZADA, HEXAGONAL, FIO 0,56 MM (24 BWG), MALHA 1/2", H = 1 M</t>
  </si>
  <si>
    <t>TELA DE ARAME ONDULADA, FIO *2,77* MM (12 BWG), MALHA 5 X 5 CM, H = 2 M</t>
  </si>
  <si>
    <t>TELA DE FIBRA DE VIDRO, ACABAMENTO ANTI-ALCALINO, MALHA 10 X 10 MM</t>
  </si>
  <si>
    <t>TELA EM MALHA HEXAGONAL DE DUPLA TORCAO 8 X 10 CM (ZN/AL REVESTIDO COM POLIMERO), FIO 2,7 MM, COM GEOMANTA OU BIOMANTA, DIMENSOES 4,0 X 2,0 X 0,6 M, COM INCLINACAO DE 70 GRAUS, PARA SOLO REFORCADO</t>
  </si>
  <si>
    <t>TELA EM METAL PARA ESTUQUE (DEPLOYE)</t>
  </si>
  <si>
    <t>TELA FACHADEIRA EM POLIETILENO, ROLO DE 3 X 100 M (L X C), COR BRANCA, SEM LOGOMARCA - PARA PROTECAO DE OBRAS</t>
  </si>
  <si>
    <t>TELA PLASTICA LARANJA, TIPO TAPUME PARA SINALIZACAO, MALHA RETANGULAR, ROLO 1.20 X 50 M (L X C)</t>
  </si>
  <si>
    <t>TELA PLASTICA TECIDA LISTRADA BRANCA E LARANJA, TIPO GUARDA CORPO, EM POLIETILENO MONOFILADO, ROLO 1,20 X 50 M (L X C)</t>
  </si>
  <si>
    <t>TELHA CERAMICA TIPO AMERICANA, COMPRIMENTO DE *45* CM, RENDIMENTO DE *12* TELHAS/M2</t>
  </si>
  <si>
    <t>TELHA DE BARRO / CERAMICA, NAO ESMALTADA, TIPO COLONIAL, CANAL, PLAN, PAULISTA, COMPRIMENTO DE *44 A 50* CM, RENDIMENTO DE COBERTURA DE *26* TELHAS/M2</t>
  </si>
  <si>
    <t>TELHA DE BARRO / CERAMICA, NAO ESMALTADA, TIPO ROMANA, AMERICANA, PORTUGUESA, FRANCESA, COMPRIMENTO DE *41* CM, RENDIMENTO DE *16* TELHAS/M2</t>
  </si>
  <si>
    <t>TELHA DE CONCRETO TIPO CLASSICA, COR CINZA, COMPRIMENTO DE *42* CM, RENDIMENTO DE *10* TELHAS/M2</t>
  </si>
  <si>
    <t>TELHA DE FIBRA DE VIDRO ONDULADA, TRANSLUCIDA / INCOLOR, E = *0,6* MM, DE *0,50 X 2,44* M (L X C)</t>
  </si>
  <si>
    <t>TELHA DE FIBROCIMENTO E = 6 MM, DE 3,00 X 1,06 M (SEM AMIANTO)</t>
  </si>
  <si>
    <t>TELHA DE FIBROCIMENTO E = 6 MM, DE 4,10 X 1,06 M (SEM AMIANTO)</t>
  </si>
  <si>
    <t>TELHA DE FIBROCIMENTO E = 6 MM, DE 4,60 X 1,06 M (SEM AMIANTO)</t>
  </si>
  <si>
    <t>TELHA DE FIBROCIMENTO E = 8 MM, DE 3,00 X 1,06 M (SEM AMIANTO)</t>
  </si>
  <si>
    <t>TELHA DE FIBROCIMENTO E = 8 MM, DE 4,10 X 1,06 M (SEM AMIANTO)</t>
  </si>
  <si>
    <t>TELHA DE FIBROCIMENTO E = 8 MM, DE 4,60 X 1,06 M (SEM AMIANTO)</t>
  </si>
  <si>
    <t>TELHA DE FIBROCIMENTO ONDULADA E = 4 MM, DE 1,22 X 0,50 M (SEM AMIANTO)</t>
  </si>
  <si>
    <t>TELHA DE FIBROCIMENTO ONDULADA E = 4 MM, DE 2,13 X 0,50 M (SEM AMIANTO)</t>
  </si>
  <si>
    <t>TELHA DE FIBROCIMENTO ONDULADA E = 4 MM, DE 2,44 X 0,50 M (SEM AMIANTO)</t>
  </si>
  <si>
    <t>TELHA DE FIBROCIMENTO ONDULADA E = 6 MM, DE 1,53 X 1,10 M (SEM AMIANTO)</t>
  </si>
  <si>
    <t>TELHA DE FIBROCIMENTO ONDULADA E = 6 MM, DE 1,83 X 1,10 M (SEM AMIANTO)</t>
  </si>
  <si>
    <t>TELHA DE FIBROCIMENTO ONDULADA E = 6 MM, DE 2,44 X 1,10 M (SEM AMIANTO)</t>
  </si>
  <si>
    <t>TELHA DE FIBROCIMENTO ONDULADA E = 6 MM, DE 3,66 X 1,10 M (SEM AMIANTO)</t>
  </si>
  <si>
    <t>TELHA DE FIBROCIMENTO ONDULADA E = 8 MM, DE 1,53 X 1,10 M (SEM AMIANTO)</t>
  </si>
  <si>
    <t>TELHA DE FIBROCIMENTO ONDULADA E = 8 MM, DE 1,83 X 1,10 M (SEM AMIANTO)</t>
  </si>
  <si>
    <t>TELHA DE FIBROCIMENTO ONDULADA E = 8 MM, DE 2,44 X 1,10 M (SEM AMIANTO)</t>
  </si>
  <si>
    <t>TELHA DE FIBROCIMENTO ONDULADA E = 8 MM, DE 3,66 X 1,10 M (SEM AMIANTO)</t>
  </si>
  <si>
    <t>TELHA DE VIDRO TIPO FRANCESA, *39 X 23* CM</t>
  </si>
  <si>
    <t>TELHA ESTRUTURAL DE FIBROCIMENTO 1 ABA, DE 0,52 X 2,00 M (SEM AMIANTO)</t>
  </si>
  <si>
    <t>TELHA ESTRUTURAL DE FIBROCIMENTO 1 ABA, DE 0,52 X 2,50 M (SEM AMIANTO)</t>
  </si>
  <si>
    <t>TELHA ESTRUTURAL DE FIBROCIMENTO 1 ABA, DE 0,52 X 3,60 M (SEM AMIANTO)</t>
  </si>
  <si>
    <t>TELHA ESTRUTURAL DE FIBROCIMENTO 1 ABA, DE 0,52 X 4,00 M (SEM AMIANTO)</t>
  </si>
  <si>
    <t>TELHA ESTRUTURAL DE FIBROCIMENTO 1 ABA, DE 0,52 X 5,00 M (SEM AMIANTO)</t>
  </si>
  <si>
    <t>TELHA ESTRUTURAL DE FIBROCIMENTO 1 ABA, DE 0,52 X 5,50 M (SEM AMIANTO)</t>
  </si>
  <si>
    <t>TELHA ESTRUTURAL DE FIBROCIMENTO 1 ABA, DE 0,52 X 6,50 M (SEM AMIANTO)</t>
  </si>
  <si>
    <t>TELHA ESTRUTURAL DE FIBROCIMENTO 1 ABA, DE 0,52 X 7,20 M (SEM AMIANTO)</t>
  </si>
  <si>
    <t>TELHA ESTRUTURAL DE FIBROCIMENTO 2 ABAS, DE 1,00 X 3,00 M (SEM AMIANTO)</t>
  </si>
  <si>
    <t>TELHA ESTRUTURAL DE FIBROCIMENTO 2 ABAS, DE 1,00 X 4,60 M (SEM AMIANTO)</t>
  </si>
  <si>
    <t>TELHA ESTRUTURAL DE FIBROCIMENTO 2 ABAS, DE 1,00 X 6,00 M (SEM AMIANTO)</t>
  </si>
  <si>
    <t>TELHA ESTRUTURAL DE FIBROCIMENTO 2 ABAS, DE 1,00 X 7,40 M (SEM AMIANTO)</t>
  </si>
  <si>
    <t>TELHA ESTRUTURAL DE FIBROCIMENTO 2 ABAS, DE 1,00 X 8,20 M (SEM AMIANTO)</t>
  </si>
  <si>
    <t>TELHA ESTRUTURAL DE FIBROCIMENTO 2 ABAS, DE 1,00 X 9,20 M (SEM AMIANTO)</t>
  </si>
  <si>
    <t>TELHA GALVALUME COM ISOLAMENTO TERMOACUSTICO EM ESPUMA RIGIDA DE POLIURETANO (PU) INJETADO, ESPESSURA DE 30 MM, DENSIDADE DE 35 KG/M3, REVESTIMENTO EM TELHA TRAPEZOIDAL NAS DUAS FACES COM ESPESSURA DE 0,50 MM CADA, ACABAMENTO NATURAL (NAO INCLUI ACESSORIOS DE FIXACAO)</t>
  </si>
  <si>
    <t>TELHA ONDULADA EM ACO ZINCADO, ALTURA DE 17 MM, ESPESSURA DE 0,50 MM, LARGURA UTIL DE APROXIMADAMENTE 985 MM, SEM PINTURA</t>
  </si>
  <si>
    <t>TELHA TERMOISOLANTE REVESTIDA EM ACO GALVALUME, FACE SUPERIOR TRAPEZOIDAL E FACE INFERIOR PLANA (NAO INCLUI ACESSORIOS DE FIXACAO), REVEST COM ESPESSURA DE 0,50 MM, COM PRE-PINTURA DE COR BRANCA NAS DUAS FACES, NUCLEO EM POLIISOCIANURATO (PIR) COM ESPESSURA DE 50 MM</t>
  </si>
  <si>
    <t>TELHA TERMOISOLANTE REVESTIDA EM ACO GALVANIZADO, FACE SUPERIOR EM TELHA TRAPEZOIDAL E FACE INFERIOR EM CHAPA PLANA (SEM ACESSORIOS DE FIXACAO), REVESTIMENTO COM ESPESSURA DE 0,50 MM COM PRE-PINTURA NAS DUAS FACES, NUCLEO EM POLIESTIRENO (EPS) DE 30 MM</t>
  </si>
  <si>
    <t>TELHA TERMOISOLANTE REVESTIDA EM ACO GALVANIZADO, FACE SUPERIOR EM TELHA TRAPEZOIDAL E FACE INFERIOR EM CHAPA PLANA (SEM ACESSORIOS DE FIXACAO), REVESTIMENTO COM ESPESSURA DE 0,50 MM COM PRE-PINTURA NAS DUAS FACES, NUCLEO EM POLIESTIRENO (EPS) DE 50 MM</t>
  </si>
  <si>
    <t>TELHA TERMOISOLANTE REVESTIDA EM ACO GALVANIZADO, FACES SUPERIOR E INFERIOR EM TELHA TRAPEZOIDAL (SEM ACESSORIOS DE FIXACAO), REVESTIMENTO COM ESPESSURA DE 0,50 MM COM PRE-PINTURA NAS DUAS FACES, NUCLEO EM POLIESTIRENO (EPS) DE 50 MM</t>
  </si>
  <si>
    <t>TELHA TRAPEZOIDAL EM ACO ZINCADO, SEM PINTURA, ALTURA DE APROXIMADAMENTE 40 MM, ESPESSURA DE 0,50 MM E LARGURA UTIL DE 980 MM</t>
  </si>
  <si>
    <t>TELHA TRAPEZOIDAL EM ALUMINIO, ALTURA DE *38* MM E ESPESSURA DE 0,5 MM (LARGURA TOTAL DE 1056 MM E COMPRIMENTO DE 5000 MM)</t>
  </si>
  <si>
    <t>TELHA TRAPEZOIDAL EM ALUMINIO, ALTURA DE *38* MM E ESPESSURA DE 0,7 MM (LARGURA TOTAL DE 1056 MM E COMPRIMENTO DE 5000 MM)</t>
  </si>
  <si>
    <t>TELHA VIDRO TIPO CANAL OU COLONIAL, C = 46 A 50 CM</t>
  </si>
  <si>
    <t>TELHADOR / TELHADISTA (HORISTA)</t>
  </si>
  <si>
    <t>TELHADOR / TELHADISTA (MENSALISTA)</t>
  </si>
  <si>
    <t>TERMINAL A COMPRESSAO EM COBRE ESTANHADO PARA CABO 10 MM2, 1 FURO E 1 COMPRESSAO, PARA PARAFUSO DE FIXACAO M6</t>
  </si>
  <si>
    <t>TERMINAL A COMPRESSAO EM COBRE ESTANHADO PARA CABO 120 MM2, 1 FURO E 1 COMPRESSAO, PARA PARAFUSO DE FIXACAO M12</t>
  </si>
  <si>
    <t>TERMINAL A COMPRESSAO EM COBRE ESTANHADO PARA CABO 16 MM2, 1 FURO E 1 COMPRESSAO, PARA PARAFUSO DE FIXACAO M6</t>
  </si>
  <si>
    <t>TERMINAL A COMPRESSAO EM COBRE ESTANHADO PARA CABO 2,5 MM2, 1 FURO E 1 COMPRESSAO, PARA PARAFUSO DE FIXACAO M5</t>
  </si>
  <si>
    <t>TERMINAL A COMPRESSAO EM COBRE ESTANHADO PARA CABO 25 MM2, 1 FURO E 1 COMPRESSAO, PARA PARAFUSO DE FIXACAO M8</t>
  </si>
  <si>
    <t>TERMINAL A COMPRESSAO EM COBRE ESTANHADO PARA CABO 35 MM2, 1 FURO E 1 COMPRESSAO, PARA PARAFUSO DE FIXACAO M8</t>
  </si>
  <si>
    <t>TERMINAL A COMPRESSAO EM COBRE ESTANHADO PARA CABO 4 MM2, 1 FURO E 1 COMPRESSAO, PARA PARAFUSO DE FIXACAO M5</t>
  </si>
  <si>
    <t>TERMINAL A COMPRESSAO EM COBRE ESTANHADO PARA CABO 50 MM2, 1 FURO E 1 COMPRESSAO, PARA PARAFUSO DE FIXACAO M8</t>
  </si>
  <si>
    <t>TERMINAL A COMPRESSAO EM COBRE ESTANHADO PARA CABO 6 MM2, 1 FURO E 1 COMPRESSAO, PARA PARAFUSO DE FIXACAO M6</t>
  </si>
  <si>
    <t>TERMINAL A COMPRESSAO EM COBRE ESTANHADO PARA CABO 70 MM2, 1 FURO E 1 COMPRESSAO, PARA PARAFUSO DE FIXACAO M10</t>
  </si>
  <si>
    <t>TERMINAL A COMPRESSAO EM COBRE ESTANHADO PARA CABO 95 MM2, 1 FURO E 1 COMPRESSAO, PARA PARAFUSO DE FIXACAO M12</t>
  </si>
  <si>
    <t>TERMINAL DE VENTILACAO, 100 MM, SERIE NORMAL, ESGOTO PREDIAL</t>
  </si>
  <si>
    <t>TERMINAL DE VENTILACAO, 50 MM, SERIE NORMAL, ESGOTO PREDIAL</t>
  </si>
  <si>
    <t>TERMINAL DE VENTILACAO, 75 MM, SERIE NORMAL, ESGOTO PREDIAL</t>
  </si>
  <si>
    <t>TERMINAL METALICO A PRESSAO 1 CABO, PARA CABOS DE 4 A 10 MM2, COM 2 FUROS PARA FIXACAO</t>
  </si>
  <si>
    <t>TERMINAL METALICO A PRESSAO PARA 1 CABO DE 120 MM2, COM 1 FURO DE FIXACAO</t>
  </si>
  <si>
    <t>TERMINAL METALICO A PRESSAO PARA 1 CABO DE 150 A 185 MM2, COM 2 FUROS PARA FIXACAO</t>
  </si>
  <si>
    <t>TERMINAL METALICO A PRESSAO PARA 1 CABO DE 150 MM2, COM 1 FURO DE FIXACAO</t>
  </si>
  <si>
    <t>TERMINAL METALICO A PRESSAO PARA 1 CABO DE 16 A 25 MM2, COM 2 FUROS PARA FIXACAO</t>
  </si>
  <si>
    <t>TERMINAL METALICO A PRESSAO PARA 1 CABO DE 16 MM2, COM 1 FURO DE FIXACAO</t>
  </si>
  <si>
    <t>TERMINAL METALICO A PRESSAO PARA 1 CABO DE 185 MM2, COM 1 FURO DE FIXACAO</t>
  </si>
  <si>
    <t>TERMINAL METALICO A PRESSAO PARA 1 CABO DE 240 MM2, COM 1 FURO DE FIXACAO</t>
  </si>
  <si>
    <t>TERMINAL METALICO A PRESSAO PARA 1 CABO DE 25 A 35 MM2, COM 2 FUROS PARA FIXACAO</t>
  </si>
  <si>
    <t>TERMINAL METALICO A PRESSAO PARA 1 CABO DE 25 MM2, COM 1 FURO DE FIXACAO</t>
  </si>
  <si>
    <t>TERMINAL METALICO A PRESSAO PARA 1 CABO DE 300 MM2, COM 1 FURO DE FIXACAO</t>
  </si>
  <si>
    <t>TERMINAL METALICO A PRESSAO PARA 1 CABO DE 35 MM2, COM 1 FURO DE FIXACAO</t>
  </si>
  <si>
    <t>TERMINAL METALICO A PRESSAO PARA 1 CABO DE 50 A 70 MM2, COM 2 FUROS PARA FIXACAO</t>
  </si>
  <si>
    <t>TERMINAL METALICO A PRESSAO PARA 1 CABO DE 50 MM2, COM 1 FURO DE FIXACAO</t>
  </si>
  <si>
    <t>TERMINAL METALICO A PRESSAO PARA 1 CABO DE 6 A 10 MM2, COM 1 FURO DE FIXACAO</t>
  </si>
  <si>
    <t>TERMINAL METALICO A PRESSAO PARA 1 CABO DE 70 MM2, COM 1 FURO DE FIXACAO</t>
  </si>
  <si>
    <t>TERMINAL METALICO A PRESSAO PARA 1 CABO DE 95 A 120 MM2, COM 2 FUROS PARA FIXACAO</t>
  </si>
  <si>
    <t>TERMINAL METALICO A PRESSAO PARA 1 CABO DE 95 MM2, COM 1 FURO DE FIXACAO</t>
  </si>
  <si>
    <t>TERMOFUSORA PARA TUBOS E CONEXOES EM PPR COM DIAMETROS DE 20 A 63 MM, POTENCIA DE 800 W, TENSAO 220 V</t>
  </si>
  <si>
    <t>TERMOFUSORA PARA TUBOS E CONEXOES EM PPR COM DIAMETROS DE 75 A 110 MM, POTENCIA DE *1100* W, TENSAO 220 V</t>
  </si>
  <si>
    <t>TERRA VEGETAL (ENSACADA)</t>
  </si>
  <si>
    <t>TERRA VEGETAL (GRANEL)</t>
  </si>
  <si>
    <t>TESTEIRA ANTIDERRAPANTE PARA PISO VINILICO *5 X 2,5* CM, E = 2 MM</t>
  </si>
  <si>
    <t>TIJOLO CERAMICO LAMINADO DE *5,5 X 11 X 23* CM (L X A X C), COM 21 FUROS</t>
  </si>
  <si>
    <t>TIJOLO CERAMICO MACICO APARENTE 2 FUROS DE *6,5 X 10 X 20* CM (L X A X C)</t>
  </si>
  <si>
    <t>TIJOLO CERAMICO MACICO APARENTE DE *6 X 12 X 24* CM (L X A X C)</t>
  </si>
  <si>
    <t>TIJOLO CERAMICO MACICO COMUM DE *5 X 10 X 20* CM (L X A X C)</t>
  </si>
  <si>
    <t>TIJOLO CERAMICO REFRATARIO DE *2,5 X 11,4 X 22,9* CM (L X A X C)</t>
  </si>
  <si>
    <t>TIJOLO CERAMICO REFRATARIO DE *6,3 X 11,4 X 22,9* CM (L X A X C)</t>
  </si>
  <si>
    <t>TIL CONDOMINIAL, PVC, DN 100 X 100 MM, PARA REDE COLETORA DE ESGOTO</t>
  </si>
  <si>
    <t>TIL PARA LIGACAO PREDIAL, EM PVC, JE, BBB, DN 100 X 100 MM, PARA REDE COLETORA ESGOTO</t>
  </si>
  <si>
    <t>TIL RADIAL, PVC, JE, BBB, DN 300 X 200 MM, PARA REDE COLETORA DE ESGOTO (NBR 10.569)</t>
  </si>
  <si>
    <t>TINTA / REVESTIMENTO A BASE DE RESINA EPOXI COM ALCATRAO, BICOMPONENTE</t>
  </si>
  <si>
    <t>TINTA A BASE DE RESINA ACRILICA EMULSIONADA EM AGUA, PARA SINALIZACAO HORIZONTAL VIARIA (NBR 13699:2012)</t>
  </si>
  <si>
    <t>TINTA A OLEO BRILHANTE, PARA MADEIRAS E METAIS</t>
  </si>
  <si>
    <t>TINTA ACRILICA A BASE DE SOLVENTE, PARA SINALIZACAO HORIZONTAL VIARIA (NBR 11862)</t>
  </si>
  <si>
    <t>TINTA ACRILICA PREMIUM PARA PISO</t>
  </si>
  <si>
    <t>TINTA ASFALTICA IMPERMEABILIZANTE DILUIDA EM SOLVENTE, PARA MATERIAIS CIMENTICIOS, METAL E MADEIRA</t>
  </si>
  <si>
    <t>TINTA ASFALTICA IMPERMEABILIZANTE DISPERSA EM AGUA, PARA MATERIAIS CIMENTICIOS</t>
  </si>
  <si>
    <t>TINTA BORRACHA CLORADA, ACABAMENTO SEMIBRILHO, QUALQUER COR</t>
  </si>
  <si>
    <t>TINTA EPOXI BASE AGUA PREMIUM, BRANCA</t>
  </si>
  <si>
    <t>TINTA ESMALTE BASE AGUA PREMIUM ACETINADO</t>
  </si>
  <si>
    <t>TINTA ESMALTE BASE AGUA PREMIUM BRILHANTE</t>
  </si>
  <si>
    <t>TINTA ESMALTE SINTETICO PREMIUM ACETINADO</t>
  </si>
  <si>
    <t>TINTA ESMALTE SINTETICO PREMIUM BRILHANTE</t>
  </si>
  <si>
    <t>TINTA ESMALTE SINTETICO PREMIUM DE DUPLA ACAO GRAFITE FOSCO PARA SUPERFICIES METALICAS FERROSAS</t>
  </si>
  <si>
    <t>TINTA ESMALTE SINTETICO PREMIUM DE EFEITO PROTETOR DE SUPERFICIE METALICA ALUMINIO</t>
  </si>
  <si>
    <t>TINTA ESMALTE SINTETICO PREMIUM FOSCO</t>
  </si>
  <si>
    <t>TINTA ESMALTE SINTETICO STANDARD ACETINADO</t>
  </si>
  <si>
    <t>TINTA ESMALTE SINTETICO STANDARD BRILHANTE</t>
  </si>
  <si>
    <t>TINTA ESMALTE SINTETICO STANDARD FOSCO</t>
  </si>
  <si>
    <t>TINTA LATEX ACRILICA ECONOMICA, COR BRANCA</t>
  </si>
  <si>
    <t>TINTA LATEX ACRILICA PREMIUM, COR BRANCO FOSCO</t>
  </si>
  <si>
    <t>TINTA LATEX ACRILICA STANDARD, COR BRANCA</t>
  </si>
  <si>
    <t>TINTA LATEX ACRILICA SUPER PREMIUM, COR BRANCO FOSCO</t>
  </si>
  <si>
    <t>TINTA MINERAL IMPERMEAVEL EM PO, BRANCA</t>
  </si>
  <si>
    <t>TINTA/RESINA ACRILICA PREMIUM PARA CERAMICA, PEDRAS E OUTROS</t>
  </si>
  <si>
    <t>TIRANTE COM ELO, EM ARAME GALVANIZADO RIGIDO, NUMERO 10, COMPRIMENTO 2000 MM, PARA PENDURAL DE FORRO REMOVIVEL</t>
  </si>
  <si>
    <t>TIRANTE EM FERRO GALVANIZADO PARA CONTRAVENTAMENTO DE TELHA CANALETE 90, 1/4" X 400 MM</t>
  </si>
  <si>
    <t>TOALHEIRO PLASTICO TIPO DISPENSER PARA PAPEL TOALHA INTERFOLHADO</t>
  </si>
  <si>
    <t>TOMADA 2P+T 10A, 250V (APENAS MODULO)</t>
  </si>
  <si>
    <t>TOMADA 2P+T 10A, 250V, CONJUNTO MONTADO PARA EMBUTIR 4" X 2" (PLACA + SUPORTE + MODULO)</t>
  </si>
  <si>
    <t>TOMADA 2P+T 10A, 250V, CONJUNTO MONTADO PARA SOBREPOR 4" X 2" (CAIXA + MODULO)</t>
  </si>
  <si>
    <t>TOMADA 2P+T 20A 250V, CONJUNTO MONTADO PARA EMBUTIR 4" X 2" (PLACA + SUPORTE + MODULO)</t>
  </si>
  <si>
    <t>TOMADA 2P+T 20A, 250V (APENAS MODULO)</t>
  </si>
  <si>
    <t>TOMADA INDUSTRIAL DE EMBUTIR 3P+T 30 A, 440 V, COM TRAVA, COM PLACA</t>
  </si>
  <si>
    <t>TOMADA INDUSTRIAL DE EMBUTIR 3P+T 30 A, 440 V, COM TRAVA, SEM PLACA</t>
  </si>
  <si>
    <t>TOMADA PARA ANTENA DE TV, CABO COAXIAL DE 9 MM (APENAS MODULO)</t>
  </si>
  <si>
    <t>TOMADA PARA ANTENA DE TV, CABO COAXIAL DE 9 MM, CONJUNTO MONTADO PARA EMBUTIR 4" X 2" (PLACA + SUPORTE + MODULO)</t>
  </si>
  <si>
    <t>TOMADA RJ11, 2 FIOS (APENAS MODULO)</t>
  </si>
  <si>
    <t>TOMADA RJ11, 2 FIOS, CONJUNTO MONTADO PARA EMBUTIR 4" X 2" (PLACA + SUPORTE + MODULO)</t>
  </si>
  <si>
    <t>TOMADA RJ45, 8 FIOS, CAT 5E (APENAS MODULO)</t>
  </si>
  <si>
    <t>TOMADA RJ45, 8 FIOS, CAT 5E, CONJUNTO MONTADO PARA EMBUTIR 4" X 2" (PLACA + SUPORTE + MODULO)</t>
  </si>
  <si>
    <t>TOMADAS (2 MODULOS) 2P+T 10A, 250V, CONJUNTO MONTADO PARA EMBUTIR 4" X 2" (PLACA + SUPORTE + MODULOS)</t>
  </si>
  <si>
    <t>TOPOGRAFO (HORISTA)</t>
  </si>
  <si>
    <t>TOPOGRAFO (MENSALISTA)</t>
  </si>
  <si>
    <t>TORNEIRA DE BOIA BALAO METALICO, VAZAO TOTAL, PARA CAIXA D'AGUA, AGUA QUENTE, ROSCA 1/2", COM HASTE, TORNEIRA E BALAO METALICOS</t>
  </si>
  <si>
    <t>TORNEIRA DE BOIA BALAO METALICO, VAZAO TOTAL, PARA CAIXA D'AGUA, AGUA QUENTE, ROSCA 3/4", COM HASTE, TORNEIRA E BALAO METALICOS</t>
  </si>
  <si>
    <t>TORNEIRA DE BOIA CONVENCIONAL PARA CAIXA D'AGUA, 1", AGUA FRIA, COM HASTE E TORNEIRA METALICOS E BALAO PLASTICO</t>
  </si>
  <si>
    <t>TORNEIRA DE BOIA CONVENCIONAL PARA CAIXA D'AGUA, 2", AGUA FRIA, COM HASTE E TORNEIRA METALICOS E BALAO PLASTICO</t>
  </si>
  <si>
    <t>TORNEIRA DE BOIA CONVENCIONAL PARA CAIXA D'AGUA, AGUA FRIA, 1.1/2", COM HASTE E TORNEIRA METALICOS E BALAO PLASTICO</t>
  </si>
  <si>
    <t>TORNEIRA DE BOIA CONVENCIONAL PARA CAIXA D'AGUA, AGUA FRIA, 1.1/4", COM HASTE E TORNEIRA METALICOS E BALAO PLASTICO</t>
  </si>
  <si>
    <t>TORNEIRA DE BOIA CONVENCIONAL PARA CAIXA D'AGUA, AGUA FRIA, 1/2", COM HASTE E TORNEIRA METALICOS E BALAO PLASTICO</t>
  </si>
  <si>
    <t>TORNEIRA DE BOIA CONVENCIONAL PARA CAIXA D'AGUA, AGUA FRIA, 3/4", COM HASTE E TORNEIRA METALICOS E BALAO PLASTICO</t>
  </si>
  <si>
    <t>TORNEIRA DE BOIA VAZAO TOTAL PARA CAIXA D'AGUA, AGUA FRIA, BITOLA 1", COM HASTE E TORNEIRA METALICOS E BALAO PLASTICO</t>
  </si>
  <si>
    <t>TORNEIRA DE BOIA VAZAO TOTAL PARA CAIXA D'AGUA, AGUA FRIA, BITOLA 1/2", COM HASTE E TORNEIRA METALICOS E BALAO PLASTICO</t>
  </si>
  <si>
    <t>TORNEIRA DE BOIA VAZAO TOTAL PARA CAIXA D'AGUA, AGUA FRIA, BITOLA 3/4", COM HASTE E TORNEIRA METALICOS E BALAO PLASTICO</t>
  </si>
  <si>
    <t>TORNEIRA DE MESA PARA LAVATORIO, METALICA CROMADA, COM MISTURADOR MONOCOMANDO, BICA BAIXA</t>
  </si>
  <si>
    <t>TORNEIRA DE MESA PARA LAVATORIO, METALICA CROMADA, COM SENSOR DE APROXIMACAO ELETRICO, BIVOLT</t>
  </si>
  <si>
    <t>TORNEIRA DE MESA/BANCADA, PARA LAVATORIO, FIXA, METALICA CROMADA, PADRAO POPULAR, 1/2" OU 3/4"</t>
  </si>
  <si>
    <t>TORNEIRA DE METAL AMARELO, PARA TANQUE / JARDIM, DE PAREDE, COM BICO PLASTICO, CANO CURTO, AREA EXTERNA, PADRAO POPULAR / USO GERAL, 1/2" OU 3/4"</t>
  </si>
  <si>
    <t>TORNEIRA DE METAL AMARELO, PARA TANQUE / JARDIM, DE PAREDE, SEM BICO, CANO CURTO, PADRAO POPULAR / USO GERAL, 1/2" OU 3/4"</t>
  </si>
  <si>
    <t>TORNEIRA ELETRICA DE PAREDE, PLASTICA, BICA ALTA, PARA COZINHA, 5500 W (110/220 V)</t>
  </si>
  <si>
    <t>TORNEIRA METALICA CROMADA CANO CURTO, SEM BICO, SEM AREJADOR, DE PAREDE, PARA TANQUE E USO GERAL, 1/2" OU 3/4"</t>
  </si>
  <si>
    <t>TORNEIRA METALICA CROMADA DE MESA PARA LAVATORIO, BICA ALTA, COM AREJADOR</t>
  </si>
  <si>
    <t>TORNEIRA METALICA CROMADA DE MESA PARA LAVATORIO, COM SENSOR DE PRESENCA A PILHA, COM AREJADOR EMBUTIDO</t>
  </si>
  <si>
    <t>TORNEIRA METALICA CROMADA DE MESA, PARA LAVATORIO, TEMPORIZADA PRESSAO FECHAMENTO AUTOMATICO, BICA BAIXA</t>
  </si>
  <si>
    <t>TORNEIRA METALICA CROMADA DE PAREDE LONGA PARA LAVATORIO, COM AREJADOR, ACIONAMENTO ALAVANCA, 1/4 DE VOLTA</t>
  </si>
  <si>
    <t>TORNEIRA METALICA CROMADA DE PAREDE, PARA COZINHA, BICA MOVEL, COM AREJADOR, 1/2" OU 3/4"</t>
  </si>
  <si>
    <t>TORNEIRA METALICA CROMADA PARA JARDIM / TANQUE, COM BICO PLASTICO, CANO LONGO, DE PAREDE, PADRAO POPULAR / USO GERAL, 1/2" OU 3/4"</t>
  </si>
  <si>
    <t>TORNEIRA METALICA CROMADA PARA TANQUE / JARDIM, SEM BICO, CANO LONGO, DE PAREDE, PADRAO POPULAR / USO GERAL, 1/2" OU 3/4"</t>
  </si>
  <si>
    <t>TORNEIRA METALICA CROMADA, CANO CURTO, COM AREJADOR, SEM BICO PLASTICO, DE PAREDE, PARA USO GERAL, 1/2" OU 3/4"</t>
  </si>
  <si>
    <t>TORNEIRA METALICA CROMADA, DE MESA/BANCADA, PARA COZINHA, BICA MOVEL, COM AREJADOR, 1/2" OU 3/4"</t>
  </si>
  <si>
    <t>TORNEIRA METALICA CROMADA, RETA, DE PAREDE, PARA COZINHA, COM AREJADOR, PADRAO POPULAR, 1/2" OU 3/4"</t>
  </si>
  <si>
    <t>TORNEIRA METALICA CROMADA, RETA, DE PAREDE, PARA COZINHA, SEM BICO, SEM AREJADOR, PADRAO POPULAR, 1/2" OU 3/4"</t>
  </si>
  <si>
    <t>TORNEIRA PLASTICA DE BOIA CONVENCIONAL PARA CAIXA DE AGUA, AGUA FRIA, 3/4", COM HASTE METALICA E COM TORNEIRA E BALAO PLASTICOS (PADRAO POPULAR)</t>
  </si>
  <si>
    <t>TORNEIRA PLASTICA DE BOIA PARA CAIXA DE DESCARGA, 1/2", BALAO E TORNEIRA PLASTICOS, COM HASTE METALICA</t>
  </si>
  <si>
    <t>TORNEIRA PLASTICA DE MESA, BICA MOVEL, PARA COZINHA 1/2"</t>
  </si>
  <si>
    <t>TORNEIRA PLASTICA PARA TANQUE 1/2" OU 3/4" COM BICO PARA MANGUEIRA</t>
  </si>
  <si>
    <t>TORNO/MORSA DE BANCADA NUMERO 4</t>
  </si>
  <si>
    <t>TRANSFORMADOR TRIFASICO DE DISTRIBUICAO, POTENCIA DE 1000 KVA, TENSAO NOMINAL DE 15 KV, TENSAO SECUNDARIA DE 220/127V, EM OLEO ISOLANTE TIPO MINERAL</t>
  </si>
  <si>
    <t>TRANSFORMADOR TRIFASICO DE DISTRIBUICAO, POTENCIA DE 112,5 KVA, TENSAO NOMINAL DE 15 KV, TENSAO SECUNDARIA DE 220/127V, EM OLEO ISOLANTE TIPO MINERAL</t>
  </si>
  <si>
    <t>TRANSFORMADOR TRIFASICO DE DISTRIBUICAO, POTENCIA DE 15 KVA, TENSAO NOMINAL DE 15 KV, TENSAO SECUNDARIA DE 220/127V, EM OLEO ISOLANTE TIPO MINERAL</t>
  </si>
  <si>
    <t>TRANSFORMADOR TRIFASICO DE DISTRIBUICAO, POTENCIA DE 150 KVA, TENSAO NOMINAL DE 15 KV, TENSAO SECUNDARIA DE 220/127V, EM OLEO ISOLANTE TIPO MINERAL</t>
  </si>
  <si>
    <t>TRANSFORMADOR TRIFASICO DE DISTRIBUICAO, POTENCIA DE 1500 KVA, TENSAO NOMINAL DE 15 KV, TENSAO SECUNDARIA DE 220/127V, EM OLEO ISOLANTE TIPO MINERAL</t>
  </si>
  <si>
    <t>TRANSFORMADOR TRIFASICO DE DISTRIBUICAO, POTENCIA DE 225 KVA, TENSAO NOMINAL DE 15 KV, TENSAO SECUNDARIA DE 220/127V, EM OLEO ISOLANTE TIPO MINERAL</t>
  </si>
  <si>
    <t>TRANSFORMADOR TRIFASICO DE DISTRIBUICAO, POTENCIA DE 30 KVA, TENSAO NOMINAL DE 15 KV, TENSAO SECUNDARIA DE 220/127V, EM OLEO ISOLANTE TIPO MINERAL</t>
  </si>
  <si>
    <t>TRANSFORMADOR TRIFASICO DE DISTRIBUICAO, POTENCIA DE 300 KVA, TENSAO NOMINAL DE 15 KV, TENSAO SECUNDARIA DE 220/127V, EM OLEO ISOLANTE TIPO MINERAL</t>
  </si>
  <si>
    <t>TRANSFORMADOR TRIFASICO DE DISTRIBUICAO, POTENCIA DE 45 KVA, TENSAO NOMINAL DE 15 KV, TENSAO SECUNDARIA DE 220/127V, EM OLEO ISOLANTE TIPO MINERAL</t>
  </si>
  <si>
    <t>TRANSFORMADOR TRIFASICO DE DISTRIBUICAO, POTENCIA DE 500 KVA, TENSAO NOMINAL DE 15 KV, TENSAO SECUNDARIA DE 220/127V, EM OLEO ISOLANTE TIPO MINERAL</t>
  </si>
  <si>
    <t>TRANSFORMADOR TRIFASICO DE DISTRIBUICAO, POTENCIA DE 75 KVA, TENSAO NOMINAL DE 15 KV, TENSAO SECUNDARIA DE 220/127V, EM OLEO ISOLANTE TIPO MINERAL</t>
  </si>
  <si>
    <t>TRANSFORMADOR TRIFASICO DE DISTRIBUICAO, POTENCIA DE 750 KVA, TENSAO NOMINAL DE 15 KV, TENSAO SECUNDARIA DE 220/127V, EM OLEO ISOLANTE TIPO MINERAL</t>
  </si>
  <si>
    <t>TRANSPORTE - HORISTA (COLETADO CAIXA - ENCARGOS COMPLEMENTARES)</t>
  </si>
  <si>
    <t>TRANSPORTE - MENSALISTA (COLETADO CAIXA - ENCARGOS COMPLEMENTARES)</t>
  </si>
  <si>
    <t>TRATOR DE ESTEIRAS, POTENCIA 125 HP, PESO OPERACIONAL DE 12,9 T, COM LAMINA COM CAPACIDADE DE 2,7 M3</t>
  </si>
  <si>
    <t>TRATOR DE ESTEIRAS, POTENCIA BRUTA DE 133 HP, PESO OPERACIONAL DE 14 T, COM LAMINA COM CAPACIDADE DE 3,00 M3</t>
  </si>
  <si>
    <t>TRATOR DE ESTEIRAS, POTENCIA BRUTA DE 347 HP, PESO OPERACIONAL DE 38,5 T, COM ESCARIFICADOR E LAMINA COM CAPACIDADE DE 4,70M3</t>
  </si>
  <si>
    <t>TRATOR DE ESTEIRAS, POTENCIA DE 100 HP, PESO OPERACIONAL DE 9,4 T, COM LAMINA COM CAPACIDADE DE 2,19 M3</t>
  </si>
  <si>
    <t>TRATOR DE ESTEIRAS, POTENCIA DE 150 HP, PESO OPERACIONAL DE 16,7 T, COM RODA MOTRIZ ELEVADA E LAMINA COM CONTATO DE 3,18M3</t>
  </si>
  <si>
    <t>TRATOR DE ESTEIRAS, POTENCIA DE 170 HP, PESO OPERACIONAL DE 19 T, COM LAMINA COM CAPACIDADE DE 5,2 M3</t>
  </si>
  <si>
    <t>TRATOR DE ESTEIRAS, POTENCIA DE 347 HP, PESO OPERACIONAL DE 38,5 T, COM LAMINA COM CAPACIDADE DE 8,70M3</t>
  </si>
  <si>
    <t>TRATOR DE ESTEIRAS, POTENCIA NO VOLANTE DE 200 HP, PESO OPERACIONAL DE 20,1 T, COM RODA MOTRIZ ELEVADA E LAMINA COM CAPACIDADE DE 3,89 M3</t>
  </si>
  <si>
    <t>TRATOR DE PNEUS COM POTENCIA DE 105 CV, TRACAO 4 X 4, PESO COM LASTRO DE 5775 KG</t>
  </si>
  <si>
    <t>TRATOR DE PNEUS COM POTENCIA DE 122 CV, TRACAO 4 X 4, PESO COM LASTRO DE 4510 KG</t>
  </si>
  <si>
    <t>TRATOR DE PNEUS COM POTENCIA DE 15 CV, PESO COM LASTRO DE 1160 KG</t>
  </si>
  <si>
    <t>TRATOR DE PNEUS COM POTENCIA DE 50 CV, TRACAO 4 X 2, PESO COM LASTRO DE 2714 KG</t>
  </si>
  <si>
    <t>TRATOR DE PNEUS COM POTENCIA DE 85 CV, TRACAO 4 X 4, PESO COM LASTRO DE 4675 KG</t>
  </si>
  <si>
    <t>TRATOR DE PNEUS COM POTENCIA DE 85 CV, TURBO, PESO COM LASTRO DE 4900 KG</t>
  </si>
  <si>
    <t>TRATOR DE PNEUS COM POTENCIA DE 95 CV, TRACAO 4 X 4, PESO MAXIMO DE 5225 KG</t>
  </si>
  <si>
    <t>TRAVA / PRENDEDOR DE PORTA, EM LATAO CROMADO, MONTADO EM PISO</t>
  </si>
  <si>
    <t>TRAVA-QUEDAS EM ACO PARA CORDA DE 12 MM, EXTENSOR DE 25 X 300 MM, COM MOSQUETAO TIPO GANCHO TRAVA DUPLA</t>
  </si>
  <si>
    <t>TRELICA NERVURADA (ESPACADOR), ALTURA = 120,0 MM, DIAMETRO DOS BANZOS INFERIORES E SUPERIOR = 6,0 MM, DIAMETRO DA DIAGONAL = 4,2 MM</t>
  </si>
  <si>
    <t>TRENA COM FITA DE ACO DE 10 M X 25 MM (COMPRIMENTO X LARGURA)</t>
  </si>
  <si>
    <t>TRILHO PANTOGRAFICO CONCAVO, TIPO U, EM ALUMINIO, COM DIMENSOES DE APROX *35 X 35* MM, PARA ROLDANA DE PORTA DE CORRER</t>
  </si>
  <si>
    <t>TRILHO PANTOGRAFICO RETO, EM ALUMINIO, TIPO U, COM DIMENSOES DE *38 X 38* MM PARA PORTA DE CORRER</t>
  </si>
  <si>
    <t>TRILHO QUADRADO FRISADO PARA RODIZIO (VERGALHAO MACICO), EM ALUMINIO, COM DIMENSOES DE *6 X 6* MM</t>
  </si>
  <si>
    <t>TRINCHA CERDAS GRIS 1.1/2" (38 MM)</t>
  </si>
  <si>
    <t>TRINCHA DE 1" COM CERDAS SINTETICAS</t>
  </si>
  <si>
    <t>TRINCHA DE 2" COM CERDAS SINTETICAS</t>
  </si>
  <si>
    <t>TROLEY MANUAL CAPACIDADE 1 T</t>
  </si>
  <si>
    <t>TUBO / MANGUEIRA PRETA EM POLIETILENO, LINHA PESADA OU REFORCADA, TIPO ESPAGUETE, PARA INJECAO DE CALDA DE CIMENTO, D = 1/2", ESPESSURA 1,5 MM</t>
  </si>
  <si>
    <t>TUBO 26" EM CHAPA PRETA, E= 3/16", 147 KG/6 M</t>
  </si>
  <si>
    <t>TUBO 30" EM CHAPA PRETA, E= 1/4", 175 KG/6 M</t>
  </si>
  <si>
    <t>TUBO 30" EM CHAPA PRETA, E= 3/8", 177 KG/6 M</t>
  </si>
  <si>
    <t>TUBO ACO CARBONO COM COSTURA, NBR 5580, CLASSE L, DN = 15 MM, E = 2,25 MM, 1,06 KG/M</t>
  </si>
  <si>
    <t>TUBO ACO CARBONO COM COSTURA, NBR 5580, CLASSE L, DN = 25 MM, E = 2,65 MM, 2,02 KG/M</t>
  </si>
  <si>
    <t>TUBO ACO CARBONO COM COSTURA, NBR 5580, CLASSE L, DN = 40 MM, E = 3,0 MM, 3,34 KG/M</t>
  </si>
  <si>
    <t>TUBO ACO CARBONO COM COSTURA, NBR 5580, CLASSE L, DN = 80 MM, E = 3,35 MM, 7,07 KG/M</t>
  </si>
  <si>
    <t>TUBO ACO CARBONO COM COSTURA, NBR 5580, CLASSE M, DN = 25 MM, E = 3,35 MM, *2,50* KG//M</t>
  </si>
  <si>
    <t>TUBO ACO CARBONO COM COSTURA, NBR 5580, CLASSE M, DN = 40 MM, E = 3,35 MM, *3,71* KG//M</t>
  </si>
  <si>
    <t>TUBO ACO CARBONO COM COSTURA, NBR 5580, CLASSE M, DN = 80 MM, E = 4,05 MM, *8,47* KG/M</t>
  </si>
  <si>
    <t>TUBO ACO CARBONO SEM COSTURA 1 1/2", E= *3,68 MM, SCHEDULE 40, 4,05 KG/M</t>
  </si>
  <si>
    <t>TUBO ACO CARBONO SEM COSTURA 1 1/4", E= *3,56 MM, SCHEDULE 40, *3,38* KG/M</t>
  </si>
  <si>
    <t>TUBO ACO CARBONO SEM COSTURA 1", E= *3,38 MM, SCHEDULE 40, *2,50* KG/M</t>
  </si>
  <si>
    <t>TUBO ACO CARBONO SEM COSTURA 1/2", E= *2,77 MM, SCHEDULE 40, *1,27 KG/M</t>
  </si>
  <si>
    <t>TUBO ACO CARBONO SEM COSTURA 1/2", E= *3,73 MM, SCHEDULE 80, *1,62 KG/M</t>
  </si>
  <si>
    <t>TUBO ACO CARBONO SEM COSTURA 14", E= *11,13 MM, SCHEDULE 40, *94,55 KG/M</t>
  </si>
  <si>
    <t>TUBO ACO CARBONO SEM COSTURA 2 1/2", E = 5,16 MM, SCHEDULE 40 (8,62 KG/M)</t>
  </si>
  <si>
    <t>TUBO ACO CARBONO SEM COSTURA 2", E= *3,91* MM, SCHEDULE 40, *5,43* KG/M</t>
  </si>
  <si>
    <t>TUBO ACO CARBONO SEM COSTURA 20", E= *12,70 MM, SCHEDULE 30, *154,97 KG/M</t>
  </si>
  <si>
    <t>TUBO ACO CARBONO SEM COSTURA 20", E= *6,35 MM, SCHEDULE 10, *78,46 KG/M</t>
  </si>
  <si>
    <t>TUBO ACO CARBONO SEM COSTURA 3", E= *5,49 MM, SCHEDULE 40, *11,28* KG/M</t>
  </si>
  <si>
    <t>TUBO ACO CARBONO SEM COSTURA 3/4", E= *2,87 MM, SCHEDULE 40, *1,69 KG/M</t>
  </si>
  <si>
    <t>TUBO ACO CARBONO SEM COSTURA 3/4", E= *3,91 MM, SCHEDULE 80, *2,19 KG/M.</t>
  </si>
  <si>
    <t>TUBO ACO CARBONO SEM COSTURA 4", E= *6,02 MM, SCHEDULE 40, *16,06 KG/M</t>
  </si>
  <si>
    <t>TUBO ACO CARBONO SEM COSTURA 4", E= *8,56 MM, SCHEDULE 80, *22,31 KG/M</t>
  </si>
  <si>
    <t>TUBO ACO CARBONO SEM COSTURA 5", E= *6,55 MM, SCHEDULE 40, *21,75* KG/M</t>
  </si>
  <si>
    <t>TUBO ACO CARBONO SEM COSTURA 6", E= *10,97 MM, SCHEDULE 80, *42,56 KG/M</t>
  </si>
  <si>
    <t>TUBO ACO CARBONO SEM COSTURA 6", E= 7,11 MM, SCHEDULE 40, *28,26 KG/M</t>
  </si>
  <si>
    <t>TUBO ACO CARBONO SEM COSTURA 8", E= *12,70 MM, SCHEDULE 80, *64,64 KG/M</t>
  </si>
  <si>
    <t>TUBO ACO CARBONO SEM COSTURA 8", E= *6,35 MM, SCHEDULE 20, *33,27 KG/M</t>
  </si>
  <si>
    <t>TUBO ACO CARBONO SEM COSTURA 8", E= *7,04 MM, SCHEDULE 30, *36,75 KG/M</t>
  </si>
  <si>
    <t>TUBO ACO CARBONO SEM COSTURA 8", E= *8,18 MM, SCHEDULE 40, *42,55 KG/M</t>
  </si>
  <si>
    <t>TUBO ACO GALVANIZADO COM COSTURA, CLASSE LEVE, DN 100 MM (4"), E = 3,75 MM, *10,55* KG/M (NBR 5580)</t>
  </si>
  <si>
    <t>TUBO ACO GALVANIZADO COM COSTURA, CLASSE LEVE, DN 15 MM (1/2"), E = 2,25 MM, *1,2* KG/M (NBR 5580)</t>
  </si>
  <si>
    <t>TUBO ACO GALVANIZADO COM COSTURA, CLASSE LEVE, DN 20 MM (3/4"), E = 2,25 MM, *1,3* KG/M (NBR 5580)</t>
  </si>
  <si>
    <t>TUBO ACO GALVANIZADO COM COSTURA, CLASSE LEVE, DN 25 MM (1"), E = 2,65 MM, *2,11* KG/M (NBR 5580)</t>
  </si>
  <si>
    <t>TUBO ACO GALVANIZADO COM COSTURA, CLASSE LEVE, DN 32 MM (1 1/4"), E = 2,65 MM, *2,71* KG/M (NBR 5580)</t>
  </si>
  <si>
    <t>TUBO ACO GALVANIZADO COM COSTURA, CLASSE LEVE, DN 40 MM (1 1/2"), E = 3,00 MM, *3,48* KG/M (NBR 5580)</t>
  </si>
  <si>
    <t>TUBO ACO GALVANIZADO COM COSTURA, CLASSE LEVE, DN 50 MM (2"), E = 3,00 MM, *4,40* KG/M (NBR 5580)</t>
  </si>
  <si>
    <t>TUBO ACO GALVANIZADO COM COSTURA, CLASSE LEVE, DN 65 MM (2 1/2"), E = 3,35 MM, * 6,23* KG/M (NBR 5580)</t>
  </si>
  <si>
    <t>TUBO ACO GALVANIZADO COM COSTURA, CLASSE LEVE, DN 80 MM (3"), E = 3,35 MM, *7,32* KG/M (NBR 5580)</t>
  </si>
  <si>
    <t>TUBO ACO GALVANIZADO COM COSTURA, CLASSE MEDIA, DN 1", E = 3,38 MM, PESO 2,50 KG/M (NBR 5580)</t>
  </si>
  <si>
    <t>TUBO ACO GALVANIZADO COM COSTURA, CLASSE MEDIA, DN 1.1/2", E = *3,25* MM, PESO *3,61* KG/M (NBR 5580)</t>
  </si>
  <si>
    <t>TUBO ACO GALVANIZADO COM COSTURA, CLASSE MEDIA, DN 1.1/4", E = *3,25* MM, PESO *3,14* KG/M (NBR 5580)</t>
  </si>
  <si>
    <t>TUBO ACO GALVANIZADO COM COSTURA, CLASSE MEDIA, DN 1/2", E = *2,65* MM, PESO *1,22* KG/M (NBR 5580)</t>
  </si>
  <si>
    <t>TUBO ACO GALVANIZADO COM COSTURA, CLASSE MEDIA, DN 2", E = *3,65* MM, PESO *5,10* KG/M (NBR 5580)</t>
  </si>
  <si>
    <t>TUBO ACO GALVANIZADO COM COSTURA, CLASSE MEDIA, DN 2.1/2", E = *3,65* MM, PESO *6,51* KG/M (NBR 5580)</t>
  </si>
  <si>
    <t>TUBO ACO GALVANIZADO COM COSTURA, CLASSE MEDIA, DN 3", E = *4,05* MM, PESO *8,47* KG/M (NBR 5580)</t>
  </si>
  <si>
    <t>TUBO ACO GALVANIZADO COM COSTURA, CLASSE MEDIA, DN 3/4", E = *2,65* MM, PESO *1,58* KG/M (NBR 5580)</t>
  </si>
  <si>
    <t>TUBO ACO GALVANIZADO COM COSTURA, CLASSE MEDIA, DN 4", E = 4,50* MM, PESO 12,10* KG/M (NBR 5580)</t>
  </si>
  <si>
    <t>TUBO ACO GALVANIZADO COM COSTURA, CLASSE MEDIA, DN 5", E = *5,40* MM, PESO *17,80* KG/M (NBR 5580)</t>
  </si>
  <si>
    <t>TUBO ACO GALVANIZADO COM COSTURA, CLASSE MEDIA, DN 6", E = 4,85* MM, PESO 19,68* KG/M (NBR 5580)</t>
  </si>
  <si>
    <t>TUBO ACO INDUSTRIAL DN 2" (50,8 MM) E=1,50MM, PESO= 1,8237 KG/M</t>
  </si>
  <si>
    <t>TUBO COLETOR DE ESGOTO PVC, JEI, DN 100 MM (NBR 7362)</t>
  </si>
  <si>
    <t>TUBO COLETOR DE ESGOTO PVC, JEI, DN 200 MM (NBR 7362)</t>
  </si>
  <si>
    <t>TUBO COLETOR DE ESGOTO PVC, JEI, DN 250 MM (NBR 7362)</t>
  </si>
  <si>
    <t>TUBO COLETOR DE ESGOTO PVC, JEI, DN 300 MM (NBR 7362)</t>
  </si>
  <si>
    <t>TUBO COLETOR DE ESGOTO PVC, JEI, DN 350 MM (NBR 7362)</t>
  </si>
  <si>
    <t>TUBO COLETOR DE ESGOTO PVC, JEI, DN 400 MM (NBR 7362)</t>
  </si>
  <si>
    <t>TUBO COLETOR DE ESGOTO, PVC, JEI, DN 150 MM (NBR 7362)</t>
  </si>
  <si>
    <t>TUBO CORRUGADO PEAD, PAREDE DUPLA, INTERNA LISA, JEI DN/DI 500 MM (DRENAGEM/ESGOTO)</t>
  </si>
  <si>
    <t>TUBO CORRUGADO PEAD, PAREDE DUPLA, INTERNA LISA, JEI, DN/DI *1000* MM, PARA SANEAMENTO (DRENAGEM/ESGOTO)</t>
  </si>
  <si>
    <t>TUBO CORRUGADO PEAD, PAREDE DUPLA, INTERNA LISA, JEI, DN/DI *400* MM, PARA SANEAMENTO (DRENAGEM/ESGOTO)</t>
  </si>
  <si>
    <t>TUBO CORRUGADO PEAD, PAREDE DUPLA, INTERNA LISA, JEI, DN/DI *800* MM, PARA SANEAMENTO (DRENAGEM/ESGOTO)</t>
  </si>
  <si>
    <t>TUBO CORRUGADO PEAD, PAREDE DUPLA, INTERNA LISA, JEI, DN/DI 1200 MM, PARA SANEAMENTO (DRENAGEM/ESGOTO)</t>
  </si>
  <si>
    <t>TUBO CORRUGADO PEAD, PAREDE DUPLA, INTERNA LISA, JEI, DN/DI 250 MM, PARA SANEAMENTO (DRENAGEM/ESGOTO)</t>
  </si>
  <si>
    <t>TUBO CORRUGADO PEAD, PAREDE DUPLA, INTERNA LISA, JEI, DN/DI 300 MM, PARA SANEAMENTO (DRENAGEM/ESGOTO)</t>
  </si>
  <si>
    <t>TUBO CORRUGADO PEAD, PAREDE DUPLA, INTERNA LISA, JEI, DN/DI 600 MM, PARA SANEAMENTO (DRENAGEM/ESGOTO)</t>
  </si>
  <si>
    <t>TUBO CPVC SOLDAVEL, 35 MM, AGUA QUENTE PREDIAL (NBR 15884)</t>
  </si>
  <si>
    <t>TUBO CPVC, SOLDAVEL, 114 MM, AGUA QUENTE (NBR 15884)</t>
  </si>
  <si>
    <t>TUBO CPVC, SOLDAVEL, 15 MM, AGUA QUENTE PREDIAL (NBR 15884)</t>
  </si>
  <si>
    <t>TUBO CPVC, SOLDAVEL, 22 MM, AGUA QUENTE PREDIAL (NBR 15884)</t>
  </si>
  <si>
    <t>TUBO CPVC, SOLDAVEL, 28 MM, AGUA QUENTE PREDIAL (NBR 15884)</t>
  </si>
  <si>
    <t>TUBO CPVC, SOLDAVEL, 42 MM, AGUA QUENTE PREDIAL (NBR 15884)</t>
  </si>
  <si>
    <t>TUBO CPVC, SOLDAVEL, 54 MM, AGUA QUENTE PREDIAL (NBR 15884)</t>
  </si>
  <si>
    <t>TUBO CPVC, SOLDAVEL, 73 MM, AGUA QUENTE PREDIAL (NBR 15884)</t>
  </si>
  <si>
    <t>TUBO CPVC, SOLDAVEL, 89 MM, AGUA QUENTE PREDIAL (NBR 15884)</t>
  </si>
  <si>
    <t>TUBO DE BORRACHA ELASTOMERICA FLEXIVEL, PRETA, PARA ISOLAMENTO TERMICO DE TUBULACAO, DN 1 1/8" (28 MM), E= 32 MM, COEFICIENTE DE CONDUTIVIDADE TERMICA 0,036W/MK, VAPOR DE AGUA MAIOR OU IGUAL A 10.000</t>
  </si>
  <si>
    <t>TUBO DE BORRACHA ELASTOMERICA FLEXIVEL, PRETA, PARA ISOLAMENTO TERMICO DE TUBULACAO, DN 1 3/8" (35 MM), E= 32 MM, COEFICIENTE DE CONDUTIVIDADE TERMICA 0,036W/MK, VAPOR DE AGUA MAIOR OU IGUAL A 10.000</t>
  </si>
  <si>
    <t>TUBO DE BORRACHA ELASTOMERICA FLEXIVEL, PRETA, PARA ISOLAMENTO TERMICO DE TUBULACAO, DN 1 5/8" (42 MM), E= 32 MM, COEFICIENTE DE CONDUTIVIDADE TERMICA 0,036W/MK, VAPOR DE AGUA MAIOR OU IGUAL A 10.000</t>
  </si>
  <si>
    <t>TUBO DE BORRACHA ELASTOMERICA FLEXIVEL, PRETA, PARA ISOLAMENTO TERMICO DE TUBULACAO, DN 1" (25 MM), E= 32 MM, COEFICIENTE DE CONDUTIVIDADE TERMICA 0,036W/MK, VAPOR DE AGUA MAIOR OU IGUAL A 10.000</t>
  </si>
  <si>
    <t>TUBO DE BORRACHA ELASTOMERICA FLEXIVEL, PRETA, PARA ISOLAMENTO TERMICO DE TUBULACAO, DN 1/2" (12 MM), E= 19 MM, COEFICIENTE DE CONDUTIVIDADE TERMICA 0,036W/MK, VAPOR DE AGUA MAIOR OU IGUAL A 10.000</t>
  </si>
  <si>
    <t>TUBO DE BORRACHA ELASTOMERICA FLEXIVEL, PRETA, PARA ISOLAMENTO TERMICO DE TUBULACAO, DN 1/4" (6 MM), E= 9 MM, COEFICIENTE DE CONDUTIVIDADE TERMICA 0,036W/MK, VAPOR DE AGUA MAIOR OU IGUAL A 10.000</t>
  </si>
  <si>
    <t>TUBO DE BORRACHA ELASTOMERICA FLEXIVEL, PRETA, PARA ISOLAMENTO TERMICO DE TUBULACAO, DN 2 1/8" (54 MM), E= 32 MM, COEFICIENTE DE CONDUTIVIDADE TERMICA 0,036W/MK, VAPOR DE AGUA MAIOR OU IGUAL A 10.000</t>
  </si>
  <si>
    <t>TUBO DE BORRACHA ELASTOMERICA FLEXIVEL, PRETA, PARA ISOLAMENTO TERMICO DE TUBULACAO, DN 2 5/8" (*64* MM), E= *32* MM, COEFICIENTE DE CONDUTIVIDADE TERMICA 0,036W/MK, VAPOR DE AGUA MAIOR OU IGUAL A 10.000</t>
  </si>
  <si>
    <t>TUBO DE BORRACHA ELASTOMERICA FLEXIVEL, PRETA, PARA ISOLAMENTO TERMICO DE TUBULACAO, DN 3/4" (18 MM), E= 32 MM, COEFICIENTE DE CONDUTIVIDADE TERMICA 0,036W/MK, VAPOR DE AGUA MAIOR OU IGUAL A 10.000</t>
  </si>
  <si>
    <t>TUBO DE BORRACHA ELASTOMERICA FLEXIVEL, PRETA, PARA ISOLAMENTO TERMICO DE TUBULACAO, DN 3/8" (10 MM), E= 19 MM, COEFICIENTE DE CONDUTIVIDADE TERMICA 0,036W/MK, VAPOR DE AGUA MAIOR OU IGUAL A 10.000</t>
  </si>
  <si>
    <t>TUBO DE BORRACHA ELASTOMERICA FLEXIVEL, PRETA, PARA ISOLAMENTO TERMICO DE TUBULACAO, DN 5/8" (15 MM), E= 19 MM, COEFICIENTE DE CONDUTIVIDADE TERMICA 0,036W/MK, VAPOR DE AGUA MAIOR OU IGUAL A 10.000</t>
  </si>
  <si>
    <t>TUBO DE BORRACHA ELASTOMERICA FLEXIVEL, PRETA, PARA ISOLAMENTO TERMICO DE TUBULACAO, DN 7/8" (22 MM), E= 32 MM, COEFICIENTE DE CONDUTIVIDADE TERMICA 0,036W/MK, VAPOR DE AGUA MAIOR OU IGUAL A 10.000</t>
  </si>
  <si>
    <t>TUBO DE COBRE CLASSE "A", DN = 1 1/2" (42 MM), PARA INSTALACOES DE MEDIA PRESSAO PARA GASES COMBUSTIVEIS E MEDICINAIS</t>
  </si>
  <si>
    <t>TUBO DE COBRE CLASSE "A", DN = 1 1/4" (35 MM), PARA INSTALACOES DE MEDIA PRESSAO PARA GASES COMBUSTIVEIS E MEDICINAIS</t>
  </si>
  <si>
    <t>TUBO DE COBRE CLASSE "A", DN = 1" (28 MM), PARA INSTALACOES DE MEDIA PRESSAO PARA GASES COMBUSTIVEIS E MEDICINAIS</t>
  </si>
  <si>
    <t>TUBO DE COBRE CLASSE "A", DN = 1/2" (15 MM), PARA INSTALACOES DE MEDIA PRESSAO PARA GASES COMBUSTIVEIS E MEDICINAIS</t>
  </si>
  <si>
    <t>TUBO DE COBRE CLASSE "A", DN = 2 1/2" (66 MM), PARA INSTALACOES DE MEDIA PRESSAO PARA GASES COMBUSTIVEIS E MEDICINAIS</t>
  </si>
  <si>
    <t>TUBO DE COBRE CLASSE "A", DN = 2" (54 MM), PARA INSTALACOES DE MEDIA PRESSAO PARA GASES COMBUSTIVEIS E MEDICINAIS</t>
  </si>
  <si>
    <t>TUBO DE COBRE CLASSE "A", DN = 3" (79 MM), PARA INSTALACOES DE MEDIA PRESSAO PARA GASES COMBUSTIVEIS E MEDICINAIS</t>
  </si>
  <si>
    <t>TUBO DE COBRE CLASSE "A", DN = 3/4" (22 MM), PARA INSTALACOES DE MEDIA PRESSAO PARA GASES COMBUSTIVEIS E MEDICINAIS</t>
  </si>
  <si>
    <t>TUBO DE COBRE CLASSE "A", DN = 4" (104 MM), PARA INSTALACOES DE MEDIA PRESSAO PARA GASES COMBUSTIVEIS E MEDICINAIS</t>
  </si>
  <si>
    <t>TUBO DE COBRE CLASSE "E", DN = 104 MM, PARA INSTALACAO HIDRAULICA PREDIAL</t>
  </si>
  <si>
    <t>TUBO DE COBRE CLASSE "E", DN = 15 MM, PARA INSTALACAO HIDRAULICA PREDIAL</t>
  </si>
  <si>
    <t>TUBO DE COBRE CLASSE "E", DN = 22 MM, PARA INSTALACAO HIDRAULICA PREDIAL</t>
  </si>
  <si>
    <t>TUBO DE COBRE CLASSE "E", DN = 28 MM, PARA INSTALACAO HIDRAULICA PREDIAL</t>
  </si>
  <si>
    <t>TUBO DE COBRE CLASSE "E", DN = 35 MM, PARA INSTALACAO HIDRAULICA PREDIAL</t>
  </si>
  <si>
    <t>TUBO DE COBRE CLASSE "E", DN = 42 MM, PARA INSTALACAO HIDRAULICA PREDIAL</t>
  </si>
  <si>
    <t>TUBO DE COBRE CLASSE "E", DN = 54 MM, PARA INSTALACAO HIDRAULICA PREDIAL</t>
  </si>
  <si>
    <t>TUBO DE COBRE CLASSE "E", DN = 66 MM, PARA INSTALACAO HIDRAULICA PREDIAL</t>
  </si>
  <si>
    <t>TUBO DE COBRE CLASSE "E", DN = 79 MM, PARA INSTALACAO HIDRAULICA PREDIAL</t>
  </si>
  <si>
    <t>TUBO DE COBRE FLEXIVEL, D = 1/2", E = 0,79 MM, PARA AR-CONDICIONADO/ INSTALACOES GAS RESIDENCIAIS E COMERCIAIS</t>
  </si>
  <si>
    <t>TUBO DE COBRE FLEXIVEL, D = 1/4", E = 0,79 MM, PARA AR-CONDICIONADO/ INSTALACOES GAS RESIDENCIAIS E COMERCIAIS</t>
  </si>
  <si>
    <t>TUBO DE COBRE FLEXIVEL, D = 3/16", E = 0,79 MM, PARA AR-CONDICIONADO/ INSTALACOES GAS RESIDENCIAIS E COMERCIAIS</t>
  </si>
  <si>
    <t>TUBO DE COBRE FLEXIVEL, D = 3/4", E = 0,79 MM, PARA AR-CONDICIONADO/ INSTALACOES GAS RESIDENCIAIS E COMERCIAIS</t>
  </si>
  <si>
    <t>TUBO DE COBRE FLEXIVEL, D = 3/8", E = 0,79 MM, PARA AR-CONDICIONADO/ INSTALACOES GAS RESIDENCIAIS E COMERCIAIS</t>
  </si>
  <si>
    <t>TUBO DE COBRE FLEXIVEL, D = 5/16", E = 0,79 MM, PARA AR-CONDICIONADO/ INSTALACOES GAS RESIDENCIAIS E COMERCIAIS</t>
  </si>
  <si>
    <t>TUBO DE COBRE FLEXIVEL, D = 5/8", E = 0,79 MM, PARA AR-CONDICIONADO/ INSTALACOES GAS RESIDENCIAIS E COMERCIAIS</t>
  </si>
  <si>
    <t>TUBO DE CONCRETO ARMADO PARA AGUAS PLUVIAIS, CLASSE PA-1, COM ENCAIXE PONTA E BOLSA, DIAMETRO NOMINAL DE 1000 MM</t>
  </si>
  <si>
    <t>TUBO DE CONCRETO ARMADO PARA AGUAS PLUVIAIS, CLASSE PA-1, COM ENCAIXE PONTA E BOLSA, DIAMETRO NOMINAL DE 1100 MM</t>
  </si>
  <si>
    <t>TUBO DE CONCRETO ARMADO PARA AGUAS PLUVIAIS, CLASSE PA-1, COM ENCAIXE PONTA E BOLSA, DIAMETRO NOMINAL DE 1200 MM</t>
  </si>
  <si>
    <t>TUBO DE CONCRETO ARMADO PARA AGUAS PLUVIAIS, CLASSE PA-1, COM ENCAIXE PONTA E BOLSA, DIAMETRO NOMINAL DE 1500 MM</t>
  </si>
  <si>
    <t>TUBO DE CONCRETO ARMADO PARA AGUAS PLUVIAIS, CLASSE PA-1, COM ENCAIXE PONTA E BOLSA, DIAMETRO NOMINAL DE 2000 MM</t>
  </si>
  <si>
    <t>TUBO DE CONCRETO ARMADO PARA AGUAS PLUVIAIS, CLASSE PA-1, COM ENCAIXE PONTA E BOLSA, DIAMETRO NOMINAL DE 300 MM</t>
  </si>
  <si>
    <t>TUBO DE CONCRETO ARMADO PARA AGUAS PLUVIAIS, CLASSE PA-1, COM ENCAIXE PONTA E BOLSA, DIAMETRO NOMINAL DE 400 MM</t>
  </si>
  <si>
    <t>TUBO DE CONCRETO ARMADO PARA AGUAS PLUVIAIS, CLASSE PA-1, COM ENCAIXE PONTA E BOLSA, DIAMETRO NOMINAL DE 700 MM</t>
  </si>
  <si>
    <t>TUBO DE CONCRETO ARMADO PARA AGUAS PLUVIAIS, CLASSE PA-1, COM ENCAIXE PONTA E BOLSA, DIAMETRO NOMINAL DE 800 MM</t>
  </si>
  <si>
    <t>TUBO DE CONCRETO ARMADO PARA AGUAS PLUVIAIS, CLASSE PA-1, COM ENCAIXE PONTA E BOLSA, DIAMETRO NOMINAL DE 900 MM</t>
  </si>
  <si>
    <t>TUBO DE CONCRETO ARMADO PARA AGUAS PLUVIAIS, CLASSE PA-1, COM ENCAIXE PONTA E BOLSA, DIAMETRO NOMINAL DE = 600 MM</t>
  </si>
  <si>
    <t>TUBO DE CONCRETO ARMADO PARA AGUAS PLUVIAIS, CLASSE PA-2, COM ENCAIXE PONTA E BOLSA, DIAMETRO NOMINAL DE 1000 MM</t>
  </si>
  <si>
    <t>TUBO DE CONCRETO ARMADO PARA AGUAS PLUVIAIS, CLASSE PA-2, COM ENCAIXE PONTA E BOLSA, DIAMETRO NOMINAL DE 1100 MM</t>
  </si>
  <si>
    <t>TUBO DE CONCRETO ARMADO PARA AGUAS PLUVIAIS, CLASSE PA-2, COM ENCAIXE PONTA E BOLSA, DIAMETRO NOMINAL DE 1200 MM</t>
  </si>
  <si>
    <t>TUBO DE CONCRETO ARMADO PARA AGUAS PLUVIAIS, CLASSE PA-2, COM ENCAIXE PONTA E BOLSA, DIAMETRO NOMINAL DE 1500 MM</t>
  </si>
  <si>
    <t>TUBO DE CONCRETO ARMADO PARA AGUAS PLUVIAIS, CLASSE PA-2, COM ENCAIXE PONTA E BOLSA, DIAMETRO NOMINAL DE 2000 MM</t>
  </si>
  <si>
    <t>TUBO DE CONCRETO ARMADO PARA AGUAS PLUVIAIS, CLASSE PA-2, COM ENCAIXE PONTA E BOLSA, DIAMETRO NOMINAL DE 300 MM</t>
  </si>
  <si>
    <t>TUBO DE CONCRETO ARMADO PARA AGUAS PLUVIAIS, CLASSE PA-2, COM ENCAIXE PONTA E BOLSA, DIAMETRO NOMINAL DE 400 MM</t>
  </si>
  <si>
    <t>TUBO DE CONCRETO ARMADO PARA AGUAS PLUVIAIS, CLASSE PA-2, COM ENCAIXE PONTA E BOLSA, DIAMETRO NOMINAL DE 500 MM</t>
  </si>
  <si>
    <t>TUBO DE CONCRETO ARMADO PARA AGUAS PLUVIAIS, CLASSE PA-2, COM ENCAIXE PONTA E BOLSA, DIAMETRO NOMINAL DE 600 MM</t>
  </si>
  <si>
    <t>TUBO DE CONCRETO ARMADO PARA AGUAS PLUVIAIS, CLASSE PA-2, COM ENCAIXE PONTA E BOLSA, DIAMETRO NOMINAL DE 700 MM</t>
  </si>
  <si>
    <t>TUBO DE CONCRETO ARMADO PARA AGUAS PLUVIAIS, CLASSE PA-2, COM ENCAIXE PONTA E BOLSA, DIAMETRO NOMINAL DE 800 MM</t>
  </si>
  <si>
    <t>TUBO DE CONCRETO ARMADO PARA AGUAS PLUVIAIS, CLASSE PA-2, COM ENCAIXE PONTA E BOLSA, DIAMETRO NOMINAL DE 900 MM</t>
  </si>
  <si>
    <t>TUBO DE CONCRETO ARMADO PARA AGUAS PLUVIAIS, CLASSE PA-3, COM ENCAIXE PONTA E BOLSA, DIAMETRO NOMINAL DE 1000 MM</t>
  </si>
  <si>
    <t>TUBO DE CONCRETO ARMADO PARA AGUAS PLUVIAIS, CLASSE PA-3, COM ENCAIXE PONTA E BOLSA, DIAMETRO NOMINAL DE 1100 MM</t>
  </si>
  <si>
    <t>TUBO DE CONCRETO ARMADO PARA AGUAS PLUVIAIS, CLASSE PA-3, COM ENCAIXE PONTA E BOLSA, DIAMETRO NOMINAL DE 1200 MM</t>
  </si>
  <si>
    <t>TUBO DE CONCRETO ARMADO PARA AGUAS PLUVIAIS, CLASSE PA-3, COM ENCAIXE PONTA E BOLSA, DIAMETRO NOMINAL DE 1500 MM</t>
  </si>
  <si>
    <t>TUBO DE CONCRETO ARMADO PARA AGUAS PLUVIAIS, CLASSE PA-3, COM ENCAIXE PONTA E BOLSA, DIAMETRO NOMINAL DE 400 MM</t>
  </si>
  <si>
    <t>TUBO DE CONCRETO ARMADO PARA AGUAS PLUVIAIS, CLASSE PA-3, COM ENCAIXE PONTA E BOLSA, DIAMETRO NOMINAL DE 500 MM</t>
  </si>
  <si>
    <t>TUBO DE CONCRETO ARMADO PARA AGUAS PLUVIAIS, CLASSE PA-3, COM ENCAIXE PONTA E BOLSA, DIAMETRO NOMINAL DE 600 MM</t>
  </si>
  <si>
    <t>TUBO DE CONCRETO ARMADO PARA AGUAS PLUVIAIS, CLASSE PA-3, COM ENCAIXE PONTA E BOLSA, DIAMETRO NOMINAL DE 700 MM</t>
  </si>
  <si>
    <t>TUBO DE CONCRETO ARMADO PARA AGUAS PLUVIAIS, CLASSE PA-3, COM ENCAIXE PONTA E BOLSA, DIAMETRO NOMINAL DE 800 MM</t>
  </si>
  <si>
    <t>TUBO DE CONCRETO ARMADO PARA AGUAS PLUVIAIS, CLASSE PA-3, COM ENCAIXE PONTA E BOLSA, DIAMETRO NOMINAL DE 900 MM</t>
  </si>
  <si>
    <t>TUBO DE CONCRETO ARMADO PARA ESGOTO SANITARIO, CLASSE EA-2, COM ENCAIXE PONTA E BOLSA, COM JUNTA ELASTICA, DIAMETRO NOMINAL DE 1000 MM</t>
  </si>
  <si>
    <t>TUBO DE CONCRETO ARMADO PARA ESGOTO SANITARIO, CLASSE EA-2, COM ENCAIXE PONTA E BOLSA, COM JUNTA ELASTICA, DIAMETRO NOMINAL DE 300 MM</t>
  </si>
  <si>
    <t>TUBO DE CONCRETO ARMADO PARA ESGOTO SANITARIO, CLASSE EA-2, COM ENCAIXE PONTA E BOLSA, COM JUNTA ELASTICA, DIAMETRO NOMINAL DE 400 MM</t>
  </si>
  <si>
    <t>TUBO DE CONCRETO ARMADO PARA ESGOTO SANITARIO, CLASSE EA-2, COM ENCAIXE PONTA E BOLSA, COM JUNTA ELASTICA, DIAMETRO NOMINAL DE 500 MM</t>
  </si>
  <si>
    <t>TUBO DE CONCRETO ARMADO PARA ESGOTO SANITARIO, CLASSE EA-2, COM ENCAIXE PONTA E BOLSA, COM JUNTA ELASTICA, DIAMETRO NOMINAL DE 600 MM</t>
  </si>
  <si>
    <t>TUBO DE CONCRETO ARMADO PARA ESGOTO SANITARIO, CLASSE EA-2, COM ENCAIXE PONTA E BOLSA, COM JUNTA ELASTICA, DIAMETRO NOMINAL DE 700 MM</t>
  </si>
  <si>
    <t>TUBO DE CONCRETO ARMADO PARA ESGOTO SANITARIO, CLASSE EA-2, COM ENCAIXE PONTA E BOLSA, COM JUNTA ELASTICA, DIAMETRO NOMINAL DE 800 MM</t>
  </si>
  <si>
    <t>TUBO DE CONCRETO ARMADO PARA ESGOTO SANITARIO, CLASSE EA-2, COM ENCAIXE PONTA E BOLSA, COM JUNTA ELASTICA, DIAMETRO NOMINAL DE 900 MM</t>
  </si>
  <si>
    <t>TUBO DE CONCRETO ARMADO PARA ESGOTO SANITARIO, CLASSE EA-3, COM ENCAIXE PONTA E BOLSA, COM JUNTA ELASTICA, DIAMETRO NOMINAL DE 1000 MM</t>
  </si>
  <si>
    <t>TUBO DE CONCRETO ARMADO PARA ESGOTO SANITARIO, CLASSE EA-3, COM ENCAIXE PONTA E BOLSA, COM JUNTA ELASTICA, DIAMETRO NOMINAL DE 400 MM</t>
  </si>
  <si>
    <t>TUBO DE CONCRETO ARMADO PARA ESGOTO SANITARIO, CLASSE EA-3, COM ENCAIXE PONTA E BOLSA, COM JUNTA ELASTICA, DIAMETRO NOMINAL DE 500 MM</t>
  </si>
  <si>
    <t>TUBO DE CONCRETO ARMADO PARA ESGOTO SANITARIO, CLASSE EA-3, COM ENCAIXE PONTA E BOLSA, COM JUNTA ELASTICA, DIAMETRO NOMINAL DE 600 MM</t>
  </si>
  <si>
    <t>TUBO DE CONCRETO ARMADO PARA ESGOTO SANITARIO, CLASSE EA-3, COM ENCAIXE PONTA E BOLSA, COM JUNTA ELASTICA, DIAMETRO NOMINAL DE 700 MM</t>
  </si>
  <si>
    <t>TUBO DE CONCRETO ARMADO PARA ESGOTO SANITARIO, CLASSE EA-3, COM ENCAIXE PONTA E BOLSA, COM JUNTA ELASTICA, DIAMETRO NOMINAL DE 800 MM</t>
  </si>
  <si>
    <t>TUBO DE CONCRETO ARMADO PARA ESGOTO SANITARIO, CLASSE EA-3, COM ENCAIXE PONTA E BOLSA, COM JUNTA ELASTICA, DIAMETRO NOMINAL DE 900 MM</t>
  </si>
  <si>
    <t>TUBO DE CONCRETO ARMADO, PRE MOLDADO PARA AGUAS PLUVIAIS, CLASSE PA-1, COM ENCAIXE PONTA E BOLSA, DIAMETRO NOMINAL DE 500 MM</t>
  </si>
  <si>
    <t>TUBO DE CONCRETO SIMPLES PARA AGUAS PLUVIAIS, CLASSE PS1, COM ENCAIXE MACHO E FEMEA, DIAMETRO NOMINAL DE 200 MM</t>
  </si>
  <si>
    <t>TUBO DE CONCRETO SIMPLES PARA AGUAS PLUVIAIS, CLASSE PS1, COM ENCAIXE MACHO E FEMEA, DIAMETRO NOMINAL DE 300 MM</t>
  </si>
  <si>
    <t>TUBO DE CONCRETO SIMPLES PARA AGUAS PLUVIAIS, CLASSE PS1, COM ENCAIXE MACHO E FEMEA, DIAMETRO NOMINAL DE 400 MM</t>
  </si>
  <si>
    <t>TUBO DE CONCRETO SIMPLES PARA AGUAS PLUVIAIS, CLASSE PS1, COM ENCAIXE MACHO E FEMEA, DIAMETRO NOMINAL DE 500 MM</t>
  </si>
  <si>
    <t>TUBO DE CONCRETO SIMPLES PARA AGUAS PLUVIAIS, CLASSE PS1, COM ENCAIXE MACHO E FEMEA, DIAMETRO NOMINAL DE 600 MM</t>
  </si>
  <si>
    <t>TUBO DE CONCRETO SIMPLES PARA AGUAS PLUVIAIS, CLASSE PS1, COM ENCAIXE PONTA E BOLSA, DIAMETRO NOMINAL DE 200 MM</t>
  </si>
  <si>
    <t>TUBO DE CONCRETO SIMPLES PARA AGUAS PLUVIAIS, CLASSE PS1, COM ENCAIXE PONTA E BOLSA, DIAMETRO NOMINAL DE 300 MM</t>
  </si>
  <si>
    <t>TUBO DE CONCRETO SIMPLES PARA AGUAS PLUVIAIS, CLASSE PS1, COM ENCAIXE PONTA E BOLSA, DIAMETRO NOMINAL DE 400 MM</t>
  </si>
  <si>
    <t>TUBO DE CONCRETO SIMPLES PARA AGUAS PLUVIAIS, CLASSE PS1, COM ENCAIXE PONTA E BOLSA, DIAMETRO NOMINAL DE 500 MM</t>
  </si>
  <si>
    <t>TUBO DE CONCRETO SIMPLES PARA AGUAS PLUVIAIS, CLASSE PS1, COM ENCAIXE PONTA E BOLSA, DIAMETRO NOMINAL DE 600 MM</t>
  </si>
  <si>
    <t>TUBO DE CONCRETO SIMPLES PARA AGUAS PLUVIAIS, CLASSE PS2, COM ENCAIXE PONTA E BOLSA, DIAMETRO NOMINAL DE 200 MM</t>
  </si>
  <si>
    <t>TUBO DE CONCRETO SIMPLES PARA AGUAS PLUVIAIS, CLASSE PS2, COM ENCAIXE PONTA E BOLSA, DIAMETRO NOMINAL DE 300 MM</t>
  </si>
  <si>
    <t>TUBO DE CONCRETO SIMPLES PARA AGUAS PLUVIAIS, CLASSE PS2, COM ENCAIXE PONTA E BOLSA, DIAMETRO NOMINAL DE 400 MM</t>
  </si>
  <si>
    <t>TUBO DE CONCRETO SIMPLES PARA AGUAS PLUVIAIS, CLASSE PS2, COM ENCAIXE PONTA E BOLSA, DIAMETRO NOMINAL DE 500 MM</t>
  </si>
  <si>
    <t>TUBO DE CONCRETO SIMPLES PARA AGUAS PLUVIAIS, CLASSE PS2, COM ENCAIXE PONTA E BOLSA, DIAMETRO NOMINAL DE 600 MM</t>
  </si>
  <si>
    <t>TUBO DE CONCRETO SIMPLES PARA ESGOTO SANITARIO, CLASSE ES, COM ENCAIXE PONTA E BOLSA, COM JUNTA ELASTICA, DIAMETRO NOMINAL DE 400 MM</t>
  </si>
  <si>
    <t>TUBO DE CONCRETO SIMPLES PARA ESGOTO SANITARIO, CLASSE ES, COM ENCAIXE PONTA E BOLSA, COM JUNTA ELASTICA, DIAMETRO NOMINAL DE 500 MM</t>
  </si>
  <si>
    <t>TUBO DE CONCRETO SIMPLES PARA ESGOTO SANITARIO, CLASSE ES, COM ENCAIXE PONTA E BOLSA, COM JUNTA ELASTICA, DIAMETRO NOMINAL DE 600 MM</t>
  </si>
  <si>
    <t>TUBO DE CONCRETO SIMPLES POROSO PARA DRENAGEM (DRENO POROSO), COM ENCAIXE MACHO E FEMEA, DIAMETRO NOMINAL DE 200 MM</t>
  </si>
  <si>
    <t>TUBO DE CONCRETO SIMPLES POROSO PARA DRENAGEM (DRENO POROSO), COM ENCAIXE MACHO E FEMEA, DIAMETRO NOMINAL DE 300 MM</t>
  </si>
  <si>
    <t>TUBO DE DESCARGA, TIPO BENGALA, PARA LIGACAO CAIXA DE DESCARGA - EMBUTIR, PVC, 40 MM X 150 CM</t>
  </si>
  <si>
    <t>TUBO DE DESCIDA EXTERNO, DE PVC, PARA CAIXA DE DESCARGA EXTERNA ALTA - DIAMETRO DE 40 MM E ALTURA DE APROXIMADAMENTE 1,55 M</t>
  </si>
  <si>
    <t>TUBO DE ESPUMA DE POLIETILENO EXPANDIDO FLEXIVEL PARA ISOLAMENTO TERMICO DE TUBULACAO DE AR CONDICIONADO, AGUA QUENTE, DN 1 1/2", E= 10 MM</t>
  </si>
  <si>
    <t>TUBO DE ESPUMA DE POLIETILENO EXPANDIDO FLEXIVEL PARA ISOLAMENTO TERMICO DE TUBULACAO DE AR CONDICIONADO, AGUA QUENTE, DN 1 1/4", E= 10 MM</t>
  </si>
  <si>
    <t>TUBO DE ESPUMA DE POLIETILENO EXPANDIDO FLEXIVEL PARA ISOLAMENTO TERMICO DE TUBULACAO DE AR CONDICIONADO, AGUA QUENTE, DN 1 1/8", E= 10 MM</t>
  </si>
  <si>
    <t>TUBO DE ESPUMA DE POLIETILENO EXPANDIDO FLEXIVEL PARA ISOLAMENTO TERMICO DE TUBULACAO DE AR CONDICIONADO, AGUA QUENTE, DN 1 3/8", E= 10 MM</t>
  </si>
  <si>
    <t>TUBO DE ESPUMA DE POLIETILENO EXPANDIDO FLEXIVEL PARA ISOLAMENTO TERMICO DE TUBULACAO DE AR CONDICIONADO, AGUA QUENTE, DN 1 5/8", E= 10 MM</t>
  </si>
  <si>
    <t>TUBO DE ESPUMA DE POLIETILENO EXPANDIDO FLEXIVEL PARA ISOLAMENTO TERMICO DE TUBULACAO DE AR CONDICIONADO, AGUA QUENTE, DN 1", E= 10 MM</t>
  </si>
  <si>
    <t>TUBO DE ESPUMA DE POLIETILENO EXPANDIDO FLEXIVEL PARA ISOLAMENTO TERMICO DE TUBULACAO DE AR CONDICIONADO, AGUA QUENTE, DN 1/2", E= 10 MM</t>
  </si>
  <si>
    <t>TUBO DE ESPUMA DE POLIETILENO EXPANDIDO FLEXIVEL PARA ISOLAMENTO TERMICO DE TUBULACAO DE AR CONDICIONADO, AGUA QUENTE, DN 1/4", E= 10 MM</t>
  </si>
  <si>
    <t>TUBO DE ESPUMA DE POLIETILENO EXPANDIDO FLEXIVEL PARA ISOLAMENTO TERMICO DE TUBULACAO DE AR CONDICIONADO, AGUA QUENTE, DN 3/4", E= 10 MM</t>
  </si>
  <si>
    <t>TUBO DE ESPUMA DE POLIETILENO EXPANDIDO FLEXIVEL PARA ISOLAMENTO TERMICO DE TUBULACAO DE AR CONDICIONADO, AGUA QUENTE, DN 3/8", E= 10 MM</t>
  </si>
  <si>
    <t>TUBO DE ESPUMA DE POLIETILENO EXPANDIDO FLEXIVEL PARA ISOLAMENTO TERMICO DE TUBULACAO DE AR CONDICIONADO, AGUA QUENTE, DN 7/8", E= 10 MM</t>
  </si>
  <si>
    <t>TUBO DE POLIETILENO DE ALTA DENSIDADE (PEAD), PE-80, DE = 20 MM X 2,3 MM DE PAREDE, PARA LIGACAO DE AGUA PREDIAL (NBR 15561)</t>
  </si>
  <si>
    <t>TUBO DE POLIETILENO DE ALTA DENSIDADE (PEAD), PE-80, DE = 32 MM X 3,0 MM DE PAREDE, PARA LIGACAO DE AGUA PREDIAL (NBR 15561)</t>
  </si>
  <si>
    <t>TUBO DE POLIETILENO DE ALTA DENSIDADE, PEAD, PE-80, DE = 1000 MM X 38,5 MM PAREDE, (SDR 26 - PN 05) PARA REDE DE AGUA OU ESGOTO (NBR 15561)</t>
  </si>
  <si>
    <t>TUBO DE POLIETILENO DE ALTA DENSIDADE, PEAD, PE-80, DE = 110 MM X 10,0 MM PAREDE, (SDR 11 - PN 12,5) PARA REDE DE AGUA OU ESGOTO (NBR 15561)</t>
  </si>
  <si>
    <t>TUBO DE POLIETILENO DE ALTA DENSIDADE, PEAD, PE-80, DE = 160 MM X 14,6 MM PAREDE, (SDR 11 - PN 12,5) PARA REDE DE AGUA OU ESGOTO (NBR 15561)</t>
  </si>
  <si>
    <t>TUBO DE POLIETILENO DE ALTA DENSIDADE, PEAD, PE-80, DE = 900 MM X 34,7 MM PAREDE, (SDR 26 - PN 05) PARA REDE DE AGUA OU ESGOTO (NBR 15561)</t>
  </si>
  <si>
    <t>TUBO DE POLIETILENO DE ALTA DENSIDADE, PEAD, PE-80, DE= 200 MM X 18,2 MM PAREDE, (SDR 11 - PN 12,5) PARA REDE DE AGUA OU ESGOTO (NBR 15561)</t>
  </si>
  <si>
    <t>TUBO DE POLIETILENO DE ALTA DENSIDADE, PEAD, PE-80, DE= 315 MM X 28,7 MM PAREDE, (SDR 11 - PN 12,5) PARA REDE DE AGUA OU ESGOTO (NBR 15561)</t>
  </si>
  <si>
    <t>TUBO DE POLIETILENO DE ALTA DENSIDADE, PEAD, PE-80, DE= 400 MM X 36,4 MM PAREDE, (SDR 11 - PN 12,5) PARA REDE DE AGUA OU ESGOTO (NBR 15561)</t>
  </si>
  <si>
    <t>TUBO DE POLIETILENO DE ALTA DENSIDADE, PEAD, PE-80, DE= 50 MM X 4,6 MM PAREDE, (SDR 11 - PN 12,5) PARA REDE DE AGUA OU ESGOTO (NBR 15561)</t>
  </si>
  <si>
    <t>TUBO DE POLIETILENO DE ALTA DENSIDADE, PEAD, PE-80, DE= 500 MM X 45,5 MM PAREDE, (SDR 11 - PN 12,5) PARA REDE DE AGUA OU ESGOTO (NBR 15561)</t>
  </si>
  <si>
    <t>TUBO DE POLIETILENO DE ALTA DENSIDADE, PEAD, PE-80, DE= 630 MM X 57,3 MM PAREDE (SDR 11 - PN 12,5) PARA REDE DE AGUA OU ESGOTO (NBR 15561)</t>
  </si>
  <si>
    <t>TUBO DE POLIETILENO DE ALTA DENSIDADE, PEAD, PE-80, DE= 730 MM X 34,1 MM PAREDE, (SDR 21 - PN 06) PARA REDE DE AGUA OU ESGOTO (NBR 15561)</t>
  </si>
  <si>
    <t>TUBO DE POLIETILENO DE ALTA DENSIDADE, PEAD, PE-80, DE= 75 MM X 6,9 MM PAREDE, (SRD 11 - PN 12,5) PARA REDE DE AGUA OU ESGOTO (NBR 15561)</t>
  </si>
  <si>
    <t>TUBO DE POLIETILENO DE ALTA DENSIDADE, PEAD, PE-80, DE= 800 MM X 30,8 MM PAREDE, (SDR 26 - PN 05) PARA REDE DE AGUA OU ESGOTO (NBR 15561)</t>
  </si>
  <si>
    <t>TUBO DE PVC, PBL, TIPO LEVE, DN = 250 MM, PARA VENTILACAO</t>
  </si>
  <si>
    <t>TUBO DE PVC, PBL, TIPO LEVE, DN = 300 MM, PARA VENTILACAO</t>
  </si>
  <si>
    <t>TUBO DE REVESTIMENTO, EM ACO, CORPO SCHEDULE 40, PONTEIRA SCHEDULE 80, ROSQUEAVEL E SEGMENTADO PARA PERFURACAO, DIAMETRO 10" (273 MM)</t>
  </si>
  <si>
    <t>TUBO DE REVESTIMENTO, EM ACO, CORPO SCHEDULE 40, PONTEIRA SCHEDULE 80, ROSQUEAVEL E SEGMENTADO PARA PERFURACAO, DIAMETRO 12" (320 MM)</t>
  </si>
  <si>
    <t>TUBO DE REVESTIMENTO, EM ACO, CORPO SCHEDULE 40, PONTEIRA SCHEDULE 80, ROSQUEAVEL E SEGMENTADO PARA PERFURACAO, DIAMETRO 14" (400 MM)</t>
  </si>
  <si>
    <t>TUBO DE REVESTIMENTO, EM ACO, CORPO SCHEDULE 40, PONTEIRA SCHEDULE 80, ROSQUEAVEL E SEGMENTADO PARA PERFURACAO, DIAMETRO 16" (450 MM)</t>
  </si>
  <si>
    <t>TUBO DE REVESTIMENTO, EM ACO, CORPO SCHEDULE 40, PONTEIRA SCHEDULE 80, ROSQUEAVEL E SEGMENTADO PARA PERFURACAO, DIAMETRO 4" (450 MM)</t>
  </si>
  <si>
    <t>TUBO DE REVESTIMENTO, EM ACO, CORPO SCHEDULE 40, PONTEIRA SCHEDULE 80, ROSQUEAVEL E SEGMENTADO PARA PERFURACAO, DIAMETRO 6" (200 MM)</t>
  </si>
  <si>
    <t>TUBO DE REVESTIMENTO, EM ACO, CORPO SCHEDULE 40, PONTEIRA SCHEDULE 80, ROSQUEAVEL E SEGMENTADO PARA PERFURACAO, DIAMETRO 8" (200 MM)</t>
  </si>
  <si>
    <t>TUBO DRENO, CORRUGADO, ESPIRALADO, FLEXIVEL, PERFURADO, EM POLIETILENO DE ALTA DENSIDADE (PEAD), DN *160* MM, (6") PARA DRENAGEM - EM BARRA (NORMA DNIT 093/2006 - EM)</t>
  </si>
  <si>
    <t>TUBO DRENO, CORRUGADO, ESPIRALADO, FLEXIVEL, PERFURADO, EM POLIETILENO DE ALTA DENSIDADE (PEAD), DN *200* MM, (8") PARA DRENAGEM - EM BARRA (NORMA DNIT 093/2006 - EM)</t>
  </si>
  <si>
    <t>TUBO DRENO, CORRUGADO, ESPIRALADO, FLEXIVEL, PERFURADO, EM POLIETILENO DE ALTA DENSIDADE (PEAD), DN 100 MM, (4") PARA DRENAGEM - EM ROLO (NORMA DNIT 093/2006 - E.M)</t>
  </si>
  <si>
    <t>TUBO DRENO, CORRUGADO, ESPIRALADO, FLEXIVEL, PERFURADO, EM POLIETILENO DE ALTA DENSIDADE (PEAD), DN 65 MM, (2 1/2") PARA DRENAGEM - EM ROLO (NORMA DNIT 093/2006 - EM)</t>
  </si>
  <si>
    <t>TUBO MONOCAMADA PEX, DN 16 MM, PARA AGUA QUENTE E FRIA</t>
  </si>
  <si>
    <t>TUBO MONOCAMADA PEX, DN 20 MM, PARA AGUA QUENTE E FRIA</t>
  </si>
  <si>
    <t>TUBO MONOCAMADA PEX, DN 25 MM, PARA AGUA QUENTE E FRIA</t>
  </si>
  <si>
    <t>TUBO MONOCAMADA PEX, DN 32 MM, PARA AGUA QUENTE E FRIA</t>
  </si>
  <si>
    <t>TUBO MULTICAMADA PEX GAS, DN *16* MM</t>
  </si>
  <si>
    <t>TUBO MULTICAMADA PEX GAS, DN *20* MM</t>
  </si>
  <si>
    <t>TUBO MULTICAMADA PEX GAS, DN *26* MM</t>
  </si>
  <si>
    <t>TUBO MULTICAMADA PEX GAS, DN *32* MM</t>
  </si>
  <si>
    <t>TUBO PPR PN 20, DN 20 MM, PARA AGUA QUENTE PREDIAL</t>
  </si>
  <si>
    <t>TUBO PPR PN 20, DN 25 MM, PARA AGUA QUENTE PREDIAL</t>
  </si>
  <si>
    <t>TUBO PPR, CLASSE PN 12, DN 110 MM</t>
  </si>
  <si>
    <t>TUBO PPR, CLASSE PN 12, DN 32 MM</t>
  </si>
  <si>
    <t>TUBO PPR, CLASSE PN 12, DN 40 MM</t>
  </si>
  <si>
    <t>TUBO PPR, CLASSE PN 12, DN 50 MM</t>
  </si>
  <si>
    <t>TUBO PPR, CLASSE PN 12, DN 63 MM</t>
  </si>
  <si>
    <t>TUBO PPR, CLASSE PN 12, DN 75 MM</t>
  </si>
  <si>
    <t>TUBO PPR, CLASSE PN 12, DN 90 MM</t>
  </si>
  <si>
    <t>TUBO PPR, CLASSE PN 20, SOLDAVEL, DN 32 MM PARA AGUA FRIA OU QUENTE PREDIAL</t>
  </si>
  <si>
    <t>TUBO PPR, CLASSE PN 25, DN 110 MM, PARA AGUA QUENTE E FRIA PREDIAL</t>
  </si>
  <si>
    <t>TUBO PPR, CLASSE PN 25, DN 20 MM, PARA AGUA QUENTE E FRIA PREDIAL</t>
  </si>
  <si>
    <t>TUBO PPR, CLASSE PN 25, DN 25 MM, PARA AGUA QUENTE E FRIA PREDIAL</t>
  </si>
  <si>
    <t>TUBO PPR, CLASSE PN 25, DN 32 MM, PARA AGUA QUENTE E FRIA PREDIAL</t>
  </si>
  <si>
    <t>TUBO PPR, CLASSE PN 25, DN 40 MM, PARA AGUA QUENTE E FRIA PREDIAL</t>
  </si>
  <si>
    <t>TUBO PPR, CLASSE PN 25, DN 50 MM, PARA AGUA QUENTE E FRIA PREDIAL</t>
  </si>
  <si>
    <t>TUBO PPR, CLASSE PN 25, DN 63 MM, PARA AGUA QUENTE E FRIA PREDIAL</t>
  </si>
  <si>
    <t>TUBO PPR, CLASSE PN 25, DN 75 MM, PARA AGUA QUENTE E FRIA PREDIAL</t>
  </si>
  <si>
    <t>TUBO PPR, CLASSE PN 25, DN 90 MM, PARA AGUA QUENTE E FRIA PREDIAL</t>
  </si>
  <si>
    <t>TUBO PVC CORRUGADO, PAREDE DUPLA, JE, DN 150 MM/ DE 160 MM, REDE COLETORA ESGOTO</t>
  </si>
  <si>
    <t>TUBO PVC CORRUGADO, PAREDE DUPLA, JE, DN 200 MM/ DE 200 MM, REDE COLETORA ESGOTO</t>
  </si>
  <si>
    <t>TUBO PVC CORRUGADO, PAREDE DUPLA, JE, DN 250 MM/ DE 250 MM, REDE COLETORA ESGOTO</t>
  </si>
  <si>
    <t>TUBO PVC CORRUGADO, PAREDE DUPLA, JE, DN 300 MM/ DE 315 MM, REDE COLETORA ESGOTO</t>
  </si>
  <si>
    <t>TUBO PVC CORRUGADO, PAREDE DUPLA, JE, DN 350 MM/ DE 355 MM, REDE COLETORA ESGOTO</t>
  </si>
  <si>
    <t>TUBO PVC CORRUGADO, PAREDE DUPLA, JE, DN 400 MM/ DE 400 MM, REDE COLETORA ESGOTO</t>
  </si>
  <si>
    <t>TUBO PVC DE REVESTIMENTO GEOMECANICO NERVURADO REFORCADO, DN = 150 MM, COMPRIMENTO = 2 M</t>
  </si>
  <si>
    <t>TUBO PVC DE REVESTIMENTO GEOMECANICO NERVURADO REFORCADO, DN = 200 MM, COMPRIMENTO = 2 M</t>
  </si>
  <si>
    <t>TUBO PVC DE REVESTIMENTO GEOMECANICO NERVURADO STANDARD, DN = 154 MM, COMPRIMENTO = 2 M</t>
  </si>
  <si>
    <t>TUBO PVC DE REVESTIMENTO GEOMECANICO NERVURADO STANDARD, DN = 206 MM, COMPRIMENTO = 2 M</t>
  </si>
  <si>
    <t>TUBO PVC DEFOFO, JEI, 1 MPA, DN 100 MM, PARA REDE DE AGUA (NBR 7665)</t>
  </si>
  <si>
    <t>TUBO PVC DEFOFO, JEI, 1 MPA, DN 150 MM, PARA REDE DE AGUA (NBR 7665)</t>
  </si>
  <si>
    <t>TUBO PVC DEFOFO, JEI, 1 MPA, DN 200 MM, PARA REDE DE AGUA (NBR 7665)</t>
  </si>
  <si>
    <t>TUBO PVC DEFOFO, JEI, 1 MPA, DN 250 MM, PARA REDE DE AGUA (NBR 7665)</t>
  </si>
  <si>
    <t>TUBO PVC DEFOFO, JEI, 1 MPA, DN 300 MM, PARA REDE DE AGUA (NBR 7665)</t>
  </si>
  <si>
    <t>TUBO PVC PBA JEI, CLASSE 12, DN 100 MM, PARA REDE DE AGUA (NBR 5647)</t>
  </si>
  <si>
    <t>TUBO PVC PBA JEI, CLASSE 12, DN 50 MM, PARA REDE DE AGUA (NBR 5647)</t>
  </si>
  <si>
    <t>TUBO PVC PBA JEI, CLASSE 12, DN 75 MM, PARA REDE DE AGUA (NBR 5647)</t>
  </si>
  <si>
    <t>TUBO PVC PBA JEI, CLASSE 15, DN 100 MM, PARA REDE DE AGUA (NBR 5647)</t>
  </si>
  <si>
    <t>TUBO PVC PBA JEI, CLASSE 15, DN 50 MM, PARA REDE DE AGUA (NBR 5647)</t>
  </si>
  <si>
    <t>TUBO PVC PBA JEI, CLASSE 15, DN 75 MM, PARA REDE DE AGUA (NBR 5647)</t>
  </si>
  <si>
    <t>TUBO PVC PBA JEI, CLASSE 20, DN 100 MM, PARA REDE DE AGUA (NBR 5647)</t>
  </si>
  <si>
    <t>TUBO PVC PBA JEI, CLASSE 20, DN 50 MM, PARA REDE DE AGUA (NBR 5647)</t>
  </si>
  <si>
    <t>TUBO PVC PBA JEI, CLASSE 20, DN 75 MM, PARA REDE DE AGUA (NBR 5647)</t>
  </si>
  <si>
    <t>TUBO PVC ROSCAVEL, 3/4", AGUA FRIA PREDIAL</t>
  </si>
  <si>
    <t>TUBO PVC SERIE NORMAL, DN 100 MM, PARA ESGOTO PREDIAL (NBR 5688)</t>
  </si>
  <si>
    <t>TUBO PVC SERIE NORMAL, DN 150 MM, PARA ESGOTO PREDIAL (NBR 5688)</t>
  </si>
  <si>
    <t>TUBO PVC SERIE NORMAL, DN 40 MM, PARA ESGOTO PREDIAL (NBR 5688)</t>
  </si>
  <si>
    <t>TUBO PVC SERIE NORMAL, DN 50 MM, PARA ESGOTO PREDIAL (NBR 5688)</t>
  </si>
  <si>
    <t>TUBO PVC SERIE NORMAL, DN 75 MM, PARA ESGOTO PREDIAL (NBR 5688)</t>
  </si>
  <si>
    <t>TUBO PVC, RIGIDO, CORRUGADO, PERFURADO DN 100 MM, PARA DRENAGEM, SISTEMA IRRIGACAO</t>
  </si>
  <si>
    <t>TUBO PVC, ROSCAVEL, 1 1/2", AGUA FRIA PREDIAL</t>
  </si>
  <si>
    <t>TUBO PVC, ROSCAVEL, 1 1/4", AGUA FRIA PREDIAL</t>
  </si>
  <si>
    <t>TUBO PVC, ROSCAVEL, 1", AGUA FRIA PREDIAL</t>
  </si>
  <si>
    <t>TUBO PVC, ROSCAVEL, 1/2", AGUA FRIA PREDIAL</t>
  </si>
  <si>
    <t>TUBO PVC, ROSCAVEL, 2 1/2", AGUA FRIA PREDIAL</t>
  </si>
  <si>
    <t>TUBO PVC, ROSCAVEL, 2", PARA AGUA FRIA PREDIAL</t>
  </si>
  <si>
    <t>TUBO PVC, SERIE R, DN 100 MM, PARA ESGOTO OU AGUAS PLUVIAIS PREDIAL (NBR 5688)</t>
  </si>
  <si>
    <t>TUBO PVC, SERIE R, DN 150 MM, PARA ESGOTO OU AGUAS PLUVIAIS PREDIAL (NBR 5688)</t>
  </si>
  <si>
    <t>TUBO PVC, SERIE R, DN 40 MM, PARA ESGOTO OU AGUAS PLUVIAIS PREDIAL (NBR 5688)</t>
  </si>
  <si>
    <t>TUBO PVC, SERIE R, DN 50 MM, PARA ESGOTO OU AGUAS PLUVIAIS PREDIAL (NBR 5688)</t>
  </si>
  <si>
    <t>TUBO PVC, SERIE R, DN 75 MM, PARA ESGOTO OU AGUAS PLUVIAIS PREDIAL (NBR 5688)</t>
  </si>
  <si>
    <t>TUBO PVC, SOLDAVEL, DE 110 MM, AGUA FRIA (NBR-5648)</t>
  </si>
  <si>
    <t>TUBO PVC, SOLDAVEL, DE 20 MM, AGUA FRIA (NBR-5648)</t>
  </si>
  <si>
    <t>TUBO PVC, SOLDAVEL, DE 25 MM, AGUA FRIA (NBR-5648)</t>
  </si>
  <si>
    <t>TUBO PVC, SOLDAVEL, DE 32 MM, AGUA FRIA (NBR-5648)</t>
  </si>
  <si>
    <t>TUBO PVC, SOLDAVEL, DE 40 MM, AGUA FRIA (NBR-5648)</t>
  </si>
  <si>
    <t>TUBO PVC, SOLDAVEL, DE 50 MM, AGUA FRIA (NBR-5648)</t>
  </si>
  <si>
    <t>TUBO PVC, SOLDAVEL, DE 60 MM, AGUA FRIA (NBR-5648)</t>
  </si>
  <si>
    <t>TUBO PVC, SOLDAVEL, DE 75 MM, AGUA FRIA (NBR-5648)</t>
  </si>
  <si>
    <t>TUBO PVC, SOLDAVEL, DE 85 MM, AGUA FRIA (NBR-5648)</t>
  </si>
  <si>
    <t>UNIAO COM ASSENTO CONICO DE BRONZE, DIAMETRO 1"</t>
  </si>
  <si>
    <t>UNIAO COM ASSENTO CONICO DE BRONZE, DIAMETRO 1/2"</t>
  </si>
  <si>
    <t>UNIAO COM ASSENTO CONICO DE BRONZE, DIAMETRO 2 1/2"</t>
  </si>
  <si>
    <t>UNIAO COM ASSENTO CONICO DE BRONZE, DIAMETRO 2"</t>
  </si>
  <si>
    <t>UNIAO COM ASSENTO CONICO DE BRONZE, DIAMETRO 3"</t>
  </si>
  <si>
    <t>UNIAO COM ASSENTO CONICO DE BRONZE, DIAMETRO 3/4"</t>
  </si>
  <si>
    <t>UNIAO COM ASSENTO CONICO DE BRONZE, DIAMETRO 4"</t>
  </si>
  <si>
    <t>UNIAO COM ASSENTO CONICO DE FERRO LONGO (MACHO-FEMEA), DIAMETRO 1 1/2"</t>
  </si>
  <si>
    <t>UNIAO COM ASSENTO CONICO DE FERRO LONGO (MACHO-FEMEA), DIAMETRO 1"</t>
  </si>
  <si>
    <t>UNIAO COM ASSENTO CONICO DE FERRO LONGO (MACHO-FEMEA), DIAMETRO 1/2"</t>
  </si>
  <si>
    <t>UNIAO COM ASSENTO CONICO DE FERRO LONGO (MACHO-FEMEA), DIAMETRO 2 1/2"</t>
  </si>
  <si>
    <t>UNIAO COM ASSENTO CONICO DE FERRO LONGO (MACHO-FEMEA), DIAMETRO 2"</t>
  </si>
  <si>
    <t>UNIAO COM ASSENTO CONICO DE FERRO LONGO (MACHO-FEMEA), DIAMETRO 3"</t>
  </si>
  <si>
    <t>UNIAO COM ASSENTO CONICO DE FERRO LONGO (MACHO-FEMEA), DIAMETRO 3/4"</t>
  </si>
  <si>
    <t>UNIAO COM ASSENTO CONICO DE FERRO LONGO (MACHO-FEMEA), DIAMETRO 4"</t>
  </si>
  <si>
    <t>UNIAO COM FLANGE PPR, COM PARAFUSOS, DN 40 MM, PARA AGUA QUENTE PREDIAL</t>
  </si>
  <si>
    <t>UNIAO DE FERRO GALVANIZADO, COM ASSENTO CONICO DE BRONZE, DE 1 1/2"</t>
  </si>
  <si>
    <t>UNIAO DE FERRO GALVANIZADO, COM ASSENTO CONICO DE BRONZE, DE 1 1/4"</t>
  </si>
  <si>
    <t>UNIAO DE FERRO GALVANIZADO, COM ROSCA BSP, COM ASSENTO PLANO, DE 1 1/2"</t>
  </si>
  <si>
    <t>UNIAO DE FERRO GALVANIZADO, COM ROSCA BSP, COM ASSENTO PLANO, DE 1 1/4"</t>
  </si>
  <si>
    <t>UNIAO DE FERRO GALVANIZADO, COM ROSCA BSP, COM ASSENTO PLANO, DE 1"</t>
  </si>
  <si>
    <t>UNIAO DE FERRO GALVANIZADO, COM ROSCA BSP, COM ASSENTO PLANO, DE 1/2"</t>
  </si>
  <si>
    <t>UNIAO DE FERRO GALVANIZADO, COM ROSCA BSP, COM ASSENTO PLANO, DE 2 1/2"</t>
  </si>
  <si>
    <t>UNIAO DE FERRO GALVANIZADO, COM ROSCA BSP, COM ASSENTO PLANO, DE 2"</t>
  </si>
  <si>
    <t>UNIAO DE FERRO GALVANIZADO, COM ROSCA BSP, COM ASSENTO PLANO, DE 3"</t>
  </si>
  <si>
    <t>UNIAO DE FERRO GALVANIZADO, COM ROSCA BSP, COM ASSENTO PLANO, DE 3/4"</t>
  </si>
  <si>
    <t>UNIAO DE FERRO GALVANIZADO, COM ROSCA BSP, COM ASSENTO PLANO, DE 4"</t>
  </si>
  <si>
    <t>UNIAO DUPLA PPR DN 25 MM, PARA AGUA QUENTE PREDIAL</t>
  </si>
  <si>
    <t>UNIAO DUPLA PPR, DN 20 MM, PARA AGUA QUENTE PREDIAL</t>
  </si>
  <si>
    <t>UNIAO EM POLIPROPILENO (PP), PARA TUBO EM PEAD, 20 MM - LIGACAO PREDIAL DE AGUA</t>
  </si>
  <si>
    <t>UNIAO EM POLIPROPILENO (PP), PARA TUBO EM PEAD, 32 MM - LIGACAO PREDIAL DE AGUA</t>
  </si>
  <si>
    <t>UNIAO PVC, ROSCAVEL 1/2", AGUA FRIA PREDIAL</t>
  </si>
  <si>
    <t>UNIAO PVC, ROSCAVEL, 1 1/2", AGUA FRIA PREDIAL</t>
  </si>
  <si>
    <t>UNIAO PVC, ROSCAVEL, 1", AGUA FRIA PREDIAL</t>
  </si>
  <si>
    <t>UNIAO PVC, ROSCAVEL, 3/4", AGUA FRIA PREDIAL</t>
  </si>
  <si>
    <t>UNIAO PVC, SOLDAVEL, 110 MM, PARA AGUA FRIA PREDIAL</t>
  </si>
  <si>
    <t>UNIAO PVC, SOLDAVEL, 20 MM, PARA AGUA FRIA PREDIAL</t>
  </si>
  <si>
    <t>UNIAO PVC, SOLDAVEL, 25 MM, PARA AGUA FRIA PREDIAL</t>
  </si>
  <si>
    <t>UNIAO PVC, SOLDAVEL, 32 MM, PARA AGUA FRIA PREDIAL</t>
  </si>
  <si>
    <t>UNIAO PVC, SOLDAVEL, 40 MM, PARA AGUA FRIA PREDIAL</t>
  </si>
  <si>
    <t>UNIAO PVC, SOLDAVEL, 50 MM, PARA AGUA FRIA PREDIAL</t>
  </si>
  <si>
    <t>UNIAO PVC, SOLDAVEL, 60 MM, PARA AGUA FRIA PREDIAL</t>
  </si>
  <si>
    <t>UNIAO PVC, SOLDAVEL, 75 MM, PARA AGUA FRIA PREDIAL</t>
  </si>
  <si>
    <t>UNIAO PVC, SOLDAVEL, 85 MM, PARA AGUA FRIA PREDIAL</t>
  </si>
  <si>
    <t>UNIAO TIPO STORZ, COM EMPATACAO INTERNA TIPO ANEL DE EXPANSAO, ENGATE RAPIDO 1 1/2", PARA MANGUEIRA DE COMBATE A INCENDIO PREDIAL</t>
  </si>
  <si>
    <t>UNIAO TIPO STORZ, COM EMPATACAO INTERNA TIPO ANEL DE EXPANSAO, ENGATE RAPIDO 2 1/2", PARA MANGUEIRA DE COMBATE A INCENDIO PREDIAL</t>
  </si>
  <si>
    <t>UNIAO, CPVC, SOLDAVEL, 15 MM, PARA AGUA QUENTE PREDIAL</t>
  </si>
  <si>
    <t>UNIAO, CPVC, SOLDAVEL, 22 MM, PARA AGUA QUENTE PREDIAL</t>
  </si>
  <si>
    <t>UNIAO, CPVC, SOLDAVEL, 28 MM, PARA AGUA QUENTE PREDIAL</t>
  </si>
  <si>
    <t>UNIAO, CPVC, SOLDAVEL, 35 MM, PARA AGUA QUENTE PREDIAL</t>
  </si>
  <si>
    <t>UNIAO, CPVC, SOLDAVEL, 42 MM, PARA AGUA QUENTE PREDIAL</t>
  </si>
  <si>
    <t>UNIAO, CPVC, SOLDAVEL, 54 MM, PARA AGUA QUENTE PREDIAL</t>
  </si>
  <si>
    <t>UNIAO, CPVC, SOLDAVEL, 73 MM, PARA AGUA QUENTE PREDIAL</t>
  </si>
  <si>
    <t>UNIAO, CPVC, SOLDAVEL, 89 MM, PARA AGUA QUENTE PREDIAL</t>
  </si>
  <si>
    <t>UNIFORME PROFISSIONAL DE BRIM, CALCA E CAMISA MANGA LONGA COM FAIXA REFLETIVA</t>
  </si>
  <si>
    <t>USINA DE ASFALTO A FRIO, CAPACIDADE DE 30 A 40 T/H, ELETRICA, POTENCIA DE 30 CV</t>
  </si>
  <si>
    <t>USINA DE ASFALTO A FRIO, CAPACIDADE DE 40 A 60 T/H, ELETRICA, POTENCIA DE 30 CV</t>
  </si>
  <si>
    <t>USINA DE ASFALTO A QUENTE, FIXA, TIPO CONTRA FLUXO, CAPACIDADE DE 100 A 140 T/H, POTENCIA DE 280 KW, COM MISTURADOR EXTERNO ROTATIVO</t>
  </si>
  <si>
    <t>USINA DE ASFALTO, GRAVIMETRICA, CAPACIDADE DE 150 T/H, POTENCIA DE 400 KW</t>
  </si>
  <si>
    <t>USINA DE CONCRETO FIXA, CAPACIDADE NOMINAL DE 40 M3/H, SEM SILO</t>
  </si>
  <si>
    <t>USINA DE CONCRETO FIXA, CAPACIDADE NOMINAL DE 60 M3/H, SEM SILO</t>
  </si>
  <si>
    <t>USINA DE CONCRETO FIXA, CAPACIDADE NOMINAL DE 80 M3/H, SEM SILO</t>
  </si>
  <si>
    <t>USINA DE CONCRETO FIXA, CAPACIDADE NOMINAL DE 90 A 120 M3/H, SEM SILO</t>
  </si>
  <si>
    <t>USINA DE LAMA ASFALTICA, PROD 30 A 50 T/H, SILO DE AGREGADO 7 M3, RESERVATORIOS PARA EMULSAO E AGUA DE 2,3 M3 CADA, MISTURADOR TIPO PUGG-MILL A SER MONTADO SOBRE CAMINHAO</t>
  </si>
  <si>
    <t>USINA DE MISTURAS ASFALTICAS A QUENTE, MOVEL, TIPO CONTRA FLUXO, CAPACIDADE DE 40 A 80 T/H</t>
  </si>
  <si>
    <t>USINA MISTURADORA DE SOLOS, DOSADORES TRIPLOS, CALHA VIBRATORIA CAPACIDADE DE 200 A 500 T/H, POTENCIA DE 75 KW</t>
  </si>
  <si>
    <t>VALVULA DE DESCARGA EM METAL CROMADO PARA MICTORIO COM ACIONAMENTO POR PRESSAO E FECHAMENTO AUTOMATICO</t>
  </si>
  <si>
    <t>VALVULA DE DESCARGA METALICA, BASE 1 1/2" E ACABAMENTO METALICO CROMADO</t>
  </si>
  <si>
    <t>VALVULA DE DESCARGA METALICA, BASE 1 1/4" E ACABAMENTO METALICO CROMADO</t>
  </si>
  <si>
    <t>VALVULA DE ESCOAMENTO PARA TANQUE, EM METAL CROMADO, 1.1/2", SEM LADRAO, COM TAMPAO PLASTICO</t>
  </si>
  <si>
    <t>VALVULA DE ESFERA BRUTA EM BRONZE, BITOLA 1 1/2"</t>
  </si>
  <si>
    <t>VALVULA DE ESFERA BRUTA EM BRONZE, BITOLA 1 1/4"</t>
  </si>
  <si>
    <t>VALVULA DE ESFERA BRUTA EM BRONZE, BITOLA 1"</t>
  </si>
  <si>
    <t>VALVULA DE ESFERA BRUTA EM BRONZE, BITOLA 1/2"</t>
  </si>
  <si>
    <t>VALVULA DE ESFERA BRUTA EM BRONZE, BITOLA 2"</t>
  </si>
  <si>
    <t>VALVULA DE ESFERA BRUTA EM BRONZE, BITOLA 3/4"</t>
  </si>
  <si>
    <t>VALVULA DE RETENCAO DE BRONZE, PE COM CRIVOS, EXTREMIDADE COM ROSCA, DE 1 1/2", PARA FUNDO DE POCO</t>
  </si>
  <si>
    <t>VALVULA DE RETENCAO DE BRONZE, PE COM CRIVOS, EXTREMIDADE COM ROSCA, DE 1 1/4", PARA FUNDO DE POCO</t>
  </si>
  <si>
    <t>VALVULA DE RETENCAO DE BRONZE, PE COM CRIVOS, EXTREMIDADE COM ROSCA, DE 1", PARA FUNDO DE POCO</t>
  </si>
  <si>
    <t>VALVULA DE RETENCAO DE BRONZE, PE COM CRIVOS, EXTREMIDADE COM ROSCA, DE 2 1/2", PARA FUNDO DE POCO</t>
  </si>
  <si>
    <t>VALVULA DE RETENCAO DE BRONZE, PE COM CRIVOS, EXTREMIDADE COM ROSCA, DE 2", PARA FUNDO DE POCO</t>
  </si>
  <si>
    <t>VALVULA DE RETENCAO DE BRONZE, PE COM CRIVOS, EXTREMIDADE COM ROSCA, DE 3", PARA FUNDO DE POCO</t>
  </si>
  <si>
    <t>VALVULA DE RETENCAO DE BRONZE, PE COM CRIVOS, EXTREMIDADE COM ROSCA, DE 3/4", PARA FUNDO DE POCO</t>
  </si>
  <si>
    <t>VALVULA DE RETENCAO DE BRONZE, PE COM CRIVOS, EXTREMIDADE COM ROSCA, DE 4", PARA FUNDO DE POCO</t>
  </si>
  <si>
    <t>VALVULA DE RETENCAO HORIZONTAL, DE BRONZE (PN-25), 1 1/2", 400 PSI, TAMPA DE PORCA DE UNIAO, EXTREMIDADES COM ROSCA</t>
  </si>
  <si>
    <t>VALVULA DE RETENCAO HORIZONTAL, DE BRONZE (PN-25), 1 1/4", 400 PSI, TAMPA DE PORCA DE UNIAO, EXTREMIDADES COM ROSCA</t>
  </si>
  <si>
    <t>VALVULA DE RETENCAO HORIZONTAL, DE BRONZE (PN-25), 1", 400 PSI, TAMPA DE PORCA DE UNIAO, EXTREMIDADES COM ROSCA</t>
  </si>
  <si>
    <t>VALVULA DE RETENCAO HORIZONTAL, DE BRONZE (PN-25), 1/2", 400 PSI, TAMPA DE PORCA DE UNIAO, EXTREMIDADES COM ROSCA</t>
  </si>
  <si>
    <t>VALVULA DE RETENCAO HORIZONTAL, DE BRONZE (PN-25), 2 1/2", 400 PSI, TAMPA DE PORCA DE UNIAO, EXTREMIDADES COM ROSCA</t>
  </si>
  <si>
    <t>VALVULA DE RETENCAO HORIZONTAL, DE BRONZE (PN-25), 2", 400 PSI, TAMPA DE PORCA DE UNIAO, EXTREMIDADES COM ROSCA</t>
  </si>
  <si>
    <t>VALVULA DE RETENCAO HORIZONTAL, DE BRONZE (PN-25), 3", 400 PSI, TAMPA DE PORCA DE UNIAO, EXTREMIDADES COM ROSCA</t>
  </si>
  <si>
    <t>VALVULA DE RETENCAO HORIZONTAL, DE BRONZE (PN-25), 3/4", 400 PSI, TAMPA DE PORCA DE UNIAO, EXTREMIDADES COM ROSCA</t>
  </si>
  <si>
    <t>VALVULA DE RETENCAO HORIZONTAL, DE BRONZE (PN-25), 4", 400 PSI, TAMPA DE PORCA DE UNIAO, EXTREMIDADES COM ROSCA</t>
  </si>
  <si>
    <t>VALVULA DE RETENCAO VERTICAL, DE BRONZE (PN-16), 1 1/2", 200 PSI, EXTREMIDADES COM ROSCA</t>
  </si>
  <si>
    <t>VALVULA DE RETENCAO VERTICAL, DE BRONZE (PN-16), 1 1/4", 200 PSI, EXTREMIDADES COM ROSCA</t>
  </si>
  <si>
    <t>VALVULA DE RETENCAO VERTICAL, DE BRONZE (PN-16), 1", 200 PSI, EXTREMIDADES COM ROSCA</t>
  </si>
  <si>
    <t>VALVULA DE RETENCAO VERTICAL, DE BRONZE (PN-16), 1/2", 200 PSI, EXTREMIDADES COM ROSCA</t>
  </si>
  <si>
    <t>VALVULA DE RETENCAO VERTICAL, DE BRONZE (PN-16), 2 1/2", 200 PSI, EXTREMIDADES COM ROSCA</t>
  </si>
  <si>
    <t>VALVULA DE RETENCAO VERTICAL, DE BRONZE (PN-16), 2", 200 PSI, EXTREMIDADES COM ROSCA</t>
  </si>
  <si>
    <t>VALVULA DE RETENCAO VERTICAL, DE BRONZE (PN-16), 3", 200 PSI, EXTREMIDADES COM ROSCA</t>
  </si>
  <si>
    <t>VALVULA DE RETENCAO VERTICAL, DE BRONZE (PN-16), 3/4", 200 PSI, EXTREMIDADES COM ROSCA</t>
  </si>
  <si>
    <t>VALVULA DE RETENCAO VERTICAL, DE BRONZE (PN-16), 4", 200 PSI, EXTREMIDADES COM ROSCA</t>
  </si>
  <si>
    <t>VALVULA EM METAL CROMADO PARA LAVATORIO, 1" SEM LADRAO</t>
  </si>
  <si>
    <t>VALVULA EM METAL CROMADO PARA PIA AMERICANA 3.1/2 X 1.1/2"</t>
  </si>
  <si>
    <t>VALVULA EM PLASTICO BRANCO PARA LAVATORIO 1", SEM UNHO, COM LADRAO</t>
  </si>
  <si>
    <t>VALVULA EM PLASTICO BRANCO PARA TANQUE 1.1/4" X 1.1/2", SEM UNHO E SEM LADRAO</t>
  </si>
  <si>
    <t>VALVULA EM PLASTICO BRANCO PARA TANQUE OU LAVATORIO 1", SEM UNHO E SEM LADRAO</t>
  </si>
  <si>
    <t>VALVULA EM PLASTICO CROMADO PARA LAVATORIO 1", SEM UNHO, COM LADRAO</t>
  </si>
  <si>
    <t>VALVULA EM PLASTICO CROMADO TIPO AMERICANA PARA PIA DE COZINHA 3.1/2" X 1.1/2", SEM ADAPTADOR</t>
  </si>
  <si>
    <t>VARA FINA PARA CREMONA, EM FERRO ZINCADO BRANCO, COM DIAMETRO DE APROX 10 MM E COMPRIMENTO DE 1,20 M</t>
  </si>
  <si>
    <t>VARA FINA PARA CREMONA, EM FERRO ZINCADO BRANCO, COM DIAMETRO DE APROX 10 MM E COMPRIMENTO DE 1,50 M</t>
  </si>
  <si>
    <t>VARIADOR DE LUMINOSIDADE ROTATIVO (DIMMER) 127 V, 300 W (APENAS MODULO)</t>
  </si>
  <si>
    <t>VARIADOR DE LUMINOSIDADE ROTATIVO (DIMMER) 127V, 300W, CONJUNTO MONTADO PARA EMBUTIR 4" X 2" (PLACA + SUPORTE + MODULO)</t>
  </si>
  <si>
    <t>VARIADOR DE LUMINOSIDADE ROTATIVO (DIMMER) 220 V, 600 W (APENAS MODULO)</t>
  </si>
  <si>
    <t>VARIADOR DE LUMINOSIDADE ROTATIVO (DIMMER) 220V, 600W, CONJUNTO MONTADO PARA EMBUTIR 4" X 2" (PLACA + SUPORTE + MODULO)</t>
  </si>
  <si>
    <t>VARIADOR DE VELOCIDADE PARA VENTILADOR 127 V, 150 W (APENAS MODULO)</t>
  </si>
  <si>
    <t>VARIADOR DE VELOCIDADE PARA VENTILADOR 127V, 150W + 2 INTERRUPTORES PARALELOS, PARA REVERSAO E LAMPADA, CONJUNTO MONTADO PARA EMBUTIR 4" X 2" (PLACA + SUPORTE + MODULOS)</t>
  </si>
  <si>
    <t>VARIADOR DE VELOCIDADE PARA VENTILADOR 220 V, 250 W (APENAS MODULO)</t>
  </si>
  <si>
    <t>VARIADOR DE VELOCIDADE PARA VENTILADOR 220V, 250W + 2 INTERRUPTORES PARALELOS, PARA REVERSAO E LAMPADA, CONJUNTO MONTADO PARA EMBUTIR 4" X 2" (PLACA + SUPORTE + MODULOS)</t>
  </si>
  <si>
    <t>VASSOURA 40 CM COM CABO</t>
  </si>
  <si>
    <t>VASSOURA MECANICA REBOCAVEL COM ESCOVA CILINDRICA LARGURA UTIL DE VARRIMENTO = 2,44M</t>
  </si>
  <si>
    <t>VEDACAO DE CALHA, EM BORRACHA COR PRETA, MEDIDA ENTRE 119 E 170 MM, PARA DRENAGEM PLUVIAL PREDIAL</t>
  </si>
  <si>
    <t>VERGALHAO ZINCADO ROSCA TOTAL, 1/4" (6,3 MM)</t>
  </si>
  <si>
    <t>VERNIZ A BASE RESINA ALQUIDICA COM POLIURETANO PARA MADEIRA, COM FILTRO SOLAR, BRILHANTE, USO INTERNO E EXTERNO</t>
  </si>
  <si>
    <t>VERNIZ MARITIMO PREMIUM PARA MADEIRA, COM FILTRO SOLAR, BRILHANTE, USO INTERNO E EXTERNO</t>
  </si>
  <si>
    <t>VERNIZ TIPO COPAL PARA MADEIRA, BRILHANTE, USO INTERNO</t>
  </si>
  <si>
    <t>VEU DE POLIESTER PARA IMPERMEABILIZACAO</t>
  </si>
  <si>
    <t>VEU DE VIDRO/VEU DE SUPERFICIE 30 A 35 G/M2</t>
  </si>
  <si>
    <t>VIBRADOR DE IMERSAO, COM PONTEIRA DE *35* MM, MANGOTE DE 5 M, SEM MOTOR</t>
  </si>
  <si>
    <t>VIBRADOR DE IMERSAO, COM PONTEIRA DE *45* MM, MANGOTE DE 5 M, SEM MOTOR.</t>
  </si>
  <si>
    <t>VIBRADOR DE IMERSAO, COM PONTEIRA DE *60* MM, MANGOTE DE 5 M, SEM MOTOR.</t>
  </si>
  <si>
    <t>VIBRADOR DE IMERSAO, DIAMETRO DA PONTEIRA DE *35* MM, COM MOTOR 4 TEMPOS A GASOLINA DE 5,5 HP (5,5 CV)</t>
  </si>
  <si>
    <t>VIBRADOR DE IMERSAO, DIAMETRO DA PONTEIRA DE *45* MM, COM MOTOR 4 TEMPOS A GASOLINA DE 5,5 HP (5,5 CV)</t>
  </si>
  <si>
    <t>VIBROACABADORA DE ASFALTO SOBRE ESTEIRAS, LARG. PAVIM. 2,13 M A 4,55 M, POT. 74 KW/ 100 HP, CAP. 400 T/ H</t>
  </si>
  <si>
    <t>VIBROACABADORA DE ASFALTO SOBRE ESTEIRAS, LARG. PAVIM. 2,60 M A 5,75 M, POT. 110 HP, CAP. 450 T/ H</t>
  </si>
  <si>
    <t>VIBROACABADORA DE ASFALTO SOBRE ESTEIRAS, LARG. PAVIM. MAX. 8,00 M, POT. 100 KW/ 134 HP, CAP. 600 T/ H</t>
  </si>
  <si>
    <t>VIBROACABADORA DE ASFALTO SOBRE ESTEIRAS, LARG. PAVIMENT. 1,90 A 5,3 M, POT. 78 KW/105 HP, CAP. 450 T/H</t>
  </si>
  <si>
    <t>VIBROACABADORA DE ASFALTO SOBRE RODAS, LARGURA DE PAVIMENTACAO DE 1,70 A 4,20 M, POTENCIA 78 KW/105 HP, CAPACIDADE 300 T/H</t>
  </si>
  <si>
    <t>VIDRACEIRO (HORISTA)</t>
  </si>
  <si>
    <t>VIDRACEIRO (MENSALISTA)</t>
  </si>
  <si>
    <t>VIDRO COMUM LAMINADO LISO INCOLOR DUPLO, ESPESSURA TOTAL 8 MM (CADA CAMADA DE 4 MM) - COLOCADO</t>
  </si>
  <si>
    <t>VIDRO COMUM LAMINADO, LISO, INCOLOR, DUPLO, ESPESSURA TOTAL 6 MM (CADA CAMADA E= 3 MM) - COLOCADO</t>
  </si>
  <si>
    <t>VIDRO COMUM LAMINADO, LISO, INCOLOR, TRIPLO, ESPESSURA TOTAL 12 MM (CADA CAMADA E= 4 MM) - COLOCADO</t>
  </si>
  <si>
    <t>VIDRO COMUM LAMINADO, LISO, INCOLOR, TRIPLO, ESPESSURA TOTAL 15 MM (CADA CAMADA E = 5 MM) - COLOCADO</t>
  </si>
  <si>
    <t>VIDRO CRISTAL COLORIDO, 10 MM, PINTADO NA COR BRANCA</t>
  </si>
  <si>
    <t>VIDRO CRISTAL COLORIDO, 4 MM, PINTADO NA COR BRANCA</t>
  </si>
  <si>
    <t>VIDRO CRISTAL COLORIDO, 6 MM, PINTADO NA COR BRANCA</t>
  </si>
  <si>
    <t>VIDRO CRISTAL COLORIDO, 8 MM, PINTADO NA COR BRANCA</t>
  </si>
  <si>
    <t>VIDRO LISO FUME E = 4MM - SEM COLOCACAO</t>
  </si>
  <si>
    <t>VIDRO LISO FUME E = 6MM - SEM COLOCACAO</t>
  </si>
  <si>
    <t>VIDRO LISO FUME, E = 5 MM - SEM COLOCACAO</t>
  </si>
  <si>
    <t>VIDRO LISO INCOLOR 10 MM - SEM COLOCACAO</t>
  </si>
  <si>
    <t>VIDRO LISO INCOLOR 2 A 3 MM - SEM COLOCACAO</t>
  </si>
  <si>
    <t>VIDRO LISO INCOLOR 4MM - SEM COLOCACAO</t>
  </si>
  <si>
    <t>VIDRO LISO INCOLOR 5MM - SEM COLOCACAO</t>
  </si>
  <si>
    <t>VIDRO LISO INCOLOR 6 MM - SEM COLOCACAO</t>
  </si>
  <si>
    <t>VIDRO LISO INCOLOR 8MM - SEM COLOCACAO</t>
  </si>
  <si>
    <t>VIDRO MARTELADO OU CANELADO, 4 MM - SEM COLOCACAO</t>
  </si>
  <si>
    <t>VIDRO PLANO ARAMADO E = 6 MM - SEM COLOCACAO</t>
  </si>
  <si>
    <t>VIDRO PLANO ARAMADO E = 7MM - SEM COLOCACAO</t>
  </si>
  <si>
    <t>VIDRO TEMPERADO INCOLOR E = 10 MM, SEM COLOCACAO</t>
  </si>
  <si>
    <t>VIDRO TEMPERADO INCOLOR E = 6 MM, SEM COLOCACAO</t>
  </si>
  <si>
    <t>VIDRO TEMPERADO INCOLOR E = 8 MM, SEM COLOCACAO</t>
  </si>
  <si>
    <t>VIDRO TEMPERADO INCOLOR PARA PORTA DE ABRIR, E = 10 MM (SEM FERRAGENS E SEM COLOCACAO)</t>
  </si>
  <si>
    <t>VIDRO TEMPERADO VERDE E = 10 MM, SEM COLOCACAO</t>
  </si>
  <si>
    <t>VIDRO TEMPERADO VERDE E = 6 MM, SEM COLOCACAO</t>
  </si>
  <si>
    <t>VIDRO TEMPERADO VERDE E = 8 MM, SEM COLOCACAO</t>
  </si>
  <si>
    <t>VIGA *7,5 X 10* CM EM PINUS, MISTA OU EQUIVALENTE DA REGIAO - BRUTA</t>
  </si>
  <si>
    <t>VIGA *7,5 X 15 CM EM PINUS, MISTA OU EQUIVALENTE DA REGIAO - BRUTA</t>
  </si>
  <si>
    <t>VIGA APARELHADA *6 X 12* CM, EM MACARANDUBA/MASSARANDUBA, ANGELIM OU EQUIVALENTE DA REGIAO</t>
  </si>
  <si>
    <t>VIGA APARELHADA *6 X 16* CM, EM MACARANDUBA/MASSARANDUBA, ANGELIM OU EQUIVALENTE DA REGIAO</t>
  </si>
  <si>
    <t>VIGA DE ESCORAMENTO H20, DE MADEIRA, PESO DE 5,00 A 5,20 KG/M, COM EXTREMIDADES PLASTICAS</t>
  </si>
  <si>
    <t>VIGA NAO APARELHADA *6 X 12* CM, EM MACARANDUBA/MASSARANDUBA, ANGELIM OU EQUIVALENTE DA REGIAO - BRUTA</t>
  </si>
  <si>
    <t>VIGA NAO APARELHADA *6 X 16* CM, EM MACARANDUBA/MASSARANDUBA, ANGELIM OU EQUIVALENTE DA REGIAO - BRUTA</t>
  </si>
  <si>
    <t>VIGA NAO APARELHADA *6 X 20* CM, EM MACARANDUBA/MASSARANDUBA, ANGELIM OU EQUIVALENTE DA REGIAO - BRUTA</t>
  </si>
  <si>
    <t>VIGA NAO APARELHADA *8 X 16* CM EM MACARANDUBA/MASSARANDUBA, ANGELIM OU EQUIVALENTE DA REGIAO - BRUTA</t>
  </si>
  <si>
    <t>VIGIA DIURNO (HORISTA)</t>
  </si>
  <si>
    <t>VIGIA DIURNO (MENSALISTA)</t>
  </si>
  <si>
    <t>Especificação do Serviço</t>
  </si>
  <si>
    <t>Preço Unitário</t>
  </si>
  <si>
    <t>Demolição manual de piso cimentado espessura de 1,5 cm, inclusive lastro de concreto espessura de 6,0 cm, sem reaproveitamento</t>
  </si>
  <si>
    <t>Demolição manual de revestimento cerâmico/porcelanato (pisos), exclusive lastro, sem reaproveitamento</t>
  </si>
  <si>
    <t>Demolição manual de revestimento cerâmico/porcelanato (pisos), inclusive lastro de concreto espessura de 6,0 cm, sem reaproveitamento</t>
  </si>
  <si>
    <t>Demolição manual de piso de madeira (tacos), exclusive lastro, sem reaproveitamento</t>
  </si>
  <si>
    <t>Demolição manual de piso de madeira (tábuas), exclusive lastro, sem reaproveitamento</t>
  </si>
  <si>
    <t>Demolição manual de revestimento cerâmico/porcelanato (parede), exclusive emboço/reboco, sem reaproveitamento</t>
  </si>
  <si>
    <t>Demolição manual de lambri de madeira em parede, sem reaproveitamento</t>
  </si>
  <si>
    <t>Retirada manual de revestimento em argamassa cimento e areia (emboço e reboco), sem reaproveitamento</t>
  </si>
  <si>
    <t>Demolição manual de alvenaria de bloco furado (cerâmico), sem reaproveitamento</t>
  </si>
  <si>
    <t>m3</t>
  </si>
  <si>
    <t>Demolição manual de concreto simples, sem reaproveitamento</t>
  </si>
  <si>
    <t>Retirada manual cuidadosa de pavimento em paralelepípedos, inclusive limpeza e empilhamento para reaproveitamento</t>
  </si>
  <si>
    <t>Retirada manual cuidadosa de blocos pré-moldados de concreto (Blokret), inclusive limpeza e empilhamento para reaproveitamento</t>
  </si>
  <si>
    <t>Retirada manual de portas e janelas de madeira, inclusive batentes (marcos), sem reaproveitamento</t>
  </si>
  <si>
    <t>Retirada de esquadrias metálicas</t>
  </si>
  <si>
    <t>Retirada manual de meio-fio de concreto, sem reaproveitamento</t>
  </si>
  <si>
    <t>Remoção de pintura a óleo ou esmalte sobre paredes, com aplicação de removedor</t>
  </si>
  <si>
    <t>Demolição manual de concreto armado, sem reaproveitamento</t>
  </si>
  <si>
    <t>Demolição manual de piso cimentado espessura de 1,5 cm, exclusive lastro de concreto, sem reaproveitamento</t>
  </si>
  <si>
    <t>Retirada de bandeira de porta de madeira, incluindo acabamento, acessórios e eventuais fixações, exclusive batentes (marcos), sem reaproveitamento</t>
  </si>
  <si>
    <t>Demolição manual de elementos vazados cerâmicos ou de concreto (cogogó), sem reaproveitamento</t>
  </si>
  <si>
    <t>Retirada manual de louças sanitárias, inclusive vedação dos pontos de esgoto e água fria, sem reaproveitamento</t>
  </si>
  <si>
    <t>Retirada manual de grades, gradis, alambrados, cercas e portões metálicos, inclusive remoção de argamassa de chumbamento, acessórios de fixação e corte de soldas</t>
  </si>
  <si>
    <t>Retirada de bancada em granito, inclusive remoção de rodabanca e cantoneiras de fixação, sem reaproveitamento</t>
  </si>
  <si>
    <t>Retirada de tanque em mármore sintético, cantoneiras de fixação, inclusive vedação dos pontos de esgoto e água fria, sem reaproveitamento</t>
  </si>
  <si>
    <t>Retirada manual de caixa d?água de fibrocimento, sem considerar o reaproveitamento do reservatório, inclusive remoção dos flanges, boia e vedação dos pontos de alimentação de água fria</t>
  </si>
  <si>
    <t>Demolição manual de forro/lambri de madeira, sem reaproveitamento</t>
  </si>
  <si>
    <t>Retirada manual de poste de aço telecônico galvanizado de 4 a 6 m, parafusado sobre base de concreto, exclusive a remoção dessa base</t>
  </si>
  <si>
    <t>Retirada de pintura à base de PVA, utilizando a raspagem manual</t>
  </si>
  <si>
    <t>Demolição manual de laje pré-moldada, sem reaproveitamento</t>
  </si>
  <si>
    <t>Apicoamento manual de superfície revestida com argamassa</t>
  </si>
  <si>
    <t>Retirada manual de divisórias modulares (tipo Eucatex), com reaproveitamento</t>
  </si>
  <si>
    <t>Retirada manual de interruptores e tomadas, sem reaproveitamento</t>
  </si>
  <si>
    <t>Retirada manual de vidros quebrados, sem reaproveitamento</t>
  </si>
  <si>
    <t>Demolição manual de rodapé em argamassa de cimento e areia, sem reaproveitamento</t>
  </si>
  <si>
    <t>Lixamento manual de parede com pintura PVA para nivelamento e preparo da superfície para recebimento de nova camada de tinta</t>
  </si>
  <si>
    <t>Remoção manual de telhas cerâmicas, tipo francesa, inclusive cumeeira, sem reaproveitamento</t>
  </si>
  <si>
    <t>Remoção manual de telhas cerâmicas, tipo colonial, inclusive cumeeira, sem reaproveitamento</t>
  </si>
  <si>
    <t>Remoção manual de telhas ondulada de fibrocimento, inclusive cumeeira, sem reaproveitamento</t>
  </si>
  <si>
    <t>Retirada manual de rodapé de madeira, sem reaproveitamento</t>
  </si>
  <si>
    <t>Demolição manual de piso argamassa de alta resistência tipo granilite, exclusive camada de regularização, sem reaproveitamento</t>
  </si>
  <si>
    <t>Retirada manual de caixas/quadros elétricos de embutir, com dimensões máximas até 600 x 800 x 120mm, sem reaproveitamento</t>
  </si>
  <si>
    <t>Retirada manual de quadro de giz (1.29 x 3.95m), sem reaproveitamento</t>
  </si>
  <si>
    <t>Remoção manual de telha metálica, exclusive trama, sem reaproveitamento</t>
  </si>
  <si>
    <t>Retirada manual de divisória de granito, inclusive remoção de calafetagem e demolição de argamassa de chumbamento, sem reaproveitamento</t>
  </si>
  <si>
    <t>Retirada manual de alizar de madeira, sem reaproveitamento</t>
  </si>
  <si>
    <t>DEMOLIÇÕES E RETIRADAS</t>
  </si>
  <si>
    <t>Retirada manual de telhas tipo Canalete 49, sem reaproveitamento</t>
  </si>
  <si>
    <t>Demolição cuidadosa de alvenaria de forma manual, para abertura de vãos, sem reaproveitamento</t>
  </si>
  <si>
    <t>Remoção manual de forro modular apoiados em estruturas em perfis metálicos, sem reaproveitamento</t>
  </si>
  <si>
    <t>Remoção manual de pintura antiga a base de óleo ou esmalte sobre esquadrias, com aplicação de removedor</t>
  </si>
  <si>
    <t>Remoção manual de revestimento de pisos com forração têxtil, com aplicação de solvente</t>
  </si>
  <si>
    <t>Retirada de torneira, sem reaproveitamento</t>
  </si>
  <si>
    <t>Retirada manual de telha tipo Canalete 90, sem reaproveitamento</t>
  </si>
  <si>
    <t>Demolição manual de estrutura de madeira para telhado, sem reaproveitamento</t>
  </si>
  <si>
    <t>Remoção manual de trama de madeira para cobertura, com reaproveitamento</t>
  </si>
  <si>
    <t>Retirada manual de batente (marco) de madeira, sem reaproveitamento</t>
  </si>
  <si>
    <t>Retirada manual de disjuntor monofásico, bifásico ou trifásico, sem reaproveitamento</t>
  </si>
  <si>
    <t>Demolição manual de piso, soleira, peitoris e escadas em mármore ou granito, exclusive regularização, sem reaproveitamento</t>
  </si>
  <si>
    <t>Retirada manual de roda-parede em madeira, sem reaproveitamento</t>
  </si>
  <si>
    <t>Retirada manual de piso de borracha com aplicação de solvente a base de álcool, sem reaproveitamento</t>
  </si>
  <si>
    <t>Demolição de lajes, em concreto armado, de forma mecanizada com martelete demolidor elétrico, sem reaproveitamento</t>
  </si>
  <si>
    <t>LIMPEZA DO TERRENO</t>
  </si>
  <si>
    <t>Corte manual de capoeira fina com foice</t>
  </si>
  <si>
    <t>Raspagem superficial e limpeza manual do terreno, realizado com o uso de ferramentas manuais</t>
  </si>
  <si>
    <t>Corte e destocamento manual de árvores com diâmetro de até 15 cm</t>
  </si>
  <si>
    <t>Corte e destocamento mecanizado de árvores com diâmetro superior a 30 cm</t>
  </si>
  <si>
    <t>LOCAÇÃO</t>
  </si>
  <si>
    <t>Locação de obra com gabarito de madeira</t>
  </si>
  <si>
    <t>Equipe topográfica para serviços simples de locação e nivelamento (incluindo equipamento, transporte e profissionais nivel médio)</t>
  </si>
  <si>
    <t>mês</t>
  </si>
  <si>
    <t>SERVIÇOS ADMINISTRATIVOS E TÉCNICOS - MENSALISTAS</t>
  </si>
  <si>
    <t>Engenheiro Junior</t>
  </si>
  <si>
    <t>Engenheiro Pleno</t>
  </si>
  <si>
    <t>Engenhero Sênior</t>
  </si>
  <si>
    <t>Almoxarife</t>
  </si>
  <si>
    <t>Auxiliar de Almoxarife</t>
  </si>
  <si>
    <t>Vigia</t>
  </si>
  <si>
    <t>Encarregado de turma</t>
  </si>
  <si>
    <t>Mestre de Obras Senior</t>
  </si>
  <si>
    <t>Coordenador Tecnico Especialista</t>
  </si>
  <si>
    <t>Técnico Nível Superior</t>
  </si>
  <si>
    <t>Técnico Segundo Grau Nivel "A"</t>
  </si>
  <si>
    <t>Técnico Segundo Grau Nivel "B"</t>
  </si>
  <si>
    <t>Técnico Segundo Grau Nivel "C"</t>
  </si>
  <si>
    <t>Técnico Segundo Grau Nivel "D"</t>
  </si>
  <si>
    <t>Cotador (Auxiliar de Engenharia)</t>
  </si>
  <si>
    <t>TAPUMES, BARRACÕES E COBERTURAS</t>
  </si>
  <si>
    <t>Placa de obra nas dimensões de 2.0 x 4.0 m, padrão DER</t>
  </si>
  <si>
    <t>Locação de andaime metálico para trabalho em fachada de edifíco (aluguel de 1 m² por 1 mês) inclusive frete, montagem e desmontagem</t>
  </si>
  <si>
    <t>Aluguel mensal container para escritório, sem banheiro, dim. 6.00x2.40m, incl. porta, 2 janelas, abert p/ ar cond., 2 pt iluminação, 2 tomadas elét. e 1 tomada telef. Isolamento térmico (teto e paredes), piso em comp. Naval, cert. NR18, incl. laudo descontaminação.</t>
  </si>
  <si>
    <t>Mobilização e desmobilização de conteiner locado para barracão de obra</t>
  </si>
  <si>
    <t>Locação de andaime metálico para fachada - tipo torre (aluguel mensal)</t>
  </si>
  <si>
    <t>Fornecimento e instalação de proteção para andaime fachadeiro considerando plataforma, rodapé e guarda-corpo em madeira, inclusive entelamento, conforme NR-18 (medido por m2 de fachada)</t>
  </si>
  <si>
    <t>Tapume Telha Metálica Ondulada em aço galvalume 0,50mm Branca h=2,20m, incl. montagem estr. mad. 8"x8", c/adesivo "DER-ES" 60x60cm a cada 10m, incl. faixas pint. esmalte sint. cores azul c/ h=30cm e rosa c/ h=10cm (Reaproveitamento 2x)</t>
  </si>
  <si>
    <t>Tapume madeira compensada resinada e= 12mm h=2,20m, estr. c/ mad reflorest., incl mont, pintura esmalte sint, adesivo "DER-ES" 60x60cm a cada 10m e faixas c/ pintura esmalte sintético nas cores azul c/ h=30cm e rosa c/ h=10cm</t>
  </si>
  <si>
    <t>Aluguel mensal container para escritório, dim. 6.00x2.40m, c/ banheiro (vaso+lavat+chuveiro e básc), incl. porta, 2 janelas, abert p/ ar cond., 2 pt iluminação, 2 tom. elét. e 1 tom.telef. Isolam.térmico(teto e paredes), piso em comp. Naval, cert. NR18, incl. laudo descontaminação.</t>
  </si>
  <si>
    <t>ms</t>
  </si>
  <si>
    <t>Aluguel mensal container para refeitorio, incl. porta, 2 janelas, abert p/ ar cond., 2 pt iluminação, 2 tomadas elét. e 1 tomada telef. Isolamento térmico (paredes e teto), piso em comp. Naval pintado, cert. NR18, incl. laudo descontaminação.</t>
  </si>
  <si>
    <t>Aluguel mensal container para vestiário, incl. porta, venezianas de circulação, 1 pt iluminação, Isolamento térmico (teto), piso em comp. Naval pintado, cert. NR18, incl. laudo descontaminação.</t>
  </si>
  <si>
    <t>Aluguel mensal container sanitário, incl porta, básc, 2 ptos luz, 1 pto aterram., 3vasos, 3lavatórios, calha mictório, 6 chuveiros (1 eletrico), torn.,registros, piso comp. Naval pintado, cert NR18 e laudo descontaminação</t>
  </si>
  <si>
    <t>Aluguel mensal container para almoxarifado, incl. porta, 2 janelas, 1 pt iluminação, Isolamento térmico (teto), piso em comp. Naval pintado, cert. NR18, incl. laudo descontaminação.</t>
  </si>
  <si>
    <t>INSTALAÇÃO DO CANTEIRO DE OBRAS (UTILIZAÇÃO 1 VEZ), PROJETO PADRÃO LABOR - NR.18 (OBRAS COM PRAZO DE EXECUÇÃO SUPERIOR A 12 MESES)</t>
  </si>
  <si>
    <t>Barracão para escritório com sanitário área de 14.50 m2, de chapa de compens. 12mm e pontalete 8x8cm, piso cimentado e cobertura de telha de fibroc. 6mm, incl. ponto de luz e cx. de inspeção, conf. projeto (1 utilização)</t>
  </si>
  <si>
    <t>Barracão para almoxarifado área de 10.90m2, de chapa de compensado de 12mm e pontalete 8x8cm, piso cimentado e cobertura de telhas de fibrocimento de 6mm, incl. ponto de luz, conf. projeto (1 utilização)</t>
  </si>
  <si>
    <t>Barracão para depósito de cimento área de 10.90m2, de chapa de compensado 12mm e pontaletes 8x8cm, piso cimentado e cobertura de telhas de fibrocimento de 6mm, inclusive ponto de luz, conf. projeto (1 utilização)</t>
  </si>
  <si>
    <t>Refeitório com paredes de chapa de compens. 12mm e pontaletes 8x8cm, piso ciment. e cob. de telhas fibroc. 6mm, incl. ponto de luz e cx. de inspeção (cons. 1.21 m2/func./turno), conf. projeto (1 utilização)</t>
  </si>
  <si>
    <t>Unidade de sanitário e vestiário p/ até 20 func. área de 18.15m2, paredes de chapa compens. 12mm e pontalete 8x8cm, piso cimentado, cobert. telha fibroc. 6mm, incl. instalação de luz e cx. de inspeção, conf. projeto (1 utilização)</t>
  </si>
  <si>
    <t>Unidade de sanitário e vestiário de 20 a 40 func. área 25.40m2, paredes de chapa compens. 12mm e pontalete 8x8cm, piso cimentado, cobert. telha fibroc. 6mm, incl. inst. de luz e cx. de inspeção, conf. projeto (1 utilização)</t>
  </si>
  <si>
    <t>Unidade de sanitário e vestiário de 40 a 60 func. área 33.90m2, paredes de chapa compens. 12mm e pontalete 8x8cm, piso cimentado, cobert. telha fibroc. 6mm, incl. inst. de luz e cx. de inspeção, conf. projeto (1 utilização)</t>
  </si>
  <si>
    <t>Galpão para serraria e carpintaria área 12.00m2, em peça de madeira 8x8cm e contraventamento de 5x7cm, cobertura de telha de fibroc. de 6mm, inclusive ponto e cabo de alimentação da máquina, conf. projeto (1 utilização)</t>
  </si>
  <si>
    <t>Galpão para corte e armação com área de 6.00m2, em peças de madeira 8x8cm e contraventamento de 5x7cm, cobertura de telhas de fibroc. de 6mm, inclusive ponto e cabo de alimentação da máquina, conf. projeto (1 utilização)</t>
  </si>
  <si>
    <t>Reservatório de poliestileno de 500L, incl. suporte em madeira de 7x12cm e 5x7cm, elevado de 4m, conf. projeto (1 utilização)</t>
  </si>
  <si>
    <t>Reservatório de poliestileno de 1000 L, incl. suporte em madeira de 7x12cm e 8x7cm, elevado de 4m, conf. projeto (1 utilização)</t>
  </si>
  <si>
    <t>Rede de água com padrão de entrada d'água diâm. 3/4", conf. espec. CESAN, incl. tubos e conexões para alimentação, distribuição, extravasor e limpeza, cons. o padrão a 25m, conf. projeto (1 utilização)</t>
  </si>
  <si>
    <t>Rede de luz, incl. padrão entrada de energia trifás., cabo de ligação até barracões, quadro de distrib., disj. e chave de força (quando necessário), cons. 20m entre padrão entrada e QDG, conf. projeto (1 utilização)</t>
  </si>
  <si>
    <t>Rede de esgoto, contendo fossa e filtro, inclusive tubos e conexões de ligação entre caixas, considerando distância de 25m, conforme projeto (1 utilização)</t>
  </si>
  <si>
    <t>INSTALAÇÃO DO CANTEIRO DE OBRAS (UTILIZAÇÃO 2 VEZES), PROJETO PADRÃO LABOR - NR.18 (OBRAS COM PRAZO DE EXECUÇÃO DE 6 A 12 MESES)</t>
  </si>
  <si>
    <t>Barracão para escritório com sanitário área 14.50m2, de chapa de compens. 12mm e pontalete 8x8cm, piso cimentado e cobertura de telha de fibroc. 6mm, incl. ponto de luz e cx. de inspeção, conf. projeto (2 utilizações)</t>
  </si>
  <si>
    <t>Barracão para almoxarifado área de 10.90m2, de chapa de compensado 12mm e pontaletes 8x8cm, piso cimentado e cobertura de telha de fibrocimento de 6mm, inclusive ponto de luz, conf. projeto (2 utilizações)</t>
  </si>
  <si>
    <t>Barracão para depósito de cimento área de 10.90m2, de chapa de compensado 12mm e pontaletes 8x8cm, piso cimentado e cobertura de telhas de fibrocimento de 6mm, inclusive ponto de luz, conf. projeto (2 utilizações)</t>
  </si>
  <si>
    <t>Refeitório com paredes de chapa de compens. 12mm e pontaletes 8x8cm, piso ciment. e cobert. de telhas fibroc. 6mm, incl. ponto de luz e cx. de inspeção (cons. 1.21m2/func./turno), conf. projeto (2 utilização)</t>
  </si>
  <si>
    <t>Unidade de sanitário e vestiário para até 20 func. área 18.15m2, paredes de chapa compens. 12mm e pontalete 8x8cm, piso cimentado, cobert. telha fibroc. 6mm, incl. inst. de luz e cx. de inspeção, conf. projeto (2 utilizações)</t>
  </si>
  <si>
    <t>Unidade de sanitário e vestiário de 20 a 40 func. área 25.40m2, paredes de chapa compens. 12mm e pontalete 8x8cm, piso cimentado, cobert. telha fibroc. 6mm, incl. inst. de luz e cx. de inspeção, conf. projeto (2 utilizações)</t>
  </si>
  <si>
    <t>Unidade de sanitário e vestiário de 40 a 60 func. área 33.90m2, paredes de chapa compens. 12mm e pontalete 8x8cm, piso cimentado, cobert. telha fibroc. 6mm, incl. inst. de luz e cx. de inspeção, conf. projeto (2 utilizações)</t>
  </si>
  <si>
    <t>Galpão para serraria e carpintaria área 12.00m2, em peças de madeira 8x8cm e contraventamento de 5x7cm, cobertura de telhas de fibroc. de 6mm, inclusive ponto e cabo de alimentação da máquina, conf. projeto (2 utilizações)</t>
  </si>
  <si>
    <t>Galpão para corte e armação com área de 6.00m2, de peças de madeira 8x8cm e contraventamento de 5x7cm, cobertura de telhas de fibroc. de 6mm, inclusive ponto e cabo de alimentação da máquina, conf. projeto (2 utilizações)</t>
  </si>
  <si>
    <t>Reservatório de poliestileno de 500 L, incl. suporte em madeira de 7x12cm e 5x7cm, elevado de 4m, conforme projeto (2 utilizações)</t>
  </si>
  <si>
    <t>Reservatório de poliestileno de 1000 L, inclusive suporte em madeira de 7x12cm e 5x7cm, elevado de 4m, conforme projeto (2 utilizações)</t>
  </si>
  <si>
    <t>Rede de água, com padrão de entrada d'água diâm. 3/4", conf. espec. CESAN, incl. tubos e conexões para alimentação, distribuição, extravasor e limpeza, cons. o padrão a 25m, conf. projeto (2 utilizações)</t>
  </si>
  <si>
    <t>MOVIMENTO DE TERRA</t>
  </si>
  <si>
    <t>ESCAVAÇÕES</t>
  </si>
  <si>
    <t>Escavação manual em material de 1a. categoria, até 1.50 m de profundidade</t>
  </si>
  <si>
    <t>Escavação manual em material de 2a. categoria, até 1.50 m de profundidade</t>
  </si>
  <si>
    <t>Escavação mecânica em material de 1a. categoria</t>
  </si>
  <si>
    <t>Escavação mecânica em material de 2a. categoria</t>
  </si>
  <si>
    <t>Apiloamento do fundo de vala com maço de 30 a 60kg</t>
  </si>
  <si>
    <t>REATERRO E COMPACTAÇÃO</t>
  </si>
  <si>
    <t>Reaterro apiloado de cavas de fundação, em camadas de 20 cm</t>
  </si>
  <si>
    <t>Material para aterro - areia limpa (fornecimento já considerado 15% de empolamento)</t>
  </si>
  <si>
    <t>Lastro de brita 3 e 4, apiloado manualmente</t>
  </si>
  <si>
    <t>Lastro de areia</t>
  </si>
  <si>
    <t>Aterro manual para regularização do terreno em areia, inclusive adensamento hidráulico e fornecimento do material (máximo de 100m3)</t>
  </si>
  <si>
    <t>Aterro manual para regularização do terreno em argila, inclusive adensamento manual e fornecimento do material (máximo de 100m3)</t>
  </si>
  <si>
    <t>Aterro com areia em áreas de calçada, inclusive fornecimento e adensamento</t>
  </si>
  <si>
    <t>Aterro compactado utilizando compactador de placa vibratória com reaproveitamento do material</t>
  </si>
  <si>
    <t>Reaterro de valas, exclusive compactação</t>
  </si>
  <si>
    <t>TRANSPORTES</t>
  </si>
  <si>
    <t>Índice de preço para remoção de entulho decorrente da execução de obras (Classe A CONAMA - NBR 10.004 - Classe II-B), incluindo aluguel da caçamba, carga, transporte e descarga em área licenciada</t>
  </si>
  <si>
    <t>Transporte de material encosta acima, serviço inteiramente manual, a 10m de distância, considerados ao longo da encosta, inclusive carga e descarga (txdam)</t>
  </si>
  <si>
    <t>Transporte de material encosta abaixo, serviço inteiramente manual, a 10m de distância, considerados ao longo da encosta, inclusive carga e descarga (txdam)</t>
  </si>
  <si>
    <t>INFRA-ESTRUTURA (FUNDAÇÃO)</t>
  </si>
  <si>
    <t>Fornecimento, preparo e aplicação de concreto ciclópico Fck=15MPa com 30% de pedra de mão</t>
  </si>
  <si>
    <t>Fôrma de tábua de madeira de 2.5 x 30.0 cm para fundações, levando-se em conta a utilização 5 vezes (incluido o material, corte, montagem, escoramento e desforma)</t>
  </si>
  <si>
    <t>Fornecimento, preparo e aplicação de concreto Fck = 30 MPa (com brita 1 e 2) - (5% de perdas já incluído no custo)</t>
  </si>
  <si>
    <t>Fornecimento, preparo e aplicação de concreto magro com consumo mínimo de cimento de 250 kg/m3 (brita 1 e 2) - (5% de perdas já incluído no custo)</t>
  </si>
  <si>
    <t>Fornecimento, preparo e aplicação de concreto Fck=15 MPa (brita 1 e 2) - (5% de perdas já incluído no custo)</t>
  </si>
  <si>
    <t>Fornecimento, preparo e aplicação de concreto Fck=20 MPa (brita 1 e 2) - (5% de perdas já incluído no custo)</t>
  </si>
  <si>
    <t>Fornecimento, preparo e aplicação de concreto Fck=25 MPa (brita 1 e 2) - (5% de perdas já incluído no custo)</t>
  </si>
  <si>
    <t>Fôrma de chapa compensada resinada 12mm, levando-se em conta a utilização 3 vezes (incluido o material, corte, montagem, escoramento e desfôrma)</t>
  </si>
  <si>
    <t>Fornecimento e aplicação de concreto USINADO Fck=20 MPa - considerando lançamento MANUAL para INFRA-ESTRUTURA (5% de perdas já incluído no custo)</t>
  </si>
  <si>
    <t>Fornecimento e aplicação de concreto USINADO Fck=25 MPa - considerando lançamento MANUAL para INFRA-ESTRUTURA (5% de perdas já incluído no custo)</t>
  </si>
  <si>
    <t>Fornecimento, dobragem e colocação em fôrma, de armadura CA-50 A média, diâmetro de 6.3 a 10.0 mm</t>
  </si>
  <si>
    <t>kg</t>
  </si>
  <si>
    <t>Fornecimento, dobragem e colocação em fôrma, de armadura CA-50 A grossa diâmetro de 12.5 a 25.0 mm (1/2 a 1")</t>
  </si>
  <si>
    <t>Fornecimento, dobragem e colocação em fôrma, de armadura CA-60 B fina, diâmetro de 4.0 a 7.0mm</t>
  </si>
  <si>
    <t>Fôrma de tábua de madeira de 2.5x30.0cm, levando-se em conta utilização 1 vez (incluindo o material, corte, montagem, escoramento e desforma)</t>
  </si>
  <si>
    <t>Fôrma de tábua de madeira de 2.5x30.0cm, levando-se em conta utilização 3 vezes (incluindo o material, corte, montagem, escoramento e desforma)</t>
  </si>
  <si>
    <t>Fornecimento e aplicação de concreto USINADO Fck=30 MPa - considerando lançamento MANUAL para INFRA-ESTRUTURA (5% de perdas já incluído no custo)</t>
  </si>
  <si>
    <t>SUPER-ESTRUTURA</t>
  </si>
  <si>
    <t>Fornecimento e aplicação de concreto USINADO Fck=20 MPa - considerando BOMBEAMENTO (5% de perdas já incluído no custo) (6% de taxa p/concr.bombeavel)</t>
  </si>
  <si>
    <t>Fornecimento e aplicação de concreto USINADO Fck=25 MPa - considerando BOMBEAMENTO (5% de perdas já incluído no custo) (6% de taxa p/concr.bombeavel)</t>
  </si>
  <si>
    <t>Fornecimento e aplicação de concreto USINADO Fck=30 MPa - considerando BOMBEAMENTO (5% de perdas já incluído no custo) (6% de taxa p/ concr. bombeavel)</t>
  </si>
  <si>
    <t>Fornecimento, dobragem e colocação em fôrma, de armadura CA-50 A grossa, diâmetro de 12.5 a 25.0mm</t>
  </si>
  <si>
    <t>Fôrma em chapa de madeira compensada plastificada 12mm para estrutura em geral, 5 reaproveitamentos, reforçada com sarrafos de madeira 2.5x10cm (incl material, corte, montagem, escoras em eucalipto e desforma)</t>
  </si>
  <si>
    <t>Forma de chapas madeira compensada resinada, esp. 12mm, levando-se em conta a utilização 3 vezes, reforçadas com sarrafos de madeira de 2.5 x 10.0cm (incl material, corte, montagem, escoras em eucalipto e desforma)</t>
  </si>
  <si>
    <t>ESTRUTURAS DE CONCRETO APARENTE</t>
  </si>
  <si>
    <t>Fôrma com chapa compensada plastificada esp. 12mm, utização 5 vezes</t>
  </si>
  <si>
    <t>LAJES PRÉ-MOLDADAS</t>
  </si>
  <si>
    <t>Laje pré-fabricada treliçada (H=8cm) para forro simples revestido, vão até 3.5m, capeamento 2cm, elemento de enchimento bloco cerâmico, espessura final da laje - 10cm, Fck = 150Kg/cm2</t>
  </si>
  <si>
    <t>Laje pré-fabricada treliçada (H=8cm), sobrecarga 300 kg/m2, vão de 3.5 a 4.3m, capeamento 4cm, elemento de enchimento em bloco cerâmico, espessura final da laje ? 12cm, Fck = 150 Kg/cm2</t>
  </si>
  <si>
    <t>Execução de junta de dilatação 2 x 2 cm considerando 1cm de aplicação de isopor e 1cm de aplicação de mastique elástico do tipo sikaflex 1a ou equivalente</t>
  </si>
  <si>
    <t>RECUPERAÇÃO DE ESTRUTURAS</t>
  </si>
  <si>
    <t>Escarificação manual de concreto, exclusive limpeza do concreto afetado por processo de hidrojateamento e tratamento de armaduras corroídas</t>
  </si>
  <si>
    <t>Escarificação manual de concreto, com profundidade máxima de 5cm, exclusive limpeza do concreto afetado por processo de hidrojateamento e tratamento de armaduras corroídas</t>
  </si>
  <si>
    <t>Tratamento de armaduras corroídas com lixamento manual com escova de aço, até a completa remoção de partículas soltas, materiais indesejáveis e corrosão, exclusive aplicação de argamassa cimentícia, polimérica com inibidor de corrosão</t>
  </si>
  <si>
    <t>Tratamento de armadura com duas demãos (esp. 1mm) de Sika Top 108 ou equivalente, exclusive aplicação de graute cimentício</t>
  </si>
  <si>
    <t>Retirada (corte) de armadura deteriorada, superior a 20% do diâmetro original</t>
  </si>
  <si>
    <t>Recomposição de concreto estrutural, com utilização de argamassa de uso geral Graute cimentício, com profundidade máxima 5cm</t>
  </si>
  <si>
    <t>Recomposição de concreto estrutural, com utilização de argamassa de uso geral Graute cimentício</t>
  </si>
  <si>
    <t>Impermeabilização de superfície com argamassa impemeabilizante, semiflexível bicomponente, 4 demãos , SIKA Top 107, VIAPLUS 1000 ou equivalente</t>
  </si>
  <si>
    <t>Aplicação de primer convertedor de ferrugem a 2 demãos, exclusive pintura de proteção e acabamento</t>
  </si>
  <si>
    <t>Fornecimento e lançamento de concreto para grouteamento com adição de pedrisco (50% em peso), utilizando Sikagrout ou produto equivalente, exclusive forma</t>
  </si>
  <si>
    <t>Revestimento externo com argamassa corretiva tipo Sika Monotop 622 BR ou equivalente, esp. 5mm</t>
  </si>
  <si>
    <t>MURO DE ARRIMO (Conc. ciclópico 15MPa c/ 30% de pedra de mão, c/ forn., preparo e aplicação de concreto, forma de tábua pinho-reap.5 vezes, exclusive escav. e reaterro) seções tipicas nas seguintes dimensões:</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</si>
  <si>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dimensões:b=0.40m; B=0.70m e H=1.00m</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</si>
  <si>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B=0.90m e H=1,50m</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</si>
  <si>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B=1.05m e H=2.00m</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</si>
  <si>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B=1.23 e H=2.50m</t>
  </si>
  <si>
    <t>ALVENARIA DE VEDAÇÃO</t>
  </si>
  <si>
    <t>Elemento vazado de concreto (Cobogó) 40 x 40 x 10 cm, tipo reto, assentados com argamassa de cimento e areia peneirada no traço 1:3, espessura das juntas 15 mm, preparo manual</t>
  </si>
  <si>
    <t>Alvenaria de embasamento com pedra de mão (rachão) empregando argamassa de cimento e areia traço 1:3, preparo manual</t>
  </si>
  <si>
    <t>Elemento vazado de concreto (Cobogó) 20 x 20 x 10cm, tipo cruzeta,assentados com argamassa de cimento e areia peneirada no traço 1:3, espessura das juntas 15 mm, preparo manual</t>
  </si>
  <si>
    <t>PLACAS E PAINÉIS DIVISÓRIOS</t>
  </si>
  <si>
    <t>Divisória sanitária de granito cinza andorinha esp. 3 cm, assentada com argamassa de cimento e areia no traço 1:3</t>
  </si>
  <si>
    <t>Divisória sanitária de granito cinza andorinha esp. 3 cm, fixada com cantoneira de ferro cromado</t>
  </si>
  <si>
    <t>Assentamento de divisória sanitária de mármore ou granito com 3 cm de espessura, empregando argamassa de cimento e areia no traço 1:3, exclusive fornecimento da divisória</t>
  </si>
  <si>
    <t>Fornecimento e montagem de sistema de divisórias modulares tipo MD-1 (Alta/Painel/Painel), espessura de 35mm, painéis em chapa duraplac, pintura melamínica e protegidas por resina de brilho mate, cor: Cinza, miolo em estrutura celular (colméia), estrutura em perfil de aço na cor: preta</t>
  </si>
  <si>
    <t>Fornecimento e montagem de porta para divisórias sem visor, espessura de 35mm, painéis em chapa duraplac, pintura melamínica e protegidas por resina de brilho mate, cor: Cinza, miolo em estrutura celular (Colméia), estrutura em perfis de aço na cor: preta, inclusive dobradiça e fechadura tubular</t>
  </si>
  <si>
    <t>VERGAS/CONTRAVERGA</t>
  </si>
  <si>
    <t>Verga/contraverga reta de concreto armado moldada in loco 10 x 5 cm, Fck = 15 MPa, inclusive forma, armação e desforma, comprimento inferior a 2.0 metros</t>
  </si>
  <si>
    <t>Verga/contraverga curva de concreto armado 10 x 5 cm, Fck = 15 MPa, inclusive forma, armação e desforma, comprimento inferior a 2.0 metros</t>
  </si>
  <si>
    <t>ALVENARIA ESTRUTURAL</t>
  </si>
  <si>
    <t>Alvenaria de blocos de concreto estrutural 14x19x39cm cheios "Classe B", com resistência mínima à compressão 15MPa, assentados c/ argamassa de cimento e areia média no traço 1:4, preparo com betoneira, esp. juntas 10mm e esp. da parede s/ revestimento 14cm</t>
  </si>
  <si>
    <t>Alvenaria de blocos de concreto estrutural 19x19x39cm cheios "Classe B", com resistência mínima à compressão 15MPa, assentados c/ argamassa de cimento e areia média no traço 1:4, preparo com betoneira, esp. juntas 10mm e esp. da parede s/ revestimento 19cm</t>
  </si>
  <si>
    <t>Alvenaria de blocos de concreto estrutural 9x19x39cm cheios "Classe B", com resistência mínima à compressão 15MPa, assentados c/ argamassa de cimento e areia média no traço 1:4, preparo com betoneira, esp. juntas 10mm e esp. da parede s/ revestimento 9cm</t>
  </si>
  <si>
    <t>ALVENARIA DE VEDAÇÃO EMPREGANDO ARGAMASSA DE CIMENTO, CAL E AREIA</t>
  </si>
  <si>
    <t>Alvenaria de vedação com blocos de concreto 9x19x39cm, c/ resistência mínimo a compressão de 3 MPa, assentados c/ argamassa de cimento, cal hidratada CH1 e areia no traço 1:0,5:8, preparo com betoneira, esp. juntas 10mm e esp. da parede s/ revestimento 9cm</t>
  </si>
  <si>
    <t>Alvenaria de vedação com blocos de concreto 14x19x39cm, c/ resistência mínimo a compressão de 3 MPa, assentados c/ argamassa de cimento, cal hidratada CH1 e areia no traço 1:0,5:8, preparo com betoneira, esp. juntas 10mm e esp. da parede s/ revestimento 14cm</t>
  </si>
  <si>
    <t>Alvenaria de vedação com blocos de concreto 19x19x39cm, c/ resistência mínimo a compressão de 3 MPa, assentados c/ argamassa de cimento, cal hidratada CH1 e areia no traço 1:0,5:8, preparo com betoneira, esp. juntas 10mm e esp. da parede s/ revestimento 19cm</t>
  </si>
  <si>
    <t>Alvenaria de vedação com blocos cerâmicos furados 9x19x19cm, assentados c/ argamassa de cimento, cal hidratada CH1 e areia no traço 1:0,5:8, preparo com betoneira, juntas 10mm e esp. das paredes s/revestimento, 9cm (bloco comprado na praça de Vitória, posto obra)</t>
  </si>
  <si>
    <t>Alvenaria de vedação com blocos cerâmicos furados 9x19x19cm, assentados c/ argamassa de cimento, cal hidratada CH1 e areia no traço 1:0,5:8, preparo com betoneira, juntas 10mm e esp. das paredes s/revestimento, 9cm (bloco comprado na fábrica, posto obra)</t>
  </si>
  <si>
    <t>Alvenaria de vedação com blocos cerâmicos furados 9x19x19cm, assentados c/ argamassa de cimento, cal hidratada CH1 e areia no traço 1:0,5:8, preparo com betoneira, juntas 10mm e esp. das paredes s/revestimento, 19cm, bloco deitado (bloco comprado praça de Vitória, posto obra)</t>
  </si>
  <si>
    <t>Alvenaria de vedação com blocos cerâmicos furados 9x19x19cm, assentados c/ argamassa de cimento, cal hidratada CH1 e areia no traço 1:0,5:8, preparo com betoneira, juntas 10mm e esp. das paredes s/revestimento, 19cm, bloco deitado (bloco comprado fábrica, posto obra)</t>
  </si>
  <si>
    <t>MARCOS E ALIZARES</t>
  </si>
  <si>
    <t>Marco em madeira de lei tipo Peroba, Ipê, Angelim Pedra ou equivalente, com 15 x 3cm de batente, nas dimensões: 0,60 x 2,10 m</t>
  </si>
  <si>
    <t>Marco em madeira de lei tipo Peroba, Ipê, Angelim Pedra ou equivalente, com 15 x 3cm de batente, nas dimensões: 0,70 x 2,10 m</t>
  </si>
  <si>
    <t>Marco em madeira de lei tipo Peroba, Ipê, Angelim Pedra ou equivalente, com 15 x 3cm de batente, nas dimensões: 0,80 x 2,10 m</t>
  </si>
  <si>
    <t>Alizar em madeira de lei tipo Peroba, Ipê, Angelim Pedra ou equivalente, com 5 x 1,5cm</t>
  </si>
  <si>
    <t>Marco em madeira de lei tipo Peroba, Ipê, Angelim Pedra ou equivalente, com 15 x 3cm de batente, nas dimensões: 0,90 x 2,10 m</t>
  </si>
  <si>
    <t>Marco em madeira de lei tipo Peroba, Ipê, Angelim Pedra ou equivalente, com 15 x 3cm de batente</t>
  </si>
  <si>
    <t>Caixilho em madeira de lei tipo Peroba, Ipê, Angelim Pedra ou equivalente, com 9 x 3 cm para janela</t>
  </si>
  <si>
    <t>Alizar em madeira de lei tipo Peroba, Ipê, Angelim Pedra ou equivalente, com 7 x 1,5 cm</t>
  </si>
  <si>
    <t>FERRAGENS</t>
  </si>
  <si>
    <t>Tarjeta fio redondo 3? para travamento de portas - IMAB, STAN, ALIANÇA ou equivalente</t>
  </si>
  <si>
    <t>Fechadura com maçaneta tipo alavanca e chave tipo yale - IMAB, STAN, ALIANÇA ou equivalente</t>
  </si>
  <si>
    <t>Fechadura com maçaneta tipo alavanca e chave comum para porta interna - IMAB, STAN, ALIANÇA ou equivalente</t>
  </si>
  <si>
    <t>Tarjeta tipo livre/ocupado - IMAB, STA, ALIANÇA ou equivalente</t>
  </si>
  <si>
    <t>Fechadura com maçaneta tipo bola e chave tipo yale - IMAB, STAN, ALIANÇA ou equivalente</t>
  </si>
  <si>
    <t>Fechadura de sobrepor, tipo caixão, com chave comum - IMAB, STAN, ALIANÇA ou equivalente</t>
  </si>
  <si>
    <t>Fechadura com maçaneta tipo alavanca e chave tipo banheiro - IMAB, STAN, ALIANÇA ou equivalente</t>
  </si>
  <si>
    <t>Dobradiça de latão cromado de 3 x 2.1/2?, inclusive parafusos - IMAB, STAN, ALIANÇA ou equivalente</t>
  </si>
  <si>
    <t>PORTA EM MADEIRA DE LEI TIPO ANGELIM PEDRA OU EQUIV.C/ENCHIMENTO EM MADEIRA 1A.QUALIDADE ESP. 30MM P/ PINTURA, INCLUSIVE ALIZARES, DOBRADIÇAS E FECHADURA EXTERNA, EXCLUSIVE MARCO</t>
  </si>
  <si>
    <t>Porta em madeira de lei tipo angelim pedra ou equivalente,esp. 30 a 35mm c/ enchimento em madeira 1a qualidade, tipo sarrafeada para pintura, inclusive alizares, dobradiças e fechadura tipo alavanca em latão cromado LaFonte ou equivalente, exclusive marco, nas dimensões: 0,60 x 2,10 m</t>
  </si>
  <si>
    <t>Porta em madeira de lei tipo angelim pedra ou equivalente,esp. 30 a 35mm c/ enchimento em madeira 1a qualidade, tipo sarrafeada para pintura, inclusive alizares, dobradiças e fechadura tipo alavanca em latão cromado LaFonte ou equivalente, exclusive marco, nas dimensões: 0,70 x 2,10 m</t>
  </si>
  <si>
    <t>Porta em madeira de lei tipo angelim pedra ou equivalente,esp. 30 a 35mm c/ enchimento em madeira 1a qualidade, tipo sarrafeada para pintura, inclusive alizares, dobradiças e fechadura tipo alavanca em latão cromado LaFonte ou equivalente, exclusive marco, nas dimensões: 0,80 x 2,10 m</t>
  </si>
  <si>
    <t>Porta em madeira de lei tipo angelim pedra ou equivalente,esp. 30 a 35mm c/ enchimento em madeira 1a qualidade, tipo sarrafeada para pintura, inclusive alizares, dobradiças e fechadura tipo alavanca em latão cromado LaFonte ou equivalente, exclusive marco, nas dimensões: 0,90 x 2,10 m</t>
  </si>
  <si>
    <t>PORTA EM MADEIRA DE LEI TIPO ANGELIM PEDRA/EQUIV, ESP. 30MM C/ ACAB. LISO P/ PINTURA, INCL. FECHADURA TIPO "LIVRE/OCUPADO" E FERRAGENS P/ FIXAÇÃO EM GRANITO, EXCLUSIVE MARCO</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</si>
  <si>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0,60 x 1,80 m</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</si>
  <si>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0,80 x 1,80 m</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</si>
  <si>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0,60 x 1,60 m</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</si>
  <si>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0,80 x 1,60 m</t>
  </si>
  <si>
    <t>PORTA EM VENEZIANA, EM MADEIRA DE LEI, ESP. 30MM, INCL. DOBRADIÇAS, EXCLUSIVE ALIZAR, MARCO E FECHADURA</t>
  </si>
  <si>
    <t>Porta em madeira de lei angelim pedra ou equivalente, esp. 30 a 35mm, maciça, tipo veneziana, inclusive dobradiças, exclusive alizar, marco e fechadura, nas dimensões: 0,60 x 2,10 m</t>
  </si>
  <si>
    <t>Porta em madeira de lei angelim pedra ou equivalente, esp. 30 a 35mm, maciça, tipo veneziana, inclusive dobradiças, exclusive alizar, marco e fechadura, nas dimensões: 0,70 x 2,10 m</t>
  </si>
  <si>
    <t>Porta em madeira de lei angelim pedra ou equivalente, esp. 30 a 35mm, maciça, tipo veneziana, inclusive dobradiças, exclusive alizar, marco e fechadura, nas dimensões: 0,80 x 2,10 m</t>
  </si>
  <si>
    <t>PORTA EM MADEIRA DE LEI TIPO ANGELIM PEDRA OU EQUIV. C/ ENCHIMENTO EM MADEIRA DE 1ª QUALIDADE ESP 30MM, COM VISOR DE VIDRO, INCL. ALIZARES, DOBRADIÇAS E FECHADURAS EXT EM LATÃO CROMADO LAFONTE/EQUIV , EXCL. MARCO, NAS DIMENSÕES:</t>
  </si>
  <si>
    <t>Porta em madeira de lei angelim pedra ou equivalente, esp. 30 a 35mm c/ enchimento em madeira de 1ª qualidade, tipo sarrafeada com visor 0,40x0,60 m, inclusive alizares, dobradiças e fechaduras tipo alavanca em latão cromado La Fonte ou equivalente, exclusive marco, nas dimensões: 0,70 x 2,10 m</t>
  </si>
  <si>
    <t>Porta em madeira de lei angelim pedra ou equivalente, esp. 30 a 35mm c/ enchimento em madeira de 1ª qualidade, tipo sarrafeada com visor 0,40x0,60 m, inclusive alizares, dobradiças e fechaduras tipo alavanca em latão cromado La Fonte ou equivalente, exclusive marco, nas dimensões: 0,80 x 2,10 m</t>
  </si>
  <si>
    <t>Porta em madeira de lei angelim pedra ou equivalente, esp. 30 a 35mm c/ enchimento em madeira de 1ª qualidade, tipo sarrafeada com visor 0,40x0,60 m, inclusive alizares, dobradiças e fechaduras tipo alavanca em latão cromado La Fonte ou equivalente, exclusive marco, nas dimensões: 0,90 x 2,10 m</t>
  </si>
  <si>
    <t>REVISÕES E REPAROS</t>
  </si>
  <si>
    <t>Substituição de fechadura com maçaneta tipo alavanca e chave tipo yale - IMAB, STAN, ALIANÇA ou equivalente</t>
  </si>
  <si>
    <t>Substituição de fechadura com maçaneta tipo alavanca e chave comum para porta interna - IMAB, STAN, ALIANÇA ou equivalente</t>
  </si>
  <si>
    <t>Substituição de fechadura com maçaneta tipo bola e chave tipo yale - IMAB, STAN, ALIANÇA ou equivalente</t>
  </si>
  <si>
    <t>Recolocação de folha de porta em madeira de 1 folha, excl. ferragens, porta, marcos e alizares</t>
  </si>
  <si>
    <t>Substituição de tarjeta tipo livre/ocupado - IMAB, STA, ALIANÇA ou equivalente</t>
  </si>
  <si>
    <t>Substituição de targeta fio redondo 2", ref. IMAB, STAN, ALIANÇA ou equivalente</t>
  </si>
  <si>
    <t>Substituição de dobradiça de latão cromado de 3 x 2.1/2?, inclusive parafusos - IMAB, STAN, ALIANÇA ou equivalente</t>
  </si>
  <si>
    <t>Reparo na porta com plaina, inclusive retirada e recolocação de folha de porta</t>
  </si>
  <si>
    <t>Remoção e reinstalação de alizar de madeira, exclusive alizar</t>
  </si>
  <si>
    <t>Remoção e reinstalação de marco de madeira, exclusive marco, inclusive acessórios de fixação: pregos e argamassa de cimento, cal hidratado e areia, para chumbamento</t>
  </si>
  <si>
    <t>PORTA EM MADEIRA DE LEI COM ENCHIMENTO EM MADEIRA DE 1ª QUALIDADE, ESP. 30MM, PARA PINTURA, INCL. ALIZARES, DOBRADIÇAS, FECHADURA TIPO "LIVRE/OCUPADO" EXCLUSIVE MARCO</t>
  </si>
  <si>
    <t>Porta de madeira de lei sarrafeada com enchimento em madeira de 1ª qualidade, esp. 30 a 35mm, semi-sólida, para pintura, inclusive alizares, dobradiças, fechadura tipo "livre/ocupado" em latão cromado La Fonte ou equivalente, exclusive marco, nas dimensões: 0.60 x 1.60 m</t>
  </si>
  <si>
    <t>Porta de madeira de lei sarrafeada com enchimento em madeira de 1ª qualidade, esp. 30 a 35mm, semi-sólida, para pintura, inclusive alizares, dobradiças, fechadura tipo "livre/ocupado" em latão cromado La Fonte ou equivalente, exclusive marco, nas dimensões: 0.80 x 1.60 m</t>
  </si>
  <si>
    <t>PORTA EM MADEIRA DE LEI TIPO ANGELIM PEDRA OU EQUIV.,ESP. 30 MM, MACIÇA C/ FRISO P/ VERNIZ, PADRÃO SEDU, COM VISOR, INCLUSIVE ALIZARES, DOBRADIÇAS E FECHADURA DE BOLA EXTERNA, EXCLUSIVE MARCO</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</si>
  <si>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0.60 x 2.10 m</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</si>
  <si>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0.70 x 2.10 m</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</si>
  <si>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0.80 x 2.10 m</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</si>
  <si>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0.90 x 2.10 m</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</si>
  <si>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1.60 x 2.10 m (duas folhas)</t>
  </si>
  <si>
    <t>GRADES E PORTÕES</t>
  </si>
  <si>
    <t>Tela de proteção de arame galvanizado 1/2" fio 12, com quadro em tubo de ferro galvanizado 1 1/2" e cantoneira de ferro 1/2" x 1/2" x1/8", conforme detalhe em projeto</t>
  </si>
  <si>
    <t>Grade de tela tipo mosquiteiro de arame galvanizado #18, fio 32, inclusive, requadro em cantoneira de ferro 1/8"x1/2"x1/2"</t>
  </si>
  <si>
    <t>Portão de ferro de abrir em barra chata, inclusive chumbamento</t>
  </si>
  <si>
    <t>Grade de ferro em barra chata, inclusive chumbamento</t>
  </si>
  <si>
    <t>Portão de ferro de correr em barra chata, inclusive chumbamento</t>
  </si>
  <si>
    <t>Portão de ferro de abrir em barra chata, chapa e tubo, inclusive chumbamento</t>
  </si>
  <si>
    <t>ESQUADRIAS METÁLICAS (M2)</t>
  </si>
  <si>
    <t>Janela de correr para vidro em alumínio anodizado cor natural, linha 25, completa, incl. puxador com tranca, alizar, caixilho e contramarco, exclusive vidro</t>
  </si>
  <si>
    <t>Báscula para vidro em alumínio anodizado cor natural, linha 25, completa, com tranca, caixilho, alizar e contramarco, exclusive vidro</t>
  </si>
  <si>
    <t>Janela tipo maxim-ar para vidro em alumínio anodizado natural, linha 25, completa, incl. puxador com tranca, caixilho, alizar e contramarco, exclusive vidro</t>
  </si>
  <si>
    <t>Porta de abrir tipo veneziana em alumínio anodizado, linha 25, completa, incl. puxador com tranca, caixilho, alizar e contramarco</t>
  </si>
  <si>
    <t>Guichê/gradil em perfil L 1" e perfil T 3/4" em ferro, inclusive pintura em esmalte sintético, marca de referência SUVINIL</t>
  </si>
  <si>
    <t>Escovamento com escova de aço em esquadrias de ferro</t>
  </si>
  <si>
    <t>VIDROS PARA ESQUADRIAS</t>
  </si>
  <si>
    <t>Vidro plano transparente liso, com 4 mm de espessura</t>
  </si>
  <si>
    <t>Vidro fantasia mini-boreal, com 4 mm de espessura</t>
  </si>
  <si>
    <t>Vidro aramado esp. 6mm, colocado</t>
  </si>
  <si>
    <t>ESPELHOS</t>
  </si>
  <si>
    <t>Espelho para banheiros espessura 4 mm, incluindo chapa compensada 10 mm, moldura de alumínio em perfil L 3/4", fixado com parafusos cromados</t>
  </si>
  <si>
    <t>Espelho espessura 4 mm, incluindo chapa compensada 6mm, moldura de peça de madeira 7x2.5cm fixada com parafuso e bucha conforme detalhe em projeto</t>
  </si>
  <si>
    <t>Espelho prata esp. 4 mm sobre caixa de compensado colado revestido com fórmica e fixado com parafuso cromado e bucha, dim. 1,80 x 0,40m, conforme detalhe em projeto</t>
  </si>
  <si>
    <t>ESTRUTURA PARA TELHADO</t>
  </si>
  <si>
    <t>Estrutura de madeira de lei tipo Paraju, peroba mica, angelim pedra ou equivalente para telhado de telha cerâmica tipo capa e canal, com pontaletes, terças, caibros e ripas, inclusive tratamento com cupinicida, exclusive telhas</t>
  </si>
  <si>
    <t>Estrutura de madeira de lei tipo Paraju, peroba mica, angelim pedra ou equivalente para telhado de telha ondulada de fibrocimento esp. 6mm, com pontaletes e caibros, inclusive tratamento com cupinicida, exclusive telhas</t>
  </si>
  <si>
    <t>Estrutura de madeira de lei tipo Paraju ou equivalente para cobertura de telha de fibrocimento canalete 49/90, inclusive tratamento com cupinicida, exclusive telhas</t>
  </si>
  <si>
    <t>Estrutura de madeira de lei tipo Paraju, peroba mica, angelim pedra ou equivalente para telhado de telhas cerâmicas tipo capa e canal c/ tesouras, pilares, vigas, terças, caibros e ripas, incl. trat. c/cupinicida, exclusive telhas</t>
  </si>
  <si>
    <t>Estrutura de madeira de lei Paraju, peroba mica, angelim pedra ou equivalente para telhado de telha cerâmica tipo francesa, com pontaletes, terças, caibros e ripas, inclusive tratamento com cupunicida, exclusive telhas</t>
  </si>
  <si>
    <t>TELHADO</t>
  </si>
  <si>
    <t>Cobertura nova de telhas onduladas de fibrocimento 6.0mm, inclusive cumeeiras e acessórios de fixação</t>
  </si>
  <si>
    <t>Cobertura nova de telhas onduladas de fibrocimento 8.0mm, inclusive cumeeiras e acessórios de fixação</t>
  </si>
  <si>
    <t>Cobertura nova de telhas de alumínio trapezoidal, H = 8 cm, esp. 0.5mm, inclusive acessórios de fixação</t>
  </si>
  <si>
    <t>Cobertura nova de telhas cerâmicas tipo capa e canal inclusive cumeeira (telhas compradas na praça de Vitória, posto obra) (área de projeção horizontal; incl. 35%)</t>
  </si>
  <si>
    <t>Cobertura nova de telhas cerâmicas tipo capa e canal inclusive cumeeiras (telhas compradas na fábrica, posto obra)</t>
  </si>
  <si>
    <t>Cumeeira para cobertura em telha cerâmica tipo capa e canal</t>
  </si>
  <si>
    <t>Cumeeira para cobertura em telhas onduladas de fibrocimento 6.0mm</t>
  </si>
  <si>
    <t>Cobertura em telha ondulada de alumínio, esp. 0.5mm, inclusive acessórios de fixação</t>
  </si>
  <si>
    <t>Cobertura com Telha em aço galvalume trapezoidal 40, espessura: 0.50 mm, pintura cor branca nas duas faces, inclusive acessório de fixação -Santo André, Eternit, Metform ou equivalente</t>
  </si>
  <si>
    <t>RUFOS E CALHAS</t>
  </si>
  <si>
    <t>Rufo de chapa metálica nº 26 com largura de 30 cm</t>
  </si>
  <si>
    <t>Calha de concreto armado Fck=15 MPa em "U" nas dimensões de 38 x 56 cm conforme detalhes em projeto</t>
  </si>
  <si>
    <t>Rufo de concreto armado Fck=20 MPa, nas dimensões de 35 x 7 cm, moldado "in loco", inclusive forma e armação e desforma, conforme projeto</t>
  </si>
  <si>
    <t>Calha em chapa galvanizada com largura de 40 cm</t>
  </si>
  <si>
    <t>Rufo de chapa de alumínio esp. 0.5mm, largura de 30cm</t>
  </si>
  <si>
    <t>Platibanda de alvenaria de bloco cerâmico 10x20x20cm, assentado com argamassa de cimento, cal hidratada CH1 e areia no traço 1:0,5:8, amarrada com pilaretes em conc. arm. a cada 2m (H=1.0m), excl. revest.</t>
  </si>
  <si>
    <t>Recolocação de engradamento de madeira para telhado com telha cerâmica, com pontaletes, terças, caibros e ripas, exclusive fornecimento</t>
  </si>
  <si>
    <t>Recolocação de estrutura de madeira para telhado com telha ondulada de fibrocimento ou telha ecológica tipo onduline, com pontaletes e caibros, exclusive fornecimento</t>
  </si>
  <si>
    <t>Recolocação de telha ondulada de fibrocimento 6mm, excl. cumeeira</t>
  </si>
  <si>
    <t>Remoção, lavagem com escova de aço e recolocação de telhas cerâmicas</t>
  </si>
  <si>
    <t>Tratamento em estrutura de madeira com imunizante cupinicida, a uma demão</t>
  </si>
  <si>
    <t>Limpeza de calhas e coletores (serviço realizado por servente)</t>
  </si>
  <si>
    <t>IMPERMEABILIZAÇÃO</t>
  </si>
  <si>
    <t>IMPERMEABILIZAÇÃO DE CAIXAS DE ÁGUA</t>
  </si>
  <si>
    <t>Impermeabilização nas seguintes etapas: chapisco traço 1:2 c/ sika 1 ou equivalente, revest. duplo c/ argamassa de cimento e areia traço 1:3 c/ sika 1 ou equivalente, em 2x15 mm e acab. argamassa 1:1</t>
  </si>
  <si>
    <t>Índice de imperm.c/ manta asfáltica atendendo NBR 9952, asfalto polimérico, esp.4mm reforç.c/ filme int.em polietileno, regul.base c/ arg.1:4 esp.mín.15mm, proteção mec. arg. 1:4 esp.20mm, imprimação e juntas dilat.</t>
  </si>
  <si>
    <t>IMPERMEABILIZAÇÃO CALHAS, LAJES DESCOBERTAS, BALDRAMES, PAREDES E JARDINEIRAS</t>
  </si>
  <si>
    <t>Impermeabilização com argamassa de igol 2 - marca de referência Sika</t>
  </si>
  <si>
    <t>Pintura impermeabilizante com igolflex ou equivalente a 3 demãos</t>
  </si>
  <si>
    <t>Impermeabilização, empregando argamassa de cimento e areia sem peneirar no traço 1:3 com aditivo impermeabilizado tipo sika 1 ou equivalente, espessura de 2 cm</t>
  </si>
  <si>
    <t>Índice de imperm.c/ manta asfáltica atendendo NBR 9952, asfalto polimerizado esp.3mm, reforç.c/ filme int. polietileno, regul. base c/ arg.1:4 esp.mín.15mm, proteção mec. arg.1:4 esp.20mm, imprimação e juntas dilat.</t>
  </si>
  <si>
    <t>IMPERMEABILIZAÇÃO DE FOSSAS E FILTROS</t>
  </si>
  <si>
    <t>Impermeabilização nas seguintes etapas: chapisco traço 1:2 c/ sika 1 prop. 1:10 ou equiv., revest. duplo c/ argamassa de cimento e areia traço 1:3 c/ sika 1 prop. 1:12 ou equivalente, esp. 2x15 mm e acab. argamassa 1:2</t>
  </si>
  <si>
    <t>REVESTIMENTO COM ARGAMASSA</t>
  </si>
  <si>
    <t>Chapisco com argamassa de cimento e areia média ou grossa lavada no traço 1:3, espessura 5 mm</t>
  </si>
  <si>
    <t>REBAIXAMENTOS</t>
  </si>
  <si>
    <t>Forro de gesso acabamento tipo liso</t>
  </si>
  <si>
    <t>Forro PVC branco L = 20 cm, frisado, estruturado por perfis de aço galvanizado e tirantes rígidos fabricado de acordo com a NBR-14285, colocado</t>
  </si>
  <si>
    <t>REVESTIMENTO EMPREGANDO ARGAMASSA DE CIMENTO, CAL E AREIA</t>
  </si>
  <si>
    <t>Emboço de argamassa de cimento, cal hidratada CH1 e areia lavada traço 1:0.5:6, espessura 20 mm</t>
  </si>
  <si>
    <t>Reboco tipo paulista de argamassa de cimento, cal hidratada CH1 e areia lavada traço 1:0.5:6, espessura 25 mm</t>
  </si>
  <si>
    <t>Recolocação de forro de madeira, com aproveitamento do material</t>
  </si>
  <si>
    <t>REVESTIMENTO DE PAREDES</t>
  </si>
  <si>
    <t>Chapisco de argamassa de cimento e areia média ou grossa lavada, no traço 1:3, espessura 5 mm</t>
  </si>
  <si>
    <t>ACABAMENTOS</t>
  </si>
  <si>
    <t>Azulejo branco 15 x 15 cm, juntas a prumo, assentado com argamassa de cimento colante, inclusive rejuntamento com cimento branco, marcas de referência Eliane, Cecrisa ou Portobello</t>
  </si>
  <si>
    <t>Roda-parede de madeira de lei tipo Paraju ou equivalente, de 10 x 2.5cm, fixado com parafuso e bucha plástica n° 8</t>
  </si>
  <si>
    <t>Roda-parede de madeira de lei tipo Paraju ou equivalente, de 20 X 1.5cm fixado com parafuso e bucha plástica n° 7</t>
  </si>
  <si>
    <t>Acabamento de alumínio com perfil de canto para arremate das paredes</t>
  </si>
  <si>
    <t>Acabamento de perfil "U" em alumínio anodizado fosco 1/2"</t>
  </si>
  <si>
    <t>Pastilha cerâmica branca 5 x 5 cm, assentada com argamassa de cimento colante e rejunte pré-fabricado, marcas de referência Atlas, Jatobá, NGK ou equivalentwe</t>
  </si>
  <si>
    <t>Assentamento de revestimento cerâmico com cimento colante, excl. rejuntamento e cerâmica</t>
  </si>
  <si>
    <t>Roda parede em granito cinza andorinha 7x2cm, com acabamento abaulado nos dois lados</t>
  </si>
  <si>
    <t>Cerâmica 10 x 10 cm, branco brilhante ref Galeria Mesh BR telada, ELIANE, STRUFALDI, CERAL, empregando argamassa colante, inclusive rejuntamento junta plus cinza claro esp. 3 mm</t>
  </si>
  <si>
    <t>Cerâmica retificada, acabamento brilhante, dim. 32x60cm, ref. TRADIZIONALLE BIANCO Biancogres/equiv. assentado com argamassa de cimento colante, inclusive rejuntamento com argamassapre-fabricada para rejunte</t>
  </si>
  <si>
    <t>Emboço de argamassa de cimento, cal hidratada CH1 e areia média ou grossa lavada no traço 1:0.5:6, espessura 20 mm</t>
  </si>
  <si>
    <t>Reboco de argamassa de cimento, cal hidratada CH1 e areia média ou grossa lavada no traço 1:0.5:6, espessura 5mm</t>
  </si>
  <si>
    <t>Reboco tipo paulista de argamassa de cimento, cal hidratada CH1 e areia média ou grossa lavada no traço 1:0.5:6, espessura 25 mm</t>
  </si>
  <si>
    <t>Reboco de argamassa de cimento, cal hidratada CH1 e areia média ou grossa lavada no traço 1:0.5:6, com impermeabilizante para revestimentos (caixas, fossas, filtros, cisternas, etc...)</t>
  </si>
  <si>
    <t>Chapisco de argamassa de cimento e areia média ou grossa lavada no traço 1:3, espessura 5mm, com utilização de impermeabilizante</t>
  </si>
  <si>
    <t>PISOS INTERNOS E EXTERNOS</t>
  </si>
  <si>
    <t>LASTRO DE CONTRAPISO</t>
  </si>
  <si>
    <t>Regularização de base para revestimento cerâmico, com argamassa de cimento e areia no traço 1:5, espessura: 3 cm</t>
  </si>
  <si>
    <t>Regularização de base p/ revestimento cerâmico, com argamassa de cimento e areia no traço 1:5, espessura 5cm</t>
  </si>
  <si>
    <t>Lastro regularizado e impermeabilizado de concreto não estrutural, espessura de 8 cm</t>
  </si>
  <si>
    <t>Lastro regularizado de concreto não estrutural, espessura de 8 cm</t>
  </si>
  <si>
    <t>Lastro impermeabilizado de concreto não estrutural, espessura de 6 cm</t>
  </si>
  <si>
    <t>Lastro de concreto não estrutural, espessura de 6 cm</t>
  </si>
  <si>
    <t>Lastro impermeabilizado de concreto não estrutural, espessura de 8cm</t>
  </si>
  <si>
    <t>Piso cimentado liso com 1.5 cm de espessura, de argamassa de cimento e areia no traço 1:3 e juntas plásticas em quadros de 1 m</t>
  </si>
  <si>
    <t>Piso de tábuas corridas de Peroba de 15cm sobre caibros de 5x6cm espaçados de 50cm, fixados com argamassa de cimento e areia no traço 1:5</t>
  </si>
  <si>
    <t>Junta plástica 17 x 3 mm, para pisos corridos, inclusive fornecimento e colocação</t>
  </si>
  <si>
    <t>Piso de cimentado camurçado executado com argamassa de cimento e areia no traço 1:3, esp. 3.0cm</t>
  </si>
  <si>
    <t>Piso cimentado liso com 1.5 cm de espessura, em argamassa de cimento e areia no traço 1:3 e juntas plásticas em quadros de 1 m colorido com corante tipo Xadrez ou equivalente</t>
  </si>
  <si>
    <t>Fornecimento e instalação de Piso Paviflex dim. 30x30cm, esp. 2mm linha Chroma Concept ref. Fademac ou equivalente</t>
  </si>
  <si>
    <t>Revestimento de piso com placas de borracha plurigoma preto pastilhado ou equivalente, inclusive arremate</t>
  </si>
  <si>
    <t>Assentamento de piso cerâmico, com utilização de cimento colante, excl. rejuntamento e cerâmica</t>
  </si>
  <si>
    <t>Rejuntamento de piso cerâmico, usando cimento branco, para juntas de no máximo 3mm de espessura</t>
  </si>
  <si>
    <t>Rejuntamento empregando argamassa para rejunte, esp. 5mm</t>
  </si>
  <si>
    <t>Assentamento e rejuntamento de piso em porcelanato (dimensões superiores a 30x30cm) utilizando dupla colagem de argamassa colante para porcelanato tipo ACIII, exclusive fornecimento do porcelanato e do rejunte</t>
  </si>
  <si>
    <t>Piso argamassa alta resistência tipo granilite ou equiv de qualidade comprovada, esp de 10mm, com juntas plástica em quadros de 1m, na cor natural, com acabamento anti-derrapante mecanizado, inclusive regularização e=3.0cm</t>
  </si>
  <si>
    <t>Piso argamassa alta resistência tipo granilite ou equiv de qualidade comprovada, esp de 10mm, com juntas plástica em quadros de 1m, na cor natural, com acabamento polido mecanizado, inclusive regularização e=3.0cm</t>
  </si>
  <si>
    <t>Porcelanato esmaltado, acabamento acetinado, dim. 60x60cm, ref. de cor CIMENTO CINZA BOLD Portobello/equiv, utilizando dupla colagem de argamassa colante para porcelanato tipo ACIII e rejunte 3mm para porcelanato</t>
  </si>
  <si>
    <t>Porcelanato natural retificado, acabamento acetinado, dim. 60x60cm, ref. PLATINA NA Eliane/equiv, utilizando dupla colagem de argamassa colante para porcelanato tipo ACIII e rejunte e rejunte 3mm para porcelanato</t>
  </si>
  <si>
    <t>Piso cerâmico esmaltado, PEI 5, acabamento semibrilho, dim. 45x45cm, ref. de cor CARGO PLUS WHITE Eliane/equiv. assentado com argamassa de cimento colante, inclusive rejuntamento</t>
  </si>
  <si>
    <t>Assentamento e rejuntamento de piso em porcelanato (dimensões superiores a 30x30cm) utilizando dupla colagem de argamassa colante para porcelanato tipo ACII/ACIII, exclusive fornecimento do porcelanato e do rejunte</t>
  </si>
  <si>
    <t>DEGRAUS, RODAPÉS, SOLEIRAS E PEITORIS</t>
  </si>
  <si>
    <t>Rodapé de argamassa de cimento e areia no traço 1:3, altura de 7 cm e espessura de 2 cm</t>
  </si>
  <si>
    <t>Rodapé de cerâmica PEI-3, assentado com argamassa de cimento cola h = 7.0 cm, inclusive rejuntamento com cimento branco</t>
  </si>
  <si>
    <t>Rodapé de madeira de lei 7.0 x 1.5 cm, fixado com parafuso e bucha plástica n° 7</t>
  </si>
  <si>
    <t>Peitoril de mármore branco com largura 40 cm e esp. 3cm</t>
  </si>
  <si>
    <t>Soleira de granito esp. 2 cm e largura de 15 cm</t>
  </si>
  <si>
    <t>Soleira de granito cinza, espessura 3 cm e largura de 3 cm, conforme detalhe em projeto</t>
  </si>
  <si>
    <t>Rodapé de granito cinza andorinha altura de 7 cm e espessura de 2 cm, assentado com argamassa de cimento, cal hidratada CH1 e areia no traço 1:0,5:8, inclusive rejuntamento com cimento branco</t>
  </si>
  <si>
    <t>Peitoril de granito cinza polido, 15 cm, esp. 3cm</t>
  </si>
  <si>
    <t>Rodapé em cerâmica PEI-3, h = 7cm, assentado com argamassa de cimento, cal e areia, incl. rejuntamento com cimento branco</t>
  </si>
  <si>
    <t>Rodapé de granito cinza esp. 2cm, h=7cm, assentado com argamassa de cimento, cal hidratada CH1 e areia no traço 1:0,5:8, incl. rejuntamento com cimento branco</t>
  </si>
  <si>
    <t>Rodapé de argamassa de alta resistência tipo granilite ou equivalente de qualidade comprovada, altura de 10 cm e espessura de 10 mm, com cantos boleados, executado com cimento e granitina grana N.1, inclusive polimento</t>
  </si>
  <si>
    <t>Soleira de argamassa de alta resistência tipo granilite ou equivalente de qualidade comprovada, largura de 15cm, executado com cimento e granitina grana N.1</t>
  </si>
  <si>
    <t>Recomposição de piso cimentado, com argamassa de cimento e areia no traço 1:3, com 2 cm de espessura, incl. lastro</t>
  </si>
  <si>
    <t>INSTALAÇÕES HIDRO-SANITÁRIAS</t>
  </si>
  <si>
    <t>SUMIDOUROS, FOSSAS SÉPTICAS E FILTROS ANAERÓBIOS</t>
  </si>
  <si>
    <t>Fossa séptica de anéis pré-moldados de concreto, diâmetro 1.20 m, altura útil de 1.70m, completa, incluindo tampa c/visita de 60cm, concreto p/fundo esp.10 cm, e tubo para ligação ao filtro</t>
  </si>
  <si>
    <t>Filtro anaeróbio de anéis pré-moldados de concreto, diâmetro de 1.20m, altura útil de 1.80m, completo, incl. tampa c/visita de 60 cm, concreto p/fundo esp.10cm e tubulação de saída de esgoto</t>
  </si>
  <si>
    <t>Fossa séptica de anéis pré-moldados de concreto, diâmetro 2.00 m, Hútil 2.0m completa, incluindo tampa c/visita de 60cm, concreto p/ fundo esp.10 cm, tubo de limpeza e escavação, conf. detalhe em projeto</t>
  </si>
  <si>
    <t>Filtro anaeróbio de anéis pré-moldados de concreto, diâm. 2.0m, Hútil 2.0m, compl., incl. tampa c/visita 60cm, concreto p/ fundo esp. 10cm, escavação, brita 4 e tubulação de saída esgoto 150mm, conf. proj.</t>
  </si>
  <si>
    <t>ENTRADA DE ÁGUA</t>
  </si>
  <si>
    <t>Padrão de entrada d' água com cavalete de PVC para hidrômetro com diâmetro de 3/4" - padrão 1C da CESAN. Instalado em vão de muro protegido com gradeamento. Inclusive base de concreto magro, tubulação, conexões e registro. Conferir detalhe.</t>
  </si>
  <si>
    <t>Padrão de entrada d'água com caixa termoplástica para hidrômetro de 3/4" - padrão 1B da CESAN. Instalado embutido na alvenaria. Inclusive tubulação, conexões, registro, tubo camisa e caixa com tampa transparente. Conferir detalhe.</t>
  </si>
  <si>
    <t>Padrão entrada d'água com caixa enterrada para hidrômetro com diâmetro de 1" - padrão 2B da CESAN. Caixa em alvenaria 60x80x40cm e com tampa articulada de ferro fundido, registro e conexões para instalação de hidrômetro. Conferir detalhe</t>
  </si>
  <si>
    <t>Mureta p/ cavalete (Padrão 1B - CESAN) de alv. blocos cerâmicos 10x20x20cm deitados, dimensões 0.80x1.0x0.20m, para instalação de caixa termoplastica, incl revest. em reboco e lastro concreto esp.10cm, exclusive caixa e cavalete</t>
  </si>
  <si>
    <t>PONTOS HIDRO-SANITÁRIOS</t>
  </si>
  <si>
    <t>Ponto de água fria (lavatório, tanque, pia de cozinha, etc...)</t>
  </si>
  <si>
    <t>pt</t>
  </si>
  <si>
    <t>Ponto com registro de pressão (chuveiro, caixa de descarga, etc...)</t>
  </si>
  <si>
    <t>Ponto de torneira de jardim (para praças)</t>
  </si>
  <si>
    <t>Ponto de válvula de descarga, inclusive válvula (sem acabamento)</t>
  </si>
  <si>
    <t>Ponto para esgoto primário (vaso sanitário)</t>
  </si>
  <si>
    <t>Ponto para esgoto secundário (pia, lavatório, mictório, tanque, bidê, etc...)</t>
  </si>
  <si>
    <t>Ponto para caixa sifonada, inclusive caixa sifonada pvc 150x150x50mm com grelha em pvc</t>
  </si>
  <si>
    <t>Ponto para ralo sifonado, inclusive ralo sifonado 100 x 40 mm c/ grelha em pvc</t>
  </si>
  <si>
    <t>Ponto para ralo seco, inclusive ralo pvc 10 cm com grelha em pvc</t>
  </si>
  <si>
    <t>Ponto para caixa sifonada, inclusive caixa sifonada pvc 150x150x50mm com grelha em aço inox</t>
  </si>
  <si>
    <t>Ponto para ralo sifonado, inclusive ralo sifonado 100 x 40 mm c/ grelha em açõ inox</t>
  </si>
  <si>
    <t>Ponto de válvula de descarga, inclusive válvula e acabamento anti-vandalismo cromado referência Docol, Fabrimar e Deca</t>
  </si>
  <si>
    <t>Ponto de válvula de descarga, inclusive válvula de descarga de 50mm (1 1/2"), com acabamento para válvula de descarga Benefit, marca de referência Docol ou equivalente Mod. 00184906</t>
  </si>
  <si>
    <t>Ponto p/ válvula (mictório) inclusive válvula com acabamento marca de referência Pressmatic Docol, Mod. 17015106 e tubo de ligação p/mictório antivandalismo Pressmatic Mod. 00132606 marca de ref. Docol ou equivalente</t>
  </si>
  <si>
    <t>TUBULAÇÃO DE LIGAÇÃO DE CAIXAS</t>
  </si>
  <si>
    <t>Tubos de concreto simples PS1, diâmetro 200 mm, com rejuntamento de argamassa de cimento, cal hidratada e areia no traço 1:2:6, incluindo escavação e berço, conf. normas e especificações.</t>
  </si>
  <si>
    <t>Tubos de concreto simples PS1, diâmetro 300 mm, com rejuntamento de argamassa de cimento, cal hidratada e areia no traço 1:2:6, incluindo escavação e berço, conforme normas e especificações.</t>
  </si>
  <si>
    <t>Tubo PVC rígido para esgoto no diâmetro de 100mm incluindo escavação e aterro com areia</t>
  </si>
  <si>
    <t>Tubo PVC rígido para esgoto no diâmetro de 150mm incluindo escavação e aterro com areia</t>
  </si>
  <si>
    <t>Tubo PVC rígido para esgoto no diâmetro de 200mm incluindo escavação e aterro com areia</t>
  </si>
  <si>
    <t>Tubo PVC rígido para esgoto no diâmetro de 75 mm incluindo escavação e aterro com areia</t>
  </si>
  <si>
    <t>CAIXAS EMPREGANDO ARGAMASSA DE CIMENTO, CAL E AREIA</t>
  </si>
  <si>
    <t>Caixas de inspeção de alv. blocos concreto 9x19x39cm, dim, 60x60cm e Hmáx = 1m, com tampa de conc. esp. 5cm, lastro de conc. esp. 10cm, revest intern. c/ chapisco e reboco impermeabilizado, incl. escavação, reaterro e enchimento</t>
  </si>
  <si>
    <t>Caixa de areia de alvenaria de blocos de concreto 9x19x39cm, dim. 60x60cm e Hmáx=1m, c/ tampa em concreto esp. 5cm, lastro concreto esp. 10cm, revestida intern. c/ chapisco e reboco impermeabilizante, incl. escavação e reaterro</t>
  </si>
  <si>
    <t>Caixa sifonada especial de alv. bloco conc.9x19x39cm, dim 60x60cm e Hmáx=1m, c/ tampa em concreto esp.5cm, lastro conc.esp.10cm, revest. intern. c/chap. e reb. impermeab. escav, reaterro e curva curta c/ visita e plug em pvc 100mm</t>
  </si>
  <si>
    <t>Caixa de gordura de alv. bloco concreto 9x19x39cm, dim.60x60cm e Hmáx=1m, com tampa em concreto esp.5cm, lastro concreto esp.10cm, revestida intern. c/ chapisco e reboco impermeab, escavação, reaterro e parede interna em concreto</t>
  </si>
  <si>
    <t>Caixa retentora de matéria sólida de alv. bloco conc.9x19x39cm, dim 60x60cm e Hmáx=1m, c/ tampa conc. esp.5cm, lastro conc. esp.10cm, revest. internamente c/ chap, reb. impermeab., escavação, reaterro e parede int. em concreto</t>
  </si>
  <si>
    <t>Caixas de inspeção de alv. blocos concreto 9x19x39cm, dim.100x60cm e Hmáx = 1m, com tampa de conc. esp. 5cm, lastro de conc. esp. 10cm, revest intern. c/ chapisco e reboco impermeabilizado, incl. escavação, reaterro e enchimento</t>
  </si>
  <si>
    <t>Caixa de gordura simples de alv. bloco concr.9x19x39cm, dim.80x60cm e Hmáx=1m, com tampa em concr.esp.5cm, lastro concr.esp.10cm, revestida intern. c/ chapisco e reboco impermeab, escavação, reaterro e parede interna em concr.</t>
  </si>
  <si>
    <t>Caixa de gordura especial de alv. bloco concr. 9x19x39cm, dim.60x60cm e Hmáx=1m, com tampa em concr.esp.5cm, lastro concr.esp.10cm, revestida intern. c/ chapisco e reboco impermeab, escavação, reaterro e parede interna em concr.</t>
  </si>
  <si>
    <t>Grelha largura 20 cm de ferro redondo de 1/2" a cada 3 cm, contorno com barra de ferro de 3/4" x 1/8" e caixilho de cantoneira de 1" x 3/16"</t>
  </si>
  <si>
    <t>Caixa de inspeção em alv. bloco concreto 9x19x39cm, dim. 60x60cm e Hmáx=1m, c/ tampa de ferro fundido 40x40cm, lastro de concreto esp.10cm, revest. interno c/ chapisco e reboco impermeabiliz, incl. escavação, reaterro e enchimento</t>
  </si>
  <si>
    <t>Caixa de areia em alv. de bloco de concreto 9x19x39, dim. 60x60cm e Hmáx=1m, c/ tampa em ferro fundido, lastro de concreto esp. 10cm, revest. int. c/ chapisco e reboco impermeabilizado, incl. escavação e reaterro</t>
  </si>
  <si>
    <t>Caixa sifonada especial em alv. bloco concr. 9x19x39cm, dim. 60x60cm e Hmáx=1m. c/ tampa em ferro fundido, lastro conc. esp.10cm, revest. int. c/ chap. e reboco imperm., incl. esc, reaterro e curva curta c/ visita e plug pvc 100mm</t>
  </si>
  <si>
    <t>Caixa de gordura em alv. bloco 9x19x39cm, dim. 60x60cm e Hmáx=1.0m, c/ tampa de ferro fundido, lastro concr. esp. 10cm, revest. intern. c/ chapisco e reboco impermeab., escavação, reaterro e parede int. em concreto</t>
  </si>
  <si>
    <t>Caixa retentora de mat. sólida em alv. bloco conc.9x19x39cm, dim.60x60cm e Hmáx=1m, c/ tampa de ferro fund., lastro conc. esp.10cm, revest. int. c/ chap. e reb. impermeab., esc. reaterro e parede int. em concreto</t>
  </si>
  <si>
    <t>REDE DE ÁGUA FRIA - TUBOS METÁLICOS</t>
  </si>
  <si>
    <t>Tubo de aço carbono galvanizado, com costura, classe leve, diâmetro 15mm (1/2"), inclusive conexões</t>
  </si>
  <si>
    <t>Tubo de aço carbono galvanizado, com costura, classe leve, diâmetro 20mm (3/4"), inclusive conexões</t>
  </si>
  <si>
    <t>Tubo de aço carbono galvanizado, com costura, classe leve, diâmetro 25mm (1"), inclusive conexões</t>
  </si>
  <si>
    <t>Tubo de aço carbono galvanizado, com costura, classe leve, diâmetro 32mm (1.1/4"), inclusive conexões</t>
  </si>
  <si>
    <t>Tubo de aço carbono galvanizado, com costura, classe leve, diâmetro 40mm (1.1/2"), inclusive conexões</t>
  </si>
  <si>
    <t>Tubo de aço carbono galvanizado, com costura, classe leve, diâmetro 50mm (2"), inclusive conexões</t>
  </si>
  <si>
    <t>Tubo de aço carbono galvanizado, com costura, classe leve, diâmetro 65mm (2.1/2"), inclusive conexões</t>
  </si>
  <si>
    <t>Tubo de aço carbono galvanizado, com costura, classe leve, diâmetro 80mm (3"), inclusive conexões</t>
  </si>
  <si>
    <t>Tubo de aço carbono galvanizado, com costura, classe leve, diâmetro 100mm (4"), inclusive conexões</t>
  </si>
  <si>
    <t>REDE DE ÁGUA FRIA - TUBOS SOLDÁVEIS DE PVC</t>
  </si>
  <si>
    <t>Tubo de PVC rígido soldável marrom, DN 20mm (1/2"), inclusive conexões</t>
  </si>
  <si>
    <t>Tubo de PVC rígido soldável marrom, DN 25mm (3/4"), inclusive conexões</t>
  </si>
  <si>
    <t>Tubo de PVC rígido soldável marrom, DN 32mm (1"), inclusive conexões</t>
  </si>
  <si>
    <t>Tubo de PVC rígido soldável marrom, DN 40mm (1.1/4"), inclusive conexões</t>
  </si>
  <si>
    <t>Tubo de PVC rígido soldável marrom, DN 50mm (1.1/2"), inclusive conexões</t>
  </si>
  <si>
    <t>Tubo de PVC rígido soldável marrom, DN 60mm (2"), inclusive conexões</t>
  </si>
  <si>
    <t>Tubo de PVC rígido soldável marrom, DN 75mm (2.1/2"), inclusive conexões</t>
  </si>
  <si>
    <t>Tubo de PVC rígido soldável marrom, DN 85mm (3"), inclusive conexões</t>
  </si>
  <si>
    <t>REDE DE ÁGUA FRIA - CONEXÕES SOLDÁVEIS DE PVC</t>
  </si>
  <si>
    <t>Adaptador de PVC soldável com flanges livres para caixa d'água, diâmetro 25mm x 3/4"</t>
  </si>
  <si>
    <t>Adaptador de PVC soldável com flanges livres para caixa d'água, diâmetro 32mm x 1"</t>
  </si>
  <si>
    <t>Adaptador de PVC soldável com flanges livres para caixa d'água, diâmetro 40mm x 1 1/4"</t>
  </si>
  <si>
    <t>Adaptador de PVC soldável com flanges livres para caixa d'água, diâmetro 50mm x 1 1/2"</t>
  </si>
  <si>
    <t>Adaptador de PVC soldável com flanges livres para caixa d'água, diâmetro 60mm x 2"</t>
  </si>
  <si>
    <t>Adaptador de PVC soldável com flanges livres para caixa d'água, diâmetro 75mm x 2 1/2"</t>
  </si>
  <si>
    <t>Adaptador de PVC soldável com anel para caixa d'água, DN 32mm</t>
  </si>
  <si>
    <t>REDE DE ESGOTO - TUBOS DE PVC</t>
  </si>
  <si>
    <t>Tubo de PVC rígido soldável branco, para esgoto, série normal, diâmetro 40mm (1 1/2"), inclusive conexões</t>
  </si>
  <si>
    <t>Tubo de PVC rígido soldável branco, para esgoto, série normal, diâmetro 50mm (2"), inclusive conexões</t>
  </si>
  <si>
    <t>Tubo de PVC rígido soldável branco, para esgoto, série normal, diâmetro 75mm (3"), inclusive conexões</t>
  </si>
  <si>
    <t>Tubo de PVC rígido soldável branco, para esgoto, série normal, diâmetro 100mm (4"), inclusive conexões</t>
  </si>
  <si>
    <t>Tubo de PVC rígido soldável branco, para esgoto, série normal, diâmetro 150mm (6"), inclusive conexões</t>
  </si>
  <si>
    <t>CAIXAS DE PVC / EQUIPAMENTOS</t>
  </si>
  <si>
    <t>Reparo para válvula de descarga, completo</t>
  </si>
  <si>
    <t>Sifão em PVC para pia de cozinha ou lavatório 1x11/2"</t>
  </si>
  <si>
    <t>Sifão em PVC para tanque 2"</t>
  </si>
  <si>
    <t>Ralo sifonado em PVC 100x100mm, com grelha PVC</t>
  </si>
  <si>
    <t>Ralo seco em PVC 100x100mm, com grelha em PVC</t>
  </si>
  <si>
    <t>Caixa sifonada em PVC, diâm. 150mm, com grelha e porta grelha quadrados, em aço inox</t>
  </si>
  <si>
    <t>Caixa seca em PVC, diâm. 100mm, com grelha e porta grelha quadrados, em aço inox</t>
  </si>
  <si>
    <t>Tampa para caixa sifonada, em PVC, de 150x150mm</t>
  </si>
  <si>
    <t>Tampa para caixa sifonada, em aço inox, de 150x150mm</t>
  </si>
  <si>
    <t>Tampa para ralo, em PVC, de 100x100mm</t>
  </si>
  <si>
    <t>Tampa para ralo, em aço inox, de 100x100mm</t>
  </si>
  <si>
    <t>Engate flexível de PVC para lavatório</t>
  </si>
  <si>
    <t>Torneira de bóia de PVC, diâm. 3/4" (20mm)</t>
  </si>
  <si>
    <t>Torneira de bóia de PVC, diâm. 1" (25mm)</t>
  </si>
  <si>
    <t>Torneira de bóia de PVC, diâm. 11/4" (32mm)</t>
  </si>
  <si>
    <t>Automático de bóia, duas funções 25A</t>
  </si>
  <si>
    <t>Adaptador de PVC com flanges livres para caixa d'água de 20mm x 1/2"</t>
  </si>
  <si>
    <t>ABERTURA E FECHAMENTO DE RASGOS (inclusive preparo e aplicação de argamassa)</t>
  </si>
  <si>
    <t>Abertura e fechamento de rasgos em alvenaria, para passagem de tubulações, diâm. 1/2" a 1"</t>
  </si>
  <si>
    <t>Abertura e fechamento de rasgos em alvenaria, para passagem de tubulações, diâm. 11/4" a 2"</t>
  </si>
  <si>
    <t>Abertura e fechamento de rasgos em alvenaria, para passagem de tubulações, diâm. 21/2 a 4"</t>
  </si>
  <si>
    <t>Abertura e fechamento de rasgos em concreto, para passagem de tubulações, diâm. 1/2" a 1"</t>
  </si>
  <si>
    <t>Abertura e fechamento de rasgos em concreto, para passagem de tubulações, diâm. 11/4" a 2"</t>
  </si>
  <si>
    <t>Abertura e fechamento de rasgos em concreto, para passagem de tubulações, diâm. 2 1/2"a 4"</t>
  </si>
  <si>
    <t>Revisões e reparos em torneiras e registros</t>
  </si>
  <si>
    <t>Revisões e reparos em caixas de descarga</t>
  </si>
  <si>
    <t>Revisões e reparos em torneiras de bóia</t>
  </si>
  <si>
    <t>Fornecimento de durepox para reparos (250g)</t>
  </si>
  <si>
    <t>FURO EM CONCRETO</t>
  </si>
  <si>
    <t>Furo mecanizado em concreto, com martelo demolidor elétrico, para passagem de instalações hidráulicas, diâmetros menores ou iguais a 1.1/2"</t>
  </si>
  <si>
    <t>cm</t>
  </si>
  <si>
    <t>Furo mecanizado em concreto, com martelo demolidor elétrico, para passagem de instalações hidráulicas, diâmetros maiores 1.1/2" e menores ou iguais a 3"</t>
  </si>
  <si>
    <t>Furo mecanizado em concreto, com martelo demolidor elétrico, para passagem de instalações hidráulicas, diâmetros maiores 3" e menores ou iguais a 4"</t>
  </si>
  <si>
    <t>Mureta de medição utilizando arg. cimento, cal e areia, dimensões 1100x2000x200mm, com pilares e cintas, revestido com chapisco e reboco, inclusive pintura emassamento e pintura acrílica a três demãos, exclusive cobertura</t>
  </si>
  <si>
    <t>Mureta de medição utilizando arg. cimento, cal e areia, dimensões 1500x2200x400mm, revestido com chapisco e reboco, inclusive pintura emassamento, pintura acrílica a três demãos e cobertura em telha cerâmica</t>
  </si>
  <si>
    <t>Quadro de distribuição de energia em PVC, de embutir, com 12 divisões modulares com barramento</t>
  </si>
  <si>
    <t>Quadro de distribuição de energia, de embutir, com 18 divisões modulares, com barramento</t>
  </si>
  <si>
    <t>Quadro de distribuição de energia, de embutir, com 24 divisões modulares, com barramento</t>
  </si>
  <si>
    <t>Quadro de distribuição de energia, de embutir, com 32 divisões modulares, com barramento</t>
  </si>
  <si>
    <t>Caixa de distribuição 20x20x15 cm</t>
  </si>
  <si>
    <t>Quadro de distribuição de energia, de embutir, com 12 divisões modulares, sem barramento</t>
  </si>
  <si>
    <t>Quadro distrib. energia, embutido ou semi embutido, capac. p/ 34 disj. DIN, c/barram trif. 150A barra. neutro e terra, fab. em chapa de aço 12 USG com porta, espelho, trinco com fechad ch yale, Ref. QDETG II-34DIN-CEMAR ou equiv.</t>
  </si>
  <si>
    <t>Quadro distrib. energia, embutido ou semi embutido, capac. p/ 44 disj. DIN, c/barram trif. 150A barra. neutro e terra, fab. em chapa de aço 12 USG com porta, espelho, trinco com fechad ch yale, Ref. QDETG II-44DIN-CEMAR ou equiv.</t>
  </si>
  <si>
    <t>Quadro distrib. energia, embutido ou semi embutido, capac. p/ 56 disj. DIN, c/barram trif. 225A barra. neutro e terra, fab. em chapa de aço 12 USG com porta, espelho, trinco com fechad ch</t>
  </si>
  <si>
    <t>Quadro de distribuição em PVC para 08 circuitos, inclusive 6 disjuntores monopolares 15 A, sem barramento</t>
  </si>
  <si>
    <t>CAIXAS DE PASSAGEM</t>
  </si>
  <si>
    <t>Caixa para medidor polifásico carga até 41000W inclusive caixa para disjuntor polifásico até 100A</t>
  </si>
  <si>
    <t>Caixa de aterramento de concreto simples, nas dimensões de 30x30x25cm, com revest. int. em chapisco e reboco, tampa de concreto esp.5cm e lastro de brita esp. 5 cm, incl. haste 5/8"x2400mm</t>
  </si>
  <si>
    <t>Caixa de passagem 100x100x80mm, chapa 18, com tampa parafusada</t>
  </si>
  <si>
    <t>Caixa de passagem de alvenaria de blocos de concreto 9x19x39cm, dimensões de 30x30x50cm, com revestimento interno em chapisco e reboco, tampa de concreto esp.5cm e lastro de brita 5 cm</t>
  </si>
  <si>
    <t>Caixa de passagem de alvenaria de blocos de concreto 9x19x39cm, dimensões de 40x40x50cm, com revestimento interno em chapisco e reboco, tampa de concreto esp.5cm e lastro de brita 5 cm</t>
  </si>
  <si>
    <t>Caixa de passagem de alvenaria de blocos de concreto 9x19x39cm, dimensões de 50x50x50cm, com revestimento interno em chapisco e reboco, tampa de concreto esp.5cm e lastro de brita 5 cm</t>
  </si>
  <si>
    <t>Conjunto caixa termoplástica para Medidor Padrão ESCELSA Monofáfico com tampa transparente em policarbonato P-980-009 inclusive caixa para disjuntor monof P-940-003 Padrão Escelsa</t>
  </si>
  <si>
    <t>Caixa de embutir marca de referência Tigreflex, 4x2"</t>
  </si>
  <si>
    <t>Caixa de embutir marca de referência Tigreflex, 4x4"</t>
  </si>
  <si>
    <t>Caixa de passagem 150x150x80mm, chapa 18, com tampa parafusada</t>
  </si>
  <si>
    <t>Caixa de passagem 200x200x100mm, chapa 18, com tampa parafusada</t>
  </si>
  <si>
    <t>Caixa de passagem 300x300x120mm, chapa 18, com tampa parafusada</t>
  </si>
  <si>
    <t>Caixa de passagem 400x400x120mm, chapa 18, com tampa parafusada</t>
  </si>
  <si>
    <t>Caixa sextavada em PVC de 3x3x1 1/2", marca de referência Tigreflex</t>
  </si>
  <si>
    <t>ENVELOPAMENTO DE ELETRODUTOS</t>
  </si>
  <si>
    <t>Envelopamento de concreto simples com consumo mínimo de cimento de 250kg/m3, inclusive escavação para profundidade mínima do eletroduto de 50 cm, de 25 x 25 cm, para 1 eletroduto</t>
  </si>
  <si>
    <t>Envelopamento de concreto simples com consumo mínimo de cimento de 250kg/m3, inclusive escavação para profundidade mínima do eletroduto de 50 cm, de 25 x 30 cm, para 2 eletrodutos</t>
  </si>
  <si>
    <t>Envelopamento de concreto simples com consumo mínimo de cimento de 250kg/m3, inclusive escavação para profundidade mínima do eletroduto de 50cm, de 60 x 30 cm, para 3 eletrodutos</t>
  </si>
  <si>
    <t>Envelopamento de concreto simples com consumo mínimo de cimento de 250kg/m3, inclusive escavação para profundidade mínima do eletroduto de 50cm, de 45 x 45 cm, para 3 eletrodutos</t>
  </si>
  <si>
    <t>Eletroduto aparente de PVC rígido roscável diâmetro 3/4", inclusive abraçadeira de fixação</t>
  </si>
  <si>
    <t>Caixa de ligação de alumínio silício, tipo CONDULETES,sem rosca, no formato B, inclusive tampa com vedação, diâmetro 3/4"</t>
  </si>
  <si>
    <t>Caixa de ligação de alumínio silício, tipo CONDULETES, sem rosca, no formato T, inclusive tampa com vedação, diâmetro 3/4"</t>
  </si>
  <si>
    <t>Caixa de ligação de alumínio silício, tipo CONDULETES, sem rosca, no formato LR, inclusive tampa com vedação, diâmetro 3/4"</t>
  </si>
  <si>
    <t>Caixa de ligação de alumínio silício, tipo CONDULETES, sem rosca, no formato X, inclusive tampa com vedação, diâmetro 3/4"</t>
  </si>
  <si>
    <t>Eletroduto aparente de PVC rígido roscável diâmetro 1", inclusive abraçadeira de fixação</t>
  </si>
  <si>
    <t>Canaleta sistema X da Pial ou equivalente, inclusive conexões</t>
  </si>
  <si>
    <t>Eletrocalha perfurada em chapa de aço galvanizado nº16, 150x50mm, sem tampa</t>
  </si>
  <si>
    <t>Eletrocalha perfurada em chapa de aço galvanizado nº16, 200x100mm, sem tampa</t>
  </si>
  <si>
    <t>Eletrocalha perfurada em chapa de aço galvanizado nº16, 300x100mm, sem tampa</t>
  </si>
  <si>
    <t>Eletrocalha perfurada em chapa de aço galvanizado nº16, 400x100mm, sem tampa</t>
  </si>
  <si>
    <t>Redução concêntrica para eletrocalha perfurada, tipo "U", 200x150mm, aba 100</t>
  </si>
  <si>
    <t>Redução concêntrica para eletrocalha perfurada, tipo "U", 300x150mm, aba 100</t>
  </si>
  <si>
    <t>Redução concêntrica para eletrocalha perfurada, tipo "U", 400x150mm, aba 100</t>
  </si>
  <si>
    <t>Saída horizontal para eletroduto de 3/4"</t>
  </si>
  <si>
    <t>Saída horizontal para eletroduto de 1"</t>
  </si>
  <si>
    <t>Saída horizontal para eletroduto de 2"</t>
  </si>
  <si>
    <t>Tampa de encaixe para eletrocalha em chapa de aço galvanizada 18, dim. 150mm</t>
  </si>
  <si>
    <t>Tampa de encaixe para eletrocalha em chapa de aço galvanizada 18, dim. 200mm</t>
  </si>
  <si>
    <t>Tampa de encaixe para eletrocalha em chapa de aço galvanizada 18, dim. 300mm</t>
  </si>
  <si>
    <t>Tampa de encaixe para eletrocalha em chapa de aço galvanizada 18, dim. 400mm</t>
  </si>
  <si>
    <t>Junção simples para eletrocalha metálica 200x100mm, galvanizada, ref. Mega MG 2760 ou equivalente</t>
  </si>
  <si>
    <t>Junção simples para eletrocalha metálica 300x100mm, galvanizada, ref. Mega MG 2760 ou equivalente</t>
  </si>
  <si>
    <t>TÊ horizontal 90º para eletrocalha metálica 200x100mm, galvanizada, ref. MEGA MG 2570 ou equivalente</t>
  </si>
  <si>
    <t>TÊ horizontal 90º para eletrocalha metálica 300x100mm, galvanizada, ref. MEGA MG 2570 ou equivalente</t>
  </si>
  <si>
    <t>Curva horizontal 90º para eletrocalha metálica, 200x100mm, galvanizada, ref. MEGA MG 2510</t>
  </si>
  <si>
    <t>Curva horizontal 90º para eletrocalha metálica, 300x100mm, galvanizada, ref. MEGA MG 2510</t>
  </si>
  <si>
    <t>Suporte de fixação de eletroduto no teto, através de fita metálica perfurada (Walsiwa) ou equiv (1,30m), cursor (1 und), h=60cm, suporte "Y" (1 und), parafuso e bucha S8 (1 und)</t>
  </si>
  <si>
    <t>Suporte de fixação de eletrocalha de 200x100mm, na parede, através de suporte tipo mão francesa simples (1 und), parafuso e bucha S8 (2und)</t>
  </si>
  <si>
    <t>Suporte de fixação de eletrocalha de 300x100mm, na parede, através de suporte tipo mão francesa reforçada (1 und), parafuso e bucha S8 (2 und)</t>
  </si>
  <si>
    <t>Suporte de fixação de eletrocalha de 400x100mm, na parede, através de suporte tipo mão francesa reforçada (1 und), parafuso e bucha S8 (2 und)</t>
  </si>
  <si>
    <t>Suporte de fixação de eletrocalha de 200x100mm, no teto, através de gancho vertical (1 und), porca sextavada e arruela 1/4" (4 und), vergalhão rosca total 1/4" (h=60cm), cantoneira ZZ (1 und) e parafuso e bucha S8 (2 und)</t>
  </si>
  <si>
    <t>Suporte de fixação de eletrocalha de 300x100mm, no teto, através de suporte angular (1 und), porca sextavada e arruela 1/4' (4 und) , vergalhão com rosca total 1/4" (h=60cm), cantoneira ZZ (2 und) e parafuso e bucha S8 (2 und)</t>
  </si>
  <si>
    <t>Suporte de fixação de eletrocalha de 400x100mm, no teto, através de suporte angular (1 und), porca sextavada e arruela 1/4' (4 und), vergalhão rosca total 1/4" (h=60cm), cantoneira ZZ (2 und) e parafuso e bucha S8 (2 und)</t>
  </si>
  <si>
    <t>COMPOSIÇÕES INTERMEDIÁRIAS P/ ELETRICA</t>
  </si>
  <si>
    <t>Arame galvanizado 12 BWG (0.048 kg/m)</t>
  </si>
  <si>
    <t>Cabeçote de alumínio de 3/4"</t>
  </si>
  <si>
    <t>Canaleta sistema X Pial ou equivalente, inclusive conecções, 20x10x2200 mm, cod. 30801</t>
  </si>
  <si>
    <t>Fita isolante em rolo de 19mm x 20 m, número 33 Scoth ou equivalente</t>
  </si>
  <si>
    <t>Receptáculo (bocal) de louça para lâmpada incandescente</t>
  </si>
  <si>
    <t>Lâmpada fluorescente 40 W</t>
  </si>
  <si>
    <t>Arame de aço 14 BWG para guia</t>
  </si>
  <si>
    <t>Lâmpada fluorescente de 20W</t>
  </si>
  <si>
    <t>Soquete para lâmpada fluorescente</t>
  </si>
  <si>
    <t>CAIXAS DE PASSAGEM EMPREGANDO ARGAMASSA DE CIMENTO, CAL E AREIA</t>
  </si>
  <si>
    <t>Caixa de passagem de alvenaria de blocos cerâmicos 10 furos 10x20x20cm dimensões de 25x25x25cm, com revestimento interno em chapisco e reboco, tampa de concreto esp.5cm e lastro de brita 5 cm</t>
  </si>
  <si>
    <t>Caixa de passagem de alvenaria de blocos cerâmicos 10 furos 10x20x20cm dimensões de 50x50x50cm, com revestimento interno em chapisco e reboco, tampa de concreto esp.5cm e lastro de brita 5 cm</t>
  </si>
  <si>
    <t>Caixa de passagem de alvenaria de blocos cerâmicos 10 furos 10x20x20cm, dimensão de 30x30x30cm, com revestimento interno em chapisco e reboco, tampa de concreto esp. 5cm e lastro de brita 5cm</t>
  </si>
  <si>
    <t>Caixa de inspeção de alvenaria de blocos cerâmicos 10 furos 10x20x20cm dimensões de 30x30x60cm, com revestimento interno em chapisco e reboco, tampa de concreto esp.5cm e lastro de brita 5 cm</t>
  </si>
  <si>
    <t>Caixa de passagem de alvenaria de blocos de concreto 9x19x39cm, dimensões de 80x80x80m, com revestimento interno em chapisco e reboco tampa de concreto esp. 5cm e lastro de brita 5cm</t>
  </si>
  <si>
    <t>Caixa de passagem de alvenaria de blocos de concreto 9x19x39cm, dimensões de 1.00x1.00x1.00m, com revestimento interno em chapisco e reboco tampa de concreto esp. 5cm e lastro de brita 5cm</t>
  </si>
  <si>
    <t>ELETRODUTOS E CONEXÕES</t>
  </si>
  <si>
    <t>Eletroduto de PVC rígido roscável, diâmetro 1/2", inclusive conexões</t>
  </si>
  <si>
    <t>Eletroduto de PVC rígido roscável, diâmetro 3/4", inclusive conexões</t>
  </si>
  <si>
    <t>Eletroduto de PVC rígido roscável, diâmetro 1", inclusive conexões</t>
  </si>
  <si>
    <t>Eletroduto de PVC rígido roscável, diâmetro 1.1/4", inclusive conexões</t>
  </si>
  <si>
    <t>Eletroduto de PVC rígido roscável, diâmetro 1.1/2", inclusive conexões</t>
  </si>
  <si>
    <t>Eletroduto de PVC rígido roscável, diâmetro 2", inclusive conexões</t>
  </si>
  <si>
    <t>Eletroduto de PVC rígido roscável, diâmetro 3", inclusive conexões</t>
  </si>
  <si>
    <t>Eletroduto flexível corrugado diâmetro 3/4", Amarelo ? Tigreflex ou equivalente</t>
  </si>
  <si>
    <t>Eletroduto flexível corrugado diâmetro 1", Amarelo ? Tigreflex ou equivalente</t>
  </si>
  <si>
    <t>Eletroduto de PVC rígido roscável, diâmetro 4", inclusive conexões</t>
  </si>
  <si>
    <t>Eletroduto de PVC rígido roscável, diâmetro 6", inclusive conexões</t>
  </si>
  <si>
    <t>Eletroduto PEAD parede simples, corrugado, cor preta, diâmetro 1.1/2", referencia Kanaflex, Plastibras ou equivalente</t>
  </si>
  <si>
    <t>Eletroduto PEAD parede simples, corrugado, cor preta, diâmetro 1.1/4", referencia Kanaflex, Plastibras ou equivalente</t>
  </si>
  <si>
    <t>Eletroduto PEAD parede simples, corrugado, cor preta, diâmetro 2", referencia Kanaflex, Plastibras ou equivalente</t>
  </si>
  <si>
    <t>Eletroduto PEAD parede simples, corrugado, cor preta, diâmetro 3", referencia Kanaflex, Plastibras ou equivalente</t>
  </si>
  <si>
    <t>Eletroduto PEAD parede simples, corrugado, cor preta, diâmetro 4", referencia Kanaflex, Plastibras ou equivalente</t>
  </si>
  <si>
    <t>Eletroduto PEAD parede simples, corrugado, cor preta, diâmetro 6", referencia Kanaflex, Plastibras ou equivalente</t>
  </si>
  <si>
    <t>CHAVES, FUSIVEIS E DISJUNTORES</t>
  </si>
  <si>
    <t>Mini-Disjuntor monopolar 16A, curva C, 5kA, 127/220Vca, referência Siemens, GE, Schneider ou equivalente</t>
  </si>
  <si>
    <t>Mini-Disjuntor monopolar 20A, curva C, 5kA, 127/220Vca, referência Siemens, GE, Schneider ou equivalente</t>
  </si>
  <si>
    <t>Mini-Disjuntor monopolar 25A, curva C, 5kA, 127/220Vca, referência Siemens, GE, Schneider ou equivalente</t>
  </si>
  <si>
    <t>Mini-Disjuntor monopolar 32A, curva C, 5kA, 127/220Vca, referência Siemens, GE, Schneider ou equivalente</t>
  </si>
  <si>
    <t>Mini-Disjuntor monopolar 40A, curva C, 5kA, 127/220Vca, referência Siemens, GE, Schneider ou equivalente</t>
  </si>
  <si>
    <t>Mini-Disjuntor bipolar 16A, curva C, 5kA, 127/220Vca, referência Siemens, GE, Schneider ou equivalente</t>
  </si>
  <si>
    <t>Mini-Disjuntor bipolar 20A, curva C, 5kA, 127/220Vca, referência Siemens, GE, Schneider ou equivalente</t>
  </si>
  <si>
    <t>Mini-Disjuntor bipolar 50A, curva C, 5kA, 127/220Vca, referência Siemens, GE, Schneider ou equivalente</t>
  </si>
  <si>
    <t>Mini-Disjuntor tripolar 16A, curva C, 5kA, 127/220Vca, referência Siemens, GE, Schneider ou equivalente</t>
  </si>
  <si>
    <t>Mini-Disjuntor tripolar 40A, curva C, 5kA, 127/220Vca, referência Siemens, GE, Schneider ou equivalente</t>
  </si>
  <si>
    <t>Mini-Disjuntor tripolar 50A, curva C, 5kA, 127/220Vca, referência Siemens, GE, Schneider ou equivalente</t>
  </si>
  <si>
    <t>Mini-Disjuntor tripolar 90 A, curva C, 5kA, 127/220Vca, referência Siemens, GE, Schneider ou equivalente</t>
  </si>
  <si>
    <t>Mini-Disjuntor tripolar 100A, curva C, 20kA, 127/220Vca, referência Siemens, GE, Schneider ou equivalente</t>
  </si>
  <si>
    <t>Mini-Disjuntor tripolar 70A, curva C, 5kA, 127/220Vca, referência Siemens, GE, Schneider ou equivalente</t>
  </si>
  <si>
    <t>Mini-Disjuntor monopolar 50A, curva C, 5kA, 127/220Vca, referência Siemens, GE, Schneider ou equivalente</t>
  </si>
  <si>
    <t>Mini-Disjuntor monopolar 63A, curva C, 5kA, 127/220Vca, referência Siemens, GE, Schneider ou equivalente</t>
  </si>
  <si>
    <t>Mini-Disjuntor monopolar 70A, curva C, 5kA, 127220Vca, referência Siemens, GE, Schneider ou equivalente</t>
  </si>
  <si>
    <t>Mini-Disjuntor monopolar 80A, curva C, 5kA, 127/220Vca, referência Siemens, GE, Schneider ou equivalente</t>
  </si>
  <si>
    <t>Mini-Disjuntor bipolar 25A, curva C, 5kA, 127/220Vca, referência Siemens, GE, Schneider ou equivalente</t>
  </si>
  <si>
    <t>Mini-Disjuntor bipolar 32A, curva C, 5kA, 127/220Vca, referência Siemens, GE, Schneider ou equivalente</t>
  </si>
  <si>
    <t>Mini-Disjuntor bipolar 40A, curva C, 5kA, 127/220Vca, referência Siemens, GE, Schneider ou equivalente</t>
  </si>
  <si>
    <t>Mini-Disjuntor bipolar 63A, curva C, 5kA, 127/220Vca, referência Siemens, GE, Schneider ou equivalente</t>
  </si>
  <si>
    <t>Mini-Disjuntor bipolar 70A, curva C, 5kA, 220/127Vca, referência Siemens, GE, Schneider ou equivalente</t>
  </si>
  <si>
    <t>ni-Disjuntor bipolar 80A, curva C, 5kA, 127/220Vca, referência Siemens, GE, Schneider ou equivalente</t>
  </si>
  <si>
    <t>Mini-Disjuntor tripolar 20A, curva C, 5kA, 127/220Vca, referência Siemens, GE, Schneider ou equivalente</t>
  </si>
  <si>
    <t>Mini-Disjuntor tripolar 25A, curva C, 5kA, 127/220Vca, referência Siemens, GE, Schneider ou equivalente</t>
  </si>
  <si>
    <t>Mini-Disjuntor tripolar 32A, curva C, 5kA, 127/220Vca, referência. Siemens, GE, Schneider ou equivalente</t>
  </si>
  <si>
    <t>Mini-Disjuntor tripolar 63A, curva C, 5kA, 127/220Vca, referência Siemens, GE, Schneider ou equivalente</t>
  </si>
  <si>
    <t>Mini-Disjuntor tripolar 80A, curva C, 5kA, 127/220Vca, referência Siemens, GE, Schneider ou equivalente</t>
  </si>
  <si>
    <t>Mini-Disjuntor tripolar 125A, curva C, 20kA, 127/220Vca, referência Siemens, GE, Schneider ou equivalente</t>
  </si>
  <si>
    <t>Disjuntor caixa moldada termomagnetico fixo, tripolar 175A, Icu: 50kA, 400/500Vca, referência Siemens, Soprano, Schneider ou equivalente</t>
  </si>
  <si>
    <t>Disjuntor caixa moldada termomagnetico fixo, tripolar 200A, Icu: 50kA, 400/500Vca, referência Siemens, Soprano, Schneider ou equivalente</t>
  </si>
  <si>
    <t>Disjuntor caixa moldada termomagnetico fixo, tripolar 400A, Icu: 65kA, 380/415Vca, referência Siemens, Soprano, Schneider ou equivalente</t>
  </si>
  <si>
    <t>Dispositivo de proteção contra surto (DPS) bipolar, 40kA, 275Vca, referência Siemens, Steck, Clamper ou equivalente</t>
  </si>
  <si>
    <t>Mini-Disjuntor monopolar 10A, curva C, 5kA, 127/220Vca, referência Siemens, GE, Schneider ou equivalente</t>
  </si>
  <si>
    <t>Mini-Disjuntor tripolar 125A, curva C, 15kA, 220/380Vca, referência Siemens, GE, Schneider ou equivalente</t>
  </si>
  <si>
    <t>Fusivel retardado NH gG(gL), tamanho 01 ? 100A, 120kA em 500Vca, referência Siemens, WEG, Negrini ou equivalente</t>
  </si>
  <si>
    <t>Fusivel retardado NH gG(gL), tamanho 01 ? 160A, 120kA em 500Vca, referência Siemens, WEG, Negrini ou equivalente</t>
  </si>
  <si>
    <t>Fusivel retardado NH gG(gL), tamanho 02 ? 250A, 120kA em 500Vca, referência Siemens, WEG, Negrini ou equivalente</t>
  </si>
  <si>
    <t>Fusivel retardado NH gG(gL), tamanho 02 ? 300A, 120kA em 500Vca, referência Siemens, WEG, Negrini ou equivalente</t>
  </si>
  <si>
    <t>Fusivel retardado NH gG(gL), tamanho 02 ? 355A, 120kA em 500Vca, referência Siemens, WEG, Negrini ou equivalente</t>
  </si>
  <si>
    <t>Fusivel retardado NH gG(gL), tamanho 01 ? 125A, 120kA em 500Vca, referência Siemens, WEG, Negrini ou equivalente</t>
  </si>
  <si>
    <t>Interruptor Diferencial Bipolar DR 25A, 30mA ? 6kA, referência Siemens, Schneider, WEG ou equivalente</t>
  </si>
  <si>
    <t>Interruptor Diferencial Bipolar DR 40A, 30mA ? 6kA, referência Siemens, Schneider, WEG ou equivalente</t>
  </si>
  <si>
    <t>Interruptor Diferencial Bipolar DR 80A, 30mA - 6kA, referência Siemens, Schneider, WEG ou equivalente</t>
  </si>
  <si>
    <t>Cabo de cobre termoplástico (PVC) flexível isolado 450/750V, antichama BWF livre de chumbo, 70ºC - 1,5mm2</t>
  </si>
  <si>
    <t>Cabo de cobre termoplástico (PVC) flexível isolado 450/750V, antichama BWF livre de chumbo, 70ºC - 2,5mm2</t>
  </si>
  <si>
    <t>Cabo de cobre termoplástico (PVC) flexível isolado 450/750V, antichama BWF livre de chumbo, 70ºC ? 4,0mm2</t>
  </si>
  <si>
    <t>Cabo de cobre termoplástico (PVC) flexível isolado 450/750V, antichama BWF livre de chumbo, 70ºC ? 6,0mm2</t>
  </si>
  <si>
    <t>Cabo de cobre termoplástico (PVC) flexível isolado 450/750V, antichama BWF livre de chumbo, 70ºC ? 10,0mm2</t>
  </si>
  <si>
    <t>Cabo de cobre termoplástico (PVC) flexível isolado 450/750V, antichama BWF livre de chumbo, 70ºC ? 16,0mm2</t>
  </si>
  <si>
    <t>Cabo de cobre termoplástico (PVC) flexível isolado 450/750V, antichama BWF livre de chumbo, 70ºC ? 25,0mm2</t>
  </si>
  <si>
    <t>Cabo de cobre nu, seção de 25,0 mm2, têmpera meio dura, encordoamento classe 2A</t>
  </si>
  <si>
    <t>Cabo de cobre nu, seção de 10,0 mm2, têmpera meio dura, encordoamento classe 2A</t>
  </si>
  <si>
    <t>Cabo de cobre termoplástico (PVC) flexível isolado 0,60/1kV, antichama, HEPR 90ºC ? 2,5mm2</t>
  </si>
  <si>
    <t>Cabo de cobre termoplástico (PVC) flexível isolado 0,60/1kV, antichama, HEPR 90ºC ? 4,0mm2</t>
  </si>
  <si>
    <t>Cabo de cobre termoplástico (PVC) flexível isolado 0,60/1kV, antichama, HEPR 90ºC ? 6,0mm2</t>
  </si>
  <si>
    <t>Cabo de cobre termoplástico (PVC) flexível isolado 0,60/1kV, antichama, HEPR 90ºC ? 10,0mm2</t>
  </si>
  <si>
    <t>Cabo de cobre termoplástico (PVC) flexível isolado 0,60/1kV, antichama, HEPR 90ºC ? 16,0mm2</t>
  </si>
  <si>
    <t>Cabo de cobre termoplástico (PVC) flexível isolado 0,60/1kV, antichama, HEPR 90ºC ? 25,0mm2</t>
  </si>
  <si>
    <t>Cabo de cobre termoplástico (PVC) flexível isolado 0,60/1kV, antichama, HEPR 90ºC ? 35,0mm2</t>
  </si>
  <si>
    <t>Cabo de cobre termoplástico (PVC) flexível isolado 0,60/1kV, antichama, HEPR 90ºC ? 50,0mm2</t>
  </si>
  <si>
    <t>Cabo de cobre termoplástico (PVC) flexível isolado 0,60/1kV, antichama, HEPR 90ºC ? 95,0mm2</t>
  </si>
  <si>
    <t>Cabo de cobre termoplástico (PVC) flexível isolado 0,60/1kV, antichama, HEPR 90ºC ? 120,0mm2</t>
  </si>
  <si>
    <t>Cabo de cobre termoplástico (PVC) flexível isolado 0,60/1kV, antichama, HEPR 90ºC ? 300,0mm2</t>
  </si>
  <si>
    <t>Cabo de cobre termoplástico (PVC) flexível isolado 0,60/1kV, antichama, HEPR 90ºC ? 70,0mm2</t>
  </si>
  <si>
    <t>Cabo de cobre termoplástico (PVC) flexível isolado 0,60/1kV, antichama, HEPR 90ºC ? 150,0mm2</t>
  </si>
  <si>
    <t>Cabo de cobre termoplástico (PVC) flexível isolado 0,60/1kV, antichama, HEPR 90ºC ? 185,0mm2</t>
  </si>
  <si>
    <t>Cabo de cobre termoplástico (PVC) flexível isolado 0,60/1kV, antichama, HEPR 90ºC ? 240,0mm2</t>
  </si>
  <si>
    <t>Cabo de cobre termoplástico (PVC/ST2) blindado isolado 8,7/15kV, XLPE 90ºC ? 25,0mm2</t>
  </si>
  <si>
    <t>Cabo de cobre termoplástico (PVC/ST2) blindado isolado 8,7/15kV, XLPE 90ºC ? 35,0mm2</t>
  </si>
  <si>
    <t>Cabo de cobre termoplástico (PVC) flexível isolado 0,60/1kV, antichama, HEPR 90ºC ? 2x2,5mm2</t>
  </si>
  <si>
    <t>Cabo de cobre termoplástico (PVC) flexível isolado 0,60/1kV, antichama, HEPR 90ºC ? 3x2,5mm2</t>
  </si>
  <si>
    <t>Cabo de cobre termoplástico (PVC) flexível isolado 0,60/1kV, antichama, HEPR 90ºC ? 3x4,0mm2</t>
  </si>
  <si>
    <t>Cabo de cobre, têmpera mole, classe 5, isolamento não halogenado, 450/750V, com baixa emissao de fumaca, 70ºC em regime permanente - 1,50 mm2</t>
  </si>
  <si>
    <t>Cabo de cobre, tempera mole, classe 5, isolamento não halogenado, 450/750V, com baixa emissao de fumaca, 70ºC em regime permanente - 2,50 mm2</t>
  </si>
  <si>
    <t>Cabo de cobre, tempera mole, classe 5, isolamento não halogenado, 450/750V, com baixa emissao de fumaca, 70ºC em regime permanente - 4,0 mm2</t>
  </si>
  <si>
    <t>Cabo de cobre, tempera mole, classe 5, isolamento não halogenado, 450/750V, com baixa emissao de fumaca, 70ºC em regime permanente - 6,0 mm2</t>
  </si>
  <si>
    <t>Cabo de cobre, tempera mole, classe 5, isolamento não halogenado, 450/750V, com baixa emissao de fumaca, 70ºC em regime permanente - 10,0 mm2</t>
  </si>
  <si>
    <t>Cabo de cobre, tempera mole, classe 5, isolamento não halogenado, 450/750V, com baixa emissao de fumaca, 70ºC em regime permanente - 16,0 mm2</t>
  </si>
  <si>
    <t>Cabo de cobre, tempera mole, classe 5, isolamento não halogenado, 450/750V, com baixa emissao de fumaca, 70ºC em regime permanente - 25,0 mm2</t>
  </si>
  <si>
    <t>SERVIÇOS DIVERSOS</t>
  </si>
  <si>
    <t>Cabeçote de alumínio de 1 1/4"</t>
  </si>
  <si>
    <t>Cabeçote de alumínio de 1 1/2"</t>
  </si>
  <si>
    <t>Haste de terra tipo COPPERWELD - 5/8" x 2.40m</t>
  </si>
  <si>
    <t>Sapatilha</t>
  </si>
  <si>
    <t>Bucha e arruela de alumínio fundido diâmetro 20mm (3/4")</t>
  </si>
  <si>
    <t>Bucha e arruela de alumínio fundido diâmetro 25mm (1")</t>
  </si>
  <si>
    <t>Bucha e arruela de alumínio fundido diâmetro 40mm (1 1/2")</t>
  </si>
  <si>
    <t>Bucha e arruela de alumínio fundido diâmetro 80mm (3")</t>
  </si>
  <si>
    <t>Automático de bóia, 2 funções 25A</t>
  </si>
  <si>
    <t>Parafuso de máquina de ferro galvanizado diâmetro 16mm</t>
  </si>
  <si>
    <t>Abertura e fechamento de rasgos em alvenaria, para passagem de eletrodutos diâm. 1/2" a 1"</t>
  </si>
  <si>
    <t>Abertura e fechamento de rasgos em alvenaria, para passagem de eletroduto diâm. 1 1/4"a 2"</t>
  </si>
  <si>
    <t>Abertura e fechamento de rasgos em alvenaria, para passagem de eletroduto diâm. 2 1/2" a 4"</t>
  </si>
  <si>
    <t>Abertura e fechamento de rasgos em concreto, para passagem de eletroduto diâm. 1/2" a 1"</t>
  </si>
  <si>
    <t>Abertura e fechamento de rasgos em concreto, para passagem de eletroduto diâm. 1 1/4" a 2"</t>
  </si>
  <si>
    <t>Abertura e fechamento de rasgos em concreto, para passagem de eletroduto diâm. 2 1/2" a 4"</t>
  </si>
  <si>
    <t>PADRAO DE ENTRADA DE ENERGIA - NORTEC-01 - ESCELSA</t>
  </si>
  <si>
    <t>Padrão de entrada de energia elétrica, monofásico, entrada aérea, a 2 fios, carga instalada em muro de 3500 até 9000W - 220/127V</t>
  </si>
  <si>
    <t>Padrão de entrada de energia elétrica, bifásico, entrada aérea, a 3 fios, carga instalada em muro de 9001 até 15000W - 220/127V</t>
  </si>
  <si>
    <t>Padrão de entrada de energia elétrica, trifásico, entrada aérea, a 4 fios, carga instalada em muro de 15001 até 26000W - 220/127V</t>
  </si>
  <si>
    <t>Padrão de entrada de energia elétrica, trifásico, entrada aérea, a 4 fios, carga instalada em muro de 26001 até 34000W - 220/127V</t>
  </si>
  <si>
    <t>Padrão de entrada de energia elétrica, trifásico, entrada aérea, a 4 fios, carga instalada em muro de 34001 até 41000W - 220/127V</t>
  </si>
  <si>
    <t>Padrão de entrada de energia elétrica, trifásico, entrada aérea, a 4 fios, carga instalada em muro de 41001 até 57000W - 220/127V</t>
  </si>
  <si>
    <t>Padrão de entrada de energia elétrica, trifásico, entrada subterrânea, a 4 fios, carga instalada em muro de 41001 até 57000W - 220/127V, exclusive derivação de ramal de entrada subterrânea</t>
  </si>
  <si>
    <t>Padrão de entrada de energia elétrica, trifásico, entrada aérea, a 4 fios, carga instalada em muro de 57001 até 75000W - 220/127V</t>
  </si>
  <si>
    <t>Padrão de entrada de energia elétrica, trifásico, entrada subterrânea, a 4 fios, carga instalada em muro de 57001 até 75000W - 220/127V, exclusive derivação de ramal de entrada subterrânea</t>
  </si>
  <si>
    <t>Subestação ext. aérea trifás. 75KVA, completa, c/ quadros de medição, transf. a óleo, chave geral tripolar, poste e acessórios, conf. NOR-TEC-01 da Escelsa, incl. mureta rev. c/ arg. cimento, cal hidrat. CH1 e areia traço 1:0.5:6</t>
  </si>
  <si>
    <t>Subestação ext. aérea trifás. 112.5KVA, completa, c/ quadros de medição, transf. a óleo, chave geral trip., poste e acessórios, conf. NOR-TEC-01 da Escelsa, incl. mureta rev. c/ arg. cimento, cal hidrat. CH1 e areia traço 1:0.5:6</t>
  </si>
  <si>
    <t>Subestação ext. aérea trifás. 150KVA, completa, c/ quadros de medição, transf. a óleo, chave geral trip., poste e acessórios, conf. NOR-TEC-01 da Escelsa, incl. mureta rev. c/ arg. cimento, cal hidrat. CH1 e areia traço 1:0.5:6</t>
  </si>
  <si>
    <t>Subestação ext. aérea trifás. 225KVA, completa, c/ quadros de medição, transf. a óleo, chave geral trip., poste e acessórios, conf. NOR-TEC-01 da Escelsa, incl. mureta rev. c/ arg. cimento, cal hidrat. CH1 e areia traço 1:0.5:6</t>
  </si>
  <si>
    <t>PONTOS ELETRICOS REVISAO NR-10</t>
  </si>
  <si>
    <t>Ponto padrão de luz no teto - considerando eletroduto PVC rígido de 3/4" inclusive conexões (4.5m), fio isolado PVC de 2.5mm2 (16.2m) e caixa PVC 4x4" (1 und)</t>
  </si>
  <si>
    <t>Ponto padrão de luz na parede - considerando eletroduto PVC rígido de 3/4" inclusive conexões (4.5m), fio isolado PVC de 2.5mm2 (16.2m) e caixa pvc 4x2" (1 und)</t>
  </si>
  <si>
    <t>Ponto padrão de tomada 2 pólos mais terra - considerando eletroduto PVC rígido de 3/4" inclusive conexões (5.0m), fio isolado PVC de 2.5mm2 (16.5m) e caixa pvc 4x2" (1 und)</t>
  </si>
  <si>
    <t>Ponto padrão de tomada para chuveiro elétrico - considerando eletroduto PVC rígido de 3/4" inclusive conexões (9.0m), fio isolado PVC de 6.0mm2 (32.5m) e caixa PVC 4x2" (1 und)</t>
  </si>
  <si>
    <t>Ponto padrão de tomada para ar refrigerado - considerando eletroduto PVC rígido de 3/4" inclusive conexões (6.0m), fio isolado PVC de 4.0mm2 (21.6m) e caixa PVC 4x2" (1 und)</t>
  </si>
  <si>
    <t>Ponto padrão de ventilador no teto - considerando eletroduto PVC rígido de 3/4" inclusive conexões (4.5m), fio isolado PVC de 2.5mm2 (21.6m) e caixa PVC 4x4" (1 und)</t>
  </si>
  <si>
    <t>Ponto padrão de interruptor de 2 teclas simples - considerando eletroduto PVC rígido de 3/4" inclusive conexões (3.3m), fio isolado PVC de 2.5mm2 (17.2m) e caixa PVC 4x2" (1 und)</t>
  </si>
  <si>
    <t>Ponto padrão de interruptor de 1 tecla paralelo - considerando eletroduto PVC rígido de 3/4" inclusive conexões (8.5m), fio isolado PVC de 2.5mm2 (28.8m) e caixa PVC 4x2" (1 und)</t>
  </si>
  <si>
    <t>Ponto padrão de interruptor de 1 tecla simples e 1 tomada dois pólos mais terra 10A/250V - considerando eletroduto PVC rígido de 3/4" inclusive conexões (4.5m), fio isolado PVC de 2.5mm2 (19.4m) e caixa PVC 4x2" (1 und)</t>
  </si>
  <si>
    <t>Ponto padrão de interruptor de 2 teclas simples e 1 tomada dois pólos mais terra 10A/250V - considerando eletroduto PVC rígido de 3/4" inclusive conexões (4.5m), fio isolado PVC de 2.5mm2 (22.9m) e caixa PVC 4x2" (1 und)</t>
  </si>
  <si>
    <t>Ponto padrão de campainha - considerando eletroduto PVC rígido de 3/4" inclusive conexões (5.0m), fio isolado PVC de 2.5mm2 (12.0m) e caixa PVC 4x2" (1 und)</t>
  </si>
  <si>
    <t>Ponto padrão de poste para iluminação externa - considerando eletroduto PVC rígido de 3/4" inclusive conexões (7.7m) e fio isolado PVC de 2.5mm2 (25.2.0m)</t>
  </si>
  <si>
    <t>Ponto padrão de interruptor para ventilador - considerando eletroduto PVC rígido de 3/4" inclusive conexões (3.3m), fio isolado PVC de 2.5mm2 (12.0m) e caixa PVC 4x2" (1 und)</t>
  </si>
  <si>
    <t>Ponto padrão de interruptor de 3 teclas simples - considerando eletroduto PVC rígido de 3/4" inclusive conexões (4.5m), fio isolado PVC de 2.5mm2 (25.8m) e caixa PVC 4x2" (1 und)</t>
  </si>
  <si>
    <t>Ponto padrão de tomada de piso - considerando eletroduto PVC rígido de 3/4" inclusive conexões (5.0m), fio isolado PVC de 2.5mm2 (18.0m) e caixa alumínio silício 4x4" (1 und)</t>
  </si>
  <si>
    <t>Ponto de antena de TV - considerando eletroduto PVC rígido de 3/4" inclusive conexões (3.0m), cabo coaxial 67 Ohms (4.5m) e caixa PVC 4x2" (1 und)</t>
  </si>
  <si>
    <t>Ponto padrão de interruptor de 1 tecla intermediário - considerando eletroduto PVC rígido de 3/4" inclusive conexões (3.3m), fio isolado PVC de 2.5mm2 (15.8m) e caixa PVC 4x2" (1 und)</t>
  </si>
  <si>
    <t>QUADROS DE DISTRIBUIÇÃO COM BARRAMENTO, TRINCO E FECHADURA</t>
  </si>
  <si>
    <t>Quadro distrib. energia, embutido ou semi embutido, capac. p/ 16 disj. DIN, c/barram trif. 100A barra. neutro e terra, fab. em chapa de aço 12 USG com porta, espelho, trinco com fechad ch yale, Ref. QDTN II-16DIN-CEMAR ou equiv.</t>
  </si>
  <si>
    <t>Quadro distrib. energia, embutido ou semi embutido, capac. p/ 28 disj. DIN, c/barram trif. 100A barra. neutro e terra, fab. em chapa de aço 12 USG com porta, espelho, trinco com fechad ch yale, Ref. QDTN II-28DIN-CEMAR ou equiv.</t>
  </si>
  <si>
    <t>Quadro distrib. energia, embutido ou semi embutido, capac. p/ 34 disj. DIN, c/barram trif. 100A barra. neutro e terra, fab. em chapa de aço 12 USG com porta, espelho, trinco com fechad ch yale, Ref. QDTN II-34DIN-CEMAR ou equiv</t>
  </si>
  <si>
    <t>Quadro distrib. energia, embutido ou semi embutido, capac. p/ 44 disj. DIN, c/barram trif. 100A barra. neutro e terra, fab. em chapa de aço 12 USG com porta, espelho, trinco com fechad ch yale, Ref. QDTN II-44DIN-CEMAR ou equiv</t>
  </si>
  <si>
    <t>Quadro distrib. energia, embutido ou semi embutido, capac. p/ 54 disj. DIN, c/barram trif. 100A barra. neutro e terra, fab. em chapa de aço 12 USG com porta, espelho, trinco com fechad ch yale, Ref. QDTN II-54DIN-CEMAR</t>
  </si>
  <si>
    <t>TERMINAIS, CONECTORES E ABRAÇADEIRAS</t>
  </si>
  <si>
    <t>Terminal em bronze a pressão para ligação de cabo a barra até 4.0mm2</t>
  </si>
  <si>
    <t>Terminal em bronze a pressão para ligação de cabo a barra de 6.0 mm2</t>
  </si>
  <si>
    <t>Terminal em bronze a pressão para ligação de cabo a barra de 10.0 mm2</t>
  </si>
  <si>
    <t>erminal em bronze a pressão para ligação de cabo a barra de 16.0 mm2</t>
  </si>
  <si>
    <t>Terminal em bronze a pressão para ligação de cabo a barra de 25.0 mm2</t>
  </si>
  <si>
    <t>Terminal em bronze a pressão para ligação de cabo a barra de 35.0 mm2</t>
  </si>
  <si>
    <t>Terminal em bronze a pressão para ligação de cabo a barra de 50.0 mm2</t>
  </si>
  <si>
    <t>Terminal em bronze a pressão para ligação de cabo a barra de 70 mm2</t>
  </si>
  <si>
    <t>Terminal em bronze a pressão para ligação de cabo a barra de 95 mm2</t>
  </si>
  <si>
    <t>Terminal em bronze a pressão para ligação de cabo a barra de 120 mm2</t>
  </si>
  <si>
    <t>Terminal em bronze a pressão para ligação de cabo a barra de 150 mm2</t>
  </si>
  <si>
    <t>Terminal em bronze a pressão para ligação de cabo a barra de 185 mm2</t>
  </si>
  <si>
    <t>Terminal em bronze a pressão para ligação de cabo a barra de 240 mm2</t>
  </si>
  <si>
    <t>Terminal em bronze a pressão para ligação de cabo a barra de 300 mm2</t>
  </si>
  <si>
    <t>Terminal em bronze a pressão para ligação de cabo a barra duplo de 185 mm2</t>
  </si>
  <si>
    <t>Terminal em bronze a pressão para ligação de cabo a barra duplo de 240 mm2</t>
  </si>
  <si>
    <t>Terminal em bronze a pressão para ligação de cabo a barra duplo de 300 mm2</t>
  </si>
  <si>
    <t>Conector parafuso fendido split bolt para cabo até 10.0 mm2</t>
  </si>
  <si>
    <t>Conector parafuso fendido split bolt para cabo de 35.0 mm2</t>
  </si>
  <si>
    <t>Conector de porcelana 3 polos para cabos de 6 mm² (30A)</t>
  </si>
  <si>
    <t>Conector de porcelana 3 polos para cabos de 10 mm² (50A)</t>
  </si>
  <si>
    <t>Conector de aluminio tipo prensa cabos IP66 curto para Ø 1/2" com rosca, para cabos de 12,5 a 15mm</t>
  </si>
  <si>
    <t>Conector de aluminio tipo prensa cabos IP66 curto para Ø 3/4" com rosca, para cabos de 17,5 a 20mm</t>
  </si>
  <si>
    <t>Conector de aluminio tipo prensa cabos IP66 curto para Ø 1" com rosca, para cabos de 22,5 a 25mm</t>
  </si>
  <si>
    <t>(COMPOSIÇÃO REPRESENTATIVA) - MONTAGEM MECANICA E ELETRICA, TESTE DE ACEITAÇÃO DE QUADROS DE FABRICAÇÃO ESPECIAL COM ATESTADOS TTA/PTTA</t>
  </si>
  <si>
    <t>(composição representativa) Montagem mecânica de quadro de distribuição até 16 circuitos (600x500mm)</t>
  </si>
  <si>
    <t>(composição representativa) Montagem mecânica de Quadro de distribuição até 32 circuitos (1000x600mm)</t>
  </si>
  <si>
    <t>(composição representativa) Montagem mecânica de Quadro de distribuição até 64 circuitos (2000x800mm)</t>
  </si>
  <si>
    <t>(composição representativa) Montagem mecânica de Barramento de cobre de 1/2" x 1/16" (85A) até 2.1/2" x 5/16" (905A)</t>
  </si>
  <si>
    <t>(composição representativa) Montagem mecânica de Barramento de cobre de 2.1/4" x 1/2" (1086A) até 8" x 1/2" (3195A)</t>
  </si>
  <si>
    <t>(composição representativa) Montagem mecânica de Isolador p/ barra de 1000V</t>
  </si>
  <si>
    <t>(composição representativa) Montagem mecânica de trilho metálico DIN 35mm</t>
  </si>
  <si>
    <t>(composição representativa) Montagem elétrica de Programador logico</t>
  </si>
  <si>
    <t>(composição representativa) Montagem elétrica de Disjuntor Tripolar até 400A</t>
  </si>
  <si>
    <t>(composição representativa) Montagem elétrica de Disjuntor Tripolar Geral até 1000A</t>
  </si>
  <si>
    <t>(composição representativa) Montagem elétrica de Disjuntor Tripolar Geral até 1600A</t>
  </si>
  <si>
    <t>(composição representativa) Montagem elétrica de Disjuntor Tripolar Geral até 3150A</t>
  </si>
  <si>
    <t>(composição representativa) Montagem elétrica de Dispositivo Diferencial Residual (DR) Monopolar</t>
  </si>
  <si>
    <t>(composição representativa) Montagem elétrica de Dispositivo Diferencial Residual (DR) Bipolar e Tetrapolar</t>
  </si>
  <si>
    <t>(composição representativa) Montagem elétrica de Dispositivo de Proteção Contra Surto (DPS)</t>
  </si>
  <si>
    <t>(composição representativa) Montagem elétrica de Base e Fusível Tipo Diazed até 63A</t>
  </si>
  <si>
    <t>(composição representativa) Montagem elétrica de Base e Fusível Tipo NH 00 até 125A</t>
  </si>
  <si>
    <t>(composição representativa) Montagem elétrica de Base e Fusível Tipo NH 01 até 250A</t>
  </si>
  <si>
    <t>(composição representativa) Montagem elétrica de Base e Fusível Tipo NH 02 até 400A</t>
  </si>
  <si>
    <t>(composição representativa) Montagem elétrica de Base e Fusível Tipo NH 03 até 630A</t>
  </si>
  <si>
    <t>(composição representativa) Montagem elétrica de Base e Fusível Tipo NH 04 até 1250A</t>
  </si>
  <si>
    <t>(composição representativa) Montagem elétrica de Comutador 2 ou 3 posições</t>
  </si>
  <si>
    <t>(composição representativa) Montagem elétrica de Botões de comando</t>
  </si>
  <si>
    <t>(composição representativa) Montagem elétrica de Contator auxiliares</t>
  </si>
  <si>
    <t>(composição representativa) Montagem elétrica de Relê de sobre corrente</t>
  </si>
  <si>
    <t>(composição representativa) Montagem elétrica de Voltímetro Seletor</t>
  </si>
  <si>
    <t>(composição representativa) Montagem elétrica de Amperímetro Seletor</t>
  </si>
  <si>
    <t>(composição representativa) Montagem elétrica de Conectores de borne</t>
  </si>
  <si>
    <t>(composição representativa) Montagem elétrica de Terminais de compressão</t>
  </si>
  <si>
    <t>(composição representativa) Teste ponto a ponto por circuitos</t>
  </si>
  <si>
    <t>(composição representativa) Teste funcional por circuitos</t>
  </si>
  <si>
    <t>(composição representativa) Teste Dielétrico por circuitos</t>
  </si>
  <si>
    <t>(composição representativa) Teste de aceitação para Quadro de distribuição até 16 circuitos, com emissão de ART e laudo PTTA/TTA</t>
  </si>
  <si>
    <t>(composição representativa) Teste de aceitação para Quadro de distribuição até 32 circuitos, com emissão de ART e laudo PTTA/TTA</t>
  </si>
  <si>
    <t>(composição representativa) Teste de aceitação para Quadro de distribuição até 64 circuitos, com emissão de ART e laudo PTTA/TTA</t>
  </si>
  <si>
    <t>(composição representativa) Montagem mecânica de canaleta PVC aberta 50x80mm</t>
  </si>
  <si>
    <t>(composição representativa) Montagem mecânica de Botão sinalizador luminoso LED 22mm</t>
  </si>
  <si>
    <t>OUTRAS INSTALAÇÕES</t>
  </si>
  <si>
    <t>INSTALAÇÃO DE TELEFONE</t>
  </si>
  <si>
    <t>Caixa de telefone em chapa de aço padrão TELEBRAS N. 6, 1200x1200x150 mm, com fundo de madeira</t>
  </si>
  <si>
    <t>Aterramento com haste de terra 5/8"x2.40m, cabo de cobre nú 6mm2 em caixa de concreto de dimensões internas de 30x30x30cm</t>
  </si>
  <si>
    <t>Caixa de telefone em chapa de aço padrão TELEBRAS do tipo CIE-2 200x200x120mm</t>
  </si>
  <si>
    <t>Caixa de telefone em chapa de aço padrão TELEBRAS do tipo CIE-4 600x600x120 mm</t>
  </si>
  <si>
    <t>Caixa para telefone padrão TELEMAR, dim. 1070 x 520 x 500 mm, com tampa de ferro tipo R2, assentada com argamassa de cimento, cal e areia</t>
  </si>
  <si>
    <t>Cabo telefônico CI, diâmetro do condutor 50mm, 30 pares</t>
  </si>
  <si>
    <t>Tomada para telefone com conector RJ 11</t>
  </si>
  <si>
    <t>Caixa de telefone em chapa de aço padrão TELEBRAS do tipo CIE-5 800x800x120 mm</t>
  </si>
  <si>
    <t>Caixa de telefone em chapa de aço padrão TELEBRAS do tipo CIE-6 1200x1200x150 mm</t>
  </si>
  <si>
    <t>Caixa de telefone em chapa de aço padrão TELEBRAS do tipo CIE-7 1500x1500x150 mm</t>
  </si>
  <si>
    <t>Cabo telefônico CI, diâmetro do condutor 50mm, 20 pares</t>
  </si>
  <si>
    <t>Cabo telefônico CI, diâmetro do condutor 50mm, 100 pares</t>
  </si>
  <si>
    <t>Cabo telefônico CI, diâmetro do condutor 50mm, 50 pares</t>
  </si>
  <si>
    <t>INSTALAÇÃO DE GÁS</t>
  </si>
  <si>
    <t>Abrigo de gás para 2 cilindros 45 Kg, exec. em alv. bloco conc cheio, dim: 2.10x1.00x1.80m, inclusive cilindros e rede interna do abrigo compreendendo tubos e válvulas de esfera que interligam os cilindros, conforme Norma Técnica 18/2015 do CBMES, exclusive extintor de incêndio</t>
  </si>
  <si>
    <t>Abrigo de gás para 4 cilindros 45 Kg, exec. em alv. bloco conc cheio, dim: 4.05x1.00x1.80m, inclusive cilindros e rede interna do abrigo compreendendo tubos e válvulas de esfera que interligam os cilindros, conforme Norma Técnica 18/2015 do CBMES, exclusive extintor de incêndio</t>
  </si>
  <si>
    <t>INSTALAÇÃO DE PÁRA-RAIO</t>
  </si>
  <si>
    <t>Aterramento com haste terra 5/8" x 2.40, cabo de cobre nu 6mm2, inclusive caixa de concreto 30 x 30 cm</t>
  </si>
  <si>
    <t>Pára-raios tipo franklim incluindo base de fixação, conjunto de contraventagem c/abraçadeira p/3 estais em tubo e demais acessórios c/exceção do cabo de cobre de descida e suportes isoladores</t>
  </si>
  <si>
    <t>Condutor de cobre nú, seção de 35mm2, inclusive suportes isoladores e acessórios de fixação, conforme projeto</t>
  </si>
  <si>
    <t>Cabo condutor de cobre eletrolítico nu, tempera meio dura, encordoamento classe 2, para aterramento, diam. 50mm2</t>
  </si>
  <si>
    <t>Terminal aéreo em latão (minicaptor), com conector e fixação horizontal 250mm x 10mm, ref. TEL-2024, inclusive vedação dos furos com poliuretano ref. TEL 5905, marca de ref. Termotécnica ou equivalente</t>
  </si>
  <si>
    <t>Conector de medição em latão com 2 parafusos para cabos de 16 a 50 mm2, ref. TEL-562, Termotécnica ou equivalente</t>
  </si>
  <si>
    <t>Kit completo para solda Exotérmica (Molde HCL 5/8" Ref: TEL905611 / Cartucho n° 115 Ref: TEL 909115 / Alicate Z 201 Ref: TEL 998201), marca de referência Termotécnica ou equivalente</t>
  </si>
  <si>
    <t>Fixador universal latão estanhado p/ cabos 16 a 70 mm2 ref. 5024, incl. parafuso sextavado M6x45mm, arruela lisa 1/4", bucha nº8, vedação dos furos c/ poliuretano ref. 5905, marca de ref. Termotécnica ou equivalente</t>
  </si>
  <si>
    <t>Mastro simples 3mx1.1/2", uma descida, incl. base de fixação, captor, conj.de contraventagem c/abraçadeira p/3 estais em tubo e demais acessórios, excl. cabo de cobre de descida e suportes isoladores, ref.Termotécnica ou equiv.</t>
  </si>
  <si>
    <t>Mastro telescópico 5mx2", uma descida, incl. base de fixação, captor, conj.de contraventagem c/abraçadeira p/3 estais em tubo e demais acessórios excl. cabo de cobre de descida e suportes isoladores, ref. Termotécnica ou equiv.</t>
  </si>
  <si>
    <t>Caixa de inspeção em PVC, diâmetro 300 mm, ref TEL-552, marca de referência Termotécnica ou equivalente, inclusive escavação e reaterro</t>
  </si>
  <si>
    <t>Cabo de cobre nú 50mm2, ref. TEL 5750, marca de referência Termotécnica ou equivalente</t>
  </si>
  <si>
    <t>Cabo de cobre nú 35mm2, ref. TEL 5735, marca de referência Termotécnica ou equivalente</t>
  </si>
  <si>
    <t>Presilha de latão ref. 744, inclusive parafuso fenda DN 4,2x32mm e bucha nylon DN 6mm e vedação dos furos com poliuretano ref. 5905, marca de ref. Termotécnica ou equivalente</t>
  </si>
  <si>
    <t>Tampa reforçada em ferro fundido com escotilha TEL 536, inclusive assentamento, marca de referência Termotécnica ou equivalente</t>
  </si>
  <si>
    <t>Abraçadeira tipo "D" com cunha, diâmetro 1", ref. TEL-095, marca de referência Termotécnica ou equivalente</t>
  </si>
  <si>
    <t>Tampão para eletroduto 1", ref. TEL-5533, marca de referência Termotécnica ou equivalente</t>
  </si>
  <si>
    <t>Caixa de equalização de potenciais para uso interno e externo com cinco (5) terminais para aterramento (BEP), em polipropileno, ref. TEL-902, marca de referência Termotécnica ou equivalente</t>
  </si>
  <si>
    <t>Caixa de equalização de potenciais para uso interno e externo com nove (9) terminais para aterramento (BEP), em aço, com flange inferior e vedação na porta, ref. TEL-903, marca de referência Termotécnica ou equivalente</t>
  </si>
  <si>
    <t>Barra chata em alumínio 7/8"x1/8" (70mm²), com furos diâmetro 7 mm ref. TEL-771, marca de referência Termotécnica ou equivalente</t>
  </si>
  <si>
    <t>Barra chata em aço galvanizado a fogo 7/8"x1/8" (70mm²), com furos diâm. 7mm ref. TEL-761, marca de referência Termotécnica ou equivalente</t>
  </si>
  <si>
    <t>Terminal estanhado de 1 compressão 1 furo, 35mm², ref. TEL-5135, marca de referência Termotécnica ou equivalente</t>
  </si>
  <si>
    <t>Curva 90º de barra chata em alumínio 7/8"x1/8"x300mm, 70mm², ref. TEL-778, marca de referência Termotécnica ou equivalente</t>
  </si>
  <si>
    <t>Fixador ômega em latão ref. 733, inclusive parafuso fenda DN 4,2x32mm, bucha nylon DN 6mm e vedação dos furos com poliuretano ref. 5905, marca de ref. Termotécnica ou equivalente</t>
  </si>
  <si>
    <t>Cordoalha flexível 25x100 mm, com dois furos, diâmetro 11 mm, ref. TEL-5701, marca de referência Termotécnica ou equivalente</t>
  </si>
  <si>
    <t>Fita perfurada em latão niquelado 20mm x 0,8mm, para equalização de potenciais, ref. TEL-750, marca de referência Termotécnica ou equivalente</t>
  </si>
  <si>
    <t>Cabo de cobre nú 50 mm2, ref. TEL-5750, marca de referência Termotécnica ou equivalente, inclusive abertura e fechamento de vala para cabo dimensões 50x20cm</t>
  </si>
  <si>
    <t>Terminal estanhado de 1 compressão 1 furo, 50mm², ref. TEL-5150, marca de referência Termotécnica ou equivalente</t>
  </si>
  <si>
    <t>Chapa perfurada(tela casa da moeda) BELINOX, largura 245 mm, espessura 1.5mm, ref. TEL-754, marca de referência Termotécnica ou equivalente</t>
  </si>
  <si>
    <t>INSTALAÇÃO DE INCÊNDIO</t>
  </si>
  <si>
    <t>Abrigo de parede para hidrante 60x90x17cm sobrepor, em chapa de aço com pintura eletrostática vermelha, visor transparente e inscrição "HIDRANTE", registro globo angular 45º 2.1/2? (63mm), adaptador em latão storz engate rápido 2.1/2?, mangueira de incêndio 20m ? 2.1/2? ? Tipo 2, com acoplamento em latão e esguicho regulável em latão 2.1/2? em latão, fornecimento e instalação</t>
  </si>
  <si>
    <t>Hidrante de recalque no passeio, composto por caixa metálica 40x60x40 cm, com registro globo angular 90º DN 65 mm (2.1/2?), adaptador Storz para engate rápido e tampão Storz com corrente de segurança, para conexão de viatura do Corpo de Bombeiros ao sistema de combate a incêndio</t>
  </si>
  <si>
    <t>Extintor de incêndio de água pressurizada capacidade 2A (10L), inclusive suporte de parede universal, parafuso e bucha S8, exclusive placa sinalizadora em PVC fotoluminescente e pintura de sinalização</t>
  </si>
  <si>
    <t>Extintor de incêndio portátil de pó químico ABC com capacidade 2A-20B:C (6 kg), inclusive suporte de parede universal, parafuso e bucha S8, exclusive placa sinalizadora em PVC fotoluminescente e pintura de sinalização</t>
  </si>
  <si>
    <t>Extintor de incêndio de gás carbônico CO2 5 B:C (6 Kg), inclusive suporte de parede universal, parafuso e bucha S8, exclusive placa sinalizadora em PVC fotoluminescente e pintura de sinalização</t>
  </si>
  <si>
    <t>Extintor de incêndio portátil de pó químico ABC com capacidade 2A-20B:C (4 kg), inclusive suporte de parede universal, parafuso e bucha S8, exclusive placa sinalizadora em PVC fotoluminescente e pintura de sinalização</t>
  </si>
  <si>
    <t>Ponto para seta indicativa de saída, incl. seta em acrílico, com fonte alimentadora própria que assegure um funcionamento mínimo de 1h, para quando ocorrer falta de energia elétrica na rede pública, conforme projeto</t>
  </si>
  <si>
    <t>Placa de sinalização de segurança do tipo ?SAÍDA DE EMERGÊNCIA? com seta vertical, conforme Código 14 - 315/158 da ABNT NBR 13434 e Código S3 da NT 14/2010 do Corpo de Bombeiros do Espírito Santo (CBMES)</t>
  </si>
  <si>
    <t>Ponto para iluminação de emergência completo, inclusive bloco autônomo de iluminação 2x9W com tomada universal</t>
  </si>
  <si>
    <t>Execução de abrigo para hidrante de recalque no passeio, em caixa de alvenaria 60x40x40 cm com blocos de concreto, incluindo registro angular Ø 65 mm (2 ½"), interligado à rede de incêndio, e tampa de ferro fundido 40x40 cm com moldura metálica e inscrição ?INCÊNDIO? pintada com tinta esmalte sintético vermelha a duas demãoes e uma demão de fundo anticorrosivo e lastro de brita 5cm</t>
  </si>
  <si>
    <t>Conjunto completo de Porta corta-fogo simples para saída de emergência Dim.: 80x210x5cm,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</si>
  <si>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Conjunto completo de Porta corta-fogo simples para saída de emergência Dim.: 90x210x5cm,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</si>
  <si>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Conjunto completo de Porta corta-fogo simples para saída de emergência Dim.: 90x210x5cm, conforme ABNT NBR 11742, classe P-120,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</si>
  <si>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Tubo de aço carbono galvanizado, com costura, classe leve, diâmetro 50mm (2"), inclusive pintura com uma demão de primer Epoxi e duas demãos de tinta à base de Epoxi na cor vermelha</t>
  </si>
  <si>
    <t>Tubo de aço carbono galvanizado, com costura, classe leve, diâmetro 65mm (2.1/2"), inclusive pintura com uma demão de primer Epoxi e duas demãos de tinta à base de Epoxi na cor vermelha</t>
  </si>
  <si>
    <t>Tubo de aço carbono galvanizado, com costura, classe leve, diâmetro 80mm (3"), inclusive pintura com uma demão de primer Epoxi e duas demãos de tinta à base de Epoxi na cor vermelha</t>
  </si>
  <si>
    <t>Tubo de aço carbono galvanizado, com costura, classe leve, diâmetro 100mm (4"), inclusive pintura com uma demão de primer Epoxi e duas demãos de tinta à base de Epoxi na cor vermelha</t>
  </si>
  <si>
    <t>Registro de gaveta bruto diâmetro 2" (50mm), volante em aço com acabamento pintura epóxi vermelha ? Docol, Deca ou equivalente</t>
  </si>
  <si>
    <t>Registro de gaveta bruto diâmetro 2.1/2" (65mm), volante em aço com acabamento pintura epóxi vermelha ? Docol, Deca ou equivalente</t>
  </si>
  <si>
    <t>Registro de gaveta bruto diâmetro 3" (75mm) , volante em aço com acabamento pintura epóxi vermelha ? Docol, Deca ou equivalente</t>
  </si>
  <si>
    <t>Registro de gaveta bruto diâmetro 4" (100mm), volante em aço com acabamento pintura epóxi vermelha ? Docol, Deca ou equivalente</t>
  </si>
  <si>
    <t>Tê de ferro fundido maleável 90º classe leve, diâmetro 50mm (2"), inclusive pintura com uma demão de primer Epoxi e duas demãos de tinta à base de Epoxi na cor vermelha</t>
  </si>
  <si>
    <t>Tê de ferro fundido maleável 90º classe leve, diâmetro 65mm (2.1/2"), inclusive pintura com uma demão de primer Epoxi e duas demãos de tinta à base de Epoxi na cor vermelha</t>
  </si>
  <si>
    <t>Tê de ferro fundido maleável 90º classe leve, diâmetro 80mm (3"), inclusive pintura com uma demão de primer Epoxi e duas demãos de tinta à base de Epoxi na cor vermelha</t>
  </si>
  <si>
    <t>Tê de ferro fundido maleável 90º classe leve, diâmetro 100mm (4"), inclusive pintura com uma demão de primer Epoxi e duas demãos de tinta à base de Epoxi na cor vermelha</t>
  </si>
  <si>
    <t>Cotovelo de ferro fundido maleável 90º classe leve, diâmetro 50mm (2"), inclusive pintura com uma demão de primer Epoxi e duas demãos de tinta à base de Epoxi na cor vermelha</t>
  </si>
  <si>
    <t>Cotovelo de ferro fundido maleável 90º classe leve, diâmetro 65mm (2.1/2"), inclusive pintura com uma demão de primer Epoxi e duas demãos de tinta à base de Epoxi na cor vermelha</t>
  </si>
  <si>
    <t>Cotovelo de ferro fundido maleável 90º classe leve, diâmetro 80mm (3"), inclusive pintura com uma demão de primer Epoxi e duas demãos de tinta à base de Epoxi na cor vermelha</t>
  </si>
  <si>
    <t>Cotovelo de ferro fundido maleável 90º classe leve, diâmetro 100mm (4"), inclusive pintura com uma demão de primer Epoxi e duas demãos de tinta à base de Epoxi na cor vermelha</t>
  </si>
  <si>
    <t>Cotovelo de ferro fundido maleável 45º classe leve, diâmetro 50mm (2"), inclusive pintura com uma demão de primer Epoxi e duas demãos de tinta à base de Epoxi na cor vermelha</t>
  </si>
  <si>
    <t>Cotovelo de ferro fundido maleável 45º classe leve, diâmetro 65mm (2.1/2"), inclusive pintura com uma demão de primer Epoxi e duas demãos de tinta à base de Epoxi na cor vermelha</t>
  </si>
  <si>
    <t>Cotovelo de ferro fundido maleável 45º classe leve, diâmetro 80mm (3"), inclusive pintura com uma demão de primer Epoxi e duas demãos de tinta à base de Epoxi na cor vermelha</t>
  </si>
  <si>
    <t>Cotovelo de ferro fundido maleável 45º classe leve, diâmetro 100mm (4"), inclusive pintura com uma demão de primer Epoxi e duas demãos de tinta à base de Epoxi na cor vermelha</t>
  </si>
  <si>
    <t>Válvula de retenção horizontal em bronze, tipo portinhola diâmetro 2" (50mm), inclusive pintura com uma demão de primer Epoxi e duas demãos de tinta à base de Epoxi na cor vermelha</t>
  </si>
  <si>
    <t>Válvula de retenção horizontal em bronze, tipo portinhola diâmetro 2.1/2" (65mm), inclusive pintura com uma demão de primer Epoxi e duas demãos de tinta à base de Epoxi na cor vermelha</t>
  </si>
  <si>
    <t>Válvula de retenção horizontal em bronze, tipo portinhola diâmetro 3" (75mm), inclusive pintura com uma demão de primer Epoxi e duas demãos de tinta à base de Epoxi na cor vermelha</t>
  </si>
  <si>
    <t>Válvula de retenção horizontal em bronze, tipo portinhola diâmetro 4" (100mm), inclusive pintura com uma demão de primer Epoxi e duas demãos de tinta à base de Epoxi na cor vermelha</t>
  </si>
  <si>
    <t>Válvula de retenção vertical em bronze, classe 125 diâmetro 2" (50mm), inclusive pintura com uma demão de primer Epoxi e duas demãos de tinta à base de Epoxi na cor vermelha</t>
  </si>
  <si>
    <t>Válvula de retenção vertical em bronze, classe 125 diâmetro 2.1/2" (65mm), inclusive pintura com uma demão de primer Epoxi e duas demãos de tinta à base de Epoxi na cor vermelha</t>
  </si>
  <si>
    <t>Válvula de retenção vertical em bronze, classe 125 diâmetro 3" (75mm), inclusive pintura com uma demão de primer Epoxi e duas demãos de tinta à base de Epoxi na cor vermelha</t>
  </si>
  <si>
    <t>Válvula de retenção vertical em bronze, classe 125 diâmetro 4" (100mm), inclusive pintura com uma demão de primer Epoxi e duas demãos de tinta à base de Epoxi na cor vermelha</t>
  </si>
  <si>
    <t>Manômetro com caixa e anel tipo cravado em aço inox, mostrador duplo 63 mm escalas de 0 à 4 kgf/cm2 e 0 à 60 PSI, saída traseira de 1/4" BSP</t>
  </si>
  <si>
    <t>Manômetro com caixa e anel tipo cravado em aço inox, mostrador duplo 100 mm escalas de 0 à 7 kgf/cm2 e 0 à 100 PSI, saída traseira de 1/4" BSP</t>
  </si>
  <si>
    <t>Manômetro com caixa e anel tipo cravado em aço inox, mostrador duplo 100 mm escalas de 0 à 10 kgf/cm2 e 0 à 150 PSI, saída traseira de 1/4" BSP</t>
  </si>
  <si>
    <t>Pressostato 80 / 120 PSI com válvula, capacidade elétrica até 5CV em 250VCA, Margirius ou equivalente</t>
  </si>
  <si>
    <t>Pressostato 100 / 150 PSI sem válvula, capacidade elétrica até 5CV em 250VCA, Margirius ou equivalente</t>
  </si>
  <si>
    <t>Tanque de pressurização/cilindro de pressão, capacidade de 10 litros, fornecimento (vazio) e instalação, exclusive conexões</t>
  </si>
  <si>
    <t>Fornecimento e instalação de Bateria estacionária 12V - 60 AH, para centrais de alarme / iluminação de emergência, Moura ou equivalente</t>
  </si>
  <si>
    <t>Conjunto completo de Porta corta-fogo simples para saída de emergência Dim.: 100x210x5cm, conforme ABNT NBR 11742, classe P-90, chapa de aço galvanizada 24 com revestimento interno de fibra de manta cerâmica de baixa densidade, fechamento automático, inclusive contra-marco, três (3) dobradiças tipo mola com parafusos sextavados, barra antipânico e fechadura tipo trinco sobrepor sem chave, sinalização e pintura de acabamento</t>
  </si>
  <si>
    <t>Abrigo de parede para hidrante 80x90x17cm sobrepor, em chapa de aço com pintura eletrostática vermelha, visor transparente e inscrição "HIDRANTE", registro globo angular 45º 2.1/2? (63mm), adaptador em latão storz engate rápido 2.1/2?, 2 (duas) mangueiras de incêndio 15m ?2.1/2? - Tipo 2 e esguicho regulável em latão 2.1/2?, fornecimento e instalação</t>
  </si>
  <si>
    <t>Central de Alarme de Incêndio Endereçável, com capacidade para até 256 endereços, distribuídos em 4 laços, incluindo fornecimento, instalação e configuração completa</t>
  </si>
  <si>
    <t>Acionador manual de alarme de incêndio endereçável, tipo quebra-vidro, na cor vermelha, incluso martelo ? Fornecimento, instalação e configuração</t>
  </si>
  <si>
    <t>Detector de fumaça óptico (fotoelétrico) endereçável, alimentação bivolt 12/24V ? Fornecimento, instalação e configuração</t>
  </si>
  <si>
    <t>Sirene eletrônica média tipo corneta em ABS, IP52 ? 12 e 24V ? Fornecimento e instalação</t>
  </si>
  <si>
    <t>Chapisco com argamassa de cimento e areia média ou grossa sem peneirar no traço 1:3, espessura 5 mm</t>
  </si>
  <si>
    <t>Fornecimento, preparo e aplicação de concreto armado Fck=15 MPa, inclusive forma, armação e desforma para lajes maciças</t>
  </si>
  <si>
    <t>Pintura com tinta látex PVA Suvinil, Coral ou Metalatex, inclusive selador em paredes internas e forros a três demãos</t>
  </si>
  <si>
    <t>Pintura com tinta acrílica Suvinil, Coral ou Metalatex, inclusive selador acrílico, em paredes externas a três demãos</t>
  </si>
  <si>
    <t>Estrado de madeira de lei tipo Paraju ou equivalente conforme detalhe em projeto</t>
  </si>
  <si>
    <t>Alvenaria de blocos de concreto 9x19x39 c/ resist. min comp. 2.5MPa, assentado c/ argamassa de cimento, cal hidratada CH1 e areia traço 1:0,5:8, esp.juntas 10mm e esp. paredes, sem revestimento, 9cm</t>
  </si>
  <si>
    <t>Reboco tipo paulista com argamassa de cimento, cal hidratada CH1 e areia no traço 1:0,5:6, espessura 25mm</t>
  </si>
  <si>
    <t>Tela em arame galvanizado de 1"e fio 10 para ventilação de casa de gás, chumbada com argamassa de cimento, cal e areia</t>
  </si>
  <si>
    <t>Porta de correr de chapa galvanizada nº 14 - pintura com esmalte sintetico acetinado sobre zarcão, com tela quebra chama em malha 2 a 5mm</t>
  </si>
  <si>
    <t>Lastro regularizado e impermeabilizado de concreto não estrutural, esp. de 8cm</t>
  </si>
  <si>
    <t>Indice de imperm.c/ manta asfáltica atendendo à norma 9952, asfalto polimerizado esp.3mm, reforçada com fio int. polietileno, reg. base com arg. 1:4 esp min 15mm, proteção mecânica arg. 1:4 esp. 20mm, imprimação e juntas de dilat</t>
  </si>
  <si>
    <t>Fornecimento, preparo e aplicação de concreto Fck = 15MPa (brita 1 e 2) - (5% de perdas)</t>
  </si>
  <si>
    <t>Pintura com tinta esmalte sintético Suvinil, Coral ou Metalatex a duas demãos, inclusive fundo anti corrosivo a uma demão, em metal</t>
  </si>
  <si>
    <t>INSTALAÇÕES DE REDE LOGICA</t>
  </si>
  <si>
    <t>Espelho 4" x 2" com conector RJ 45 fêmea CAT. 5e</t>
  </si>
  <si>
    <t>Conector RJ 45 macho</t>
  </si>
  <si>
    <t>Fornecimento e instalação de Cabo de rede par trançado 4 pares Categoria 5e</t>
  </si>
  <si>
    <t>Fornecimento e instalação de Mini Rack de Parede Padrão 19" - 06 U´s x 470mm</t>
  </si>
  <si>
    <t>Fornecimento e instalação de Mini Rack de Parede Padrão 19" - 08 U´s x 470mm</t>
  </si>
  <si>
    <t>Fornecimento e instalação de Mini Rack de Parede Padrão 19" - 12 U´s x 570mm</t>
  </si>
  <si>
    <t>Fornecimento e instalação de Mini Rack de Parede Padrão 19" - 16 U´s x 570mm</t>
  </si>
  <si>
    <t>Fornecimento e instalação de Rack de Piso Fechado Padrão 19" - 32 U´s x 670mm</t>
  </si>
  <si>
    <t>Fornecimento e instalação de Rack de Piso Fechado Padrão 19" - 36 U´s x 670mm</t>
  </si>
  <si>
    <t>Fornecimento e instalação de Rack de Piso Fechado Padrão 19" - 40 U´s x 670mm</t>
  </si>
  <si>
    <t>Fornecimento e instalação de Rack de Piso Fechado Padrão 19" - 44 U´s x 670mm</t>
  </si>
  <si>
    <t>Calha com 6 Tomadas 20A, inclusive fixação em rack padrão 19", com chicote de 2 metros de comprimento</t>
  </si>
  <si>
    <t>Calha com 8 Tomadas 20A, inclusive fixação em rack padrão 19", com chicote de 2 metros de comprimento</t>
  </si>
  <si>
    <t>Guia de Cabos Fechado Horizontal Padrão 19" - 1 U´s, inclusive fixação em Rack 19"</t>
  </si>
  <si>
    <t>Guia de Cabos Fechado Horizontal Padrão 19" - 2 U´s, inclusive fixação em Rack 19"</t>
  </si>
  <si>
    <t>Guia de Cabos Vertical para Rack Aberto Padrão 19" - 40 U´s x 1763 x 50mm</t>
  </si>
  <si>
    <t>Guia de Cabos Vertical para Rack Aberto Padrão 19" - 44 U´s x 1940 x 50mm</t>
  </si>
  <si>
    <t>Painel de Fechamento Frontal 1 U, inclusive fixação em Rack 19"</t>
  </si>
  <si>
    <t>Painel de Fechamento Frontal 2 U's, inclusive fixação em Rack 19"</t>
  </si>
  <si>
    <t>Bandeja Simples Fixa 1 U x 290mm carga máxima 20kg, inclusive fixação em Rack 19"</t>
  </si>
  <si>
    <t>Bandeja Simples Fixa 2 U's x 390mm carga máxima 20kg, inclusive fixação em Rack 19"</t>
  </si>
  <si>
    <t>Bandeja Fixação Dupla 1 U x 500mm carga máxima 20kg, inclusive fixação em Rack 19"</t>
  </si>
  <si>
    <t>Bandeja Deslizante 1 U x 500mm carga máxima 20kg, inclusive fixação em Rack 19"</t>
  </si>
  <si>
    <t>Kit Ventilação composto por 2 Ventiladores Bi-Volts, inclusive fixação em Rack 19"</t>
  </si>
  <si>
    <t>Kit Ventilação composto por 4 Ventiladores Bi-Volts, inclusive fixação em Rack 19"</t>
  </si>
  <si>
    <t>Kit Rodizio Composto por 4 rodas (2 c/ travas), inclusive fixação em Rack 19"</t>
  </si>
  <si>
    <t>Kit M5 Porca-Gaiola com 100 und com Parafuso Philips e Arruela</t>
  </si>
  <si>
    <t>Velcro Rolo 20mm - Preto</t>
  </si>
  <si>
    <t>Patch Panel 24 Portas RJ45/IDC Cat.5e, inclusive fixação em Rack 19"</t>
  </si>
  <si>
    <t>Patch Panel de Emenda 24 Portas RJ45/RJ45 Cat.5e, inclusive fixação em Rack 19"</t>
  </si>
  <si>
    <t>Patch Panel 48 Portas RJ45/IDC Cat.5e, inclusive fixação em Rack 19"</t>
  </si>
  <si>
    <t>Patch Panel 48 Portas RJ45/IDC Cat.6, inclusive fixação em Rack 19"</t>
  </si>
  <si>
    <t>Patch Cord Multilan Extra Flexível CAT 5e U/UTP RJ-45 - 1,50 m</t>
  </si>
  <si>
    <t>Patch Cord Multilan Extra Flexível CAT 5e U/UTP RJ-45 - 3,00 m</t>
  </si>
  <si>
    <t>Patch Cord Gigalan Extra Flexível CAT 6 U/UTP RJ-45 - 1,50 m</t>
  </si>
  <si>
    <t>Patch Cord Gigalan Extra Flexível CAT 6 U/UTP RJ-45 - 3,00 m</t>
  </si>
  <si>
    <t>Fornecimento e instalação de Cabo de rede par trançado 4 pares Categoria 6</t>
  </si>
  <si>
    <t>Switch 24 portas RJ-45 10/100 + 2 10/100/1000, inclusive fixação em Rack 19"</t>
  </si>
  <si>
    <t>Switch 48 portas RJ-45 10/100 + 2 10/100/1000, inclusive fixação em Rack 19"</t>
  </si>
  <si>
    <t>No Break 1400VA (980W) Senoidal, tensão de entrada: 120V e tensão de saida: 120V, Interface Port DB-9 RS-232, SmartSlot, USB, inclusive fixação em rack 19"</t>
  </si>
  <si>
    <t>No Break 2200VA (1980W) Senoidal, tensão de entrada: 220V e tensão de saida: 220V, Interface Port DB-9 RS-232, SmartSlot, USB, inclusive fixação em rack 19"</t>
  </si>
  <si>
    <t>Certificação avulsa dos pontos com emissão de relatório do equipamento de teste até 100 pontos</t>
  </si>
  <si>
    <t>Certificação avulsa dos pontos com emissão de relatório do equipamento de teste mais de 101 pontos</t>
  </si>
  <si>
    <t>Espelho 4" x 4" com 2 conector RJ 45 fêmea CAT. 5e</t>
  </si>
  <si>
    <t>Espelho 4" x 2" com conector RJ 45 fêmea CAT. 6</t>
  </si>
  <si>
    <t>Espelho 4" x 4" com 2 conectores RJ 45 fêmea CAT. 6</t>
  </si>
  <si>
    <t>Patch Panel 24 Portas RJ45/IDC Cat.6, inclusive fixação em Rack 19"</t>
  </si>
  <si>
    <t>INSTALAÇÃO DO SISTEMA DE CLIMATIZAÇÃO</t>
  </si>
  <si>
    <t>Tubo de cobre com isolamento térmico - ø 1/4" esp. 9mm</t>
  </si>
  <si>
    <t>Tubo de cobre com isolamento térmico - ø 3/8" esp. 9mm</t>
  </si>
  <si>
    <t>Tubo de cobre com isolamento térmico - ø 1/2" esp. 9mm</t>
  </si>
  <si>
    <t>Tubo de cobre com isolamento térmico - ø 5/8" esp. 9mm</t>
  </si>
  <si>
    <t>Tubo de cobre com isolamento térmico - ø 3/4" esp. 9mm</t>
  </si>
  <si>
    <t>Tubo de cobre com isolamento térmico - ø 7/8" esp. 9mm</t>
  </si>
  <si>
    <t>Tubo de cobre com isolamento térmico - ø 1.1/8" esp. 9mm</t>
  </si>
  <si>
    <t>Tubo de cobre com isolamento térmico - ø 1.3/8" esp. 9mm</t>
  </si>
  <si>
    <t>Tubo de cobre com isolamento térmico - ø 1.5/8" esp. 9 mm</t>
  </si>
  <si>
    <t>Emenda de tubos e conexões de cobre por processo de solda - ø 1/4" até 1/2"</t>
  </si>
  <si>
    <t>Emenda de tubos e conexões de cobre por processo de solda - ø 5/8" até 7/8"</t>
  </si>
  <si>
    <t>Emenda de tubos e conexões de cobre por processo de solda - ø 1.1/8" até 1.5/8"</t>
  </si>
  <si>
    <t>Gás refrigerante R22</t>
  </si>
  <si>
    <t>Gás refrigerante R407</t>
  </si>
  <si>
    <t>Gás refrigerante R410A</t>
  </si>
  <si>
    <t>Instalação de Linha frigorígena para interligação do sistema de climatização incl. acessórios de fixação, fita PVC auto-aderente e cabo PP, exclusive tubos de cobre da linha liquida e sucção, espuma elastomérica flexivel, exclusive gás refrigerante</t>
  </si>
  <si>
    <t>Duto em chapa de aço galvanizada #22, exclusive acessórios de fixação</t>
  </si>
  <si>
    <t>Duto em chapa de aço galvanizada #24, exclusive acessórios de fixação</t>
  </si>
  <si>
    <t>Duto em chapa de aço galvanizada #26, exclusive acessórios de fixação</t>
  </si>
  <si>
    <t>APARELHOS HIDRO-SANITÁRIOS</t>
  </si>
  <si>
    <t>LOUÇAS</t>
  </si>
  <si>
    <t>Lavatório de louça branca com coluna ? Aspen Vogue Plus - Deca ou equivalente, inclusive válvula de saída cromada 1?, sifão em metal cromado 1? x 1/2", engate flexível trançado inox 1/2? x 30cm e parafusos para fixação, exclusive torneira</t>
  </si>
  <si>
    <t>Mictório de louça branca com sifão integrado antivandalismo - M715 - Deca ou equivalente, inclusive engate flexível trançado inox 1/2? x 30cm</t>
  </si>
  <si>
    <t>Cabide de louça branca com 2 ganchos ? Icasa, Celite ou equivalente</t>
  </si>
  <si>
    <t>Bacia convencional infantil de louça branca - Studio Kids - Deca ou equivalente, inclusive assento plástico, tubo de ligação metal cromado com canopla, anel de vedação e parafusos para fixação</t>
  </si>
  <si>
    <t>Cuba de louça branca de embutir redonda, 36cm - L-41 ? Deca ou equivalente, inclusive válvula de saída cromada 1?, sifão em metálico tipo copo cromado 1? x 1/2" e engate flexível trançado inox 1/2? x 30cm, exclusive torneira</t>
  </si>
  <si>
    <t>Bacia convencional de louça branca, padrão popular - Logasa, Celite ou equivalente, inclusive assento plástico, tubo de ligação metal cromado com canopla, anel de vedação e parafusos para fixação</t>
  </si>
  <si>
    <t>Lavatório de louça branca sem coluna, padrão popular - Colibri - Logasa ou equivalente, inclusive sifão em PVC rígido 1? x1/2?, válvula em PVC 1?, engate flexível em PVC 1/2" x 30cm e parafusos para fixação, exclusive torneira</t>
  </si>
  <si>
    <t>Cabide de louça branca com um gancho - A680 - Deca ou equivalente</t>
  </si>
  <si>
    <t>Lavatório de louça branca com coluna, padrão popular Izy ? Deca, Celite ou equivalente, inclusive sifão em PVC rígido 1? x1/2?, válvula em PVC 1?, engate flexível em PVC 1/2" x 30cm e parafusos para fixação, exclusive torneira</t>
  </si>
  <si>
    <t>Recolocação de bacia sanitária, inclusive fornecimento de tubo de ligação metal cromado com canopla, engate flexível trançado inox 1/2? x 30cm, anel de vedação e parafusos para fixação), exclusive bacia sanitária</t>
  </si>
  <si>
    <t>Recolocação de lavatório sanitário, inclusive fornecimento de , inclusive válvula de saída cromada 1?, sifão em metal cromado 1? x 1/2" e engate flexível trançado inox 1/2? x 30cm, exclusive lavatório</t>
  </si>
  <si>
    <t>Recolocação de lavatório sanitário, inclusive fornecimento de acessórios (Sifão, válvula e engate em PVC), exclusive lavatório</t>
  </si>
  <si>
    <t>Lavatório suspenso de Canto - Izy - L101 - Deca ou equivalente, inclusive válvula de saída cromada 1?, sifão em metal cromado 1? x 1/2", engate flexível trançado inox 1/2? x 30cm e parafusos para fixação, exclusive torneira</t>
  </si>
  <si>
    <t>Bacia convencional de louça branca sem abertura frontal para portadores de necessidades especiais, Vogue Plus Conforto - P510, inclusive assento em poliéster, ref. AP51 - Deca ou equivalente, tubo de ligação metal cromado com canopla, anel de vedação e parafusos para fixação</t>
  </si>
  <si>
    <t>Lavatório de louça branca com coluna suspensa, Vogue Plus Confort - L51+CS1V para portadores de necessidades especiais - DECA, inclusive válvula de saída cromada 1?, sifão em metal cromado 1? x 1/2", engate flexível trançado inox 1/2? x 30cm e parafusos para fixação, exclusive torneira</t>
  </si>
  <si>
    <t>Bacia sanitária de louça branca com caixa acoplada e válvula de acionamento simples - Izy - Deca, Celite ou equivalente, inclusive assento plástico, tubo de ligação metal cromado com canopla, engate flexível trançado inox 1/2? x 30cm, anel de vedação e parafusos para fixação</t>
  </si>
  <si>
    <t>Lavatório de louça branca com coluna, Ravena L91 + C9 - Deca ou equivalente, inclusive válvula de saída cromada 1?, sifão em metal cromado 1? x 1/2", engate flexível trançado inox 1/2? x 30cm e parafusos para fixação, exclusive torneira</t>
  </si>
  <si>
    <t>Lavatório suspenso de canto - L76 - Deca ou equivalente, para portadores de necessidades especiais, inclusive válvula de saída cromada 1?, sifão em metal cromado 1? x 1/2", engate flexível trançado inox 1/2? x 30cm e parafusos para fixação, exclusive torneira</t>
  </si>
  <si>
    <t>Cuba de louça branca de embutir oval - L37 - Deca ou equivalente, inclusive válvula de saída cromada 1?, sifão em metálico tipo copo cromado 1? x 1/2" e engate flexível trançado inox 1/2? x 30cm, exclusive torneira</t>
  </si>
  <si>
    <t>Bacia convencional de louça branca- Ravena - P9 - Deca ou equivalente, inclusive assento plástico, tubo de ligação metal cromado com canopla, anel de vedação e parafusos para fixação</t>
  </si>
  <si>
    <t>Bacia convencional de louça branca com abertura frontal para portadores de necessidades especiais, Vogue Plus Conforto - P51, inclusive assento em poliéster com abertura, ref. AP51 - Deca ou equivalente, tubo de ligação metal cromado com canopla, anel de vedação e parafusos para fixação</t>
  </si>
  <si>
    <t>Bacia sanitária de louça branca com caixa acoplada e válvula de duplo acionamento, Ravena - P9 - Deca ou equivalente, inclusive assento plástico, tubo de ligação metal cromado com canopla, engate flexível trançado inox 1/2? x 30cm, anel de vedação e parafusos para fixação</t>
  </si>
  <si>
    <t>BANCADAS</t>
  </si>
  <si>
    <t>Bancada de mármore esp. 3cm</t>
  </si>
  <si>
    <t>Bancada de granito com espessura de 2 cm</t>
  </si>
  <si>
    <t>Laje armada espessura de 3cm p/ enchimento de fundo de bancada inox</t>
  </si>
  <si>
    <t>Bancada e tanque para panelões em granito cinza andorinha, esp. 2cm, dim. 0.80x1.10m, base de concreto e apoio em alvenaria, frontão h=10cm, incl. válvula e sifão, exclusive torneira, conf. det. projeto</t>
  </si>
  <si>
    <t>TORNEIRAS, REGISTROS, VÁLVULAS E METAIS</t>
  </si>
  <si>
    <t>Torneira bica baixa de mesa para lavatório PressMatic Alfa - Docol, Decamatic Smart - Deca ou equivalente</t>
  </si>
  <si>
    <t>Torneira de parede para tanque longa 3/4" 1158 Primor - Docol ou equivalente</t>
  </si>
  <si>
    <t>Torneira angular de acionamento restrito para jardim, 3/4" ? Docol ou equivalente</t>
  </si>
  <si>
    <t>Torneira para uso geral 1130 Trio - Docol ou equivalente</t>
  </si>
  <si>
    <t>Torneira em polipropileno de parede para pia Slim - Krona ou equivalente</t>
  </si>
  <si>
    <t>Torneira de parede para tanque longa 1/2" 1158 Primor ? Docol ou equivalente</t>
  </si>
  <si>
    <t>Torneira de parede de cozinha bica alta 360º Gali - Docol ou equivalente</t>
  </si>
  <si>
    <t>Registro de pressão com canopla cromada diam. 15mm (1/2"), marcas de referência Fabrimar, Deca ou Docol</t>
  </si>
  <si>
    <t>Registro de pressão com canopla cromada diam. 20mm (3/4"), marcas de referência Fabrimar, Deca ou Docol</t>
  </si>
  <si>
    <t>Registro de pressão bruto com volante, diâmetro 1/2" (15mm) ? Docol, Deca ou equivalente</t>
  </si>
  <si>
    <t>Registro de gaveta bruto ABNT diâmetro 1/2" (15mm) - Docol, Deca ou equivalente</t>
  </si>
  <si>
    <t>Registro de gaveta bruto ABNT diâmetro 3/4" (20mm) ? Docol, Deca ou equivalente</t>
  </si>
  <si>
    <t>Registro de gaveta bruto ABNT diâmetro 1" (25mm) ? Docol, Deca ou equivalente</t>
  </si>
  <si>
    <t>Registro de gaveta bruto ABNT diâmetro 1.1/4" (32mm) - Docol, Deca ou equivalente</t>
  </si>
  <si>
    <t>Registro de gaveta bruto ABNT diâmetro 1.1/2" (40mm) ? Docol, Deca ou equivalente</t>
  </si>
  <si>
    <t>Registro de gaveta bruto ABNT diâmetro 2" (50mm) ? Docol, Deca ou equivalente</t>
  </si>
  <si>
    <t>Registro de gaveta bruto industrial diâmetro 2.1/2? (65mm) ? Docol, Deca ou equivalente</t>
  </si>
  <si>
    <t>Registro de gaveta bruto industrial diâmetro 3? (75mm) ? Docol, Deca ou equivalente</t>
  </si>
  <si>
    <t>Registro de gaveta com canopla cromada diam. 15mm (1/2"), marcas de referência Fabrimar, Deca ou Docol</t>
  </si>
  <si>
    <t>Registro de gaveta com canopla cromada, diam. 20mm (3/4"), marcas de referência Fabrimar, Deca ou Docol</t>
  </si>
  <si>
    <t>Registro de gaveta com canopla cromada diam. 25mm (1"), marcas de referência Fabrimar, Deca ou Docol</t>
  </si>
  <si>
    <t>Registro de gaveta com canopla cromada diam 32mm (11/4"), marcas de referência Fabrimar, Deca ou Docol</t>
  </si>
  <si>
    <t>Registro de gaveta ABNT com acabamento canopla metal cromado C40, diâmetro 1.1/2" (40mm) - Docol, Deca ou equivalente</t>
  </si>
  <si>
    <t>Válvula de descarga com acabamento canopla metal cromado, diâmetro 1.1/4" (32mm), referência Docol, Deca ou equivalente</t>
  </si>
  <si>
    <t>Válvula de descarga com acabamento canopla metal cromado, diâmetro 40mm (1.1/2"), referência Fabrimar, Deca, Docol ou equivalente</t>
  </si>
  <si>
    <t>Válvula de PVC 1? para lavatório com unho - Astra, Cipla, Akros ou equivalente</t>
  </si>
  <si>
    <t>Válvula de PVC 2.1/4? para tanque com unho - Astra, Cipla, Akros ou equivalente</t>
  </si>
  <si>
    <t>Acabamento para válvula de descarga clássica ? Docol, Deca ou Equivalente</t>
  </si>
  <si>
    <t>Conjunto Parafuso de fixação para instalação em bacia ou mictório, inclusive colocação</t>
  </si>
  <si>
    <t>Torneira de parede para cozinha 1157-P-CR linha: Pratika ? Fabrimar ou equivalente</t>
  </si>
  <si>
    <t>Válvula de descarga com acabamento canopla metal cromado sistema antivandalismo, diâmetro 1.1/2" (40mm), referência Docol, Deca ou equivalente</t>
  </si>
  <si>
    <t>Torneira para lavatório de parede sistema antivandalismo Biopress 1182-AV-BIO-140 ? Fabrimar ou equivalente</t>
  </si>
  <si>
    <t>Chuveiro de vazão constante com vávula anti-vandalismo Pressmatic ? Docol ou equivalente</t>
  </si>
  <si>
    <t>Chuveiro em metal cromado com desviador flexível e ducha manual Linha Max 1975C ? Deca ou equivalente</t>
  </si>
  <si>
    <t>Válvula de retenção horizontal em bronze, tipo portinhola diâmetro 1/2" (15mm)</t>
  </si>
  <si>
    <t>Válvula de retenção horizontal em bronze, tipo portinhola diâmetro 3/4" (20mm)</t>
  </si>
  <si>
    <t>Válvula de retenção horizontal em bronze, tipo portinhola diâmetro 1" (25mm)</t>
  </si>
  <si>
    <t>Válvula de retenção horizontal em bronze, tipo portinhola diâmetro 1.1/4" (32mm)</t>
  </si>
  <si>
    <t>Válvula de retenção horizontal em bronze, tipo portinhola diâmetro 1.1/2" (40mm)</t>
  </si>
  <si>
    <t>Válvula de retenção horizontal em bronze, tipo portinhola diâmetro 2" (50mm)</t>
  </si>
  <si>
    <t>Válvula de retenção horizontal em bronze, tipo portinhola diâmetro 2.1/2" (65mm)</t>
  </si>
  <si>
    <t>Válvula de retenção horizontal em bronze, tipo portinhola diâmetro 3" (80mm)</t>
  </si>
  <si>
    <t>Válvula de Retenção Vertical em bronze, classe 125 diâmetro 1/2" (15mm)</t>
  </si>
  <si>
    <t>Válvula de Retenção Vertical em bronze, classe 125 diâmetro 3/4" (20mm)</t>
  </si>
  <si>
    <t>Válvula de Retenção Vertical em bronze, classe 125 diâmetro 1" (25mm)</t>
  </si>
  <si>
    <t>Válvula de Retenção Vertical em bronze, classe 125 diâmetro 1.1/4" (32mm)</t>
  </si>
  <si>
    <t>Válvula de Retenção Vertical em bronze, classe 125 diâmetro 1.1/2" (40mm)</t>
  </si>
  <si>
    <t>Válvula de Retenção Vertical em bronze, classe 125 diâmetro 2" (50mm)</t>
  </si>
  <si>
    <t>Válvula de Retenção Vertical em bronze, classe 125 diâmetro 2.1/2" (65mm)</t>
  </si>
  <si>
    <t>Válvula de Retenção Vertical em bronze, classe 125 diâmetro 3" (80mm)</t>
  </si>
  <si>
    <t>OUTROS APARELHOS</t>
  </si>
  <si>
    <t>Caixa de descarga plástica de sobrepor 6/9 litros, ref. ASTRA, AKROS ou equivalente</t>
  </si>
  <si>
    <t>Reservatório de polietileno de 500 L, inclusive adaptadores com flanges de PVC e torneira de bóia de 3/4"</t>
  </si>
  <si>
    <t>Lavatório de aço inox, liga AISI 304, N° 18, marcas de referência Fisher, Metalpress ou Mekal, inclusive apoio de concreto, argamassa de apoio e assentamento, válvula e sifão cromados, exclusive torneira, conf. projeto</t>
  </si>
  <si>
    <t>Escovário de aço inox, liga AISI 304, N° 18, marcas de referência Fischer, Metalpress ou Mekal, inclusive apoio de concreto, argamassa de apoio e assentamento, válvula e sifão cromados, exclusive torneira, conf. projeto</t>
  </si>
  <si>
    <t>Tanque de aço inox nº 2, marcas de referência Fisher, Metalpress ou Mekal, inclusive válvula de metal e sifão</t>
  </si>
  <si>
    <t>Bebedouro de aço inox, marcas de referência Fisher, Metalpress ou Mekal, inclusive válvula, sifão cromado e torneiras, exclusive alvenaria, dim. 0.45x2.75 m, conforme detalhe em projeto</t>
  </si>
  <si>
    <t>Mictório coletivo de aço inox, liga AISI-304 n.18, marcas de referência Fisher, Metalpress ou Mekal, dimensões 1.80x0.30m, com tubo espargidor</t>
  </si>
  <si>
    <t>Cuba de aço inox n° 1(dim.460x300x150)mm, marcas de referência Franke, Strake, tramontina, inclusive válvula de metal 31/2" e sifão cromado 1 x 1/2", excl. torneira</t>
  </si>
  <si>
    <t>Tanque simples de aço inox Fischer, mod. TQ1-S AISI 304, ou equivalente nas marcas Metalpress ou Mekal, inclusive válvula de metal 1 1/4" e sifão cromado 2", excl. torneira</t>
  </si>
  <si>
    <t>Cuba p/ panelões de aço inox 80x60x40 cm, marcas de referência Fisher, Metalpress ou Mekal, inclusive válvula metal 1 1/4" e sifão cromado 1 x 1 1/2", excl. torneira</t>
  </si>
  <si>
    <t>Tanque duplo de aço inox AISI 304, marcas de referência Fisher (mod TQI-D) Metalpress ou Mekal, inclusive válvulas de metal 1 1/4" e sifão cromado 2", excl. torneiras</t>
  </si>
  <si>
    <t>Ducha manual Acqua jet , linha Aquarius, com registro ref.C 2195, marcas de referência Fabrimar, Deca ou Docol</t>
  </si>
  <si>
    <t>Cabide simples de um gancho, linha Versailles, ref. 08, acabamento cromado, da Moldenox, Docol ou Deca</t>
  </si>
  <si>
    <t>Reservatório de polietileno de 5.000 L, inclusive peça de madeira 6 x 16 cm para apoio, exclusive flanges e torneira de bóia</t>
  </si>
  <si>
    <t>Cuba em aço inox nº 02(dim.560x340x150)mm, marcas de referência Franke, Strake, tramontina, inclusive válvula de metal 31/2" e sifão cromado 1 x 1/2", excl. torneira</t>
  </si>
  <si>
    <t>Pia em aço inox com 01 cuba nº 1, dimensões de 0.60 x 1.50m, inclusive válvula tipo americana, exclusive sifão</t>
  </si>
  <si>
    <t>Pia em aço inox com 02 cubas nº 1, dimensões 0.60 x 2.50, inclusive válvula tipo americana, exclusive sifão</t>
  </si>
  <si>
    <t>Pia em aço inox com 01 cuba nº 1, dimensões de 0.60 x 1.80m, inclusive válvula americana, exclusive sifão</t>
  </si>
  <si>
    <t>Pia em aço inox com 02 cubas nº 2, dimensões de 0.60 x 2.10m, inclusive válvula americana, exclusive sifão</t>
  </si>
  <si>
    <t>Assento plástico para vaso sanitário, marcas de referência Deca, Celite ou Ideal Standard</t>
  </si>
  <si>
    <t>Chuveiro frio de PVC, marcas de referência Atlas, Cipla ou Akros</t>
  </si>
  <si>
    <t>Reservatório de polietileno de 500 L, exclusive adaptadores com flanges de PVC e torneira de bóia</t>
  </si>
  <si>
    <t>Reservatório de polietileno de 1000l, inclusive peça de madeira 6x16cm para apoio, exclusive flanges e torneira de bóia</t>
  </si>
  <si>
    <t>Filtro de água curto Aqualar AP200, inclusive refil ? 3M ou equivalente</t>
  </si>
  <si>
    <t>Mictório de aço inox, marcas de referência Fisher, Metalpress ou Mekal, com 30 cm de largura e comp. variável, inclusive válvula tipo americana, engate flexível cromado, válvula de descarga, sifão cromado e conjunto de fixação</t>
  </si>
  <si>
    <t>Tanque em Mármore Sintético Duplo 102x50cm com dois bojo 37 Litros, inclusive vávula em PVC 2.1/4? com unho, sifão sanfonado em PVC ajustável flexível multiuso 66 cm e fixação em cantoneira de ferro 1" x 1/8"</t>
  </si>
  <si>
    <t>Reservatório de polietileno de 310 L, exclusive adaptadores com flanges de PVC e torneira de bóia</t>
  </si>
  <si>
    <t>Reservatório de polietileno de 1.500 L, exclusive adaptadores com flanges de PVC e torneira de bóia</t>
  </si>
  <si>
    <t>Reservatório de polietileno de 3.000 L, exclusive adaptadores com flanges de PVC e torneira de bóia</t>
  </si>
  <si>
    <t>Reservatório de polietileno de 2.000 L, exclusive adaptadores com flanges de PVC e torneira de bóia</t>
  </si>
  <si>
    <t>Tanque Simples em Mármore Sintético 60x50cm com um bojo 34 Litros, inclusive vávula em PVC 2.1/4? com unho, sifão sanfonado em PVC ajustável flexível multiuso 66 cm e parafusos de fixação</t>
  </si>
  <si>
    <t>Bebedouro em aço inox coletivo, marcas de referência Fisher, Metalpress ou Mekal, inclusive base de apoio em concreto e fechamento em alvenaria revestida com azulejo, inclusive válvula e sifão, exclusive torneiras</t>
  </si>
  <si>
    <t>Reservatório de polietileno de 15.000l, inclusive peça de madeira 5 x 16cm para apoio, exclusive flanges e torneiras de boia</t>
  </si>
  <si>
    <t>Bebedouro elétrico de pressão para acessibilidade BDF300 PNE ? IBBL ou equivalente</t>
  </si>
  <si>
    <t>Tanque cilíndrico vertical em polietileno, capacidade de 20.000 litros, com boca de inspeção 60cm, tampa de 1/4 de volta e vedação total, inclusive transporte horizontal manual até base de torre, transporte vertical com guindaste hidráulico</t>
  </si>
  <si>
    <t>ACESSIBILIDADE - NBR 9050</t>
  </si>
  <si>
    <t>Barra de apoio reta, em aço inox polido AISI 304, comprimento 40 cm, conforme requisitos de acessibilidade da NBR 9050 - fornecimento e instalação</t>
  </si>
  <si>
    <t>Barra de apoio reta, em aço inox polido AISI 304, comprimento 60 cm, conforme requisitos de acessibilidade da NBR 9050 - fornecimento e instalação</t>
  </si>
  <si>
    <t>Barra de apoio reta, em aço inox polido AISI 304, comprimento 80 cm, conforme requisitos de acessibilidade da NBR 9050 - fornecimento e instalação</t>
  </si>
  <si>
    <t>Barra de apoio reta, em aço inox polido AISI 304, comprimento 90 cm, conforme requisitos de acessibilidade da NBR 9050 - fornecimento e instalação</t>
  </si>
  <si>
    <t>Barra de apoio articulada, em aço inox polido AISI 304, comprimento 80 cm, conforme requisitos de acessibilidade da NBR 9050 - fornecimento e instalação</t>
  </si>
  <si>
    <t>Bacia sifonada de louça branca sem abertura frontal p/ banheiro PNE, consumo 6 litros por fluxo, Vogue Plus Conforto - P.510.17, Ref. Deca ou equiv., incl. tubo de ligação inox c/ canopla, anel de vedação, paraf. e rejunte epoxi p/ vedação</t>
  </si>
  <si>
    <t>Assento poliéster convencional branco com fixação cromada com proteção antibactéria, Vogue Plus - AP.51.17 - Deca ou equivalente</t>
  </si>
  <si>
    <t>Lavatório de louça branca com coluna suspensa p/ banheiro PNE, Vougle Plus Conforto L.51.17 + CS.1.17, Ref., Deca ou equivalente, incl. sifão, válvula e engates metálicos cromados, exclusive torneira</t>
  </si>
  <si>
    <t>Lavátorio de louça branca de canto p/ banheiro PNE, Coleção Master L.76.17, Ref. Deca ou equivalente, incl. válvula, sifão e engates metálicos cromados, exclusive torneira</t>
  </si>
  <si>
    <t>Kit composto por (02) duas Barra de apoio lateral fixa em formato "U", em aço inox polido AISI 304, 30 cm, para instalação em lavatórios, conforme requisitos de acessibilidade da NBR 9050 - fornecimento e instalação</t>
  </si>
  <si>
    <t>Barra de apoio reta, em aço inox polido AISI 304, comprimento 70 cm, conforme requisitos de acessibilidade da NBR 9050 - fornecimento e instalação</t>
  </si>
  <si>
    <t>Luminária industrial a prova de tempo, 45 graus, Wetzel, Naville, Total Light, ou equivalente, exclusive lampada</t>
  </si>
  <si>
    <t>Arandela para lâmpada led bivolt E27, luz branca - formato tradicional</t>
  </si>
  <si>
    <t>Luminária com plafonier e globo de plástico dimensões 20x10cm, inclusive lampada LED 9W</t>
  </si>
  <si>
    <t>INTERRUPTORES E TOMADAS</t>
  </si>
  <si>
    <t>Tomada padrão brasileiro linha branca, NBR 14136 (1 módulos) - 2 polos + terra 10A/250V, inclusive suporte e placa 4x2"</t>
  </si>
  <si>
    <t>Tomada padrão brasileiro linha branca, NBR 14136 (1 módulos) - 2 polos + terra 20A/250V, inclusive suporte e placa 4x2"</t>
  </si>
  <si>
    <t>Interruptor de uma tecla simples 10A/250V, com placa 4x2"</t>
  </si>
  <si>
    <t>Interruptor de duas teclas simples 10A/250V, com placa 4x2"</t>
  </si>
  <si>
    <t>Interruptor de uma tecla paralelo 10A/250V, com placa 4x2"</t>
  </si>
  <si>
    <t>Interruptor de uma tecla simples 10A/250V e uma tomada 3 polos 10A/250V, padrão brasileiro, NBR 14136, linha branca, com placa 4x2"</t>
  </si>
  <si>
    <t>Interruptor de duas teclas simples 10A/250V e uma tomada 3 polos universal 10A/250V, com placa 4x2"</t>
  </si>
  <si>
    <t>Interruptor pulsador de campainha 10A/250V, com placa 4x2"</t>
  </si>
  <si>
    <t>Tomada de 3 polos 20A/250V, com placa 4x2"</t>
  </si>
  <si>
    <t>Interruptor de três teclas simples 10 A/250 V e duas teclas simples 10A/250V, com placa 4x4"</t>
  </si>
  <si>
    <t>Interruptor de três teclas simples 10A/250V, c/ placa 4x2"</t>
  </si>
  <si>
    <t>Espelho para caixa estampada 4 x 2"</t>
  </si>
  <si>
    <t>Espelho para caixa estampada 4 x 4"</t>
  </si>
  <si>
    <t>Tomada coaxial 75 ohms para TV</t>
  </si>
  <si>
    <t>BOMBAS</t>
  </si>
  <si>
    <t>Bomba centrífuga trifásica 5CV, modelo 620 Dancor, ou equivalente</t>
  </si>
  <si>
    <t>Bomba centrífuga monofásica 1/2 CV</t>
  </si>
  <si>
    <t>Bomba centrífuga monofásica 3/4 CV</t>
  </si>
  <si>
    <t>Bomba centrifuga trifásica 2CV</t>
  </si>
  <si>
    <t>Bomba elétrica centrífuga monofásica 1 CV</t>
  </si>
  <si>
    <t>Poste circular de concreto de 11m padrão ESCELSA, incl. luminária tipo LED 1 pétala pot 100W, IP66, temp cor sup 5000K, vida util superior a 60.000 H, mod EDN100, HBP-100 ou 001100G3-1006 - AMES Iluminação, ECP, HDA Iluminação ou equiv</t>
  </si>
  <si>
    <t>Fornecimento e Instalação de Unidade Evaporadora e Condensadora de Ar Condicionado tipo Split Inverter Hi-Wall (Parede) de 9.000 BTU´s 220V - Ciclo Frio - Classificação A (Selo PROCEL), inclusive amortecedores vibra-stop</t>
  </si>
  <si>
    <t>Fornecimento e Instalação de Unidade Evaporadora e Condensadora de Ar Condicionado tipo Split Inverter Hi-Wall (Parede) de 12.000 BTU´s 220V - Ciclo Frio - Classificação A (Selo PROCEL), inclusive amortecedores vibra-stop</t>
  </si>
  <si>
    <t>Fornecimento e Instalação de Unidade Evaporadora e Condensadora de Ar Condicionado tipo Split Inverter Hi-Wall (Parede) de 18.000 BTU´s 220V - Ciclo Frio - Classificação A (Selo PROCEL), inclusive amortecedores vibra-stop</t>
  </si>
  <si>
    <t>Fornecimento e Instalação de Unidade Evaporadora e Condensadora de Ar Condicionado tipo Split Inverter Hi-Wall (Parede) de 22.000 BTU´s 220V - Ciclo Frio - Classificação A (Selo PROCEL), inclusive amortecedores vibra-stop</t>
  </si>
  <si>
    <t>Fornecimento e Instalação de Unidade Evaporadora e Condensadora de Ar Condicionado tipo Split Inverter Hi-Wall (Parede) de 24.000 BTU´s 220V - Ciclo Frio - Classificação A (Selo PROCEL), inclusive amortecedores vibra-stop</t>
  </si>
  <si>
    <t>Fornecimento e Instalação de Unidade Evaporadora e Condensadora de Ar Condicionado tipo Split Inverter Hi-Wall (Parede) de 30.000 BTU´s 220V - Ciclo Quente/Frio - Classificação A (Selo PROCEL), inclusive amortecedores vibra-stop</t>
  </si>
  <si>
    <t>Fornecimento e Instalação de Unidade Evaporadora e Condensadora de Ar Condicionado tipo Split Inverter Piso Teto de 36.000 BTU´s 220V - Ciclo Quente/Frio Classificação Energética A ou B (Selo PROCEL), inclusive amortecedores vibra-stop</t>
  </si>
  <si>
    <t>Fornecimento e Instalação de Unidade Evaporadora e Condensadora de Ar Condicionado tipo Split Inverter Piso Teto de 48.000 BTU´s 220V Trifásico - Ciclo Quente/Frio Classificação Energética A ou B (Selo PROCEL), inclusive amortecedores vibra-stop</t>
  </si>
  <si>
    <t>VENTILADORES</t>
  </si>
  <si>
    <t>Ventilador de teto base madeira sem alojamento para luminária, ref. Tron ou equivalente, com comando de interruptor simples, sem dimer para regulagem de velocidade</t>
  </si>
  <si>
    <t>Campainha tipo timbre Pial, cod. 412.77 ou equivalente</t>
  </si>
  <si>
    <t>Campainha tipo prato Pial, cod. 414.18</t>
  </si>
  <si>
    <t>Chuveiro elétrico tipo ducha Lorenzet ou Corona</t>
  </si>
  <si>
    <t>LUMINARIAS PARA LÂMPADAS LED</t>
  </si>
  <si>
    <t>Luminaria sobrepor compl., corpo ch. aço pintada branca, refletor, aletas parabólicas alum.alta pureza e refletância inclusive 2 lâmpadas LED T8 9/10W temp. de cor 5000k c/ 60cm - Ref. CS216AL-N - AMES, 1261 - LUMAVI OU EQUIVALENTE</t>
  </si>
  <si>
    <t>Luminaria sobrepor compl., corpo ch. aço pintada branca, refletor aletas parabólicas alum.alta pureza e refletância inclusive 2 lâmpadas LED T8 20W temp. de cor 5000k bivolt c/ 1,20m - Ref. CS232AL-N - AMES, 2447 - LUMAVI OU EQUIVALENTE</t>
  </si>
  <si>
    <t>Luminaria embutir compl., corpo ch. aço pintada branca, refletor aletas parabólicas alum.alta pureza e refletância inclusive 2 lâmpadas LED T8 9W temp. de cor 5000k c/ 60cm - REF. CE216AL-N - AMES, 6024 - LUMAVI OU EQUIVALENTE</t>
  </si>
  <si>
    <t>Luminaria embutir compl., corpo ch. aço pintada branca, refletor, aletas parabólicas alum.alta pureza e refletância inclusive 2 lâmpadas LED T8 18W temp. de cor 5000k c/ 1,20m - Ref. CE232AL-N - AMES, 6025 - LUMAVI -LDEF 2X32W - LUMILUZ OU EQUIVALENTE</t>
  </si>
  <si>
    <t>Luminária sobrepor compl., corpo ch. aço pintada branca, refletor,aletas parabólicas alum.alta pureza e refletância inclusive 4 lâmpadas LED T8 9W temp. de cor 5000k bivolt c/ 60cm - CS416AL-N - AMES, 1452 - LUMAVI OU EQUIVALENTE</t>
  </si>
  <si>
    <t>Luminária embutir compl., corpo ch. aço pintada branca, refletor,aletas parabólicas alum.alta pureza e refletância nclusive 4 lâmpadas LED T8 9W temp. de cor 5000k - Ref.CE416AL-N - AMES, 6026 - LUMAVI OU EQUIVALENTE</t>
  </si>
  <si>
    <t>SOBRE PAREDES E FORROS</t>
  </si>
  <si>
    <t>Emassamento de paredes e forros, com duas demãos de massa corrida, referência Suvinil, Coral, Metalatex ou equivalente, inclusive uma demão de liquido selador PVA, referência Suvinil, Coral ou Metalatex ou equivalente</t>
  </si>
  <si>
    <t>Emassamento de paredes e forros, com duas demãos de massa à base de óleo, marcas de referência Suvinil, Coral ou Metalatex</t>
  </si>
  <si>
    <t>Emassamento de paredes e forros, com duas demãos de massa acrílica premium, referência Suvinil, Coral ou Sherwin Williams ou equivalente, inclusive uma demão de liquido selador acrílico, referência Suvinil, Coral ou Metalatex ou equivalente</t>
  </si>
  <si>
    <t>Pintura em paredes e forros, aplicação manual, com três demãos de tinta látex premium, referência Suvinil, Coral e Metalatex, inclusive uma demão de liquido selador PVA, referência Suvinil, Coral ou Metalatex ou equivalente</t>
  </si>
  <si>
    <t>Pintura em paredes e forros, aplicação manual, com três demãos de tinta esmalte sintético premium, acabamento fosco, referência Suvinil, Coral ou Metalatex, inclusive uma demão de liquido selador acrílico, referência Suvinil, Coral ou Metalatex ou equivalente</t>
  </si>
  <si>
    <t>Pintura em paredes e forros, aplicação manual, com três demão de tinta látex acrílico premium, referência Coral e Metalatex, inclusive uma demão de liquido selador acrílico, referência Suvinil, Coral ou Metalatex ou equivalente</t>
  </si>
  <si>
    <t>Pintura com nata de cimento sobre superfície áspera a três demãos</t>
  </si>
  <si>
    <t>Pintura a cal (tipo caiação), sobre paredes e forros, a três demãos</t>
  </si>
  <si>
    <t>Pintura de letra, aplicação manual, em parede, dim. 20x30cm com tinta látex acrílica, marcas de referência Suvinil, Coral ou Metalatex ou equivalente</t>
  </si>
  <si>
    <t>Preparo em paredes e forros, aplicação manual, com uma demão de líquido selador acrílico, referência Suvinil, Coral ou Metalatex ou equivalente</t>
  </si>
  <si>
    <t>Pintura, sobre paredes e forros, aplicação manual, com duas demãos de tinta látex PVA premium, referência Suvinil, Coral e Metalatex, inclusive uma demão de liquido selador PVA, referência Suvinil, Coral ou Metalatex ou equivalente</t>
  </si>
  <si>
    <t>Pintura, sobre paredes e forros, aplicação manual, com duas demãos de tinta esmalte sintético, referência Suvinil, Coral e Metalatex, inclusive uma demão de liquido selador PVA, referência Suvinil, Coral ou Metalatex ou equivalente</t>
  </si>
  <si>
    <t>Pintura sobre paredes e forros, aplicação manual, com duas demãos de tinta látex acrílico premium, acabamento fosco, referência Suvinil, Coral e Metalatex, inclusive uma demão de liquido selador acrílico, referência Suvinil, Coral ou Metalatex</t>
  </si>
  <si>
    <t>Preparo em paredes e forros, aplicação manual, com uma demão de líquido selador PVA, referência Suvinil, Coral ou Metalatex ou equivalente</t>
  </si>
  <si>
    <t>SOBRE CONCRETO OU BLOCOS CERÂMICOS APARENTES</t>
  </si>
  <si>
    <t>Pintura sobre concreto ou blocos cerâmicos aparentes, aplicação manual, com duas demãos de verniz acrílico a base de água, acabamento fosco, referência Suvinil, Coral, Metalatex ou equivalente</t>
  </si>
  <si>
    <t>Pintura sobre concreto ou blocos cerâmicos aparentes, aplicação manual, com uma demão de silicone incolor, referência Suvinil, Sika, Vedacit ou equivalente</t>
  </si>
  <si>
    <t>Pintura sobre concreto ou blocos de concreto, aplicação manual, com três demãos de tinta látex acrílico premium, referência Suvinil, Coral e Metalatex, inclusive uma demão de liquido selador acrílico, referência Suvinil, Coral ou Metalatex ou equivalente</t>
  </si>
  <si>
    <t>Pintura sobre cobogós de concreto, aplicação manual, com duas demãos de tinta látex acrílico premium, referência Suvinil, Coral e Metalatex, inclusive uma demão de liquido selador acrílico, referência Suvinil, Coral ou Metalatex ou equivalente</t>
  </si>
  <si>
    <t>Pintura a cal de meio-fio (tipo a caiação), aplicação manual, a três demãos</t>
  </si>
  <si>
    <t>Pintura sobre concreto ou blocos de concreto, aplicação manual, com duas demãos de tinta látex PVA premium, referência Suvinil, Coral e Metalatex, inclusive uma demão de liquido selador PVA, referência Suvinil, Coral ou Metalatex ou equivalente</t>
  </si>
  <si>
    <t>Emassamento de esquadrias e elementos de madeira, com duas demãos de massa à base água, referência Suvinil, Coral, Sherwin Williams ou equivalente, inclusive uma demão de fundo nivelador alquídico branco, referência Suvinil, Coral ou Metalatex ou equivalente</t>
  </si>
  <si>
    <t>Pintura de esquadrias e elementos de madeira, aplicação manual, com duas demãos de tinta esmalte sintético referência Suvinil, Coral ou Metalatex, inclusive fundo branco nivelador, referência Suvinil, Coral e Metalatex ou equivalente</t>
  </si>
  <si>
    <t>Pintura de esquadrias e elementos de madeira, aplicação manual, com três demão de verniz brilhante incolor, linha Premium Copal, referência Suvinil, Eucatex, Montana ou equivalente</t>
  </si>
  <si>
    <t>Pintura de esquadrias e elementos de madeira, aplicação manual, com três demãos de verniz fosco incolor, linha Tripla Proteção Premium, referência Suvinil, Coral, Metalatex ou equivalente</t>
  </si>
  <si>
    <t>Pintura fundo nivelador alquídico branco, aplicada a rolo, pincel ou trincha, em madeira, a uma demão, referência Suvinil, Coral ou equivalente</t>
  </si>
  <si>
    <t>Pintura sobre metal, aplicação manual, com duas demãos de tinta esmalte sintético, referência Suvinil, Coral ou Metalatex, inclusive uma demão de fundo anticorrosivo</t>
  </si>
  <si>
    <t>Pintura de superfície metálica com uma demão de primer Epoxi e duas demãos de tinta à base de Epoxi</t>
  </si>
  <si>
    <t>SOBRE ELEMENTOS ESPECIAIS</t>
  </si>
  <si>
    <t>Pintura de letras em chapas de ferro, dimensões 20x30cm, aplicação manual, com duas demãos de tinta esmalte sintético, referência Suvinil, Coral, Metalatex ou equivalente, inclusive uma demão de fundo anti-corrosivo</t>
  </si>
  <si>
    <t>Pintura sobre piso, aplicação manual, para execução de faixa demarcatória L=5cm, com três demãos de tinta à base de epóxi, marcas de referência Suvinil, Coral ou Metalatex ou equivalente</t>
  </si>
  <si>
    <t>Pintura sobre piso, aplicação manual, com duas demãos de tinta à base de resinas acrílicas, marcas de referência Suvinil, Coral, Sherwin Williams NovaCor, Metalatex ou equivalente</t>
  </si>
  <si>
    <t>Pintura sobre pisos, marcas de referência Novacor, Coral ou Suvinil, a duas demãos, Linha Premium</t>
  </si>
  <si>
    <t>Pintura sobre piso, aplicação manual, para execução de faixa demarcatória L=8cm, com três demãos de tinta à base de epóxi, marcas de referência Suvinil, Coral ou Metalatex ou equivalente</t>
  </si>
  <si>
    <t>Aplicação de tinta epóxi de alta espessura semibrilhante sobre piso de concreto a três demãos, inclusive selador epóxi a uma demão - Ref. Intergard 2005 e 2001 - Internacional ou equivalente</t>
  </si>
  <si>
    <t>SERVIÇOS COMPLEMENTARES EXTERNOS</t>
  </si>
  <si>
    <t>MUROS E FECHAMENTOS</t>
  </si>
  <si>
    <t>Alambrado c/ tela losangular de arame fio 12 malha 2" revest. em PVC com tubo de ferro galvanizado vertical de 2 1/2" e horizontal de 1" incl. portão, pintados com esmalte sobre fundo anticorrosivo</t>
  </si>
  <si>
    <t>Cerca de madeira com ripas de 7 x 2 cm, altura de 1.50 m e caibro de 8 x 8 cm em madeira de lei espaçados a cada 2.0 m</t>
  </si>
  <si>
    <t>Cerca com tela fio 16 malha losangular de 2", fixadas c/ grampos em pontaletes de madeira de lei 8x8cm espaçados de 1.5m, com bases concretadas e com três fios tensores de arame galvanizado n.12</t>
  </si>
  <si>
    <t>Cerca com cinco fios de arame liso n. 12 fixados com grampos em pontaletes de madeira de lei de 8 x 8cm a cada 2.0 m e altura livre de 1.6 m</t>
  </si>
  <si>
    <t>Muro de arrimo de concreto ciclópico com aterro na parte posterior, inclusive forma de madeira e dreno de brita</t>
  </si>
  <si>
    <t>Cerca H=2.30cm, c/tela losang. arame fio 12 malha 2" revest. em PVC com mourão curvo de concreto H=3,20m, secção T, fixado emsolo, a cada 3m, c/3 fios de arame farpado na parte curva, incl 3 fios tensores, chumbadores e sapata de 40x40x50cm</t>
  </si>
  <si>
    <t>Muro de alvenaria de blocos cerâmicos 10x20x20cm, c/ pilares a cada 2 m, esp. 10cm e h=2.5m, revestido com chapisco, reboco e pintura acrílica a 2 demãos, incl. pilares, cintas e sapatas, empregando arg. cimento cal e areia</t>
  </si>
  <si>
    <t>Alambrado sobre muro existente, executado em tela fio 12 malha 3", com 02 fios tensores, fixados em tubos de FG 11/2" colocados a cada 3m (h do alambrado =1,5m), inlcusive chumbamento no muro</t>
  </si>
  <si>
    <t>Cerca com mourão de concreto reto H=2.5, base quadrada 10x10cm, fixado em solo a cada 3.0m, com 10 fios de arame galvanizado liso nº 10</t>
  </si>
  <si>
    <t>Gradil H = 1.90m padrão SEDU em tudo de FG 2" e barra chata de 11/2"x1/4", para fixação sobre mureta conforme projeto, exclusive a mureta.</t>
  </si>
  <si>
    <t>Gradil H = 1.90m padrão SEDU em tubo de FG 31/2" e barra chata de 2"x1/4" para fixação sobre mureta conforme projeto, exclusive a mureta.</t>
  </si>
  <si>
    <t>Fornecimento e instalação Portão de correr em Gradil Nylofor 3D, em painel de aço galvanizado, Dim.: 3,50 x 2,43m - Belgo ou equivalente, malha retangular 200x50mm e fio de aço Ø5,0mm, incl. poste de aço galv. 60x40mm</t>
  </si>
  <si>
    <t>Fornecimento e instalação Portão de Abrir em Gradil Nylofor 3D, em painel de aço galvanizado, Dim.: 1,00 x 2,43m - Belgo ou equivalente, malha retangular 200x50mm e fio de aço Ø5,0mm, incl. poste de aço galv. 60x40mm</t>
  </si>
  <si>
    <t>Cercamento em gradil em aço galvanizado soldado e revestido em poliéster por processo de pintura eletrostática 100micra, malha 5x20cm, fio diâm. 5,00mm. Inclusive acessórios e poste. Dimensões dos painéis: 2,50x2,03m - Nylofor ou equivalente</t>
  </si>
  <si>
    <t>Assentamento de meio-fio pré-moldado de concreto com dimensões de 15 x 12 x 30 x 100 cm, rejuntado com argamassa de cimento e areia no traço 1:3</t>
  </si>
  <si>
    <t>Execução de pavimentação com blocos intertravados de concreto tipo 'pavi-s', espessura de 8 cm e resistência mínima de 35 MPa, assentados sobre colchão de pó de pedra de 10 cm, com rejuntamento em areia, compactação com placa vibratória e cortes com cortadora de piso</t>
  </si>
  <si>
    <t>Execução de passeio cimentado com acabamento camurçado, em argamassa traço 1:3 (cimento e areia) com 1,5 cm de espessura, sobre lastro de concreto de 8 cm, incluindo preparo da caixa.</t>
  </si>
  <si>
    <t>Execução de pavimentação com blocos intertravados de concreto tipo 'pavi-s', espessura de 10 cm e resistência mínima de 35 MPa, assentados sobre colchão de pó de pedra de 10 cm, com rejuntamento em areia, compactação com placa vibratória e cortes com cortadora de piso</t>
  </si>
  <si>
    <t>Execução de lastro de brita nº 2, aplicado sob passeios e ciclovias, compreendendo a escavação do terreno natural, nivelamento e compactação mecânica da base, bem como o fornecimento, espalhamento e regularização da camada de brita</t>
  </si>
  <si>
    <t>Execução de meio-fio de concreto moldado in loco, com dimensões de 10 x 30 cm, utilizando fôrmas de chapa compensada resinada de 6 mm, incluindo escavação, reaterro e bota-fora</t>
  </si>
  <si>
    <t>Blocos pré-moldados de concreto intertravados tipo pavi-s ou equivalente, espessura de 6 cm e resistência a compressão mínima de 35MPa, assentados sobre colchão de pó de pedra na espessura de 10 cm e rejuntamento com areia, utilizando compactador de placa vibratória e cortadora de piso</t>
  </si>
  <si>
    <t>Canaleta no piso em concreto simples com dimensões internas de 20 x 10 cm e grelha em ferro diam. 1/2" a cada 3 cm fixados em cantoneira de 3/4" x 1/8" apoiada sobre requadro em cantoneira de 1" x 3/16"</t>
  </si>
  <si>
    <t>Fornecimento e assentamento de ladrilho hidráulico pastilhado (tátil de alerta), vermelho, dim. 20x20 cm, esp. 1.5cm, assentado com pasta de cimento colante AC-I, exclusive regularização e lastro</t>
  </si>
  <si>
    <t>Fornecimento e assentamento de ladrilho hidráulico ranhurado (tátil direcional), vermelho, dim. 20x20 cm, esp. 1.5cm, assentado com pasta de cimento colante AC-I, exclusive regularização e lastro</t>
  </si>
  <si>
    <t>Fornecimento de grama tipo esmeralda em placas com espessura de 0.06 m, exclusive plantio</t>
  </si>
  <si>
    <t>Fornecimento e espalhamento de areia média lavada</t>
  </si>
  <si>
    <t>Fornecimento e espalhamento de brita 1 ou 2</t>
  </si>
  <si>
    <t>Fornecimento e espalhamento de terra vegetal</t>
  </si>
  <si>
    <t>Fornecimento e espalhamento de pó de pedra</t>
  </si>
  <si>
    <t>Fornecimento e plantio de grama em placas tipo esmeralda, inclusive fornecimento de terra vegetal</t>
  </si>
  <si>
    <t>TRATAMENTO, CONSERVAÇÃO E LIMPEZA</t>
  </si>
  <si>
    <t>Limpeza geral da obra (edificação)</t>
  </si>
  <si>
    <t>Limpeza geral de obras (quadras, praças e jardins)</t>
  </si>
  <si>
    <t>Limpeza de pisos e revestimentos cerâmicos, utilizando detergente neutro, escovação manual e vassoura a seco</t>
  </si>
  <si>
    <t>DIVERSOS EXTERNOS</t>
  </si>
  <si>
    <t>Banco de concreto aparente com tampo de 40x40x5 cm e base de 20x20x36 cm para mesa de jogos, conforme detalhe em projeto</t>
  </si>
  <si>
    <t>Mesa de concreto aparente com tampo de 60x60x5 cm, base de 30x30x75 cm e tabuleiro 40x40cm embutido no concreto, feito com pastilhas de mármore branco e granito preto de 5x5x2cm conf. projeto</t>
  </si>
  <si>
    <t>Escada tipo marinheiro de tubo de ferro 1" e 3/4", com h=4.20m, para acesso a caixa d'água, inclusive pintura em esmalte sintético, conforme detalhe em projeto</t>
  </si>
  <si>
    <t>Caixa pré-moldada de concreto para aparelho de ar condicionado de 18.000 BTU</t>
  </si>
  <si>
    <t>Banco de concreto armado aparente com apoios de alvenaria assentada com argamassa de cimento, cal e areia, largura de 0,50m e espessura de 0,05m</t>
  </si>
  <si>
    <t>Poço c/ anéis pré-moldados diam. 1.5m e profundidade de 7m, inclusive fornecimento</t>
  </si>
  <si>
    <t>Bicicletário em tubo de ferro galvanizado 1" e ferro liso 1/2", inclusive pintura, conforme projeto padrão SEDU</t>
  </si>
  <si>
    <t>Placa para inauguração de obra em alumínio polido e=4mm, dimensões 40 x 50 cm, gravação em baixo relevo, inclusive pintura e fixação</t>
  </si>
  <si>
    <t>Letra tipo Caixa em chapa de aço inox 304 escovado N16 - Largura: 7,5 cm, Altura: 15cm e Prof. 3cm, inclusive fixação invisível</t>
  </si>
  <si>
    <t>Letra tipo Caixa em chapa de aço inox 304 escovado N16 - Largura: 15 cm, Altura: 30cm e Prof. 3cm, inclusive fixação invisível</t>
  </si>
  <si>
    <t>QUADRA DE ESPORTES (Ver nota 9 da planilha)</t>
  </si>
  <si>
    <t>Piso quadra poliesp. fck=25MPa, esp.=10 cm, armado c/ tela Q138, concret camada única bombeável c/ brita n. 1, acab. sup. c/ rotoalisador, juntas c/ corte serra diamant. preench. c/ mastique, base 5cm solo brita 30% e resina endur</t>
  </si>
  <si>
    <t>Pintura à base de epoxi, marcas de referência Suvinil, Coral ou Novacor, em faixas com largura de 5cm, para demarcação de quadras de esportes</t>
  </si>
  <si>
    <t>Pintura com tinta à base de resinas acrílicas, marcas de referencia Suvinil, Coral ou Novacor, sobre piso de concreto a duas demãos</t>
  </si>
  <si>
    <t>Rede para voleibol com malha grossa, faixas de lona superior e inferior</t>
  </si>
  <si>
    <t>Suporte para tabela de basquete de concreto armado Fck = 15MPa, inclusive forma, armação, lançamento e desforma</t>
  </si>
  <si>
    <t>Trave para futebol de salão de tubo de ferro galvanizado 3", com recuo, removível, dimensões oficiais 3x2m</t>
  </si>
  <si>
    <t>Conjunto de poste de voleibol de tubo de ferro galvanizado 3"e parte móvel de 21/2", inclusive carretilha, furo com tubo de ferro galvanizado de 31/2"e tampão de furo</t>
  </si>
  <si>
    <t>Tabela de basquete de madeira, com aro, inclusive colocação</t>
  </si>
  <si>
    <t>Alambrado com tela fio 12, malha de 1", tubos de ferro galvanizado verticais de 2" e tubos de ferro galvanizado horizontais de 1" soldados nas partes superior e inferior, inclusive portão</t>
  </si>
  <si>
    <t>Rede para futebol de salão</t>
  </si>
  <si>
    <t>Preparo, regularização e compactação do terreno (compactador manual) para execução de piso de quadra</t>
  </si>
  <si>
    <t>Mureta em alvenaria de blocos cerâmicos 10x20x20cmm, h=0.60cm, para fechamento de quadra, com pilaretes de travamento em concreto armado a cada 3m, inclusive chapisco</t>
  </si>
  <si>
    <t>Parede em alvenaria de bloco cerâmico 10x20x20cm, h=2m, para proteção de fundo de gol (quadra poliesportiva), com pilares em concreto armado a cada 3m para travamento, inclusive chapisco</t>
  </si>
  <si>
    <t>Goivete nas dimensões 2x1 executado sobre alvenaria chapiscada e rebocada</t>
  </si>
  <si>
    <t>Forn e assent de telhas de liga de alumínio e zinco (galvalume), ondulada, esp. mínima 0.43mm, alt. mínima de onda 17mm, sobrep. lateral de uma onda e longit. 200mm c/ mínimo de 3 apoios, assent. c/ utiliz. de fitas anti-corrosiva</t>
  </si>
  <si>
    <t>Rede de proteção em nylon malha 10x10 cm para proteção de quadra de esportes</t>
  </si>
  <si>
    <t>Pintura a base de epoxi, marcas de referência Suvinil, Coral ou Novacor, em faixas largura de 8cm para demarcação de quadra de esportes</t>
  </si>
  <si>
    <t>Recuperação de piso de quadra com demolição parcial do concreto e aplicação de granilite, inclusive regularização</t>
  </si>
  <si>
    <t>Alambrado com tela losangular de arame fio 12, malha 2" revestido em PVC com tubo de ferro galvanizado vertical de 21/2" e horizontal de 1", inclusive portão, pintados com esmalte sobre fundo anti corrosivo</t>
  </si>
  <si>
    <t>Estrut. metálica p/ quadra poliesp. coberta constituída por perfis formados a frio, aço estrutural ASTM A-570 G33 (terças) ASTM A-36 (demais perfis) c/ o sistema de trat. e pint conf descrito em notas da planilha</t>
  </si>
  <si>
    <t>SERVIÇOS COMPLEMENTARES INTERNOS</t>
  </si>
  <si>
    <t>QUADROS DE GIZ / AVISO</t>
  </si>
  <si>
    <t>Quadro de avisos de fórmica lisa brilhante</t>
  </si>
  <si>
    <t>Quadro mural de azulejo extra 15 x 15 cm e moldura de madeira de lei de 7.0 x 2.5 cm nas dimensões de 2.09 x 1.04 m</t>
  </si>
  <si>
    <t>Quadro pincel novo, completo, de laminado melamínico alta pressão, "LOUSA" quadriculado, cor branco brilhante, linha Lousas, padrão F608 Brancoline, esp. 1mm, incl. requadro madeira 2.5 x 5.0 cm e porta pincel, dim. 3.95 x 1.29 m</t>
  </si>
  <si>
    <t>ARMÁRIOS E PRATELEIRAS</t>
  </si>
  <si>
    <t>Prateleiras em granito cinza andorinha, esp. 2cm</t>
  </si>
  <si>
    <t>DIVERSOS INTERNOS</t>
  </si>
  <si>
    <t>Guarda corpo de tubo de ferro galvanizado, diâm. 3" e 2", h=0.8 m inclusive pintura a óleo ou esmalte</t>
  </si>
  <si>
    <t>Corrimão de tubo de ferro galvanizado diâmetro 3" fixado na parede a cada 1.50m, inclusive pintura a óleo ou esmalte</t>
  </si>
  <si>
    <t>Banco de concreto armado aparente Fck=15 MPa, com apoios de concreto, largura de 45cm, espessura de 7cm e altura de 45cm</t>
  </si>
  <si>
    <t>Alçapão de visita ao barrilete de chapa de madeira de lei medindo 60x60cm, inclusive dobradiça, marco, alizar e fechadura, emassamento e pintura</t>
  </si>
  <si>
    <t>Proteção para caixa de descarga em malha de ferro 3/4" fio 12, perfil "L" 1" e barra chata 3/4" x 1/8", conf. detalhe</t>
  </si>
  <si>
    <t>Corrimão em tubo de ferro galvanizado diam. 2" com chumbadores a cada 1.5m</t>
  </si>
  <si>
    <t>APOIO</t>
  </si>
  <si>
    <t>Locação de veículo tipo Gol 1.000 a gasolina ou equivalente, com até 1 (um) ano de uso, em bom estado de conservação com:</t>
  </si>
  <si>
    <t>(Gol 1.0 total flex - gasolina - preço LABOR) Seguro total, manutenção, combustível, eventuais taxas e emolumentos, bem como eventual substituição do veículo (se necessário), sem motorista, utilização até 2.000 (dois mil) km/mês</t>
  </si>
  <si>
    <t>SERVIÇOS GERAIS</t>
  </si>
  <si>
    <t>ENCARGOS COMPLEMENTARES - EQUIPAMENTOS DE PROTEÇÃO INDIVIDUAL</t>
  </si>
  <si>
    <t>Capacete de obra</t>
  </si>
  <si>
    <t>Uniforme de obra (Calça e camisa)</t>
  </si>
  <si>
    <t>Veste de segurança</t>
  </si>
  <si>
    <t>Bota de segurança (par)</t>
  </si>
  <si>
    <t>Óculos de proteção</t>
  </si>
  <si>
    <t>Luva de raspa (par)</t>
  </si>
  <si>
    <t>Capa de chuva</t>
  </si>
  <si>
    <t>Máscara de ar</t>
  </si>
  <si>
    <t>Cinto de segurança</t>
  </si>
  <si>
    <t>ENCARGOS COMPLEMENTARES - FERRAMENTAS MANUAIS</t>
  </si>
  <si>
    <t>Picareta com cabo</t>
  </si>
  <si>
    <t>Pá de pedreiro com cabo</t>
  </si>
  <si>
    <t>Enxada com cabo</t>
  </si>
  <si>
    <t>Serrote 26"</t>
  </si>
  <si>
    <t>Martelo com cabo</t>
  </si>
  <si>
    <t>Nivel de pedreiro</t>
  </si>
  <si>
    <t>Alicate universal</t>
  </si>
  <si>
    <t>Marreta 5 Kg com cabo</t>
  </si>
  <si>
    <t>Chave de grifo 10"</t>
  </si>
  <si>
    <t>Jogo de chave de fenda</t>
  </si>
  <si>
    <t>Cavadeira de braço</t>
  </si>
  <si>
    <t>Serra Tico-tico</t>
  </si>
  <si>
    <t>Serra de disco (circular)</t>
  </si>
  <si>
    <t>Carrinho de mão</t>
  </si>
  <si>
    <t>ITENS DE SERVIÇOS AUXILIARES</t>
  </si>
  <si>
    <t>SERVIÇOS AUXILIARES 01</t>
  </si>
  <si>
    <t>Demolição de lastro de concreto espessura de 6,0 cm, sem reaproveitamento</t>
  </si>
  <si>
    <t>Argamassa traço 1:3 de cimento e areia média, preparo mecânico com betoneira 400 l</t>
  </si>
  <si>
    <t>Argamassa de cimento e areia sem peneirar traço 1:4, preparo mecânico com betoneira 400 l</t>
  </si>
  <si>
    <t>Argamassa mista de cimento, cal hidratada e areia sem peneirar traço 1:0,5:8, preparo mecânico com betoneira 400 l</t>
  </si>
  <si>
    <t>Fornecimento, preparo e aplicação de concreto Fck=15 MPa (brita 1) - (5% de perdas já incluído no custo)</t>
  </si>
  <si>
    <t>Tela soldada em aço CA-60 B, diâmetro 4.2mm, com malha de 10 x 10 cm, para armação</t>
  </si>
  <si>
    <t>Fôrma chapas de madeira compensada resinada, de 12 mm de espessura, levando-se em conta a utilização 3 vezes, reforçadas com sarrafos de madeira de 2.5 x 10.0 cm (incl. material, montagem, escoramento com pontaletes 8x8cm e desf.)</t>
  </si>
  <si>
    <t>Forma curva de tábuas de pinho e chapas de madeira compensada tipo resinada, de 6mm espessura, levando-se em conta a utilização 2 vezes (incluido o material, corte, montagem, escoramento e desfôrma)</t>
  </si>
  <si>
    <t>Junta de dilatação para piso 5x15mm, inclusive corte e preenchimento com mastique</t>
  </si>
  <si>
    <t>Dreno em muro de contenção, executado no pé do muro, com tubo de pead corrugado flexível perfurado 100mm (4"), enchimento com brita, envolvido com manta geotêxtil</t>
  </si>
  <si>
    <t>Forma para vigas com tábuas e sarrafos - desmontagem</t>
  </si>
  <si>
    <t>Forma para vigas com tábuas e sarrafos - fabricação</t>
  </si>
  <si>
    <t>Forma para vigas com tábuas e sarrafos - montagem</t>
  </si>
  <si>
    <t>Forma para vigas com tábuas e sarrafos, 5 reaproveitamentos</t>
  </si>
  <si>
    <t>Concreto magro para lastro, traço 1:4,5:4,5 (em massa seca de cimento/ areia média/ brita 1) - preparo mecânico com betoneira 400 l.</t>
  </si>
  <si>
    <t>Alizar de madeira de lei de 1ª (Peroba, Ipê, Angelim Pedra ou equivalente) de 5 x 2,5 cm</t>
  </si>
  <si>
    <t>Regularização de base para revestimento de pisos c/ argamassa de alta resistência, empregando argamassa de cimento e areia no traço 1:3 e espessura de 3 cm</t>
  </si>
  <si>
    <t>Tubo de PVC rígido soldável marrom, DN 25mm (3/4")</t>
  </si>
  <si>
    <t>Joelho 90° de PVC soldável marrom, diâmetro 25mm (3/4")</t>
  </si>
  <si>
    <t>Luva de PVC soldável marrom, diâmetro 25mm (3/4")</t>
  </si>
  <si>
    <t>Adaptador de PVC soldável com anel para caixa d'água, DN 25mm</t>
  </si>
  <si>
    <t>Tubo de PVC rígido roscável, diâm. 1" (32mm), inclusive conexões</t>
  </si>
  <si>
    <t>Registro de gaveta bruto, diâmetro 20mm (3/4")</t>
  </si>
  <si>
    <t>Tubo de PVC rígido soldável branco, para esgoto, diâmetro 50mm (2")</t>
  </si>
  <si>
    <t>Poste de concreto, com seção circular, com 11m de comprimento e carga nominal no topo, de 200 kg, inclusive escavação e exclusive transporte</t>
  </si>
  <si>
    <t>Cruzeta (conjunto com 2 cruzetas) de 2400x90x135mm, sela para cruzeta, parafuso de cabeça abaulada diâm.10x150mm, arruela quadrada de 36mm furo de 18mm, porca quadrada</t>
  </si>
  <si>
    <t>cj</t>
  </si>
  <si>
    <t>Terminal mecânico para cabo de 16 e 25 mm2</t>
  </si>
  <si>
    <t>Caixa para medidor monofásico P-980-009 c/ caixa p/ disjuntor P-940-003, padrão ESCELSA</t>
  </si>
  <si>
    <t>Caixa para medidor polifásico P-980-009 até 41000W c/ caixa p/ disjuntor, padrão ESCELSA</t>
  </si>
  <si>
    <t>Niple para eletroduto de PVC roscável, diâmetro 85mm (3")</t>
  </si>
  <si>
    <t>Eletroduto de aço galvanizado, diâmetro 85mm (3")</t>
  </si>
  <si>
    <t>Eletroduto de aço galvanizado, inclusive conexões, diâmetro 65mm (2.1/2")</t>
  </si>
  <si>
    <t>Eletroduto de aço galvanizado, inclusive conexões, diâmetro 100 mm (4")</t>
  </si>
  <si>
    <t>Cabo de cobre nú, seção de 16.0 mm2</t>
  </si>
  <si>
    <t>Sifão sanfonado em PVC ajustável flexível multiuso 66 cm - fornecimento e instalação</t>
  </si>
  <si>
    <t>Pintura de esquadrias e elementos de madeira, aplicação manual, com duas demãos de tinta esmalte sintético referência Suvinil, Coral ou Metalatex</t>
  </si>
  <si>
    <t>Pintura de superfície metálica, tubo diâmetro 2" com uma demão de primer Epoxi e duas demãos de tinta à base de Epoxi</t>
  </si>
  <si>
    <t>Pintura de superfície metálica, tubo diâmetro 3" com uma demão de primer Epoxi e duas demãos de tinta à base de Epoxi</t>
  </si>
  <si>
    <t>Fundo anticorrosivo zarcao, uma demao</t>
  </si>
  <si>
    <t>Pintura sobre metal, aplicação manual, com duas demãos de tinta esmalte sintético, referência Suvinil, Coral ou Metalatex</t>
  </si>
  <si>
    <t>Pintura de superfície metálica em conexões de diâmetro 2" (50mm) com uma demão de primer Epoxi e duas demãos de tinta à base de Epoxi</t>
  </si>
  <si>
    <t>Pintura de superfície metálica em conexões de diâmetro 2.1/2" (65mm) com uma demão de primer Epoxi e duas demãos de tinta à base de Epoxi</t>
  </si>
  <si>
    <t>Pintura de superfície metálica em conexões de diâmetro 3" (80mm) com uma demão de primer Epoxi e duas demãos de tinta à base de Epoxi</t>
  </si>
  <si>
    <t>Pintura de superfície metálica em conexões de diâmetro 4" (100mm) com uma demão de primer Epoxi e duas demãos de tinta à base de Epoxi</t>
  </si>
  <si>
    <t>Pintura de superfície metálica, tubo diâmetro 2.1/2" com uma demão de primer Epoxi e duas demãos de tinta à base de Epoxi</t>
  </si>
  <si>
    <t>Limpeza de piso cerâmico ou porcelanato com vassoura a seco</t>
  </si>
  <si>
    <t>Limpeza de piso e revestimento cerâmico, utilizando detergente neutro e escovação manual</t>
  </si>
  <si>
    <t>Limpeza de revestimento cerâmico em parede utilizando detergente neutro e escovação manual</t>
  </si>
  <si>
    <t>Limpeza de superfície com jato de alta pressão</t>
  </si>
  <si>
    <t>Fornecimento e assentamento de tampão de ferro fundido com suporte articulado, para poço de visita, conforme padrão e especificações da PMV</t>
  </si>
  <si>
    <t>SERVIÇOS AUXILIARES 02</t>
  </si>
  <si>
    <t>Betoneira capacidade nominal de 400 l, capacidade de mistura 280 l, motor elétrico trifásico potência de 2 cv, sem carregador - chp diurno</t>
  </si>
  <si>
    <t>chp</t>
  </si>
  <si>
    <t>Caminhão basculante 6 m3 toco, peso bruto total 16.000 kg, carga útil máxima 11.130 kg, distância entre eixos 5,36 m, potência 185 cv, inclusive caçamba metálica - chp diurno</t>
  </si>
  <si>
    <t>Vibrador de imersão, diâmetro de ponteira 45mm, motor elétrico trifásico potência de 2 cv - chp diurno</t>
  </si>
  <si>
    <t>Guindauto hidráulico, capacidade máxima de carga 6200 kg, momento máximo de carga 11,7 tm, alcance máximo horizontal 9,70 m, inclusive caminhão toco pbt 16.000 kg, potência de 189 cv - chp diurno</t>
  </si>
  <si>
    <t>Pá carregadeira sobre rodas, potência líquida 128 hp, capacidade da caçamba 1,7 a 2,8 m3, peso operacional 11632 kg - chp diurno.</t>
  </si>
  <si>
    <t>Cortadora de piso com motor 4 tempos a gasolina, potência de 13 hp, com disco de corte diamantado segmentado para concreto, diâmetro de 350 mm, furo de 1" (14 x 1") - chp diurno</t>
  </si>
  <si>
    <t>Compactador de solos de percusão (soquete) com motor a gasolina, potência 3 cv - chp diurno</t>
  </si>
  <si>
    <t>Retroescavadeira sobre rodas com carregadeira, tração 4x2, potência líq. 79 hp, caçamba carreg. cap. mín. 1 m3, caçamba retro cap. 0,20 m3, peso operacional mín. 6.570 kg, profundidade escavação máx. 4,37 m - chp diurno</t>
  </si>
  <si>
    <t>Caminhão pipa 6.000 l, peso bruto total 13.000 kg, distância entre eixos 4,80 m, potência 189 cv inclusive tanque de aço para transporte de água, capacidade 6 m3 - chp diurno</t>
  </si>
  <si>
    <t>Guindaste hidráulico autopropelido, com lança telescópica 40 m, capacidade máxima 60 t, potência 260 kw - chp diurno</t>
  </si>
  <si>
    <t>Martelo demolidor elétrico, com potência de 2.000 w, 1.000 impactos por minuto, peso de 30 kg - chp diurno</t>
  </si>
  <si>
    <t>Lavadora de alta pressao (lava-jato) para agua fria, pressao de operacao entre 1400 e 1900 lib/pol2, vazao maxima entre 400 e 700 l/h - chp diurno</t>
  </si>
  <si>
    <t>Betoneira capacidade nominal de 400 l, capacidade de mistura 280 l, motor elétrico trifásico potência de 2 cv, sem carregador - chi diurno</t>
  </si>
  <si>
    <t>chi</t>
  </si>
  <si>
    <t>Cortadora de piso com motor 4 tempos a gasolina, potência de 13 hp, com disco de corte diamantado segmentado para concreto, diâmetro de 350 mm, furo de 1" (14 x 1") - chi diurno</t>
  </si>
  <si>
    <t>Compactador de solos de percusão (soquete) com motor a gasolina, potência 3 cv - chi diurno</t>
  </si>
  <si>
    <t>Martelo demolidor elétrico, com potência de 2.000 w, 1.000 impactos por minuto, peso de 30 kg - chi diurno</t>
  </si>
  <si>
    <t>Guindaste hidráulico autopropelido, com lança telescópica 40 m, capacidade máxima 60 t, potência 260 kw - chi diurno</t>
  </si>
  <si>
    <t>Betoneira capacidade nominal de 400 l, capacidade de mistura 280 l, motor elétrico trifásico potência de 2 cv, sem carregador - depreciação</t>
  </si>
  <si>
    <t>h</t>
  </si>
  <si>
    <t>Caminhão basculante 6m3 toco, peso bruto total 16.000kg, carga útil máx. 11.130kg, dist. entre eixos 5,36m, pot. 185cv, incl. caçamba metálica - depreciação</t>
  </si>
  <si>
    <t>Vibrador de imersão, diâmetro de ponteira 45mm, motor elétrico trifásico potência de 2 cv - depreciação</t>
  </si>
  <si>
    <t>Guindauto hidráulico, capacidade máxima de carga 6200 kg, momento máximo de carga 11,7 tm, alcance máximo horizontal 9,70 m, inclusive caminhão toco pbt 16.000 kg, potência de 189 cv - depreciação</t>
  </si>
  <si>
    <t>Pá carregadeira sobre rodas, potência líquida 128 hp, capacidade da caçamba 1,7 a 2,8 m3, peso operacional 11632 kg - depreciação</t>
  </si>
  <si>
    <t>Cortadora de piso com motor 4 tempos a gasolina, potência de 13 hp, com disco de corte diamantado segmentado para concreto, diâmetro de 350 mm, furo de 1" (14 x 1") - depreciação</t>
  </si>
  <si>
    <t>Compactador de solos de percussão (soquete) com motor a gasolina 4 tempos, potência 4 cv - depreciação</t>
  </si>
  <si>
    <t>Retroescavadeira sobre rodas com carregadeira, tração 4x2, potência líq. 79 hp, caçamba carreg. cap. mín. 1 m3, caçamba retro cap. 0,20 m3, peso operacional mín. 6.570 kg, profundidade escavação máx. 4,37 m - depreciação</t>
  </si>
  <si>
    <t>Caminhão pipa 6.000 l, peso bruto total 13.000 kg, distância entre eixos 4,80 m, potência 189 cv inclusive tanque de aço para transporte de água, capacidade 6 m3 - depreciação.</t>
  </si>
  <si>
    <t>Guindaste hidráulico autopropelido, com lança telescópica 40 m, capacidade máxima 60 t, potência 260 kw - depreciação.</t>
  </si>
  <si>
    <t>Martelo demolidor elétrico, com potência de 2.000 w, 1.000 impactos por minuto, peso de 30 kg - depreciação</t>
  </si>
  <si>
    <t>Lavadora de alta pressao (lava-jato) para agua fria, pressao de operacao entre 1400 e 1900 lib/pol2, vazao maxima entre 400 e 700 l/h - depreciação</t>
  </si>
  <si>
    <t>Betoneira capacidade nominal de 400 l, capacidade de mistura 280 l, motor elétrico trifásico potência de 2 cv, sem carregador - juros</t>
  </si>
  <si>
    <t>Caminhão basculante 6m3 toco, peso bruto total 16.000kg, carga útil máx. 11.130kg, dist. entre eixos 5,36m, pot. 185cv, incl. caçamba metálica - juros.</t>
  </si>
  <si>
    <t>Vibrador de imersão, diâmetro de ponteira 45mm, motor elétrico trifásico potência de 2 cv - juros</t>
  </si>
  <si>
    <t>Guindauto hidráulico, capacidade máxima de carga 6200 kg, momento máximo de carga 11,7 tm, alcance máximo horizontal 9,70 m, inclusive caminhão toco pbt 16.000 kg, potência de 189 cv - juros.</t>
  </si>
  <si>
    <t>Pá carregadeira sobre rodas, potência líquida 128 hp, capacidade da caçamba 1,7 a 2,8 m3, peso operacional 11632 kg - juros.</t>
  </si>
  <si>
    <t>Cortadora de piso com motor 4 tempos a gasolina, potência de 13 hp, com disco de corte diamantado segmentado para concreto, diâmetro de 350 mm, furo de 1" (14 x 1") - juros</t>
  </si>
  <si>
    <t>Compactador de solos de percussão (soquete) com motor a gasolina 4 tempos, potência 4 cv - juros</t>
  </si>
  <si>
    <t>Retroescavadeira sobre rodas com carregadeira, tração 4x2, potência líq. 79 hp, caçamba carreg. cap. mín. 1 m3, caçamba retro cap. 0,20 m3, peso operacional mín. 6.570 kg, profundidade escavação máx. 4,37 m - juros</t>
  </si>
  <si>
    <t>Caminhão pipa 6.000 l, peso bruto total 13.000 kg, distância entre eixos 4,80 m, potência 189 cv inclusive tanque de aço para transporte de água, capacidade 6 m3 - juros</t>
  </si>
  <si>
    <t>Guindaste hidráulico autopropelido, com lança telescópica 40 m, capacidade máxima 60 t, potência 260 kw - juros</t>
  </si>
  <si>
    <t>Martelo demolidor elétrico, com potência de 2.000 w, 1.000 impactos por minuto, peso de 30 kg - juros</t>
  </si>
  <si>
    <t>Lavadora de alta pressao (lava-jato) para agua fria, pressao de operacao entre 1400 e 1900 lib/pol2, vazao maxima entre 400 e 700 l/h - juros</t>
  </si>
  <si>
    <t>Betoneira capacidade nominal de 400 l, capacidade de mistura 280 l, motor elétrico trifásico potência de 2 cv, sem carregador - manutenção</t>
  </si>
  <si>
    <t>Caminhão basculante 6m3 toco, peso bruto total 16.000kg, carga útil máx. 11.130kg, dist. entre eixos 5,36m, pot. 185 cv, incl. caçamba metálica - manutenção</t>
  </si>
  <si>
    <t>Vibrador de imersão, diâmetro de ponteira 45mm, motor elétrico trifásico potência de 2 cv - manutenção</t>
  </si>
  <si>
    <t>Guindauto hidráulico, capacidade máxima de carga 6200 kg, momento máximo de carga 11,7 tm, alcance máximo horizontal 9,70 m, inclusive caminhão toco pbt 16.000 kg, potência de 189 cv - manutenção.</t>
  </si>
  <si>
    <t>Pá carregadeira sobre rodas, potência líquida 128 hp, capacidade da caçamba 1,7 a 2,8 m3, peso operacional 11632 kg - manutenção.</t>
  </si>
  <si>
    <t>Cortadora de piso com motor 4 tempos a gasolina, potência de 13 hp, com disco de corte diamantado segmentado para concreto, diâmetro de 350 mm, furo de 1" (14 x 1") - manutenção</t>
  </si>
  <si>
    <t>Compactador de solos de percusão (soquete) com motor a gasolina, potência 3 cv - manutenção</t>
  </si>
  <si>
    <t>Retroescavadeira sobre rodas com carregadeira, tração 4x2, potência líq. 79 hp, caçamba carreg. cap. mín. 1 m3, caçamba retro cap. 0,20 m3, peso operacional mín. 6.570 kg, profundidade escavação máx. 4,37 m - manutenção</t>
  </si>
  <si>
    <t>Caminhão pipa 6.000 l, peso bruto total 13.000 kg, distância entre eixos 4,80 m, potência 189 cv inclusive tanque de aço para transporte de água, capacidade 6 m3 - manutenção</t>
  </si>
  <si>
    <t>Martelo demolidor elétrico, com potência de 2.000 w, 1.000 impactos por minuto, peso de 30 kg - manutenção</t>
  </si>
  <si>
    <t>Lavadora de alta pressao (lava-jato) para agua fria, pressao de operacao entre 1400 e 1900 lib/pol2, vazao maxima entre 400 e 700 l/h - manutenção</t>
  </si>
  <si>
    <t>Guindaste hidráulico autopropelido, com lança telescópica 40 m, capacidade máxima 60 t, potência 260 kw - manutenção</t>
  </si>
  <si>
    <t>Betoneira capacidade nominal de 400 l, capacidade de mistura 280 l, motor elétrico trifásico potência de 2 cv, sem carregador - materiais na operação</t>
  </si>
  <si>
    <t>Caminhão basculante 6m3 toco, peso bruto total 16.000 kg, carga útil máx. 11.130kg, dist. entre eixos 5,36m, pot. 185cv, incl. caçamba metálica - materiais na operação</t>
  </si>
  <si>
    <t>Vibrador de imersão, diâmetro de ponteira 45mm, motor elétrico trifásico potência de 2 cv - materiais na operação.</t>
  </si>
  <si>
    <t>Guindauto hidráulico, capacidade máxima de carga 6200 kg, momento máximo de carga 11,7 tm, alcance máximo horizontal 9,70 m, inclusive caminhão toco pbt 16.000 kg, potência de 189 cv - materiais na operação.</t>
  </si>
  <si>
    <t>Pá carregadeira sobre rodas, potência líquida 128 hp, capacidade da caçamba 1,7 a 2,8 m3, peso operacional 11632 kg - materiais na operação.</t>
  </si>
  <si>
    <t>Cortadora de piso com motor 4 tempos a gasolina, potência de 13 hp, com disco de corte diamantado segmentado para concreto, diâmetro de 350 mm, furo de 1" (14 x 1") - materiais na operação</t>
  </si>
  <si>
    <t>Compactador de solos de percusão (soquete) com motor a gasolina, potência 3 cv - materiais na operação</t>
  </si>
  <si>
    <t>Retroescavadeira sobre rodas com carregadeira, tração 4x2, potência líq. 79 hp, caçamba carreg. cap. mín. 1 m3, caçamba retro cap. 0,20 m3, peso operacional mín. 6.570 kg, profundidade escavação máx. 4,37 m - materiais na operação</t>
  </si>
  <si>
    <t>Caminhão pipa 6.000 l, peso bruto total 13.000 kg, distância entre eixos 4,80 m, potência 189 cv inclusive tanque de aço para transporte de água, capacidade 6 m3 - materiais na operação</t>
  </si>
  <si>
    <t>Martelo demolidor elétrico, com potência de 2.000 w, 1.000 impactos por minuto, peso de 30 kg - materiais na operação</t>
  </si>
  <si>
    <t>Lavadora de alta pressao (lava-jato) para agua fria, pressao de operacao entre 1400 e 1900 lib/pol2, vazao maxima entre 400 e 700 l/h - materiais na operação</t>
  </si>
  <si>
    <t>Guindaste hidráulico autopropelido, com lança telescópica 40 m, capacidade máxima 60 t, potência 260 kw - materiais na operação</t>
  </si>
  <si>
    <t>Caminhão basculante 6m3 toco, peso bruto total 16.000kg, carga útil máx. 11.130 kg, dist. entre eixos 5,36 m, pot. 185cv, incl. caçamba metálica - impostos e seguros</t>
  </si>
  <si>
    <t>Guindauto hidráulico, capacidade máxima de carga 6200 kg, momento máximo de carga 11,7 tm, alcance máximo horizontal 9,70 m, inclusive caminhão toco pbt 16.000 kg, potência de 189 cv - impostos e seguros.</t>
  </si>
  <si>
    <t>Caminhão pipa 6.000 l, peso bruto total 13.000 kg, distância entre eixos 4,80 m, potência 189 cv inclusive tanque de aço para transporte de água, capacidade 6 m3 - impostos e seguros</t>
  </si>
  <si>
    <t>Guindaste hidráulico autopropelido, com lança telescópica 40 m, capacidade máxima 60 t, potência 260 kw - impostos e seguros</t>
  </si>
  <si>
    <t>PISO PODOTÁTIL DE ALERTA OU DIRECIONAL, DE CONCRETO, ASSENTADO SOBRE ARGAMASSA. AF_03/2024</t>
  </si>
  <si>
    <t>RAMPA DE ACESSIBILIDADE EM CONCRETO MOLDADO IN LOCO, EM CALÇADA NOVA COM LARGURA MAIOR OU IGUAL À 3,00 M, FCK 25MPA, COM PISO PODOTÁTIL. AF_03/2024</t>
  </si>
  <si>
    <t>RAMPA DE ACESSIBILIDADE EM CONCRETO MOLDADO IN LOCO, EM CALÇADA NOVA COM LARGURA MENOR À 3,00 M, FCK 25MPA, COM PISO PODOTÁTIL. AF_03/2024</t>
  </si>
  <si>
    <t>RAMPA DE ACESSIBILIDADE EM CONCRETO MOLDADO IN LOCO, EM CALÇADA PRÉ EXISTENTE COM LARGURA MAIOR OU IGUAL À 3,00 M, FCK 25MPA, COM PISO PODOTÁTIL. AF_03/2024</t>
  </si>
  <si>
    <t>RAMPA DE ACESSIBILIDADE EM CONCRETO MOLDADO IN LOCO, EM CALÇADA PRÉ EXISTENTE COM LARGURA MENOR À 3,00 M, FCK 25MPA, COM PISO PODOTÁTIL. AF_03/2024</t>
  </si>
  <si>
    <t>RAMPA DE ACESSIBILIDADE EM CONCRETO PRÉ MOLDADO, EM CALÇADA NOVA COM LARGURA MAIOR OU IGUAL À 3,00 M, FCK 25MPA, COM PISO PODOTÁTIL. AF_03/2024</t>
  </si>
  <si>
    <t>RAMPA DE ACESSIBILIDADE EM CONCRETO PRÉ MOLDADO, EM CALÇADA PRÉ EXISTENTE COM LARGURA MAIOR OU IGUAL À 3,00 M, FCK 25MPA, COM PISO PODOTÁTIL. AF_03/2024</t>
  </si>
  <si>
    <t>RAMPA DE ACESSIBILIDADE PARA ACESSO A EDIFICAÇÕES COM INCLINAÇÃO DE 8,33% EM CONCRETO MOLDADO IN LOCO, COM LARGURA DE 1,20M, FCK 25MPA, NÃO ARMADA, COM JUNTA A CADA 2M COM CORTE À SECO. AF_03/2024</t>
  </si>
  <si>
    <t>RAMPA DE ACESSIBILIDADE PARA ACESSO A EDIFICAÇÕES COM INCLINAÇÃO DE 8,33% EM CONCRETO MOLDADO IN LOCO, COM LARGURA DE 1,50M, FCK 25MPA, NÃO ARMADA, COM JUNTA A CADA 2M COM CORTE À SECO. AF_03/2024</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</si>
  <si>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</si>
  <si>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</si>
  <si>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</si>
  <si>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</si>
  <si>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</si>
  <si>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</si>
  <si>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</si>
  <si>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</si>
  <si>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DE BLOCOS DE CONCRETO ESTRUTURAL 14X19X29 CM (ESPESSURA 14 CM), FBK = 14 MPA, UTILIZANDO COLHER DE PEDREIRO. AF_10/2022</t>
  </si>
  <si>
    <t>ALVENARIA DE BLOCOS DE CONCRETO ESTRUTURAL 14X19X29 CM (ESPESSURA 14 CM), FBK = 14,0 MPA, UTILIZANDO PALHETA. AF_10/2022</t>
  </si>
  <si>
    <t>ALVENARIA DE BLOCOS DE CONCRETO ESTRUTURAL 14X19X29 CM (ESPESSURA 14 CM), FBK = 4,5 MPA, UTILIZANDO COLHER DE PEDREIRO. AF_10/2022</t>
  </si>
  <si>
    <t>ALVENARIA DE BLOCOS DE CONCRETO ESTRUTURAL 14X19X29 CM (ESPESSURA 14 CM), FBK = 4,5 MPA, UTILIZANDO PALHETA. AF_10/2022</t>
  </si>
  <si>
    <t>ALVENARIA DE BLOCOS DE CONCRETO ESTRUTURAL 14X19X29 CM (ESPESSURA 14 CM), FBK = 8 MPA, UTILIZANDO COLHER DE PEDREIRO. AF_10/2022</t>
  </si>
  <si>
    <t>ALVENARIA DE BLOCOS DE CONCRETO ESTRUTURAL 14X19X29 CM (ESPESSURA 14 CM), FBK = 8 MPA, UTILIZANDO PALHETA. AF_10/2022</t>
  </si>
  <si>
    <t>ALVENARIA DE BLOCOS DE CONCRETO ESTRUTURAL 14X19X39 CM (ESPESSURA 14 CM), FBK = 14 MPA, UTILIZANDO COLHER DE PEDREIRO. AF_10/2022</t>
  </si>
  <si>
    <t>ALVENARIA DE BLOCOS DE CONCRETO ESTRUTURAL 14X19X39 CM (ESPESSURA 14 CM), FBK = 14 MPA, UTILIZANDO PALHETA. AF_10/2022</t>
  </si>
  <si>
    <t>ALVENARIA DE BLOCOS DE CONCRETO ESTRUTURAL 14X19X39 CM (ESPESSURA 14 CM), FBK = 4,5 MPA, UTILIZANDO COLHER DE PEDREIRO. AF_10/2022</t>
  </si>
  <si>
    <t>ALVENARIA DE BLOCOS DE CONCRETO ESTRUTURAL 14X19X39 CM (ESPESSURA 14 CM), FBK = 4,5 MPA, UTILIZANDO PALHETA. AF_10/2022</t>
  </si>
  <si>
    <t>ALVENARIA DE BLOCOS DE CONCRETO ESTRUTURAL 14X19X39 CM (ESPESSURA 14 CM), FBK = 8 MPA, UTILIZANDO COLHER DE PEDREIRO. AF_10/2022</t>
  </si>
  <si>
    <t>ALVENARIA DE BLOCOS DE CONCRETO ESTRUTURAL 14X19X39 CM (ESPESSURA 14 CM), FBK = 8 MPA, UTILIZANDO PALHETA. AF_10/2022</t>
  </si>
  <si>
    <t>ALVENARIA DE VEDAÇÃO DE BLOCOS CERÂMICOS FURADOS NA HORIZONTAL DE 11,5X14X24 CM (ESPESSURA 11,5 CM) E ARGAMASSA DE ASSENTAMENTO COM PREPARO EM BETONEIRA. AF_12/2021</t>
  </si>
  <si>
    <t>ALVENARIA DE VEDAÇÃO DE BLOCOS CERÂMICOS FURADOS NA HORIZONTAL DE 11,5X14X24 CM (ESPESSURA 11,5 CM) E ARGAMASSA DE ASSENTAMENTO COM PREPARO MANUAL. AF_12/2021</t>
  </si>
  <si>
    <t>ALVENARIA DE VEDAÇÃO DE BLOCOS CERÂMICOS FURADOS NA HORIZONTAL DE 11,5X19X19 CM (ESPESSURA 11,5 CM) E ARGAMASSA DE ASSENTAMENTO COM PREPARO EM BETONEIRA. AF_12/2021</t>
  </si>
  <si>
    <t>ALVENARIA DE VEDAÇÃO DE BLOCOS CERÂMICOS FURADOS NA HORIZONTAL DE 11,5X19X19 CM (ESPESSURA 11,5 CM) E ARGAMASSA DE ASSENTAMENTO COM PREPARO MANUAL. AF_12/2021</t>
  </si>
  <si>
    <t>ALVENARIA DE VEDAÇÃO DE BLOCOS CERÂMICOS FURADOS NA HORIZONTAL DE 11,5X19X29 CM (ESPESSURA 11,5 CM) E ARGAMASSA DE ASSENTAMENTO COM PREPARO EM BETONEIRA. AF_12/2021</t>
  </si>
  <si>
    <t>ALVENARIA DE VEDAÇÃO DE BLOCOS CERÂMICOS FURADOS NA HORIZONTAL DE 11,5X19X29 CM (ESPESSURA 11,5 CM) E ARGAMASSA DE ASSENTAMENTO COM PREPARO MANUAL. AF_12/2021</t>
  </si>
  <si>
    <t>ALVENARIA DE VEDAÇÃO DE BLOCOS CERÂMICOS FURADOS NA HORIZONTAL DE 11,5X19X39 CM (ESPESSURA 11,5 CM) E ARGAMASSA DE ASSENTAMENTO COM PREPARO EM BETONEIRA. AF_12/2021</t>
  </si>
  <si>
    <t>ALVENARIA DE VEDAÇÃO DE BLOCOS CERÂMICOS FURADOS NA HORIZONTAL DE 11,5X19X39 CM (ESPESSURA 11,5 CM) E ARGAMASSA DE ASSENTAMENTO COM PREPARO MANUAL. AF_12/2021</t>
  </si>
  <si>
    <t>ALVENARIA DE VEDAÇÃO DE BLOCOS CERÂMICOS FURADOS NA HORIZONTAL DE 14X19X29 CM (ESPESSURA 14 CM) E ARGAMASSA DE ASSENTAMENTO COM PREPARO EM BETONEIRA. AF_12/2021</t>
  </si>
  <si>
    <t>ALVENARIA DE VEDAÇÃO DE BLOCOS CERÂMICOS FURADOS NA HORIZONTAL DE 14X19X29 CM (ESPESSURA 14 CM) E ARGAMASSA DE ASSENTAMENTO COM PREPARO MANUAL. AF_12/2021</t>
  </si>
  <si>
    <t>ALVENARIA DE VEDAÇÃO DE BLOCOS CERÂMICOS FURADOS NA HORIZONTAL DE 14X19X39 CM (ESPESSURA 14 CM) E ARGAMASSA DE ASSENTAMENTO COM PREPARO EM BETONEIRA. AF_12/2021</t>
  </si>
  <si>
    <t>ALVENARIA DE VEDAÇÃO DE BLOCOS CERÂMICOS FURADOS NA HORIZONTAL DE 14X19X39 CM (ESPESSURA 14 CM) E ARGAMASSA DE ASSENTAMENTO COM PREPARO MANUAL. AF_12/2021</t>
  </si>
  <si>
    <t>ALVENARIA DE VEDAÇÃO DE BLOCOS CERÂMICOS FURADOS NA HORIZONTAL DE 14X9X19 CM (ESPESSURA 14 CM, BLOCO DEITADO) E ARGAMASSA DE ASSENTAMENTO COM PREPARO EM BETONEIRA. AF_12/2021</t>
  </si>
  <si>
    <t>ALVENARIA DE VEDAÇÃO DE BLOCOS CERÂMICOS FURADOS NA HORIZONTAL DE 14X9X19 CM (ESPESSURA 14 CM, BLOCO DEITADO) E ARGAMASSA DE ASSENTAMENTO COM PREPARO MANUAL. AF_12/2021</t>
  </si>
  <si>
    <t>ALVENARIA DE VEDAÇÃO DE BLOCOS CERÂMICOS FURADOS NA HORIZONTAL DE 19X19X29 CM (ESPESSURA 19 CM) E ARGAMASSA DE ASSENTAMENTO COM PREPARO EM BETONEIRA. AF_12/2021</t>
  </si>
  <si>
    <t>ALVENARIA DE VEDAÇÃO DE BLOCOS CERÂMICOS FURADOS NA HORIZONTAL DE 19X19X29 CM (ESPESSURA 19 CM) E ARGAMASSA DE ASSENTAMENTO COM PREPARO MANUAL. AF_12/2021</t>
  </si>
  <si>
    <t>ALVENARIA DE VEDAÇÃO DE BLOCOS CERÂMICOS FURADOS NA HORIZONTAL DE 19X19X39 CM (ESPESSURA 19 CM) E ARGAMASSA DE ASSENTAMENTO COM PREPARO EM BETONEIRA. AF_12/2021</t>
  </si>
  <si>
    <t>ALVENARIA DE VEDAÇÃO DE BLOCOS CERÂMICOS FURADOS NA HORIZONTAL DE 19X19X39 CM (ESPESSURA 19 CM) E ARGAMASSA DE ASSENTAMENTO COM PREPARO MANUAL. AF_12/2021</t>
  </si>
  <si>
    <t>ALVENARIA DE VEDAÇÃO DE BLOCOS CERÂMICOS FURADOS NA HORIZONTAL DE 9X14X19 CM (ESPESSURA 9 CM) E ARGAMASSA DE ASSENTAMENTO COM PREPARO EM BETONEIRA. AF_12/2021</t>
  </si>
  <si>
    <t>ALVENARIA DE VEDAÇÃO DE BLOCOS CERÂMICOS FURADOS NA HORIZONTAL DE 9X14X19 CM (ESPESSURA 9 CM) E ARGAMASSA DE ASSENTAMENTO COM PREPARO MANUAL. AF_12/2021</t>
  </si>
  <si>
    <t>ALVENARIA DE VEDAÇÃO DE BLOCOS CERÂMICOS FURADOS NA HORIZONTAL DE 9X14X24 CM (ESPESSURA 9 CM) E ARGAMASSA DE ASSENTAMENTO COM PREPARO EM BETONEIRA. AF_12/2021</t>
  </si>
  <si>
    <t>ALVENARIA DE VEDAÇÃO DE BLOCOS CERÂMICOS FURADOS NA HORIZONTAL DE 9X14X24 CM (ESPESSURA 9 CM) E ARGAMASSA DE ASSENTAMENTO COM PREPARO MANUAL. AF_12/2021</t>
  </si>
  <si>
    <t>ALVENARIA DE VEDAÇÃO DE BLOCOS CERÂMICOS FURADOS NA HORIZONTAL DE 9X19X19 CM (ESPESSURA 9 CM) E ARGAMASSA DE ASSENTAMENTO COM PREPARO EM BETONEIRA. AF_12/2021</t>
  </si>
  <si>
    <t>ALVENARIA DE VEDAÇÃO DE BLOCOS CERÂMICOS FURADOS NA HORIZONTAL DE 9X19X19 CM (ESPESSURA 9 CM) E ARGAMASSA DE ASSENTAMENTO COM PREPARO MANUAL. AF_12/2021</t>
  </si>
  <si>
    <t>ALVENARIA DE VEDAÇÃO DE BLOCOS CERÂMICOS FURADOS NA HORIZONTAL DE 9X19X29 CM (ESPESSURA 9 CM) E ARGAMASSA DE ASSENTAMENTO COM PREPARO EM BETONEIRA. AF_12/2021</t>
  </si>
  <si>
    <t>ALVENARIA DE VEDAÇÃO DE BLOCOS CERÂMICOS FURADOS NA HORIZONTAL DE 9X19X29 CM (ESPESSURA 9 CM) E ARGAMASSA DE ASSENTAMENTO COM PREPARO MANUAL. AF_12/2021</t>
  </si>
  <si>
    <t>ALVENARIA DE VEDAÇÃO DE BLOCOS CERÂMICOS FURADOS NA HORIZONTAL DE 9X19X39 CM (ESPESSURA 9 CM) E ARGAMASSA DE ASSENTAMENTO COM PREPARO EM BETONEIRA. AF_12/2021</t>
  </si>
  <si>
    <t>ALVENARIA DE VEDAÇÃO DE BLOCOS CERÂMICOS FURADOS NA HORIZONTAL DE 9X19X39 CM (ESPESSURA 9 CM) E ARGAMASSA DE ASSENTAMENTO COM PREPARO MANUAL. AF_12/2021</t>
  </si>
  <si>
    <t>ALVENARIA DE VEDAÇÃO DE BLOCOS CERÂMICOS FURADOS NA HORIZONTAL DE 9X9X19 CM (ESPESSURA 9 CM) E ARGAMASSA DE ASSENTAMENTO COM PREPARO EM BETONEIRA. AF_12/2021</t>
  </si>
  <si>
    <t>ALVENARIA DE VEDAÇÃO DE BLOCOS CERÂMICOS FURADOS NA HORIZONTAL DE 9X9X19 CM (ESPESSURA 9 CM) E ARGAMASSA DE ASSENTAMENTO COM PREPARO MANUAL. AF_12/2021</t>
  </si>
  <si>
    <t>ALVENARIA DE VEDAÇÃO DE BLOCOS CERÂMICOS FURADOS NA VERTICAL DE 11,5X19X29 CM (ESPESSURA 11,5 CM) E ARGAMASSA DE ASSENTAMENTO COM PREPARO EM BETONEIRA. AF_12/2021</t>
  </si>
  <si>
    <t>ALVENARIA DE VEDAÇÃO DE BLOCOS CERÂMICOS FURADOS NA VERTICAL DE 11,5X19X29 CM (ESPESSURA 11,5 CM) E ARGAMASSA DE ASSENTAMENTO COM PREPARO MANUAL. AF_12/2021</t>
  </si>
  <si>
    <t>ALVENARIA DE VEDAÇÃO DE BLOCOS CERÂMICOS FURADOS NA VERTICAL DE 11,5X19X39 CM (ESPESSURA 11,5 CM) E ARGAMASSA DE ASSENTAMENTO COM PREPARO EM BETONEIRA. AF_12/2021</t>
  </si>
  <si>
    <t>ALVENARIA DE VEDAÇÃO DE BLOCOS CERÂMICOS FURADOS NA VERTICAL DE 11,5X19X39 CM (ESPESSURA 11,5 CM) E ARGAMASSA DE ASSENTAMENTO COM PREPARO MANUAL. AF_12/2021</t>
  </si>
  <si>
    <t>ALVENARIA DE VEDAÇÃO DE BLOCOS CERÂMICOS FURADOS NA VERTICAL DE 14X19X29 CM (ESPESSURA 14 CM) E ARGAMASSA DE ASSENTAMENTO COM PREPARO EM BETONEIRA. AF_12/2021</t>
  </si>
  <si>
    <t>ALVENARIA DE VEDAÇÃO DE BLOCOS CERÂMICOS FURADOS NA VERTICAL DE 14X19X29 CM (ESPESSURA 14 CM) E ARGAMASSA DE ASSENTAMENTO COM PREPARO MANUAL. AF_12/2021</t>
  </si>
  <si>
    <t>ALVENARIA DE VEDAÇÃO DE BLOCOS CERÂMICOS FURADOS NA VERTICAL DE 14X19X39 CM (ESPESSURA 14 CM) E ARGAMASSA DE ASSENTAMENTO COM PREPARO EM BETONEIRA. AF_12/2021</t>
  </si>
  <si>
    <t>ALVENARIA DE VEDAÇÃO DE BLOCOS CERÂMICOS FURADOS NA VERTICAL DE 14X19X39 CM (ESPESSURA 14 CM) E ARGAMASSA DE ASSENTAMENTO COM PREPARO MANUAL. AF_12/2021</t>
  </si>
  <si>
    <t>ALVENARIA DE VEDAÇÃO DE BLOCOS CERÂMICOS FURADOS NA VERTICAL DE 19X19X39 CM (ESPESSURA 19 CM) E ARGAMASSA DE ASSENTAMENTO COM PREPARO EM BETONEIRA. AF_12/2021</t>
  </si>
  <si>
    <t>ALVENARIA DE VEDAÇÃO DE BLOCOS CERÂMICOS FURADOS NA VERTICAL DE 19X19X39 CM (ESPESSURA 19 CM) E ARGAMASSA DE ASSENTAMENTO COM PREPARO MANUAL. AF_12/2021</t>
  </si>
  <si>
    <t>ALVENARIA DE VEDAÇÃO DE BLOCOS CERÂMICOS FURADOS NA VERTICAL DE 9X19X39 CM (ESPESSURA 9 CM) E ARGAMASSA DE ASSENTAMENTO COM PREPARO EM BETONEIRA. AF_12/2021</t>
  </si>
  <si>
    <t>ALVENARIA DE VEDAÇÃO DE BLOCOS CERÂMICOS FURADOS NA VERTICAL DE 9X19X39 CM (ESPESSURA 9 CM) E ARGAMASSA DE ASSENTAMENTO COM PREPARO MANUAL. AF_12/2021</t>
  </si>
  <si>
    <t>ALVENARIA DE VEDAÇÃO DE BLOCOS VAZADOS DE CONCRETO APARENTE DE 14X19X39 CM (ESPESSURA 14 CM) E ARGAMASSA DE ASSENTAMENTO COM PREPARO EM BETONEIRA. AF_12/2021</t>
  </si>
  <si>
    <t>ALVENARIA DE VEDAÇÃO DE BLOCOS VAZADOS DE CONCRETO APARENTE DE 14X19X39 CM (ESPESSURA 14 CM) E ARGAMASSA DE ASSENTAMENTO COM PREPARO MANUAL. AF_12/2021</t>
  </si>
  <si>
    <t>ALVENARIA DE VEDAÇÃO DE BLOCOS VAZADOS DE CONCRETO APARENTE DE 19X19X39 CM (ESPESSURA 19 CM) E ARGAMASSA DE ASSENTAMENTO COM PREPARO EM BETONEIRA. AF_12/2021</t>
  </si>
  <si>
    <t>ALVENARIA DE VEDAÇÃO DE BLOCOS VAZADOS DE CONCRETO APARENTE DE 19X19X39 CM (ESPESSURA 19 CM) E ARGAMASSA DE ASSENTAMENTO COM PREPARO MANUAL. AF_12/2021</t>
  </si>
  <si>
    <t>ALVENARIA DE VEDAÇÃO DE BLOCOS VAZADOS DE CONCRETO APARENTE DE 9X19X39 CM (ESPESSURA 9 CM) E ARGAMASSA DE ASSENTAMENTO COM PREPARO EM BETONEIRA. AF_12/2021</t>
  </si>
  <si>
    <t>ALVENARIA DE VEDAÇÃO DE BLOCOS VAZADOS DE CONCRETO APARENTE DE 9X19X39 CM (ESPESSURA 9 CM) E ARGAMASSA DE ASSENTAMENTO COM PREPARO MANUAL. AF_12/2021</t>
  </si>
  <si>
    <t>ALVENARIA DE VEDAÇÃO DE BLOCOS VAZADOS DE CONCRETO DE 14X19X29 CM (ESPESSURA 14 CM) E ARGAMASSA DE ASSENTAMENTO COM PREPARO EM BETONEIRA. AF_12/2021</t>
  </si>
  <si>
    <t>ALVENARIA DE VEDAÇÃO DE BLOCOS VAZADOS DE CONCRETO DE 14X19X29 CM (ESPESSURA 14 CM) E ARGAMASSA DE ASSENTAMENTO COM PREPARO MANUAL. AF_12/2021</t>
  </si>
  <si>
    <t>ALVENARIA DE VEDAÇÃO DE BLOCOS VAZADOS DE CONCRETO DE 14X19X39 CM (ESPESSURA 14 CM) E ARGAMASSA DE ASSENTAMENTO COM PREPARO EM BETONEIRA. AF_12/2021</t>
  </si>
  <si>
    <t>ALVENARIA DE VEDAÇÃO DE BLOCOS VAZADOS DE CONCRETO DE 14X19X39 CM (ESPESSURA 14 CM) E ARGAMASSA DE ASSENTAMENTO COM PREPARO MANUAL. AF_12/2021</t>
  </si>
  <si>
    <t>ALVENARIA DE VEDAÇÃO DE BLOCOS VAZADOS DE CONCRETO DE 19X19X39 CM (ESPESSURA 19 CM) E ARGAMASSA DE ASSENTAMENTO COM PREPARO EM BETONEIRA. AF_12/2021</t>
  </si>
  <si>
    <t>ALVENARIA DE VEDAÇÃO DE BLOCOS VAZADOS DE CONCRETO DE 19X19X39 CM (ESPESSURA 19 CM) E ARGAMASSA DE ASSENTAMENTO COM PREPARO MANUAL. AF_12/2021</t>
  </si>
  <si>
    <t>ALVENARIA DE VEDAÇÃO DE BLOCOS VAZADOS DE CONCRETO DE 9X19X39 CM (ESPESSURA 9 CM) E ARGAMASSA DE ASSENTAMENTO COM PREPARO EM BETONEIRA. AF_12/2021</t>
  </si>
  <si>
    <t>ALVENARIA DE VEDAÇÃO DE BLOCOS VAZADOS DE CONCRETO DE 9X19X39 CM (ESPESSURA 9 CM) E ARGAMASSA DE ASSENTAMENTO COM PREPARO MANUAL. AF_12/2021</t>
  </si>
  <si>
    <t>ALVENARIA DE EMBASAMENTO COM BLOCO ESTRUTURAL DE CERÂMICA, DE 14X19X29CM E ARGAMASSA DE ASSENTAMENTO COM PREPARO EM BETONEIRA. AF_05/2020</t>
  </si>
  <si>
    <t>ALVENARIA DE EMBASAMENTO COM BLOCO ESTRUTURAL DE CONCRETO, DE 14X19X29CM E ARGAMASSA DE ASSENTAMENTO COM PREPARO EM BETONEIRA. AF_05/2020</t>
  </si>
  <si>
    <t>ALVENARIA DE VEDAÇÃO COM BLOCO DE VIDRO VAZADO, TIPO VENEZIANA, DE 6X20X20CM E ARGAMASSA DE ASSENTAMENTO COM PREPARO EM BETONEIRA. AF_05/2020</t>
  </si>
  <si>
    <t>ALVENARIA DE VEDAÇÃO COM BLOCO DE VIDRO, TIPO CANELADO, DE 8X19X19CM E ARGAMASSA DE ASSENTAMENTO COM PREPARO EM BETONEIRA. AF_05/2020</t>
  </si>
  <si>
    <t>ALVENARIA DE VEDAÇÃO COM ELEMENTO VAZADO DE CERÂMICA (COBOGÓ) DE 7X20X20CM E ARGAMASSA DE ASSENTAMENTO COM PREPARO EM BETONEIRA. AF_05/2020</t>
  </si>
  <si>
    <t>ALVENARIA DE VEDAÇÃO COM ELEMENTO VAZADO DE CONCRETO (COBOGÓ) DE 7X50X50CM E ARGAMASSA DE ASSENTAMENTO COM PREPARO EM BETONEIRA. AF_05/2020</t>
  </si>
  <si>
    <t>ALVENARIA DE VEDAÇÃO DE BLOCO DE SOLO-CIMENTO (TIJOLO ECOLÓGICO) DE 7X15X30CM (ESPESSURA 15CM). AF_05/2020</t>
  </si>
  <si>
    <t>ALVENARIA DE VEDAÇÃO DE BLOCOS CERÂMICOS MACIÇOS DE 5X10X20CM (ESPESSURA 10CM) E ARGAMASSA DE ASSENTAMENTO COM PREPARO EM BETONEIRA. AF_05/2020</t>
  </si>
  <si>
    <t>ALVENARIA DE VEDAÇÃO DE BLOCOS DE CONCRETO CELULAR DE 10X30X60CM (ESPESSURA 10CM) E ARGAMASSA DE ASSENTAMENTO COM PREPARO EM BETONEIRA. AF_05/2020</t>
  </si>
  <si>
    <t>ALVENARIA DE VEDAÇÃO DE BLOCOS DE CONCRETO CELULAR DE 15X30X60CM (ESPESSURA 15CM) E ARGAMASSA DE ASSENTAMENTO COM PREPARO EM BETONEIRA. AF_05/2020</t>
  </si>
  <si>
    <t>ALVENARIA DE VEDAÇÃO DE BLOCOS DE CONCRETO CELULAR DE 20X30X60CM (ESPESSURA 20CM) E ARGAMASSA DE ASSENTAMENTO COM PREPARO EM BETONEIRA. AF_05/2020</t>
  </si>
  <si>
    <t>ALVENARIA DE VEDAÇÃO DE BLOCOS DE GESSO DE 10X50X66CM (ESPESSURA 10CM). AF_05/2020</t>
  </si>
  <si>
    <t>ALVENARIA DE VEDAÇÃO DE BLOCOS DE GESSO DE 7X50X66CM (ESPESSURA 7CM). AF_05/2020</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</si>
  <si>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</si>
  <si>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</si>
  <si>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</si>
  <si>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INDUSTRIALIZADA MULTIUSO PARA REVESTIMENTOS E ASSENTAMENTO DA ALVENARIA, PREPARO MANUAL.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</si>
  <si>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</si>
  <si>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</si>
  <si>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</si>
  <si>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PARA CHAPISCO COLANTE, PREPARO MANUAL.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</si>
  <si>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</si>
  <si>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</si>
  <si>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</si>
  <si>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ROLADO, PREPARO MANUAL. AF_08/2019</t>
  </si>
  <si>
    <t>ARGAMASSA INDUSTRIALIZADA PARA REVESTIMENTOS, MISTURA E PROJEÇÃO DE 1,5 M³/H DE ARGAMASSA. AF_08/2019</t>
  </si>
  <si>
    <t>ARGAMASSA INDUSTRIALIZADA PARA REVESTIMENTOS, MISTURA E PROJEÇÃO DE 2 M³/H DE ARGAMASSA. AF_08/2019</t>
  </si>
  <si>
    <t>ARGAMASSA PARA REVESTIMENTO DECORATIVO MONOCAMADA (MONOCAPA), MISTURA E PROJEÇÃO DE 1,5 M3/H DE ARGAMASSA. AF_08/2019</t>
  </si>
  <si>
    <t>ARGAMASSA PARA REVESTIMENTO DECORATIVO MONOCAMADA (MONOCAPA), MISTURA E PROJEÇÃO DE 2 M3/H DE ARGAMASSA.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</si>
  <si>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</si>
  <si>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</si>
  <si>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</si>
  <si>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</si>
  <si>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</si>
  <si>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</si>
  <si>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PRONTA PARA CONTRAPISO, PREPARO MANUAL. AF_08/2019</t>
  </si>
  <si>
    <t>ARGAMASSA TRAÇO 1:0,5:4,5 (EM VOLUME DE CIMENTO, CAL E AREIA MÉDIA ÚMIDA) PARA ASSENTAMENTO DE ALVENARIA, PREPARO MANUAL. AF_08/2019</t>
  </si>
  <si>
    <t>ARGAMASSA TRAÇO 1:0,5:4,5 (EM VOLUME DE CIMENTO, CAL E AREIA MÉDIA ÚMIDA), PREPARO MECÂNICO COM BETONEIRA 250 L. AF_08/2019</t>
  </si>
  <si>
    <t>ARGAMASSA TRAÇO 1:0,5:4,5 (EM VOLUME DE CIMENTO, CAL E AREIA MÉDIA ÚMIDA), PREPARO MECÂNICO COM BETONEIRA 400 L. AF_08/2019</t>
  </si>
  <si>
    <t>ARGAMASSA TRAÇO 1:0,5:4,5 (EM VOLUME DE CIMENTO, CAL E AREIA MÉDIA ÚMIDA), PREPARO MECÂNICO COM BETONEIRA 600 L. AF_08/2019</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</si>
  <si>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</si>
  <si>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</si>
  <si>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</si>
  <si>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ARGAMASSA TRAÇO 1:1,5:7,5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</si>
  <si>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MECÂNICO COM BETONEIRA 250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</si>
  <si>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</si>
  <si>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</si>
  <si>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</si>
  <si>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</si>
  <si>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1:1,93 (EM VOLUME DE CIMENTO E AREIA MÉDIA ÚMIDA), FCK 20MPA, PREPARO MECÂNICO COM MISTURADOR DUPLO HORIZONTAL DE ALTA TURBULÊNCIA. AF_03/2020</t>
  </si>
  <si>
    <t>ARGAMASSA TRAÇO 1:1:6 (EM VOLUME DE CIMENTO, CAL E AREIA MÉDIA ÚMIDA) PARA EMBOÇO/MASSA ÚNICA/ASSENTAMENTO DE ALVENARIA DE VEDAÇÃO, PREPARO MANUAL. AF_08/2019</t>
  </si>
  <si>
    <t>ARGAMASSA TRAÇO 1:1:6 (EM VOLUME DE CIMENTO, CAL E AREIA MÉDIA ÚMIDA) PARA EMBOÇO/MASSA ÚNICA/ASSENTAMENTO DE ALVENARIA DE VEDAÇÃO, PREPARO MECÂNICO COM BETONEIRA 250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</si>
  <si>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</si>
  <si>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</si>
  <si>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</si>
  <si>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</si>
  <si>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</si>
  <si>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MECÂNICO COM BETONEIRA 250 L. AF_08/2019</t>
  </si>
  <si>
    <t>ARGAMASSA TRAÇO 1:2:8 (EM VOLUME DE CIMENTO, CAL E AREIA MÉDIA ÚMIDA) PARA EMBOÇO/MASSA ÚNICA/ASSENTAMENTO DE ALVENARIA DE VEDAÇÃO, PREPARO MECÂNICO COM BETONEIRA 400 L.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</si>
  <si>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</si>
  <si>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</si>
  <si>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</si>
  <si>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MECÂNICO COM BETONEIRA 250 L. AF_08/2019</t>
  </si>
  <si>
    <t>ARGAMASSA TRAÇO 1:2:9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</si>
  <si>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</si>
  <si>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1:2:9 (EM VOLUME DE CIMENTO, CAL E AREIA MÉDIA ÚMIDA) PARA EMBOÇO/MASSA ÚNICA/ASSENTAMENTO DE ALVENARIA DE VEDAÇÃO, PREPARO MECÂNICO COM MISTURADOR DE EIXO HORIZONTAL DE 300 KG. AF_08/2019</t>
  </si>
  <si>
    <t>ARGAMASSA TRAÇO 1:2:9 (EM VOLUME DE CIMENTO, CAL E AREIA MÉDIA ÚMIDA) PARA EMBOÇO/MASSA ÚNICA/ASSENTAMENTO DE ALVENARIA DE VEDAÇÃO, PREPARO MECÂNICO COM MISTURADOR DE EIXO HORIZONTAL DE 600 KG. AF_08/2019</t>
  </si>
  <si>
    <t>ARGAMASSA TRAÇO 1:3 (EM VOLUME DE CIMENTO E AREIA GROSSA ÚMIDA) COM ADIÇÃO DE EMULSÃO POLIMÉRICA PARA CHAPISCO ROLADO, PREPARO MANUAL. AF_08/2019</t>
  </si>
  <si>
    <t>ARGAMASSA TRAÇO 1:3 (EM VOLUME DE CIMENTO E AREIA GROSSA ÚMIDA) COM ADIÇÃO DE EMULSÃO POLIMÉRICA PARA CHAPISCO ROLADO, PREPARO MECÂNICO COM BETONEIRA 250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</si>
  <si>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</si>
  <si>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</si>
  <si>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</si>
  <si>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</si>
  <si>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</si>
  <si>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1:3 (EM VOLUME DE CIMENTO E AREIA GROSSA ÚMIDA) PARA CHAPISCO CONVENCIONAL, PREPARO MANUAL. AF_08/2019</t>
  </si>
  <si>
    <t>ARGAMASSA TRAÇO 1:3 (EM VOLUME DE CIMENTO E AREIA GROSSA ÚMIDA) PARA CHAPISCO CONVENCIONAL, PREPARO MECÂNICO COM BETONEIRA 250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</si>
  <si>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</si>
  <si>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</si>
  <si>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</si>
  <si>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</si>
  <si>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</si>
  <si>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1:3 (EM VOLUME DE CIMENTO E AREIA MÉDIA ÚMIDA) COM ADIÇÃO DE IMPERMEABILIZANTE, PREPARO MANUAL. AF_08/2019</t>
  </si>
  <si>
    <t>ARGAMASSA TRAÇO 1:3 (EM VOLUME DE CIMENTO E AREIA MÉDIA ÚMIDA) COM ADIÇÃO DE IMPERMEABILIZANTE, PREPARO MECÂNICO COM BETONEIRA 250 L.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</si>
  <si>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</si>
  <si>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BETONEIRA 600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</si>
  <si>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</si>
  <si>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</si>
  <si>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</si>
  <si>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PARA CONTRAPISO, PREPARO MANUAL. AF_08/2019</t>
  </si>
  <si>
    <t>ARGAMASSA TRAÇO 1:3 (EM VOLUME DE CIMENTO E AREIA MÉDIA ÚMIDA) PARA CONTRAPISO, PREPARO MECÂNICO COM BETONEIRA 250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</si>
  <si>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</si>
  <si>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</si>
  <si>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</si>
  <si>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</si>
  <si>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</si>
  <si>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1:3 (EM VOLUME DE CIMENTO E AREIA MÉDIA ÚMIDA), PREPARO MANUAL. AF_08/2019</t>
  </si>
  <si>
    <t>ARGAMASSA TRAÇO 1:3 (EM VOLUME DE CIMENTO E AREIA MÉDIA ÚMIDA), PREPARO MECÂNICO COM BETONEIRA 250 L. AF_08/2019</t>
  </si>
  <si>
    <t>ARGAMASSA TRAÇO 1:3 (EM VOLUME DE CIMENTO E AREIA MÉDIA ÚMIDA), PREPARO MECÂNICO COM BETONEIRA 400 L. AF_08/2019</t>
  </si>
  <si>
    <t>ARGAMASSA TRAÇO 1:3 (EM VOLUME DE CIMENTO E AREIA MÉDIA ÚMIDA), PREPARO MECÂNICO COM BETONEIRA 600 L. AF_08/2019</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</si>
  <si>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</si>
  <si>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</si>
  <si>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</si>
  <si>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1:3:12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</si>
  <si>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</si>
  <si>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</si>
  <si>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MISTURADOR DE EIXO HORIZONTAL DE 600 KG. AF_08/2019</t>
  </si>
  <si>
    <t>ARGAMASSA TRAÇO 1:4 (CIMENTO E AREIA MÉDIA), PREPARO MECÂNICO COM BETONEIRA 400 L. AF_08/2019</t>
  </si>
  <si>
    <t>ARGAMASSA TRAÇO 1:4 (EM VOLUME DE CIMENTO E AREIA GROSSA ÚMIDA) COM ADIÇÃO DE EMULSÃO POLIMÉRICA PARA CHAPISCO ROLADO, PREPARO MANUAL. AF_08/2019</t>
  </si>
  <si>
    <t>ARGAMASSA TRAÇO 1:4 (EM VOLUME DE CIMENTO E AREIA GROSSA ÚMIDA) COM ADIÇÃO DE EMULSÃO POLIMÉRICA PARA CHAPISCO ROLADO, PREPARO MECÂNICO COM BETONEIRA 250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</si>
  <si>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</si>
  <si>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</si>
  <si>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</si>
  <si>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</si>
  <si>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1:4 (EM VOLUME DE CIMENTO E AREIA GROSSA ÚMIDA) PARA CHAPISCO CONVENCIONAL, PREPARO MANUAL. AF_08/2019</t>
  </si>
  <si>
    <t>ARGAMASSA TRAÇO 1:4 (EM VOLUME DE CIMENTO E AREIA GROSSA ÚMIDA) PARA CHAPISCO CONVENCIONAL, PREPARO MECÂNICO COM BETONEIRA 250 L. AF_08/2019</t>
  </si>
  <si>
    <t>ARGAMASSA TRAÇO 1:4 (EM VOLUME DE CIMENTO E AREIA GROSSA ÚMIDA) PARA CHAPISCO CONVENCIONAL, PREPARO MECÂNICO COM BETONEIRA 400 L. AF_08/2019</t>
  </si>
  <si>
    <t>ARGAMASSA TRAÇO 1:4 (EM VOLUME DE CIMENTO E AREIA GROSSA ÚMIDA) PARA CHAPISCO CONVENCIONAL, PREPARO MECÂNICO COM BETONEIRA 600 L.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</si>
  <si>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</si>
  <si>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</si>
  <si>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</si>
  <si>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1:4 (EM VOLUME DE CIMENTO E AREIA MÉDIA ÚMIDA) COM ADIÇÃO DE IMPERMEABILIZANTE, PREPARO MANUAL. AF_08/2019</t>
  </si>
  <si>
    <t>ARGAMASSA TRAÇO 1:4 (EM VOLUME DE CIMENTO E AREIA MÉDIA ÚMIDA) COM ADIÇÃO DE IMPERMEABILIZANTE, PREPARO MECÂNICO COM BETONEIRA 250 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</si>
  <si>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</si>
  <si>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BETONEIRA 600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</si>
  <si>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</si>
  <si>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</si>
  <si>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</si>
  <si>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PARA CONTRAPISO, PREPARO MANUAL. AF_08/2019</t>
  </si>
  <si>
    <t>ARGAMASSA TRAÇO 1:4 (EM VOLUME DE CIMENTO E AREIA MÉDIA ÚMIDA) PARA CONTRAPISO, PREPARO MECÂNICO COM BETONEIRA 250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</si>
  <si>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</si>
  <si>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</si>
  <si>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</si>
  <si>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</si>
  <si>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</si>
  <si>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1:4 (EM VOLUME DE CIMENTO E AREIA MÉDIA ÚMIDA), PREPARO MANUAL. AF_08/2019</t>
  </si>
  <si>
    <t>ARGAMASSA TRAÇO 1:4 (EM VOLUME DE CIMENTO E AREIA MÉDIA ÚMIDA), PREPARO MECÂNICO COM BETONEIRA 250 L. AF_08/2019</t>
  </si>
  <si>
    <t>ARGAMASSA TRAÇO 1:4 (EM VOLUME DE CIMENTO E AREIA MÉDIA ÚMIDA), PREPARO MECÂNICO COM BETONEIRA 600 L.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</si>
  <si>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</si>
  <si>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</si>
  <si>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</si>
  <si>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1:5 (EM VOLUME DE CIMENTO E AREIA GROSSA ÚMIDA) COM ADIÇÃO DE EMULSÃO POLIMÉRICA PARA CHAPISCO ROLADO, PREPARO MANUAL. AF_08/2019</t>
  </si>
  <si>
    <t>ARGAMASSA TRAÇO 1:5 (EM VOLUME DE CIMENTO E AREIA GROSSA ÚMIDA) COM ADIÇÃO DE EMULSÃO POLIMÉRICA PARA CHAPISCO ROLADO, PREPARO MECÂNICO COM BETONEIRA 250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</si>
  <si>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</si>
  <si>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</si>
  <si>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</si>
  <si>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</si>
  <si>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1:5 (EM VOLUME DE CIMENTO E AREIA GROSSA ÚMIDA) PARA CHAPISCO CONVENCIONAL, PREPARO MANUAL. AF_08/2019</t>
  </si>
  <si>
    <t>ARGAMASSA TRAÇO 1:5 (EM VOLUME DE CIMENTO E AREIA GROSSA ÚMIDA) PARA CHAPISCO CONVENCIONAL, PREPARO MECÂNICO COM BETONEIRA 250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</si>
  <si>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</si>
  <si>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</si>
  <si>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</si>
  <si>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</si>
  <si>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1:5 (EM VOLUME DE CIMENTO E AREIA MÉDIA ÚMIDA) PARA CONTRAPISO, PREPARO MANUAL. AF_08/2019</t>
  </si>
  <si>
    <t>ARGAMASSA TRAÇO 1:5 (EM VOLUME DE CIMENTO E AREIA MÉDIA ÚMIDA) PARA CONTRAPISO, PREPARO MECÂNICO COM BETONEIRA 250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</si>
  <si>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</si>
  <si>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</si>
  <si>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</si>
  <si>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</si>
  <si>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</si>
  <si>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</si>
  <si>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MECÂNICO COM BETONEIRA 250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</si>
  <si>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</si>
  <si>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</si>
  <si>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</si>
  <si>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</si>
  <si>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PARA CONTRAPISO, PREPARO MANUAL. AF_08/2019</t>
  </si>
  <si>
    <t>ARGAMASSA TRAÇO 1:6 (EM VOLUME DE CIMENTO E AREIA MÉDIA ÚMIDA) PARA CONTRAPISO, PREPARO MECÂNICO COM BETONEIRA 250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</si>
  <si>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</si>
  <si>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</si>
  <si>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</si>
  <si>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</si>
  <si>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</si>
  <si>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1:7 (EM VOLUME DE CIMENTO E AREIA MÉDIA ÚMIDA) COM ADIÇÃO DE PLASTIFICANTE PARA EMBOÇO/MASSA ÚNICA/ASSENTAMENTO DE ALVENARIA DE VEDAÇÃO, PREPARO MECÂNICO COM BETONEIRA 250 L. AF_08/2019</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</si>
  <si>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</si>
  <si>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</si>
  <si>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</si>
  <si>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</si>
  <si>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À BASE DE GESSO, MISTURA E PROJEÇÃO DE 1,5 M³/H DE ARGAMASSA. AF_08/2019</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</si>
  <si>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</si>
  <si>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</si>
  <si>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</si>
  <si>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</si>
  <si>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</si>
  <si>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DE ESTACAS, DIÂMETRO = 32,0 MM. AF_09/2021_PS</t>
  </si>
  <si>
    <t>MONTAGEM DE ARMADURA DE ESTACAS, DIÂMETRO = 8,0 MM. AF_09/2021_PS</t>
  </si>
  <si>
    <t>MONTAGEM DE ARMADURA TRANSVERSAL DE ESTACAS DE SEÇÃO CIRCULAR, DIÂMETRO = 5,0 MM. AF_09/2021_PS</t>
  </si>
  <si>
    <t>MONTAGEM DE ARMADURA TRANSVERSAL DE ESTACAS DE SEÇÃO CIRCULAR, DIÂMETRO = 6,30 MM. AF_09/2021_PS</t>
  </si>
  <si>
    <t>MONTAGEM DE ARMADURA TRANSVERSAL DE ESTACAS DE SEÇÃO RETANGULAR, DIÂMETRO = 6,30 MM. AF_09/2021_PS</t>
  </si>
  <si>
    <t>MONTAGEM DE ARMADURA TRANVERSAL DE ESTACAS DE SEÇÃO RETANGULAR, DIÂMETRO = 5,0 MM. AF_09/2021_PS</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</si>
  <si>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</si>
  <si>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</si>
  <si>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</si>
  <si>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</si>
  <si>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</si>
  <si>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ARMAÇÃO DE ESTRUTURAS DIVERSAS DE CONCRETO ARMADO, EXCETO VIGAS, PILARES, LAJES E FUNDAÇÕES, UTILIZANDO AÇO CA-50 DE 32,0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</si>
  <si>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</si>
  <si>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</si>
  <si>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CA-60 DE 5,0 MM - MONTAGEM. AF_06/2022</t>
  </si>
  <si>
    <t>ARMAÇÃO DE LAJE DE ESTRUTURA CONVENCIONAL DE CONCRETO ARMADO UTILIZANDO AÇO CA-50 DE 10,0 MM - MONTAGEM. AF_06/2022</t>
  </si>
  <si>
    <t>ARMAÇÃO DE LAJE DE ESTRUTURA CONVENCIONAL DE CONCRETO ARMADO UTILIZANDO AÇO CA-50 DE 12,5 MM - MONTAGEM. AF_06/2022</t>
  </si>
  <si>
    <t>ARMAÇÃO DE LAJE DE ESTRUTURA CONVENCIONAL DE CONCRETO ARMADO UTILIZANDO AÇO CA-50 DE 16,0 MM - MONTAGEM. AF_06/2022</t>
  </si>
  <si>
    <t>ARMAÇÃO DE LAJE DE ESTRUTURA CONVENCIONAL DE CONCRETO ARMADO UTILIZANDO AÇO CA-50 DE 20,0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</si>
  <si>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</si>
  <si>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</si>
  <si>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</si>
  <si>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</si>
  <si>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</si>
  <si>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</si>
  <si>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</si>
  <si>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</si>
  <si>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</si>
  <si>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PILAR OU VIGA DE ESTRUTURA CONVENCIONAL DE CONCRETO ARMADO UTILIZANDO AÇO CA-50 DE 32,0 MM.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</si>
  <si>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</si>
  <si>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</si>
  <si>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CA-60 DE 5,0 MM - MONTAGEM. AF_06/2022</t>
  </si>
  <si>
    <t>ARMAÇÃO DE PILAR OU VIGA DE ESTRUTURA DE CONCRETO ARMADO EMBUTIDA EM ALVENARIA DE VEDAÇÃO UTILIZANDO AÇO CA-50 DE 10,0 MM - MONTAGEM. AF_06/2022</t>
  </si>
  <si>
    <t>ARMAÇÃO DE PILAR OU VIGA DE ESTRUTURA DE CONCRETO ARMADO EMBUTIDA EM ALVENARIA DE VEDAÇÃO UTILIZANDO AÇO CA-50 DE 12,5 MM - MONTAGEM. AF_06/2022</t>
  </si>
  <si>
    <t>ARMAÇÃO DE PILAR OU VIGA DE ESTRUTURA DE CONCRETO ARMADO EMBUTIDA EM ALVENARIA DE VEDAÇÃO UTILIZANDO AÇO CA-50 DE 16,0 MM - MONTAGEM. AF_06/2022</t>
  </si>
  <si>
    <t>ARMAÇÃO DE PILAR OU VIGA DE ESTRUTURA DE CONCRETO ARMADO EMBUTIDA EM ALVENARIA DE VEDAÇÃO UTILIZANDO AÇO CA-50 DE 6,3 MM - MONTAGEM. AF_06/2022</t>
  </si>
  <si>
    <t>ARMAÇÃO DE PILAR OU VIGA DE ESTRUTURA DE CONCRETO ARMADO EMBUTIDA EM ALVENARIA DE VEDAÇÃO UTILIZANDO AÇO CA-50 DE 8,0 MM - MONTAGEM. AF_06/2022</t>
  </si>
  <si>
    <t>ARMAÇÃO DE PILAR OU VIGA DE ESTRUTURA DE CONCRETO ARMADO EMBUTIDA EM ALVENARIA DE VEDAÇÃO UTILIZANDO AÇO CA-60 DE 5,0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</si>
  <si>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</si>
  <si>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</si>
  <si>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</si>
  <si>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</si>
  <si>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</si>
  <si>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UTILIZANDO AÇO CA-25 DE 6,3 MM - MONTAGEM. AF_06/2022</t>
  </si>
  <si>
    <t>ARMAÇÃO UTILIZANDO AÇO CA-25 DE 8,0 MM - MONTAGEM. AF_06/2022</t>
  </si>
  <si>
    <t>CORTE E DOBRA DE AÇO CA-25, DIÂMETRO DE 10,0 MM. AF_06/2022</t>
  </si>
  <si>
    <t>CORTE E DOBRA DE AÇO CA-25, DIÂMETRO DE 12,5 MM. AF_06/2022</t>
  </si>
  <si>
    <t>CORTE E DOBRA DE AÇO CA-25, DIÂMETRO DE 16,0 MM. AF_06/2022</t>
  </si>
  <si>
    <t>CORTE E DOBRA DE AÇO CA-25, DIÂMETRO DE 20,0 MM. AF_06/2022</t>
  </si>
  <si>
    <t>CORTE E DOBRA DE AÇO CA-25, DIÂMETRO DE 25,0 MM. AF_06/2022</t>
  </si>
  <si>
    <t>CORTE E DOBRA DE AÇO CA-25, DIÂMETRO DE 6,3 MM. AF_06/2022</t>
  </si>
  <si>
    <t>CORTE E DOBRA DE AÇO CA-25,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</si>
  <si>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</si>
  <si>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</si>
  <si>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</si>
  <si>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</si>
  <si>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CA-50, DIÂMETRO DE 25,0 MM. AF_06/2022</t>
  </si>
  <si>
    <t>CORTE E DOBRA DE AÇO CA-50, DIÂMETRO DE 32 MM. AF_06/2022</t>
  </si>
  <si>
    <t>CORTE E DOBRA DE AÇO CA-50, DIÂMETRO DE 6,3 MM. AF_06/2022</t>
  </si>
  <si>
    <t>CORTE E DOBRA DE AÇO CA-50, DIÂMETRO DE 8,0 MM. AF_06/2022</t>
  </si>
  <si>
    <t>CORTE E DOBRA DE AÇO CA-60, DIÂMETRO DE 4,2 MM. AF_06/2022</t>
  </si>
  <si>
    <t>CORTE E DOBRA DE AÇO CA-60, DIÂMETRO DE 5,0 MM. AF_06/2022</t>
  </si>
  <si>
    <t>ARRASAMENTO MECANICO DE ESTACA DE CONCRETO ARMADO, DIAMETROS DE 101 CM A 150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</si>
  <si>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</si>
  <si>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</si>
  <si>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</si>
  <si>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ATÉ 40 CM. AF_05/2021</t>
  </si>
  <si>
    <t>ARRASAMENTO MECÂNICO DE ESTACA BARRETE DE CONCRETO ARMADO, SEÇÃO DE 0,40 X 2,50 M. AF_05/2021</t>
  </si>
  <si>
    <t>ARRASAMENTO MECÂNICO DE ESTACA BARRETE DE CONCRETO ARMADO, SEÇÃO DE 0,60 X 2,50 M. AF_05/2021</t>
  </si>
  <si>
    <t>ARRASAMENTO MECÂNICO DE ESTACA BARRETE DE CONCRETO ARMADO, SEÇÃO DE 0,80 X 2,50 M. AF_05/2021</t>
  </si>
  <si>
    <t>ARRASAMENTO MECÂNICO DE ESTACA METÁLICA, PERFIL LAMINADO TIPO H - FAMÍLIA 250. AF_05/2021</t>
  </si>
  <si>
    <t>ARRASAMENTO MECÂNICO DE ESTACA METÁLICA, PERFIL LAMINADO TIPO H - FAMÍLIA 310. AF_05/2021</t>
  </si>
  <si>
    <t>ARRASAMENTO MECÂNICO DE ESTACA METÁLICA, PERFIL LAMINADO TIPO I FAMÍLIA 250. AF_05/2021</t>
  </si>
  <si>
    <t>EXECUÇÃO DE PAVIMENTO COM APLICAÇÃO DE CONCRETO ASFÁLTICO, CAMADA DE BINDER - EXCLUSIVE CARGA E TRANSPORTE. AF_11/2019</t>
  </si>
  <si>
    <t>EXECUÇÃO DE PAVIMENTO COM APLICAÇÃO DE CONCRETO ASFÁLTICO, CAMADA DE ROLAMENTO - EXCLUSIVE CARGA E TRANSPORTE. AF_11/2019</t>
  </si>
  <si>
    <t>EXECUÇÃO DE PAVIMENTO COM APLICAÇÃO DE PRÉ-MISTURADO A FRIO, CAMADA DE BINDER - EXCLUSIVE CARGA E TRANSPORTE. AF_11/2019</t>
  </si>
  <si>
    <t>EXECUÇÃO DE PAVIMENTO COM APLICAÇÃO DE PRÉ-MISTURADO A FRIO, CAMADA DE ROLAMENTO - EXCLUSIVE CARGA E TRANSPORTE. AF_11/2019</t>
  </si>
  <si>
    <t>FRESAGEM DE PAVIMENTO ASFÁLTICO (PROFUNDIDADE ATÉ 5,0 CM) - EXCLUSIVE TRANSPORTE. AF_11/2019</t>
  </si>
  <si>
    <t>ASSENTAMENTO DE TUBO DE PEAD CORRUGADO DE DUPLA PAREDE PARA REDE COLETORA DE ESGOTO, DN 1000 MM, JUNTA ELÁSTICA INTEGRADA (NÃO INCLUI FORNECIMENTO).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</si>
  <si>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</si>
  <si>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</si>
  <si>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ASSENTAMENTO DE TUBO DE PEAD CORRUGADO DE DUPLA PAREDE PARA REDE COLETORA DE ESGOTO, DN 250 MM, JUNTA ELÁSTICA INTEGRADA (NÃO INCLUI FORNECIMENTO). AF_01/2021</t>
  </si>
  <si>
    <t>ASSENTAMENTO DE TUBO DE PEAD CORRUGADO DE DUPLA PAREDE PARA REDE COLETORA DE ESGOTO, DN 300 MM, JUNTA ELÁSTICA INTEGRADA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</si>
  <si>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</si>
  <si>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</si>
  <si>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ASSENTAMENTO DE TUBO DE PEAD CORRUGADO DE DUPLA PAREDE PARA REDE COLETORA DE ESGOTO, DN 800 MM, JUNTA ELÁSTICA INTEGRADA (NÃO INCLUI FORNECIMENTO). AF_01/2021</t>
  </si>
  <si>
    <t>ASSENTAMENTO DE TUBO DE PEAD CORRUGADO DE DUPLA PAREDE PARA REDE COLETORA DE ESGOTO, DN 900 MM, JUNTA ELÁSTICA INTEGRADA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</si>
  <si>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</si>
  <si>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</si>
  <si>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</si>
  <si>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</si>
  <si>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</si>
  <si>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PVC CORRUGADO DE DUPLA PAREDE PARA REDE COLETORA DE ESGOTO, DN 400 MM, JUNTA ELÁSTICA (NÃO INCLUI FORNECIMENTO). AF_01/2021</t>
  </si>
  <si>
    <t>ASSENTAMENTO DE TUBO DE PVC PARA REDE COLETORA DE ESGOTO DE PAREDE MACIÇA, DN 100 MM, JUNTA ELÁSTICA (NÃO INCLUI FORNECIMENTO). AF_01/2021</t>
  </si>
  <si>
    <t>ASSENTAMENTO DE TUBO DE PVC PARA REDE COLETORA DE ESGOTO DE PAREDE MACIÇA, DN 150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</si>
  <si>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</si>
  <si>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</si>
  <si>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300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</si>
  <si>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</si>
  <si>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</si>
  <si>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JUNTA ARGAMASSADA ENTRE TUBO DN 100 MM E O POÇO DE VISITA/ CAIXA DE CONCRETO OU ALVENARIA EM REDES DE ESGOTO. AF_01/2021</t>
  </si>
  <si>
    <t>JUNTA ARGAMASSADA ENTRE TUBO DN 1000 MM E O POÇO DE VISITA/ CAIXA DE CONCRETO OU ALVENARIA EM REDES DE ESGOTO. AF_01/2021</t>
  </si>
  <si>
    <t>JUNTA ARGAMASSADA ENTRE TUBO DN 1200 MM E O POÇO DE VISITA/ CAIXA DE CONCRETO OU ALVENARIA EM REDES DE ESGOTO. AF_01/2021</t>
  </si>
  <si>
    <t>JUNTA ARGAMASSADA ENTRE TUBO DN 150 MM E O POÇO DE VISITA/ CAIXA DE CONCRETO OU ALVENARIA EM REDES DE ESGOTO. AF_01/2021</t>
  </si>
  <si>
    <t>JUNTA ARGAMASSADA ENTRE TUBO DN 1500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</si>
  <si>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</si>
  <si>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</si>
  <si>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</si>
  <si>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</si>
  <si>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</si>
  <si>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</si>
  <si>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</si>
  <si>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JUNTA ARGAMASSADA ENTRE TUBO DN 800 MM E O POÇO DE VISITA/ CAIXA DE CONCRETO OU ALVENARIA EM REDES DE ESGOTO. AF_01/2021</t>
  </si>
  <si>
    <t>JUNTA ARGAMASSADA ENTRE TUBO DN 900 MM E O POÇO DE VISITA/ CAIXA DE CONCRETO OU ALVENARIA EM REDES DE ESGOTO. AF_01/2021</t>
  </si>
  <si>
    <t>TUBO DE PEAD CORRUGADO DE DUPLA PAREDE PARA REDE COLETORA DE ESGOTO, DN 1000 MM, JUNTA ELÁSTICA INTEGRADA - FORNECIMENTO E ASSENTAMENTO. AF_01/2021</t>
  </si>
  <si>
    <t>TUBO DE PEAD CORRUGADO DE DUPLA PAREDE PARA REDE COLETORA DE ESGOTO, DN 1200 MM, JUNTA ELÁSTICA INTEGRADA - FORNECIMENTO E ASSENTAMENTO. AF_01/2021</t>
  </si>
  <si>
    <t>TUBO DE PEAD CORRUGADO DE DUPLA PAREDE PARA REDE COLETORA DE ESGOTO, DN 250 MM, JUNTA ELÁSTICA INTEGRADA - FORNECIMENTO E ASSENTAMENTO. AF_01/2021</t>
  </si>
  <si>
    <t>TUBO DE PEAD CORRUGADO DE DUPLA PAREDE PARA REDE COLETORA DE ESGOTO, DN 300 MM, JUNTA ELÁSTICA INTEGRADA - FORNECIMENTO E ASSENTAMENTO. AF_01/2021</t>
  </si>
  <si>
    <t>TUBO DE PEAD CORRUGADO DE DUPLA PAREDE PARA REDE COLETORA DE ESGOTO, DN 600 MM, JUNTA ELÁSTICA INTEGRADA - FORNECIMENTO E ASSENTAMENTO. AF_01/2021</t>
  </si>
  <si>
    <t>TUBO DE PEAD CORRUGADO DE DUPLA PAREDE PARA REDE COLETORA DE ESGOTO, DN 800 MM, JUNTA ELÁSTICA INTEGRADA - FORNECIMENTO E ASSENTAMENTO. AF_01/2021</t>
  </si>
  <si>
    <t>TUBO DE PVC BRANCO PARA REDE COLETORA DE ESGOTO CONDOMINIAL DE PAREDE MACIÇA, DN 100 MM, JUNTA ELÁSTICA -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</si>
  <si>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</si>
  <si>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</si>
  <si>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</si>
  <si>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</si>
  <si>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</si>
  <si>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</si>
  <si>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PVC PARA REDE COLETORA DE ESGOTO DE PAREDE MACIÇA, DN 100 MM, JUNTA ELÁSTICA - FORNECIMENTO E ASSENTAMENTO. AF_01/2021</t>
  </si>
  <si>
    <t>TUBO DE PVC PARA REDE COLETORA DE ESGOTO DE PAREDE MACIÇA, DN 150 MM, JUNTA ELÁSTICA - FORNECIMENTO E ASSENTAMENTO. AF_01/2021</t>
  </si>
  <si>
    <t>TUBO DE PVC PARA REDE COLETORA DE ESGOTO DE PAREDE MACIÇA, DN 200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</si>
  <si>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</si>
  <si>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</si>
  <si>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</si>
  <si>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</si>
  <si>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ASSENTAMENTO DE CONEXÃO 2 ACESSOS ALINHADOS DE FERRO FUNDIDO PARA REDE DE ÁGUA, DN 100, JUNTA ELÁSTICA, INSTALADO EM LOCAL COM NÍVEL ALTO DE INTERFERÊNCIAS (NÃO INCLUI FORNECIMENTO). AF_05/2024</t>
  </si>
  <si>
    <t>ASSENTAMENTO DE CONEXÃO 2 ACESSOS ALINHADOS DE FERRO FUNDIDO PARA REDE DE ÁGUA, DN 100, JUNTA ELÁSTICA, INSTALADO EM LOCAL COM NÍVEL BAIXO DE INTERFERÊNCIAS (NÃO INCLUI FORNECIMENTO). AF_05/2024</t>
  </si>
  <si>
    <t>ASSENTAMENTO DE CONEXÃO 2 ACESSOS ALINHADOS DE FERRO FUNDIDO PARA REDE DE ÁGUA, DN 1000, JUNTA ELÁSTICA, INSTALADO EM LOCAL COM NÍVEL ALTO DE INTERFERÊNCIAS (NÃO INCLUI FORNECIMENTO). AF_05/2024</t>
  </si>
  <si>
    <t>ASSENTAMENTO DE CONEXÃO 2 ACESSOS ALINHADOS DE FERRO FUNDIDO PARA REDE DE ÁGUA, DN 1000, JUNTA ELÁSTICA, INSTALADO EM LOCAL COM NÍVEL BAIXO DE INTERFERÊNCIAS (NÃO INCLUI FORNECIMENTO). AF_05/2024</t>
  </si>
  <si>
    <t>ASSENTAMENTO DE CONEXÃO 2 ACESSOS ALINHADOS DE FERRO FUNDIDO PARA REDE DE ÁGUA, DN 1200, JUNTA ELÁSTICA, INSTALADO EM LOCAL COM NÍVEL ALTO DE INTERFERÊNCIAS (NÃO INCLUI FORNECIMENTO). AF_05/2024</t>
  </si>
  <si>
    <t>ASSENTAMENTO DE CONEXÃO 2 ACESSOS ALINHADOS DE FERRO FUNDIDO PARA REDE DE ÁGUA, DN 1200, JUNTA ELÁSTICA, INSTALADO EM LOCAL COM NÍVEL BAIXO DE INTERFERÊNCIAS (NÃO INCLUI FORNECIMENTO). AF_05/2024</t>
  </si>
  <si>
    <t>ASSENTAMENTO DE CONEXÃO 2 ACESSOS ALINHADOS DE FERRO FUNDIDO PARA REDE DE ÁGUA, DN 150, JUNTA ELÁSTICA, INSTALADO EM LOCAL COM NÍVEL ALTO DE INTERFERÊNCIAS (NÃO INCLUI FORNECIMENTO). AF_05/2024</t>
  </si>
  <si>
    <t>ASSENTAMENTO DE CONEXÃO 2 ACESSOS ALINHADOS DE FERRO FUNDIDO PARA REDE DE ÁGUA, DN 150, JUNTA ELÁSTICA, INSTALADO EM LOCAL COM NÍVEL BAIXO DE INTERFERÊNCIAS (NÃO INCLUI FORNECIMENTO). AF_05/2024</t>
  </si>
  <si>
    <t>ASSENTAMENTO DE CONEXÃO 2 ACESSOS ALINHADOS DE FERRO FUNDIDO PARA REDE DE ÁGUA, DN 200, JUNTA ELÁSTICA, INSTALADO EM LOCAL COM NÍVEL ALTO DE INTERFERÊNCIAS (NÃO INCLUI FORNECIMENTO). AF_05/2024</t>
  </si>
  <si>
    <t>ASSENTAMENTO DE CONEXÃO 2 ACESSOS ALINHADOS DE FERRO FUNDIDO PARA REDE DE ÁGUA, DN 200, JUNTA ELÁSTICA, INSTALADO EM LOCAL COM NÍVEL BAIXO DE INTERFERÊNCIAS (NÃO INCLUI FORNECIMENTO). AF_05/2024</t>
  </si>
  <si>
    <t>ASSENTAMENTO DE CONEXÃO 2 ACESSOS ALINHADOS DE FERRO FUNDIDO PARA REDE DE ÁGUA, DN 250, JUNTA ELÁSTICA, INSTALADO EM LOCAL COM NÍVEL ALTO DE INTERFERÊNCIAS (NÃO INCLUI FORNECIMENTO). AF_05/2024</t>
  </si>
  <si>
    <t>ASSENTAMENTO DE CONEXÃO 2 ACESSOS ALINHADOS DE FERRO FUNDIDO PARA REDE DE ÁGUA, DN 250, JUNTA ELÁSTICA, INSTALADO EM LOCAL COM NÍVEL BAIXO DE INTERFERÊNCIAS (NÃO INCLUI FORNECIMENTO). AF_05/2024</t>
  </si>
  <si>
    <t>ASSENTAMENTO DE CONEXÃO 2 ACESSOS ALINHADOS DE FERRO FUNDIDO PARA REDE DE ÁGUA, DN 300, JUNTA ELÁSTICA, INSTALADO EM LOCAL COM NÍVEL ALTO DE INTERFERÊNCIAS (NÃO INCLUI FORNECIMENTO). AF_05/2024</t>
  </si>
  <si>
    <t>ASSENTAMENTO DE CONEXÃO 2 ACESSOS ALINHADOS DE FERRO FUNDIDO PARA REDE DE ÁGUA, DN 300, JUNTA ELÁSTICA, INSTALADO EM LOCAL COM NÍVEL BAIXO DE INTERFERÊNCIAS (NÃO INCLUI FORNECIMENTO). AF_05/2024</t>
  </si>
  <si>
    <t>ASSENTAMENTO DE CONEXÃO 2 ACESSOS ALINHADOS DE FERRO FUNDIDO PARA REDE DE ÁGUA, DN 350, JUNTA ELÁSTICA, INSTALADO EM LOCAL COM NÍVEL ALTO DE INTERFERÊNCIAS (NÃO INCLUI FORNECIMENTO). AF_05/2024</t>
  </si>
  <si>
    <t>ASSENTAMENTO DE CONEXÃO 2 ACESSOS ALINHADOS DE FERRO FUNDIDO PARA REDE DE ÁGUA, DN 350, JUNTA ELÁSTICA, INSTALADO EM LOCAL COM NÍVEL BAIXO DE INTERFERÊNCIAS (NÃO INCLUI FORNECIMENTO). AF_05/2024</t>
  </si>
  <si>
    <t>ASSENTAMENTO DE CONEXÃO 2 ACESSOS ALINHADOS DE FERRO FUNDIDO PARA REDE DE ÁGUA, DN 400, JUNTA ELÁSTICA, INSTALADO EM LOCAL COM NÍVEL ALTO DE INTERFERÊNCIAS (NÃO INCLUI FORNECIMENTO). AF_05/2024</t>
  </si>
  <si>
    <t>ASSENTAMENTO DE CONEXÃO 2 ACESSOS ALINHADOS DE FERRO FUNDIDO PARA REDE DE ÁGUA, DN 400, JUNTA ELÁSTICA, INSTALADO EM LOCAL COM NÍVEL BAIXO DE INTERFERÊNCIAS (NÃO INCLUI FORNECIMENTO). AF_05/2024</t>
  </si>
  <si>
    <t>ASSENTAMENTO DE CONEXÃO 2 ACESSOS ALINHADOS DE FERRO FUNDIDO PARA REDE DE ÁGUA, DN 450, JUNTA ELÁSTICA, INSTALADO EM LOCAL COM NÍVEL ALTO DE INTERFERÊNCIAS (NÃO INCLUI FORNECIMENTO). AF_05/2024</t>
  </si>
  <si>
    <t>ASSENTAMENTO DE CONEXÃO 2 ACESSOS ALINHADOS DE FERRO FUNDIDO PARA REDE DE ÁGUA, DN 450, JUNTA ELÁSTICA, INSTALADO EM LOCAL COM NÍVEL BAIXO DE INTERFERÊNCIAS (NÃO INCLUI FORNECIMENTO). AF_05/2024</t>
  </si>
  <si>
    <t>ASSENTAMENTO DE CONEXÃO 2 ACESSOS ALINHADOS DE FERRO FUNDIDO PARA REDE DE ÁGUA, DN 500, JUNTA ELÁSTICA, INSTALADO EM LOCAL COM NÍVEL ALTO DE INTERFERÊNCIAS (NÃO INCLUI FORNECIMENTO). AF_05/2024</t>
  </si>
  <si>
    <t>ASSENTAMENTO DE CONEXÃO 2 ACESSOS ALINHADOS DE FERRO FUNDIDO PARA REDE DE ÁGUA, DN 500, JUNTA ELÁSTICA, INSTALADO EM LOCAL COM NÍVEL BAIXO DE INTERFERÊNCIAS (NÃO INCLUI FORNECIMENTO). AF_05/2024</t>
  </si>
  <si>
    <t>ASSENTAMENTO DE CONEXÃO 2 ACESSOS ALINHADOS DE FERRO FUNDIDO PARA REDE DE ÁGUA, DN 600, JUNTA ELÁSTICA, INSTALADO EM LOCAL COM NÍVEL ALTO DE INTERFERÊNCIAS (NÃO INCLUI FORNECIMENTO). AF_05/2024</t>
  </si>
  <si>
    <t>ASSENTAMENTO DE CONEXÃO 2 ACESSOS ALINHADOS DE FERRO FUNDIDO PARA REDE DE ÁGUA, DN 600, JUNTA ELÁSTICA, INSTALADO EM LOCAL COM NÍVEL BAIXO DE INTERFERÊNCIAS (NÃO INCLUI FORNECIMENTO). AF_05/2024</t>
  </si>
  <si>
    <t>ASSENTAMENTO DE CONEXÃO 2 ACESSOS ALINHADOS DE FERRO FUNDIDO PARA REDE DE ÁGUA, DN 700, JUNTA ELÁSTICA, INSTALADO EM LOCAL COM NÍVEL ALTO DE INTERFERÊNCIAS (NÃO INCLUI FORNECIMENTO). AF_05/2024</t>
  </si>
  <si>
    <t>ASSENTAMENTO DE CONEXÃO 2 ACESSOS ALINHADOS DE FERRO FUNDIDO PARA REDE DE ÁGUA, DN 700, JUNTA ELÁSTICA, INSTALADO EM LOCAL COM NÍVEL BAIXO DE INTERFERÊNCIAS (NÃO INCLUI FORNECIMENTO). AF_05/2024</t>
  </si>
  <si>
    <t>ASSENTAMENTO DE CONEXÃO 2 ACESSOS ALINHADOS DE FERRO FUNDIDO PARA REDE DE ÁGUA, DN 80, JUNTA ELÁSTICA, INSTALADO EM LOCAL COM NÍVEL ALTO DE INTERFERÊNCIAS (NÃO INCLUI FORNECIMENTO). AF_05/2024</t>
  </si>
  <si>
    <t>ASSENTAMENTO DE CONEXÃO 2 ACESSOS ALINHADOS DE FERRO FUNDIDO PARA REDE DE ÁGUA, DN 80, JUNTA ELÁSTICA, INSTALADO EM LOCAL COM NÍVEL BAIXO DE INTERFERÊNCIAS (NÃO INCLUI FORNECIMENTO). AF_05/2024</t>
  </si>
  <si>
    <t>ASSENTAMENTO DE CONEXÃO 2 ACESSOS ALINHADOS DE FERRO FUNDIDO PARA REDE DE ÁGUA, DN 800, JUNTA ELÁSTICA, INSTALADO EM LOCAL COM NÍVEL ALTO DE INTERFERÊNCIAS (NÃO INCLUI FORNECIMENTO). AF_05/2024</t>
  </si>
  <si>
    <t>ASSENTAMENTO DE CONEXÃO 2 ACESSOS ALINHADOS DE FERRO FUNDIDO PARA REDE DE ÁGUA, DN 800, JUNTA ELÁSTICA, INSTALADO EM LOCAL COM NÍVEL BAIXO DE INTERFERÊNCIAS (NÃO INCLUI FORNECIMENTO). AF_05/2024</t>
  </si>
  <si>
    <t>ASSENTAMENTO DE CONEXÃO 2 ACESSOS ALINHADOS DE FERRO FUNDIDO PARA REDE DE ÁGUA, DN 900, JUNTA ELÁSTICA, INSTALADO EM LOCAL COM NÍVEL ALTO DE INTERFERÊNCIAS (NÃO INCLUI FORNECIMENTO). AF_05/2024</t>
  </si>
  <si>
    <t>ASSENTAMENTO DE CONEXÃO 2 ACESSOS ALINHADOS DE FERRO FUNDIDO PARA REDE DE ÁGUA, DN 900, JUNTA ELÁSTICA, INSTALADO EM LOCAL COM NÍVEL BAIXO DE INTERFERÊNCIAS (NÃO INCLUI FORNECIMENTO). AF_05/2024</t>
  </si>
  <si>
    <t>ASSENTAMENTO DE CONEXÃO 2 ACESSOS ALINHADOS DE PVC PBA PARA REDE DE ÁGUA, DN 100, JUNTA ELÁSTICA INTEGRADA, INSTALADO EM LOCAL COM NÍVEL ALTO DE INTERFERÊNCIAS (NÃO INCLUI FORNECIMENTO). AF_05/2024</t>
  </si>
  <si>
    <t>ASSENTAMENTO DE CONEXÃO 2 ACESSOS ALINHADOS DE PVC PBA PARA REDE DE ÁGUA, DN 100, JUNTA ELÁSTICA INTEGRADA, INSTALADO EM LOCAL COM NÍVEL BAIXO DE INTERFERÊNCIAS (NÃO INCLUI FORNECIMENTO). AF_05/2024</t>
  </si>
  <si>
    <t>ASSENTAMENTO DE CONEXÃO 2 ACESSOS ALINHADOS DE PVC PBA PARA REDE DE ÁGUA, DN 50, JUNTA ELÁSTICA INTEGRADA, INSTALADO EM LOCAL COM NÍVEL ALTO DE INTERFERÊNCIAS (NÃO INCLUI FORNECIMENTO). AF_05/2024</t>
  </si>
  <si>
    <t>ASSENTAMENTO DE CONEXÃO 2 ACESSOS ALINHADOS DE PVC PBA PARA REDE DE ÁGUA, DN 50, JUNTA ELÁSTICA INTEGRADA, INSTALADO EM LOCAL COM NÍVEL BAIXO DE INTERFERÊNCIAS (NÃO INCLUI FORNECIMENTO). AF_05/2024</t>
  </si>
  <si>
    <t>ASSENTAMENTO DE CONEXÃO 2 ACESSOS ALINHADOS DE PVC PBA PARA REDE DE ÁGUA, DN 75, JUNTA ELÁSTICA INTEGRADA, INSTALADO EM LOCAL COM NÍVEL ALTO DE INTERFERÊNCIAS (NÃO INCLUI FORNECIMENTO). AF_05/2024</t>
  </si>
  <si>
    <t>ASSENTAMENTO DE CONEXÃO 2 ACESSOS ALINHADOS DE PVC PBA PARA REDE DE ÁGUA, DN 75, JUNTA ELÁSTICA INTEGRADA, INSTALADO EM LOCAL COM NÍVEL BAIXO DE INTERFERÊNCIAS (NÃO INCLUI FORNECIMENTO). AF_05/2024</t>
  </si>
  <si>
    <t>ASSENTAMENTO DE CONEXÃO 2 ACESSOS INCLINADOS DE FERRO FUNDIDO PARA REDE DE ÁGUA, DN 100, JUNTA ELÁSTICA, INSTALADO EM LOCAL COM NÍVEL ALTO DE INTERFERÊNCIAS (NÃO INCLUI FORNECIMENTO). AF_05/2024</t>
  </si>
  <si>
    <t>ASSENTAMENTO DE CONEXÃO 2 ACESSOS INCLINADOS DE FERRO FUNDIDO PARA REDE DE ÁGUA, DN 100, JUNTA ELÁSTICA, INSTALADO EM LOCAL COM NÍVEL BAIXO DE INTERFERÊNCIAS (NÃO INCLUI FORNECIMENTO). AF_05/2024</t>
  </si>
  <si>
    <t>ASSENTAMENTO DE CONEXÃO 2 ACESSOS INCLINADOS DE FERRO FUNDIDO PARA REDE DE ÁGUA, DN 1000, JUNTA ELÁSTICA, INSTALADO EM LOCAL COM NÍVEL ALTO DE INTERFERÊNCIAS (NÃO INCLUI FORNECIMENTO). AF_05/2024</t>
  </si>
  <si>
    <t>ASSENTAMENTO DE CONEXÃO 2 ACESSOS INCLINADOS DE FERRO FUNDIDO PARA REDE DE ÁGUA, DN 1000, JUNTA ELÁSTICA, INSTALADO EM LOCAL COM NÍVEL BAIXO DE INTERFERÊNCIAS (NÃO INCLUI FORNECIMENTO). AF_05/2024</t>
  </si>
  <si>
    <t>ASSENTAMENTO DE CONEXÃO 2 ACESSOS INCLINADOS DE FERRO FUNDIDO PARA REDE DE ÁGUA, DN 1200, JUNTA ELÁSTICA, INSTALADO EM LOCAL COM NÍVEL ALTO DE INTERFERÊNCIAS (NÃO INCLUI FORNECIMENTO). AF_05/2024</t>
  </si>
  <si>
    <t>ASSENTAMENTO DE CONEXÃO 2 ACESSOS INCLINADOS DE FERRO FUNDIDO PARA REDE DE ÁGUA, DN 1200, JUNTA ELÁSTICA, INSTALADO EM LOCAL COM NÍVEL BAIXO DE INTERFERÊNCIAS (NÃO INCLUI FORNECIMENTO). AF_05/2024</t>
  </si>
  <si>
    <t>ASSENTAMENTO DE CONEXÃO 2 ACESSOS INCLINADOS DE FERRO FUNDIDO PARA REDE DE ÁGUA, DN 150, JUNTA ELÁSTICA, INSTALADO EM LOCAL COM NÍVEL ALTO DE INTERFERÊNCIAS (NÃO INCLUI FORNECIMENTO). AF_05/2024</t>
  </si>
  <si>
    <t>ASSENTAMENTO DE CONEXÃO 2 ACESSOS INCLINADOS DE FERRO FUNDIDO PARA REDE DE ÁGUA, DN 150, JUNTA ELÁSTICA, INSTALADO EM LOCAL COM NÍVEL BAIXO DE INTERFERÊNCIAS (NÃO INCLUI FORNECIMENTO). AF_05/2024</t>
  </si>
  <si>
    <t>ASSENTAMENTO DE CONEXÃO 2 ACESSOS INCLINADOS DE FERRO FUNDIDO PARA REDE DE ÁGUA, DN 200, JUNTA ELÁSTICA, INSTALADO EM LOCAL COM NÍVEL ALTO DE INTERFERÊNCIAS (NÃO INCLUI FORNECIMENTO). AF_05/2024</t>
  </si>
  <si>
    <t>ASSENTAMENTO DE CONEXÃO 2 ACESSOS INCLINADOS DE FERRO FUNDIDO PARA REDE DE ÁGUA, DN 200, JUNTA ELÁSTICA, INSTALADO EM LOCAL COM NÍVEL BAIXO DE INTERFERÊNCIAS (NÃO INCLUI FORNECIMENTO). AF_05/2024</t>
  </si>
  <si>
    <t>ASSENTAMENTO DE CONEXÃO 2 ACESSOS INCLINADOS DE FERRO FUNDIDO PARA REDE DE ÁGUA, DN 250, JUNTA ELÁSTICA, INSTALADO EM LOCAL COM NÍVEL ALTO DE INTERFERÊNCIAS (NÃO INCLUI FORNECIMENTO). AF_05/2024</t>
  </si>
  <si>
    <t>ASSENTAMENTO DE CONEXÃO 2 ACESSOS INCLINADOS DE FERRO FUNDIDO PARA REDE DE ÁGUA, DN 250, JUNTA ELÁSTICA, INSTALADO EM LOCAL COM NÍVEL BAIXO DE INTERFERÊNCIAS (NÃO INCLUI FORNECIMENTO). AF_05/2024</t>
  </si>
  <si>
    <t>ASSENTAMENTO DE CONEXÃO 2 ACESSOS INCLINADOS DE FERRO FUNDIDO PARA REDE DE ÁGUA, DN 300, JUNTA ELÁSTICA, INSTALADO EM LOCAL COM NÍVEL ALTO DE INTERFERÊNCIAS (NÃO INCLUI FORNECIMENTO). AF_05/2024</t>
  </si>
  <si>
    <t>ASSENTAMENTO DE CONEXÃO 2 ACESSOS INCLINADOS DE FERRO FUNDIDO PARA REDE DE ÁGUA, DN 300, JUNTA ELÁSTICA, INSTALADO EM LOCAL COM NÍVEL BAIXO DE INTERFERÊNCIAS (NÃO INCLUI FORNECIMENTO). AF_05/2024</t>
  </si>
  <si>
    <t>ASSENTAMENTO DE CONEXÃO 2 ACESSOS INCLINADOS DE FERRO FUNDIDO PARA REDE DE ÁGUA, DN 350, JUNTA ELÁSTICA, INSTALADO EM LOCAL COM NÍVEL ALTO DE INTERFERÊNCIAS (NÃO INCLUI FORNECIMENTO). AF_05/2024</t>
  </si>
  <si>
    <t>ASSENTAMENTO DE CONEXÃO 2 ACESSOS INCLINADOS DE FERRO FUNDIDO PARA REDE DE ÁGUA, DN 350, JUNTA ELÁSTICA, INSTALADO EM LOCAL COM NÍVEL BAIXO DE INTERFERÊNCIAS (NÃO INCLUI FORNECIMENTO). AF_05/2024</t>
  </si>
  <si>
    <t>ASSENTAMENTO DE CONEXÃO 2 ACESSOS INCLINADOS DE FERRO FUNDIDO PARA REDE DE ÁGUA, DN 400, JUNTA ELÁSTICA, INSTALADO EM LOCAL COM NÍVEL ALTO DE INTERFERÊNCIAS (NÃO INCLUI FORNECIMENTO). AF_05/2024</t>
  </si>
  <si>
    <t>ASSENTAMENTO DE CONEXÃO 2 ACESSOS INCLINADOS DE FERRO FUNDIDO PARA REDE DE ÁGUA, DN 400, JUNTA ELÁSTICA, INSTALADO EM LOCAL COM NÍVEL BAIXO DE INTERFERÊNCIAS (NÃO INCLUI FORNECIMENTO). AF_05/2024</t>
  </si>
  <si>
    <t>ASSENTAMENTO DE CONEXÃO 2 ACESSOS INCLINADOS DE FERRO FUNDIDO PARA REDE DE ÁGUA, DN 450, JUNTA ELÁSTICA, INSTALADO EM LOCAL COM NÍVEL ALTO DE INTERFERÊNCIAS (NÃO INCLUI FORNECIMENTO). AF_05/2024</t>
  </si>
  <si>
    <t>ASSENTAMENTO DE CONEXÃO 2 ACESSOS INCLINADOS DE FERRO FUNDIDO PARA REDE DE ÁGUA, DN 450, JUNTA ELÁSTICA, INSTALADO EM LOCAL COM NÍVEL BAIXO DE INTERFERÊNCIAS (NÃO INCLUI FORNECIMENTO). AF_05/2024</t>
  </si>
  <si>
    <t>ASSENTAMENTO DE CONEXÃO 2 ACESSOS INCLINADOS DE FERRO FUNDIDO PARA REDE DE ÁGUA, DN 500, JUNTA ELÁSTICA, INSTALADO EM LOCAL COM NÍVEL ALTO DE INTERFERÊNCIAS (NÃO INCLUI FORNECIMENTO). AF_05/2024</t>
  </si>
  <si>
    <t>ASSENTAMENTO DE CONEXÃO 2 ACESSOS INCLINADOS DE FERRO FUNDIDO PARA REDE DE ÁGUA, DN 500, JUNTA ELÁSTICA, INSTALADO EM LOCAL COM NÍVEL BAIXO DE INTERFERÊNCIAS (NÃO INCLUI FORNECIMENTO). AF_05/2024</t>
  </si>
  <si>
    <t>ASSENTAMENTO DE CONEXÃO 2 ACESSOS INCLINADOS DE FERRO FUNDIDO PARA REDE DE ÁGUA, DN 600, JUNTA ELÁSTICA, INSTALADO EM LOCAL COM NÍVEL ALTO DE INTERFERÊNCIAS (NÃO INCLUI FORNECIMENTO). AF_05/2024</t>
  </si>
  <si>
    <t>ASSENTAMENTO DE CONEXÃO 2 ACESSOS INCLINADOS DE FERRO FUNDIDO PARA REDE DE ÁGUA, DN 600, JUNTA ELÁSTICA, INSTALADO EM LOCAL COM NÍVEL BAIXO DE INTERFERÊNCIAS (NÃO INCLUI FORNECIMENTO). AF_05/2024</t>
  </si>
  <si>
    <t>ASSENTAMENTO DE CONEXÃO 2 ACESSOS INCLINADOS DE FERRO FUNDIDO PARA REDE DE ÁGUA, DN 700, JUNTA ELÁSTICA, INSTALADO EM LOCAL COM NÍVEL ALTO DE INTERFERÊNCIAS (NÃO INCLUI FORNECIMENTO). AF_05/2024</t>
  </si>
  <si>
    <t>ASSENTAMENTO DE CONEXÃO 2 ACESSOS INCLINADOS DE FERRO FUNDIDO PARA REDE DE ÁGUA, DN 700, JUNTA ELÁSTICA, INSTALADO EM LOCAL COM NÍVEL BAIXO DE INTERFERÊNCIAS (NÃO INCLUI FORNECIMENTO). AF_05/2024</t>
  </si>
  <si>
    <t>ASSENTAMENTO DE CONEXÃO 2 ACESSOS INCLINADOS DE FERRO FUNDIDO PARA REDE DE ÁGUA, DN 80, JUNTA ELÁSTICA, INSTALADO EM LOCAL COM NÍVEL ALTO DE INTERFERÊNCIAS (NÃO INCLUI FORNECIMENTO). AF_05/2024</t>
  </si>
  <si>
    <t>ASSENTAMENTO DE CONEXÃO 2 ACESSOS INCLINADOS DE FERRO FUNDIDO PARA REDE DE ÁGUA, DN 80, JUNTA ELÁSTICA, INSTALADO EM LOCAL COM NÍVEL BAIXO DE INTERFERÊNCIAS (NÃO INCLUI FORNECIMENTO). AF_05/2024</t>
  </si>
  <si>
    <t>ASSENTAMENTO DE CONEXÃO 2 ACESSOS INCLINADOS DE FERRO FUNDIDO PARA REDE DE ÁGUA, DN 800, JUNTA ELÁSTICA, INSTALADO EM LOCAL COM NÍVEL ALTO DE INTERFERÊNCIAS (NÃO INCLUI FORNECIMENTO). AF_05/2024</t>
  </si>
  <si>
    <t>ASSENTAMENTO DE CONEXÃO 2 ACESSOS INCLINADOS DE FERRO FUNDIDO PARA REDE DE ÁGUA, DN 800, JUNTA ELÁSTICA, INSTALADO EM LOCAL COM NÍVEL BAIXO DE INTERFERÊNCIAS (NÃO INCLUI FORNECIMENTO). AF_05/2024</t>
  </si>
  <si>
    <t>ASSENTAMENTO DE CONEXÃO 2 ACESSOS INCLINADOS DE FERRO FUNDIDO PARA REDE DE ÁGUA, DN 900, JUNTA ELÁSTICA, INSTALADO EM LOCAL COM NÍVEL ALTO DE INTERFERÊNCIAS (NÃO INCLUI FORNECIMENTO). AF_05/2024</t>
  </si>
  <si>
    <t>ASSENTAMENTO DE CONEXÃO 2 ACESSOS INCLINADOS DE FERRO FUNDIDO PARA REDE DE ÁGUA, DN 900, JUNTA ELÁSTICA, INSTALADO EM LOCAL COM NÍVEL BAIXO DE INTERFERÊNCIAS (NÃO INCLUI FORNECIMENTO). AF_05/2024</t>
  </si>
  <si>
    <t>ASSENTAMENTO DE CONEXÃO 2 ACESSOS INCLINADOS DE PVC PBA PARA REDE DE ÁGUA, DN 100, JUNTA ELÁSTICA INTEGRADA, INSTALADO EM LOCAL COM NÍVEL ALTO DE INTERFERÊNCIAS (NÃO INCLUI FORNECIMENTO). AF_05/2024</t>
  </si>
  <si>
    <t>ASSENTAMENTO DE CONEXÃO 2 ACESSOS INCLINADOS DE PVC PBA PARA REDE DE ÁGUA, DN 100, JUNTA ELÁSTICA INTEGRADA, INSTALADO EM LOCAL COM NÍVEL BAIXO DE INTERFERÊNCIAS (NÃO INCLUI FORNECIMENTO). AF_05/2024</t>
  </si>
  <si>
    <t>ASSENTAMENTO DE CONEXÃO 2 ACESSOS INCLINADOS DE PVC PBA PARA REDE DE ÁGUA, DN 50, JUNTA ELÁSTICA INTEGRADA, INSTALADO EM LOCAL COM NÍVEL ALTO DE INTERFERÊNCIAS (NÃO INCLUI FORNECIMENTO). AF_05/2024</t>
  </si>
  <si>
    <t>ASSENTAMENTO DE CONEXÃO 2 ACESSOS INCLINADOS DE PVC PBA PARA REDE DE ÁGUA, DN 50, JUNTA ELÁSTICA INTEGRADA, INSTALADO EM LOCAL COM NÍVEL BAIXO DE INTERFERÊNCIAS (NÃO INCLUI FORNECIMENTO). AF_05/2024</t>
  </si>
  <si>
    <t>ASSENTAMENTO DE CONEXÃO 2 ACESSOS INCLINADOS DE PVC PBA PARA REDE DE ÁGUA, DN 75, JUNTA ELÁSTICA INTEGRADA, INSTALADO EM LOCAL COM NÍVEL ALTO DE INTERFERÊNCIAS (NÃO INCLUI FORNECIMENTO). AF_05/2024</t>
  </si>
  <si>
    <t>ASSENTAMENTO DE CONEXÃO 2 ACESSOS INCLINADOS DE PVC PBA PARA REDE DE ÁGUA, DN 75, JUNTA ELÁSTICA INTEGRADA, INSTALADO EM LOCAL COM NÍVEL BAIXO DE INTERFERÊNCIAS (NÃO INCLUI FORNECIMENTO). AF_05/2024</t>
  </si>
  <si>
    <t>ASSENTAMENTO DE CONEXÃO 3 ACESSOS DE FERRO FUNDIDO PARA REDE DE ÁGUA, DN 100, JUNTA ELÁSTICA, INSTALADO EM LOCAL COM NÍVEL ALTO DE INTERFERÊNCIAS (NÃO INCLUI FORNECIMENTO). AF_05/2024</t>
  </si>
  <si>
    <t>ASSENTAMENTO DE CONEXÃO 3 ACESSOS DE FERRO FUNDIDO PARA REDE DE ÁGUA, DN 100, JUNTA ELÁSTICA, INSTALADO EM LOCAL COM NÍVEL BAIXO DE INTERFERÊNCIAS (NÃO INCLUI FORNECIMENTO). AF_05/2024</t>
  </si>
  <si>
    <t>ASSENTAMENTO DE CONEXÃO 3 ACESSOS DE FERRO FUNDIDO PARA REDE DE ÁGUA, DN 1000, JUNTA ELÁSTICA, INSTALADO EM LOCAL COM NÍVEL ALTO DE INTERFERÊNCIAS (NÃO INCLUI FORNECIMENTO). AF_05/2024</t>
  </si>
  <si>
    <t>ASSENTAMENTO DE CONEXÃO 3 ACESSOS DE FERRO FUNDIDO PARA REDE DE ÁGUA, DN 1000, JUNTA ELÁSTICA, INSTALADO EM LOCAL COM NÍVEL BAIXO DE INTERFERÊNCIAS (NÃO INCLUI FORNECIMENTO). AF_05/2024</t>
  </si>
  <si>
    <t>ASSENTAMENTO DE CONEXÃO 3 ACESSOS DE FERRO FUNDIDO PARA REDE DE ÁGUA, DN 1200, JUNTA ELÁSTICA, INSTALADO EM LOCAL COM NÍVEL ALTO DE INTERFERÊNCIAS (NÃO INCLUI FORNECIMENTO). AF_05/2024</t>
  </si>
  <si>
    <t>ASSENTAMENTO DE CONEXÃO 3 ACESSOS DE FERRO FUNDIDO PARA REDE DE ÁGUA, DN 1200, JUNTA ELÁSTICA, INSTALADO EM LOCAL COM NÍVEL BAIXO DE INTERFERÊNCIAS (NÃO INCLUI FORNECIMENTO). AF_05/2024</t>
  </si>
  <si>
    <t>ASSENTAMENTO DE CONEXÃO 3 ACESSOS DE FERRO FUNDIDO PARA REDE DE ÁGUA, DN 150, JUNTA ELÁSTICA, INSTALADO EM LOCAL COM NÍVEL ALTO DE INTERFERÊNCIAS (NÃO INCLUI FORNECIMENTO). AF_05/2024</t>
  </si>
  <si>
    <t>ASSENTAMENTO DE CONEXÃO 3 ACESSOS DE FERRO FUNDIDO PARA REDE DE ÁGUA, DN 150, JUNTA ELÁSTICA, INSTALADO EM LOCAL COM NÍVEL BAIXO DE INTERFERÊNCIAS (NÃO INCLUI FORNECIMENTO). AF_05/2024</t>
  </si>
  <si>
    <t>ASSENTAMENTO DE CONEXÃO 3 ACESSOS DE FERRO FUNDIDO PARA REDE DE ÁGUA, DN 200, JUNTA ELÁSTICA, INSTALADO EM LOCAL COM NÍVEL ALTO DE INTERFERÊNCIAS (NÃO INCLUI FORNECIMENTO). AF_05/2024</t>
  </si>
  <si>
    <t>ASSENTAMENTO DE CONEXÃO 3 ACESSOS DE FERRO FUNDIDO PARA REDE DE ÁGUA, DN 200, JUNTA ELÁSTICA, INSTALADO EM LOCAL COM NÍVEL BAIXO DE INTERFERÊNCIAS (NÃO INCLUI FORNECIMENTO). AF_05/2024</t>
  </si>
  <si>
    <t>ASSENTAMENTO DE CONEXÃO 3 ACESSOS DE FERRO FUNDIDO PARA REDE DE ÁGUA, DN 250, JUNTA ELÁSTICA, INSTALADO EM LOCAL COM NÍVEL ALTO DE INTERFERÊNCIAS (NÃO INCLUI FORNECIMENTO). AF_05/2024</t>
  </si>
  <si>
    <t>ASSENTAMENTO DE CONEXÃO 3 ACESSOS DE FERRO FUNDIDO PARA REDE DE ÁGUA, DN 250, JUNTA ELÁSTICA, INSTALADO EM LOCAL COM NÍVEL BAIXO DE INTERFERÊNCIAS (NÃO INCLUI FORNECIMENTO). AF_05/2024</t>
  </si>
  <si>
    <t>ASSENTAMENTO DE CONEXÃO 3 ACESSOS DE FERRO FUNDIDO PARA REDE DE ÁGUA, DN 300, JUNTA ELÁSTICA, INSTALADO EM LOCAL COM NÍVEL ALTO DE INTERFERÊNCIAS (NÃO INCLUI FORNECIMENTO). AF_05/2024</t>
  </si>
  <si>
    <t>ASSENTAMENTO DE CONEXÃO 3 ACESSOS DE FERRO FUNDIDO PARA REDE DE ÁGUA, DN 300, JUNTA ELÁSTICA, INSTALADO EM LOCAL COM NÍVEL BAIXO DE INTERFERÊNCIAS (NÃO INCLUI FORNECIMENTO). AF_05/2024</t>
  </si>
  <si>
    <t>ASSENTAMENTO DE CONEXÃO 3 ACESSOS DE FERRO FUNDIDO PARA REDE DE ÁGUA, DN 350, JUNTA ELÁSTICA, INSTALADO EM LOCAL COM NÍVEL ALTO DE INTERFERÊNCIAS (NÃO INCLUI FORNECIMENTO). AF_05/2024</t>
  </si>
  <si>
    <t>ASSENTAMENTO DE CONEXÃO 3 ACESSOS DE FERRO FUNDIDO PARA REDE DE ÁGUA, DN 350, JUNTA ELÁSTICA, INSTALADO EM LOCAL COM NÍVEL BAIXO DE INTERFERÊNCIAS (NÃO INCLUI FORNECIMENTO). AF_05/2024</t>
  </si>
  <si>
    <t>ASSENTAMENTO DE CONEXÃO 3 ACESSOS DE FERRO FUNDIDO PARA REDE DE ÁGUA, DN 400, JUNTA ELÁSTICA, INSTALADO EM LOCAL COM NÍVEL ALTO DE INTERFERÊNCIAS (NÃO INCLUI FORNECIMENTO). AF_05/2024</t>
  </si>
  <si>
    <t>ASSENTAMENTO DE CONEXÃO 3 ACESSOS DE FERRO FUNDIDO PARA REDE DE ÁGUA, DN 400, JUNTA ELÁSTICA, INSTALADO EM LOCAL COM NÍVEL BAIXO DE INTERFERÊNCIAS (NÃO INCLUI FORNECIMENTO). AF_05/2024</t>
  </si>
  <si>
    <t>ASSENTAMENTO DE CONEXÃO 3 ACESSOS DE FERRO FUNDIDO PARA REDE DE ÁGUA, DN 450, JUNTA ELÁSTICA, INSTALADO EM LOCAL COM NÍVEL ALTO DE INTERFERÊNCIAS (NÃO INCLUI FORNECIMENTO). AF_05/2024</t>
  </si>
  <si>
    <t>ASSENTAMENTO DE CONEXÃO 3 ACESSOS DE FERRO FUNDIDO PARA REDE DE ÁGUA, DN 450, JUNTA ELÁSTICA, INSTALADO EM LOCAL COM NÍVEL BAIXO DE INTERFERÊNCIAS (NÃO INCLUI FORNECIMENTO). AF_05/2024</t>
  </si>
  <si>
    <t>ASSENTAMENTO DE CONEXÃO 3 ACESSOS DE FERRO FUNDIDO PARA REDE DE ÁGUA, DN 500, JUNTA ELÁSTICA, INSTALADO EM LOCAL COM NÍVEL ALTO DE INTERFERÊNCIAS (NÃO INCLUI FORNECIMENTO). AF_05/2024</t>
  </si>
  <si>
    <t>ASSENTAMENTO DE CONEXÃO 3 ACESSOS DE FERRO FUNDIDO PARA REDE DE ÁGUA, DN 500, JUNTA ELÁSTICA, INSTALADO EM LOCAL COM NÍVEL BAIXO DE INTERFERÊNCIAS (NÃO INCLUI FORNECIMENTO). AF_05/2024</t>
  </si>
  <si>
    <t>ASSENTAMENTO DE CONEXÃO 3 ACESSOS DE FERRO FUNDIDO PARA REDE DE ÁGUA, DN 600, JUNTA ELÁSTICA, INSTALADO EM LOCAL COM NÍVEL ALTO DE INTERFERÊNCIAS (NÃO INCLUI FORNECIMENTO). AF_05/2024</t>
  </si>
  <si>
    <t>ASSENTAMENTO DE CONEXÃO 3 ACESSOS DE FERRO FUNDIDO PARA REDE DE ÁGUA, DN 600, JUNTA ELÁSTICA, INSTALADO EM LOCAL COM NÍVEL BAIXO DE INTERFERÊNCIAS (NÃO INCLUI FORNECIMENTO). AF_05/2024</t>
  </si>
  <si>
    <t>ASSENTAMENTO DE CONEXÃO 3 ACESSOS DE FERRO FUNDIDO PARA REDE DE ÁGUA, DN 700, JUNTA ELÁSTICA, INSTALADO EM LOCAL COM NÍVEL ALTO DE INTERFERÊNCIAS (NÃO INCLUI FORNECIMENTO). AF_05/2024</t>
  </si>
  <si>
    <t>ASSENTAMENTO DE CONEXÃO 3 ACESSOS DE FERRO FUNDIDO PARA REDE DE ÁGUA, DN 700, JUNTA ELÁSTICA, INSTALADO EM LOCAL COM NÍVEL BAIXO DE INTERFERÊNCIAS (NÃO INCLUI FORNECIMENTO). AF_05/2024</t>
  </si>
  <si>
    <t>ASSENTAMENTO DE CONEXÃO 3 ACESSOS DE FERRO FUNDIDO PARA REDE DE ÁGUA, DN 80, JUNTA ELÁSTICA, INSTALADO EM LOCAL COM NÍVEL ALTO DE INTERFERÊNCIAS (NÃO INCLUI FORNECIMENTO). AF_05/2024</t>
  </si>
  <si>
    <t>ASSENTAMENTO DE CONEXÃO 3 ACESSOS DE FERRO FUNDIDO PARA REDE DE ÁGUA, DN 80, JUNTA ELÁSTICA, INSTALADO EM LOCAL COM NÍVEL BAIXO DE INTERFERÊNCIAS (NÃO INCLUI FORNECIMENTO). AF_05/2024</t>
  </si>
  <si>
    <t>ASSENTAMENTO DE CONEXÃO 3 ACESSOS DE FERRO FUNDIDO PARA REDE DE ÁGUA, DN 800, JUNTA ELÁSTICA, INSTALADO EM LOCAL COM NÍVEL ALTO DE INTERFERÊNCIAS (NÃO INCLUI FORNECIMENTO). AF_05/2024</t>
  </si>
  <si>
    <t>ASSENTAMENTO DE CONEXÃO 3 ACESSOS DE FERRO FUNDIDO PARA REDE DE ÁGUA, DN 800, JUNTA ELÁSTICA, INSTALADO EM LOCAL COM NÍVEL BAIXO DE INTERFERÊNCIAS (NÃO INCLUI FORNECIMENTO). AF_05/2024</t>
  </si>
  <si>
    <t>ASSENTAMENTO DE CONEXÃO 3 ACESSOS DE FERRO FUNDIDO PARA REDE DE ÁGUA, DN 900, JUNTA ELÁSTICA, INSTALADO EM LOCAL COM NÍVEL ALTO DE INTERFERÊNCIAS (NÃO INCLUI FORNECIMENTO). AF_05/2024</t>
  </si>
  <si>
    <t>ASSENTAMENTO DE CONEXÃO 3 ACESSOS DE FERRO FUNDIDO PARA REDE DE ÁGUA, DN 900, JUNTA ELÁSTICA, INSTALADO EM LOCAL COM NÍVEL BAIXO DE INTERFERÊNCIAS (NÃO INCLUI FORNECIMENTO). AF_05/2024</t>
  </si>
  <si>
    <t>ASSENTAMENTO DE CONEXÃO 3 ACESSOS DE PVC PBA PARA REDE DE ÁGUA, DN 100, JUNTA ELÁSTICA INTEGRADA, INSTALADO EM LOCAL COM NÍVEL ALTO DE INTERFERÊNCIAS (NÃO INCLUI FORNECIMENTO). AF_05/2024</t>
  </si>
  <si>
    <t>ASSENTAMENTO DE CONEXÃO 3 ACESSOS DE PVC PBA PARA REDE DE ÁGUA, DN 100, JUNTA ELÁSTICA INTEGRADA, INSTALADO EM LOCAL COM NÍVEL BAIXO DE INTERFERÊNCIAS (NÃO INCLUI FORNECIMENTO). AF_05/2024</t>
  </si>
  <si>
    <t>ASSENTAMENTO DE CONEXÃO 3 ACESSOS DE PVC PBA PARA REDE DE ÁGUA, DN 50, JUNTA ELÁSTICA INTEGRADA, INSTALADO EM LOCAL COM NÍVEL ALTO DE INTERFERÊNCIAS (NÃO INCLUI FORNECIMENTO). AF_05/2024</t>
  </si>
  <si>
    <t>ASSENTAMENTO DE CONEXÃO 3 ACESSOS DE PVC PBA PARA REDE DE ÁGUA, DN 50, JUNTA ELÁSTICA INTEGRADA, INSTALADO EM LOCAL COM NÍVEL BAIXO DE INTERFERÊNCIAS (NÃO INCLUI FORNECIMENTO). AF_05/2024</t>
  </si>
  <si>
    <t>ASSENTAMENTO DE CONEXÃO 3 ACESSOS DE PVC PBA PARA REDE DE ÁGUA, DN 75, JUNTA ELÁSTICA INTEGRADA, INSTALADO EM LOCAL COM NÍVEL ALTO DE INTERFERÊNCIAS (NÃO INCLUI FORNECIMENTO). AF_05/2024</t>
  </si>
  <si>
    <t>ASSENTAMENTO DE CONEXÃO 3 ACESSOS DE PVC PBA PARA REDE DE ÁGUA, DN 75, JUNTA ELÁSTICA INTEGRADA, INSTALADO EM LOCAL COM NÍVEL BAIXO DE INTERFERÊNCIAS (NÃO INCLUI FORNECIMENTO). AF_05/2024</t>
  </si>
  <si>
    <t>ASSENTAMENTO DE TUBO DE AÇO CARBONO PARA REDE DE ÁGUA, DN 1000 MM (40") OU DN 1100 MM (44"), JUNTA SOLDADA, INSTALADO EM LOCAL COM NÍVEL ALTO DE INTERFERÊNCIAS (NÃO INCLUI FORNECIMENTO). AF_05/2024</t>
  </si>
  <si>
    <t>ASSENTAMENTO DE TUBO DE AÇO CARBONO PARA REDE DE ÁGUA, DN 1000 MM (40") OU DN 1100 MM (44"), JUNTA SOLDADA, INSTALADO EM LOCAL COM NÍVEL BAIXO DE INTERFERÊNCIAS (NÃO INCLUI FORNECIMENTO). AF_05/2024</t>
  </si>
  <si>
    <t>ASSENTAMENTO DE TUBO DE AÇO CARBONO PARA REDE DE ÁGUA, DN 1200 MM (48") OU DN 1300 MM (52"), JUNTA SOLDADA, INSTALADO EM LOCAL COM NÍVEL ALTO DE INTERFERÊNCIAS (NÃO INCLUI FORNECIMENTO). AF_05/2024</t>
  </si>
  <si>
    <t>ASSENTAMENTO DE TUBO DE AÇO CARBONO PARA REDE DE ÁGUA, DN 1200 MM (48") OU DN 1300 MM (52"), JUNTA SOLDADA, INSTALADO EM LOCAL COM NÍVEL BAIXO DE INTERFERÊNCIAS (NÃO INCLUI FORNECIMENTO). AF_05/2024</t>
  </si>
  <si>
    <t>ASSENTAMENTO DE TUBO DE AÇO CARBONO PARA REDE DE ÁGUA, DN 1400 MM (56'') OU DN 1500 MM (60"), JUNTA SOLDADA, INSTALADO EM LOCAL COM NÍVEL ALTO DE INTERFERÊNCIAS (NÃO INCLUI FORNECIMENTO). AF_05/2024</t>
  </si>
  <si>
    <t>ASSENTAMENTO DE TUBO DE AÇO CARBONO PARA REDE DE ÁGUA, DN 1400 MM (56'') OU DN 1500 MM (60"), JUNTA SOLDADA, INSTALADO EM LOCAL COM NÍVEL BAIXO DE INTERFERÊNCIAS (NÃO INCLUI FORNECIMENTO). AF_05/2024</t>
  </si>
  <si>
    <t>ASSENTAMENTO DE TUBO DE AÇO CARBONO PARA REDE DE ÁGUA, DN 1600 MM (64") OU DN 1700 MM (68"), JUNTA SOLDADA, INSTALADO EM LOCAL COM NÍVEL ALTO DE INTERFERÊNCIAS (NÃO INCLUI FORNECIMENTO). AF_05/2024</t>
  </si>
  <si>
    <t>ASSENTAMENTO DE TUBO DE AÇO CARBONO PARA REDE DE ÁGUA, DN 1600 MM (64") OU DN 1700 MM (68"), JUNTA SOLDADA, INSTALADO EM LOCAL COM NÍVEL BAIXO DE INTERFERÊNCIAS (NÃO INCLUI FORNECIMENTO). AF_05/2024</t>
  </si>
  <si>
    <t>ASSENTAMENTO DE TUBO DE AÇO CARBONO PARA REDE DE ÁGUA, DN 1800 MM (72") OU DN 1900 MM (76"), JUNTA SOLDADA, INSTALADO EM LOCAL COM NÍVEL ALTO DE INTERFERÊNCIAS (NÃO INCLUI FORNECIMENTO). AF_05/2024</t>
  </si>
  <si>
    <t>ASSENTAMENTO DE TUBO DE AÇO CARBONO PARA REDE DE ÁGUA, DN 1800 MM (72") OU DN 1900 MM (76"), JUNTA SOLDADA, INSTALADO EM LOCAL COM NÍVEL BAIXO DE INTERFERÊNCIAS (NÃO INCLUI FORNECIMENTO). AF_05/2024</t>
  </si>
  <si>
    <t>ASSENTAMENTO DE TUBO DE AÇO CARBONO PARA REDE DE ÁGUA, DN 2000 MM (80") OU DN 2100 MM (84"), JUNTA SOLDADA, INSTALADO EM LOCAL COM NÍVEL ALTO DE INTERFERÊNCIAS (NÃO INCLUI FORNECIMENTO). AF_05/2024</t>
  </si>
  <si>
    <t>ASSENTAMENTO DE TUBO DE AÇO CARBONO PARA REDE DE ÁGUA, DN 2000 MM (80") OU DN 2100 MM (84"), JUNTA SOLDADA, INSTALADO EM LOCAL COM NÍVEL BAIXO DE INTERFERÊNCIAS (NÃO INCLUI FORNECIMENTO). AF_05/2024</t>
  </si>
  <si>
    <t>ASSENTAMENTO DE TUBO DE AÇO CARBONO PARA REDE DE ÁGUA, DN 600 MM (24"), JUNTA SOLDADA, INSTALADO EM LOCAL COM NÍVEL ALTO DE INTERFERÊNCIAS (NÃO INCLUI FORNECIMENTO). AF_05/2024</t>
  </si>
  <si>
    <t>ASSENTAMENTO DE TUBO DE AÇO CARBONO PARA REDE DE ÁGUA, DN 600 MM (24"), JUNTA SOLDADA, INSTALADO EM LOCAL COM NÍVEL BAIXO DE INTERFERÊNCIAS (NÃO INCLUI FORNECIMENTO). AF_05/2024</t>
  </si>
  <si>
    <t>ASSENTAMENTO DE TUBO DE AÇO CARBONO PARA REDE DE ÁGUA, DN 700 MM (28"), JUNTA SOLDADA, INSTALADO EM LOCAL COM NÍVEL ALTO DE INTERFERÊNCIAS (NÃO INCLUI FORNECIMENTO). AF_05/2024</t>
  </si>
  <si>
    <t>ASSENTAMENTO DE TUBO DE AÇO CARBONO PARA REDE DE ÁGUA, DN 700 MM (28"), JUNTA SOLDADA, INSTALADO EM LOCAL COM NÍVEL BAIXO DE INTERFERÊNCIAS (NÃO INCLUI FORNECIMENTO). AF_05/2024</t>
  </si>
  <si>
    <t>ASSENTAMENTO DE TUBO DE AÇO CARBONO PARA REDE DE ÁGUA, DN 800 MM (32"), JUNTA SOLDADA, INSTALADO EM LOCAL COM NÍVEL ALTO DE INTERFERÊNCIAS (NÃO INCLUI FORNECIMENTO). AF_05/2024</t>
  </si>
  <si>
    <t>ASSENTAMENTO DE TUBO DE AÇO CARBONO PARA REDE DE ÁGUA, DN 800 MM (32"), JUNTA SOLDADA, INSTALADO EM LOCAL COM NÍVEL BAIXO DE INTERFERÊNCIAS (NÃO INCLUI FORNECIMENTO). AF_05/2024</t>
  </si>
  <si>
    <t>ASSENTAMENTO DE TUBO DE AÇO CARBONO PARA REDE DE ÁGUA, DN 900 MM (36"), JUNTA SOLDADA, INSTALADO EM LOCAL COM NÍVEL ALTO DE INTERFERÊNCIAS (NÃO INCLUI FORNECIMENTO). AF_05/2024</t>
  </si>
  <si>
    <t>ASSENTAMENTO DE TUBO DE AÇO CARBONO PARA REDE DE ÁGUA, DN 900 MM (36"), JUNTA SOLDADA, INSTALADO EM LOCAL COM NÍVEL BAIXO DE INTERFERÊNCIAS (NÃO INCLUI FORNECIMENTO). AF_05/2024</t>
  </si>
  <si>
    <t>ASSENTAMENTO DE TUBO DE FERRO FUNDIDO PARA REDE DE ÁGUA, DN 100 MM, JUNTA ELÁSTICA, INSTALADO EM LOCAL COM NÍVEL ALTO DE INTERFERÊNCIAS (NÃO INCLUI FORNECIMENTO). AF_05/2024</t>
  </si>
  <si>
    <t>ASSENTAMENTO DE TUBO DE FERRO FUNDIDO PARA REDE DE ÁGUA, DN 100 MM, JUNTA ELÁSTICA, INSTALADO EM LOCAL COM NÍVEL BAIXO DE INTERFERÊNCIAS (NÃO INCLUI FORNECIMENTO). AF_05/2024</t>
  </si>
  <si>
    <t>ASSENTAMENTO DE TUBO DE FERRO FUNDIDO PARA REDE DE ÁGUA, DN 1000 MM, JUNTA ELÁSTICA, INSTALADO EM LOCAL COM NÍVEL ALTO DE INTERFERÊNCIAS (NÃO INCLUI FORNECIMENTO). AF_05/2024</t>
  </si>
  <si>
    <t>ASSENTAMENTO DE TUBO DE FERRO FUNDIDO PARA REDE DE ÁGUA, DN 1000 MM, JUNTA ELÁSTICA, INSTALADO EM LOCAL COM NÍVEL BAIXO DE INTERFERÊNCIAS (NÃO INCLUI FORNECIMENTO). AF_05/2024</t>
  </si>
  <si>
    <t>ASSENTAMENTO DE TUBO DE FERRO FUNDIDO PARA REDE DE ÁGUA, DN 1200 MM, JUNTA ELÁSTICA, INSTALADO EM LOCAL COM NÍVEL ALTO DE INTERFERÊNCIAS (NÃO INCLUI FORNECIMENTO). AF_05/2024</t>
  </si>
  <si>
    <t>ASSENTAMENTO DE TUBO DE FERRO FUNDIDO PARA REDE DE ÁGUA, DN 1200 MM, JUNTA ELÁSTICA, INSTALADO EM LOCAL COM NÍVEL BAIXO DE INTERFERÊNCIAS (NÃO INCLUI FORNECIMENTO). AF_05/2024</t>
  </si>
  <si>
    <t>ASSENTAMENTO DE TUBO DE FERRO FUNDIDO PARA REDE DE ÁGUA, DN 150 MM, JUNTA ELÁSTICA, INSTALADO EM LOCAL COM NÍVEL ALTO DE INTERFERÊNCIAS (NÃO INCLUI FORNECIMENTO). AF_05/2024</t>
  </si>
  <si>
    <t>ASSENTAMENTO DE TUBO DE FERRO FUNDIDO PARA REDE DE ÁGUA, DN 150 MM, JUNTA ELÁSTICA, INSTALADO EM LOCAL COM NÍVEL BAIXO DE INTERFERÊNCIAS (NÃO INCLUI FORNECIMENTO). AF_05/2024</t>
  </si>
  <si>
    <t>ASSENTAMENTO DE TUBO DE FERRO FUNDIDO PARA REDE DE ÁGUA, DN 200 MM, JUNTA ELÁSTICA, INSTALADO EM LOCAL COM NÍVEL ALTO DE INTERFERÊNCIAS (NÃO INCLUI FORNECIMENTO). AF_05/2024</t>
  </si>
  <si>
    <t>ASSENTAMENTO DE TUBO DE FERRO FUNDIDO PARA REDE DE ÁGUA, DN 200 MM, JUNTA ELÁSTICA, INSTALADO EM LOCAL COM NÍVEL BAIXO DE INTERFERÊNCIAS (NÃO INCLUI FORNECIMENTO). AF_05/2024</t>
  </si>
  <si>
    <t>ASSENTAMENTO DE TUBO DE FERRO FUNDIDO PARA REDE DE ÁGUA, DN 250 MM, JUNTA ELÁSTICA, INSTALADO EM LOCAL COM NÍVEL ALTO DE INTERFERÊNCIAS (NÃO INCLUI FORNECIMENTO). AF_05/2024</t>
  </si>
  <si>
    <t>ASSENTAMENTO DE TUBO DE FERRO FUNDIDO PARA REDE DE ÁGUA, DN 250 MM, JUNTA ELÁSTICA, INSTALADO EM LOCAL COM NÍVEL BAIXO DE INTERFERÊNCIAS (NÃO INCLUI FORNECIMENTO). AF_05/2024</t>
  </si>
  <si>
    <t>ASSENTAMENTO DE TUBO DE FERRO FUNDIDO PARA REDE DE ÁGUA, DN 300 MM, JUNTA ELÁSTICA, INSTALADO EM LOCAL COM NÍVEL ALTO DE INTERFERÊNCIAS (NÃO INCLUI FORNECIMENTO). AF_05/2024</t>
  </si>
  <si>
    <t>ASSENTAMENTO DE TUBO DE FERRO FUNDIDO PARA REDE DE ÁGUA, DN 300 MM, JUNTA ELÁSTICA, INSTALADO EM LOCAL COM NÍVEL BAIXO DE INTERFERÊNCIAS (NÃO INCLUI FORNECIMENTO). AF_05/2024</t>
  </si>
  <si>
    <t>ASSENTAMENTO DE TUBO DE FERRO FUNDIDO PARA REDE DE ÁGUA, DN 350 MM, JUNTA ELÁSTICA, INSTALADO EM LOCAL COM NÍVEL ALTO DE INTERFERÊNCIAS (NÃO INCLUI FORNECIMENTO). AF_05/2024</t>
  </si>
  <si>
    <t>ASSENTAMENTO DE TUBO DE FERRO FUNDIDO PARA REDE DE ÁGUA, DN 350 MM, JUNTA ELÁSTICA, INSTALADO EM LOCAL COM NÍVEL BAIXO DE INTERFERÊNCIAS (NÃO INCLUI FORNECIMENTO). AF_05/2024</t>
  </si>
  <si>
    <t>ASSENTAMENTO DE TUBO DE FERRO FUNDIDO PARA REDE DE ÁGUA, DN 400 MM, JUNTA ELÁSTICA, INSTALADO EM LOCAL COM NÍVEL ALTO DE INTERFERÊNCIAS (NÃO INCLUI FORNECIMENTO). AF_05/2024</t>
  </si>
  <si>
    <t>ASSENTAMENTO DE TUBO DE FERRO FUNDIDO PARA REDE DE ÁGUA, DN 400 MM, JUNTA ELÁSTICA, INSTALADO EM LOCAL COM NÍVEL BAIXO DE INTERFERÊNCIAS (NÃO INCLUI FORNECIMENTO). AF_05/2024</t>
  </si>
  <si>
    <t>ASSENTAMENTO DE TUBO DE FERRO FUNDIDO PARA REDE DE ÁGUA, DN 450 MM, JUNTA ELÁSTICA, INSTALADO EM LOCAL COM NÍVEL ALTO DE INTERFERÊNCIAS (NÃO INCLUI FORNECIMENTO). AF_05/2024</t>
  </si>
  <si>
    <t>ASSENTAMENTO DE TUBO DE FERRO FUNDIDO PARA REDE DE ÁGUA, DN 450 MM, JUNTA ELÁSTICA, INSTALADO EM LOCAL COM NÍVEL BAIXO DE INTERFERÊNCIAS (NÃO INCLUI FORNECIMENTO). AF_05/2024</t>
  </si>
  <si>
    <t>ASSENTAMENTO DE TUBO DE FERRO FUNDIDO PARA REDE DE ÁGUA, DN 500 MM, JUNTA ELÁSTICA, INSTALADO EM LOCAL COM NÍVEL ALTO DE INTERFERÊNCIAS (NÃO INCLUI FORNECIMENTO). AF_05/2024</t>
  </si>
  <si>
    <t>ASSENTAMENTO DE TUBO DE FERRO FUNDIDO PARA REDE DE ÁGUA, DN 500 MM, JUNTA ELÁSTICA, INSTALADO EM LOCAL COM NÍVEL BAIXO DE INTERFERÊNCIAS (NÃO INCLUI FORNECIMENTO). AF_05/2024</t>
  </si>
  <si>
    <t>ASSENTAMENTO DE TUBO DE FERRO FUNDIDO PARA REDE DE ÁGUA, DN 600 MM, JUNTA ELÁSTICA, INSTALADO EM LOCAL COM NÍVEL ALTO DE INTERFERÊNCIAS (NÃO INCLUI FORNECIMENTO). AF_05/2024</t>
  </si>
  <si>
    <t>ASSENTAMENTO DE TUBO DE FERRO FUNDIDO PARA REDE DE ÁGUA, DN 600 MM, JUNTA ELÁSTICA, INSTALADO EM LOCAL COM NÍVEL BAIXO DE INTERFERÊNCIAS (NÃO INCLUI FORNECIMENTO). AF_05/2024</t>
  </si>
  <si>
    <t>ASSENTAMENTO DE TUBO DE FERRO FUNDIDO PARA REDE DE ÁGUA, DN 700 MM, JUNTA ELÁSTICA, INSTALADO EM LOCAL COM NÍVEL ALTO DE INTERFERÊNCIAS (NÃO INCLUI FORNECIMENTO). AF_05/2024</t>
  </si>
  <si>
    <t>ASSENTAMENTO DE TUBO DE FERRO FUNDIDO PARA REDE DE ÁGUA, DN 700 MM, JUNTA ELÁSTICA, INSTALADO EM LOCAL COM NÍVEL BAIXO DE INTERFERÊNCIAS (NÃO INCLUI FORNECIMENTO). AF_05/2024</t>
  </si>
  <si>
    <t>ASSENTAMENTO DE TUBO DE FERRO FUNDIDO PARA REDE DE ÁGUA, DN 80 MM, JUNTA ELÁSTICA, INSTALADO EM LOCAL COM NÍVEL ALTO DE INTERFERÊNCIAS (NÃO INCLUI FORNECIMENTO). AF_05/2024</t>
  </si>
  <si>
    <t>ASSENTAMENTO DE TUBO DE FERRO FUNDIDO PARA REDE DE ÁGUA, DN 80 MM, JUNTA ELÁSTICA, INSTALADO EM LOCAL COM NÍVEL BAIXO DE INTERFERÊNCIAS (NÃO INCLUI FORNECIMENTO). AF_05/2024</t>
  </si>
  <si>
    <t>ASSENTAMENTO DE TUBO DE FERRO FUNDIDO PARA REDE DE ÁGUA, DN 800 MM, JUNTA ELÁSTICA, INSTALADO EM LOCAL COM NÍVEL ALTO DE INTERFERÊNCIAS (NÃO INCLUI FORNECIMENTO). AF_05/2024</t>
  </si>
  <si>
    <t>ASSENTAMENTO DE TUBO DE FERRO FUNDIDO PARA REDE DE ÁGUA, DN 800 MM, JUNTA ELÁSTICA, INSTALADO EM LOCAL COM NÍVEL BAIXO DE INTERFERÊNCIAS (NÃO INCLUI FORNECIMENTO). AF_05/2024</t>
  </si>
  <si>
    <t>ASSENTAMENTO DE TUBO DE FERRO FUNDIDO PARA REDE DE ÁGUA, DN 900 MM, JUNTA ELÁSTICA, INSTALADO EM LOCAL COM NÍVEL ALTO DE INTERFERÊNCIAS (NÃO INCLUI FORNECIMENTO). AF_05/2024</t>
  </si>
  <si>
    <t>ASSENTAMENTO DE TUBO DE FERRO FUNDIDO PARA REDE DE ÁGUA, DN 900 MM, JUNTA ELÁSTICA, INSTALADO EM LOCAL COM NÍVEL BAIXO DE INTERFERÊNCIAS (NÃO INCLUI FORNECIMENTO). AF_05/2024</t>
  </si>
  <si>
    <t>ASSENTAMENTO DE TUBO DE PVC DEFOFO OU PRFV OU RPVC PARA REDE DE ÁGUA, DN 100, JUNTA ELÁSTICA INTEGRADA, INSTALADO EM LOCAL COM NÍVEL ALTO DE INTERFERÊNCIAS (NÃO INCLUI FORNECIMENTO). AF_05/2024</t>
  </si>
  <si>
    <t>ASSENTAMENTO DE TUBO DE PVC DEFOFO OU PRFV OU RPVC PARA REDE DE ÁGUA, DN 100, JUNTA ELÁSTICA INTEGRADA, INSTALADO EM LOCAL COM NÍVEL BAIXO DE INTERFERÊNCIAS (NÃO INCLUI FORNECIMENTO). AF_05/2024</t>
  </si>
  <si>
    <t>ASSENTAMENTO DE TUBO DE PVC DEFOFO OU PRFV OU RPVC PARA REDE DE ÁGUA, DN 150 MM, JUNTA ELÁSTICA INTEGRADA, INSTALADO EM LOCAL COM NÍVEL ALTO DE INTERFERÊNCIAS (NÃO INCLUI FORNECIMENTO). AF_05/2024</t>
  </si>
  <si>
    <t>ASSENTAMENTO DE TUBO DE PVC DEFOFO OU PRFV OU RPVC PARA REDE DE ÁGUA, DN 150 MM, JUNTA ELÁSTICA INTEGRADA, INSTALADO EM LOCAL COM NÍVEL BAIXO DE INTERFERÊNCIAS (NÃO INCLUI FORNECIMENTO). AF_05/2024</t>
  </si>
  <si>
    <t>ASSENTAMENTO DE TUBO DE PVC DEFOFO OU PRFV OU RPVC PARA REDE DE ÁGUA, DN 200 MM, JUNTA ELÁSTICA INTEGRADA, INSTALADO EM LOCAL COM NÍVEL ALTO DE INTERFERÊNCIAS (NÃO INCLUI FORNECIMENTO). AF_05/2024</t>
  </si>
  <si>
    <t>ASSENTAMENTO DE TUBO DE PVC DEFOFO OU PRFV OU RPVC PARA REDE DE ÁGUA, DN 200 MM, JUNTA ELÁSTICA INTEGRADA, INSTALADO EM LOCAL COM NÍVEL BAIXO DE INTERFERÊNCIAS (NÃO INCLUI FORNECIMENTO). AF_05/2024</t>
  </si>
  <si>
    <t>ASSENTAMENTO DE TUBO DE PVC DEFOFO OU PRFV OU RPVC PARA REDE DE ÁGUA, DN 250 MM, JUNTA ELÁSTICA INTEGRADA, INSTALADO EM LOCAL COM NÍVEL ALTO DE INTERFERÊNCIAS (NÃO INCLUI FORNECIMENTO). AF_05/2024</t>
  </si>
  <si>
    <t>ASSENTAMENTO DE TUBO DE PVC DEFOFO OU PRFV OU RPVC PARA REDE DE ÁGUA, DN 250 MM, JUNTA ELÁSTICA INTEGRADA, INSTALADO EM LOCAL COM NÍVEL BAIXO DE INTERFERÊNCIAS (NÃO INCLUI FORNECIMENTO). AF_05/2024</t>
  </si>
  <si>
    <t>ASSENTAMENTO DE TUBO DE PVC DEFOFO OU PRFV OU RPVC PARA REDE DE ÁGUA, DN 300 MM, JUNTA ELÁSTICA INTEGRADA, INSTALADO EM LOCAL COM NÍVEL ALTO DE INTERFERÊNCIAS (NÃO INCLUI FORNECIMENTO). AF_05/2024</t>
  </si>
  <si>
    <t>ASSENTAMENTO DE TUBO DE PVC DEFOFO OU PRFV OU RPVC PARA REDE DE ÁGUA, DN 300 MM, JUNTA ELÁSTICA INTEGRADA, INSTALADO EM LOCAL COM NÍVEL BAIXO DE INTERFERÊNCIAS (NÃO INCLUI FORNECIMENTO). AF_05/2024</t>
  </si>
  <si>
    <t>ASSENTAMENTO DE TUBO DE PVC DEFOFO OU PRFV OU RPVC PARA REDE DE ÁGUA, DN 350 MM, JUNTA ELÁSTICA INTEGRADA, INSTALADO EM LOCAL COM NÍVEL ALTO DE INTERFERÊNCIAS (NÃO INCLUI FORNECIMENTO). AF_05/2024</t>
  </si>
  <si>
    <t>ASSENTAMENTO DE TUBO DE PVC DEFOFO OU PRFV OU RPVC PARA REDE DE ÁGUA, DN 350 MM, JUNTA ELÁSTICA INTEGRADA, INSTALADO EM LOCAL COM NÍVEL BAIXO DE INTERFERÊNCIAS (NÃO INCLUI FORNECIMENTO). AF_05/2024</t>
  </si>
  <si>
    <t>ASSENTAMENTO DE TUBO DE PVC DEFOFO OU PRFV OU RPVC PARA REDE DE ÁGUA, DN 400 MM, JUNTA ELÁSTICA INTEGRADA, INSTALADO EM LOCAL COM NÍVEL ALTO DE INTERFERÊNCIAS (NÃO INCLUI FORNECIMENTO). AF_05/2024</t>
  </si>
  <si>
    <t>ASSENTAMENTO DE TUBO DE PVC DEFOFO OU PRFV OU RPVC PARA REDE DE ÁGUA, DN 400 MM, JUNTA ELÁSTICA INTEGRADA, INSTALADO EM LOCAL COM NÍVEL BAIXO DE INTERFERÊNCIAS (NÃO INCLUI FORNECIMENTO). AF_05/2024</t>
  </si>
  <si>
    <t>ASSENTAMENTO DE TUBO DE PVC DEFOFO OU PRFV OU RPVC PARA REDE DE ÁGUA, DN 500 MM, JUNTA ELÁSTICA INTEGRADA, INSTALADO EM LOCAL COM NÍVEL ALTO DE INTERFERÊNCIAS (NÃO INCLUI FORNECIMENTO). AF_05/2024</t>
  </si>
  <si>
    <t>ASSENTAMENTO DE TUBO DE PVC DEFOFO OU PRFV OU RPVC PARA REDE DE ÁGUA, DN 500 MM, JUNTA ELÁSTICA INTEGRADA, INSTALADO EM LOCAL COM NÍVEL BAIXO DE INTERFERÊNCIAS (NÃO INCLUI FORNECIMENTO). AF_05/2024</t>
  </si>
  <si>
    <t>ASSENTAMENTO DE TUBO DE PVC PBA PARA REDE DE ÁGUA, DN 100 MM, JUNTA ELÁSTICA INTEGRADA, INSTALADO EM LOCAL COM NÍVEL ALTO DE INTERFERÊNCIAS (NÃO INCLUI FORNECIMENTO). AF_05/2024</t>
  </si>
  <si>
    <t>ASSENTAMENTO DE TUBO DE PVC PBA PARA REDE DE ÁGUA, DN 100 MM, JUNTA ELÁSTICA INTEGRADA, INSTALADO EM LOCAL COM NÍVEL BAIXO DE INTERFERÊNCIAS (NÃO INCLUI FORNECIMENTO). AF_05/2024</t>
  </si>
  <si>
    <t>ASSENTAMENTO DE TUBO DE PVC PBA PARA REDE DE ÁGUA, DN 125, JUNTA ELÁSTICA INTEGRADA, INSTALADO EM LOCAL COM NÍVEL ALTO DE INTERFERÊNCIAS (NÃO INCLUI FORNECIMENTO). AF_05/2024</t>
  </si>
  <si>
    <t>ASSENTAMENTO DE TUBO DE PVC PBA PARA REDE DE ÁGUA, DN 125, JUNTA ELÁSTICA INTEGRADA, INSTALADO EM LOCAL COM NÍVEL BAIXO DE INTERFERÊNCIAS (NÃO INCLUI FORNECIMENTO). AF_05/2024</t>
  </si>
  <si>
    <t>ASSENTAMENTO DE TUBO DE PVC PBA PARA REDE DE ÁGUA, DN 140, JUNTA ELÁSTICA INTEGRADA, INSTALADO EM LOCAL COM NÍVEL ALTO DE INTERFERÊNCIAS (NÃO INCLUI FORNECIMENTO). AF_05/2024</t>
  </si>
  <si>
    <t>ASSENTAMENTO DE TUBO DE PVC PBA PARA REDE DE ÁGUA, DN 140, JUNTA ELÁSTICA INTEGRADA, INSTALADO EM LOCAL COM NÍVEL BAIXO DE INTERFERÊNCIAS (NÃO INCLUI FORNECIMENTO). AF_05/2024</t>
  </si>
  <si>
    <t>ASSENTAMENTO DE TUBO DE PVC PBA PARA REDE DE ÁGUA, DN 180, JUNTA ELÁSTICA INTEGRADA, INSTALADO EM LOCAL COM NÍVEL ALTO DE INTERFERÊNCIAS (NÃO INCLUI FORNECIMENTO). AF_05/2024</t>
  </si>
  <si>
    <t>ASSENTAMENTO DE TUBO DE PVC PBA PARA REDE DE ÁGUA, DN 180, JUNTA ELÁSTICA INTEGRADA, INSTALADO EM LOCAL COM NÍVEL BAIXO DE INTERFERÊNCIAS (NÃO INCLUI FORNECIMENTO). AF_05/2024</t>
  </si>
  <si>
    <t>ASSENTAMENTO DE TUBO DE PVC PBA PARA REDE DE ÁGUA, DN 50 MM, JUNTA ELÁSTICA INTEGRADA, INSTALADO EM LOCAL COM NÍVEL ALTO DE INTERFERÊNCIAS (NÃO INCLUI FORNECIMENTO). AF_05/2024</t>
  </si>
  <si>
    <t>ASSENTAMENTO DE TUBO DE PVC PBA PARA REDE DE ÁGUA, DN 50 MM, JUNTA ELÁSTICA INTEGRADA, INSTALADO EM LOCAL COM NÍVEL BAIXO DE INTERFERÊNCIAS (NÃO INCLUI FORNECIMENTO). AF_05/2024</t>
  </si>
  <si>
    <t>ASSENTAMENTO DE TUBO DE PVC PBA PARA REDE DE ÁGUA, DN 75 MM, JUNTA ELÁSTICA INTEGRADA, INSTALADO EM LOCAL COM NÍVEL ALTO DE INTERFERÊNCIAS (NÃO INCLUI FORNECIMENTO). AF_05/2024</t>
  </si>
  <si>
    <t>ASSENTAMENTO DE TUBO DE PVC PBA PARA REDE DE ÁGUA, DN 75 MM, JUNTA ELÁSTICA INTEGRADA, INSTALADO EM LOCAL COM NÍVEL BAIXO DE INTERFERÊNCIAS (NÃO INCLUI FORNECIMENTO). AF_05/2024</t>
  </si>
  <si>
    <t>ASSENTAMENTO E FORNECIMENTO DE CURVA PVC PBA, JE, PB, 45 GRAUS, DN 100 / DE 110 MM, PARA REDE AGUA, JUNTA ELÁSTICA INTEGRADA, INSTALADO EM LOCAL COM NÍVEL ALTO DE INTERFERÊNCIAS (INCLUI FORNECIMENTO). AF_05/2024</t>
  </si>
  <si>
    <t>ASSENTAMENTO E FORNECIMENTO DE CURVA PVC PBA, JE, PB, 45 GRAUS, DN 100 / DE 110 MM, PARA REDE AGUA, JUNTA ELÁSTICA INTEGRADA, INSTALADO EM LOCAL COM NÍVEL BAIXO DE INTERFERÊNCIAS (INCLUI FORNECIMENTO). AF_05/2024</t>
  </si>
  <si>
    <t>ASSENTAMENTO E FORNECIMENTO DE CURVA PVC PBA, JE, PB, 45 GRAUS, DN 50 / DE 60 MM, PARA REDE AGUA, JUNTA ELÁSTICA INTEGRADA, INSTALADO EM LOCAL COM NÍVEL ALTO DE INTERFERÊNCIAS (INCLUI FORNECIMENTO). AF_05/2024</t>
  </si>
  <si>
    <t>ASSENTAMENTO E FORNECIMENTO DE CURVA PVC PBA, JE, PB, 45 GRAUS, DN 50 / DE 60 MM, PARA REDE AGUA, JUNTA ELÁSTICA INTEGRADA, INSTALADO EM LOCAL COM NÍVEL BAIXO DE INTERFERÊNCIAS (INCLUI FORNECIMENTO). AF_05/2024</t>
  </si>
  <si>
    <t>ASSENTAMENTO E FORNECIMENTO DE CURVA PVC PBA, JE, PB, 45 GRAUS, DN 75 / DE 85 MM, PARA REDE AGUA, JUNTA ELÁSTICA INTEGRADA, INSTALADO EM LOCAL COM NÍVEL ALTO DE INTERFERÊNCIAS (INCLUI FORNECIMENTO). AF_05/2024</t>
  </si>
  <si>
    <t>ASSENTAMENTO E FORNECIMENTO DE CURVA PVC PBA, JE, PB, 45 GRAUS, DN 75 / DE 85 MM, PARA REDE AGUA, JUNTA ELÁSTICA INTEGRADA, INSTALADO EM LOCAL COM NÍVEL BAIXO DE INTERFERÊNCIAS (INCLUI FORNECIMENTO). AF_05/2024</t>
  </si>
  <si>
    <t>ASSENTAMENTO E FORNECIMENTO DE LUVA SIMPLES, PVC PBA, JE, DN 100 / DE 110 MM, PARA REDE AGUA, JUNTA ELÁSTICA INTEGRADA, INSTALADO EM LOCAL COM NÍVEL ALTO DE INTERFERÊNCIAS (INCLUI FORNECIMENTO). AF_05/2024</t>
  </si>
  <si>
    <t>ASSENTAMENTO E FORNECIMENTO DE LUVA SIMPLES, PVC PBA, JE, DN 100 / DE 110 MM, PARA REDE AGUA, JUNTA ELÁSTICA INTEGRADA, INSTALADO EM LOCAL COM NÍVEL BAIXO DE INTERFERÊNCIAS (INCLUI FORNECIMENTO). AF_05/2024</t>
  </si>
  <si>
    <t>ASSENTAMENTO E FORNECIMENTO DE LUVA SIMPLES, PVC PBA, JE, DN 50 / DE 60 MM, PARA REDE AGUA, JUNTA ELÁSTICA INTEGRADA, INSTALADO EM LOCAL COM NÍVEL ALTO DE INTERFERÊNCIAS (INCLUI FORNECIMENTO). AF_05/2024</t>
  </si>
  <si>
    <t>ASSENTAMENTO E FORNECIMENTO DE LUVA SIMPLES, PVC PBA, JE, DN 50 / DE 60 MM, PARA REDE AGUA, JUNTA ELÁSTICA INTEGRADA, INSTALADO EM LOCAL COM NÍVEL BAIXO DE INTERFERÊNCIAS (INCLUI FORNECIMENTO). AF_05/2024</t>
  </si>
  <si>
    <t>ASSENTAMENTO E FORNECIMENTO DE LUVA SIMPLES, PVC PBA, JE, DN 75 / DE 85 MM, PARA REDE AGUA, JUNTA ELÁSTICA INTEGRADA, INSTALADO EM LOCAL COM NÍVEL ALTO DE INTERFERÊNCIAS (INCLUI FORNECIMENTO). AF_05/2024</t>
  </si>
  <si>
    <t>ASSENTAMENTO E FORNECIMENTO DE LUVA SIMPLES, PVC PBA, JE, DN 75 / DE 85 MM, PARA REDE AGUA, JUNTA ELÁSTICA INTEGRADA, INSTALADO EM LOCAL COM NÍVEL BAIXO DE INTERFERÊNCIAS (INCLUI FORNECIMENTO). AF_05/2024</t>
  </si>
  <si>
    <t>ASSENTAMENTO E FORNECIMENTO DE TE DE REDUCAO, PVC PBA, BBB, JE, DN 100 X 50 / DE 110 X 60 MM, PARA REDE AGUA, JUNTA ELÁSTICA INTEGRADA, INSTALADO EM LOCAL COM NÍVEL ALTO DE INTERFERÊNCIAS (INCLUI FORNECIMENTO). AF_05/2024</t>
  </si>
  <si>
    <t>ASSENTAMENTO E FORNECIMENTO DE TE DE REDUCAO, PVC PBA, BBB, JE, DN 100 X 50 / DE 110 X 60 MM, PARA REDE AGUA, JUNTA ELÁSTICA INTEGRADA, INSTALADO EM LOCAL COM NÍVEL BAIXO DE INTERFERÊNCIAS (INCLUI FORNECIMENTO). AF_05/2024</t>
  </si>
  <si>
    <t>ASSENTAMENTO E FORNECIMENTO DE TUBO DE PVC DEFOFO OU PRFV OU RPVC PARA REDE DE ÁGUA, DN 100, JUNTA ELÁSTICA INTEGRADA, INSTALADO EM LOCAL COM NÍVEL ALTO DE INTERFERÊNCIAS (INCLUI FORNECIMENTO). AF_05/2024</t>
  </si>
  <si>
    <t>ASSENTAMENTO E FORNECIMENTO DE TUBO DE PVC DEFOFO OU PRFV OU RPVC PARA REDE DE ÁGUA, DN 100, JUNTA ELÁSTICA INTEGRADA, INSTALADO EM LOCAL COM NÍVEL BAIXO DE INTERFERÊNCIAS (INCLUI FORNECIMENTO). AF_05/2024</t>
  </si>
  <si>
    <t>ASSENTAMENTO E FORNECIMENTO DE TUBO DE PVC DEFOFO PARA REDE DE ÁGUA, DN 200, JUNTA ELÁSTICA INTEGRADA, INSTALADO EM LOCAL COM NÍVEL ALTO DE INTERFERÊNCIAS (INCLUI FORNECIMENTO). AF_05/2024</t>
  </si>
  <si>
    <t>ASSENTAMENTO E FORNECIMENTO DE TUBO DE PVC DEFOFO PARA REDE DE ÁGUA, DN 200, JUNTA ELÁSTICA INTEGRADA, INSTALADO EM LOCAL COM NÍVEL BAIXO DE INTERFERÊNCIAS (INCLUI FORNECIMENTO). AF_05/2024</t>
  </si>
  <si>
    <t>ASSENTAMENTO E FORNECIMENTO DE TUBO DE PVC DEFOFO PARA REDE DE ÁGUA, DN 250, JUNTA ELÁSTICA INTEGRADA, INSTALADO EM LOCAL COM NÍVEL ALTO DE INTERFERÊNCIAS (INCLUI FORNECIMENTO). AF_05/2024</t>
  </si>
  <si>
    <t>ASSENTAMENTO E FORNECIMENTO DE TUBO DE PVC DEFOFO PARA REDE DE ÁGUA, DN 250, JUNTA ELÁSTICA INTEGRADA, INSTALADO EM LOCAL COM NÍVEL BAIXO DE INTERFERÊNCIAS (INCLUI FORNECIMENTO). AF_05/2024</t>
  </si>
  <si>
    <t>ASSENTAMENTO E FORNECIMENTO DE TUBO DE PVC DEFOFO PARA REDE DE ÁGUA, DN 300, JUNTA ELÁSTICA INTEGRADA, INSTALADO EM LOCAL COM NÍVEL ALTO DE INTERFERÊNCIAS (INCLUI FORNECIMENTO). AF_05/2024</t>
  </si>
  <si>
    <t>ASSENTAMENTO E FORNECIMENTO DE TUBO DE PVC DEFOFO PARA REDE DE ÁGUA, DN 300, JUNTA ELÁSTICA INTEGRADA, INSTALADO EM LOCAL COM NÍVEL BAIXO DE INTERFERÊNCIAS (INCLUI FORNECIMENTO). AF_05/2024</t>
  </si>
  <si>
    <t>ASSENTAMENTO E FORNECIMENTO DE TUBO DE PVC PBA PARA REDE DE ÁGUA, DN 100, JUNTA ELÁSTICA INTEGRADA, INSTALADO EM LOCAL COM NÍVEL ALTO DE INTERFERÊNCIAS (INCLUI FORNECIMENTO). AF_05/2024</t>
  </si>
  <si>
    <t>ASSENTAMENTO E FORNECIMENTO DE TUBO DE PVC PBA PARA REDE DE ÁGUA, DN 100, JUNTA ELÁSTICA INTEGRADA, INSTALADO EM LOCAL COM NÍVEL BAIXO DE INTERFERÊNCIAS (INCLUI FORNECIMENTO). AF_05/2024</t>
  </si>
  <si>
    <t>ASSENTAMENTO E FORNECIMENTO DE TUBO DE PVC PBA PARA REDE DE ÁGUA, DN 50, JUNTA ELÁSTICA INTEGRADA, INSTALADO EM LOCAL COM NÍVEL ALTO DE INTERFERÊNCIAS (INCLUI FORNECIMENTO). AF_05/2024</t>
  </si>
  <si>
    <t>ASSENTAMENTO E FORNECIMENTO DE TUBO DE PVC PBA PARA REDE DE ÁGUA, DN 50, JUNTA ELÁSTICA INTEGRADA, INSTALADO EM LOCAL COM NÍVEL BAIXO DE INTERFERÊNCIAS (INCLUI FORNECIMENTO). AF_05/2024</t>
  </si>
  <si>
    <t>ASSENTAMENTO E FORNECIMENTO DE TUBO DE PVC PBA PARA REDE DE ÁGUA, DN 75, JUNTA ELÁSTICA INTEGRADA, INSTALADO EM LOCAL COM NÍVEL ALTO DE INTERFERÊNCIAS (INCLUI FORNECIMENTO). AF_05/2024</t>
  </si>
  <si>
    <t>ASSENTAMENTO E FORNECIMENTO DE TUBO DE PVC PBA PARA REDE DE ÁGUA, DN 75, JUNTA ELÁSTICA INTEGRADA, INSTALADO EM LOCAL COM NÍVEL BAIXO DE INTERFERÊNCIAS (INCLUI FORNECIMENTO). AF_05/2024</t>
  </si>
  <si>
    <t>FORNECIMENTO E ASSENTAMENTO DE CURVA 45 GRAUS RANHURADA EM FERRO FUNDIDO, DN 80 MM (3") PARA REDE DE ÁGUA, INSTALADO EM LOCAL COM NÍVEL ALTO DE INTERFERÊNCIAS (INCLUI FORNECIMENTO). AF_05/2024</t>
  </si>
  <si>
    <t>FORNECIMENTO E ASSENTAMENTO DE CURVA 45 GRAUS RANHURADA EM FERRO FUNDIDO, DN 80 MM (3") PARA REDE DE ÁGUA, INSTALADO EM LOCAL COM NÍVEL BAIXO DE INTERFERÊNCIAS (INCLUI FORNECIMENTO). AF_05/2024</t>
  </si>
  <si>
    <t>FORNECIMENTO E ASSENTAMENTO DE TE RANHURADO EM FERRO FUNDIDO, DN 80 (3") PARA REDE DE ÁGUA, INSTALADO EM LOCAL COM NÍVEL ALTO DE INTERFERÊNCIAS (INCLUI FORNECIMENTO). AF_05/2024</t>
  </si>
  <si>
    <t>FORNECIMENTO E ASSENTAMENTO DE TE RANHURADO EM FERRO FUNDIDO, DN 80 (3") PARA REDE DE ÁGUA, INSTALADO EM LOCAL COM NÍVEL BAIXO DE INTERFERÊNCIAS (INCLUI FORNECIMENTO). AF_05/2024</t>
  </si>
  <si>
    <t>ASSENTAMENTO DE TUBO DE CONCRETO PARA REDES COLETORAS DE ESGOTO SANITÁRIO, DIÂMETRO DE 1000 MM, JUNTA ELÁSTICA, INSTALADO EM LOCAL COM ALTO NÍVEL DE INTERFERÊNCIAS (NÃO INCLUI FORNECIMENTO). AF_03/2024</t>
  </si>
  <si>
    <t>ASSENTAMENTO DE TUBO DE CONCRETO PARA REDES COLETORAS DE ESGOTO SANITÁRIO, DIÂMETRO DE 1000 MM, JUNTA ELÁSTICA, INSTALADO EM LOCAL COM BAIXO NÍVEL DE INTERFERÊNCIAS (NÃO INCLUI FORNECIMENTO). AF_03/2024</t>
  </si>
  <si>
    <t>ASSENTAMENTO DE TUBO DE CONCRETO PARA REDES COLETORAS DE ESGOTO SANITÁRIO, DIÂMETRO DE 1200 MM, JUNTA ELÁSTICA, INSTALADO EM LOCAL COM ALTO NÍVEL DE INTERFERÊNCIAS (NÃO INCLUI FORNECIMENTO). AF_03/2024</t>
  </si>
  <si>
    <t>ASSENTAMENTO DE TUBO DE CONCRETO PARA REDES COLETORAS DE ESGOTO SANITÁRIO, DIÂMETRO DE 1200 MM, JUNTA ELÁSTICA, INSTALADO EM LOCAL COM BAIXO NÍVEL DE INTERFERÊNCIAS (NÃO INCLUI FORNECIMENTO). AF_03/2024</t>
  </si>
  <si>
    <t>ASSENTAMENTO DE TUBO DE CONCRETO PARA REDES COLETORAS DE ESGOTO SANITÁRIO, DIÂMETRO DE 1500 MM, JUNTA ELÁSTICA, INSTALADO EM LOCAL COM ALTO NÍVEL DE INTERFERÊNCIAS (NÃO INCLUI FORNECIMENTO). AF_03/2024</t>
  </si>
  <si>
    <t>ASSENTAMENTO DE TUBO DE CONCRETO PARA REDES COLETORAS DE ESGOTO SANITÁRIO, DIÂMETRO DE 1500 MM, JUNTA ELÁSTICA, INSTALADO EM LOCAL COM BAIXO NÍVEL DE INTERFERÊNCIAS (NÃO INCLUI FORNECIMENTO). AF_03/2024</t>
  </si>
  <si>
    <t>ASSENTAMENTO DE TUBO DE CONCRETO PARA REDES COLETORAS DE ESGOTO SANITÁRIO, DIÂMETRO DE 300 MM, JUNTA ELÁSTICA, INSTALADO EM LOCAL COM ALTO NÍVEL DE INTERFERÊNCIAS (NÃO INCLUI FORNECIMENTO). AF_03/2024</t>
  </si>
  <si>
    <t>ASSENTAMENTO DE TUBO DE CONCRETO PARA REDES COLETORAS DE ESGOTO SANITÁRIO, DIÂMETRO DE 300 MM, JUNTA ELÁSTICA, INSTALADO EM LOCAL COM BAIXO NÍVEL DE INTERFERÊNCIAS (NÃO INCLUI FORNECIMENTO). AF_03/2024</t>
  </si>
  <si>
    <t>ASSENTAMENTO DE TUBO DE CONCRETO PARA REDES COLETORAS DE ESGOTO SANITÁRIO, DIÂMETRO DE 400 MM, JUNTA ELÁSTICA, INSTALADO EM LOCAL COM ALTO NÍVEL DE INTERFERÊNCIAS (NÃO INCLUI FORNECIMENTO). AF_03/2024</t>
  </si>
  <si>
    <t>ASSENTAMENTO DE TUBO DE CONCRETO PARA REDES COLETORAS DE ESGOTO SANITÁRIO, DIÂMETRO DE 400 MM, JUNTA ELÁSTICA, INSTALADO EM LOCAL COM BAIXO NÍVEL DE INTERFERÊNCIAS (NÃO INCLUI FORNECIMENTO). AF_03/2024</t>
  </si>
  <si>
    <t>ASSENTAMENTO DE TUBO DE CONCRETO PARA REDES COLETORAS DE ESGOTO SANITÁRIO, DIÂMETRO DE 500 MM, JUNTA ELÁSTICA, INSTALADO EM LOCAL COM ALTO NÍVEL DE INTERFERÊNCIAS (NÃO INCLUI FORNECIMENTO). AF_03/2024</t>
  </si>
  <si>
    <t>ASSENTAMENTO DE TUBO DE CONCRETO PARA REDES COLETORAS DE ESGOTO SANITÁRIO, DIÂMETRO DE 500 MM, JUNTA ELÁSTICA, INSTALADO EM LOCAL COM BAIXO NÍVEL DE INTERFERÊNCIAS (NÃO INCLUI FORNECIMENTO). AF_03/2024</t>
  </si>
  <si>
    <t>ASSENTAMENTO DE TUBO DE CONCRETO PARA REDES COLETORAS DE ESGOTO SANITÁRIO, DIÂMETRO DE 600 MM, JUNTA ELÁSTICA, INSTALADO EM LOCAL COM ALTO NÍVEL DE INTERFERÊNCIAS (NÃO INCLUI FORNECIMENTO). AF_03/2024</t>
  </si>
  <si>
    <t>ASSENTAMENTO DE TUBO DE CONCRETO PARA REDES COLETORAS DE ESGOTO SANITÁRIO, DIÂMETRO DE 600 MM, JUNTA ELÁSTICA, INSTALADO EM LOCAL COM BAIXO NÍVEL DE INTERFERÊNCIAS (NÃO INCLUI FORNECIMENTO). AF_03/2024</t>
  </si>
  <si>
    <t>ASSENTAMENTO DE TUBO DE CONCRETO PARA REDES COLETORAS DE ESGOTO SANITÁRIO, DIÂMETRO DE 700 MM, JUNTA ELÁSTICA, INSTALADO EM LOCAL COM ALTO NÍVEL DE INTERFERÊNCIAS (NÃO INCLUI FORNECIMENTO). AF_03/2024</t>
  </si>
  <si>
    <t>ASSENTAMENTO DE TUBO DE CONCRETO PARA REDES COLETORAS DE ESGOTO SANITÁRIO, DIÂMETRO DE 700 MM, JUNTA ELÁSTICA, INSTALADO EM LOCAL COM BAIXO NÍVEL DE INTERFERÊNCIAS (NÃO INCLUI FORNECIMENTO). AF_03/2024</t>
  </si>
  <si>
    <t>ASSENTAMENTO DE TUBO DE CONCRETO PARA REDES COLETORAS DE ESGOTO SANITÁRIO, DIÂMETRO DE 800 MM, JUNTA ELÁSTICA, INSTALADO EM LOCAL COM ALTO NÍVEL DE INTERFERÊNCIAS (NÃO INCLUI FORNECIMENTO). AF_03/2024</t>
  </si>
  <si>
    <t>ASSENTAMENTO DE TUBO DE CONCRETO PARA REDES COLETORAS DE ESGOTO SANITÁRIO, DIÂMETRO DE 800 MM, JUNTA ELÁSTICA, INSTALADO EM LOCAL COM BAIXO NÍVEL DE INTERFERÊNCIAS (NÃO INCLUI FORNECIMENTO). AF_03/2024</t>
  </si>
  <si>
    <t>ASSENTAMENTO DE TUBO DE CONCRETO PARA REDES COLETORAS DE ESGOTO SANITÁRIO, DIÂMETRO DE 900 MM, JUNTA ELÁSTICA, INSTALADO EM LOCAL COM ALTO NÍVEL DE INTERFERÊNCIAS (NÃO INCLUI FORNECIMENTO). AF_03/2024</t>
  </si>
  <si>
    <t>ASSENTAMENTO DE TUBO DE CONCRETO PARA REDES COLETORAS DE ESGOTO SANITÁRIO, DIÂMETRO DE 900 MM, JUNTA ELÁSTICA, INSTALADO EM LOCAL COM BAIXO NÍVEL DE INTERFERÊNCIAS (NÃO INCLUI FORNECIMENTO). AF_03/2024</t>
  </si>
  <si>
    <t>ASSENTAMENTO DE TUBO DE CONCRETO PARA REDES COLETORAS DE ÁGUAS PLUVIAIS, DIÂMETRO DE 1000 MM, JUNTA RÍGIDA, INSTALADO EM LOCAL COM ALTO NÍVEL DE INTERFERÊNCIAS (NÃO INCLUI FORNECIMENTO). AF_03/2024</t>
  </si>
  <si>
    <t>ASSENTAMENTO DE TUBO DE CONCRETO PARA REDES COLETORAS DE ÁGUAS PLUVIAIS, DIÂMETRO DE 1000 MM, JUNTA RÍGIDA, INSTALADO EM LOCAL COM BAIXO NÍVEL DE INTERFERÊNCIAS (NÃO INCLUI FORNECIMENTO). AF_03/2024</t>
  </si>
  <si>
    <t>ASSENTAMENTO DE TUBO DE CONCRETO PARA REDES COLETORAS DE ÁGUAS PLUVIAIS, DIÂMETRO DE 1200 MM, JUNTA RÍGIDA, INSTALADO EM LOCAL COM ALTO NÍVEL DE INTERFERÊNCIAS (NÃO INCLUI FORNECIMENTO). AF_03/2024</t>
  </si>
  <si>
    <t>ASSENTAMENTO DE TUBO DE CONCRETO PARA REDES COLETORAS DE ÁGUAS PLUVIAIS, DIÂMETRO DE 1200 MM, JUNTA RÍGIDA, INSTALADO EM LOCAL COM BAIXO NÍVEL DE INTERFERÊNCIAS (NÃO INCLUI FORNECIMENTO). AF_03/2024</t>
  </si>
  <si>
    <t>ASSENTAMENTO DE TUBO DE CONCRETO PARA REDES COLETORAS DE ÁGUAS PLUVIAIS, DIÂMETRO DE 1500 MM, JUNTA RÍGIDA, INSTALADO EM LOCAL COM ALTO NÍVEL DE INTERFERÊNCIAS (NÃO INCLUI FORNECIMENTO). AF_03/2024</t>
  </si>
  <si>
    <t>ASSENTAMENTO DE TUBO DE CONCRETO PARA REDES COLETORAS DE ÁGUAS PLUVIAIS, DIÂMETRO DE 1500 MM, JUNTA RÍGIDA, INSTALADO EM LOCAL COM BAIXO NÍVEL DE INTERFERÊNCIAS (NÃO INCLUI FORNECIMENTO). AF_03/2024</t>
  </si>
  <si>
    <t>ASSENTAMENTO DE TUBO DE CONCRETO PARA REDES COLETORAS DE ÁGUAS PLUVIAIS, DIÂMETRO DE 300 MM, JUNTA RÍGIDA, INSTALADO EM LOCAL COM ALTO NÍVEL DE INTERFERÊNCIAS (NÃO INCLUI FORNECIMENTO). AF_03/2024</t>
  </si>
  <si>
    <t>ASSENTAMENTO DE TUBO DE CONCRETO PARA REDES COLETORAS DE ÁGUAS PLUVIAIS, DIÂMETRO DE 300 MM, JUNTA RÍGIDA, INSTALADO EM LOCAL COM BAIXO NÍVEL DE INTERFERÊNCIAS (NÃO INCLUI FORNECIMENTO). AF_03/2024</t>
  </si>
  <si>
    <t>ASSENTAMENTO DE TUBO DE CONCRETO PARA REDES COLETORAS DE ÁGUAS PLUVIAIS, DIÂMETRO DE 400 MM, JUNTA RÍGIDA, INSTALADO EM LOCAL COM ALTO NÍVEL DE INTERFERÊNCIAS (NÃO INCLUI FORNECIMENTO). AF_03/2024</t>
  </si>
  <si>
    <t>ASSENTAMENTO DE TUBO DE CONCRETO PARA REDES COLETORAS DE ÁGUAS PLUVIAIS, DIÂMETRO DE 400 MM, JUNTA RÍGIDA, INSTALADO EM LOCAL COM BAIXO NÍVEL DE INTERFERÊNCIAS (NÃO INCLUI FORNECIMENTO). AF_03/2024</t>
  </si>
  <si>
    <t>ASSENTAMENTO DE TUBO DE CONCRETO PARA REDES COLETORAS DE ÁGUAS PLUVIAIS, DIÂMETRO DE 500 MM, JUNTA RÍGIDA, INSTALADO EM LOCAL COM ALTO NÍVEL DE INTERFERÊNCIAS (NÃO INCLUI FORNECIMENTO). AF_03/2024</t>
  </si>
  <si>
    <t>ASSENTAMENTO DE TUBO DE CONCRETO PARA REDES COLETORAS DE ÁGUAS PLUVIAIS, DIÂMETRO DE 500 MM, JUNTA RÍGIDA, INSTALADO EM LOCAL COM BAIXO NÍVEL DE INTERFERÊNCIAS (NÃO INCLUI FORNECIMENTO). AF_03/2024</t>
  </si>
  <si>
    <t>ASSENTAMENTO DE TUBO DE CONCRETO PARA REDES COLETORAS DE ÁGUAS PLUVIAIS, DIÂMETRO DE 600 MM, JUNTA RÍGIDA, INSTALADO EM LOCAL COM ALTO NÍVEL DE INTERFERÊNCIAS (NÃO INCLUI FORNECIMENTO). AF_03/2024</t>
  </si>
  <si>
    <t>ASSENTAMENTO DE TUBO DE CONCRETO PARA REDES COLETORAS DE ÁGUAS PLUVIAIS, DIÂMETRO DE 600 MM, JUNTA RÍGIDA, INSTALADO EM LOCAL COM BAIXO NÍVEL DE INTERFERÊNCIAS (NÃO INCLUI FORNECIMENTO). AF_03/2024</t>
  </si>
  <si>
    <t>ASSENTAMENTO DE TUBO DE CONCRETO PARA REDES COLETORAS DE ÁGUAS PLUVIAIS, DIÂMETRO DE 700 MM, JUNTA RÍGIDA, INSTALADO EM LOCAL COM ALTO NÍVEL DE INTERFERÊNCIAS (NÃO INCLUI FORNECIMENTO). AF_03/2024</t>
  </si>
  <si>
    <t>ASSENTAMENTO DE TUBO DE CONCRETO PARA REDES COLETORAS DE ÁGUAS PLUVIAIS, DIÂMETRO DE 700 MM, JUNTA RÍGIDA, INSTALADO EM LOCAL COM BAIXO NÍVEL DE INTERFERÊNCIAS (NÃO INCLUI FORNECIMENTO). AF_03/2024</t>
  </si>
  <si>
    <t>ASSENTAMENTO DE TUBO DE CONCRETO PARA REDES COLETORAS DE ÁGUAS PLUVIAIS, DIÂMETRO DE 800 MM, JUNTA RÍGIDA, INSTALADO EM LOCAL COM ALTO NÍVEL DE INTERFERÊNCIAS (NÃO INCLUI FORNECIMENTO). AF_03/2024</t>
  </si>
  <si>
    <t>ASSENTAMENTO DE TUBO DE CONCRETO PARA REDES COLETORAS DE ÁGUAS PLUVIAIS, DIÂMETRO DE 800 MM, JUNTA RÍGIDA, INSTALADO EM LOCAL COM BAIXO NÍVEL DE INTERFERÊNCIAS (NÃO INCLUI FORNECIMENTO). AF_03/2024</t>
  </si>
  <si>
    <t>ASSENTAMENTO DE TUBO DE CONCRETO PARA REDES COLETORAS DE ÁGUAS PLUVIAIS, DIÂMETRO DE 900 MM, JUNTA RÍGIDA, INSTALADO EM LOCAL COM ALTO NÍVEL DE INTERFERÊNCIAS (NÃO INCLUI FORNECIMENTO). AF_03/2024</t>
  </si>
  <si>
    <t>ASSENTAMENTO DE TUBO DE CONCRETO PARA REDES COLETORAS DE ÁGUAS PLUVIAIS, DIÂMETRO DE 900 MM, JUNTA RÍGIDA, INSTALADO EM LOCAL COM BAIXO NÍVEL DE INTERFERÊNCIAS (NÃO INCLUI FORNECIMENTO). AF_03/2024</t>
  </si>
  <si>
    <t>TUBO DE CONCRETO (SIMPLES) PARA REDES COLETORAS DE ÁGUAS PLUVIAIS, DIÂMETRO DE 300 MM, JUNTA RÍGIDA, INSTALADO EM LOCAL COM ALTO NÍVEL DE INTERFERÊNCIAS - FORNECIMENTO E ASSENTAMENTO. AF_03/2024</t>
  </si>
  <si>
    <t>TUBO DE CONCRETO (SIMPLES) PARA REDES COLETORAS DE ÁGUAS PLUVIAIS, DIÂMETRO DE 300 MM, JUNTA RÍGIDA, INSTALADO EM LOCAL COM BAIXO NÍVEL DE INTERFERÊNCIAS - FORNECIMENTO E ASSENTAMENTO. AF_03/2024</t>
  </si>
  <si>
    <t>TUBO DE CONCRETO (SIMPLES) PARA REDES COLETORAS DE ÁGUAS PLUVIAIS, DIÂMETRO DE 400 MM, JUNTA RÍGIDA, INSTALADO EM LOCAL COM ALTO NÍVEL DE INTERFERÊNCIAS - FORNECIMENTO E ASSENTAMENTO. AF_03/2024</t>
  </si>
  <si>
    <t>TUBO DE CONCRETO (SIMPLES) PARA REDES COLETORAS DE ÁGUAS PLUVIAIS, DIÂMETRO DE 400 MM, JUNTA RÍGIDA, INSTALADO EM LOCAL COM BAIXO NÍVEL DE INTERFERÊNCIAS - FORNECIMENTO E ASSENTAMENTO. AF_03/2024</t>
  </si>
  <si>
    <t>TUBO DE CONCRETO (SIMPLES) PARA REDES COLETORAS DE ÁGUAS PLUVIAIS, DIÂMETRO DE 500 MM, JUNTA RÍGIDA, INSTALADO EM LOCAL COM ALTO NÍVEL DE INTERFERÊNCIAS - FORNECIMENTO E ASSENTAMENTO. AF_03/2024</t>
  </si>
  <si>
    <t>TUBO DE CONCRETO (SIMPLES) PARA REDES COLETORAS DE ÁGUAS PLUVIAIS, DIÂMETRO DE 500 MM, JUNTA RÍGIDA, INSTALADO EM LOCAL COM BAIXO NÍVEL DE INTERFERÊNCIAS - FORNECIMENTO E ASSENTAMENTO. AF_03/2024</t>
  </si>
  <si>
    <t>TUBO DE CONCRETO PARA REDES COLETORAS DE ESGOTO SANITÁRIO, DIÂMETRO DE 1000 MM, JUNTA ELÁSTICA, INSTALADO EM LOCAL COM ALTO NÍVEL DE INTERFERÊNCIAS - FORNECIMENTO E ASSENTAMENTO. AF_03/2024</t>
  </si>
  <si>
    <t>TUBO DE CONCRETO PARA REDES COLETORAS DE ESGOTO SANITÁRIO, DIÂMETRO DE 1000 MM, JUNTA ELÁSTICA, INSTALADO EM LOCAL COM BAIXO NÍVEL DE INTERFERÊNCIAS - FORNECIMENTO E ASSENTAMENTO. AF_03/2024</t>
  </si>
  <si>
    <t>TUBO DE CONCRETO PARA REDES COLETORAS DE ESGOTO SANITÁRIO, DIÂMETRO DE 1200 MM, JUNTA ELÁSTICA, INSTALADO EM LOCAL COM ALTO NÍVEL DE INTERFERÊNCIAS - FORNECIMENTO E ASSENTAMENTO. AF_03/2024</t>
  </si>
  <si>
    <t>TUBO DE CONCRETO PARA REDES COLETORAS DE ESGOTO SANITÁRIO, DIÂMETRO DE 1200 MM, JUNTA ELÁSTICA, INSTALADO EM LOCAL COM BAIXO NÍVEL DE INTERFERÊNCIAS - FORNECIMENTO E ASSENTAMENTO. AF_03/2024</t>
  </si>
  <si>
    <t>TUBO DE CONCRETO PARA REDES COLETORAS DE ESGOTO SANITÁRIO, DIÂMETRO DE 1500 MM, JUNTA ELÁSTICA, INSTALADO EM LOCAL COM ALTO NÍVEL DE INTERFERÊNCIAS - FORNECIMENTO E ASSENTAMENTO. AF_03/2024</t>
  </si>
  <si>
    <t>TUBO DE CONCRETO PARA REDES COLETORAS DE ESGOTO SANITÁRIO, DIÂMETRO DE 1500 MM, JUNTA ELÁSTICA, INSTALADO EM LOCAL COM BAIXO NÍVEL DE INTERFERÊNCIAS - FORNECIMENTO E ASSENTAMENTO. AF_03/2024</t>
  </si>
  <si>
    <t>TUBO DE CONCRETO PARA REDES COLETORAS DE ESGOTO SANITÁRIO, DIÂMETRO DE 300 MM, JUNTA ELÁSTICA, INSTALADO EM LOCAL COM ALTO NÍVEL DE INTERFERÊNCIAS - FORNECIMENTO E ASSENTAMENTO. AF_03/2024</t>
  </si>
  <si>
    <t>TUBO DE CONCRETO PARA REDES COLETORAS DE ESGOTO SANITÁRIO, DIÂMETRO DE 300 MM, JUNTA ELÁSTICA, INSTALADO EM LOCAL COM BAIXO NÍVEL DE INTERFERÊNCIAS - FORNECIMENTO E ASSENTAMENTO. AF_03/2024</t>
  </si>
  <si>
    <t>TUBO DE CONCRETO PARA REDES COLETORAS DE ESGOTO SANITÁRIO, DIÂMETRO DE 400 MM, JUNTA ELÁSTICA, INSTALADO EM LOCAL COM ALTO NÍVEL DE INTERFERÊNCIAS - FORNECIMENTO E ASSENTAMENTO. AF_03/2024</t>
  </si>
  <si>
    <t>TUBO DE CONCRETO PARA REDES COLETORAS DE ESGOTO SANITÁRIO, DIÂMETRO DE 400 MM, JUNTA ELÁSTICA, INSTALADO EM LOCAL COM BAIXO NÍVEL DE INTERFERÊNCIAS - FORNECIMENTO E ASSENTAMENTO. AF_03/2024</t>
  </si>
  <si>
    <t>TUBO DE CONCRETO PARA REDES COLETORAS DE ESGOTO SANITÁRIO, DIÂMETRO DE 500 MM, JUNTA ELÁSTICA, INSTALADO EM LOCAL COM ALTO NÍVEL DE INTERFERÊNCIAS - FORNECIMENTO E ASSENTAMENTO. AF_03/2024</t>
  </si>
  <si>
    <t>TUBO DE CONCRETO PARA REDES COLETORAS DE ESGOTO SANITÁRIO, DIÂMETRO DE 500 MM, JUNTA ELÁSTICA, INSTALADO EM LOCAL COM BAIXO NÍVEL DE INTERFERÊNCIAS - FORNECIMENTO E ASSENTAMENTO. AF_03/2024</t>
  </si>
  <si>
    <t>TUBO DE CONCRETO PARA REDES COLETORAS DE ESGOTO SANITÁRIO, DIÂMETRO DE 600 MM, JUNTA ELÁSTICA, INSTALADO EM LOCAL COM ALTO NÍVEL DE INTERFERÊNCIAS - FORNECIMENTO E ASSENTAMENTO. AF_03/2024</t>
  </si>
  <si>
    <t>TUBO DE CONCRETO PARA REDES COLETORAS DE ESGOTO SANITÁRIO, DIÂMETRO DE 600 MM, JUNTA ELÁSTICA, INSTALADO EM LOCAL COM BAIXO NÍVEL DE INTERFERÊNCIAS - FORNECIMENTO E ASSENTAMENTO. AF_03/2024</t>
  </si>
  <si>
    <t>TUBO DE CONCRETO PARA REDES COLETORAS DE ESGOTO SANITÁRIO, DIÂMETRO DE 700 MM, JUNTA ELÁSTICA, INSTALADO EM LOCAL COM ALTO NÍVEL DE INTERFERÊNCIAS - FORNECIMENTO E ASSENTAMENTO. AF_03/2024</t>
  </si>
  <si>
    <t>TUBO DE CONCRETO PARA REDES COLETORAS DE ESGOTO SANITÁRIO, DIÂMETRO DE 700 MM, JUNTA ELÁSTICA, INSTALADO EM LOCAL COM BAIXO NÍVEL DE INTERFERÊNCIAS - FORNECIMENTO E ASSENTAMENTO. AF_03/2024</t>
  </si>
  <si>
    <t>TUBO DE CONCRETO PARA REDES COLETORAS DE ESGOTO SANITÁRIO, DIÂMETRO DE 800 MM, JUNTA ELÁSTICA, INSTALADO EM LOCAL COM ALTO NÍVEL DE INTERFERÊNCIAS - FORNECIMENTO E ASSENTAMENTO. AF_03/2024</t>
  </si>
  <si>
    <t>TUBO DE CONCRETO PARA REDES COLETORAS DE ESGOTO SANITÁRIO, DIÂMETRO DE 800 MM, JUNTA ELÁSTICA, INSTALADO EM LOCAL COM BAIXO NÍVEL DE INTERFERÊNCIAS - FORNECIMENTO E ASSENTAMENTO. AF_03/2024</t>
  </si>
  <si>
    <t>TUBO DE CONCRETO PARA REDES COLETORAS DE ESGOTO SANITÁRIO, DIÂMETRO DE 900 MM, JUNTA ELÁSTICA, INSTALADO EM LOCAL COM ALTO NÍVEL DE INTERFERÊNCIAS - FORNECIMENTO E ASSENTAMENTO. AF_03/2024</t>
  </si>
  <si>
    <t>TUBO DE CONCRETO PARA REDES COLETORAS DE ESGOTO SANITÁRIO, DIÂMETRO DE 900 MM, JUNTA ELÁSTICA, INSTALADO EM LOCAL COM BAIXO NÍVEL DE INTERFERÊNCIAS - FORNECIMENTO E ASSENTAMENTO. AF_03/2024</t>
  </si>
  <si>
    <t>TUBO DE CONCRETO PARA REDES COLETORAS DE ÁGUAS PLUVIAIS, DIÂMETRO DE 1000 MM, JUNTA RÍGIDA, INSTALADO EM LOCAL COM ALTO NÍVEL DE INTERFERÊNCIAS - FORNECIMENTO E ASSENTAMENTO. AF_03/2024</t>
  </si>
  <si>
    <t>TUBO DE CONCRETO PARA REDES COLETORAS DE ÁGUAS PLUVIAIS, DIÂMETRO DE 1000 MM, JUNTA RÍGIDA, INSTALADO EM LOCAL COM BAIXO NÍVEL DE INTERFERÊNCIAS - FORNECIMENTO E ASSENTAMENTO. AF_03/2024</t>
  </si>
  <si>
    <t>TUBO DE CONCRETO PARA REDES COLETORAS DE ÁGUAS PLUVIAIS, DIÂMETRO DE 1200 MM, JUNTA RÍGIDA, INSTALADO EM LOCAL COM ALTO NÍVEL DE INTERFERÊNCIAS - FORNECIMENTO E ASSENTAMENTO. AF_03/2024</t>
  </si>
  <si>
    <t>TUBO DE CONCRETO PARA REDES COLETORAS DE ÁGUAS PLUVIAIS, DIÂMETRO DE 1200 MM, JUNTA RÍGIDA, INSTALADO EM LOCAL COM BAIXO NÍVEL DE INTERFERÊNCIAS - FORNECIMENTO E ASSENTAMENTO. AF_03/2024</t>
  </si>
  <si>
    <t>TUBO DE CONCRETO PARA REDES COLETORAS DE ÁGUAS PLUVIAIS, DIÂMETRO DE 1500 MM, JUNTA RÍGIDA, INSTALADO EM LOCAL COM ALTO NÍVEL DE INTERFERÊNCIAS - FORNECIMENTO E ASSENTAMENTO. AF_03/2024</t>
  </si>
  <si>
    <t>TUBO DE CONCRETO PARA REDES COLETORAS DE ÁGUAS PLUVIAIS, DIÂMETRO DE 1500 MM, JUNTA RÍGIDA, INSTALADO EM LOCAL COM BAIXO NÍVEL DE INTERFERÊNCIAS - FORNECIMENTO E ASSENTAMENTO. AF_03/2024</t>
  </si>
  <si>
    <t>TUBO DE CONCRETO PARA REDES COLETORAS DE ÁGUAS PLUVIAIS, DIÂMETRO DE 300MM, JUNTA RÍGIDA, INSTALADO EM LOCAL COM ALTO NÍVEL DE INTERFERÊNCIAS - FORNECIMENTO E ASSENTAMENTO. AF_03/2024</t>
  </si>
  <si>
    <t>TUBO DE CONCRETO PARA REDES COLETORAS DE ÁGUAS PLUVIAIS, DIÂMETRO DE 300MM, JUNTA RÍGIDA, INSTALADO EM LOCAL COM BAIXO NÍVEL DE INTERFERÊNCIAS - FORNECIMENTO E ASSENTAMENTO. AF_03/2024</t>
  </si>
  <si>
    <t>TUBO DE CONCRETO PARA REDES COLETORAS DE ÁGUAS PLUVIAIS, DIÂMETRO DE 400 MM, JUNTA RÍGIDA, INSTALADO EM LOCAL COM ALTO NÍVEL DE INTERFERÊNCIAS - FORNECIMENTO E ASSENTAMENTO. AF_03/2024</t>
  </si>
  <si>
    <t>TUBO DE CONCRETO PARA REDES COLETORAS DE ÁGUAS PLUVIAIS, DIÂMETRO DE 400 MM, JUNTA RÍGIDA, INSTALADO EM LOCAL COM BAIXO NÍVEL DE INTERFERÊNCIAS - FORNECIMENTO E ASSENTAMENTO. AF_03/2024</t>
  </si>
  <si>
    <t>TUBO DE CONCRETO PARA REDES COLETORAS DE ÁGUAS PLUVIAIS, DIÂMETRO DE 500 MM, JUNTA RÍGIDA, INSTALADO EM LOCAL COM ALTO NÍVEL DE INTERFERÊNCIAS - FORNECIMENTO E ASSENTAMENTO. AF_03/2024</t>
  </si>
  <si>
    <t>TUBO DE CONCRETO PARA REDES COLETORAS DE ÁGUAS PLUVIAIS, DIÂMETRO DE 500 MM, JUNTA RÍGIDA, INSTALADO EM LOCAL COM BAIXO NÍVEL DE INTERFERÊNCIAS - FORNECIMENTO E ASSENTAMENTO. AF_03/2024</t>
  </si>
  <si>
    <t>TUBO DE CONCRETO PARA REDES COLETORAS DE ÁGUAS PLUVIAIS, DIÂMETRO DE 600 MM, JUNTA RÍGIDA, INSTALADO EM LOCAL COM ALTO NÍVEL DE INTERFERÊNCIAS - FORNECIMENTO E ASSENTAMENTO. AF_03/2024</t>
  </si>
  <si>
    <t>TUBO DE CONCRETO PARA REDES COLETORAS DE ÁGUAS PLUVIAIS, DIÂMETRO DE 600 MM, JUNTA RÍGIDA, INSTALADO EM LOCAL COM BAIXO NÍVEL DE INTERFERÊNCIAS - FORNECIMENTO E ASSENTAMENTO. AF_03/2024</t>
  </si>
  <si>
    <t>TUBO DE CONCRETO PARA REDES COLETORAS DE ÁGUAS PLUVIAIS, DIÂMETRO DE 700 MM, JUNTA RÍGIDA, INSTALADO EM LOCAL COM ALTO NÍVEL DE INTERFERÊNCIAS - FORNECIMENTO E ASSENTAMENTO. AF_03/2024</t>
  </si>
  <si>
    <t>TUBO DE CONCRETO PARA REDES COLETORAS DE ÁGUAS PLUVIAIS, DIÂMETRO DE 700 MM, JUNTA RÍGIDA, INSTALADO EM LOCAL COM BAIXO NÍVEL DE INTERFERÊNCIAS - FORNECIMENTO E ASSENTAMENTO. AF_03/2024</t>
  </si>
  <si>
    <t>TUBO DE CONCRETO PARA REDES COLETORAS DE ÁGUAS PLUVIAIS, DIÂMETRO DE 800 MM, JUNTA RÍGIDA, INSTALADO EM LOCAL COM ALTO NÍVEL DE INTERFERÊNCIAS - FORNECIMENTO E ASSENTAMENTO. AF_03/2024</t>
  </si>
  <si>
    <t>TUBO DE CONCRETO PARA REDES COLETORAS DE ÁGUAS PLUVIAIS, DIÂMETRO DE 800 MM, JUNTA RÍGIDA, INSTALADO EM LOCAL COM BAIXO NÍVEL DE INTERFERÊNCIAS - FORNECIMENTO E ASSENTAMENTO. AF_03/2024</t>
  </si>
  <si>
    <t>TUBO DE CONCRETO PARA REDES COLETORAS DE ÁGUAS PLUVIAIS, DIÂMETRO DE 900 MM, JUNTA RÍGIDA, INSTALADO EM LOCAL COM ALTO NÍVEL DE INTERFERÊNCIAS - FORNECIMENTO E ASSENTAMENTO. AF_03/2024</t>
  </si>
  <si>
    <t>TUBO DE CONCRETO PARA REDES COLETORAS DE ÁGUAS PLUVIAIS, DIÂMETRO DE 900 MM, JUNTA RÍGIDA, INSTALADO EM LOCAL COM BAIXO NÍVEL DE INTERFERÊNCIAS - FORNECIMENTO E ASSENTAMENTO. AF_03/2024</t>
  </si>
  <si>
    <t>ATERRO MANUAL DE VALAS COM AREIA PARA ATERRO. AF_08/2023</t>
  </si>
  <si>
    <t>ATERRO MANUAL DE VALAS COM SOLO ARGILO-ARENOSO. AF_08/2023</t>
  </si>
  <si>
    <t>ATERRO MECANIZADO DE VALA COM ESCAVADEIRA HIDRÁULICA (CAPACIDADE DA CAÇAMBA: 0,8 M³ / POTÊNCIA: 111 HP), LARGURA ATÉ 2,5 M, PROFUNDIDADE ATÉ 1,5 M, COM SOLO ARGILO-ARENOSO. AF_08/2023</t>
  </si>
  <si>
    <t>ATERRO MECANIZADO DE VALA COM ESCAVADEIRA HIDRÁULICA (CAPACIDADE DA CAÇAMBA: 0,8 M³ / POTÊNCIA: 111 HP), LARGURA ATÉ 2,5 M, PROFUNDIDADE DE 1,5 A 3,0 M, COM SOLO ARGILO-ARENOSO. AF_08/2023</t>
  </si>
  <si>
    <t>ATERRO MECANIZADO DE VALA COM ESCAVADEIRA HIDRÁULICA (CAPACIDADE DA CAÇAMBA: 0,8 M³/POTÊNCIA: 111 HP), LARGURA ATÉ 2,5 M, PROFUNDIDADE ATÉ 1,5 M, COM AREIA PARA ATERRO. AF_08/2023</t>
  </si>
  <si>
    <t>ATERRO MECANIZADO DE VALA COM ESCAVADEIRA HIDRÁULICA (CAPACIDADE DA CAÇAMBA: 0,8 M³/POTÊNCIA: 111 HP), LARGURA ATÉ 2,5 M, PROFUNDIDADE DE 1,5 A 3,0 M, COM AREIA PARA ATERRO. AF_08/2023</t>
  </si>
  <si>
    <t>ATERRO MECANIZADO DE VALA COM ESCAVADEIRA HIDRÁULICA (CAPACIDADE DA CAÇAMBA: 0,8 M³/POTÊNCIA: 111 HP), LARGURA ATÉ 2,5 M, PROFUNDIDADE DE 3,0 A 6,0 M, COM AREIA PARA ATERRO. AF_08/2023</t>
  </si>
  <si>
    <t>ATERRO MECANIZADO DE VALA COM ESCAVADEIRA HIDRÁULICA (CAPACIDADE DA CAÇAMBA: 0,8 M³/POTÊNCIA: 111 HP), LARGURA ATÉ 2,5 M, PROFUNDIDADE DE 3,0 A 6,0 M, COM SOLO ARGILO-ARENOSO. AF_08/2023</t>
  </si>
  <si>
    <t>ATERRO MECANIZADO DE VALA COM MINICARREGADEIRA, COM AREIA PARA ATERRO. AF_08/2023</t>
  </si>
  <si>
    <t>ATERRO MECANIZADO DE VALA COM MINICARREGADEIRA, COM SOLO ARGILO-ARENOSO. AF_08/2023</t>
  </si>
  <si>
    <t>ATERRO MECANIZADO DE VALA COM RETROESCAVADEIRA (CAPACIDADE DA CAÇAMBA DA RETRO: 0,26 M³ / POTÊNCIA: 88 HP), LARGURA ATÉ 1,5 M, PROFUNDIDADE ATÉ 1,5 M, COM SOLO ARGILO-ARENOSO. AF_08/2023</t>
  </si>
  <si>
    <t>ATERRO MECANIZADO DE VALA COM RETROESCAVADEIRA (CAPACIDADE DA CAÇAMBA DA RETRO: 0,26 M³ / POTÊNCIA: 88 HP), LARGURA ATÉ 1,5 M, PROFUNDIDADE DE 1,5 A 3,0 M, COM SOLO ARGILO-ARENOSO. AF_08/2023</t>
  </si>
  <si>
    <t>ATERRO MECANIZADO DE VALA COM RETROESCAVADEIRA (CAPACIDADE DA CAÇAMBA DA RETRO: 0,26 M³/POTÊNCIA: 88 HP), LARGURA ATÉ 1,5 M, PROFUNDIDADE ATÉ 1,5 M, COM AREIA PARA ATERRO. AF_08/2023</t>
  </si>
  <si>
    <t>ATERRO MECANIZADO DE VALA COM RETROESCAVADEIRA (CAPACIDADE DA CAÇAMBA DA RETRO: 0,26 M³/POTÊNCIA: 88 HP), LARGURA ATÉ 1,5 M, PROFUNDIDADE DE 1,5 A 3,0 M, COM AREIA PARA ATERRO. AF_08/2023</t>
  </si>
  <si>
    <t>COMPACTAÇÃO DE VALAS COM ROLO COMPRESSOR. AF_08/2023</t>
  </si>
  <si>
    <t>REATERRO MANUAL DE VALAS, COM COMPACTADOR DE SOLOS DE PERCUSSÃO. AF_08/2023</t>
  </si>
  <si>
    <t>REATERRO MANUAL DE VALAS, COM PLACA VIBRATÓRIA. AF_08/2023</t>
  </si>
  <si>
    <t>REATERRO MECANIZADO DE VALA COM ESCAVADEIRA HIDRÁULICA (CAPACIDADE DA CAÇAMBA: 0,8 M³/POTÊNCIA: 111 HP), LARGURA 1,5 A 2,5 M, PROFUNDIDADE 1,5 A 3,0 M, COM SOLO (SEM SUBSTITUIÇÃO) DE 1ª CATEGORIA, COM COMPACTADOR DE SOLOS DE PERCUSSÃO. AF_08/2023</t>
  </si>
  <si>
    <t>REATERRO MECANIZADO DE VALA COM ESCAVADEIRA HIDRÁULICA (CAPACIDADE DA CAÇAMBA: 0,8 M³/POTÊNCIA: 111 HP), LARGURA 1,5 A 2,5 M, PROFUNDIDADE 3,0 A 6,0 M, COM SOLO (SEM SUBSTITUIÇÃO) DE 1ª CATEGORIA, COM COMPACTADOR DE SOLOS DE PERCUSSÃO. AF_08/2023</t>
  </si>
  <si>
    <t>REATERRO MECANIZADO DE VALA COM ESCAVADEIRA HIDRÁULICA (CAPACIDADE DA CAÇAMBA: 0,8 M³/POTÊNCIA: 111 HP), LARGURA ATÉ 1,5 M, PROFUNDIDADE DE 1,5 A 3,0 M, COM SOLO (SEM SUBSTITUIÇÃO) DE 1ª CATEGORIA, COM COMPACTADOR DE SOLOS DE PERCUSSÃO. AF_08/2023</t>
  </si>
  <si>
    <t>REATERRO MECANIZADO DE VALA COM ESCAVADEIRA HIDRÁULICA (CAPACIDADE DA CAÇAMBA: 0,8 M³/POTÊNCIA: 111 HP), LARGURA ATÉ 1,5 M, PROFUNDIDADE DE 1,5 A 3,0 M, COM SOLO (SEM SUBSTITUIÇÃO) DE 1ª CATEGORIA, COM PLACA VIBRATÓRIA. AF_08/2023</t>
  </si>
  <si>
    <t>REATERRO MECANIZADO DE VALA COM ESCAVADEIRA HIDRÁULICA (CAPACIDADE DA CAÇAMBA: 0,8 M³/POTÊNCIA: 111 HP), LARGURA ATÉ 1,5 M, PROFUNDIDADE DE 3,0 A 6,0 M, COM SOLO (SEM SUBSTITUIÇÃO) DE 1ª CATEGORIA, COM COMPACTADOR DE SOLOS DE PERCUSSÃO. AF_08/2023</t>
  </si>
  <si>
    <t>REATERRO MECANIZADO DE VALA COM ESCAVADEIRA HIDRÁULICA (CAPACIDADE DA CAÇAMBA: 0,8 M³/POTÊNCIA: 111 HP), LARGURA ATÉ 1,5 M, PROFUNDIDADE DE 3,0 A 6,0 M, COM SOLO (SEM SUBSTITUIÇÃO) DE 1ª CATEGORIA, COM PLACA VIBRATÓRIA. AF_08/2023</t>
  </si>
  <si>
    <t>REATERRO MECANIZADO DE VALA COM ESCAVADEIRA HIDRÁULICA (CAPACIDADE DA CAÇAMBA: 0,8 M³/POTÊNCIA: 111 HP), LARGURA DE 1,5 A 2,5 M, PROFUNDIDADE ATÉ 1,5 M, COM SOLO (SEM SUBSTITUIÇÃO) DE 1ª CATEGORIA, COM COMPACTADOR DE SOLOS DE PERCUSSÃO. AF_08/2023</t>
  </si>
  <si>
    <t>REATERRO MECANIZADO DE VALA COM ESCAVADEIRA HIDRÁULICA (CAPACIDADE DA CAÇAMBA: 0,8 M³/POTÊNCIA: 111 HP), LARGURA DE 1,5 A 2,5 M, PROFUNDIDADE ATÉ 1,5 M, COM SOLO (SEM SUBSTITUIÇÃO) DE 1ª CATEGORIA, COM PLACA VIBRATÓRIA. AF_08/2023</t>
  </si>
  <si>
    <t>REATERRO MECANIZADO DE VALA COM ESCAVADEIRA HIDRÁULICA (CAPACIDADE DA CAÇAMBA: 0,8 M³/POTÊNCIA: 111 HP), LARGURA DE 1,5 A 2,5 M, PROFUNDIDADE DE 1,5 A 3,0 M, COM SOLO (SEM SUBSTITUIÇÃO) DE 1ª CATEGORIA, COM PLACA VIBRATÓRIA. AF_08/2023</t>
  </si>
  <si>
    <t>REATERRO MECANIZADO DE VALA COM ESCAVADEIRA HIDRÁULICA (CAPACIDADE DA CAÇAMBA: 0,8 M³/POTÊNCIA: 111 HP), LARGURA DE 1,5 A 2,5 M, PROFUNDIDADE DE 3,0 A 6,0 M, COM SOLO (SEM SUBSTITUIÇÃO) DE 1ª CATEGORIA, COM PLACA VIBRATÓRIA. AF_08/2023</t>
  </si>
  <si>
    <t>REATERRO MECANIZADO DE VALA COM MINICARREGADEIRA, COM COMPACTADOR DE SOLOS DE PERCUSSÃO. AF_08/2023</t>
  </si>
  <si>
    <t>REATERRO MECANIZADO DE VALA COM MINICARREGADEIRA, COM PLACA VIBRATÓRIA. AF_08/2023</t>
  </si>
  <si>
    <t>REATERRO MECANIZADO DE VALA COM RETROESCAVADEIRA (CAPACIDADE DA CAÇAMBA DA RETRO: 0,26 M³/POTÊNCIA: 88 HP), LARGURA 0,8 A 1,5 M, PROFUNDIDADE 1,5 A 3,0 M, COM SOLO (SEM SUBSTITUIÇÃO) DE 1ª CATEGORIA E COMPACTADOR DE SOLOS DE PERCUSSÃO. AF_08/2023</t>
  </si>
  <si>
    <t>REATERRO MECANIZADO DE VALA COM RETROESCAVADEIRA (CAPACIDADE DA CAÇAMBA DA RETRO: 0,26 M³/POTÊNCIA: 88 HP), LARGURA 0,8 A 1,5 M, PROFUNDIDADE ATÉ 1,5 M, COM SOLO (SEM SUBSTITUIÇÃO) DE 1ª CATEGORIA, COM COMPACTADOR DE SOLOS DE PERCUSSÃO AF_08/2023</t>
  </si>
  <si>
    <t>REATERRO MECANIZADO DE VALA COM RETROESCAVADEIRA (CAPACIDADE DA CAÇAMBA DA RETRO: 0,26 M³/POTÊNCIA: 88 HP), LARGURA ATÉ 0,8 M, PROFUNDIDADE 1,5 A 3,0 M, COM SOLO (SEM SUBSTITUIÇÃO) DE 1ª CATEGORIA, COM COMPACTADOR DE SOLOS DE PERCUSSÃO AF_08/2023</t>
  </si>
  <si>
    <t>REATERRO MECANIZADO DE VALA COM RETROESCAVADEIRA (CAPACIDADE DA CAÇAMBA DA RETRO: 0,26 M³/POTÊNCIA: 88 HP), LARGURA ATÉ 0,8 M, PROFUNDIDADE ATÉ 1,5 M, COM SOLO (SEM SUBSTITUIÇÃO) DE 1ª CATEGORIA, COM COMPACTADOR DE SOLOS DE PERCUSSÃO. AF_08/2023</t>
  </si>
  <si>
    <t>REATERRO MECANIZADO DE VALA COM RETROESCAVADEIRA (CAPACIDADE DA CAÇAMBA DA RETRO: 0,26 M³/POTÊNCIA: 88 HP), LARGURA ATÉ 0,8 M, PROFUNDIDADE ATÉ 1,5 M, COM SOLO (SEM SUBSTITUIÇÃO) DE 1ª CATEGORIA, COM PLACA VIBRATÓRIA. AF_08/2023</t>
  </si>
  <si>
    <t>REATERRO MECANIZADO DE VALA COM RETROESCAVADEIRA (CAPACIDADE DA CAÇAMBA DA RETRO: 0,26 M³/POTÊNCIA: 88 HP), LARGURA ATÉ 0,8 M, PROFUNDIDADE DE 1,5 A 3,0 M, COM SOLO (SEM SUBSTITUIÇÃO) DE 1ª CATEGORIA, COM PLACA VIBRATÓRIA. AF_08/2023</t>
  </si>
  <si>
    <t>REATERRO MECANIZADO DE VALA COM RETROESCAVADEIRA (CAPACIDADE DA CAÇAMBA DA RETRO: 0,26 M³/POTÊNCIA: 88 HP), LARGURA DE 0,8 A 1,5 M, PROFUNDIDADE ATÉ 1,5 M, COM SOLO (SEM SUBSTITUIÇÃO) DE 1ª CATEGORIA, COM PLACA VIBRATÓRIA. AF_08/2023</t>
  </si>
  <si>
    <t>REATERRO MECANIZADO DE VALA COM RETROESCAVADEIRA (CAPACIDADE DA CAÇAMBA DA RETRO: 0,26 M³/POTÊNCIA: 88 HP), LARGURA DE 0,8 A 1,5 M, PROFUNDIDADE DE 1,5 A 3,0 M, COM SOLO (SEM SUBSTITUIÇÃO) DE 1ª CATEGORIA, COM PLACA VIBRATÓRIA. AF_08/2023</t>
  </si>
  <si>
    <t>CONSTRUÇÃO DE BASE E SUB-BASE PARA PAVIMENTAÇÃO DE BRITA GRADUADA SIMPLES TRATADA COM CIMENTO, COM ESPESSURA DE 10 CM - EXCLUSIVE CARGA E TRANSPORTE. AF_09/2024</t>
  </si>
  <si>
    <t>CONSTRUÇÃO DE BASE E SUB-BASE PARA PAVIMENTAÇÃO DE BRITA GRADUADA SIMPLES TRATADA COM CIMENTO, COM ESPESSURA DE 15 CM - EXCLUSIVE CARGA E TRANSPORTE. AF_09/2024</t>
  </si>
  <si>
    <t>CONSTRUÇÃO DE BASE E SUB-BASE PARA PAVIMENTAÇÃO DE BRITA GRADUADA SIMPLES TRATADA COM CIMENTO, COM ESPESSURA DE 20 CM - EXCLUSIVE CARGA E TRANSPORTE. AF_09/2024</t>
  </si>
  <si>
    <t>CONSTRUÇÃO DE BASE E SUB-BASE PARA PAVIMENTAÇÃO DE BRITA GRADUADA SIMPLES, COM ESPESSURA DE 10 CM - EXCLUSIVE CARGA E TRANSPORTE. AF_09/2024</t>
  </si>
  <si>
    <t>CONSTRUÇÃO DE BASE E SUB-BASE PARA PAVIMENTAÇÃO DE BRITA GRADUADA SIMPLES, COM ESPESSURA DE 15 CM - EXCLUSIVE CARGA E TRANSPORTE. AF_09/2024</t>
  </si>
  <si>
    <t>CONSTRUÇÃO DE BASE E SUB-BASE PARA PAVIMENTAÇÃO DE BRITA GRADUADA SIMPLES, COM ESPESSURA DE 20 CM - EXCLUSIVE CARGA E TRANSPORTE. AF_09/2024</t>
  </si>
  <si>
    <t>CONSTRUÇÃO DE BASE E SUB-BASE PARA PAVIMENTAÇÃO DE CONCRETO COMPACTADO COM ROLO, COM ESPESSURA DE 10 CM - EXCLUSIVE CARGA E TRANSPORTE. AF_09/2024</t>
  </si>
  <si>
    <t>CONSTRUÇÃO DE BASE E SUB-BASE PARA PAVIMENTAÇÃO DE CONCRETO COMPACTADO COM ROLO, COM ESPESSURA DE 15 CM - EXCLUSIVE CARGA E TRANSPORTE. AF_09/2024</t>
  </si>
  <si>
    <t>CONSTRUÇÃO DE BASE E SUB-BASE PARA PAVIMENTAÇÃO DE CONCRETO COMPACTADO COM ROLO, COM ESPESSURA DE 20 CM - EXCLUSIVE CARGA E TRANSPORTE. AF_09/2024</t>
  </si>
  <si>
    <t>CONSTRUÇÃO DE BASE E SUB-BASE PARA PAVIMENTAÇÃO DE MACADAME SECO, COM ESPESSURA DE 10 CM - EXCLUSIVE CARGA E TRANSPORTE. AF_09/2024</t>
  </si>
  <si>
    <t>CONSTRUÇÃO DE BASE E SUB-BASE PARA PAVIMENTAÇÃO DE MACADAME SECO, COM ESPESSURA DE 15 CM - EXCLUSIVE CARGA E TRANSPORTE. AF_09/2024</t>
  </si>
  <si>
    <t>CONSTRUÇÃO DE BASE E SUB-BASE PARA PAVIMENTAÇÃO DE MACADAME SECO, COM ESPESSURA DE 20 CM - EXCLUSIVE CARGA E TRANSPORTE. AF_09/2024</t>
  </si>
  <si>
    <t>CONSTRUÇÃO DE BASE E SUB-BASE PARA PAVIMENTAÇÃO DE MACADAME SECO, COM ESPESSURA DE 25 CM - EXCLUSIVE CARGA E TRANSPORTE. AF_09/2024</t>
  </si>
  <si>
    <t>CONSTRUÇÃO DE BASE E SUB-BASE PARA PAVIMENTAÇÃO DE RACHÃO, COM ESPESSURA DE 30 CM - EXCLUSIVE CARGA E TRANSPORTE. AF_09/2024</t>
  </si>
  <si>
    <t>CONSTRUÇÃO DE BASE E SUB-BASE PARA PAVIMENTAÇÃO DE RACHÃO, COM ESPESSURA DE 40 CM - EXCLUSIVE CARGA E TRANSPORTE. AF_09/2024</t>
  </si>
  <si>
    <t>CONSTRUÇÃO DE BASE E SUB-BASE PARA PAVIMENTAÇÃO DE RACHÃO, COM ESPESSURA DE 50 CM - EXCLUSIVE CARGA E TRANSPORTE. AF_09/2024</t>
  </si>
  <si>
    <t>CONSTRUÇÃO DE BASE E SUB-BASE PARA PAVIMENTAÇÃO DE RACHÃO, COM ESPESSURA DE 60 CM - EXCLUSIVE CARGA E TRANSPORTE. AF_09/2024</t>
  </si>
  <si>
    <t>CONSTRUÇÃO DE BASE E SUB-BASE PARA PAVIMENTAÇÃO DE SOLO (PREDOMINANTEMENTE ARENOSO) BRITA - 40%-60% COM CIMENTO - 4%, MISTURA EM PISTA, COM ESPESSURA DE 10 CM - EXCLUSIVE ESCAVAÇÃO, CARGA E TRANSPORTE E SOLO. AF_09/2024</t>
  </si>
  <si>
    <t>CONSTRUÇÃO DE BASE E SUB-BASE PARA PAVIMENTAÇÃO DE SOLO (PREDOMINANTEMENTE ARENOSO) BRITA - 40%-60% COM CIMENTO - 4%, MISTURA EM PISTA, COM ESPESSURA DE 15 CM - EXCLUSIVE ESCAVAÇÃO, CARGA E TRANSPORTE E SOLO. AF_09/2024</t>
  </si>
  <si>
    <t>CONSTRUÇÃO DE BASE E SUB-BASE PARA PAVIMENTAÇÃO DE SOLO (PREDOMINANTEMENTE ARENOSO) BRITA - 40%-60% COM CIMENTO - 4%, MISTURA EM PISTA, COM ESPESSURA DE 20 CM - EXCLUSIVE ESCAVAÇÃO, CARGA E TRANSPORTE E SOLO. AF_09/2024</t>
  </si>
  <si>
    <t>CONSTRUÇÃO DE BASE E SUB-BASE PARA PAVIMENTAÇÃO DE SOLO (PREDOMINANTEMENTE ARENOSO) BRITA - 40%-60% COM CIMENTO - 4%, MISTURA EM USINA, COM ESPESSURA DE 10 CM - EXCLUSIVE CARGA E TRANSPORTE. AF_09/2024</t>
  </si>
  <si>
    <t>CONSTRUÇÃO DE BASE E SUB-BASE PARA PAVIMENTAÇÃO DE SOLO (PREDOMINANTEMENTE ARENOSO) BRITA - 40%-60% COM CIMENTO - 4%, MISTURA EM USINA, COM ESPESSURA DE 15 CM - EXCLUSIVE CARGA E TRANSPORTE. AF_09/2024</t>
  </si>
  <si>
    <t>CONSTRUÇÃO DE BASE E SUB-BASE PARA PAVIMENTAÇÃO DE SOLO (PREDOMINANTEMENTE ARENOSO) BRITA - 40%-60% COM CIMENTO - 4%, MISTURA EM USINA, COM ESPESSURA DE 20 CM - EXCLUSIVE CARGA E TRANSPORTE. AF_09/2024</t>
  </si>
  <si>
    <t>CONSTRUÇÃO DE BASE E SUB-BASE PARA PAVIMENTAÇÃO DE SOLO (PREDOMINANTEMENTE ARENOSO) BRITA - 40%-60% COM CIMENTO - 6%, MISTURA EM PISTA, COM ESPESSURA DE 10 CM - EXCLUSIVE ESCAVAÇÃO, CARGA E TRANSPORTE E SOLO. AF_09/2024</t>
  </si>
  <si>
    <t>CONSTRUÇÃO DE BASE E SUB-BASE PARA PAVIMENTAÇÃO DE SOLO (PREDOMINANTEMENTE ARENOSO) BRITA - 40%-60% COM CIMENTO - 6%, MISTURA EM PISTA, COM ESPESSURA DE 15 CM - EXCLUSIVE ESCAVAÇÃO, CARGA E TRANSPORTE E SOLO. AF_09/2024</t>
  </si>
  <si>
    <t>CONSTRUÇÃO DE BASE E SUB-BASE PARA PAVIMENTAÇÃO DE SOLO (PREDOMINANTEMENTE ARENOSO) BRITA - 40%-60% COM CIMENTO - 6%, MISTURA EM PISTA, COM ESPESSURA DE 20 CM - EXCLUSIVE ESCAVAÇÃO, CARGA E TRANSPORTE E SOLO. AF_09/2024</t>
  </si>
  <si>
    <t>CONSTRUÇÃO DE BASE E SUB-BASE PARA PAVIMENTAÇÃO DE SOLO (PREDOMINANTEMENTE ARENOSO) BRITA - 40%-60% COM CIMENTO - 6%, MISTURA EM USINA, COM ESPESSURA DE 10 CM - EXCLUSIVE CARGA E TRANSPORTE. AF_09/2024</t>
  </si>
  <si>
    <t>CONSTRUÇÃO DE BASE E SUB-BASE PARA PAVIMENTAÇÃO DE SOLO (PREDOMINANTEMENTE ARENOSO) BRITA - 40%-60% COM CIMENTO - 6%, MISTURA EM USINA, COM ESPESSURA DE 15 CM - EXCLUSIVE CARGA E TRANSPORTE. AF_09/2024</t>
  </si>
  <si>
    <t>CONSTRUÇÃO DE BASE E SUB-BASE PARA PAVIMENTAÇÃO DE SOLO (PREDOMINANTEMENTE ARENOSO) BRITA - 40%-60% COM CIMENTO - 6%, MISTURA EM USINA, COM ESPESSURA DE 20 CM - EXCLUSIVE CARGA E TRANSPORTE. AF_09/2024</t>
  </si>
  <si>
    <t>CONSTRUÇÃO DE BASE E SUB-BASE PARA PAVIMENTAÇÃO DE SOLO (PREDOMINANTEMENTE ARENOSO) BRITA - 40%-60% COM CIMENTO - 8%, MISTURA EM PISTA, COM ESPESSURA DE 10 CM - EXCLUSIVE ESCAVAÇÃO, CARGA E TRANSPORTE E SOLO. AF_09/2024</t>
  </si>
  <si>
    <t>CONSTRUÇÃO DE BASE E SUB-BASE PARA PAVIMENTAÇÃO DE SOLO (PREDOMINANTEMENTE ARENOSO) BRITA - 40%-60% COM CIMENTO - 8%, MISTURA EM PISTA, COM ESPESSURA DE 15 CM - EXCLUSIVE ESCAVAÇÃO, CARGA E TRANSPORTE E SOLO. AF_09/2024</t>
  </si>
  <si>
    <t>CONSTRUÇÃO DE BASE E SUB-BASE PARA PAVIMENTAÇÃO DE SOLO (PREDOMINANTEMENTE ARENOSO) BRITA - 40%-60% COM CIMENTO - 8%, MISTURA EM PISTA, COM ESPESSURA DE 20 CM - EXCLUSIVE ESCAVAÇÃO, CARGA E TRANSPORTE E SOLO. AF_09/2024</t>
  </si>
  <si>
    <t>CONSTRUÇÃO DE BASE E SUB-BASE PARA PAVIMENTAÇÃO DE SOLO (PREDOMINANTEMENTE ARENOSO) BRITA - 40%-60% COM CIMENTO - 8%, MISTURA EM USINA, COM ESPESSURA DE 10 CM - EXCLUSIVE CARGA E TRANSPORTE. AF_09/2024</t>
  </si>
  <si>
    <t>CONSTRUÇÃO DE BASE E SUB-BASE PARA PAVIMENTAÇÃO DE SOLO (PREDOMINANTEMENTE ARENOSO) BRITA - 40%-60% COM CIMENTO - 8%, MISTURA EM USINA, COM ESPESSURA DE 15 CM - EXCLUSIVE CARGA E TRANSPORTE. AF_09/2024</t>
  </si>
  <si>
    <t>CONSTRUÇÃO DE BASE E SUB-BASE PARA PAVIMENTAÇÃO DE SOLO (PREDOMINANTEMENTE ARENOSO) BRITA - 40%-60% COM CIMENTO - 8%, MISTURA EM USINA, COM ESPESSURA DE 20 CM - EXCLUSIVE CARGA E TRANSPORTE. AF_09/2024</t>
  </si>
  <si>
    <t>CONSTRUÇÃO DE BASE E SUB-BASE PARA PAVIMENTAÇÃO DE SOLO (PREDOMINANTEMENTE ARENOSO) BRITA - 40%-60%, MISTURA EM PISTA, COM ESPESSURA DE 10 CM - EXCLUSIVE ESCAVAÇÃO, CARGA E TRANSPORTE E SOLO. AF_09/2024</t>
  </si>
  <si>
    <t>CONSTRUÇÃO DE BASE E SUB-BASE PARA PAVIMENTAÇÃO DE SOLO (PREDOMINANTEMENTE ARENOSO) BRITA - 40%-60%, MISTURA EM PISTA, COM ESPESSURA DE 15 CM - EXCLUSIVE ESCAVAÇÃO, CARGA E TRANSPORTE E SOLO. AF_09/2024</t>
  </si>
  <si>
    <t>CONSTRUÇÃO DE BASE E SUB-BASE PARA PAVIMENTAÇÃO DE SOLO (PREDOMINANTEMENTE ARENOSO) BRITA - 40%-60%, MISTURA EM PISTA, COM ESPESSURA DE 20 CM - EXCLUSIVE ESCAVAÇÃO, CARGA E TRANSPORTE E SOLO. AF_09/2024</t>
  </si>
  <si>
    <t>CONSTRUÇÃO DE BASE E SUB-BASE PARA PAVIMENTAÇÃO DE SOLO (PREDOMINANTEMENTE ARENOSO) BRITA - 40%-60%, MISTURA EM USINA, COM ESPESSURA DE 10 CM - EXCLUSIVE CARGA E TRANSPORTE. AF_09/2024</t>
  </si>
  <si>
    <t>CONSTRUÇÃO DE BASE E SUB-BASE PARA PAVIMENTAÇÃO DE SOLO (PREDOMINANTEMENTE ARENOSO) BRITA - 40%-60%, MISTURA EM USINA, COM ESPESSURA DE 15 CM - EXCLUSIVE CARGA E TRANSPORTE. AF_09/2024</t>
  </si>
  <si>
    <t>CONSTRUÇÃO DE BASE E SUB-BASE PARA PAVIMENTAÇÃO DE SOLO (PREDOMINANTEMENTE ARENOSO) BRITA - 40%-60%, MISTURA EM USINA, COM ESPESSURA DE 20 CM - EXCLUSIVE CARGA E TRANSPORTE. AF_09/2024</t>
  </si>
  <si>
    <t>CONSTRUÇÃO DE BASE E SUB-BASE PARA PAVIMENTAÇÃO DE SOLO (PREDOMINANTEMENTE ARENOSO) BRITA - 50%-50% COM CIMENTO - 4%, MISTURA EM PISTA, COM ESPESSURA DE 10 CM - EXCLUSIVE ESCAVAÇÃO, CARGA E TRANSPORTE E SOLO. AF_09/2024</t>
  </si>
  <si>
    <t>CONSTRUÇÃO DE BASE E SUB-BASE PARA PAVIMENTAÇÃO DE SOLO (PREDOMINANTEMENTE ARENOSO) BRITA - 50%-50% COM CIMENTO - 4%, MISTURA EM PISTA, COM ESPESSURA DE 15 CM - EXCLUSIVE ESCAVAÇÃO, CARGA E TRANSPORTE E SOLO. AF_09/2024</t>
  </si>
  <si>
    <t>CONSTRUÇÃO DE BASE E SUB-BASE PARA PAVIMENTAÇÃO DE SOLO (PREDOMINANTEMENTE ARENOSO) BRITA - 50%-50% COM CIMENTO - 4%, MISTURA EM PISTA, COM ESPESSURA DE 20 CM - EXCLUSIVE ESCAVAÇÃO, CARGA E TRANSPORTE E SOLO. AF_09/2024</t>
  </si>
  <si>
    <t>CONSTRUÇÃO DE BASE E SUB-BASE PARA PAVIMENTAÇÃO DE SOLO (PREDOMINANTEMENTE ARENOSO) BRITA - 50%-50% COM CIMENTO - 4%, MISTURA EM USINA, COM ESPESSURA DE 10 CM - EXCLUSIVE CARGA E TRANSPORTE. AF_09/2024</t>
  </si>
  <si>
    <t>CONSTRUÇÃO DE BASE E SUB-BASE PARA PAVIMENTAÇÃO DE SOLO (PREDOMINANTEMENTE ARENOSO) BRITA - 50%-50% COM CIMENTO - 4%, MISTURA EM USINA, COM ESPESSURA DE 15 CM - EXCLUSIVE CARGA E TRANSPORTE. AF_09/2024</t>
  </si>
  <si>
    <t>CONSTRUÇÃO DE BASE E SUB-BASE PARA PAVIMENTAÇÃO DE SOLO (PREDOMINANTEMENTE ARENOSO) BRITA - 50%-50% COM CIMENTO - 4%, MISTURA EM USINA, COM ESPESSURA DE 20 CM - EXCLUSIVE CARGA E TRANSPORTE. AF_09/2024</t>
  </si>
  <si>
    <t>CONSTRUÇÃO DE BASE E SUB-BASE PARA PAVIMENTAÇÃO DE SOLO (PREDOMINANTEMENTE ARENOSO) BRITA - 50%-50% COM CIMENTO - 6%, MISTURA EM PISTA, COM ESPESSURA DE 10 CM - EXCLUSIVE ESCAVAÇÃO, CARGA E TRANSPORTE E SOLO. AF_09/2024</t>
  </si>
  <si>
    <t>CONSTRUÇÃO DE BASE E SUB-BASE PARA PAVIMENTAÇÃO DE SOLO (PREDOMINANTEMENTE ARENOSO) BRITA - 50%-50% COM CIMENTO - 6%, MISTURA EM PISTA, COM ESPESSURA DE 15 CM - EXCLUSIVE ESCAVAÇÃO, CARGA E TRANSPORTE E SOLO. AF_09/2024</t>
  </si>
  <si>
    <t>CONSTRUÇÃO DE BASE E SUB-BASE PARA PAVIMENTAÇÃO DE SOLO (PREDOMINANTEMENTE ARENOSO) BRITA - 50%-50% COM CIMENTO - 6%, MISTURA EM PISTA, COM ESPESSURA DE 20 CM - EXCLUSIVE ESCAVAÇÃO, CARGA E TRANSPORTE E SOLO. AF_09/2024</t>
  </si>
  <si>
    <t>CONSTRUÇÃO DE BASE E SUB-BASE PARA PAVIMENTAÇÃO DE SOLO (PREDOMINANTEMENTE ARENOSO) BRITA - 50%-50% COM CIMENTO - 6%, MISTURA EM USINA, COM ESPESSURA DE 10 CM - EXCLUSIVE CARGA E TRANSPORTE. AF_09/2024</t>
  </si>
  <si>
    <t>CONSTRUÇÃO DE BASE E SUB-BASE PARA PAVIMENTAÇÃO DE SOLO (PREDOMINANTEMENTE ARENOSO) BRITA - 50%-50% COM CIMENTO - 6%, MISTURA EM USINA, COM ESPESSURA DE 15 CM - EXCLUSIVE CARGA E TRANSPORTE. AF_09/2024</t>
  </si>
  <si>
    <t>CONSTRUÇÃO DE BASE E SUB-BASE PARA PAVIMENTAÇÃO DE SOLO (PREDOMINANTEMENTE ARENOSO) BRITA - 50%-50% COM CIMENTO - 6%, MISTURA EM USINA, COM ESPESSURA DE 20 CM - EXCLUSIVE CARGA E TRANSPORTE. AF_09/2024</t>
  </si>
  <si>
    <t>CONSTRUÇÃO DE BASE E SUB-BASE PARA PAVIMENTAÇÃO DE SOLO (PREDOMINANTEMENTE ARENOSO) BRITA - 50%-50% COM CIMENTO - 8%, MISTURA EM PISTA, COM ESPESSURA DE 10 CM - EXCLUSIVE ESCAVAÇÃO, CARGA E TRANSPORTE E SOLO. AF_09/2024</t>
  </si>
  <si>
    <t>CONSTRUÇÃO DE BASE E SUB-BASE PARA PAVIMENTAÇÃO DE SOLO (PREDOMINANTEMENTE ARENOSO) BRITA - 50%-50% COM CIMENTO - 8%, MISTURA EM PISTA, COM ESPESSURA DE 15 CM - EXCLUSIVE ESCAVAÇÃO, CARGA E TRANSPORTE E SOLO. AF_09/2024</t>
  </si>
  <si>
    <t>CONSTRUÇÃO DE BASE E SUB-BASE PARA PAVIMENTAÇÃO DE SOLO (PREDOMINANTEMENTE ARENOSO) BRITA - 50%-50% COM CIMENTO - 8%, MISTURA EM PISTA, COM ESPESSURA DE 20 CM - EXCLUSIVE ESCAVAÇÃO, CARGA E TRANSPORTE E SOLO. AF_09/2024</t>
  </si>
  <si>
    <t>CONSTRUÇÃO DE BASE E SUB-BASE PARA PAVIMENTAÇÃO DE SOLO (PREDOMINANTEMENTE ARENOSO) BRITA - 50%-50% COM CIMENTO - 8%, MISTURA EM USINA, COM ESPESSURA DE 10 CM - EXCLUSIVE CARGA E TRANSPORTE. AF_09/2024</t>
  </si>
  <si>
    <t>CONSTRUÇÃO DE BASE E SUB-BASE PARA PAVIMENTAÇÃO DE SOLO (PREDOMINANTEMENTE ARENOSO) BRITA - 50%-50% COM CIMENTO - 8%, MISTURA EM USINA, COM ESPESSURA DE 15 CM - EXCLUSIVE CARGA E TRANSPORTE. AF_09/2024</t>
  </si>
  <si>
    <t>CONSTRUÇÃO DE BASE E SUB-BASE PARA PAVIMENTAÇÃO DE SOLO (PREDOMINANTEMENTE ARENOSO) BRITA - 50%-50% COM CIMENTO - 8%, MISTURA EM USINA, COM ESPESSURA DE 20 CM - EXCLUSIVE CARGA E TRANSPORTE. AF_09/2024</t>
  </si>
  <si>
    <t>CONSTRUÇÃO DE BASE E SUB-BASE PARA PAVIMENTAÇÃO DE SOLO (PREDOMINANTEMENTE ARENOSO) BRITA - 50%-50%, MISTURA EM PISTA, COM ESPESSURA DE 10 CM - EXCLUSIVE ESCAVAÇÃO, CARGA E TRANSPORTE E SOLO. AF_09/2024</t>
  </si>
  <si>
    <t>CONSTRUÇÃO DE BASE E SUB-BASE PARA PAVIMENTAÇÃO DE SOLO (PREDOMINANTEMENTE ARENOSO) BRITA - 50%-50%, MISTURA EM PISTA, COM ESPESSURA DE 15 CM - EXCLUSIVE ESCAVAÇÃO, CARGA E TRANSPORTE E SOLO. AF_09/2024</t>
  </si>
  <si>
    <t>CONSTRUÇÃO DE BASE E SUB-BASE PARA PAVIMENTAÇÃO DE SOLO (PREDOMINANTEMENTE ARENOSO) BRITA - 50%-50%, MISTURA EM PISTA, COM ESPESSURA DE 20 CM - EXCLUSIVE ESCAVAÇÃO, CARGA E TRANSPORTE E SOLO. AF_09/2024</t>
  </si>
  <si>
    <t>CONSTRUÇÃO DE BASE E SUB-BASE PARA PAVIMENTAÇÃO DE SOLO (PREDOMINANTEMENTE ARENOSO) BRITA - 50%-50%, MISTURA EM USINA, COM ESPESSURA DE 10 CM - EXCLUSIVE CARGA E TRANSPORTE. AF_09/2024</t>
  </si>
  <si>
    <t>CONSTRUÇÃO DE BASE E SUB-BASE PARA PAVIMENTAÇÃO DE SOLO (PREDOMINANTEMENTE ARENOSO) BRITA - 50%-50%, MISTURA EM USINA, COM ESPESSURA DE 15 CM - EXCLUSIVE CARGA E TRANSPORTE. AF_09/2024</t>
  </si>
  <si>
    <t>CONSTRUÇÃO DE BASE E SUB-BASE PARA PAVIMENTAÇÃO DE SOLO (PREDOMINANTEMENTE ARENOSO) BRITA - 50%-50%, MISTURA EM USINA, COM ESPESSURA DE 20 CM - EXCLUSIVE CARGA E TRANSPORTE. AF_09/2024</t>
  </si>
  <si>
    <t>CONSTRUÇÃO DE BASE E SUB-BASE PARA PAVIMENTAÇÃO DE SOLO (PREDOMINANTEMENTE ARENOSO) COM CIMENTO - 6%, MISTURA EM PISTA, COM ESPESSURA DE 10 CM - EXCLUSIVE ESCAVAÇÃO, CARGA E TRANSPORTE E SOLO. AF_09/2024</t>
  </si>
  <si>
    <t>CONSTRUÇÃO DE BASE E SUB-BASE PARA PAVIMENTAÇÃO DE SOLO (PREDOMINANTEMENTE ARENOSO) COM CIMENTO - 6%, MISTURA EM PISTA, COM ESPESSURA DE 15 CM - EXCLUSIVE ESCAVAÇÃO, CARGA E TRANSPORTE E SOLO. AF_09/2024</t>
  </si>
  <si>
    <t>CONSTRUÇÃO DE BASE E SUB-BASE PARA PAVIMENTAÇÃO DE SOLO (PREDOMINANTEMENTE ARENOSO) COM CIMENTO - 6%, MISTURA EM PISTA, COM ESPESSURA DE 20 CM - EXCLUSIVE ESCAVAÇÃO, CARGA E TRANSPORTE E SOLO. AF_09/2024</t>
  </si>
  <si>
    <t>CONSTRUÇÃO DE BASE E SUB-BASE PARA PAVIMENTAÇÃO DE SOLO (PREDOMINANTEMENTE ARENOSO) COM CIMENTO - 6%, MISTURA EM USINA, COM ESPESSURA DE 10 CM - EXCLUSIVE CARGA E TRANSPORTE. AF_09/2024</t>
  </si>
  <si>
    <t>CONSTRUÇÃO DE BASE E SUB-BASE PARA PAVIMENTAÇÃO DE SOLO (PREDOMINANTEMENTE ARENOSO) COM CIMENTO - 6%, MISTURA EM USINA, COM ESPESSURA DE 15 CM - EXCLUSIVE CARGA E TRANSPORTE. AF_09/2024</t>
  </si>
  <si>
    <t>CONSTRUÇÃO DE BASE E SUB-BASE PARA PAVIMENTAÇÃO DE SOLO (PREDOMINANTEMENTE ARENOSO) COM CIMENTO - 6%, MISTURA EM USINA, COM ESPESSURA DE 20 CM - EXCLUSIVE CARGA E TRANSPORTE. AF_09/2024</t>
  </si>
  <si>
    <t>CONSTRUÇÃO DE BASE E SUB-BASE PARA PAVIMENTAÇÃO DE SOLO (PREDOMINANTEMENTE ARENOSO) COM CIMENTO - 8%, MISTURA EM PISTA, COM ESPESSURA DE 10 CM - EXCLUSIVE ESCAVAÇÃO, CARGA E TRANSPORTE E SOLO. AF_09/2024</t>
  </si>
  <si>
    <t>CONSTRUÇÃO DE BASE E SUB-BASE PARA PAVIMENTAÇÃO DE SOLO (PREDOMINANTEMENTE ARENOSO) COM CIMENTO - 8%, MISTURA EM PISTA, COM ESPESSURA DE 15 CM - EXCLUSIVE ESCAVAÇÃO, CARGA E TRANSPORTE E SOLO. AF_09/2024</t>
  </si>
  <si>
    <t>CONSTRUÇÃO DE BASE E SUB-BASE PARA PAVIMENTAÇÃO DE SOLO (PREDOMINANTEMENTE ARENOSO) COM CIMENTO - 8%, MISTURA EM PISTA, COM ESPESSURA DE 20 CM - EXCLUSIVE ESCAVAÇÃO, CARGA E TRANSPORTE E SOLO. AF_09/2024</t>
  </si>
  <si>
    <t>CONSTRUÇÃO DE BASE E SUB-BASE PARA PAVIMENTAÇÃO DE SOLO (PREDOMINANTEMENTE ARENOSO) COM CIMENTO - 8%, MISTURA EM USINA, COM ESPESSURA DE 10 CM - EXCLUSIVE CARGA E TRANSPORTE. AF_09/2024</t>
  </si>
  <si>
    <t>CONSTRUÇÃO DE BASE E SUB-BASE PARA PAVIMENTAÇÃO DE SOLO (PREDOMINANTEMENTE ARENOSO) COM CIMENTO - 8%, MISTURA EM USINA, COM ESPESSURA DE 15 CM - EXCLUSIVE CARGA E TRANSPORTE. AF_09/2024</t>
  </si>
  <si>
    <t>CONSTRUÇÃO DE BASE E SUB-BASE PARA PAVIMENTAÇÃO DE SOLO (PREDOMINANTEMENTE ARENOSO) COM CIMENTO - 8%, MISTURA EM USINA, COM ESPESSURA DE 20 CM - EXCLUSIVE CARGA E TRANSPORTE. AF_09/2024</t>
  </si>
  <si>
    <t>CONSTRUÇÃO DE BASE E SUB-BASE PARA PAVIMENTAÇÃO DE SOLO (PREDOMINANTEMENTE ARENOSO) MELHORADO COM CIMENTO - 2%, MISTURA EM PISTA, COM ESPESSURA DE 10 CM - EXCLUSIVE ESCAVAÇÃO, CARGA E TRANSPORTE E SOLO. AF_09/2024</t>
  </si>
  <si>
    <t>CONSTRUÇÃO DE BASE E SUB-BASE PARA PAVIMENTAÇÃO DE SOLO (PREDOMINANTEMENTE ARENOSO) MELHORADO COM CIMENTO - 2%, MISTURA EM PISTA, COM ESPESSURA DE 15 CM - EXCLUSIVE ESCAVAÇÃO, CARGA E TRANSPORTE E SOLO. AF_09/2024</t>
  </si>
  <si>
    <t>CONSTRUÇÃO DE BASE E SUB-BASE PARA PAVIMENTAÇÃO DE SOLO (PREDOMINANTEMENTE ARENOSO) MELHORADO COM CIMENTO - 2%, MISTURA EM PISTA, COM ESPESSURA DE 20 CM - EXCLUSIVE ESCAVAÇÃO, CARGA E TRANSPORTE E SOLO. AF_09/2024</t>
  </si>
  <si>
    <t>CONSTRUÇÃO DE BASE E SUB-BASE PARA PAVIMENTAÇÃO DE SOLO (PREDOMINANTEMENTE ARENOSO) MELHORADO COM CIMENTO - 2%, MISTURA EM USINA, COM ESPESSURA DE 10 CM - EXCLUSIVE CARGA E TRANSPORTE. AF_09/2024</t>
  </si>
  <si>
    <t>CONSTRUÇÃO DE BASE E SUB-BASE PARA PAVIMENTAÇÃO DE SOLO (PREDOMINANTEMENTE ARENOSO) MELHORADO COM CIMENTO - 2%, MISTURA EM USINA, COM ESPESSURA DE 15 CM - EXCLUSIVE CARGA E TRANSPORTE. AF_09/2024</t>
  </si>
  <si>
    <t>CONSTRUÇÃO DE BASE E SUB-BASE PARA PAVIMENTAÇÃO DE SOLO (PREDOMINANTEMENTE ARENOSO) MELHORADO COM CIMENTO - 2%, MISTURA EM USINA, COM ESPESSURA DE 20 CM - EXCLUSIVE CARGA E TRANSPORTE. AF_09/2024</t>
  </si>
  <si>
    <t>CONSTRUÇÃO DE BASE E SUB-BASE PARA PAVIMENTAÇÃO DE SOLO (PREDOMINANTEMENTE ARENOSO) MELHORADO COM CIMENTO - 4%, MISTURA EM PISTA, COM ESPESSURA DE 10 CM - EXCLUSIVE ESCAVAÇÃO, CARGA E TRANSPORTE E SOLO. AF_09/2024</t>
  </si>
  <si>
    <t>CONSTRUÇÃO DE BASE E SUB-BASE PARA PAVIMENTAÇÃO DE SOLO (PREDOMINANTEMENTE ARENOSO) MELHORADO COM CIMENTO - 4%, MISTURA EM PISTA, COM ESPESSURA DE 15 CM - EXCLUSIVE ESCAVAÇÃO, CARGA E TRANSPORTE E SOLO. AF_09/2024</t>
  </si>
  <si>
    <t>CONSTRUÇÃO DE BASE E SUB-BASE PARA PAVIMENTAÇÃO DE SOLO (PREDOMINANTEMENTE ARENOSO) MELHORADO COM CIMENTO - 4%, MISTURA EM PISTA, COM ESPESSURA DE 20 CM - EXCLUSIVE ESCAVAÇÃO, CARGA E TRANSPORTE E SOLO. AF_09/2024</t>
  </si>
  <si>
    <t>CONSTRUÇÃO DE BASE E SUB-BASE PARA PAVIMENTAÇÃO DE SOLO (PREDOMINANTEMENTE ARENOSO) MELHORADO COM CIMENTO - 4%, MISTURA EM USINA, COM ESPESSURA DE 10 CM - EXCLUSIVE CARGA E TRANSPORTE. AF_09/2024</t>
  </si>
  <si>
    <t>CONSTRUÇÃO DE BASE E SUB-BASE PARA PAVIMENTAÇÃO DE SOLO (PREDOMINANTEMENTE ARENOSO) MELHORADO COM CIMENTO - 4%, MISTURA EM USINA, COM ESPESSURA DE 15 CM - EXCLUSIVE CARGA E TRANSPORTE. AF_09/2024</t>
  </si>
  <si>
    <t>CONSTRUÇÃO DE BASE E SUB-BASE PARA PAVIMENTAÇÃO DE SOLO (PREDOMINANTEMENTE ARENOSO) MELHORADO COM CIMENTO - 4%, MISTURA EM USINA, COM ESPESSURA DE 20 CM - EXCLUSIVE CARGA E TRANSPORTE. AF_09/2024</t>
  </si>
  <si>
    <t>CONSTRUÇÃO DE BASE E SUB-BASE PARA PAVIMENTAÇÃO DE SOLO (PREDOMINANTEMENTE ARGILOSO) BRITA - 40%-60%, MISTURA EM PISTA, COM ESPESSURA DE 10 CM - EXCLUSIVE ESCAVAÇÃO, CARGA E TRANSPORTE E SOLO. AF_09/2024</t>
  </si>
  <si>
    <t>CONSTRUÇÃO DE BASE E SUB-BASE PARA PAVIMENTAÇÃO DE SOLO (PREDOMINANTEMENTE ARGILOSO) BRITA - 40%-60%, MISTURA EM PISTA, COM ESPESSURA DE 15 CM - EXCLUSIVE ESCAVAÇÃO, CARGA E TRANSPORTE E SOLO. AF_09/2024</t>
  </si>
  <si>
    <t>CONSTRUÇÃO DE BASE E SUB-BASE PARA PAVIMENTAÇÃO DE SOLO (PREDOMINANTEMENTE ARGILOSO) BRITA - 40%-60%, MISTURA EM PISTA, COM ESPESSURA DE 20 CM - EXCLUSIVE ESCAVAÇÃO, CARGA E TRANSPORTE E SOLO. AF_09/2024</t>
  </si>
  <si>
    <t>CONSTRUÇÃO DE BASE E SUB-BASE PARA PAVIMENTAÇÃO DE SOLO (PREDOMINANTEMENTE ARGILOSO) BRITA - 40%-60%, MISTURA EM USINA, COM ESPESSURA DE 10 CM - EXCLUSIVE CARGA E TRANSPORTE. AF_09/2024</t>
  </si>
  <si>
    <t>CONSTRUÇÃO DE BASE E SUB-BASE PARA PAVIMENTAÇÃO DE SOLO (PREDOMINANTEMENTE ARGILOSO) BRITA - 40%-60%, MISTURA EM USINA, COM ESPESSURA DE 15 CM - EXCLUSIVE CARGA E TRANSPORTE. AF_09/2024</t>
  </si>
  <si>
    <t>CONSTRUÇÃO DE BASE E SUB-BASE PARA PAVIMENTAÇÃO DE SOLO (PREDOMINANTEMENTE ARGILOSO) BRITA - 40%-60%, MISTURA EM USINA, COM ESPESSURA DE 20 CM - EXCLUSIVE CARGA E TRANSPORTE. AF_09/2024</t>
  </si>
  <si>
    <t>CONSTRUÇÃO DE BASE E SUB-BASE PARA PAVIMENTAÇÃO DE SOLO (PREDOMINANTEMENTE ARGILOSO) BRITA - 50%-50%, MISTURA EM PISTA, COM ESPESSURA DE 10 CM - EXCLUSIVE ESCAVAÇÃO, CARGA E TRANSPORTE E SOLO. AF_09/2024</t>
  </si>
  <si>
    <t>CONSTRUÇÃO DE BASE E SUB-BASE PARA PAVIMENTAÇÃO DE SOLO (PREDOMINANTEMENTE ARGILOSO) BRITA - 50%-50%, MISTURA EM PISTA, COM ESPESSURA DE 15 CM - EXCLUSIVE ESCAVAÇÃO, CARGA E TRANSPORTE E SOLO. AF_09/2024</t>
  </si>
  <si>
    <t>CONSTRUÇÃO DE BASE E SUB-BASE PARA PAVIMENTAÇÃO DE SOLO (PREDOMINANTEMENTE ARGILOSO) BRITA - 50%-50%, MISTURA EM PISTA, COM ESPESSURA DE 20 CM - EXCLUSIVE ESCAVAÇÃO, CARGA E TRANSPORTE E SOLO. AF_09/2024</t>
  </si>
  <si>
    <t>CONSTRUÇÃO DE BASE E SUB-BASE PARA PAVIMENTAÇÃO DE SOLO (PREDOMINANTEMENTE ARGILOSO) BRITA - 50%-50%, MISTURA EM USINA, COM ESPESSURA DE 10 CM - EXCLUSIVE CARGA E TRANSPORTE. AF_09/2024</t>
  </si>
  <si>
    <t>CONSTRUÇÃO DE BASE E SUB-BASE PARA PAVIMENTAÇÃO DE SOLO (PREDOMINANTEMENTE ARGILOSO) BRITA - 50%-50%, MISTURA EM USINA, COM ESPESSURA DE 15 CM - EXCLUSIVE CARGA E TRANSPORTE. AF_09/2024</t>
  </si>
  <si>
    <t>CONSTRUÇÃO DE BASE E SUB-BASE PARA PAVIMENTAÇÃO DE SOLO (PREDOMINANTEMENTE ARGILOSO) BRITA - 50%-50%, MISTURA EM USINA, COM ESPESSURA DE 20 CM - EXCLUSIVE CARGA E TRANSPORTE. AF_09/2024</t>
  </si>
  <si>
    <t>CONSTRUÇÃO DE BASE E SUB-BASE PARA PAVIMENTAÇÃO DE SOLO DE COMPORTAMENTO LATERÍTICO (ARENOSO), COM ESPESSURA DE 10 CM - EXCLUSIVE ESCAVAÇÃO, CARGA E TRANSPORTE E SOLO. AF_09/2024</t>
  </si>
  <si>
    <t>CONSTRUÇÃO DE BASE E SUB-BASE PARA PAVIMENTAÇÃO DE SOLO DE COMPORTAMENTO LATERÍTICO (ARENOSO), COM ESPESSURA DE 15 CM - EXCLUSIVE ESCAVAÇÃO, CARGA E TRANSPORTE E SOLO. AF_09/2024</t>
  </si>
  <si>
    <t>CONSTRUÇÃO DE BASE E SUB-BASE PARA PAVIMENTAÇÃO DE SOLO DE COMPORTAMENTO LATERÍTICO (ARENOSO), COM ESPESSURA DE 20 CM - EXCLUSIVE ESCAVAÇÃO, CARGA E TRANSPORTE E SOLO. AF_09/2024</t>
  </si>
  <si>
    <t>CONSTRUÇÃO DE BASE E SUB-BASE PARA PAVIMENTAÇÃO DE SOLO ESTABILIZADO GRANULOMETRICAMENTE COM MISTURA DE SOLOS EM PISTA - EXCLUSIVE SOLO, ESCAVAÇÃO, CARGA E TRANSPORTE. AF_09/2024</t>
  </si>
  <si>
    <t>CONSTRUÇÃO DE BASE E SUB-BASE PARA PAVIMENTAÇÃO DE SOLO ESTABILIZADO GRANULOMETRICAMENTE SEM MISTURA DE SOLOS - EXCLUSIVE SOLO, ESCAVAÇÃO, CARGA E TRANSPORTE. AF_09/2024</t>
  </si>
  <si>
    <t>ESPALHAMENTO DE MATERIAL COM TRATOR DE ESTEIRAS. AF_09/2024</t>
  </si>
  <si>
    <t>EXECUÇÃO DE IMPRIMAÇÃO COM ASFALTO DILUÍDO CM-30, PARA OBRAS DE CONSTRUÇÃO DE PAVIMENTOS. AF_09/2024</t>
  </si>
  <si>
    <t>EXECUÇÃO DE IMPRIMAÇÃO COM ASFALTO DILUÍDO CM-30, PARA OBRAS DE RECONSTRUÇÃO DE PAVIMENTOS. AF_09/2024</t>
  </si>
  <si>
    <t>EXECUÇÃO DE PINTURA DE LIGAÇÃO COM EMULSÃO ASFÁLTICA RR-2C, PARA OBRAS DE CONSTRUÇÃO DE PAVIMENTOS. AF_09/2024</t>
  </si>
  <si>
    <t>EXECUÇÃO DE PINTURA DE LIGAÇÃO COM EMULSÃO ASFÁLTICA RR-2C, PARA OBRAS DE RECONSTRUÇÃO DE PAVIMENTOS. AF_09/2024</t>
  </si>
  <si>
    <t>EXECUÇÃO E COMPACTAÇÃO DE CAMADA FINAL DE ATERRO (100% DE ENERGIA DO PROCTOR NORMAL) COM SOLO PREDOMINANTEMENTE ARENOSO, EM CAMADAS COM ESPESSURA DE 10 CM - EXCLUSIVE ESCAVAÇÃO, CARGA E TRANSPORTE E SOLO. AF_09/2024</t>
  </si>
  <si>
    <t>EXECUÇÃO E COMPACTAÇÃO DE CAMADA FINAL DE ATERRO (100% DE ENERGIA DO PROCTOR NORMAL) COM SOLO PREDOMINANTEMENTE ARENOSO, EM CAMADAS COM ESPESSURA DE 15 CM - EXCLUSIVE ESCAVAÇÃO, CARGA E TRANSPORTE E SOLO. AF_09/2024</t>
  </si>
  <si>
    <t>EXECUÇÃO E COMPACTAÇÃO DE CAMADA FINAL DE ATERRO (100% DE ENERGIA DO PROCTOR NORMAL) COM SOLO PREDOMINANTEMENTE ARENOSO, EM CAMADAS COM ESPESSURA DE 20 CM - EXCLUSIVE ESCAVAÇÃO, CARGA E TRANSPORTE E SOLO. AF_09/2024</t>
  </si>
  <si>
    <t>EXECUÇÃO E COMPACTAÇÃO DE CAMADA FINAL DE ATERRO (100% DE ENERGIA DO PROCTOR NORMAL) COM SOLO PREDOMINANTEMENTE ARGILOSO, EM CAMADAS COM ESPESSURA DE 10 CM - EXCLUSIVE ESCAVAÇÃO, CARGA E TRANSPORTE E SOLO. AF_09/2024</t>
  </si>
  <si>
    <t>EXECUÇÃO E COMPACTAÇÃO DE CAMADA FINAL DE ATERRO (100% DE ENERGIA DO PROCTOR NORMAL) COM SOLO PREDOMINANTEMENTE ARGILOSO, EM CAMADAS COM ESPESSURA DE 15 CM - EXCLUSIVE ESCAVAÇÃO, CARGA E TRANSPORTE E SOLO. AF_09/2024</t>
  </si>
  <si>
    <t>EXECUÇÃO E COMPACTAÇÃO DE CAMADA FINAL DE ATERRO (100% DE ENERGIA DO PROCTOR NORMAL) COM SOLO PREDOMINANTEMENTE ARGILOSO, EM CAMADAS COM ESPESSURA DE 20 CM - EXCLUSIVE ESCAVAÇÃO, CARGA E TRANSPORTE E SOLO. AF_09/2024</t>
  </si>
  <si>
    <t>EXECUÇÃO E COMPACTAÇÃO DE CORPO DE ATERRO (95% DE ENERGIA DO PROCTOR NORMAL) COM SOLO PREDOMINANTEMENTE ARENOSO ESPESSURA 15CM - EXCLUSIVE MATERIAL, ESCAVAÇÃO, CARGA E TRANSPORTE. AF_09/2024</t>
  </si>
  <si>
    <t>EXECUÇÃO E COMPACTAÇÃO DE CORPO DE ATERRO (95% DE ENERGIA DO PROCTOR NORMAL) COM SOLO PREDOMINANTEMENTE ARENOSO, EM CAMADAS COM ESPESSURA DE 20 CM - EXCLUSIVE ESCAVAÇÃO, CARGA E TRANSPORTE E SOLO. AF_09/2024</t>
  </si>
  <si>
    <t>EXECUÇÃO E COMPACTAÇÃO DE CORPO DE ATERRO DE ATERRO (95% DE ENERGIA DO PROCTOR NORMAL) COM SOLO PREDOMINANTEMENTE ARENOSO, EM CAMADAS COM ESPESSURA DE 10 CM - EXCLUSIVE ESCAVAÇÃO, CARGA E TRANSPORTE E SOLO. AF_09/2024</t>
  </si>
  <si>
    <t>EXECUÇÃO E COMPACTAÇÃO DE CORPO DE ATERRO DE ATERRO (95% DE ENERGIA DO PROCTOR NORMAL) COM SOLO PREDOMINANTEMENTE ARGILOSO ESPESSURA 15 CM - EXCLUSIVE MATERIAL, ESCAVAÇÃO, CARGA E TRANSPORTE. AF_09/2024</t>
  </si>
  <si>
    <t>EXECUÇÃO E COMPACTAÇÃO DE CORPO DE ATERRO DE ATERRO (95% DE ENERGIA DO PROCTOR NORMAL) COM SOLO PREDOMINANTEMENTE ARGILOSO, EM CAMADAS COM ESPESSURA DE 10 CM - EXCLUSIVE ESCAVAÇÃO, CARGA E TRANSPORTE E SOLO. AF_09/2024</t>
  </si>
  <si>
    <t>EXECUÇÃO E COMPACTAÇÃO DE CORPO DE ATERRO DE ATERRO (95% DE ENERGIA DO PROCTOR NORMAL) COM SOLO PREDOMINANTEMENTE ARGILOSO, EM CAMADAS COM ESPESSURA DE 20 CM - EXCLUSIVE ESCAVAÇÃO, CARGA E TRANSPORTE E SOLO. AF_09/2024</t>
  </si>
  <si>
    <t>RECONSTRUÇÃO DE BASE E SUB-BASE PARA PAVIMENTAÇÃO DE BRITA GRADUADA SIMPLES TRATADA COM CIMENTO, COM ESPESSURA DE 10 CM - EXCLUSIVE CARGA E TRANSPORTE. AF_09/2024</t>
  </si>
  <si>
    <t>RECONSTRUÇÃO DE BASE E SUB-BASE PARA PAVIMENTAÇÃO DE BRITA GRADUADA SIMPLES TRATADA COM CIMENTO, COM ESPESSURA DE 15 CM - EXCLUSIVE CARGA E TRANSPORTE. AF_09/2024</t>
  </si>
  <si>
    <t>RECONSTRUÇÃO DE BASE E SUB-BASE PARA PAVIMENTAÇÃO DE BRITA GRADUADA SIMPLES TRATADA COM CIMENTO, COM ESPESSURA DE 20 CM - EXCLUSIVE CARGA E TRANSPORTE. AF_09/2024</t>
  </si>
  <si>
    <t>RECONSTRUÇÃO DE BASE E SUB-BASE PARA PAVIMENTAÇÃO DE BRITA GRADUADA SIMPLES, COM ESPESSURA DE 10 CM - EXCLUSIVE CARGA E TRANSPORTE. AF_09/2024</t>
  </si>
  <si>
    <t>RECONSTRUÇÃO DE BASE E SUB-BASE PARA PAVIMENTAÇÃO DE BRITA GRADUADA SIMPLES, COM ESPESSURA DE 15 CM - EXCLUSIVE CARGA E TRANSPORTE. AF_09/2024</t>
  </si>
  <si>
    <t>RECONSTRUÇÃO DE BASE E SUB-BASE PARA PAVIMENTAÇÃO DE BRITA GRADUADA SIMPLES, COM ESPESSURA DE 20 CM - EXCLUSIVE CARGA E TRANSPORTE. AF_09/2024</t>
  </si>
  <si>
    <t>RECONSTRUÇÃO DE BASE E SUB-BASE PARA PAVIMENTAÇÃO DE CONCRETO COMPACTADO COM ROLO, COM ESPESSURA DE 10 CM - EXCLUSIVE CARGA E TRANSPORTE. AF_09/2024</t>
  </si>
  <si>
    <t>RECONSTRUÇÃO DE BASE E SUB-BASE PARA PAVIMENTAÇÃO DE CONCRETO COMPACTADO COM ROLO, COM ESPESSURA DE 15 CM - EXCLUSIVE CARGA E TRANSPORTE. AF_09/2024</t>
  </si>
  <si>
    <t>RECONSTRUÇÃO DE BASE E SUB-BASE PARA PAVIMENTAÇÃO DE CONCRETO COMPACTADO COM ROLO, COM ESPESSURA DE 20 CM - EXCLUSIVE CARGA E TRANSPORTE. AF_09/2024</t>
  </si>
  <si>
    <t>RECONSTRUÇÃO DE BASE E SUB-BASE PARA PAVIMENTAÇÃO DE MACADAME SECO, COM ESPESSURA DE 10 CM - EXCLUSIVE CARGA E TRANSPORTE. AF_09/2024</t>
  </si>
  <si>
    <t>RECONSTRUÇÃO DE BASE E SUB-BASE PARA PAVIMENTAÇÃO DE MACADAME SECO, COM ESPESSURA DE 15 CM - EXCLUSIVE CARGA E TRANSPORTE. AF_09/2024</t>
  </si>
  <si>
    <t>RECONSTRUÇÃO DE BASE E SUB-BASE PARA PAVIMENTAÇÃO DE MACADAME SECO, COM ESPESSURA DE 20 CM - EXCLUSIVE CARGA E TRANSPORTE. AF_09/2024</t>
  </si>
  <si>
    <t>RECONSTRUÇÃO DE BASE E SUB-BASE PARA PAVIMENTAÇÃO DE MACADAME SECO, COM ESPESSURA DE 25 CM - EXCLUSIVE CARGA E TRANSPORTE. AF_09/2024</t>
  </si>
  <si>
    <t>RECONSTRUÇÃO DE BASE E SUB-BASE PARA PAVIMENTAÇÃO DE RACHÃO, COM ESPESSURA DE 30 CM - EXCLUSIVE CARGA E TRANSPORTE. AF_09/2024</t>
  </si>
  <si>
    <t>RECONSTRUÇÃO DE BASE E SUB-BASE PARA PAVIMENTAÇÃO DE RACHÃO, COM ESPESSURA DE 40 CM - EXCLUSIVE CARGA E TRANSPORTE. AF_09/2024</t>
  </si>
  <si>
    <t>RECONSTRUÇÃO DE BASE E SUB-BASE PARA PAVIMENTAÇÃO DE RACHÃO, COM ESPESSURA DE 50 CM - EXCLUSIVE CARGA E TRANSPORTE. AF_09/2024</t>
  </si>
  <si>
    <t>RECONSTRUÇÃO DE BASE E SUB-BASE PARA PAVIMENTAÇÃO DE RACHÃO, COM ESPESSURA DE 60 CM - EXCLUSIVE CARGA E TRANSPORTE. AF_09/2024</t>
  </si>
  <si>
    <t>RECONSTRUÇÃO DE BASE E SUB-BASE PARA PAVIMENTAÇÃO DE SOLO (PREDOMINANTEMENTE ARENOSO) BRITA - 40%-60% COM CIMENTO - 4%, MISTURA EM PISTA, COM ESPESSURA DE 10 CM - EXCLUSIVE ESCAVAÇÃO, CARGA E TRANSPORTE E SOLO. AF_09/2024</t>
  </si>
  <si>
    <t>RECONSTRUÇÃO DE BASE E SUB-BASE PARA PAVIMENTAÇÃO DE SOLO (PREDOMINANTEMENTE ARENOSO) BRITA - 40%-60% COM CIMENTO - 4%, MISTURA EM PISTA, COM ESPESSURA DE 15 CM - EXCLUSIVE ESCAVAÇÃO, CARGA E TRANSPORTE E SOLO. AF_09/2024</t>
  </si>
  <si>
    <t>RECONSTRUÇÃO DE BASE E SUB-BASE PARA PAVIMENTAÇÃO DE SOLO (PREDOMINANTEMENTE ARENOSO) BRITA - 40%-60% COM CIMENTO - 4%, MISTURA EM PISTA, COM ESPESSURA DE 20 CM - EXCLUSIVE ESCAVAÇÃO, CARGA E TRANSPORTE E SOLO. AF_09/2024</t>
  </si>
  <si>
    <t>RECONSTRUÇÃO DE BASE E SUB-BASE PARA PAVIMENTAÇÃO DE SOLO (PREDOMINANTEMENTE ARENOSO) BRITA - 40%-60% COM CIMENTO - 4%, MISTURA EM USINA, COM ESPESSURA DE 10 CM - EXCLUSIVE CARGA E TRANSPORTE. AF_09/2024</t>
  </si>
  <si>
    <t>RECONSTRUÇÃO DE BASE E SUB-BASE PARA PAVIMENTAÇÃO DE SOLO (PREDOMINANTEMENTE ARENOSO) BRITA - 40%-60% COM CIMENTO - 4%, MISTURA EM USINA, COM ESPESSURA DE 15 CM - EXCLUSIVE CARGA E TRANSPORTE. AF_09/2024</t>
  </si>
  <si>
    <t>RECONSTRUÇÃO DE BASE E SUB-BASE PARA PAVIMENTAÇÃO DE SOLO (PREDOMINANTEMENTE ARENOSO) BRITA - 40%-60% COM CIMENTO - 4%, MISTURA EM USINA, COM ESPESSURA DE 20 CM - EXCLUSIVE CARGA E TRANSPORTE. AF_09/2024</t>
  </si>
  <si>
    <t>RECONSTRUÇÃO DE BASE E SUB-BASE PARA PAVIMENTAÇÃO DE SOLO (PREDOMINANTEMENTE ARENOSO) BRITA - 40%-60% COM CIMENTO - 6%, MISTURA EM PISTA, COM ESPESSURA DE 10 CM - EXCLUSIVE ESCAVAÇÃO, CARGA E TRANSPORTE E SOLO. AF_09/2024</t>
  </si>
  <si>
    <t>RECONSTRUÇÃO DE BASE E SUB-BASE PARA PAVIMENTAÇÃO DE SOLO (PREDOMINANTEMENTE ARENOSO) BRITA - 40%-60% COM CIMENTO - 6%, MISTURA EM PISTA, COM ESPESSURA DE 15 CM - EXCLUSIVE ESCAVAÇÃO, CARGA E TRANSPORTE E SOLO. AF_09/2024</t>
  </si>
  <si>
    <t>RECONSTRUÇÃO DE BASE E SUB-BASE PARA PAVIMENTAÇÃO DE SOLO (PREDOMINANTEMENTE ARENOSO) BRITA - 40%-60% COM CIMENTO - 6%, MISTURA EM PISTA, COM ESPESSURA DE 20 CM - EXCLUSIVE ESCAVAÇÃO, CARGA E TRANSPORTE E SOLO. AF_09/2024</t>
  </si>
  <si>
    <t>RECONSTRUÇÃO DE BASE E SUB-BASE PARA PAVIMENTAÇÃO DE SOLO (PREDOMINANTEMENTE ARENOSO) BRITA - 40%-60% COM CIMENTO - 6%, MISTURA EM USINA, COM ESPESSURA DE 10 CM - EXCLUSIVE CARGA E TRANSPORTE. AF_09/2024</t>
  </si>
  <si>
    <t>RECONSTRUÇÃO DE BASE E SUB-BASE PARA PAVIMENTAÇÃO DE SOLO (PREDOMINANTEMENTE ARENOSO) BRITA - 40%-60% COM CIMENTO - 6%, MISTURA EM USINA, COM ESPESSURA DE 15 CM - EXCLUSIVE CARGA E TRANSPORTE. AF_09/2024</t>
  </si>
  <si>
    <t>RECONSTRUÇÃO DE BASE E SUB-BASE PARA PAVIMENTAÇÃO DE SOLO (PREDOMINANTEMENTE ARENOSO) BRITA - 40%-60% COM CIMENTO - 6%, MISTURA EM USINA, COM ESPESSURA DE 20 CM - EXCLUSIVE CARGA E TRANSPORTE. AF_09/2024</t>
  </si>
  <si>
    <t>RECONSTRUÇÃO DE BASE E SUB-BASE PARA PAVIMENTAÇÃO DE SOLO (PREDOMINANTEMENTE ARENOSO) BRITA - 40%-60% COM CIMENTO - 8%, MISTURA EM PISTA, COM ESPESSURA DE 10 CM - EXCLUSIVE ESCAVAÇÃO, CARGA E TRANSPORTE E SOLO. AF_09/2024</t>
  </si>
  <si>
    <t>RECONSTRUÇÃO DE BASE E SUB-BASE PARA PAVIMENTAÇÃO DE SOLO (PREDOMINANTEMENTE ARENOSO) BRITA - 40%-60% COM CIMENTO - 8%, MISTURA EM PISTA, COM ESPESSURA DE 15 CM - EXCLUSIVE ESCAVAÇÃO, CARGA E TRANSPORTE E SOLO. AF_09/2024</t>
  </si>
  <si>
    <t>RECONSTRUÇÃO DE BASE E SUB-BASE PARA PAVIMENTAÇÃO DE SOLO (PREDOMINANTEMENTE ARENOSO) BRITA - 40%-60% COM CIMENTO - 8%, MISTURA EM PISTA, COM ESPESSURA DE 20 CM - EXCLUSIVE ESCAVAÇÃO, CARGA E TRANSPORTE E SOLO. AF_09/2024</t>
  </si>
  <si>
    <t>RECONSTRUÇÃO DE BASE E SUB-BASE PARA PAVIMENTAÇÃO DE SOLO (PREDOMINANTEMENTE ARENOSO) BRITA - 40%-60% COM CIMENTO - 8%, MISTURA EM USINA, COM ESPESSURA DE 10 CM - EXCLUSIVE CARGA E TRANSPORTE. AF_09/2024</t>
  </si>
  <si>
    <t>RECONSTRUÇÃO DE BASE E SUB-BASE PARA PAVIMENTAÇÃO DE SOLO (PREDOMINANTEMENTE ARENOSO) BRITA - 40%-60% COM CIMENTO - 8%, MISTURA EM USINA, COM ESPESSURA DE 15 CM - EXCLUSIVE CARGA E TRANSPORTE. AF_09/2024</t>
  </si>
  <si>
    <t>RECONSTRUÇÃO DE BASE E SUB-BASE PARA PAVIMENTAÇÃO DE SOLO (PREDOMINANTEMENTE ARENOSO) BRITA - 40%-60% COM CIMENTO - 8%, MISTURA EM USINA, COM ESPESSURA DE 20 CM - EXCLUSIVE CARGA E TRANSPORTE. AF_09/2024</t>
  </si>
  <si>
    <t>RECONSTRUÇÃO DE BASE E SUB-BASE PARA PAVIMENTAÇÃO DE SOLO (PREDOMINANTEMENTE ARENOSO) BRITA - 40%-60%, MISTURA EM PISTA, COM ESPESSURA DE 10 CM - EXCLUSIVE ESCAVAÇÃO, CARGA E TRANSPORTE E SOLO. AF_09/2024</t>
  </si>
  <si>
    <t>RECONSTRUÇÃO DE BASE E SUB-BASE PARA PAVIMENTAÇÃO DE SOLO (PREDOMINANTEMENTE ARENOSO) BRITA - 40%-60%, MISTURA EM PISTA, COM ESPESSURA DE 15 CM - EXCLUSIVE ESCAVAÇÃO, CARGA E TRANSPORTE E SOLO. AF_09/2024</t>
  </si>
  <si>
    <t>RECONSTRUÇÃO DE BASE E SUB-BASE PARA PAVIMENTAÇÃO DE SOLO (PREDOMINANTEMENTE ARENOSO) BRITA - 40%-60%, MISTURA EM PISTA, COM ESPESSURA DE 20 CM - EXCLUSIVE ESCAVAÇÃO, CARGA E TRANSPORTE E SOLO. AF_09/2024</t>
  </si>
  <si>
    <t>RECONSTRUÇÃO DE BASE E SUB-BASE PARA PAVIMENTAÇÃO DE SOLO (PREDOMINANTEMENTE ARENOSO) BRITA - 40%-60%, MISTURA EM USINA, COM ESPESSURA DE 10 CM - EXCLUSIVE CARGA E TRANSPORTE. AF_09/2024</t>
  </si>
  <si>
    <t>RECONSTRUÇÃO DE BASE E SUB-BASE PARA PAVIMENTAÇÃO DE SOLO (PREDOMINANTEMENTE ARENOSO) BRITA - 40%-60%, MISTURA EM USINA, COM ESPESSURA DE 15 CM - EXCLUSIVE CARGA E TRANSPORTE. AF_09/2024</t>
  </si>
  <si>
    <t>RECONSTRUÇÃO DE BASE E SUB-BASE PARA PAVIMENTAÇÃO DE SOLO (PREDOMINANTEMENTE ARENOSO) BRITA - 40%-60%, MISTURA EM USINA, COM ESPESSURA DE 20 CM - EXCLUSIVE CARGA E TRANSPORTE. AF_09/2024</t>
  </si>
  <si>
    <t>RECONSTRUÇÃO DE BASE E SUB-BASE PARA PAVIMENTAÇÃO DE SOLO (PREDOMINANTEMENTE ARENOSO) BRITA - 50%-50% COM CIMENTO - 4%, MISTURA EM PISTA, COM ESPESSURA DE 10 CM - EXCLUSIVE ESCAVAÇÃO, CARGA E TRANSPORTE E SOLO. AF_09/2024</t>
  </si>
  <si>
    <t>RECONSTRUÇÃO DE BASE E SUB-BASE PARA PAVIMENTAÇÃO DE SOLO (PREDOMINANTEMENTE ARENOSO) BRITA - 50%-50% COM CIMENTO - 4%, MISTURA EM PISTA, COM ESPESSURA DE 15 CM - EXCLUSIVE ESCAVAÇÃO, CARGA E TRANSPORTE E SOLO. AF_09/2024</t>
  </si>
  <si>
    <t>RECONSTRUÇÃO DE BASE E SUB-BASE PARA PAVIMENTAÇÃO DE SOLO (PREDOMINANTEMENTE ARENOSO) BRITA - 50%-50% COM CIMENTO - 4%, MISTURA EM PISTA, COM ESPESSURA DE 20 CM - EXCLUSIVE ESCAVAÇÃO, CARGA E TRANSPORTE E SOLO. AF_09/2024</t>
  </si>
  <si>
    <t>RECONSTRUÇÃO DE BASE E SUB-BASE PARA PAVIMENTAÇÃO DE SOLO (PREDOMINANTEMENTE ARENOSO) BRITA - 50%-50% COM CIMENTO - 4%, MISTURA EM USINA, COM ESPESSURA DE 10 CM - EXCLUSIVE CARGA E TRANSPORTE. AF_09/2024</t>
  </si>
  <si>
    <t>RECONSTRUÇÃO DE BASE E SUB-BASE PARA PAVIMENTAÇÃO DE SOLO (PREDOMINANTEMENTE ARENOSO) BRITA - 50%-50% COM CIMENTO - 4%, MISTURA EM USINA, COM ESPESSURA DE 15 CM - EXCLUSIVE CARGA E TRANSPORTE. AF_09/2024</t>
  </si>
  <si>
    <t>RECONSTRUÇÃO DE BASE E SUB-BASE PARA PAVIMENTAÇÃO DE SOLO (PREDOMINANTEMENTE ARENOSO) BRITA - 50%-50% COM CIMENTO - 4%, MISTURA EM USINA, COM ESPESSURA DE 20 CM - EXCLUSIVE CARGA E TRANSPORTE. AF_09/2024</t>
  </si>
  <si>
    <t>RECONSTRUÇÃO DE BASE E SUB-BASE PARA PAVIMENTAÇÃO DE SOLO (PREDOMINANTEMENTE ARENOSO) BRITA - 50%-50% COM CIMENTO - 6%, MISTURA EM PISTA, COM ESPESSURA DE 10 CM - EXCLUSIVE ESCAVAÇÃO, CARGA E TRANSPORTE E SOLO. AF_09/2024</t>
  </si>
  <si>
    <t>RECONSTRUÇÃO DE BASE E SUB-BASE PARA PAVIMENTAÇÃO DE SOLO (PREDOMINANTEMENTE ARENOSO) BRITA - 50%-50% COM CIMENTO - 6%, MISTURA EM PISTA, COM ESPESSURA DE 15 CM - EXCLUSIVE ESCAVAÇÃO, CARGA E TRANSPORTE E SOLO. AF_09/2024</t>
  </si>
  <si>
    <t>RECONSTRUÇÃO DE BASE E SUB-BASE PARA PAVIMENTAÇÃO DE SOLO (PREDOMINANTEMENTE ARENOSO) BRITA - 50%-50% COM CIMENTO - 6%, MISTURA EM PISTA, COM ESPESSURA DE 20 CM - EXCLUSIVE ESCAVAÇÃO, CARGA E TRANSPORTE E SOLO. AF_09/2024</t>
  </si>
  <si>
    <t>RECONSTRUÇÃO DE BASE E SUB-BASE PARA PAVIMENTAÇÃO DE SOLO (PREDOMINANTEMENTE ARENOSO) BRITA - 50%-50% COM CIMENTO - 6%, MISTURA EM USINA, COM ESPESSURA DE 10 CM - EXCLUSIVE CARGA E TRANSPORTE. AF_09/2024</t>
  </si>
  <si>
    <t>RECONSTRUÇÃO DE BASE E SUB-BASE PARA PAVIMENTAÇÃO DE SOLO (PREDOMINANTEMENTE ARENOSO) BRITA - 50%-50% COM CIMENTO - 6%, MISTURA EM USINA, COM ESPESSURA DE 15 CM - EXCLUSIVE CARGA E TRANSPORTE. AF_09/2024</t>
  </si>
  <si>
    <t>RECONSTRUÇÃO DE BASE E SUB-BASE PARA PAVIMENTAÇÃO DE SOLO (PREDOMINANTEMENTE ARENOSO) BRITA - 50%-50% COM CIMENTO - 6%, MISTURA EM USINA, COM ESPESSURA DE 20 CM - EXCLUSIVE CARGA E TRANSPORTE. AF_09/2024</t>
  </si>
  <si>
    <t>RECONSTRUÇÃO DE BASE E SUB-BASE PARA PAVIMENTAÇÃO DE SOLO (PREDOMINANTEMENTE ARENOSO) BRITA - 50%-50% COM CIMENTO - 8%, MISTURA EM PISTA, COM ESPESSURA DE 10 CM - EXCLUSIVE ESCAVAÇÃO, CARGA E TRANSPORTE E SOLO. AF_09/2024</t>
  </si>
  <si>
    <t>RECONSTRUÇÃO DE BASE E SUB-BASE PARA PAVIMENTAÇÃO DE SOLO (PREDOMINANTEMENTE ARENOSO) BRITA - 50%-50% COM CIMENTO - 8%, MISTURA EM PISTA, COM ESPESSURA DE 15 CM - EXCLUSIVE ESCAVAÇÃO, CARGA E TRANSPORTE E SOLO. AF_09/2024</t>
  </si>
  <si>
    <t>RECONSTRUÇÃO DE BASE E SUB-BASE PARA PAVIMENTAÇÃO DE SOLO (PREDOMINANTEMENTE ARENOSO) BRITA - 50%-50% COM CIMENTO - 8%, MISTURA EM PISTA, COM ESPESSURA DE 20 CM - EXCLUSIVE ESCAVAÇÃO, CARGA E TRANSPORTE E SOLO. AF_09/2024</t>
  </si>
  <si>
    <t>RECONSTRUÇÃO DE BASE E SUB-BASE PARA PAVIMENTAÇÃO DE SOLO (PREDOMINANTEMENTE ARENOSO) BRITA - 50%-50% COM CIMENTO - 8%, MISTURA EM USINA, COM ESPESSURA DE 10 CM - EXCLUSIVE CARGA E TRANSPORTE. AF_09/2024</t>
  </si>
  <si>
    <t>RECONSTRUÇÃO DE BASE E SUB-BASE PARA PAVIMENTAÇÃO DE SOLO (PREDOMINANTEMENTE ARENOSO) BRITA - 50%-50% COM CIMENTO - 8%, MISTURA EM USINA, COM ESPESSURA DE 15 CM - EXCLUSIVE CARGA E TRANSPORTE. AF_09/2024</t>
  </si>
  <si>
    <t>RECONSTRUÇÃO DE BASE E SUB-BASE PARA PAVIMENTAÇÃO DE SOLO (PREDOMINANTEMENTE ARENOSO) BRITA - 50%-50% COM CIMENTO - 8%, MISTURA EM USINA, COM ESPESSURA DE 20 CM - EXCLUSIVE CARGA E TRANSPORTE. AF_09/2024</t>
  </si>
  <si>
    <t>RECONSTRUÇÃO DE BASE E SUB-BASE PARA PAVIMENTAÇÃO DE SOLO (PREDOMINANTEMENTE ARENOSO) BRITA - 50%-50%, MISTURA EM PISTA, COM ESPESSURA DE 10 CM - EXCLUSIVE ESCAVAÇÃO, CARGA E TRANSPORTE E SOLO. AF_09/2024</t>
  </si>
  <si>
    <t>RECONSTRUÇÃO DE BASE E SUB-BASE PARA PAVIMENTAÇÃO DE SOLO (PREDOMINANTEMENTE ARENOSO) BRITA - 50%-50%, MISTURA EM PISTA, COM ESPESSURA DE 15 CM - EXCLUSIVE ESCAVAÇÃO, CARGA E TRANSPORTE E SOLO. AF_09/2024</t>
  </si>
  <si>
    <t>RECONSTRUÇÃO DE BASE E SUB-BASE PARA PAVIMENTAÇÃO DE SOLO (PREDOMINANTEMENTE ARENOSO) BRITA - 50%-50%, MISTURA EM PISTA, COM ESPESSURA DE 20 CM - EXCLUSIVE ESCAVAÇÃO, CARGA E TRANSPORTE E SOLO. AF_09/2024</t>
  </si>
  <si>
    <t>RECONSTRUÇÃO DE BASE E SUB-BASE PARA PAVIMENTAÇÃO DE SOLO (PREDOMINANTEMENTE ARENOSO) BRITA - 50%-50%, MISTURA EM USINA, COM ESPESSURA DE 10 CM - EXCLUSIVE CARGA E TRANSPORTE. AF_09/2024</t>
  </si>
  <si>
    <t>RECONSTRUÇÃO DE BASE E SUB-BASE PARA PAVIMENTAÇÃO DE SOLO (PREDOMINANTEMENTE ARENOSO) BRITA - 50%-50%, MISTURA EM USINA, COM ESPESSURA DE 15 CM - EXCLUSIVE CARGA E TRANSPORTE. AF_09/2024</t>
  </si>
  <si>
    <t>RECONSTRUÇÃO DE BASE E SUB-BASE PARA PAVIMENTAÇÃO DE SOLO (PREDOMINANTEMENTE ARENOSO) BRITA - 50%-50%, MISTURA EM USINA, COM ESPESSURA DE 20 CM - EXCLUSIVE CARGA E TRANSPORTE. AF_09/2024</t>
  </si>
  <si>
    <t>RECONSTRUÇÃO DE BASE E SUB-BASE PARA PAVIMENTAÇÃO DE SOLO (PREDOMINANTEMENTE ARENOSO) COM CIMENTO - 6%, MISTURA EM PISTA, COM ESPESSURA DE 10 CM - EXCLUSIVE ESCAVAÇÃO, CARGA E TRANSPORTE E SOLO. AF_09/2024</t>
  </si>
  <si>
    <t>RECONSTRUÇÃO DE BASE E SUB-BASE PARA PAVIMENTAÇÃO DE SOLO (PREDOMINANTEMENTE ARENOSO) COM CIMENTO - 6%, MISTURA EM PISTA, COM ESPESSURA DE 15 CM - EXCLUSIVE ESCAVAÇÃO, CARGA E TRANSPORTE E SOLO. AF_09/2024</t>
  </si>
  <si>
    <t>RECONSTRUÇÃO DE BASE E SUB-BASE PARA PAVIMENTAÇÃO DE SOLO (PREDOMINANTEMENTE ARENOSO) COM CIMENTO - 6%, MISTURA EM PISTA, COM ESPESSURA DE 20 CM - EXCLUSIVE ESCAVAÇÃO, CARGA E TRANSPORTE E SOLO. AF_09/2024</t>
  </si>
  <si>
    <t>RECONSTRUÇÃO DE BASE E SUB-BASE PARA PAVIMENTAÇÃO DE SOLO (PREDOMINANTEMENTE ARENOSO) COM CIMENTO - 6%, MISTURA EM USINA, COM ESPESSURA DE 10 CM - EXCLUSIVE CARGA E TRANSPORTE. AF_09/2024</t>
  </si>
  <si>
    <t>RECONSTRUÇÃO DE BASE E SUB-BASE PARA PAVIMENTAÇÃO DE SOLO (PREDOMINANTEMENTE ARENOSO) COM CIMENTO - 6%, MISTURA EM USINA, COM ESPESSURA DE 15 CM - EXCLUSIVE CARGA E TRANSPORTE. AF_09/2024</t>
  </si>
  <si>
    <t>RECONSTRUÇÃO DE BASE E SUB-BASE PARA PAVIMENTAÇÃO DE SOLO (PREDOMINANTEMENTE ARENOSO) COM CIMENTO - 6%, MISTURA EM USINA, COM ESPESSURA DE 20 CM - EXCLUSIVE CARGA E TRANSPORTE. AF_09/2024</t>
  </si>
  <si>
    <t>RECONSTRUÇÃO DE BASE E SUB-BASE PARA PAVIMENTAÇÃO DE SOLO (PREDOMINANTEMENTE ARENOSO) COM CIMENTO - 8%, MISTURA EM PISTA, COM ESPESSURA DE 10 CM - EXCLUSIVE ESCAVAÇÃO, CARGA E TRANSPORTE E SOLO. AF_09/2024</t>
  </si>
  <si>
    <t>RECONSTRUÇÃO DE BASE E SUB-BASE PARA PAVIMENTAÇÃO DE SOLO (PREDOMINANTEMENTE ARENOSO) COM CIMENTO - 8%, MISTURA EM PISTA, COM ESPESSURA DE 15 CM - EXCLUSIVE ESCAVAÇÃO, CARGA E TRANSPORTE E SOLO. AF_09/2024</t>
  </si>
  <si>
    <t>RECONSTRUÇÃO DE BASE E SUB-BASE PARA PAVIMENTAÇÃO DE SOLO (PREDOMINANTEMENTE ARENOSO) COM CIMENTO - 8%, MISTURA EM PISTA, COM ESPESSURA DE 20 CM - EXCLUSIVE ESCAVAÇÃO, CARGA E TRANSPORTE E SOLO. AF_09/2024</t>
  </si>
  <si>
    <t>RECONSTRUÇÃO DE BASE E SUB-BASE PARA PAVIMENTAÇÃO DE SOLO (PREDOMINANTEMENTE ARENOSO) COM CIMENTO - 8%, MISTURA EM USINA, COM ESPESSURA DE 10 CM - EXCLUSIVE CARGA E TRANSPORTE. AF_09/2024</t>
  </si>
  <si>
    <t>RECONSTRUÇÃO DE BASE E SUB-BASE PARA PAVIMENTAÇÃO DE SOLO (PREDOMINANTEMENTE ARENOSO) COM CIMENTO - 8%, MISTURA EM USINA, COM ESPESSURA DE 15 CM - EXCLUSIVE CARGA E TRANSPORTE. AF_09/2024</t>
  </si>
  <si>
    <t>RECONSTRUÇÃO DE BASE E SUB-BASE PARA PAVIMENTAÇÃO DE SOLO (PREDOMINANTEMENTE ARENOSO) COM CIMENTO - 8%, MISTURA EM USINA, COM ESPESSURA DE 20 CM - EXCLUSIVE CARGA E TRANSPORTE. AF_09/2024</t>
  </si>
  <si>
    <t>RECONSTRUÇÃO DE BASE E SUB-BASE PARA PAVIMENTAÇÃO DE SOLO (PREDOMINANTEMENTE ARENOSO) MELHORADO COM CIMENTO - 2%, MISTURA EM PISTA, COM ESPESSURA DE 10 CM - EXCLUSIVE ESCAVAÇÃO, CARGA E TRANSPORTE E SOLO. AF_09/2024</t>
  </si>
  <si>
    <t>RECONSTRUÇÃO DE BASE E SUB-BASE PARA PAVIMENTAÇÃO DE SOLO (PREDOMINANTEMENTE ARENOSO) MELHORADO COM CIMENTO - 2%, MISTURA EM PISTA, COM ESPESSURA DE 15 CM - EXCLUSIVE ESCAVAÇÃO, CARGA E TRANSPORTE E SOLO. AF_09/2024</t>
  </si>
  <si>
    <t>RECONSTRUÇÃO DE BASE E SUB-BASE PARA PAVIMENTAÇÃO DE SOLO (PREDOMINANTEMENTE ARENOSO) MELHORADO COM CIMENTO - 2%, MISTURA EM PISTA, COM ESPESSURA DE 20 CM - EXCLUSIVE ESCAVAÇÃO, CARGA E TRANSPORTE E SOLO. AF_09/2024</t>
  </si>
  <si>
    <t>RECONSTRUÇÃO DE BASE E SUB-BASE PARA PAVIMENTAÇÃO DE SOLO (PREDOMINANTEMENTE ARENOSO) MELHORADO COM CIMENTO - 2%, MISTURA EM USINA, COM ESPESSURA DE 10 CM - EXCLUSIVE CARGA E TRANSPORTE. AF_09/2024</t>
  </si>
  <si>
    <t>RECONSTRUÇÃO DE BASE E SUB-BASE PARA PAVIMENTAÇÃO DE SOLO (PREDOMINANTEMENTE ARENOSO) MELHORADO COM CIMENTO - 2%, MISTURA EM USINA, COM ESPESSURA DE 15 CM - EXCLUSIVE CARGA E TRANSPORTE. AF_09/2024</t>
  </si>
  <si>
    <t>RECONSTRUÇÃO DE BASE E SUB-BASE PARA PAVIMENTAÇÃO DE SOLO (PREDOMINANTEMENTE ARENOSO) MELHORADO COM CIMENTO - 2%, MISTURA EM USINA, COM ESPESSURA DE 20 CM - EXCLUSIVE CARGA E TRANSPORTE. AF_09/2024</t>
  </si>
  <si>
    <t>RECONSTRUÇÃO DE BASE E SUB-BASE PARA PAVIMENTAÇÃO DE SOLO (PREDOMINANTEMENTE ARENOSO) MELHORADO COM CIMENTO - 4%, MISTURA EM PISTA, COM ESPESSURA DE 10 CM - EXCLUSIVE ESCAVAÇÃO, CARGA E TRANSPORTE E SOLO. AF_09/2024</t>
  </si>
  <si>
    <t>RECONSTRUÇÃO DE BASE E SUB-BASE PARA PAVIMENTAÇÃO DE SOLO (PREDOMINANTEMENTE ARENOSO) MELHORADO COM CIMENTO - 4%, MISTURA EM PISTA, COM ESPESSURA DE 15 CM - EXCLUSIVE ESCAVAÇÃO, CARGA E TRANSPORTE E SOLO. AF_09/2024</t>
  </si>
  <si>
    <t>RECONSTRUÇÃO DE BASE E SUB-BASE PARA PAVIMENTAÇÃO DE SOLO (PREDOMINANTEMENTE ARENOSO) MELHORADO COM CIMENTO - 4%, MISTURA EM PISTA, COM ESPESSURA DE 20 CM - EXCLUSIVE ESCAVAÇÃO, CARGA E TRANSPORTE E SOLO. AF_09/2024</t>
  </si>
  <si>
    <t>RECONSTRUÇÃO DE BASE E SUB-BASE PARA PAVIMENTAÇÃO DE SOLO (PREDOMINANTEMENTE ARENOSO) MELHORADO COM CIMENTO - 4%, MISTURA EM USINA, COM ESPESSURA DE 10 CM - EXCLUSIVE CARGA E TRANSPORTE. AF_09/2024</t>
  </si>
  <si>
    <t>RECONSTRUÇÃO DE BASE E SUB-BASE PARA PAVIMENTAÇÃO DE SOLO (PREDOMINANTEMENTE ARENOSO) MELHORADO COM CIMENTO - 4%, MISTURA EM USINA, COM ESPESSURA DE 15 CM - EXCLUSIVE CARGA E TRANSPORTE. AF_09/2024</t>
  </si>
  <si>
    <t>RECONSTRUÇÃO DE BASE E SUB-BASE PARA PAVIMENTAÇÃO DE SOLO (PREDOMINANTEMENTE ARENOSO) MELHORADO COM CIMENTO - 4%, MISTURA EM USINA, COM ESPESSURA DE 20 CM - EXCLUSIVE CARGA E TRANSPORTE. AF_09/2024</t>
  </si>
  <si>
    <t>RECONSTRUÇÃO DE BASE E SUB-BASE PARA PAVIMENTAÇÃO DE SOLO (PREDOMINANTEMENTE ARGILOSO) BRITA - 40%-60%, MISTURA EM PISTA, COM ESPESSURA DE 10 CM - EXCLUSIVE ESCAVAÇÃO, CARGA E TRANSPORTE E SOLO. AF_09/2024</t>
  </si>
  <si>
    <t>RECONSTRUÇÃO DE BASE E SUB-BASE PARA PAVIMENTAÇÃO DE SOLO (PREDOMINANTEMENTE ARGILOSO) BRITA - 40%-60%, MISTURA EM PISTA, COM ESPESSURA DE 15 CM - EXCLUSIVE ESCAVAÇÃO, CARGA E TRANSPORTE E SOLO. AF_09/2024</t>
  </si>
  <si>
    <t>RECONSTRUÇÃO DE BASE E SUB-BASE PARA PAVIMENTAÇÃO DE SOLO (PREDOMINANTEMENTE ARGILOSO) BRITA - 40%-60%, MISTURA EM PISTA, COM ESPESSURA DE 20 CM - EXCLUSIVE ESCAVAÇÃO, CARGA E TRANSPORTE E SOLO. AF_09/2024</t>
  </si>
  <si>
    <t>RECONSTRUÇÃO DE BASE E SUB-BASE PARA PAVIMENTAÇÃO DE SOLO (PREDOMINANTEMENTE ARGILOSO) BRITA - 40%-60%, MISTURA EM USINA, COM ESPESSURA DE 10 CM - EXCLUSIVE CARGA E TRANSPORTE. AF_09/2024</t>
  </si>
  <si>
    <t>RECONSTRUÇÃO DE BASE E SUB-BASE PARA PAVIMENTAÇÃO DE SOLO (PREDOMINANTEMENTE ARGILOSO) BRITA - 40%-60%, MISTURA EM USINA, COM ESPESSURA DE 15 CM - EXCLUSIVE CARGA E TRANSPORTE. AF_09/2024</t>
  </si>
  <si>
    <t>RECONSTRUÇÃO DE BASE E SUB-BASE PARA PAVIMENTAÇÃO DE SOLO (PREDOMINANTEMENTE ARGILOSO) BRITA - 40%-60%, MISTURA EM USINA, COM ESPESSURA DE 20 CM - EXCLUSIVE CARGA E TRANSPORTE. AF_09/2024</t>
  </si>
  <si>
    <t>RECONSTRUÇÃO DE BASE E SUB-BASE PARA PAVIMENTAÇÃO DE SOLO (PREDOMINANTEMENTE ARGILOSO) BRITA - 50%-50%, MISTURA EM PISTA, COM ESPESSURA DE 10 CM - EXCLUSIVE ESCAVAÇÃO, CARGA E TRANSPORTE E SOLO. AF_09/2024</t>
  </si>
  <si>
    <t>RECONSTRUÇÃO DE BASE E SUB-BASE PARA PAVIMENTAÇÃO DE SOLO (PREDOMINANTEMENTE ARGILOSO) BRITA - 50%-50%, MISTURA EM PISTA, COM ESPESSURA DE 15 CM - EXCLUSIVE ESCAVAÇÃO, CARGA E TRANSPORTE E SOLO. AF_09/2024</t>
  </si>
  <si>
    <t>RECONSTRUÇÃO DE BASE E SUB-BASE PARA PAVIMENTAÇÃO DE SOLO (PREDOMINANTEMENTE ARGILOSO) BRITA - 50%-50%, MISTURA EM PISTA, COM ESPESSURA DE 20 CM - EXCLUSIVE ESCAVAÇÃO, CARGA E TRANSPORTE E SOLO. AF_09/2024</t>
  </si>
  <si>
    <t>RECONSTRUÇÃO DE BASE E SUB-BASE PARA PAVIMENTAÇÃO DE SOLO (PREDOMINANTEMENTE ARGILOSO) BRITA - 50%-50%, MISTURA EM USINA, COM ESPESSURA DE 10 CM - EXCLUSIVE CARGA E TRANSPORTE. AF_09/2024</t>
  </si>
  <si>
    <t>RECONSTRUÇÃO DE BASE E SUB-BASE PARA PAVIMENTAÇÃO DE SOLO (PREDOMINANTEMENTE ARGILOSO) BRITA - 50%-50%, MISTURA EM USINA, COM ESPESSURA DE 15 CM - EXCLUSIVE CARGA E TRANSPORTE. AF_09/2024</t>
  </si>
  <si>
    <t>RECONSTRUÇÃO DE BASE E SUB-BASE PARA PAVIMENTAÇÃO DE SOLO (PREDOMINANTEMENTE ARGILOSO) BRITA - 50%-50%, MISTURA EM USINA, COM ESPESSURA DE 20 CM - EXCLUSIVE CARGA E TRANSPORTE. AF_09/2024</t>
  </si>
  <si>
    <t>RECONSTRUÇÃO DE BASE E SUB-BASE PARA PAVIMENTAÇÃO DE SOLO DE COMPORTAMENTO LATERÍTICO (ARENOSO), COM ESPESSURA DE 10 CM - EXCLUSIVE ESCAVAÇÃO, CARGA E TRANSPORTE E SOLO. AF_09/2024</t>
  </si>
  <si>
    <t>RECONSTRUÇÃO DE BASE E SUB-BASE PARA PAVIMENTAÇÃO DE SOLO DE COMPORTAMENTO LATERÍTICO (ARENOSO), COM ESPESSURA DE 15 CM - EXCLUSIVE ESCAVAÇÃO, CARGA E TRANSPORTE E SOLO. AF_09/2024</t>
  </si>
  <si>
    <t>RECONSTRUÇÃO DE BASE E SUB-BASE PARA PAVIMENTAÇÃO DE SOLO DE COMPORTAMENTO LATERÍTICO (ARENOSO), COM ESPESSURA DE 20 CM - EXCLUSIVE ESCAVAÇÃO, CARGA E TRANSPORTE E SOLO. AF_09/2024</t>
  </si>
  <si>
    <t>REGULARIZAÇÃO DE SUPERFÍCIES COM MOTONIVELADORA. AF_09/2024</t>
  </si>
  <si>
    <t>REGULARIZAÇÃO E COMPACTAÇÃO DE SUBLEITO DE SOLO PREDOMINANTEMENTE ARENOSO, PARA OBRAS DE CONSTRUÇÃO DE PAVIMENTOS. AF_09/2024</t>
  </si>
  <si>
    <t>REGULARIZAÇÃO E COMPACTAÇÃO DE SUBLEITO DE SOLO PREDOMINANTEMENTE ARENOSO, PARA OBRAS DE RECONSTRUÇÃO DE PAVIMENTOS. AF_09/2024</t>
  </si>
  <si>
    <t>REGULARIZAÇÃO E COMPACTAÇÃO DE SUBLEITO DE SOLO PREDOMINANTEMENTE ARGILOSO, PARA OBRAS DE CONSTRUÇÃO DE PAVIMENTOS. AF_09/2024</t>
  </si>
  <si>
    <t>REGULARIZAÇÃO E COMPACTAÇÃO DE SUBLEITO DE SOLO PREDOMINANTEMENTE ARGILOSO, PARA OBRAS DE RECONSTRUÇÃO DE PAVIMENTOS. AF_09/2024</t>
  </si>
  <si>
    <t>ARMAÇÃO DE MURO ALA E MURO TESTA UTILIZANDO AÇO CA-50 DE 10 MM - MONTAGEM. AF_07/2021</t>
  </si>
  <si>
    <t>ARMAÇÃO DE MURO ALA E MURO TESTA UTILIZANDO AÇO CA-50 DE 12,5 MM - MONTAGEM. AF_07/2021</t>
  </si>
  <si>
    <t>ARMAÇÃO DE MURO ALA E MURO TESTA UTILIZANDO AÇO CA-50 DE 16 MM - MONTAGEM. AF_07/2021</t>
  </si>
  <si>
    <t>ARMAÇÃO DE MURO ALA E MURO TESTA UTILIZANDO AÇO CA-50 DE 20 MM - MONTAGEM. AF_07/2021</t>
  </si>
  <si>
    <t>ARMAÇÃO DE MURO ALA E MURO TESTA UTILIZANDO AÇO CA-50 DE 6,3 MM - MONTAGEM. AF_07/2021</t>
  </si>
  <si>
    <t>ARMAÇÃO DE MURO ALA E MURO TESTA UTILIZANDO AÇO CA-50 DE 8 MM - MONTAGEM. AF_07/2021</t>
  </si>
  <si>
    <t>ARMAÇÃO DE SOLEIRA UTILIZANDO AÇO CA-50 DE 6,3 MM - MONTAGEM. AF_07/2021</t>
  </si>
  <si>
    <t>ARMAÇÃO DE SOLEIRA UTILIZANDO AÇO CA-50 DE 8 MM - MONTAGEM. AF_07/2021</t>
  </si>
  <si>
    <t>BOCA PARA BUEIRO DUPLO CELULAR 150 X 150 CM EM CONCRETO, ALAS COM ESCONSIDADE DE 30°, INCLUINDO FÔRMAS E MATERIAIS. AF_07/2021</t>
  </si>
  <si>
    <t>BOCA PARA BUEIRO DUPLO CELULAR 150 X 150 CM EM GABIÃO, ALAS COM ESCONSIDADE DE 45°, INCLUINDO FÔRMAS E MATERIAIS. AF_07/2021</t>
  </si>
  <si>
    <t>BOCA PARA BUEIRO DUPLO CELULAR 200 X 200 CM EM CONCRETO, ALAS COM ESCONSIDADE DE 30°, INCLUINDO FÔRMAS E MATERIAIS. AF_07/2021</t>
  </si>
  <si>
    <t>BOCA PARA BUEIRO DUPLO CELULAR 200 X 200 CM EM GABIÃO, ALAS COM ESCONSIDADE DE 45°, INCLUINDO FÔRMAS E MATERIAIS. AF_07/2021</t>
  </si>
  <si>
    <t>BOCA PARA BUEIRO DUPLO CELULAR 250 X 250 CM EM CONCRETO, ALAS COM ESCONSIDADE DE 30°, INCLUINDO FÔRMAS E MATERIAIS. AF_07/2021</t>
  </si>
  <si>
    <t>BOCA PARA BUEIRO DUPLO CELULAR 250 X 250 CM EM GABIÃO, ALAS COM ESCONSIDADE DE 45°, INCLUINDO FÔRMAS E MATERIAIS. AF_07/2021</t>
  </si>
  <si>
    <t>BOCA PARA BUEIRO DUPLO CELULAR 300 X 300 CM EM CONCRETO, ALAS COM ESCONSIDADE DE 30°, INCLUINDO FÔRMAS E MATERIAIS. AF_07/2021</t>
  </si>
  <si>
    <t>BOCA PARA BUEIRO DUPLO CELULAR 300 X 300 CM EM GABIÃO, ALAS COM ESCONSIDADE DE 45°, INCLUINDO FÔRMAS E MATERIAIS. AF_07/2021</t>
  </si>
  <si>
    <t>BOCA PARA BUEIRO DUPLO TUBULAR D = 100 CM EM CONCRETO, ALAS COM ESCONSIDADE DE 0°, INCLUINDO FÔRMAS E MATERIAIS. AF_07/2021</t>
  </si>
  <si>
    <t>BOCA PARA BUEIRO DUPLO TUBULAR D = 100 CM EM CONCRETO, ALAS COM ESCONSIDADE DE 30°, INCLUINDO FÔRMAS E MATERIAIS. AF_07/2021</t>
  </si>
  <si>
    <t>BOCA PARA BUEIRO DUPLO TUBULAR D = 100 CM EM GABIÃO, ALAS COM ESCONSIDADE DE 45°, INCLUINDO FÔRMAS E MATERIAIS. AF_07/2021</t>
  </si>
  <si>
    <t>BOCA PARA BUEIRO DUPLO TUBULAR D = 120 CM EM CONCRETO, ALAS COM ESCONSIDADE DE 0°, INCLUINDO FÔRMAS E MATERIAIS. AF_07/2021</t>
  </si>
  <si>
    <t>BOCA PARA BUEIRO DUPLO TUBULAR D = 120 CM EM CONCRETO, ALAS COM ESCONSIDADE DE 30°, INCLUINDO FÔRMAS E MATERIAIS. AF_07/2021</t>
  </si>
  <si>
    <t>BOCA PARA BUEIRO DUPLO TUBULAR D = 120 CM EM GABIÃO, ALAS COM ESCONSIDADE DE 45°, INCLUINDO FÔRMAS E MATERIAIS. AF_07/2021</t>
  </si>
  <si>
    <t>BOCA PARA BUEIRO DUPLO TUBULAR D = 150 CM EM CONCRETO, ALAS COM ESCONSIDADE DE 0°, INCLUINDO FÔRMAS E MATERIAIS. AF_07/2021</t>
  </si>
  <si>
    <t>BOCA PARA BUEIRO DUPLO TUBULAR D = 150 CM EM CONCRETO, ALAS COM ESCONSIDADE DE 30°, INCLUINDO FÔRMAS E MATERIAIS. AF_07/2021</t>
  </si>
  <si>
    <t>BOCA PARA BUEIRO DUPLO TUBULAR D = 150 CM EM GABIÃO, ALAS COM ESCONSIDADE DE 45°, INCLUINDO FÔRMAS E MATERIAIS. AF_07/2021</t>
  </si>
  <si>
    <t>BOCA PARA BUEIRO DUPLO TUBULAR D = 40 CM EM GABIÃO, ALAS COM ESCONSIDADE DE 45°, INCLUINDO FÔRMAS E MATERIAIS. AF_07/2021</t>
  </si>
  <si>
    <t>BOCA PARA BUEIRO DUPLO TUBULAR D = 60 CM EM GABIÃO, ALAS COM ESCONSIDADE DE 45°, INCLUINDO FÔRMAS E MATERIAIS. AF_07/2021</t>
  </si>
  <si>
    <t>BOCA PARA BUEIRO DUPLO TUBULAR D = 80 CM EM CONCRETO, ALAS COM ESCONSIDADE DE 0°, INCLUINDO FÔRMAS E MATERIAIS. AF_07/2021</t>
  </si>
  <si>
    <t>BOCA PARA BUEIRO DUPLO TUBULAR D = 80 CM EM GABIÃO, ALAS COM ESCONSIDADE DE 45°, INCLUINDO FÔRMAS E MATERIAIS. AF_07/2021</t>
  </si>
  <si>
    <t>BOCA PARA BUEIRO SIMPLES CELULAR 150 X 150 CM EM CONCRETO, ALAS COM ESCONSIDADE DE 30°, INCLUINDO FÔRMAS E MATERIAIS. AF_07/2021</t>
  </si>
  <si>
    <t>BOCA PARA BUEIRO SIMPLES CELULAR 150 X 150 CM EM GABIÃO, ALAS COM ESCONSIDADE DE 45°, INCLUINDO FÔRMAS E MATERIAIS. AF_07/2021</t>
  </si>
  <si>
    <t>BOCA PARA BUEIRO SIMPLES CELULAR 200 X 200 CM EM CONCRETO, ALAS COM ESCONSIDADE DE 30°, INCLUINDO FÔRMAS E MATERIAIS. AF_07/2021</t>
  </si>
  <si>
    <t>BOCA PARA BUEIRO SIMPLES CELULAR 200 X 200 CM EM GABIÃO, ALAS COM ESCONSIDADE DE 45°, INCLUINDO FÔRMAS E MATERIAIS. AF_07/2021</t>
  </si>
  <si>
    <t>BOCA PARA BUEIRO SIMPLES CELULAR 250 X 250 CM EM CONCRETO, ALAS COM ESCONSIDADE DE 30°, INCLUINDO FÔRMAS E MATERIAIS. AF_07/2021</t>
  </si>
  <si>
    <t>BOCA PARA BUEIRO SIMPLES CELULAR 250 X 250 CM EM GABIÃO, ALAS COM ESCONSIDADE DE 45°, INCLUINDO FÔRMAS E MATERIAIS. AF_07/2021</t>
  </si>
  <si>
    <t>BOCA PARA BUEIRO SIMPLES CELULAR 300 X 300 CM EM CONCRETO, ALAS COM ESCONSIDADE DE 30°, INCLUINDO FÔRMAS E MATERIAIS. AF_07/2021</t>
  </si>
  <si>
    <t>BOCA PARA BUEIRO SIMPLES CELULAR 300 X 300 CM EM GABIÃO, ALAS COM ESCONSIDADE DE 45°, INCLUINDO FÔRMAS E MATERIAIS. AF_07/2021</t>
  </si>
  <si>
    <t>BOCA PARA BUEIRO SIMPLES TUBULAR D = 100 CM EM CONCRETO, ALAS COM ESCONSIDADE DE 0°, INCLUINDO FÔRMAS E MATERIAIS. AF_07/2021</t>
  </si>
  <si>
    <t>BOCA PARA BUEIRO SIMPLES TUBULAR D = 100 CM EM CONCRETO, ALAS COM ESCONSIDADE DE 30°, INCLUINDO FÔRMAS E MATERIAIS. AF_07/2021</t>
  </si>
  <si>
    <t>BOCA PARA BUEIRO SIMPLES TUBULAR D = 100 CM EM GABIÃO, ALAS COM ESCONSIDADE DE 45°, INCLUINDO FÔRMAS E MATERIAIS. AF_07/2021</t>
  </si>
  <si>
    <t>BOCA PARA BUEIRO SIMPLES TUBULAR D = 120 CM EM CONCRETO, ALAS COM ESCONSIDADE DE 0°, INCLUINDO FÔRMAS E MATERIAIS. AF_07/2021</t>
  </si>
  <si>
    <t>BOCA PARA BUEIRO SIMPLES TUBULAR D = 120 CM EM CONCRETO, ALAS COM ESCONSIDADE DE 30°, INCLUINDO FÔRMAS E MATERIAIS. AF_07/2021</t>
  </si>
  <si>
    <t>BOCA PARA BUEIRO SIMPLES TUBULAR D = 120 CM EM GABIÃO, ALAS COM ESCONSIDADE DE 45°, INCLUINDO FÔRMAS E MATERIAIS. AF_07/2021</t>
  </si>
  <si>
    <t>BOCA PARA BUEIRO SIMPLES TUBULAR D = 150 CM EM CONCRETO, ALAS COM ESCONSIDADE DE 0°, INCLUINDO FÔRMAS E MATERIAIS. AF_07/2021</t>
  </si>
  <si>
    <t>BOCA PARA BUEIRO SIMPLES TUBULAR D = 150 CM EM CONCRETO, ALAS COM ESCONSIDADE DE 30°, INCLUINDO FÔRMAS E MATERIAIS. AF_07/2021</t>
  </si>
  <si>
    <t>BOCA PARA BUEIRO SIMPLES TUBULAR D = 150 CM EM GABIÃO, ALAS COM ESCONSIDADE DE 45°, INCLUINDO FÔRMAS E MATERIAIS. AF_07/2021</t>
  </si>
  <si>
    <t>BOCA PARA BUEIRO SIMPLES TUBULAR D = 40 CM EM CONCRETO, ALAS COM ESCONSIDADE DE 0°, INCLUINDO FÔRMAS E MATERIAIS. AF_07/2021</t>
  </si>
  <si>
    <t>BOCA PARA BUEIRO SIMPLES TUBULAR D = 40 CM EM GABIÃO, ALAS COM ESCONSIDADE DE 45°, INCLUINDO FÔRMAS E MATERIAIS. AF_07/2021</t>
  </si>
  <si>
    <t>BOCA PARA BUEIRO SIMPLES TUBULAR D = 60 CM EM CONCRETO, ALAS COM ESCONSIDADE DE 0°, INCLUINDO FÔRMAS E MATERIAIS. AF_07/2021</t>
  </si>
  <si>
    <t>BOCA PARA BUEIRO SIMPLES TUBULAR D = 60 CM EM CONCRETO, ALAS COM ESCONSIDADE DE 30°, INCLUINDO FÔRMAS E MATERIAIS. AF_07/2021</t>
  </si>
  <si>
    <t>BOCA PARA BUEIRO SIMPLES TUBULAR D = 60 CM EM GABIÃO, ALAS COM ESCONSIDADE DE 45°, INCLUINDO FÔRMAS E MATERIAIS. AF_07/2021</t>
  </si>
  <si>
    <t>BOCA PARA BUEIRO SIMPLES TUBULAR D = 80 CM EM CONCRETO, ALAS COM ESCONSIDADE DE 0°, INCLUINDO FÔRMAS E MATERIAIS. AF_07/2021</t>
  </si>
  <si>
    <t>BOCA PARA BUEIRO SIMPLES TUBULAR D = 80 CM EM CONCRETO, ALAS COM ESCONSIDADE DE 30°, INCLUINDO FÔRMAS E MATERIAIS. AF_07/2021</t>
  </si>
  <si>
    <t>BOCA PARA BUEIRO SIMPLES TUBULAR D = 80 CM EM GABIÃO, ALAS COM ESCONSIDADE DE 45°, INCLUINDO FÔRMAS E MATERIAIS. AF_07/2021</t>
  </si>
  <si>
    <t>BOCA PARA BUEIRO TRIPLO CELULAR 150 X 150 CM EM CONCRETO, ALAS COM ESCONSIDADE DE 30°, INCLUINDO FÔRMAS E MATERIAIS. AF_07/2021</t>
  </si>
  <si>
    <t>BOCA PARA BUEIRO TRIPLO CELULAR 150 X 150 CM EM GABIÃO, ALAS COM ESCONSIDADE DE 45°, INCLUINDO FÔRMAS E MATERIAIS. AF_07/2021</t>
  </si>
  <si>
    <t>BOCA PARA BUEIRO TRIPLO CELULAR 200 X 200 CM EM CONCRETO, ALAS COM ESCONSIDADE DE 30°, INCLUINDO FÔRMAS E MATERIAIS. AF_07/2021</t>
  </si>
  <si>
    <t>BOCA PARA BUEIRO TRIPLO CELULAR 200 X 200 CM EM GABIÃO, ALAS COM ESCONSIDADE DE 45°, INCLUINDO FÔRMAS E MATERIAIS. AF_07/2021</t>
  </si>
  <si>
    <t>BOCA PARA BUEIRO TRIPLO CELULAR 250 X 250 CM EM CONCRETO, ALAS COM ESCONSIDADE DE 30°, INCLUINDO FÔRMAS E MATERIAIS. AF_07/2021</t>
  </si>
  <si>
    <t>BOCA PARA BUEIRO TRIPLO CELULAR 250 X 250 CM EM GABIÃO, ALAS COM ESCONSIDADE DE 45°, INCLUINDO FÔRMAS E MATERIAIS. AF_07/2021</t>
  </si>
  <si>
    <t>BOCA PARA BUEIRO TRIPLO CELULAR 300 X 300 CM EM CONCRETO, ALAS COM ESCONSIDADE DE 30°, INCLUINDO FÔRMAS E MATERIAIS. AF_07/2021</t>
  </si>
  <si>
    <t>BOCA PARA BUEIRO TRIPLO CELULAR 300 X 300 CM EM GABIÃO, ALAS COM ESCONSIDADE DE 45°, INCLUINDO FÔRMAS E MATERIAIS. AF_07/2021</t>
  </si>
  <si>
    <t>BOCA PARA BUEIRO TRIPLO TUBULAR D = 100 CM EM CONCRETO, ALAS COM ESCONSIDADE DE 0°, INCLUINDO FÔRMAS E MATERIAIS. AF_07/2021</t>
  </si>
  <si>
    <t>BOCA PARA BUEIRO TRIPLO TUBULAR D = 100 CM EM CONCRETO, ALAS COM ESCONSIDADE DE 30°, INCLUINDO FÔRMAS E MATERIAIS. AF_07/2021</t>
  </si>
  <si>
    <t>BOCA PARA BUEIRO TRIPLO TUBULAR D = 100 CM EM GABIÃO, ALAS COM ESCONSIDADE DE 45°, INCLUINDO FÔRMAS E MATERIAIS. AF_07/2021</t>
  </si>
  <si>
    <t>BOCA PARA BUEIRO TRIPLO TUBULAR D = 120 CM EM CONCRETO, ALAS COM ESCONSIDADE DE 0°, INCLUINDO FÔRMAS E MATERIAIS. AF_07/2021</t>
  </si>
  <si>
    <t>BOCA PARA BUEIRO TRIPLO TUBULAR D = 120 CM EM CONCRETO, ALAS COM ESCONSIDADE DE 30°, INCLUINDO FÔRMAS E MATERIAIS. AF_07/2021</t>
  </si>
  <si>
    <t>BOCA PARA BUEIRO TRIPLO TUBULAR D = 120 CM EM GABIÃO, ALAS COM ESCONSIDADE DE 45°, INCLUINDO FÔRMAS E MATERIAIS. AF_07/2021</t>
  </si>
  <si>
    <t>BOCA PARA BUEIRO TRIPLO TUBULAR D = 150 CM EM CONCRETO, ALAS COM ESCONSIDADE DE 0°, INCLUINDO FÔRMAS E MATERIAIS. AF_07/2021</t>
  </si>
  <si>
    <t>BOCA PARA BUEIRO TRIPLO TUBULAR D = 150 CM EM CONCRETO, ALAS COM ESCONSIDADE DE 30°, INCLUINDO FÔRMAS E MATERIAIS. AF_07/2021</t>
  </si>
  <si>
    <t>BOCA PARA BUEIRO TRIPLO TUBULAR D = 150 CM EM GABIÃO, ALAS COM ESCONSIDADE DE 45°, INCLUINDO FÔRMAS E MATERIAIS. AF_07/2021</t>
  </si>
  <si>
    <t>BOCA PARA BUEIRO TRIPLO TUBULAR D = 40 CM EM GABIÃO, ALAS COM ESCONSIDADE DE 45°, INCLUINDO FÔRMAS E MATERIAIS. AF_07/2021</t>
  </si>
  <si>
    <t>BOCA PARA BUEIRO TRIPLO TUBULAR D = 60 CM EM GABIÃO, ALAS COM ESCONSIDADE DE 45°, INCLUINDO FÔRMAS E MATERIAIS. AF_07/2021</t>
  </si>
  <si>
    <t>BOCA PARA BUEIRO TRIPLO TUBULAR D = 80 CM EM GABIÃO, ALAS COM ESCONSIDADE DE 45°, INCLUINDO FÔRMAS E MATERIAIS. AF_07/2021</t>
  </si>
  <si>
    <t>CONCRETAGEM DE BOCA PARA BUEIRO, FCK = 20 MPA, COM USO DE BOMBA - LANÇAMENTO, ADENSAMENTO E ACABAMENTO. AF_07/2021</t>
  </si>
  <si>
    <t>FABRICAÇÃO, MONTAGEM E DESMONTAGEM DE FÔRMA PARA BOCA PARA BUEIRO, EM CHAPA DE MADEIRA COMPENSADA RESINADA, E = 17 MM, 2 UTILIZAÇÕES. AF_07/2021</t>
  </si>
  <si>
    <t>BOMBA CENTRÍFUGA, MONOFÁSICA, 0,5 CV OU 0,49 HP, HM 6 A 20 M, Q 1,2 A 8,3 M3/H (NÃO INCLUI O FORNECIMENTO DA BOMBA). AF_12/2020</t>
  </si>
  <si>
    <t>BOMBA CENTRÍFUGA, MONOFÁSICA, 0,5 CV OU 0,49 HP, HM 6 A 20 M, Q 1,2 A 8,3 M3/H - FORNECIMENTO E INSTALAÇÃO. AF_12/2020</t>
  </si>
  <si>
    <t>BOMBA CENTRÍFUGA, TRIFÁSICA, 1 CV OU 0,99 HP, HM 14 A 40 M, Q 0,6 A 8,4 M3/H (NÃO INCLUI O FORNECIMENTO DA BOMBA). AF_12/2020</t>
  </si>
  <si>
    <t>BOMBA CENTRÍFUGA, TRIFÁSICA, 1 CV OU 0,99 HP, HM 14 A 40 M, Q 0,6 A 8,4 M3/H - FORNECIMENTO E INSTALAÇÃO. AF_12/2020</t>
  </si>
  <si>
    <t>BOMBA CENTRÍFUGA, TRIFÁSICA, 1,5 CV OU 1,48 HP (NÃO INCLUI O FORNECIMENTO DA BOMBA). AF_12/2020</t>
  </si>
  <si>
    <t>BOMBA CENTRÍFUGA, TRIFÁSICA, 1,5 CV OU 1,48 HP, HM 10 A 24 M, Q 6,1 A 21,9 M3/H - FORNECIMENTO E INSTALAÇÃO. AF_12/2020</t>
  </si>
  <si>
    <t>BOMBA CENTRÍFUGA, TRIFÁSICA, 1,5 CV OU 1,48 HP, HM 10 A 24 M, Q 6,1 A 21,9 M3/H, 2 UNIDADES, INCLUSO QUADRO ELÉTRICO - FORNECIMENTO E INSTALAÇÃO. AF_12/2020</t>
  </si>
  <si>
    <t>BOMBA CENTRÍFUGA, TRIFÁSICA, 1,5 CV OU 1,48 HP, HM 10 A 70 M, Q 1,8 A 5,3 M3/H - FORNECIMENTO E INSTALAÇÃO. AF_12/2020</t>
  </si>
  <si>
    <t>BOMBA CENTRÍFUGA, TRIFÁSICA, 10 CV OU 9,86 HP, HM 85 A 140 M, Q 4,2 A 14,9 M3/H (NÃO INCLUI O FORNECIMENTO DA BOMBA). AF_12/2020</t>
  </si>
  <si>
    <t>BOMBA CENTRÍFUGA, TRIFÁSICA, 10 CV OU 9,86 HP, HM 85 A 140 M, Q 4,2 A 14,9 M3/H - FORNECIMENTO E INSTALAÇÃO. AF_12/2020</t>
  </si>
  <si>
    <t>BOMBA CENTRÍFUGA, TRIFÁSICA, 3 CV OU 2,96 HP, HM 34 A 40 M, Q 8,6 A 14,8 M3/H (NÃO INCLUI O FORNECIMENTO DA BOMBA). AF_12/2020</t>
  </si>
  <si>
    <t>BOMBA CENTRÍFUGA, TRIFÁSICA, 3 CV OU 2,96 HP, HM 34 A 40 M, Q 8,6 A 14,8 M3/H - FORNECIMENTO E INSTALAÇÃO. AF_12/2020</t>
  </si>
  <si>
    <t>BOMBA CENTRÍFUGA, TRIFÁSICA, 3 CV OU 2,96 HP, HM 34 A 40 M, Q 8,6 A 14,8 M3/H, 2 UNIDADES, INCLUSO QUADRO ELÉTRICO - FORNECIMENTO E INSTALAÇÃO. AF_12/2020</t>
  </si>
  <si>
    <t>BOMBA SUBMERSÍVEL, TRIFÁSICA, 3,80 CV OU 3,75 HP, HM 5 A 25,5 M, Q 3,6 A 61,2 M3/H (NÃO INCLUI O FORNECIMENTO DA BOMBA). AF_12/2020</t>
  </si>
  <si>
    <t>BOMBA SUBMERSÍVEL, TRIFÁSICA, 3,80 CV OU 3,75 HP, HM 5 A 25,5 M, Q 3,6 A 61,2 M3/H - FORNECIMENTO E INSTALAÇÃO. AF_12/2020</t>
  </si>
  <si>
    <t>CHAVE DE BOIA AUTOMÁTICA SUPERIOR/INFERIOR 15A/250V - FORNECIMENTO E INSTALAÇÃO. AF_12/2020</t>
  </si>
  <si>
    <t>INSTALAÇÃO DE QUADRO ELÉTRICO PARA BOMBAS TRIFÁSICAS ATÉ 25 CV (NÃO INCLUI O FORNECIMENTO DO QUADRO). AF_12/2020</t>
  </si>
  <si>
    <t>MOTO BOMBA HORIZONTAL ATÉ 10 CV, HM 75 A 80 M, Q 25,4 A 48 (NÃO INCLUI O FORNECIMENTO DA BOMBA). AF_12/2020</t>
  </si>
  <si>
    <t>MOTO BOMBA HORIZONTAL ATÉ 10 CV, HM 75 A 80 M, Q 25,4 A 48 - FORNECIMENTO E INSTALAÇÃO. AF_12/2020</t>
  </si>
  <si>
    <t>MOTO BOMBA HORIZONTAL DE 12,5 A 25 CV, HM 140 M (NÃO INCLUI O FORNECIMENTO DA BOMBA). AF_12/2020</t>
  </si>
  <si>
    <t>MOTO BOMBA HORIZONTAL DE 12,5 A 25CV, HM 140 M - FORNECIMENTO E INSTALAÇÃO. AF_12/2020</t>
  </si>
  <si>
    <t>MOTO BOMBA SUBMERSÍVEL ATÉ 10 CV, HM 21 M (NÃO INCLUI O FORNECIMENTO DA BOMBA). AF_12/2020</t>
  </si>
  <si>
    <t>MOTO BOMBA SUBMERSÍVEL ATÉ 10 CV, HM 21 M - FORNECIMENTO E INSTALAÇÃO. AF_12/2020</t>
  </si>
  <si>
    <t>MOTO BOMBA SUBMERSÍVEL DE 11 A 25 CV, HM 33 M (NÃO INCLUI O FORNECIMENTO DA BOMBA). AF_12/2020</t>
  </si>
  <si>
    <t>MOTO BOMBA SUBMERSÍVEL DE 11 A 25 CV, HM 33 M - FORNECIMENTO E INSTALAÇÃO. AF_12/2020</t>
  </si>
  <si>
    <t>QUADRO ELÉTRICO PARA 2 BOMBAS CENTRÍFUGAS TRIFÁSICAS 1,5 CV - FORNECIMENTO E INSTALAÇÃO. AF_12/2020</t>
  </si>
  <si>
    <t>QUADRO ELÉTRICO PARA 2 BOMBAS CENTRÍFUGAS TRIFÁSICAS 3 CV - FORNECIMENTO E INSTALAÇÃO. AF_12/2020</t>
  </si>
  <si>
    <t>FORNECIMENTO E INSTALAÇÃO DE BRISE DE ALUMÍNIO B57, COM PINTURA ELETROSTÁTICA BRANCA, ACABAMENTO LISO, FIXADO EM PORTA-PAINEL RANHURADO. AF_03/2024</t>
  </si>
  <si>
    <t>FORNECIMENTO E INSTALAÇÃO DE BRISE DE ALUZINC SL4, COM PINTURA ELETROSTÁTICA BRANCA, INCLINAÇÃO DE 45°, ACABAMENTO LISO, FIXADO EM PORTA-PAINEL RANHURADO. AF_03/2024</t>
  </si>
  <si>
    <t>FORNECIMENTO E INSTALAÇÃO DE CAIXA DE ALUMÍNIO PROTETORA PARA CONDENSADORA DE AR-CONDICIONADO, PINTURA ELETROSTÁTICA BRANCA, DIMENSÕES 100 CM X 78 CM X 50 CM. AF_03/2024</t>
  </si>
  <si>
    <t>FORNECIMENTO E INSTALAÇÃO DE CONJUNTO DE BRISE EM REQUADRO DE ALUMÍNIO DESLIZANTE, COM PERFIS INTERNOS TUBULARES FIXOS, COM PINTURA ELETROSTÁTICA BRANCA, ACABAMENTO, 150 CM X 265 CM. AF_03/2024</t>
  </si>
  <si>
    <t>CAIXA COM GRELHA RETANGULAR DE FERRO FUNDIDO, EM ALVENARIA COM BLOCOS DE CONCRETO, DIMENSÕES INTERNAS: 0,30 X 1,00 X 1,00. AF_12/2020</t>
  </si>
  <si>
    <t>CAIXA COM GRELHA RETANGULAR DE FERRO FUNDIDO, EM ALVENARIA COM TIJOLOS CERÂMICOS MACIÇOS, DIMENSÕES INTERNAS: 0,30 X 1,00 X 1,00. AF_12/2020</t>
  </si>
  <si>
    <t>CAIXA DE GORDURA DUPLA (CAPACIDADE: 126 L), RETANGULAR, EM ALVENARIA COM BLOCOS DE CONCRETO, DIMENSÕES INTERNAS = 0,4X0,7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</si>
  <si>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</si>
  <si>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BLOCOS DE CONCRETO, DIMENSÕES INTERNAS = 0,4X1,2 M, ALTURA INTERNA = 1 M. AF_12/2020</t>
  </si>
  <si>
    <t>CAIXA DE GORDURA ESPECIAL (CAPACIDADE: 312 L - PARA ATÉ 146 PESSOAS SERVIDAS NO PICO), RETANGULAR, EM ALVENARIA COM TIJOLOS CERÂMICOS MACIÇOS, DIMENSÕES INTERNAS = 0,4X1,2 M, ALTURA INTERNA = 1 M. AF_12/2020</t>
  </si>
  <si>
    <t>CAIXA DE GORDURA PEQUENA (CAPACIDADE: 19 L), CIRCULAR, EM PVC, DIÂMETRO INTERNO= 0,3 M. AF_12/2020</t>
  </si>
  <si>
    <t>CAIXA DE GORDURA SIMPLES (CAPACIDADE: 36 L), RETANGULAR, EM ALVENARIA COM BLOCOS DE CONCRETO, DIMENSÕES INTERNAS = 0,2X0,4 M, ALTURA INTERNA = 0,8 M. AF_12/2020</t>
  </si>
  <si>
    <t>CAIXA DE GORDURA SIMPLES (CAPACIDADE: 36L), RETANGULAR, EM ALVENARIA COM TIJOLOS CERÂMICOS MACIÇOS, DIMENSÕES INTERNAS = 0,2X0,4 M, ALTURA INTERNA = 0,8 M. AF_12/2020</t>
  </si>
  <si>
    <t>CAIXA DE GORDURA SIMPLES, CIRCULAR, EM CONCRETO PRÉ-MOLDADO, DIÂMETRO INTERNO = 0,4 M, ALTURA INTERNA = 0,4 M. AF_12/2020</t>
  </si>
  <si>
    <t>CAIXA DE INSPEÇÃO PARA ATERRAMENTO, CIRCULAR, EM POLIETILENO, DIÂMETRO INTERNO = 0,3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</si>
  <si>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</si>
  <si>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</si>
  <si>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</si>
  <si>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</si>
  <si>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</si>
  <si>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</si>
  <si>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</si>
  <si>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</si>
  <si>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</si>
  <si>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CONCRETO PRÉ-MOLDADO, FUNDO COM BRITA, DIMENSÕES INTERNAS: 0,3X0,3X0,3 M. AF_12/2020</t>
  </si>
  <si>
    <t>CAIXA ENTERRADA ELÉTRICA RETANGULAR, EM CONCRETO PRÉ-MOLDADO, FUNDO COM BRITA, DIMENSÕES INTERNAS: 0,4X0,4X0,4 M. AF_12/2020</t>
  </si>
  <si>
    <t>CAIXA ENTERRADA ELÉTRICA RETANGULAR, EM CONCRETO PRÉ-MOLDADO, FUNDO COM BRITA, DIMENSÕES INTERNAS: 0,6X0,6X0,5 M. AF_12/2020</t>
  </si>
  <si>
    <t>CAIXA ENTERRADA ELÉTRICA RETANGULAR, EM CONCRETO PRÉ-MOLDADO, FUNDO COM BRITA, DIMENSÕES INTERNAS: 0,8X0,8X0,5 M. AF_12/2020</t>
  </si>
  <si>
    <t>CAIXA ENTERRADA ELÉTRICA RETANGULAR, EM CONCRETO PRÉ-MOLDADO, FUNDO COM BRITA, DIMENSÕES INTERNAS: 1X1X0,5 M. AF_12/2020</t>
  </si>
  <si>
    <t>CAIXA ENTERRADA HIDRÁULICA RETANGULAR EM ALVENARIA COM TIJOLOS CERÂMICOS MACIÇOS, DIMENSÕES INTERNAS: 0,3X0,3X0,3 M PARA REDE DE DRENAGEM.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</si>
  <si>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</si>
  <si>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DRENAGEM.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</si>
  <si>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</si>
  <si>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DRENAGEM. AF_12/2020</t>
  </si>
  <si>
    <t>CAIXA ENTERRADA HIDRÁULICA RETANGULAR EM ALVENARIA COM TIJOLOS CERÂMICOS MACIÇOS, DIMENSÕES INTERNAS: 0,6X0,6X0,6 M PARA REDE DE ESGOTO. AF_12/2020</t>
  </si>
  <si>
    <t>CAIXA ENTERRADA HIDRÁULICA RETANGULAR EM ALVENARIA COM TIJOLOS CERÂMICOS MACIÇOS, DIMENSÕES INTERNAS: 0,8X0,8X0,6 M PARA REDE DE DRENAGEM.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</si>
  <si>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</si>
  <si>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DRENAGEM.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</si>
  <si>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</si>
  <si>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DRENAGEM.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</si>
  <si>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</si>
  <si>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DRENAGEM.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</si>
  <si>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</si>
  <si>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DRENAGEM.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</si>
  <si>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</si>
  <si>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DRENAGEM. AF_12/2020</t>
  </si>
  <si>
    <t>CAIXA ENTERRADA HIDRÁULICA RETANGULAR, EM ALVENARIA COM BLOCOS DE CONCRETO, DIMENSÕES INTERNAS: 1X1X0,6 M PARA REDE DE ESGOTO. AF_12/2020</t>
  </si>
  <si>
    <t>CAIXA ENTERRADA HIDRÁULICA RETANGULAR, EM CONCRETO PRÉ-MOLDADO, DIMENSÕES INTERNAS: 0,3X0,3X0,3 M. AF_12/2020</t>
  </si>
  <si>
    <t>CAIXA ENTERRADA HIDRÁULICA RETANGULAR, EM CONCRETO PRÉ-MOLDADO, DIMENSÕES INTERNAS: 0,4X0,4X0,4 M. AF_12/2020</t>
  </si>
  <si>
    <t>CAIXA ENTERRADA HIDRÁULICA RETANGULAR, EM CONCRETO PRÉ-MOLDADO, DIMENSÕES INTERNAS: 0,6X0,6X0,5 M. AF_12/2020</t>
  </si>
  <si>
    <t>CAIXA ENTERRADA HIDRÁULICA RETANGULAR, EM CONCRETO PRÉ-MOLDADO, DIMENSÕES INTERNAS: 0,8X0,8X0,5 M. AF_12/2020</t>
  </si>
  <si>
    <t>CAIXA ENTERRADA HIDRÁULICA RETANGULAR, EM CONCRETO PRÉ-MOLDADO, DIMENSÕES INTERNAS: 1X1X0,5 M. AF_12/2020</t>
  </si>
  <si>
    <t>CAIXA ENTERRADA PARA INSTALAÇÕES TELEFÔNICAS TIPO R1, EM ALVENARIA COM BLOCOS DE CONCRETO, DIMENSÕES INTERNAS: 0,35X0,60X0,60 M, EXCLUINDO TAMPÃO. AF_12/2020</t>
  </si>
  <si>
    <t>CAIXA ENTERRADA PARA INSTALAÇÕES TELEFÔNICAS TIPO R2, EM ALVENARIA COM BLOCOS DE CONCRETO, DIMENSÕES INTERNAS: 0,52X1,07X0,60 M, EXCLUINDO TAMPÃO. AF_12/2020</t>
  </si>
  <si>
    <t>CAIXA ENTERRADA PARA INSTALAÇÕES TELEFÔNICAS TIPO R3, EM ALVENARIA COM BLOCOS DE CONCRETO, DIMENSÕES INTERNAS: 1,2X1,5X1,40 M, EXCLUINDO TAMPÃO. AF_12/2020</t>
  </si>
  <si>
    <t>CAIXA ENTERRADA RETENTORA DE AREIA RETANGULAR, EM ALVENARIA COM BLOCOS DE CONCRETO, DIMENSÕES INTERNAS: 1,00 X 1,00 X 1,20 M, EXCLUINDO TAMPÃO. AF_12/2020</t>
  </si>
  <si>
    <t>CAIXA ENTERRADA SEPARADORA DE ÓLEO RETANGULAR, EM ALVENARIA COM BLOCOS DE CONCRETO, DIMENSÕES INTERNAS: 0,6 X 0,6 X 1,00 M, EXCLUINDO TAMPÃO. AF_12/2020</t>
  </si>
  <si>
    <t>CAIXA ENTERRADA SEPARADORA DE ÓLEO RETANGULAR, EM ALVENARIA COM BLOCOS DE CONCRETO, DIMENSÕES INTERNAS: 0,8 X 0,8 X 1,00 M, EXCLUINDO TAMPÃO. AF_12/2020</t>
  </si>
  <si>
    <t>CAIXA ENTERRADA SEPARADORA DE ÓLEO RETANGULAR, EM ALVENARIA COM BLOCOS DE CONCRETO, DIMENSÕES INTERNAS: 1,00 X 1,00 X 1,00 M, EXCLUINDO TAMPÃO. AF_12/2020</t>
  </si>
  <si>
    <t>TAMPA CIRCULAR PARA ESGOTO E DRENAGEM, EM CONCRETO PRÉ-MOLDADO, DIÂMETRO INTERNO = 0,60 M E ALTURA = 0,10 M. AF_12/2020</t>
  </si>
  <si>
    <t>TAMPA CIRCULAR PARA ESGOTO E DRENAGEM, EM FERRO FUNDIDO, DIÂMETRO INTERNO = 0,6 M. AF_12/2020</t>
  </si>
  <si>
    <t>TIL (TUBO DE INSPEÇÃO E LIMPEZA) CONDOMINIAL PARA ESGOTO, EM PVC, DN 100 X 100 MM. AF_12/2020</t>
  </si>
  <si>
    <t>TIL (TUBO DE INSPEÇÃO E LIMPEZA) RADIAL PARA ESGOTO, EM PVC, DN 300X200 MM. AF_12/2020</t>
  </si>
  <si>
    <t>CAIXA D´ÁGUA EM POLIETILENO, 1000 LITROS (INCLUSOS TUBOS, CONEXÕES E TORNEIRA DE BÓIA) - FORNECIMENTO E INSTALAÇÃO. AF_06/2021</t>
  </si>
  <si>
    <t>CAIXA D´ÁGUA EM POLIETILENO, 1000 LITROS - FORNECIMENTO E INSTALAÇÃO. AF_06/2021</t>
  </si>
  <si>
    <t>CAIXA D´ÁGUA EM POLIETILENO, 1500 LITROS - FORNECIMENTO E INSTALAÇÃO. AF_06/2021</t>
  </si>
  <si>
    <t>CAIXA D´ÁGUA EM POLIETILENO, 2000 LITROS - FORNECIMENTO E INSTALAÇÃO. AF_06/2021</t>
  </si>
  <si>
    <t>CAIXA D´ÁGUA EM POLIETILENO, 3000 LITROS - FORNECIMENTO E INSTALAÇÃO. AF_06/2021</t>
  </si>
  <si>
    <t>CAIXA D´ÁGUA EM POLIETILENO, 500 LITROS (INCLUSOS TUBOS, CONEXÕES E TORNEIRA DE BÓIA) - FORNECIMENTO E INSTALAÇÃO. AF_06/2021</t>
  </si>
  <si>
    <t>CAIXA D´ÁGUA EM POLIETILENO, 500 LITROS - FORNECIMENTO E INSTALAÇÃO. AF_06/2021</t>
  </si>
  <si>
    <t>CAIXA D´ÁGUA EM POLIETILENO, 750 LITROS - FORNECIMENTO E INSTALAÇÃO. AF_06/2021</t>
  </si>
  <si>
    <t>CAIXA D´ÁGUA EM POLIÉSTER REFORÇADO COM FIBRA DE VIDRO, 1000 LITROS - FORNECIMENTO E INSTALAÇÃO. AF_06/2021</t>
  </si>
  <si>
    <t>CAIXA D´ÁGUA EM POLIÉSTER REFORÇADO COM FIBRA DE VIDRO, 10000 LITROS - FORNECIMENTO E INSTALAÇÃO. AF_06/2021</t>
  </si>
  <si>
    <t>CAIXA D´ÁGUA EM POLIÉSTER REFORÇADO COM FIBRA DE VIDRO, 1500 LITROS - FORNECIMENTO E INSTALAÇÃO. AF_06/2021</t>
  </si>
  <si>
    <t>CAIXA D´ÁGUA EM POLIÉSTER REFORÇADO COM FIBRA DE VIDRO, 15000 LITROS - FORNECIMENTO E INSTALAÇÃO. AF_06/2021</t>
  </si>
  <si>
    <t>CAIXA D´ÁGUA EM POLIÉSTER REFORÇADO COM FIBRA DE VIDRO, 2000 LITROS - FORNECIMENTO E INSTALAÇÃO. AF_06/2021</t>
  </si>
  <si>
    <t>CAIXA D´ÁGUA EM POLIÉSTER REFORÇADO COM FIBRA DE VIDRO, 20000 LITROS - FORNECIMENTO E INSTALAÇÃO. AF_06/2021</t>
  </si>
  <si>
    <t>CAIXA D´ÁGUA EM POLIÉSTER REFORÇADO COM FIBRA DE VIDRO, 3000 LITROS - FORNECIMENTO E INSTALAÇÃO. AF_06/2021</t>
  </si>
  <si>
    <t>CAIXA D´ÁGUA EM POLIÉSTER REFORÇADO COM FIBRA DE VIDRO, 500 LITROS - FORNECIMENTO E INSTALAÇÃO. AF_06/2021</t>
  </si>
  <si>
    <t>CAIXA D´ÁGUA EM POLIÉSTER REFORÇADO COM FIBRA DE VIDRO, 5000 LITROS - FORNECIMENTO E INSTALAÇÃO. AF_06/2021</t>
  </si>
  <si>
    <t>CAIXA D´ÁGUA EM POLIÉSTER REFORÇADO COM FIBRA DE VIDRO, 7000 LITROS - FORNECIMENTO E INSTALAÇÃO. AF_06/2021</t>
  </si>
  <si>
    <t>CAIXA D´ÁGUA EM POLIÉSTER REFORÇADO COM FIBRA DE VIDRO, 750 LITROS - FORNECIMENTO E INSTALAÇÃO. AF_06/2021</t>
  </si>
  <si>
    <t>FURO EM CAIXA D'ÁGUA COM ESPESSURA DE 2 ATÉ 5 MM E DIÂMETRO DE 100 MM. AF_06/2021</t>
  </si>
  <si>
    <t>FURO EM CAIXA D'ÁGUA COM ESPESSURA DE 2 ATÉ 5 MM E DIÂMETRO DE 15 MM. AF_06/2021</t>
  </si>
  <si>
    <t>FURO EM CAIXA D'ÁGUA COM ESPESSURA DE 2 ATÉ 5 MM E DIÂMETRO DE 20 MM. AF_06/2021</t>
  </si>
  <si>
    <t>FURO EM CAIXA D'ÁGUA COM ESPESSURA DE 2 ATÉ 5 MM E DIÂMETRO DE 25 MM. AF_06/2021</t>
  </si>
  <si>
    <t>FURO EM CAIXA D'ÁGUA COM ESPESSURA DE 2 ATÉ 5 MM E DIÂMETRO DE 32 MM. AF_06/2021</t>
  </si>
  <si>
    <t>FURO EM CAIXA D'ÁGUA COM ESPESSURA DE 2 ATÉ 5 MM E DIÂMETRO DE 40 MM. AF_06/2021</t>
  </si>
  <si>
    <t>FURO EM CAIXA D'ÁGUA COM ESPESSURA DE 2 ATÉ 5 MM E DIÂMETRO DE 50 MM. AF_06/2021</t>
  </si>
  <si>
    <t>FURO EM CAIXA D'ÁGUA COM ESPESSURA DE 2 ATÉ 5 MM E DIÂMETRO DE 60 MM. AF_06/2021</t>
  </si>
  <si>
    <t>FURO EM CAIXA D'ÁGUA COM ESPESSURA DE 2 ATÉ 5 MM E DIÂMETRO DE 75 MM. AF_06/2021</t>
  </si>
  <si>
    <t>FURO EM CAIXA D'ÁGUA COM ESPESSURA DE 6 ATÉ 8 MM E DIÂMETRO DE 100 MM. AF_06/2021</t>
  </si>
  <si>
    <t>FURO EM CAIXA D'ÁGUA COM ESPESSURA DE 6 ATÉ 8 MM E DIÂMETRO DE 15 MM. AF_06/2021</t>
  </si>
  <si>
    <t>FURO EM CAIXA D'ÁGUA COM ESPESSURA DE 6 ATÉ 8 MM E DIÂMETRO DE 20 MM. AF_06/2021</t>
  </si>
  <si>
    <t>FURO EM CAIXA D'ÁGUA COM ESPESSURA DE 6 ATÉ 8 MM E DIÂMETRO DE 25 MM. AF_06/2021</t>
  </si>
  <si>
    <t>FURO EM CAIXA D'ÁGUA COM ESPESSURA DE 6 ATÉ 8 MM E DIÂMETRO DE 32 MM. AF_06/2021</t>
  </si>
  <si>
    <t>FURO EM CAIXA D'ÁGUA COM ESPESSURA DE 6 ATÉ 8 MM E DIÂMETRO DE 40 MM. AF_06/2021</t>
  </si>
  <si>
    <t>FURO EM CAIXA D'ÁGUA COM ESPESSURA DE 6 ATÉ 8 MM E DIÂMETRO DE 50 MM. AF_06/2021</t>
  </si>
  <si>
    <t>FURO EM CAIXA D'ÁGUA COM ESPESSURA DE 6 ATÉ 8 MM E DIÂMETRO DE 60 MM. AF_06/2021</t>
  </si>
  <si>
    <t>FURO EM CAIXA D'ÁGUA COM ESPESSURA DE 6 ATÉ 8 MM E DIÂMETRO DE 75 MM. AF_06/2021</t>
  </si>
  <si>
    <t>CAIXA COM GRELHA RETANGULAR DE FERRO FUNDIDO, EM ALVENARIA COM TIJOLOS CERÂMICOS MACIÇOS, DIMENSÕES INTERNAS: 0,15 X 1,00 X 0,3 M. AF_05/2025</t>
  </si>
  <si>
    <t>CAIXA COM GRELHA RETANGULAR DE FERRO FUNDIDO, EM ALVENARIA COM TIJOLOS CERÂMICOS MACIÇOS, DIMENSÕES INTERNAS: 0,20 X 1,00 X 0,4 M. AF_05/2025</t>
  </si>
  <si>
    <t>CAIXA COM GRELHA RETANGULAR DE FERRO FUNDIDO, EM ALVENARIA COM TIJOLOS CERÂMICOS MACIÇOS, DIMENSÕES INTERNAS: 0,30 X 1,00 X 0,5 M. AF_05/2025</t>
  </si>
  <si>
    <t>CANALETA DE CONCRETO POLIMÉRICO COM GRELHA, LARGURA DE 13 CM - FORNECIMENTO E INSTALAÇÃO. AF_05/2025</t>
  </si>
  <si>
    <t>CANALETA MEIA CANA PRÉ-MOLDADA DE CONCRETO (D = 20 CM) - FORNECIMENTO E INSTALAÇÃO. AF_05/2025</t>
  </si>
  <si>
    <t>CANALETA MEIA CANA PRÉ-MOLDADA DE CONCRETO (D = 30 CM) - FORNECIMENTO E INSTALAÇÃO. AF_05/2025</t>
  </si>
  <si>
    <t>CANALETA MEIA CANA PRÉ-MOLDADA DE CONCRETO (D = 40 CM) - FORNECIMENTO E INSTALAÇÃO. AF_05/2025</t>
  </si>
  <si>
    <t>CANALETA MEIA CANA PRÉ-MOLDADA DE CONCRETO (D = 50 CM) - FORNECIMENTO E INSTALAÇÃO. AF_05/2025</t>
  </si>
  <si>
    <t>CANALETA MEIA CANA PRÉ-MOLDADA DE CONCRETO (D = 60 CM) - FORNECIMENTO E INSTALAÇÃO. AF_05/2025</t>
  </si>
  <si>
    <t>CANALETA MEIA CANA PRÉ-MOLDADA DE CONCRETO (D = 80 CM) - FORNECIMENTO E INSTALAÇÃO. AF_05/2025</t>
  </si>
  <si>
    <t>CANALETA PRÉ-MOLDADA DE CONCRETO, COM GRELHA PERFURADA DE CONCRETO, GEOMETRIA RETANGULAR, COM DIMENSÕES INTERNAS: L=0,20 M; H=0,20 M; C=*0,60* M - FORNECIMENTO E INSTALAÇÃO. AF_05/2025</t>
  </si>
  <si>
    <t>CONCRETAGEM DE VALETA/ CANALETA MOLDADA IN LOCO. AF_05/2025</t>
  </si>
  <si>
    <t>EXECUÇÃO DE CANALETA DE CONCRETO ARMADO MOLDADA IN LOCO, ESPESSURA DE 0,1 M, GEOMETRIA QUADRADA, COM DIMENSÕES INTERNAS: L=0,20 M; H=0,20 M. AF_05/2025</t>
  </si>
  <si>
    <t>EXECUÇÃO DE CANALETA DE CONCRETO ARMADO MOLDADA IN LOCO, ESPESSURA DE 0,1 M, GEOMETRIA QUADRADA, COM DIMENSÕES INTERNAS: L=0,25 M; H=0,25 M. AF_05/2025</t>
  </si>
  <si>
    <t>EXECUÇÃO DE CANALETA DE CONCRETO ARMADO MOLDADA IN LOCO, ESPESSURA DE 0,1 M, GEOMETRIA QUADRADA, COM DIMENSÕES INTERNAS: L=0,30 M; H=0,30 M. AF_05/2025</t>
  </si>
  <si>
    <t>EXECUÇÃO DE CANALETA DE CONCRETO ARMADO MOLDADA IN LOCO, ESPESSURA DE 0,1 M, GEOMETRIA QUADRADA, COM DIMENSÕES INTERNAS: L=0,35 M; H=0,35 M. AF_05/2025</t>
  </si>
  <si>
    <t>EXECUÇÃO DE CANALETA DE CONCRETO ARMADO MOLDADA IN LOCO, ESPESSURA DE 0,1 M, GEOMETRIA QUADRADA, COM DIMENSÕES INTERNAS: L=0,40 M; H=0,40 M. AF_05/2025</t>
  </si>
  <si>
    <t>EXECUÇÃO DE CANALETA DE CONCRETO ARMADO MOLDADA IN LOCO, ESPESSURA DE 0,1 M, GEOMETRIA QUADRADA, COM DIMENSÕES INTERNAS: L=0,50 M; H=0,50 M. AF_05/2025</t>
  </si>
  <si>
    <t>EXECUÇÃO DE CANALETA DE CONCRETO ARMADO MOLDADA IN LOCO, ESPESSURA DE 0,1 M, GEOMETRIA QUADRADA, COM DIMENSÕES INTERNAS: L=0,60 M; H=0,60 M. AF_05/2025</t>
  </si>
  <si>
    <t>EXECUÇÃO DE CANALETA DE CONCRETO MOLDADO IN LOCO, COM GRELHA DE CONCRETO; ESPESSURA DE 0,15 M, GEOMETRIA RETANGULAR, COM DIMENSÕES INTERNAS: L=0,4 M; H=*0,3*M. AF_05/2025</t>
  </si>
  <si>
    <t>EXECUÇÃO DE CANALETA DE CONCRETO MOLDADO IN LOCO, COM GRELHA DE CONCRETO; ESPESSURA DE 0,15 M, GEOMETRIA RETANGULAR, COM DIMENSÕES INTERNAS: L=0,60 M; H=0,50 M. AF_05/2025</t>
  </si>
  <si>
    <t>EXECUÇÃO DE CANALETA DE CONCRETO MOLDADO IN LOCO, COM GRELHA DE CONCRETO; ESPESSURA DE 0,15 M, GEOMETRIA RETANGULAR, COM DIMENSÕES INTERNAS:L=*0,6* M; H=* 0,3* M. AF_05/2025</t>
  </si>
  <si>
    <t>EXECUÇÃO DE CANALETA DE CONCRETO MOLDADO IN LOCO, COM GRELHA DE CONCRETO; ESPESSURA DE 0,20 M, GEOMETRIA RETANGULAR, COM DIMENSÕES INTERNAS: L=0,80 M; H=0,30 M. AF_05/2025</t>
  </si>
  <si>
    <t>EXECUÇÃO DE CANALETA DE CONCRETO MOLDADO IN LOCO, COM GRELHA DE CONCRETO; ESPESSURA DE 0,20 M, GEOMETRIA RETANGULAR, COM DIMENSÕES INTERNAS: L=0,80 M; H=0,60 M. AF_05/2025</t>
  </si>
  <si>
    <t>EXECUÇÃO DE CANALETA DE CONCRETO MOLDADO IN LOCO, COM GRELHA DE CONCRETO; ESPESSURA DE 0,20 M, GEOMETRIA RETANGULAR, COM DIMENSÕES INTERNAS: L=0,80 M; H=0,90 M. AF_05/2025</t>
  </si>
  <si>
    <t>EXECUÇÃO DE VALETA DE CONCRETO ARMADO MOLDADO IN LOCO, ESPESSURA DE 0,08 M, GEOMETRIA TRAPEIZOIDAL, COM DIMENSÕES INTERNAS: B=*1,20* M; B=*0,4* M; H=0,4 M. AF_05/2025</t>
  </si>
  <si>
    <t>EXECUÇÃO DE VALETA DE CONCRETO ARMADO MOLDADO IN LOCO, ESPESSURA DE 0,08 M, GEOMETRIA TRAPEIZOIDAL, COM DIMENSÕES INTERNAS: B=0,6 M; B=0,20 M; H=0,20 M. AF_05/2025</t>
  </si>
  <si>
    <t>EXECUÇÃO DE VALETA DE CONCRETO ARMADO MOLDADO IN LOCO, ESPESSURA DE 0,08 M, GEOMETRIA TRAPEIZOIDAL, COM DIMENSÕES INTERNAS: B=0,7 M; B=0,30 M; H=0,20 M. AF_05/2025</t>
  </si>
  <si>
    <t>EXECUÇÃO DE VALETA DE CONCRETO ARMADO MOLDADO IN LOCO, ESPESSURA DE 0,08 M, GEOMETRIA TRAPEIZOIDAL, COM DIMENSÕES INTERNAS: B=0,8 M; B=0,30 M; H=0,25 M. AF_05/2025</t>
  </si>
  <si>
    <t>EXECUÇÃO DE VALETA DE CONCRETO ARMADO MOLDADO IN LOCO, ESPESSURA DE 0,08 M, GEOMETRIA TRAPEIZOIDAL, COM DIMENSÕES INTERNAS: B=0,9 M; B=0,30 M; H=0,30 M. AF_05/2025</t>
  </si>
  <si>
    <t>EXECUÇÃO DE VALETA DE CONCRETO ARMADO MOLDADO IN LOCO, ESPESSURA DE 0,08 M, GEOMETRIA TRAPEIZOIDAL, COM DIMENSÕES INTERNAS: B=1,0 M; B=0,40 M; H=0,30 M. AF_05/2025</t>
  </si>
  <si>
    <t>EXECUÇÃO DE VALETA DE CONCRETO ARMADO MOLDADO IN LOCO, ESPESSURA DE 0,08 M, GEOMETRIA TRAPEIZOIDAL, COM DIMENSÕES INTERNAS: B=1,1 M; B=0,40 M; H=0,35 M. AF_05/2025</t>
  </si>
  <si>
    <t>EXECUÇÃO DE VALETA DE CONCRETO MOLDADO IN LOCO, ESPESSURA DE 0,08 M, GEOMETRIA TRAPEIZOIDAL, COM DIMENSÕES INTERNAS: B=*1,0* M; B=0,40 M; H=*0,30* M. AF_05/2025</t>
  </si>
  <si>
    <t>EXECUÇÃO DE VALETA DE CONCRETO MOLDADO IN LOCO, ESPESSURA DE 0,08 M, GEOMETRIA TRAPEIZOIDAL, COM DIMENSÕES INTERNAS: B=*1,2* M; B=*0,4* M; H= 0,4 M. AF_05/2025</t>
  </si>
  <si>
    <t>EXECUÇÃO DE VALETA DE CONCRETO MOLDADO IN LOCO, ESPESSURA DE 0,08 M, GEOMETRIA TRAPEIZOIDAL, COM DIMENSÕES INTERNAS: B=*1,5* M; B=*0,50* M; H=*0,50* M. AF_05/2025</t>
  </si>
  <si>
    <t>EXECUÇÃO DE VALETA DE CONCRETO MOLDADO IN LOCO, ESPESSURA DE 0,08 M, GEOMETRIA TRAPEIZOIDAL, COM DIMENSÕES INTERNAS: B=*1,8* M; B=*0,60* M; H=*0,6* M. AF_05/2025</t>
  </si>
  <si>
    <t>EXECUÇÃO DE VALETA DE CONCRETO MOLDADO IN LOCO, ESPESSURA DE 0,08 M, GEOMETRIA TRAPEIZOIDAL, COM DIMENSÕES INTERNAS: B=*2,0* M; B=*0,8* M; H=0,6 M. AF_05/2025</t>
  </si>
  <si>
    <t>EXECUÇÃO DE VALETA DE CONCRETO MOLDADO IN LOCO, ESPESSURA DE 0,08 M, GEOMETRIA TRAPEIZOIDAL, COM DIMENSÕES INTERNAS: B=0,6M; B=0,20 M; H=0,20 M. AF_05/2025</t>
  </si>
  <si>
    <t>EXECUÇÃO DE VALETA DE CONCRETO MOLDADO IN LOCO, ESPESSURA DE 0,08 M, GEOMETRIA TRAPEIZOIDAL, COM DIMENSÕES INTERNAS: B=0,7 M; B=0,30 M; H=0,20 M. AF_05/2025</t>
  </si>
  <si>
    <t>EXECUÇÃO DE VALETA DE CONCRETO MOLDADO IN LOCO, ESPESSURA DE 0,08 M, GEOMETRIA TRAPEIZOIDAL, COM DIMENSÕES INTERNAS: B=0,8 M; B=0,30 M; H=0,25 M. AF_05/2025</t>
  </si>
  <si>
    <t>EXECUÇÃO DE VALETA DE CONCRETO MOLDADO IN LOCO, ESPESSURA DE 0,08 M, GEOMETRIA TRAPEIZOIDAL, COM DIMENSÕES INTERNAS: B=0,9 M; B=0,30 M; H=0,30 M. AF_05/2025</t>
  </si>
  <si>
    <t>EXECUÇÃO DE VALETA DE CONCRETO MOLDADO IN LOCO, ESPESSURA DE 0,08 M, GEOMETRIA TRAPEIZOIDAL, COM DIMENSÕES INTERNAS: B=1,2 M; B=0,6 M; H=0,3 M. AF_05/2025</t>
  </si>
  <si>
    <t>EXECUÇÃO DE VALETA DE CONCRETO MOLDADO IN LOCO, ESPESSURA DE 0,08 M, GEOMETRIA TRAPEIZOIDAL, COM DIMENSÕES INTERNAS: B=1,6 M; B=1,0 M; H=0,3 M. AF_05/2025</t>
  </si>
  <si>
    <t>GRELHA ARTICULADA PARA CALHA DE PISO 20X50 CM - FORNECIMENTO E INSTALAÇÃO. AF_05/2025</t>
  </si>
  <si>
    <t>GRELHA DE FERRO FUNDIDO SIMPLES COM REQUADRO, 150 X 1000 MM, ASSENTADA COM ARGAMASSA 1 : 3 CIMENTO: AREIA - FORNECIMENTO E INSTALAÇÃO. AF_05/2025</t>
  </si>
  <si>
    <t>GRELHA DE FERRO FUNDIDO SIMPLES COM REQUADRO, 200 X 1000 MM, ASSENTADA COM ARGAMASSA 1 : 3 CIMENTO: AREIA - FORNECIMENTO E INSTALAÇÃO. AF_05/2025</t>
  </si>
  <si>
    <t>GRELHA DE FERRO FUNDIDO SIMPLES COM REQUADRO, 300 X 1000 MM, ASSENTADA COM ARGAMASSA 1 : 3 CIMENTO: AREIA - FORNECIMENTO E INSTALAÇÃO. AF_05/2025</t>
  </si>
  <si>
    <t>GRELHA PARA CALHA DE PISO 20X50 CM - FORNECIMENTO E INSTALAÇÃO. AF_05/2025</t>
  </si>
  <si>
    <t>PREPARO DE SOLO E GABARITO DE MADEIRA PARA VALETA MOLDADA IN LOCO COM GEOMETRIA TRAPEZOIDAL. AF_05/2025</t>
  </si>
  <si>
    <t>ALAMBRADO EM MOURÕES DE CONCRETO, COM TELA DE ARAME GALVANIZADO (INCLUSIVE MURETA EM CONCRETO). AF_05/2018</t>
  </si>
  <si>
    <t>ALAMBRADO EM PERFIS METÁLICOS RETANGULARES COM GRADIL METÁLICO (EXCLUSIVE MURETA EM CONCRETO).AF_05/2018</t>
  </si>
  <si>
    <t>ALAMBRADO PARA QUADRA POLIESPORTIVA, ESTRUTURADO POR TUBOS DE ACO GALVANIZADO, (MONTANTES COM DIAMETRO 2", TRAVESSAS E ESCORAS COM DIÂMETRO 1 ¼"), COM TELA DE ARAME GALVANIZADO, FIO 10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</si>
  <si>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</si>
  <si>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14 BWG E MALHA QUADRADA 5X5CM (EXCETO MURETA). AF_03/2021</t>
  </si>
  <si>
    <t>CERCA COM MOURÕES DE CONCRETO, RETO, 15X15 CM, ESPAÇAMENTO DE 2,5 M, CRAVADOS 0,5 M, ESCORAS DE 10X10 CM A CADA 50 M, COM 12 FIOS DE ARAME DE AÇO OVALADO 15X17 - FORNECIMENTO E INSTALAÇÃO. AF_05/2020</t>
  </si>
  <si>
    <t>CERCA COM MOURÕES DE CONCRETO, RETO, 15X15 CM, ESPAÇAMENTO DE 2,5 M, CRAVADOS 0,5 M, ESCORAS DE 10X10 CM A CADA 50 M, COM 9 FIOS DE ARAME DE AÇO OVALADO 15X17 - FORNECIMENTO E INSTALAÇÃO. AF_05/2020</t>
  </si>
  <si>
    <t>CERCA COM MOURÕES DE CONCRETO, RETO, H=2,30 M, ESPAÇAMENTO DE 2,5 M, CRAVADOS 0,5 M, COM 4 FIOS DE ARAME DE AÇO OVALADO 15X17 - FORNECIMENTO E INSTALAÇÃO. AF_05/2020</t>
  </si>
  <si>
    <t>CERCA COM MOURÕES DE CONCRETO, RETO, H=2,30 M, ESPAÇAMENTO DE 2,5 M, CRAVADOS 0,5 M, COM 4 FIOS DE ARAME FARPADO Nº 14 CLASSE 250 - FORNECIMENTO E INSTALAÇÃO. AF_05/2020</t>
  </si>
  <si>
    <t>CERCA COM MOURÕES DE CONCRETO, RETO, H=2,30 M, ESPAÇAMENTO DE 2,5 M, CRAVADOS 0,5 M, COM 4 FIOS DE ARAME MISTO - FORNECIMENTO E INSTALAÇÃO. AF_05/2020</t>
  </si>
  <si>
    <t>CERCA COM MOURÕES DE CONCRETO, RETO, H=3,00 M, ESPAÇAMENTO DE 2,5 M, CRAVADOS 0,5 M, COM 4 FIOS DE ARAME DE AÇO OVALADO 15X17 - FORNECIMENTO E INSTALAÇÃO. AF_05/2020</t>
  </si>
  <si>
    <t>CERCA COM MOURÕES DE CONCRETO, RETO, H=3,00 M, ESPAÇAMENTO DE 2,5 M, CRAVADOS 0,5 M, COM 4 FIOS DE ARAME FARPADO Nº 14 CLASSE 250 - FORNECIMENTO E INSTALAÇÃO. AF_05/2020</t>
  </si>
  <si>
    <t>CERCA COM MOURÕES DE CONCRETO, RETO, H=3,00 M, ESPAÇAMENTO DE 2,5 M, CRAVADOS 0,5 M, COM 4 FIOS DE ARAME MISTO - FORNECIMENTO E INSTALAÇÃO. AF_05/2020</t>
  </si>
  <si>
    <t>CERCA COM MOURÕES DE CONCRETO, SEÇÃO "T" PONTA INCLINADA, 10X10 CM, ESPAÇAMENTO DE 2,5 M, CRAVADOS 0,5 M, COM 11 FIOS DE ARAME DE AÇO OVALADO 15X17 - FORNECIMENTO E INSTALAÇÃO. AF_05/2020</t>
  </si>
  <si>
    <t>CERCA COM MOURÕES DE CONCRETO, SEÇÃO "T" PONTA INCLINADA, 10X10 CM, ESPAÇAMENTO DE 2,5 M, CRAVADOS 0,5 M, COM 11 FIOS DE ARAME FARPADO Nº 14 - FORNECIMENTO E INSTALAÇÃO. AF_05/2020</t>
  </si>
  <si>
    <t>CERCA COM MOURÕES DE CONCRETO, SEÇÃO "T" PONTA INCLINADA, 10X10CM, ESPAÇAMENTO DE 2,5M, CRAVADOS 0,5M, COM 11 FIOS DE ARAME MISTO - FORNECIMENTO E INSTALAÇÃO. AF_05/2020</t>
  </si>
  <si>
    <t>CERCA COM MOURÕES DE MADEIRA ROLIÇA, DIÂMETRO 11 CM, ESPAÇAMENTO DE 2,5 M, ALTURA LIVRE DE 1,7 M, CRAVADOS 0,5 M, COM 5 FIOS DE ARAME DE AÇO OVALADO 15X17 - FORNECIMENTO E INSTALAÇÃO. AF_05/2020</t>
  </si>
  <si>
    <t>CERCA COM MOURÕES DE MADEIRA ROLIÇA, DIÂMETRO 11 CM, ESPAÇAMENTO DE 2,5 M, ALTURA LIVRE DE 1,7 M, CRAVADOS 0,5 M, COM 5 FIOS DE ARAME FARPADO Nº 14 CLASSE 250 - FORNECIMENTO E INSTALAÇÃO. AF_05/2020</t>
  </si>
  <si>
    <t>CERCA COM MOURÕES DE MADEIRA ROLIÇA, DIÂMETRO 11 CM, ESPAÇAMENTO DE 2,5 M, ALTURA LIVRE DE 1,7 M, CRAVADOS 0,5 M, COM 5 FIOS DE ARAME MISTO - FORNECIMENTO E INSTALAÇÃO. AF_05/2020</t>
  </si>
  <si>
    <t>CERCA COM MOURÕES DE MADEIRA, 7,5X7,5 CM, ESPAÇAMENTO DE 2,5 M, ALTURA LIVRE DE 2 M, CRAVADOS 0,5 M, COM 4 FIOS DE ARAME FARPADO Nº 14 CLASSE 250 - FORNECIMENTO E INSTALAÇÃO. AF_05/2020</t>
  </si>
  <si>
    <t>CERCA COM MOURÕES DE MADEIRA, 7,5X7,5 CM, ESPAÇAMENTO DE 2,5 M, ALTURA LIVRE DE 2 M, CRAVADOS 0,5 M, COM 8 FIOS DE ARAME FARPADO Nº 14 CLASSE 250 - FORNECIMENTO E INSTALAÇÃO. AF_05/2020</t>
  </si>
  <si>
    <t>PORTÃO COM MOURÕES DE MADEIRA ROLIÇA, DIÂMETRO 11 CM, COM 5 FIOS DE ARAME FARPADO Nº 14 CLASSE 250, SEM DOBRADIÇAS - FORNECIMENTO E INSTALAÇÃO. AF_05/2020</t>
  </si>
  <si>
    <t>RECOMPOSIÇÃO PARCIAL DE ARAME FARPADO Nº 14 CLASSE 250, FIXADO EM CERCA COM MOURÕES DE CONCRETO - FORNECIMENTO E INSTALAÇÃO. AF_05/2020</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</si>
  <si>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</si>
  <si>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</si>
  <si>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EQUIPAMENTO DE PROJEÇÃO. ARGAMASSA TRAÇO 1:3 COM PREPARO EM BETONEIRA 400 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</si>
  <si>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</si>
  <si>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</si>
  <si>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</si>
  <si>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</si>
  <si>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TRAÇO 1:4 E EMULSÃO POLIMÉRICA (ADESIVO)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</si>
  <si>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</si>
  <si>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COLHER DE PEDREIRO. ARGAMASSA TRAÇO 1:3 COM PREPARO MANUAL. AF_10/2022</t>
  </si>
  <si>
    <t>CHAPISCO APLICADO EM ALVENARIA (SEM PRESENÇA DE VÃOS) E ESTRUTURAS DE CONCRETO DE FACHADA, COM EQUIPAMENTO DE PROJEÇÃO. ARGAMASSA TRAÇO 1:3 COM PREPARO EM BETONEIRA 400 L. AF_10/2022</t>
  </si>
  <si>
    <t>CHAPISCO APLICADO EM ALVENARIA (SEM PRESENÇA DE VÃOS) E ESTRUTURAS DE CONCRETO DE FACHADA, COM EQUIPAMENTO DE PROJEÇÃO. ARGAMASSA TRAÇO 1:3 COM PREPARO MANUAL.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</si>
  <si>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</si>
  <si>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</si>
  <si>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</si>
  <si>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TRAÇO 1:4 E EMULSÃO POLIMÉRICA (ADESIVO) COM PREPARO MANUAL. AF_10/2022</t>
  </si>
  <si>
    <t>CHAPISCO APLICADO EM ALVENARIA E ESTRUTURAS DE CONCRETO INTERNAS, COM EQUIPAMENTO DE PROJEÇÃO. ARGAMASSA TRAÇO 1:3 COM PREPARO EM BETONEIRA 400 L. AF_10/2022</t>
  </si>
  <si>
    <t>CHAPISCO APLICADO EM ALVENARIA E ESTRUTURAS DE CONCRETO INTERNAS, COM EQUIPAMENTO DE PROJEÇÃO. ARGAMASSA TRAÇO 1:3 COM PREPARO MANUAL. AF_10/2022</t>
  </si>
  <si>
    <t>CHAPISCO APLICADO EM ALVENARIAS E ESTRUTURAS DE CONCRETO INTERNAS, COM COLHER DE PEDREIRO. ARGAMASSA TRAÇO 1:3 COM PREPARO EM BETONEIRA 400L. AF_10/2022</t>
  </si>
  <si>
    <t>CHAPISCO APLICADO EM ALVENARIAS E ESTRUTURAS DE CONCRETO INTERNAS, COM COLHER DE PEDREIRO. ARGAMASSA TRAÇO 1:3 COM PREPARO MANUAL. AF_10/2022</t>
  </si>
  <si>
    <t>CHAPISCO APLICADO NO TETO OU EM ALVENARIA E ESTRUTURA, COM ROLO PARA TEXTURA ACRÍLICA. ARGAMASSA INDUSTRIALIZADA COM PREPARO EM MISTURADOR 300 KG. AF_10/2022</t>
  </si>
  <si>
    <t>CHAPISCO APLICADO NO TETO OU EM ALVENARIA E ESTRUTURA, COM ROLO PARA TEXTURA ACRÍLICA. ARGAMASSA INDUSTRIALIZADA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</si>
  <si>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</si>
  <si>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TRAÇO 1:4 E EMULSÃO POLIMÉRICA (ADESIVO) COM PREPARO MANUAL. AF_10/2022</t>
  </si>
  <si>
    <t>CHAPISCO APLICADO NO TETO OU EM ESTRUTURA, COM DESEMPENADEIRA DENTADA. ARGAMASSA INDUSTRIALIZADA COM PREPARO EM MISTURADOR 300 KG. AF_10/2022</t>
  </si>
  <si>
    <t>CHAPISCO APLICADO NO TETO OU EM ESTRUTURA, COM DESEMPENADEIRA DENTADA. ARGAMASSA INDUSTRIALIZADA COM PREPARO MANUAL. AF_10/2022</t>
  </si>
  <si>
    <t>CHAPISCO APLICADO SOMENTE NA ESTRUTURA DE CONCRETO DA FACHADA, COM DESEMPENADEIRA DENTADA. ARGAMASSA INDUSTRIALIZADA COM PREPARO EM MISTURADOR 300 KG. AF_10/2022</t>
  </si>
  <si>
    <t>CHAPISCO APLICADO SOMENTE NA ESTRUTURA DE CONCRETO DA FACHADA, COM DESEMPENADEIRA DENTADA. ARGAMASSA INDUSTRIALIZADA COM PREPARO MANUAL. AF_10/2022</t>
  </si>
  <si>
    <t>CONCRETAGEM DE ESCADAS, FCK=25 MPA, COM USO DE BOMBA - LANÇAMENTO, ADENSAMENTO E ACABAMENTO. AF_02/2022_PS</t>
  </si>
  <si>
    <t>CONCRETAGEM DE MURETAS, FCK=25 MPA, COM USO DE BOMBA - LANÇAMENTO, ADENSAMENTO E ACABAMENTO. AF_02/2022_PS</t>
  </si>
  <si>
    <t>CONCRETAGEM DE PILARES, FCK = 25 MPA, COM USO DE BALDES - LANÇAMENTO, ADENSAMENTO E ACABAMENTO. AF_02/2022</t>
  </si>
  <si>
    <t>CONCRETAGEM DE PILARES, FCK = 25 MPA, COM USO DE BOMBA - LANÇAMENTO, ADENSAMENTO E ACABAMENTO. AF_02/2022_PS</t>
  </si>
  <si>
    <t>CONCRETAGEM DE PILARES, FCK = 25 MPA, COM USO DE GRUA - LANÇAMENTO, ADENSAMENTO E ACABAMENTO. AF_02/2022</t>
  </si>
  <si>
    <t>CONCRETAGEM DE PILARES, FCK=25 MPA, COM USO DE JERICAS EM CREMALHEIRA - LANÇAMENTO, ADENSAMENTO E ACABAMENTO. AF_02/2022</t>
  </si>
  <si>
    <t>CONCRETAGEM DE PILARES, FCK=25 MPA, COM USO DE JERICAS EM ELEVADOR DE CABO - LANÇAMENTO, ADENSAMENTO E ACABAMENTO. AF_02/2022</t>
  </si>
  <si>
    <t>CONCRETAGEM DE RESERVATÓRIOS, FCK=25 MPA, COM USO DE BOMBA - LANÇAMENTO, ADENSAMENTO E ACABAMENTO. AF_02/2022_PS</t>
  </si>
  <si>
    <t>CONCRETAGEM DE VIGAS E LAJES, FCK=25 MPA, PARA LAJES MACIÇAS OU NERVURADAS COM GRUA DE CAÇAMBA DE 500 L EM EDIFICAÇÃO DE MULTIPAVIMENTOS ATÉ 16 ANDARES - LANÇAMENTO, ADENSAMENTO E ACABAMENTO. AF_02/2022</t>
  </si>
  <si>
    <t>CONCRETAGEM DE VIGAS E LAJES, FCK=25 MPA, PARA LAJES MACIÇAS OU NERVURADAS COM JERICAS EM CREMALHEIRA EM EDIFICAÇÃO DE MULTIPAVIMENTOS ATÉ 16 ANDARES - LANÇAMENTO, ADENSAMENTO E ACABAMENTO. AF_02/2022</t>
  </si>
  <si>
    <t>CONCRETAGEM DE VIGAS E LAJES, FCK=25 MPA, PARA LAJES MACIÇAS OU NERVURADAS COM JERICAS EM ELEVADOR DE CABO EM EDIFICAÇÃO DE MULTIPAVIMENTOS ATÉ 16 ANDARES - LANÇAMENTO, ADENSAMENTO E ACABAMENTO. AF_02/2022</t>
  </si>
  <si>
    <t>CONCRETAGEM DE VIGAS E LAJES, FCK=25 MPA, PARA LAJES MACIÇAS OU NERVURADAS COM USO DE BOMBA - LANÇAMENTO, ADENSAMENTO E ACABAMENTO. AF_02/2022_PS</t>
  </si>
  <si>
    <t>CONCRETAGEM DE VIGAS E LAJES, FCK=25 MPA, PARA LAJES PREMOLDADAS COM GRUA DE CAÇAMBA DE 350 L EM EDIFICAÇÃO DE MULTIPAVIMENTOS ATÉ 16 ANDARES - LANÇAMENTO, ADENSAMENTO E ACABAMENTO. AF_02/2022</t>
  </si>
  <si>
    <t>CONCRETAGEM DE VIGAS E LAJES, FCK=25 MPA, PARA LAJES PREMOLDADAS COM JERICAS EM CREMALHEIRA EM EDIFICAÇÃO DE MULTIPAVIMENTOS ATÉ 16 ANDARES - LANÇAMENTO, ADENSAMENTO E ACABAMENTO. AF_02/2022</t>
  </si>
  <si>
    <t>CONCRETAGEM DE VIGAS E LAJES, FCK=25 MPA, PARA LAJES PREMOLDADAS COM JERICAS EM ELEVADOR DE CABO EM EDIFICAÇÃO DE MULTIPAVIMENTOS ATÉ 16 ANDARES - LANÇAMENTO, ADENSAMENTO E ACABAMENTO. AF_02/2022</t>
  </si>
  <si>
    <t>CONCRETAGEM DE VIGAS E LAJES, FCK=25 MPA, PARA LAJES PREMOLDADAS COM USO DE BOMBA - LANÇAMENTO, ADENSAMENTO E ACABAMENTO. AF_02/2022_PS</t>
  </si>
  <si>
    <t>CONCRETAGEM DE VIGAS E LAJES, FCK=25 MPA, PARA QUALQUER TIPO DE LAJE COM BALDES EM EDIFICAÇÃO DE MULTIPAVIMENTOS ATÉ 04 ANDARES - LANÇAMENTO, ADENSAMENTO E ACABAMENTO. AF_02/2022</t>
  </si>
  <si>
    <t>CONCRETAGEM DE VIGAS E LAJES, FCK=25 MPA, PARA QUALQUER TIPO DE LAJE COM BALDES EM EDIFICAÇÃO TÉRREA - LANÇAMENTO, ADENSAMENTO E ACABAMENTO. AF_02/2022</t>
  </si>
  <si>
    <t>LANÇAMENTO COM USO DE BALDES, ADENSAMENTO E ACABAMENTO DE CONCRETO EM ESTRUTURAS. AF_02/2022</t>
  </si>
  <si>
    <t>LANÇAMENTO COM USO DE BOMBA, ADENSAMENTO E ACABAMENTO DE CONCRETO EM ESTRUTURAS. AF_02/2022</t>
  </si>
  <si>
    <t>EXECUÇÃO DE REVESTIMENTO DE CONCRETO PROJETADO COM ESPESSURA DE 10 CM, ARMADO COM FIBRAS DE AÇO, INCLINAÇÃO DE 90°, APLICAÇÃO CONTÍNUA, UTILIZANDO EQUIPAMENTO DE PROJEÇÃO COM 3 M³/H DE CAPACIDADE. AF_07/2024</t>
  </si>
  <si>
    <t>EXECUÇÃO DE REVESTIMENTO DE CONCRETO PROJETADO COM ESPESSURA DE 10 CM, ARMADO COM FIBRAS DE AÇO, INCLINAÇÃO DE 90°, APLICAÇÃO CONTÍNUA, UTILIZANDO EQUIPAMENTO DE PROJEÇÃO COM 6 M³/H DE CAPACIDADE. AF_07/2024</t>
  </si>
  <si>
    <t>EXECUÇÃO DE REVESTIMENTO DE CONCRETO PROJETADO COM ESPESSURA DE 10 CM, ARMADO COM FIBRAS DE AÇO, INCLINAÇÃO DE 90°, APLICAÇÃO DESCONTÍNUA, UTILIZANDO EQUIPAMENTO DE PROJEÇÃO COM 3 M³/H DE CAPACIDADE. AF_07/2024</t>
  </si>
  <si>
    <t>EXECUÇÃO DE REVESTIMENTO DE CONCRETO PROJETADO COM ESPESSURA DE 10 CM, ARMADO COM FIBRAS DE AÇO, INCLINAÇÃO DE 90°, APLICAÇÃO DESCONTÍNUA, UTILIZANDO EQUIPAMENTO DE PROJEÇÃO COM 6 M³/H DE CAPACIDADE. AF_07/2024</t>
  </si>
  <si>
    <t>EXECUÇÃO DE REVESTIMENTO DE CONCRETO PROJETADO COM ESPESSURA DE 10 CM, ARMADO COM FIBRAS DE AÇO, INCLINAÇÃO MENOR QUE 90°, APLICAÇÃO CONTÍNUA, UTILIZANDO EQUIPAMENTO DE PROJEÇÃO COM 3 M³/H DE CAPACIDADE. AF_07/2024</t>
  </si>
  <si>
    <t>EXECUÇÃO DE REVESTIMENTO DE CONCRETO PROJETADO COM ESPESSURA DE 10 CM, ARMADO COM FIBRAS DE AÇO, INCLINAÇÃO MENOR QUE 90°, APLICAÇÃO CONTÍNUA, UTILIZANDO EQUIPAMENTO DE PROJEÇÃO COM 6 M³/H DE CAPACIDADE. AF_07/2024</t>
  </si>
  <si>
    <t>EXECUÇÃO DE REVESTIMENTO DE CONCRETO PROJETADO COM ESPESSURA DE 10 CM, ARMADO COM FIBRAS DE AÇO, INCLINAÇÃO MENOR QUE 90°, APLICAÇÃO DESCONTÍNUA, UTILIZANDO EQUIPAMENTO DE PROJEÇÃO COM 3 M³/H DE CAPACIDADE. AF_07/2024</t>
  </si>
  <si>
    <t>EXECUÇÃO DE REVESTIMENTO DE CONCRETO PROJETADO COM ESPESSURA DE 10 CM, ARMADO COM FIBRAS DE AÇO, INCLINAÇÃO MENOR QUE 90°, APLICAÇÃO DESCONTÍNUA, UTILIZANDO EQUIPAMENTO DE PROJEÇÃO COM 6 M³/H DE CAPACIDADE. AF_07/2024</t>
  </si>
  <si>
    <t>EXECUÇÃO DE REVESTIMENTO DE CONCRETO PROJETADO COM ESPESSURA DE 10 CM, ARMADO COM TELA, INCLINAÇÃO DE 90°, APLICAÇÃO CONTÍNUA, UTILIZANDO EQUIPAMENTO DE PROJEÇÃO COM 3 M³/H DE CAPACIDADE. AF_07/2024</t>
  </si>
  <si>
    <t>EXECUÇÃO DE REVESTIMENTO DE CONCRETO PROJETADO COM ESPESSURA DE 10 CM, ARMADO COM TELA, INCLINAÇÃO DE 90°, APLICAÇÃO CONTÍNUA, UTILIZANDO EQUIPAMENTO DE PROJEÇÃO COM 6 M³/H DE CAPACIDADE. AF_07/2024</t>
  </si>
  <si>
    <t>EXECUÇÃO DE REVESTIMENTO DE CONCRETO PROJETADO COM ESPESSURA DE 10 CM, ARMADO COM TELA, INCLINAÇÃO DE 90°, APLICAÇÃO DESCONTÍNUA, UTILIZANDO EQUIPAMENTO DE PROJEÇÃO COM 3 M³/H DE CAPACIDADE. AF_07/2024</t>
  </si>
  <si>
    <t>EXECUÇÃO DE REVESTIMENTO DE CONCRETO PROJETADO COM ESPESSURA DE 10 CM, ARMADO COM TELA, INCLINAÇÃO DE 90°, APLICAÇÃO DESCONTÍNUA, UTILIZANDO EQUIPAMENTO DE PROJEÇÃO COM 6 M³/H DE CAPACIDADE. AF_07/2024</t>
  </si>
  <si>
    <t>EXECUÇÃO DE REVESTIMENTO DE CONCRETO PROJETADO COM ESPESSURA DE 10 CM, ARMADO COM TELA, INCLINAÇÃO MENOR QUE 90°, APLICAÇÃO CONTÍNUA, UTILIZANDO EQUIPAMENTO DE PROJEÇÃO COM 3 M³/H DE CAPACIDADE. AF_07/2024</t>
  </si>
  <si>
    <t>EXECUÇÃO DE REVESTIMENTO DE CONCRETO PROJETADO COM ESPESSURA DE 10 CM, ARMADO COM TELA, INCLINAÇÃO MENOR QUE 90°, APLICAÇÃO CONTÍNUA, UTILIZANDO EQUIPAMENTO DE PROJEÇÃO COM 6 M³/H DE CAPACIDADE. AF_07/2024</t>
  </si>
  <si>
    <t>EXECUÇÃO DE REVESTIMENTO DE CONCRETO PROJETADO COM ESPESSURA DE 10 CM, ARMADO COM TELA, INCLINAÇÃO MENOR QUE 90°, APLICAÇÃO DESCONTÍNUA, UTILIZANDO EQUIPAMENTO DE PROJEÇÃO COM 3 M³/H DE CAPACIDADE. AF_07/2024</t>
  </si>
  <si>
    <t>EXECUÇÃO DE REVESTIMENTO DE CONCRETO PROJETADO COM ESPESSURA DE 10 CM, ARMADO COM TELA, INCLINAÇÃO MENOR QUE 90°, APLICAÇÃO DESCONTÍNUA, UTILIZANDO EQUIPAMENTO DE PROJEÇÃO COM 6 M³/H DE CAPACIDADE. AF_07/2024</t>
  </si>
  <si>
    <t>EXECUÇÃO DE REVESTIMENTO DE CONCRETO PROJETADO COM ESPESSURA DE 7 CM, ARMADO COM FIBRAS DE AÇO, INCLINAÇÃO DE 90°, APLICAÇÃO CONTÍNUA, UTILIZANDO EQUIPAMENTO DE PROJEÇÃO COM 3 M³/H DE CAPACIDADE. AF_07/2024</t>
  </si>
  <si>
    <t>EXECUÇÃO DE REVESTIMENTO DE CONCRETO PROJETADO COM ESPESSURA DE 7 CM, ARMADO COM FIBRAS DE AÇO, INCLINAÇÃO DE 90°, APLICAÇÃO CONTÍNUA, UTILIZANDO EQUIPAMENTO DE PROJEÇÃO COM 6 M³/H DE CAPACIDADE. AF_07/2024</t>
  </si>
  <si>
    <t>EXECUÇÃO DE REVESTIMENTO DE CONCRETO PROJETADO COM ESPESSURA DE 7 CM, ARMADO COM FIBRAS DE AÇO, INCLINAÇÃO DE 90°, APLICAÇÃO DESCONTÍNUA, UTILIZANDO EQUIPAMENTO DE PROJEÇÃO COM 3 M³/H DE CAPACIDADE. AF_07/2024</t>
  </si>
  <si>
    <t>EXECUÇÃO DE REVESTIMENTO DE CONCRETO PROJETADO COM ESPESSURA DE 7 CM, ARMADO COM FIBRAS DE AÇO, INCLINAÇÃO DE 90°, APLICAÇÃO DESCONTÍNUA, UTILIZANDO EQUIPAMENTO DE PROJEÇÃO COM 6 M³/H DE CAPACIDADE. AF_07/2024</t>
  </si>
  <si>
    <t>EXECUÇÃO DE REVESTIMENTO DE CONCRETO PROJETADO COM ESPESSURA DE 7 CM, ARMADO COM FIBRAS DE AÇO, INCLINAÇÃO MENOR QUE 90°, APLICAÇÃO CONTÍNUA, UTILIZANDO EQUIPAMENTO DE PROJEÇÃO COM 3 M³/H DE CAPACIDADE. AF_07/2024</t>
  </si>
  <si>
    <t>EXECUÇÃO DE REVESTIMENTO DE CONCRETO PROJETADO COM ESPESSURA DE 7 CM, ARMADO COM FIBRAS DE AÇO, INCLINAÇÃO MENOR QUE 90°, APLICAÇÃO CONTÍNUA, UTILIZANDO EQUIPAMENTO DE PROJEÇÃO COM 6 M³/H DE CAPACIDADE. AF_07/2024</t>
  </si>
  <si>
    <t>EXECUÇÃO DE REVESTIMENTO DE CONCRETO PROJETADO COM ESPESSURA DE 7 CM, ARMADO COM FIBRAS DE AÇO, INCLINAÇÃO MENOR QUE 90°, APLICAÇÃO DESCONTÍNUA, UTILIZANDO EQUIPAMENTO DE PROJEÇÃO COM 3 M³/H DE CAPACIDADE. AF_07/2024</t>
  </si>
  <si>
    <t>EXECUÇÃO DE REVESTIMENTO DE CONCRETO PROJETADO COM ESPESSURA DE 7 CM, ARMADO COM FIBRAS DE AÇO, INCLINAÇÃO MENOR QUE 90°, APLICAÇÃO DESCONTÍNUA, UTILIZANDO EQUIPAMENTO DE PROJEÇÃO COM 6 M³/H DE CAPACIDADE. AF_07/2024</t>
  </si>
  <si>
    <t>EXECUÇÃO DE REVESTIMENTO DE CONCRETO PROJETADO COM ESPESSURA DE 7 CM, ARMADO COM TELA, INCLINAÇÃO DE 90°, APLICAÇÃO CONTÍNUA, UTILIZANDO EQUIPAMENTO DE PROJEÇÃO COM 3 M³/H DE CAPACIDADE. AF_07/2024</t>
  </si>
  <si>
    <t>EXECUÇÃO DE REVESTIMENTO DE CONCRETO PROJETADO COM ESPESSURA DE 7 CM, ARMADO COM TELA, INCLINAÇÃO DE 90°, APLICAÇÃO CONTÍNUA, UTILIZANDO EQUIPAMENTO DE PROJEÇÃO COM 6 M³/H DE CAPACIDADE. AF_07/2024</t>
  </si>
  <si>
    <t>EXECUÇÃO DE REVESTIMENTO DE CONCRETO PROJETADO COM ESPESSURA DE 7 CM, ARMADO COM TELA, INCLINAÇÃO DE 90°, APLICAÇÃO DESCONTÍNUA, UTILIZANDO EQUIPAMENTO DE PROJEÇÃO COM 3 M³/H DE CAPACIDADE. AF_07/2024</t>
  </si>
  <si>
    <t>EXECUÇÃO DE REVESTIMENTO DE CONCRETO PROJETADO COM ESPESSURA DE 7 CM, ARMADO COM TELA, INCLINAÇÃO DE 90°, APLICAÇÃO DESCONTÍNUA, UTILIZANDO EQUIPAMENTO DE PROJEÇÃO COM 6 M³/H DE CAPACIDADE. AF_07/2024</t>
  </si>
  <si>
    <t>EXECUÇÃO DE REVESTIMENTO DE CONCRETO PROJETADO COM ESPESSURA DE 7 CM, ARMADO COM TELA, INCLINAÇÃO MENOR QUE 90°, APLICAÇÃO CONTÍNUA, UTILIZANDO EQUIPAMENTO DE PROJEÇÃO COM 3 M³/H DE CAPACIDADE. AF_07/2024</t>
  </si>
  <si>
    <t>EXECUÇÃO DE REVESTIMENTO DE CONCRETO PROJETADO COM ESPESSURA DE 7 CM, ARMADO COM TELA, INCLINAÇÃO MENOR QUE 90°, APLICAÇÃO CONTÍNUA, UTILIZANDO EQUIPAMENTO DE PROJEÇÃO COM 6 M³/H DE CAPACIDADE. AF_07/2024</t>
  </si>
  <si>
    <t>EXECUÇÃO DE REVESTIMENTO DE CONCRETO PROJETADO COM ESPESSURA DE 7 CM, ARMADO COM TELA, INCLINAÇÃO MENOR QUE 90°, APLICAÇÃO DESCONTÍNUA, UTILIZANDO EQUIPAMENTO DE PROJEÇÃO COM 3 M³/H DE CAPACIDADE. AF_07/2024</t>
  </si>
  <si>
    <t>EXECUÇÃO DE REVESTIMENTO DE CONCRETO PROJETADO COM ESPESSURA DE 7 CM, ARMADO COM TELA, INCLINAÇÃO MENOR QUE 90°, APLICAÇÃO DESCONTÍNUA, UTILIZANDO EQUIPAMENTO DE PROJEÇÃO COM 6 M³/H DE CAPACIDADE. AF_07/2024</t>
  </si>
  <si>
    <t>REVESTIMENTO VEGETAL PARA SOLO GRAMPEADO VERDE, ATRAVÉS DE HIDROSSEMEADURA. AF_07/2024</t>
  </si>
  <si>
    <t>ANCORAGEM ATIVA PARA CABO COM 1 CORDOALHA DE DIÂMETRO NOMINAL DE 12,7 MM. AF_08/2022</t>
  </si>
  <si>
    <t>ANCORAGEM ATIVA PARA CABO COM 1 CORDOALHA DE DIÂMETRO NOMINAL DE 15,2 MM. AF_08/2022</t>
  </si>
  <si>
    <t>ANCORAGEM ATIVA PARA CABO COM 12 CORDOALHAS DE DIÂMETRO NOMINAL DE 12,7 MM. AF_08/2022</t>
  </si>
  <si>
    <t>ANCORAGEM ATIVA PARA CABO COM 12 CORDOALHAS DE DIÂMETRO NOMINAL DE 15,2 MM. AF_08/2022</t>
  </si>
  <si>
    <t>ANCORAGEM ATIVA PARA CABO COM 2 CORDOALHAS DE DIÂMETRO NOMINAL DE 12,7 MM. AF_08/2022</t>
  </si>
  <si>
    <t>ANCORAGEM ATIVA PARA CABO COM 2 CORDOALHAS DE DIÂMETRO NOMINAL DE 15,2 MM. AF_08/2022</t>
  </si>
  <si>
    <t>ANCORAGEM ATIVA PARA CABO COM 4 CORDOALHAS DE DIÂMETRO NOMINAL DE 12,7 MM. AF_08/2022</t>
  </si>
  <si>
    <t>ANCORAGEM ATIVA PARA CABO COM 4 CORDOALHAS DE DIÂMETRO NOMINAL DE 15,2 MM. AF_08/2022</t>
  </si>
  <si>
    <t>ANCORAGEM ATIVA PARA CABO COM 6 CORDOALHAS DE DIÂMETRO NOMINAL DE 12,7 MM. AF_08/2022</t>
  </si>
  <si>
    <t>ANCORAGEM ATIVA PARA CABO COM 6 CORDOALHAS DE DIÂMETRO NOMINAL DE 15,2 MM. AF_08/2022</t>
  </si>
  <si>
    <t>ANCORAGEM ATIVA PARA CABO COM 7 CORDOALHAS DE DIÂMETRO NOMINAL DE 12,7 MM. AF_08/2022</t>
  </si>
  <si>
    <t>ANCORAGEM ATIVA PARA CABO COM 7 CORDOALHAS DE DIÂMETRO NOMINAL DE 15,2 MM. AF_08/2022</t>
  </si>
  <si>
    <t>ANCORAGEM ATIVA PARA CORDOALHA COM 7 FIOS E DIÂMETRO NOMINAL DE 12,7 MM. AF_08/2022</t>
  </si>
  <si>
    <t>ANCORAGEM ATIVA PARA CORDOALHA COM 7 FIOS E DIÂMETRO NOMINAL DE 15,2 MM. AF_08/2022</t>
  </si>
  <si>
    <t>ANCORAGEM PASSIVA PARA CABO COM 1 CORDOALHA DE DIÂMETRO NOMINAL DE 12,7 MM. AF_08/2022</t>
  </si>
  <si>
    <t>ANCORAGEM PASSIVA PARA CABO COM 1 CORDOALHA DE DIÂMETRO NOMINAL DE 15,2 MM. AF_08/2022</t>
  </si>
  <si>
    <t>ANCORAGEM PASSIVA PARA CABO COM 12 CORDOALHAS DE DIÂMETRO NOMINAL DE 12,7 MM. AF_08/2022</t>
  </si>
  <si>
    <t>ANCORAGEM PASSIVA PARA CABO COM 12 CORDOALHAS DE DIÂMETRO NOMINAL DE 15,2 MM. AF_08/2022</t>
  </si>
  <si>
    <t>ANCORAGEM PASSIVA PARA CABO COM 2 CORDOALHAS DE DIÂMETRO NOMINAL DE 12,7 MM. AF_08/2022</t>
  </si>
  <si>
    <t>ANCORAGEM PASSIVA PARA CABO COM 2 CORDOALHAS DE DIÂMETRO NOMINAL DE 15,2 MM. AF_08/2022</t>
  </si>
  <si>
    <t>ANCORAGEM PASSIVA PARA CABO COM 4 CORDOALHAS DE DIÂMETRO NOMINAL DE 12,7 MM. AF_08/2022</t>
  </si>
  <si>
    <t>ANCORAGEM PASSIVA PARA CABO COM 4 CORDOALHAS DE DIÂMETRO NOMINAL DE 15,2 MM. AF_08/2022</t>
  </si>
  <si>
    <t>ANCORAGEM PASSIVA PARA CABO COM 6 CORDOALHAS DE DIÂMETRO NOMINAL DE 12,7 MM. AF_08/2022</t>
  </si>
  <si>
    <t>ANCORAGEM PASSIVA PARA CABO COM 6 CORDOALHAS DE DIÂMETRO NOMINAL DE 15,2 MM. AF_08/2022</t>
  </si>
  <si>
    <t>ANCORAGEM PASSIVA PARA CABO COM 7 CORDOALHAS DE DIÂMETRO NOMINAL DE 12,7 MM. AF_08/2022</t>
  </si>
  <si>
    <t>ANCORAGEM PASSIVA PARA CABO COM 7 CORDOALHAS DE DIÂMETRO NOMINAL DE 15,2 MM. AF_08/2022</t>
  </si>
  <si>
    <t>ANCORAGEM PASSIVA PARA CORDOALHA COM 7 FIOS E DIÂMETRO NOMINAL DE 12,7 MM. AF_08/2022</t>
  </si>
  <si>
    <t>ANCORAGEM PASSIVA PARA CORDOALHA COM 7 FIOS E DIÂMETRO NOMINAL DE 15,2 MM. AF_08/2022</t>
  </si>
  <si>
    <t>FORNECIMENTO E INSTALAÇÃO DE BAINHA CIRCULAR COM DIÂMETRO NOMINAL DE 35 MM, INCLUSIVE INJEÇÃO DE NATA DE CIMENTO. AF_08/2022</t>
  </si>
  <si>
    <t>FORNECIMENTO E INSTALAÇÃO DE BAINHA CIRCULAR COM DIÂMETRO NOMINAL DE 40 MM, INCLUSIVE INJEÇÃO DE NATA DE CIMENTO. AF_08/2022</t>
  </si>
  <si>
    <t>FORNECIMENTO E INSTALAÇÃO DE BAINHA CIRCULAR COM DIÂMETRO NOMINAL DE 50 MM, INCLUSIVE INJEÇÃO DE NATA DE CIMENTO. AF_08/2022</t>
  </si>
  <si>
    <t>FORNECIMENTO E INSTALAÇÃO DE BAINHA CIRCULAR COM DIÂMETRO NOMINAL DE 55 MM, INCLUSIVE INJEÇÃO DE NATA DE CIMENTO. AF_08/2022</t>
  </si>
  <si>
    <t>FORNECIMENTO E INSTALAÇÃO DE BAINHA CIRCULAR COM DIÂMETRO NOMINAL DE 60 MM, INCLUSIVE INJEÇÃO DE NATA DE CIMENTO. AF_08/2022</t>
  </si>
  <si>
    <t>FORNECIMENTO E INSTALAÇÃO DE BAINHA CIRCULAR COM DIÂMETRO NOMINAL DE 65 MM, INCLUSIVE INJEÇÃO DE NATA DE CIMENTO. AF_08/2022</t>
  </si>
  <si>
    <t>FORNECIMENTO E INSTALAÇÃO DE BAINHA CIRCULAR COM DIÂMETRO NOMINAL DE 80 MM, INCLUSIVE INJEÇÃO DE NATA DE CIMENTO. AF_08/2022</t>
  </si>
  <si>
    <t>FORNECIMENTO E INSTALAÇÃO DE CABO COM CORDOALHA NUA, RESISTÊNCIA À TRAÇÃO DE 190 KGF/MM² E DIÂMETRO NOMINAL DE 12,7 MM, EM VIGA. AF_08/2022</t>
  </si>
  <si>
    <t>FORNECIMENTO E INSTALAÇÃO DE CABO COM CORDOALHA NUA, RESISTÊNCIA À TRAÇÃO DE 190 KGF/MM² E DIÂMETRO NOMINAL DE 15,2 MM, EM VIGA. AF_08/2022</t>
  </si>
  <si>
    <t>FORNECIMENTO E INSTALAÇÃO DE CABO COM CORDOALHA NUA, RESISTÊNCIA À TRAÇÃO DE 210 KGF/MM² E DIÂMETRO NOMINAL DE 12,7 MM, EM VIGA. AF_08/2022</t>
  </si>
  <si>
    <t>FORNECIMENTO E INSTALAÇÃO DE CABO COM CORDOALHA NUA, RESISTÊNCIA À TRAÇÃO DE 210 KGF/MM² E DIÂMETRO NOMINAL DE 15,2 MM, EM VIGA. AF_08/2022</t>
  </si>
  <si>
    <t>FORNECIMENTO E INSTALAÇÃO DE CORDOALHA COM 7 FIOS, RESISTÊNCIA À TRAÇÃO DE 190 KGF/MM² E DIÂMETRO NOMINAL DE 12,7 MM, EM LAJE. AF_08/2022</t>
  </si>
  <si>
    <t>FORNECIMENTO E INSTALAÇÃO DE CORDOALHA COM 7 FIOS, RESISTÊNCIA À TRAÇÃO DE 190 KGF/MM² E DIÂMETRO NOMINAL DE 12,7 MM, EM VIGA. AF_08/2022</t>
  </si>
  <si>
    <t>FORNECIMENTO E INSTALAÇÃO DE CORDOALHA COM 7 FIOS, RESISTÊNCIA À TRAÇÃO DE 190 KGF/MM² E DIÂMETRO NOMINAL DE 15,2 MM, EM LAJE. AF_08/2022</t>
  </si>
  <si>
    <t>FORNECIMENTO E INSTALAÇÃO DE CORDOALHA COM 7 FIOS, RESISTÊNCIA À TRAÇÃO DE 190 KGF/MM² E DIÂMETRO NOMINAL DE 15,2 MM, EM VIGA. AF_08/2022</t>
  </si>
  <si>
    <t>FORNECIMENTO E INSTALAÇÃO DE CORDOALHA COM 7 FIOS, RESISTÊNCIA À TRAÇÃO DE 210 KGF/MM² E DIÂMETRO NOMINAL DE 12,7 MM, EM LAJE. AF_08/2022</t>
  </si>
  <si>
    <t>FORNECIMENTO E INSTALAÇÃO DE CORDOALHA COM 7 FIOS, RESISTÊNCIA À TRAÇÃO DE 210 KGF/MM² E DIÂMETRO NOMINAL DE 12,7 MM, EM VIGA. AF_08/2022</t>
  </si>
  <si>
    <t>FORNECIMENTO E INSTALAÇÃO DE CORDOALHA COM 7 FIOS, RESISTÊNCIA À TRAÇÃO DE 210 KGF/MM² E DIÂMETRO NOMINAL DE 15,2 MM, EM LAJE. AF_08/2022</t>
  </si>
  <si>
    <t>FORNECIMENTO E INSTALAÇÃO DE CORDOALHA COM 7 FIOS, RESISTÊNCIA À TRAÇÃO DE 210 KGF/MM² E DIÂMETRO NOMINAL DE 15,2 MM, EM VIGA. AF_08/2022</t>
  </si>
  <si>
    <t>CONTRAPISO ACÚSTICO EM ARGAMASSA PRONTA, PREPARO MANUAL, APLICADO EM ÁREAS SECA, ACABAMENTO NÃO REFORÇADO, ESPESSURA 6CM. AF_07/2021</t>
  </si>
  <si>
    <t>CONTRAPISO ACÚSTICO EM ARGAMASSA PRONTA, PREPARO MANUAL, APLICADO EM ÁREAS SECAS, ACABAMENTO NÃO REFORÇADO, ESPESSURA 5CM. AF_07/2021</t>
  </si>
  <si>
    <t>CONTRAPISO ACÚSTICO EM ARGAMASSA PRONTA, PREPARO MANUAL, APLICADO EM ÁREAS SECAS, ACABAMENTO NÃO REFORÇADO, ESPESSURA 7CM. AF_07/2021</t>
  </si>
  <si>
    <t>CONTRAPISO ACÚSTICO EM ARGAMASSA PRONTA, PREPARO MECÂNICO COM MISTURADOR 300 KG, APLICADO EM ÁREAS SECAS, ACABAMENTO NÃO REFORÇADO, ESPESSURA 5CM. AF_07/2021</t>
  </si>
  <si>
    <t>CONTRAPISO ACÚSTICO EM ARGAMASSA PRONTA, PREPARO MECÂNICO COM MISTURADOR 300 KG, APLICADO EM ÁREAS SECAS, ACABAMENTO NÃO REFORÇADO, ESPESSURA 6CM. AF_07/2021</t>
  </si>
  <si>
    <t>CONTRAPISO ACÚSTICO EM ARGAMASSA PRONTA, PREPARO MECÂNICO COM MISTURADOR 300 KG, APLICADO EM ÁREAS SECAS, ACABAMENTO NÃO REFORÇADO, ESPESSURA 7CM. AF_07/2021</t>
  </si>
  <si>
    <t>CONTRAPISO ACÚSTICO EM ARGAMASSA TRAÇO 1:4 (CIMENTO E AREIA), PREPARO MANUAL, APLICADO EM ÁREAS SECAS, ACABAMENTO NÃO REFORÇADO, ESPESSURA 5CM. AF_07/2021</t>
  </si>
  <si>
    <t>CONTRAPISO ACÚSTICO EM ARGAMASSA TRAÇO 1:4 (CIMENTO E AREIA), PREPARO MANUAL, APLICADO EM ÁREAS SECAS, ACABAMENTO NÃO REFORÇADO, ESPESSURA 6CM. AF_07/2021</t>
  </si>
  <si>
    <t>CONTRAPISO ACÚSTICO EM ARGAMASSA TRAÇO 1:4 (CIMENTO E AREIA), PREPARO MANUAL, APLICADO EM ÁREAS SECAS, ACABAMENTO NÃO REFORÇADO, ESPESSURA 7CM. AF_07/2021</t>
  </si>
  <si>
    <t>CONTRAPISO ACÚSTICO EM ARGAMASSA TRAÇO 1:4 (CIMENTO E AREIA), PREPARO MECÂNICO COM BETONEIRA 400L,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</si>
  <si>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</si>
  <si>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MECÂNICO COM BETONEIRA 400L, APLICADO EM ÁREAS SECAS, ACABAMENTO NÃO REFORÇADO, ESPESSURA 7CM. AF_07/2021</t>
  </si>
  <si>
    <t>CONTRAPISO COM ARGAMASSA AUTONIVELANTE, APLICADO SOBRE LAJE, ADERIDO, ESPESSURA 2CM. AF_07/2021</t>
  </si>
  <si>
    <t>CONTRAPISO COM ARGAMASSA AUTONIVELANTE, APLICADO SOBRE LAJE, ADERIDO, ESPESSURA 3CM. AF_07/2021</t>
  </si>
  <si>
    <t>CONTRAPISO COM ARGAMASSA AUTONIVELANTE, APLICADO SOBRE LAJE, ADERIDO, ESPESSURA 4CM. AF_07/2021</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</si>
  <si>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</si>
  <si>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</si>
  <si>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</si>
  <si>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EM ARGAMASSA PRONTA, PREPARO MANUAL, APLICADO EM ÁREAS MOLHADAS SOBRE IMPERMEABILIZAÇÃO, ACABAMENTO NÃO REFORÇADO, ESPESSURA 3CM. AF_07/2021</t>
  </si>
  <si>
    <t>CONTRAPISO EM ARGAMASSA PRONTA, PREPARO MANUAL, APLICADO EM ÁREAS MOLHADAS SOBRE IMPERMEABILIZAÇÃO, ACABAMENTO NÃO REFORÇADO, ESPESSURA 4CM. AF_07/2021</t>
  </si>
  <si>
    <t>CONTRAPISO EM ARGAMASSA PRONTA, PREPARO MANUAL, APLICADO EM ÁREAS MOLHADAS SOBRE LAJE, ADERIDO, ACABAMENTO NÃO REFORÇADO, ESPESSURA 2CM. AF_07/2021</t>
  </si>
  <si>
    <t>CONTRAPISO EM ARGAMASSA PRONTA, PREPARO MANUAL, APLICADO EM ÁREAS MOLHADAS SOBRE LAJE, ADERIDO, ACABAMENTO NÃO REFORÇADO, ESPESSURA 3CM. AF_07/2021</t>
  </si>
  <si>
    <t>CONTRAPISO EM ARGAMASSA PRONTA, PREPARO MANUAL, APLICADO EM ÁREAS SECAS SOBRE LAJE, ADERIDO, ACABAMENTO NÃO REFORÇADO, ESPESSURA 2CM. AF_07/2021</t>
  </si>
  <si>
    <t>CONTRAPISO EM ARGAMASSA PRONTA, PREPARO MANUAL, APLICADO EM ÁREAS SECAS SOBRE LAJE, ADERIDO, ACABAMENTO NÃO REFORÇADO, ESPESSURA 3CM. AF_07/2021</t>
  </si>
  <si>
    <t>CONTRAPISO EM ARGAMASSA PRONTA, PREPARO MANUAL, APLICADO EM ÁREAS SECAS SOBRE LAJE, ADERIDO, ACABAMENTO NÃO REFORÇADO, ESPESSURA 4CM. AF_07/2021</t>
  </si>
  <si>
    <t>CONTRAPISO EM ARGAMASSA PRONTA, PREPARO MANUAL, APLICADO EM ÁREAS SECAS SOBRE LAJE, NÃO ADERIDO, ACABAMENTO NÃO REFORÇADO, ESPESSURA 4CM. AF_07/2021</t>
  </si>
  <si>
    <t>CONTRAPISO EM ARGAMASSA PRONTA, PREPARO MANUAL, APLICADO EM ÁREAS SECAS SOBRE LAJE, NÃO ADERIDO, ACABAMENTO NÃO REFORÇADO, ESPESSURA 5CM. AF_07/2021</t>
  </si>
  <si>
    <t>CONTRAPISO EM ARGAMASSA PRONTA, PREPARO MANUAL, APLICADO EM ÁREAS SECAS SOBRE LAJE, NÃO ADERIDO, ACABAMENTO NÃO REFORÇADO, ESPESSURA 6CM. AF_07/2021</t>
  </si>
  <si>
    <t>CONTRAPISO EM ARGAMASSA PRONTA, PREPARO MECÂNICO COM MISTURADOR 300 KG, APLICADO EM ÁREAS MOLHADAS SOBRE IMPERMEABILIZAÇÃO, ACABAMENTO NÃO REFORÇADO, ESPESSURA 3CM. AF_07/2021</t>
  </si>
  <si>
    <t>CONTRAPISO EM ARGAMASSA PRONTA, PREPARO MECÂNICO COM MISTURADOR 300 KG, APLICADO EM ÁREAS MOLHADAS SOBRE IMPERMEABILIZAÇÃO, ACABAMENTO NÃO REFORÇADO, ESPESSURA 4CM. AF_07/2021</t>
  </si>
  <si>
    <t>CONTRAPISO EM ARGAMASSA PRONTA, PREPARO MECÂNICO COM MISTURADOR 300 KG, APLICADO EM ÁREAS MOLHADAS SOBRE LAJE, ADERIDO, ACABAMENTO NÃO REFORÇADO, ESPESSURA 2CM. AF_07/2021</t>
  </si>
  <si>
    <t>CONTRAPISO EM ARGAMASSA PRONTA, PREPARO MECÂNICO COM MISTURADOR 300 KG, APLICADO EM ÁREAS MOLHADAS SOBRE LAJE, ADERIDO, ACABAMENTO NÃO REFORÇADO, ESPESSURA 3CM. AF_07/2021</t>
  </si>
  <si>
    <t>CONTRAPISO EM ARGAMASSA PRONTA, PREPARO MECÂNICO COM MISTURADOR 300 KG, APLICADO EM ÁREAS SECAS SOBRE LAJE, ADERIDO, ACABAMENTO NÃO REFORÇADO, ESPESSURA 2CM. AF_07/2021</t>
  </si>
  <si>
    <t>CONTRAPISO EM ARGAMASSA PRONTA, PREPARO MECÂNICO COM MISTURADOR 300 KG, APLICADO EM ÁREAS SECAS SOBRE LAJE, ADERIDO, ACABAMENTO NÃO REFORÇADO, ESPESSURA 3CM. AF_07/2021</t>
  </si>
  <si>
    <t>CONTRAPISO EM ARGAMASSA PRONTA, PREPARO MECÂNICO COM MISTURADOR 300 KG, APLICADO EM ÁREAS SECAS SOBRE LAJE,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</si>
  <si>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</si>
  <si>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MECÂNICO COM MISTURADOR 300 KG, APLICADO EM ÁREAS SECAS SOBRE LAJE, NÃO ADERIDO, ACABAMENTO NÃO REFORÇADO, ESPESSURA 6CM. AF_07/2021</t>
  </si>
  <si>
    <t>CONTRAPISO EM ARGAMASSA PRONTA, PREPARO MECÂNICO COM MISTURADOR 300 KG, APLICADO EM ÁREAS SECAS SOBRE LAJE, NÃO ADERIDO, ESPESSURA 5CM. AF_07/2021</t>
  </si>
  <si>
    <t>CONTRAPISO EM ARGAMASSA TRAÇO 1:4 (CIMENTO E AREIA), PREPARO MANUAL, APLICADO EM ÁREAS MOLHADAS SOBRE IMPERMEABILIZAÇÃO, ACABAMENTO NÃO REFORÇADO, ESPESSURA 3CM. AF_07/2021</t>
  </si>
  <si>
    <t>CONTRAPISO EM ARGAMASSA TRAÇO 1:4 (CIMENTO E AREIA), PREPARO MANUAL, APLICADO EM ÁREAS MOLHADAS SOBRE IMPERMEABILIZAÇÃO, ACABAMENTO NÃO REFORÇADO, ESPESSURA 4CM. AF_07/2021</t>
  </si>
  <si>
    <t>CONTRAPISO EM ARGAMASSA TRAÇO 1:4 (CIMENTO E AREIA), PREPARO MANUAL, APLICADO EM ÁREAS MOLHADAS SOBRE LAJE, ADERIDO, ACABAMENTO NÃO REFORÇADO, ESPESSURA 2CM. AF_07/2021</t>
  </si>
  <si>
    <t>CONTRAPISO EM ARGAMASSA TRAÇO 1:4 (CIMENTO E AREIA), PREPARO MANUAL, APLICADO EM ÁREAS MOLHADAS SOBRE LAJE, ADERIDO, ACABAMENTO NÃO REFORÇADO, ESPESSURA 3CM. AF_07/2021</t>
  </si>
  <si>
    <t>CONTRAPISO EM ARGAMASSA TRAÇO 1:4 (CIMENTO E AREIA), PREPARO MANUAL, APLICADO EM ÁREAS SECAS SOBRE LAJE, ADERIDO, ACABAMENTO NÃO REFORÇADO, ESPESSURA 2CM. AF_07/2021</t>
  </si>
  <si>
    <t>CONTRAPISO EM ARGAMASSA TRAÇO 1:4 (CIMENTO E AREIA), PREPARO MANUAL, APLICADO EM ÁREAS SECAS SOBRE LAJE, ADERIDO, ACABAMENTO NÃO REFORÇADO, ESPESSURA 3CM. AF_07/2021</t>
  </si>
  <si>
    <t>CONTRAPISO EM ARGAMASSA TRAÇO 1:4 (CIMENTO E AREIA), PREPARO MANUAL, APLICADO EM ÁREAS SECAS SOBRE LAJE, ADERIDO, ACABAMENTO NÃO REFORÇADO, ESPESSURA 4CM. AF_07/2021</t>
  </si>
  <si>
    <t>CONTRAPISO EM ARGAMASSA TRAÇO 1:4 (CIMENTO E AREIA), PREPARO MANUAL, APLICADO EM ÁREAS SECAS SOBRE LAJE, NÃO ADERIDO, ACABAMENTO NÃO REFORÇADO, ESPESSURA 4CM. AF_07/2021</t>
  </si>
  <si>
    <t>CONTRAPISO EM ARGAMASSA TRAÇO 1:4 (CIMENTO E AREIA), PREPARO MANUAL, APLICADO EM ÁREAS SECAS SOBRE LAJE, NÃO ADERIDO, ACABAMENTO NÃO REFORÇADO, ESPESSURA 5CM. AF_07/2021</t>
  </si>
  <si>
    <t>CONTRAPISO EM ARGAMASSA TRAÇO 1:4 (CIMENTO E AREIA), PREPARO MANUAL, APLICADO EM ÁREAS SECAS SOBRE LAJE, NÃO ADERIDO, ACABAMENTO NÃO REFORÇADO, ESPESSURA 6CM.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</si>
  <si>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</si>
  <si>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</si>
  <si>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MECÂNICO COM BETONEIRA 400 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</si>
  <si>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</si>
  <si>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MECÂNICO COM BETONEIRA 400 L,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</si>
  <si>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</si>
  <si>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MECÂNICO COM BETONEIRA 400 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</si>
  <si>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</si>
  <si>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</si>
  <si>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</si>
  <si>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REFORÇO SUPERFICIAL PARA CONTRAPISOS DE ARGAMASSA SEMI-SECA. AF_07/2021</t>
  </si>
  <si>
    <t>APARELHO PARA CORTE E SOLDA OXI-ACETILENO SOBRE RODAS, INCLUSIVE CILINDROS E MAÇARICOS - CHI DIURNO. AF_05/2023</t>
  </si>
  <si>
    <t>CHI</t>
  </si>
  <si>
    <t>APARELHO PARA CORTE E SOLDA OXI-ACETILENO SOBRE RODAS, INCLUSIVE CILINDROS E MAÇARICOS - CHP DIURNO. AF_05/2023</t>
  </si>
  <si>
    <t>CHP</t>
  </si>
  <si>
    <t>BATE ESTACA PARA INSTALAÇÃO DE DEFENSAS METÁLICAS (GUARD RAIL) FIXO, INCLUSIVE CAMINHÃO TOCO PBT 9.700 KG, POTÊNCIA DE 160 CV - CHI DIURNO. AF_05/2023</t>
  </si>
  <si>
    <t>BATE ESTACA PARA INSTALAÇÃO DE DEFENSAS METÁLICAS (GUARD RAIL) FIXO, INCLUSIVE CAMINHÃO TOCO PBT 9.700 KG, POTÊNCIA DE 160 CV - CHP DIURNO. AF_05/2023</t>
  </si>
  <si>
    <t>BATE-ESTACAS POR GRAVIDADE, POTÊNCIA DE 160 HP, PESO DO MARTELO ATÉ 3 TONELADAS - CHI DIURNO. AF_11/2014</t>
  </si>
  <si>
    <t>BATE-ESTACAS POR GRAVIDADE, POTÊNCIA DE 160 HP, PESO DO MARTELO ATÉ 3 TONELADAS - CHP DIURNO. AF_11/2014</t>
  </si>
  <si>
    <t>BETONEIRA CAPACIDADE NOMINAL 400 L, CAPACIDADE DE MISTURA 310 L, MOTOR A DIESEL POTÊNCIA 5,0 HP, SEM CARREGADOR - CHI DIURNO. AF_05/2023</t>
  </si>
  <si>
    <t>BETONEIRA CAPACIDADE NOMINAL 400 L, CAPACIDADE DE MISTURA 310 L, MOTOR A DIESEL POTÊNCIA 5,0 HP, SEM CARREGADOR - CHP DIURNO. AF_05/2023</t>
  </si>
  <si>
    <t>BETONEIRA CAPACIDADE NOMINAL 400 L, CAPACIDADE DE MISTURA 310 L, MOTOR A GASOLINA POTÊNCIA 5,5 HP, SEM CARREGADOR - CHI DIURNO. AF_02/2016</t>
  </si>
  <si>
    <t>BETONEIRA CAPACIDADE NOMINAL 400 L, CAPACIDADE DE MISTURA 310 L, MOTOR A GASOLINA POTÊNCIA 5,5 HP, SEM CARREGADOR - CHP DIURNO. AF_02/2016</t>
  </si>
  <si>
    <t>BETONEIRA CAPACIDADE NOMINAL DE 250 L, CAPACIDADE DE MISTURA DE 175 L, MOTOR ELÉTRICO MONOFÁSICO POTÊNCIA 1CV - CHI DIURNO. AF_05/2023</t>
  </si>
  <si>
    <t>BETONEIRA CAPACIDADE NOMINAL DE 250 L, CAPACIDADE DE MISTURA DE 175 L, MOTOR ELÉTRICO MONOFÁSICO POTÊNCIA 1CV - CHP DIURNO. AF_05/2023</t>
  </si>
  <si>
    <t>BETONEIRA CAPACIDADE NOMINAL DE 400 L, CAPACIDADE DE MISTURA 280 L, MOTOR ELÉTRICO TRIFÁSICO POTÊNCIA DE 2 CV, SEM CARREGADOR - CHI DIURNO. AF_05/2023</t>
  </si>
  <si>
    <t>BETONEIRA CAPACIDADE NOMINAL DE 400 L, CAPACIDADE DE MISTURA 280 L, MOTOR ELÉTRICO TRIFÁSICO POTÊNCIA DE 2 CV, SEM CARREGADOR - CHP DIURNO. AF_05/2023</t>
  </si>
  <si>
    <t>BETONEIRA CAPACIDADE NOMINAL DE 600 L, CAPACIDADE DE MISTURA 360 L, MOTOR ELÉTRICO TRIFÁSICO POTÊNCIA DE 4 CV, SEM CARREGADOR - CHI DIURNO. AF_05/2023</t>
  </si>
  <si>
    <t>BETONEIRA CAPACIDADE NOMINAL DE 600 L, CAPACIDADE DE MISTURA 360 L, MOTOR ELÉTRICO TRIFÁSICO POTÊNCIA DE 4 CV, SEM CARREGADOR - CHP DIURNO. AF_05/2023</t>
  </si>
  <si>
    <t>BETONEIRA CAPACIDADE NOMINAL DE 600 L, CAPACIDADE DE MISTURA 440 L, MOTOR A DIESEL POTÊNCIA 10 HP, COM CARREGADOR - CHI DIURNO. AF_05/2023</t>
  </si>
  <si>
    <t>BETONEIRA CAPACIDADE NOMINAL DE 600 L, CAPACIDADE DE MISTURA 440 L, MOTOR A DIESEL POTÊNCIA 10 HP, COM CARREGADOR - CHP DIURNO. AF_05/2023</t>
  </si>
  <si>
    <t>BOMBA CENTRÍFUGA MONOESTÁGIO COM MOTOR ELÉTRICO MONOFÁSICO, POTÊNCIA 15 HP, DIÂMETRO DO ROTOR 173 MM, HM/Q = 30 MCA / 90 M3/H A 45 MCA / 55 M3/H - CHI DIURNO. AF_06/2015</t>
  </si>
  <si>
    <t>BOMBA CENTRÍFUGA MONOESTÁGIO COM MOTOR ELÉTRICO MONOFÁSICO, POTÊNCIA 15 HP, DIÂMETRO DO ROTOR 173 MM, HM/Q = 30 MCA / 90 M3/H A 45 MCA / 55 M3/H - CHP DIURNO. AF_06/2015</t>
  </si>
  <si>
    <t>BOMBA DE PROJEÇÃO DE CONCRETO SECO, POTÊNCIA 10 CV, VAZÃO 3 M3/H - CHI DIURNO. AF_06/2015</t>
  </si>
  <si>
    <t>BOMBA DE PROJEÇÃO DE CONCRETO SECO, POTÊNCIA 10 CV, VAZÃO 3 M3/H - CHP DIURNO. AF_06/2015</t>
  </si>
  <si>
    <t>BOMBA DE PROJEÇÃO DE CONCRETO SECO, POTÊNCIA 10 CV, VAZÃO 6 M3/H - CHI DIURNO. AF_06/2015</t>
  </si>
  <si>
    <t>BOMBA DE PROJEÇÃO DE CONCRETO SECO, POTÊNCIA 10 CV, VAZÃO 6 M3/H - CHP DIURNO. AF_06/2015</t>
  </si>
  <si>
    <t>BOMBA SUBMERSÍVEL ELÉTRICA TRIFÁSICA, POTÊNCIA 2,96 HP, Ø ROTOR 144 MM SEMI-ABERTO, BOCAL DE SAÍDA Ø 2", HM/Q = 2 MCA / 38,8 M3/H A 28 MCA / 5 M3/H - CHI DIURNO. AF_06/2014</t>
  </si>
  <si>
    <t>BOMBA SUBMERSÍVEL ELÉTRICA TRIFÁSICA, POTÊNCIA 2,96 HP, Ø ROTOR 144 MM SEMI-ABERTO, BOCAL DE SAÍDA Ø 2", HM/Q = 2 MCA / 38,8 M3/H A 28 MCA / 5 M3/H - CHP DIURNO. AF_06/2014</t>
  </si>
  <si>
    <t>BOMBA TRIPLEX, PARA INJEÇÃO DE NATA DE CIMENTO, VAZÃO MÁXIMA DE 100 LITROS/MINUTO, PRESSÃO MÁXIMA DE 70 BAR - CHI DIURNO. AF_06/2015</t>
  </si>
  <si>
    <t>BOMBA TRIPLEX, PARA INJEÇÃO DE NATA DE CIMENTO, VAZÃO MÁXIMA DE 100 LITROS/MINUTO, PRESSÃO MÁXIMA DE 70 BAR - CHP DIURNO. AF_06/2015</t>
  </si>
  <si>
    <t>CALDEIRA A GÁS COM TERMOSTATO, CAPACIDADE 100 LITROS - CHI DIURNO. AF_05/2023</t>
  </si>
  <si>
    <t>CALDEIRA A GÁS COM TERMOSTATO, CAPACIDADE 100 LITROS - CHP DIURNO. AF_05/2023</t>
  </si>
  <si>
    <t>CAMINHONETE CABINE SIMPLES COM MOTOR 1.6 FLEX, CÂMBIO MANUAL, POTÊNCIA 101/104 CV, 2 PORTAS - CHI DIURNO. AF_11/2015</t>
  </si>
  <si>
    <t>CAMINHONETE CABINE SIMPLES COM MOTOR 1.6 FLEX, CÂMBIO MANUAL, POTÊNCIA 101/104 CV, 2 PORTAS - CHP DIURNO. AF_11/2015</t>
  </si>
  <si>
    <t>CAMINHONETE COM MOTOR A DIESEL, POTÊNCIA 180 CV, CABINE DUPLA, 4X4 - CHI DIURNO. AF_11/2015</t>
  </si>
  <si>
    <t>CAMINHONETE COM MOTOR A DIESEL, POTÊNCIA 180 CV, CABINE DUPLA, 4X4 - CHP DIURNO. AF_11/2015</t>
  </si>
  <si>
    <t>CAMINHÃO BASCULANTE 10 M3, TRUCADO CABINE SIMPLES, PESO BRUTO TOTAL 23.000 KG, CARGA ÚTIL MÁXIMA 15.935 KG, DISTÂNCIA ENTRE EIXOS 4,80 M, POTÊNCIA 230 CV INCLUSIVE CAÇAMBA METÁLICA - CHI DIURNO. AF_06/2014</t>
  </si>
  <si>
    <t>CAMINHÃO BASCULANTE 10 M3, TRUCADO CABINE SIMPLES, PESO BRUTO TOTAL 23.000 KG, CARGA ÚTIL MÁXIMA 15.935 KG, DISTÂNCIA ENTRE EIXOS 4,80 M, POTÊNCIA 230 CV INCLUSIVE CAÇAMBA METÁLICA - CHP DIURNO. AF_06/2014</t>
  </si>
  <si>
    <t>CAMINHÃO BASCULANTE 10 M3, TRUCADO, POTÊNCIA 230 CV, INCLUSIVE CAÇAMBA METÁLICA, COM DISTRIBUIDOR DE AGREGADOS ACOPLADO - CHI DIURNO. AF_02/2017</t>
  </si>
  <si>
    <t>CAMINHÃO BASCULANTE 10 M3, TRUCADO, POTÊNCIA 230 CV, INCLUSIVE CAÇAMBA METÁLICA, COM DISTRIBUIDOR DE AGREGADOS ACOPLADO - CHP DIURNO. AF_02/2017</t>
  </si>
  <si>
    <t>CAMINHÃO BASCULANTE 14 M3, COM CAVALO MECÂNICO DE CAPACIDADE MÁXIMA DE TRAÇÃO COMBINADO DE 36000 KG, POTÊNCIA 286 CV, INCLUSIVE SEMIREBOQUE COM CAÇAMBA METÁLICA - CHI DIURNO. AF_12/2014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</si>
  <si>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</si>
  <si>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CHI DIURNO. AF_12/2014</t>
  </si>
  <si>
    <t>CAMINHÃO BASCULANTE 18 M3, COM CAVALO MECÂNICO DE CAPACIDADE MÁXIMA DE TRAÇÃO COMBINADO DE 45000 KG, POTÊNCIA 330 CV, INCLUSIVE SEMIREBOQUE COM CAÇAMBA METÁLICA - CHP DIURNO. AF_12/2014</t>
  </si>
  <si>
    <t>CAMINHÃO BASCULANTE 6 M3 TOCO, PESO BRUTO TOTAL 16.000 KG, CARGA ÚTIL MÁXIMA 11.130 KG, DISTÂNCIA ENTRE EIXOS 5,36 M, POTÊNCIA 185 CV, INCLUSIVE CAÇAMBA METÁLICA - CHI DIURNO. AF_06/2014</t>
  </si>
  <si>
    <t>CAMINHÃO BASCULANTE 6 M3 TOCO, PESO BRUTO TOTAL 16.000 KG, CARGA ÚTIL MÁXIMA 11.130 KG, DISTÂNCIA ENTRE EIXOS 5,36 M, POTÊNCIA 185 CV, INCLUSIVE CAÇAMBA METÁLICA - CHP DIURNO. AF_06/2014</t>
  </si>
  <si>
    <t>CAMINHÃO BASCULANTE 6 M3, PESO BRUTO TOTAL 16.000 KG, CARGA ÚTIL MÁXIMA 13.071 KG, DISTÂNCIA ENTRE EIXOS 4,80 M, POTÊNCIA 230 CV INCLUSIVE CAÇAMBA METÁLICA - CHI DIURNO. AF_06/2014</t>
  </si>
  <si>
    <t>CAMINHÃO BASCULANTE 6 M3, PESO BRUTO TOTAL 16.000 KG, CARGA ÚTIL MÁXIMA 13.071 KG, DISTÂNCIA ENTRE EIXOS 4,80 M, POTÊNCIA 230 CV INCLUSIVE CAÇAMBA METÁLICA - CHP DIURNO. AF_06/2014</t>
  </si>
  <si>
    <t>CAMINHÃO DE TRANSPORTE DE MATERIAL ASFÁLTICO 20.000 L, COM CAVALO MECÂNICO DE CAPACIDADE MÁXIMA DE TRAÇÃO COMBINADO DE 45.000 KG, POTÊNCIA 330 CV, INCLUSIVE TANQUE DE ASFALTO COM MAÇARICO - CHI DIURNO. AF_12/2015</t>
  </si>
  <si>
    <t>CAMINHÃO DE TRANSPORTE DE MATERIAL ASFÁLTICO 20.000 L, COM CAVALO MECÂNICO DE CAPACIDADE MÁXIMA DE TRAÇÃO COMBINADO DE 45.000 KG, POTÊNCIA 330 CV, INCLUSIVE TANQUE DE ASFALTO COM MAÇARICO - CHP DIURNO. AF_12/2015</t>
  </si>
  <si>
    <t>CAMINHÃO DE TRANSPORTE DE MATERIAL ASFÁLTICO 30.000 L, COM CAVALO MECÂNICO DE CAPACIDADE MÁXIMA DE TRAÇÃO COMBINADO DE 66.000 KG, POTÊNCIA 360 CV, INCLUSIVE TANQUE DE ASFALTO COM SERPENTINA - CHI DIURNO. AF_08/2015</t>
  </si>
  <si>
    <t>CAMINHÃO DE TRANSPORTE DE MATERIAL ASFÁLTICO 30.000 L, COM CAVALO MECÂNICO DE CAPACIDADE MÁXIMA DE TRAÇÃO COMBINADO DE 66.000 KG, POTÊNCIA 360 CV, INCLUSIVE TANQUE DE ASFALTO COM SERPENTINA - CHP DIURNO. AF_08/2015</t>
  </si>
  <si>
    <t>CAMINHÃO PARA EQUIPAMENTO DE LIMPEZA A SUCÇÃO COM CAMINHÃO TRUCADO DE PESO BRUTO TOTAL 23000 KG, CARGA ÚTIL MÁXIMA 15935 KG, DISTÂNCIA ENTRE EIXOS 4,80 M, POTÊNCIA 230 CV, INCLUSIVE LIMPADORA A SUCÇÃO, TANQUE 12000 L - CHI DIURNO. AF_05/2023</t>
  </si>
  <si>
    <t>CAMINHÃO PARA EQUIPAMENTO DE LIMPEZA A SUCÇÃO, COM CAMINHÃO TRUCADO DE PESO BRUTO TOTAL 23000 KG, CARGA ÚTIL MÁXIMA 15935 KG, DISTÂNCIA ENTRE EIXOS 4,80 M, POTÊNCIA 230 CV, INCLUSIVE LIMPADORA A SUCÇÃO, TANQUE 12000 L - CHP DIURNO. AF_05/2023</t>
  </si>
  <si>
    <t>CAMINHÃO PIPA 10.000 L TRUCADO, PESO BRUTO TOTAL 23.000 KG, CARGA ÚTIL MÁXIMA 15.935 KG, DISTÂNCIA ENTRE EIXOS 4,8 M, POTÊNCIA 230 CV, INCLUSIVE TANQUE DE AÇO PARA TRANSPORTE DE ÁGUA - CHI DIURNO. AF_06/2014</t>
  </si>
  <si>
    <t>CAMINHÃO PIPA 10.000 L TRUCADO, PESO BRUTO TOTAL 23.000 KG, CARGA ÚTIL MÁXIMA 15.935 KG, DISTÂNCIA ENTRE EIXOS 4,8 M, POTÊNCIA 230 CV, INCLUSIVE TANQUE DE AÇO PARA TRANSPORTE DE ÁGUA - CHP DIURNO. AF_06/2014</t>
  </si>
  <si>
    <t>CAMINHÃO PIPA 6.000 L, PESO BRUTO TOTAL 13.000 KG, DISTÂNCIA ENTRE EIXOS 4,80 M, POTÊNCIA 189 CV INCLUSIVE TANQUE DE AÇO PARA TRANSPORTE DE ÁGUA, CAPACIDADE 6 M3 - CHI DIURNO. AF_06/2014</t>
  </si>
  <si>
    <t>CAMINHÃO PIPA 6.000 L, PESO BRUTO TOTAL 13.000 KG, DISTÂNCIA ENTRE EIXOS 4,80 M, POTÊNCIA 189 CV INCLUSIVE TANQUE DE AÇO PARA TRANSPORTE DE ÁGUA, CAPACIDADE 6 M3 - CHP DIURNO. AF_06/2014</t>
  </si>
  <si>
    <t>CAMINHÃO TANQUE PARA HIDROSSEMEADURA, COM CAPACIDADE DE 8.000 LITROS, INCLUINDO BOMBA PARA LANÇAMENTO COM MOTOR DIESEL COM POTÊNCIA DE 105 CV - CHI DIURNO. AF_06/2023</t>
  </si>
  <si>
    <t>CAMINHÃO TANQUE PARA HIDROSSEMEADURA, COM CAPACIDADE DE 8.000 LITROS, INCLUINDO BOMBA PARA LANÇAMENTO COM MOTOR DIESEL COM POTÊNCIA DE 105 CV - CHP DIURNO. AF_06/2023</t>
  </si>
  <si>
    <t>CAMINHÃO TOCO, PBT 14.300 KG, CARGA ÚTIL MÁX. 9.710 KG, DIST. ENTRE EIXOS 3,56 M, POTÊNCIA 185 CV, INCLUSIVE CARROCERIA FIXA ABERTA DE MADEIRA P/ TRANSPORTE GERAL DE CARGA SECA, DIMEN. APROX. 2,50 X 6,50 X 0,50 M - CHI DIURNO. AF_06/2014</t>
  </si>
  <si>
    <t>CAMINHÃO TOCO, PBT 14.300 KG, CARGA ÚTIL MÁX. 9.710 KG, DIST. ENTRE EIXOS 3,56 M, POTÊNCIA 185 CV, INCLUSIVE CARROCERIA FIXA ABERTA DE MADEIRA P/ TRANSPORTE GERAL DE CARGA SECA, DIMEN. APROX. 2,50 X 6,50 X 0,50 M - CHP DIURNO. AF_06/2014</t>
  </si>
  <si>
    <t>CAMINHÃO TOCO, PBT 16.000 KG, CARGA ÚTIL MÁX. 10.685 KG, DIST. ENTRE EIXOS 4,8 M, POTÊNCIA 189 CV, INCLUSIVE CARROCERIA FIXA ABERTA DE MADEIRA P/ TRANSPORTE GERAL DE CARGA SECA, DIMEN. APROX. 2,5 X 7,00 X 0,50 M - CHI DIURNO. AF_06/2014</t>
  </si>
  <si>
    <t>CAMINHÃO TOCO, PBT 16.000 KG, CARGA ÚTIL MÁX. 10.685 KG, DIST. ENTRE EIXOS 4,8 M, POTÊNCIA 189 CV, INCLUSIVE CARROCERIA FIXA ABERTA DE MADEIRA P/ TRANSPORTE GERAL DE CARGA SECA, DIMEN. APROX. 2,5 X 7,00 X 0,50 M - CHP DIURNO. AF_06/2014</t>
  </si>
  <si>
    <t>CAMINHÃO TOCO, PESO BRUTO TOTAL 14.300 KG, CARGA ÚTIL MÁXIMA 9590 KG, DISTÂNCIA ENTRE EIXOS 4,76 M, POTÊNCIA 185 CV (NÃO INCLUI CARROCERIA) - CHI DIURNO. AF_06/2014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</si>
  <si>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</si>
  <si>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CHI DIURNO. AF_06/2014</t>
  </si>
  <si>
    <t>CAMINHÃO TOCO, PESO BRUTO TOTAL 16.000 KG, CARGA ÚTIL MÁXIMA DE 10.685 KG, DISTÂNCIA ENTRE EIXOS 4,80 M, POTÊNCIA 189 CV EXCLUSIVE CARROCERIA - CHP DIURNO. AF_06/2014</t>
  </si>
  <si>
    <t>CAMINHÃO TRUCADO (C/ TERCEIRO EIXO) ELETRÔNICO - POTÊNCIA 231CV - PBT = 22000KG - DIST. ENTRE EIXOS 5170 MM - INCLUI CARROCERIA FIXA ABERTA DE MADEIRA - CHI DIURNO. AF_06/2015</t>
  </si>
  <si>
    <t>CAMINHÃO TRUCADO (C/ TERCEIRO EIXO) ELETRÔNICO - POTÊNCIA 231CV - PBT = 22000KG - DIST. ENTRE EIXOS 5170 MM - INCLUI CARROCERIA FIXA ABERTA DE MADEIRA - CHP DIURNO. AF_06/2015</t>
  </si>
  <si>
    <t>CENTRAL DE LAMA BENTONÍTICA (DEPÓSITO DE BENTONITA, MISTURADOR DE ALTA TURBULÊNCIA, SILOS DE ARMAZENAMENTO DE LAMA E ÁGUA, LABORATÓRIO DE CONTROLE DE QUALIDADE DA LAMA) - CHI DIURNO. AF_04/2019</t>
  </si>
  <si>
    <t>CENTRAL DE LAMA BENTONÍTICA (DEPÓSITO DE BENTONITA, MISTURADOR DE ALTA TURBULÊNCIA, SILOS DE ARMAZENAMENTO DE LAMA E ÁGUA, LABORATÓRIO DE CONTROLE DE QUALIDADE DA LAMA) - CHP DIURNO. AF_04/2019</t>
  </si>
  <si>
    <t>COMPACTADOR DE SOLOS DE PERCUSSÃO (SOQUETE) COM MOTOR A GASOLINA 4 TEMPOS, POTÊNCIA 4 CV - CHI DIURNO. AF_08/2015</t>
  </si>
  <si>
    <t>COMPACTADOR DE SOLOS DE PERCUSSÃO (SOQUETE) COM MOTOR A GASOLINA 4 TEMPOS, POTÊNCIA 4 CV - CHP DIURNO. AF_08/2015</t>
  </si>
  <si>
    <t>COMPACTADOR DE SOLOS DE PERCUSÃO (SOQUETE) COM MOTOR A GASOLINA, POTÊNCIA 3 CV - CHI DIURNO. AF_09/2016</t>
  </si>
  <si>
    <t>COMPACTADOR DE SOLOS DE PERCUSÃO (SOQUETE) COM MOTOR A GASOLINA, POTÊNCIA 3 CV - CHP DIURNO. AF_09/2016</t>
  </si>
  <si>
    <t>COMPRESSOR DE AR REBOCAVEL, VAZÃO 250 PCM, PRESSAO DE TRABALHO 102 PSI, MOTOR A DIESEL POTÊNCIA 81 CV - CHI DIURNO. AF_06/2015</t>
  </si>
  <si>
    <t>COMPRESSOR DE AR REBOCAVEL, VAZÃO 250 PCM, PRESSAO DE TRABALHO 102 PSI, MOTOR A DIESEL POTÊNCIA 81 CV - CHP DIURNO. AF_06/2015</t>
  </si>
  <si>
    <t>COMPRESSOR DE AR REBOCAVEL, VAZÃO 400 PCM, PRESSAO DE TRABALHO 102 PSI, MOTOR A DIESEL POTÊNCIA 110 CV - CHI DIURNO. AF_06/2015</t>
  </si>
  <si>
    <t>COMPRESSOR DE AR REBOCAVEL, VAZÃO 400 PCM, PRESSAO DE TRABALHO 102 PSI, MOTOR A DIESEL POTÊNCIA 110 CV - CHP DIURNO. AF_06/2015</t>
  </si>
  <si>
    <t>COMPRESSOR DE AR REBOCÁVEL, VAZÃO 189 PCM, PRESSÃO EFETIVA DE TRABALHO 102 PSI, MOTOR DIESEL, POTÊNCIA 63 CV - CHI DIURNO. AF_06/2015</t>
  </si>
  <si>
    <t>COMPRESSOR DE AR REBOCÁVEL, VAZÃO 189 PCM, PRESSÃO EFETIVA DE TRABALHO 102 PSI, MOTOR DIESEL, POTÊNCIA 63 CV - CHP DIURNO. AF_06/2015</t>
  </si>
  <si>
    <t>COMPRESSOR DE AR REBOCÁVEL, VAZÃO 748 PCM, PRESSÃO EFETIVA DE TRABALHO 102 PSI, MOTOR DIESEL, POTÊNCIA 210 CV - CHI DIURNO. AF_06/2015</t>
  </si>
  <si>
    <t>COMPRESSOR DE AR REBOCÁVEL, VAZÃO 748 PCM, PRESSÃO EFETIVA DE TRABALHO 102 PSI, MOTOR DIESEL, POTÊNCIA 210 CV - CHP DIURNO. AF_06/2015</t>
  </si>
  <si>
    <t>COMPRESSOR DE AR REBOCÁVEL, VAZÃO 89 PCM, PRESSÃO EFETIVA DE TRABALHO 102 PSI, MOTOR DIESEL, POTÊNCIA 20 CV - CHI DIURNO. AF_06/2015</t>
  </si>
  <si>
    <t>COMPRESSOR DE AR REBOCÁVEL, VAZÃO 89 PCM, PRESSÃO EFETIVA DE TRABALHO 102 PSI, MOTOR DIESEL, POTÊNCIA 20 CV - CHP DIURNO. AF_06/2015</t>
  </si>
  <si>
    <t>COMPRESSOR DE AR, VAZAO DE 10 PCM, RESERVATORIO 100 L, PRESSAO DE TRABALHO ENTRE 6,9 E 9,7 BAR POTENCIA 2 HP, TENSAO 110/220 V - CHI DIURNO. AF_05/2023</t>
  </si>
  <si>
    <t>COMPRESSOR DE AR, VAZAO DE 10 PCM, RESERVATORIO 100 L, PRESSAO DE TRABALHO ENTRE 6,9 E 9,7 BAR, POTENCIA 2 HP, TENSAO 110/220 V - CHP DIURNO. AF_05/2023</t>
  </si>
  <si>
    <t>CONJUNTO CILINDRO E BOMBA HIDRÁULICA PARA PROTENSÃO DE MONOBARRAS PARA TIRANTES, ESFORÇO MÁXIMO DE 30 TONELADAS - CHI DIURNO. AF_05/2023</t>
  </si>
  <si>
    <t>CONJUNTO CILINDRO E BOMBA HIDRÁULICA PARA PROTENSÃO DE MONOBARRAS PARA TIRANTES, ESFORÇO MÁXIMO DE 30 TONELADAS - CHP DIURNO. AF_05/2023</t>
  </si>
  <si>
    <t>CONJUNTO MACACO E BOMBA HIDRÁULICA PARA PROTENSAO DE CORDOALHAS, ESFORÇO MAXIMO DE 115 TONELADAS - CHI DIURNO. AF_05/2023</t>
  </si>
  <si>
    <t>CONJUNTO MACACO E BOMBA HIDRÁULICA PARA PROTENSAO DE CORDOALHAS, ESFORÇO MAXIMO DE 115 TONELADAS - CHP DIURNO. AF_05/2023</t>
  </si>
  <si>
    <t>CONJUNTO MACACO HIDRÁULICO E CENTRAL DE BOMBEAMENTO MOTORIZADO 1,8 KW PARA PROTENSÃO DE MONOCABOS PARA CONCRETO PROTENDIDO, ESFORÇO MÁXIMO DE 20 TONELADAS - CHI DIURNO. AF_05/2022</t>
  </si>
  <si>
    <t>CONJUNTO MACACO HIDRÁULICO E CENTRAL DE BOMBEAMENTO MOTORIZADO 1,8 KW PARA PROTENSÃO DE MONOCABOS PARA CONCRETO PROTENDIDO, ESFORÇO MÁXIMO DE 20 TONELADAS - CHP DIURNO. AF_05/2022</t>
  </si>
  <si>
    <t>CONJUNTO MACACO HIDRÁULICO E CENTRAL DE BOMBEAMENTO MOTORIZADO 1,8 KW PARA PROTENSÃO DE MONOCABOS PARA CONCRETO PROTENDIDO, ESFORÇO MÁXIMO DE 30 TONELADAS - CHI DIURNO. AF_05/2022</t>
  </si>
  <si>
    <t>CONJUNTO MACACO HIDRÁULICO E CENTRAL DE BOMBEAMENTO MOTORIZADO 1,8 KW PARA PROTENSÃO DE MONOCABOS PARA CONCRETO PROTENDIDO, ESFORÇO MÁXIMO DE 30 TONELADAS - CHP DIURNO. AF_05/2022</t>
  </si>
  <si>
    <t>CORTADORA DE PISO COM MOTOR 4 TEMPOS A GASOLINA, POTÊNCIA DE 13 HP, COM DISCO DE CORTE DIAMANTADO SEGMENTADO PARA CONCRETO, DIÂMETRO DE 350 MM, FURO DE 1" (14 X 1") - CHI DIURNO. AF_08/2015</t>
  </si>
  <si>
    <t>CORTADORA DE PISO COM MOTOR 4 TEMPOS A GASOLINA, POTÊNCIA DE 13 HP, COM DISCO DE CORTE DIAMANTADO SEGMENTADO PARA CONCRETO, DIÂMETRO DE 350 MM, FURO DE 1" (14 X 1") - CHP DIURNO. AF_08/2015</t>
  </si>
  <si>
    <t>DESEMPENADEIRA DE CONCRETO, PESO DE 78 KG, 4 PÁS, MOTOR A GASOLINA, POTÊNCIA 5,5 HP - CHI DIURNO. AF_05/2023</t>
  </si>
  <si>
    <t>DESEMPENADEIRA DE CONCRETO, PESO DE 78 KG, 4 PÁS, MOTOR A GASOLINA, POTÊNCIA 5,5 HP - CHP DIURNO. AF_05/2023</t>
  </si>
  <si>
    <t>DISTRIBUIDOR DE AGREGADOS AUTOPROPELIDO, CAP 3 M3, A DIESEL, POTÊNCIA 176CV - CHI DIURNO. AF_07/2016</t>
  </si>
  <si>
    <t>DISTRIBUIDOR DE AGREGADOS AUTOPROPELIDO, CAP 3 M3, A DIESEL, POTÊNCIA 176CV - CHP DIURNO. AF_07/2016</t>
  </si>
  <si>
    <t>DISTRIBUIDOR DE AGREGADOS REBOCAVEL, CAPACIDADE 1,9 M³, LARGURA DE TRABALHO 3,66 M - CHI DIURNO. AF_11/2015</t>
  </si>
  <si>
    <t>DISTRIBUIDOR DE AGREGADOS REBOCAVEL, CAPACIDADE 1,9 M³, LARGURA DE TRABALHO 3,66 M - CHP DIURNO. AF_11/2015</t>
  </si>
  <si>
    <t>DOBRADEIRA TDC, ESPESSURA 1,5MM - CHI DIURNO. AF_05/2023</t>
  </si>
  <si>
    <t>DOBRADEIRA TDC, ESPESSURA 1,5MM - CHP DIURNO. AF_05/2023</t>
  </si>
  <si>
    <t>DOSADOR DE AREIA, CAPACIDADE DE 26 LITROS - CHI DIURNO. AF_05/2023</t>
  </si>
  <si>
    <t>DOSADOR DE AREIA, CAPACIDADE DE 26 LITROS - CHP DIURNO. AF_05/2023</t>
  </si>
  <si>
    <t>ENCERADEIRA INDUSTRIAL, 400 MM, 220V, 1 HP - CHI DIURNO. AF_05/2023</t>
  </si>
  <si>
    <t>ENCERADEIRA INDUSTRIAL, 400 MM, 220V, 1 HP - CHP DIURNO. AF_05/2023</t>
  </si>
  <si>
    <t>ESCAVADEIRA HIDRAULICA SOBRE ESTEIRA, EQUIPADA COM CLAMSHELL, COM CAPACIDADE DA CAÇAMBA ENTRE 1,20 E 1,50 M3, PESO OPERACIONAL ENTRE 20,00 E 22,00 TON, POTENCIA LIQUIDA ENTRE 150 E 160 HP - CHI DIURNO. AF_11/2016</t>
  </si>
  <si>
    <t>ESCAVADEIRA HIDRAULICA SOBRE ESTEIRA, EQUIPADA COM CLAMSHELL, COM CAPACIDADE DA CAÇAMBA ENTRE 1,20 E 1,50 M3, PESO OPERACIONAL ENTRE 20,00 E 22,00 TON, POTENCIA LIQUIDA ENTRE 150 E 160 HP - CHP DIURNO. AF_11/2016</t>
  </si>
  <si>
    <t>ESCAVADEIRA HIDRÁULICA DE BRAÇO LONGO (LONGO ALCANCE) SOBRE ESTEIRAS, CAÇAMBA 0,52 M3, PESO OPERACIONAL 24 T, POTÊNCIA LÍQUIDA 155 HP - CHI DIURNO. AF_06/2023</t>
  </si>
  <si>
    <t>ESCAVADEIRA HIDRÁULICA DE BRAÇO LONGO (LONGO ALCANCE) SOBRE ESTEIRAS, CAÇAMBA 0,52 M3, PESO OPERACIONAL 24 T, POTÊNCIA LÍQUIDA 155 HP - CHP DIURNO. AF_06/2023</t>
  </si>
  <si>
    <t>ESCAVADEIRA HIDRÁULICA SOBRE ESTEIRA, PESO OPERACIONAL ENTRE 22,00 E 23,50 T, POTÊNCIA NOMINAL 139 HP, COM MARTELO ROMPEDOR HIDRÁULICO 1700 KG - CHI DIURNO. AF_04/2019</t>
  </si>
  <si>
    <t>ESCAVADEIRA HIDRÁULICA SOBRE ESTEIRA, PESO OPERACIONAL ENTRE 22,00 E 23,50 T, POTÊNCIA NOMINAL 139 HP, COM MARTELO ROMPEDOR HIDRÁULICO 1700 KG - CHP DIURNO. AF_04/2019</t>
  </si>
  <si>
    <t>ESCAVADEIRA HIDRÁULICA SOBRE ESTEIRAS, CAÇAMBA 0,80 M3, PESO OPERACIONAL 17 T, POTENCIA BRUTA 111 HP - CHI DIURNO. AF_06/2014</t>
  </si>
  <si>
    <t>ESCAVADEIRA HIDRÁULICA SOBRE ESTEIRAS, CAÇAMBA 0,80 M3, PESO OPERACIONAL 17 T, POTENCIA BRUTA 111 HP - CHP DIURNO. AF_06/2014</t>
  </si>
  <si>
    <t>ESCAVADEIRA HIDRÁULICA SOBRE ESTEIRAS, CAÇAMBA 1,20 M3, PESO OPERACIONAL 21 T, POTÊNCIA BRUTA 155 HP - CHI DIURNO. AF_06/2014</t>
  </si>
  <si>
    <t>ESCAVADEIRA HIDRÁULICA SOBRE ESTEIRAS, CAÇAMBA 1,20 M3, PESO OPERACIONAL 21 T, POTÊNCIA BRUTA 155 HP - CHP DIURNO. AF_06/2014</t>
  </si>
  <si>
    <t>ESPARGIDOR DE ASFALTO PRESSURIZADO COM TANQUE DE 2500 L, REBOCÁVEL COM MOTOR A GASOLINA POTÊNCIA 3,4 HP - CHI DIURNO. AF_07/2014</t>
  </si>
  <si>
    <t>ESPARGIDOR DE ASFALTO PRESSURIZADO COM TANQUE DE 2500 L, REBOCÁVEL COM MOTOR A GASOLINA POTÊNCIA 3,4 HP - CHP DIURNO. AF_07/2014</t>
  </si>
  <si>
    <t>ESPARGIDOR DE ASFALTO PRESSURIZADO, TANQUE 6 M3 COM ISOLAÇÃO TÉRMICA, AQUECIDO COM 2 MAÇARICOS, COM BARRA ESPARGIDORA 3,60 M, MONTADO SOBRE CAMINHÃO TOCO, PBT 14.300 KG, POTÊNCIA 185 CV - CHI DIURNO. AF_05/2023</t>
  </si>
  <si>
    <t>ESPARGIDOR DE ASFALTO PRESSURIZADO, TANQUE 6 M3 COM ISOLAÇÃO TÉRMICA, AQUECIDO COM 2 MAÇARICOS, COM BARRA ESPARGIDORA 3,60 M, MONTADO SOBRE CAMINHÃO TOCO, PBT 14.300 KG, POTÊNCIA 185 CV - CHP DIURNO. AF_05/2023</t>
  </si>
  <si>
    <t>ESTABILIZADOR DE LINHA E PRESSÃO, CAPACIDADE DE 120 BAR, COM MANÔMETRO DE LEITURA, REGISTRO DE 1 COM RETORNO E LINHA - CHI DIURNO. AF_05/2023</t>
  </si>
  <si>
    <t>ESTABILIZADOR DE LINHA E PRESSÃO, CAPACIDADE DE 120 BAR, COM MANÔMETRO DE LEITURA, REGISTRO DE 1 COM RETORNO E LINHA - CHP DIURNO. AF_05/2023</t>
  </si>
  <si>
    <t>FRESADORA DE ASFALTO A FRIO SOBRE RODAS, LARGURA FRESAGEM DE 1,0 M, POTÊNCIA 208 HP - CHI DIURNO. AF_11/2014</t>
  </si>
  <si>
    <t>FRESADORA DE ASFALTO A FRIO SOBRE RODAS, LARGURA FRESAGEM DE 1,0 M, POTÊNCIA 208 HP - CHP DIURNO. AF_11/2014</t>
  </si>
  <si>
    <t>FRESADORA DE ASFALTO A FRIO SOBRE RODAS, LARGURA FRESAGEM DE 2,0 M, POTÊNCIA 550 HP - CHI DIURNO. AF_11/2014</t>
  </si>
  <si>
    <t>FRESADORA DE ASFALTO A FRIO SOBRE RODAS, LARGURA FRESAGEM DE 2,0 M, POTÊNCIA 550 HP - CHP DIURNO. AF_11/2014</t>
  </si>
  <si>
    <t>FURADEIRA ELETROMAGNÉTICA, VELOCIDADE (SEM CARGA/ COM CARGA) 450/ 270 RPM, ESPESSURA MÁXIMA DA CHAPA A SER FURADA 50 MM, PORÇA DE ADESÃO MAGNÉTICA 17000 N, POTÊNCIA 1100 W, ALIMENTÇÃO 220 - 60 HZ, MONOFÁSICA - CHI DIURNO. AF_08/2019</t>
  </si>
  <si>
    <t>FURADEIRA ELETROMAGNÉTICA, VELOCIDADE (SEM CARGA/ COM CARGA) 450/ 270 RPM, ESPESSURA MÁXIMA DA CHAPA A SER FURADA 50 MM, PORÇA DE ADESÃO MAGNÉTICA 17000 N, POTÊNCIA 1100 W, ALIMENTÇÃO 220 - 60 HZ, MONOFÁSICA - CHP DIURNO. AF_08/2019</t>
  </si>
  <si>
    <t>GERADOR PORTÁTIL MONOFÁSICO, POTÊNCIA 5500 VA, MOTOR A GASOLINA, POTÊNCIA DO MOTOR 13 CV - CHI DIURNO. AF_03/2016</t>
  </si>
  <si>
    <t>GERADOR PORTÁTIL MONOFÁSICO, POTÊNCIA 5500 VA, MOTOR A GASOLINA, POTÊNCIA DO MOTOR 13 CV - CHP DIURNO. AF_03/2016</t>
  </si>
  <si>
    <t>GRADE DE DISCO CONTROLE REMOTO REBOCÁVEL, COM 24 DISCOS 24 X 6 MM COM PNEUS PARA TRANSPORTE - CHP DIURNO. AF_06/2014</t>
  </si>
  <si>
    <t>GRADE DE DISCO CONTROLE REMOTO REBOCÁVEL, COM 24 DISCOS 24" X 6 MM COM PNEUS PARA TRANSPORTE - CHI DIURNO. AF_06/2014</t>
  </si>
  <si>
    <t>GRADE DE DISCO REBOCÁVEL COM 20 DISCOS 24" X 6 MM COM PNEUS PARA TRANSPORTE - CHI DIURNO. AF_06/2014</t>
  </si>
  <si>
    <t>GRADE DE DISCO REBOCÁVEL COM 20 DISCOS 24" X 6 MM COM PNEUS PARA TRANSPORTE - CHP DIURNO. AF_06/2014</t>
  </si>
  <si>
    <t>GRUA ASCENCIONAL, LANCA DE 42 M, CAPACIDADE DE 1,5 T A 30 M, ALTURA ATE 39 M - CHP DIURNO. AF_05/2023</t>
  </si>
  <si>
    <t>GRUA ASCENCIONAL, LANÇA DE 42 M, CAPACIDADE DE 1,5 T A 30 M, ALTURA ATÉ 39 M - CHI DIURNO. AF_05/2023</t>
  </si>
  <si>
    <t>GRUA ASCENSIONAL, LANCA DE 30 M, CAPACIDADE DE 1,0 T A 30 M, ALTURA ATE 39 M - CHP DIURNO. AF_05/2023</t>
  </si>
  <si>
    <t>GRUA ASCENSIONAL, LANÇA DE 30 M, CAPACIDADE DE 1,0 T A 30 M, ALTURA ATÉ 39 M - CHI DIURNO. AF_05/2023</t>
  </si>
  <si>
    <t>GRUPO DE SOLDAGEM COM GERADOR A DIESEL 60 CV PARA SOLDA ELÉTRICA, SOBRE 04 RODAS, COM MOTOR 4 CILINDROS 600 A - CHI DIURNO. AF_02/2016</t>
  </si>
  <si>
    <t>GRUPO DE SOLDAGEM COM GERADOR A DIESEL 60 CV PARA SOLDA ELÉTRICA, SOBRE 04 RODAS, COM MOTOR 4 CILINDROS 600 A - CHP DIURNO. AF_02/2016</t>
  </si>
  <si>
    <t>GRUPO GERADOR COM CARENAGEM, MOTOR DIESEL POTÊNCIA STANDART ENTRE 250 E 260 KVA - CHI DIURNO. AF_12/2016</t>
  </si>
  <si>
    <t>GRUPO GERADOR COM CARENAGEM, MOTOR DIESEL POTÊNCIA STANDART ENTRE 250 E 260 KVA - CHP DIURNO. AF_12/2016</t>
  </si>
  <si>
    <t>GRUPO GERADOR DIESEL, COM CARENAGEM, POTÊNCIA STANDART ENTRE 400 E 460 KVA, VELOCIDADE DE 1800 RPM, FREQUÊNCIA DE 60 HZ - CHI DIURNO. AF_05/2023</t>
  </si>
  <si>
    <t>GRUPO GERADOR DIESEL, COM CARENAGEM, POTÊNCIA STANDART ENTRE 400 E 460 KVA, VELOCIDADE DE 1800 RPM, FREQUÊNCIA DE 60 HZ - CHP DIURNO. AF_05/2023</t>
  </si>
  <si>
    <t>GRUPO GERADOR ESTACIONÁRIO, MOTOR DIESEL POTÊNCIA 170 KVA - CHI DIURNO. AF_02/2016</t>
  </si>
  <si>
    <t>GRUPO GERADOR ESTACIONÁRIO, MOTOR DIESEL POTÊNCIA 170 KVA - CHP DIURNO. AF_02/2016</t>
  </si>
  <si>
    <t>GRUPO GERADOR ESTACIONÁRIO, POTÊNCIA 150 KVA, MOTOR A DIESEL- CHI DIURNO. AF_03/2016</t>
  </si>
  <si>
    <t>GRUPO GERADOR ESTACIONÁRIO, POTÊNCIA 150 KVA, MOTOR A DIESEL- CHP DIURNO. AF_03/2016</t>
  </si>
  <si>
    <t>GRUPO GERADOR REBOCÁVEL, POTÊNCIA 66 KVA, MOTOR A DIESEL - CHI DIURNO. AF_03/2016</t>
  </si>
  <si>
    <t>GRUPO GERADOR REBOCÁVEL, POTÊNCIA 66 KVA, MOTOR A DIESEL - CHP DIURNO. AF_03/2016</t>
  </si>
  <si>
    <t>GUINCHO ELÉTRICO DE COLUNA, CAPACIDADE 400 KG, COM MOTO FREIO, MOTOR TRIFÁSICO DE 1,25 CV - CHI DIURNO. AF_03/2016</t>
  </si>
  <si>
    <t>GUINCHO ELÉTRICO DE COLUNA, CAPACIDADE 400 KG, COM MOTO FREIO, MOTOR TRIFÁSICO DE 1,25 CV - CHP DIURNO. AF_03/2016</t>
  </si>
  <si>
    <t>GUINDASTE DERRICK, LANÇA DE *20* M, CARGA MÁXIMA 10T, POTÊNCIA 45 KW - CHI DIURNO. AF_01/2024</t>
  </si>
  <si>
    <t>GUINDASTE DERRICK, LANÇA DE *20* M, CARGA MÁXIMA 10T, POTÊNCIA 45 KW - CHP DIURNO. AF_01/2024</t>
  </si>
  <si>
    <t>GUINDASTE HIDRAULICO AUTOPROPELIDO, COM LANÇA TRELIÇADA 40 M, CAPACIDADE MÁXIMA 75 T, EQUIPADO COM CLAMSHELL - CHI DIURNO. AF_04/2019</t>
  </si>
  <si>
    <t>GUINDASTE HIDRAULICO AUTOPROPELIDO, COM LANÇA TRELIÇADA 40 M, CAPACIDADE MÁXIMA 75 T, EQUIPADO COM CLAMSHELL - CHP DIURNO. AF_04/2019</t>
  </si>
  <si>
    <t>GUINDASTE HIDRÁULICO AUTOPROPELIDO, COM LANÇA TELESCÓPICA 28,80 M, CAPACIDADE MÁXIMA 30 T, POTÊNCIA 97 KW, TRAÇÃO 4 X 4 - CHI DIURNO. AF_11/2014</t>
  </si>
  <si>
    <t>GUINDASTE HIDRÁULICO AUTOPROPELIDO, COM LANÇA TELESCÓPICA 28,80 M, CAPACIDADE MÁXIMA 30 T, POTÊNCIA 97 KW, TRAÇÃO 4 X 4 - CHP DIURNO. AF_11/2014</t>
  </si>
  <si>
    <t>GUINDASTE HIDRÁULICO AUTOPROPELIDO, COM LANÇA TELESCÓPICA 40 M, CAPACIDADE MÁXIMA 60 T, POTÊNCIA 260 KW - CHI DIURNO. AF_03/2016</t>
  </si>
  <si>
    <t>GUINDASTE HIDRÁULICO AUTOPROPELIDO, COM LANÇA TELESCÓPICA 40 M, CAPACIDADE MÁXIMA 60 T, POTÊNCIA 260 KW - CHP DIURNO. AF_03/2016</t>
  </si>
  <si>
    <t>GUINDASTE HIDRÁULICO AUTOPROPELIDO, COM LANÇA TRELICADA 41 M, CAPACIDADE MÁXIMA DE ELEVAÇÃO 43 T, POTÊNCIA 230 KW, EQUIPADO COM CAÇAMBA DE ARRASTO (DRAGLINE) DE 0,76 M3 - CHI DIURNO. AF_06/2023</t>
  </si>
  <si>
    <t>GUINDASTE HIDRÁULICO AUTOPROPELIDO, COM LANÇA TRELICADA 41 M, CAPACIDADE MÁXIMA DE ELEVAÇÃO 43 T, POTÊNCIA 230 KW, EQUIPADO COM CAÇAMBA DE ARRASTO (DRAGLINE) DE 0,76 M3 - CHP DIURNO. AF_06/2023</t>
  </si>
  <si>
    <t>GUINDASTE HIDRÁULICO RODOVIÁRIO, LANCA TELESCÓPICA DE *50+20* M, CAPACIDADE MÁXIMA DE 90T, 4 EIXOS, POTÊNCIA 330 KW, MOTOR DIESEL - CHI DIURNO. AF_01/2024</t>
  </si>
  <si>
    <t>GUINDASTE HIDRÁULICO RODOVIÁRIO, LANCA TELESCÓPICA DE *50+20* M, CAPACIDADE MÁXIMA DE 90T, 4 EIXOS, POTÊNCIA 330 KW, MOTOR DIESEL - CHP DIURNO. AF_01/2024</t>
  </si>
  <si>
    <t>GUINDASTE SOBRE ESTEIRAS, COM LANÇA TRELIÇADA 40 M, CAPACIDADE MÁXIMA 75 T - CHI DIURNO. AF_04/2019</t>
  </si>
  <si>
    <t>GUINDASTE SOBRE ESTEIRAS, COM LANÇA TRELIÇADA 40 M, CAPACIDADE MÁXIMA 75 T - CHP DIURNO. AF_04/2019</t>
  </si>
  <si>
    <t>GUINDASTE SOBRE ESTEIRAS, COM LANÇA TRELIÇADA 40 M, CAPACIDADE MÁXIMA 75 T, EQUIPADO COM CLAMSHELL - CHI DIURNO. AF_04/2019</t>
  </si>
  <si>
    <t>GUINDASTE SOBRE ESTEIRAS, COM LANÇA TRELIÇADA 40 M, CAPACIDADE MÁXIMA 75 T, EQUIPADO COM CLAMSHELL - CHP DIURNO. AF_04/2019</t>
  </si>
  <si>
    <t>GUINDAUTO HIDRÁULICO, CAPACIDADE MÁXIMA DE CARGA 3300 KG, MOMENTO MÁXIMO DE CARGA 5,8 TM, ALCANCE MÁXIMO HORIZONTAL 7,60 M, INCLUSIVE CAMINHÃO TOCO PBT 16.000 KG, POTÊNCIA DE 189 CV - CHI DIURNO. AF_03/2016</t>
  </si>
  <si>
    <t>GUINDAUTO HIDRÁULICO, CAPACIDADE MÁXIMA DE CARGA 3300 KG, MOMENTO MÁXIMO DE CARGA 5,8 TM, ALCANCE MÁXIMO HORIZONTAL 7,60 M, INCLUSIVE CAMINHÃO TOCO PBT 16.000 KG, POTÊNCIA DE 189 CV - CHP DIURNO. AF_03/2016</t>
  </si>
  <si>
    <t>GUINDAUTO HIDRÁULICO, CAPACIDADE MÁXIMA DE CARGA 6200 KG, MOMENTO MÁXIMO DE CARGA 11,7 TM, ALCANCE MÁXIMO HORIZONTAL 9,70 M, INCLUSIVE CAMINHÃO TOCO PBT 16.000 KG, POTÊNCIA DE 189 CV - CHI DIURNO. AF_06/2014</t>
  </si>
  <si>
    <t>GUINDAUTO HIDRÁULICO, CAPACIDADE MÁXIMA DE CARGA 6200 KG, MOMENTO MÁXIMO DE CARGA 11,7 TM, ALCANCE MÁXIMO HORIZONTAL 9,70 M, INCLUSIVE CAMINHÃO TOCO PBT 16.000 KG, POTÊNCIA DE 189 CV - CHP DIURNO. AF_06/2014</t>
  </si>
  <si>
    <t>GUINDAUTO HIDRÁULICO, CAPACIDADE MÁXIMA DE CARGA 6200 KG, MOMENTO MÁXIMO DE CARGA 11,7 TM, ALCANCE MÁXIMO HORIZONTAL 9,70 M, INCLUSIVE CAMINHÃO TOCO PBT 16.000 KG, POTÊNCIA DE 189 CV E CESTA AÉREA COM ISOLAMENTO CLASSE C - CHI DIURNO. AF_01/2025</t>
  </si>
  <si>
    <t>GUINDAUTO HIDRÁULICO, CAPACIDADE MÁXIMA DE CARGA 6200 KG, MOMENTO MÁXIMO DE CARGA 11,7 TM, ALCANCE MÁXIMO HORIZONTAL 9,70 M, INCLUSIVE CAMINHÃO TOCO PBT 16.000 KG, POTÊNCIA DE 189 CV E CESTA AÉREA COM ISOLAMENTO CLASSE C - CHP DIURNO. AF_01/2025</t>
  </si>
  <si>
    <t>GUINDAUTO HIDRÁULICO, CAPACIDADE MÁXIMA DE CARGA 6500 KG, MOMENTO MÁXIMO DE CARGA 5,8 TM, ALCANCE MÁXIMO HORIZONTAL 7,60 M, INCLUSIVE CAMINHÃO TOCO PBT 9.700 KG, POTÊNCIA DE 160 CV - CHI DIURNO. AF_08/2015</t>
  </si>
  <si>
    <t>GUINDAUTO HIDRÁULICO, CAPACIDADE MÁXIMA DE CARGA 6500 KG, MOMENTO MÁXIMO DE CARGA 5,8 TM, ALCANCE MÁXIMO HORIZONTAL 7,60 M, INCLUSIVE CAMINHÃO TOCO PBT 9.700 KG, POTÊNCIA DE 160 CV - CHP DIURNO. AF_08/2015</t>
  </si>
  <si>
    <t>GUINDAUTO HIDRÁULICO, CAPACIDADE MÁXIMA DE CARGA 8500 KG, MOMENTO MÁXIMO DE CARGA 30,4 TM, ALCANCE MÁXIMO HORIZONTAL 14,30 M, INCLUSIVE CAMINHÃO TRUCADO PBT 23.000 KG, POTÊNCIA DE 256 CV E CARROCERIA FIXA ABERTA DE MADEIRA - CHI DIURNO. AF_05/2025</t>
  </si>
  <si>
    <t>GUINDAUTO HIDRÁULICO, CAPACIDADE MÁXIMA DE CARGA 8500 KG, MOMENTO MÁXIMO DE CARGA 30,4 TM, ALCANCE MÁXIMO HORIZONTAL 14,30 M, INCLUSIVE CAMINHÃO TRUCADO PBT 23.000 KG, POTÊNCIA DE 256 CV E CARROCERIA FIXA ABERTA DE MADEIRA - CHP DIURNO. AF_05/2025</t>
  </si>
  <si>
    <t>INVERSOR DE SOLDA MONOFÁSICO DE 160 A, POTÊNCIA DE 5400 W, TENSÃO DE 220 V, PARA SOLDA COM ELETRODOS DE 2,0 A 4,0 MM E PROCESSO TIG - CHI DIURNO. AF_06/2018</t>
  </si>
  <si>
    <t>INVERSOR DE SOLDA MONOFÁSICO DE 160 A, POTÊNCIA DE 5400 W, TENSÃO DE 220 V, PARA SOLDA COM ELETRODOS DE 2,0 A 4,0 MM E PROCESSO TIG - CHP DIURNO. AF_06/2018</t>
  </si>
  <si>
    <t>LAVADORA DE ALTA PRESSAO (LAVA-JATO) PARA AGUA FRIA, PRESSAO DE OPERACAO ENTRE 1400 E 1900 LIB/POL2, VAZAO MAXIMA ENTRE 400 E 700 L/H - CHI DIURNO. AF_05/2023</t>
  </si>
  <si>
    <t>LAVADORA DE ALTA PRESSAO (LAVA-JATO) PARA AGUA FRIA, PRESSAO DE OPERACAO ENTRE 1400 E 1900 LIB/POL2, VAZAO MAXIMA ENTRE 400 E 700 L/H - CHP DIURNO. AF_05/2023</t>
  </si>
  <si>
    <t>LIXADEIRA DE PAREDE, COM LED, POTÊNCIA 750 W, FREQUÊNCIA 60 HZ, VELOCIDADE 1000 A 2100 RPM, DIÂMETRO DA LIXA 225 MM - CHI DIURNO AF_12/2022</t>
  </si>
  <si>
    <t>LIXADEIRA DE PAREDE, COM LED, POTÊNCIA 750 W, FREQUÊNCIA 60 HZ, VELOCIDADE 1000 A 2100 RPM, DIÂMETRO DA LIXA 225 MM - CHP DIURNO. AF_12/2022</t>
  </si>
  <si>
    <t>MANIPULADOR TELESCÓPICO, POTÊNCIA DE 85 HP, CAPACIDADE DE CARGA DE 3.500 KG, ALTURA MÁXIMA DE ELEVAÇÃO DE 12,3 M - CHI DIURNO. AF_05/2023</t>
  </si>
  <si>
    <t>MANIPULADOR TELESCÓPICO, POTÊNCIA DE 85 HP, CAPACIDADE DE CARGA DE 3.500 KG, ALTURA MÁXIMA DE ELEVAÇÃO DE 12,3 M - CHP DIURNO. AF_05/2023</t>
  </si>
  <si>
    <t>MARTELETE OU ROMPEDOR PNEUMÁTICO MANUAL, 28 KG, COM SILENCIADOR - CHI DIURNO. AF_07/2016</t>
  </si>
  <si>
    <t>MARTELETE OU ROMPEDOR PNEUMÁTICO MANUAL, 28 KG, COM SILENCIADOR - CHP DIURNO. AF_07/2016</t>
  </si>
  <si>
    <t>MARTELETE PERFURADOR/ ROMPEDOR ELÉTRICO, POTÊNCIA 800 W, 220 V - CHI DIURNO. AF_05/2023</t>
  </si>
  <si>
    <t>MARTELETE PERFURADOR/ ROMPEDOR ELÉTRICO, POTÊNCIA 800 W, 220 V - CHP DIURNO. AF_05/2023</t>
  </si>
  <si>
    <t>MARTELO DEMOLIDOR ELÉTRICO, COM POTÊNCIA DE 2.000 W, 1.000 IMPACTOS POR MINUTO, PESO DE 30 KG - CHI DIURNO. AF_01/2021</t>
  </si>
  <si>
    <t>MARTELO DEMOLIDOR ELÉTRICO, COM POTÊNCIA DE 2.000 W, 1.000 IMPACTOS POR MINUTO, PESO DE 30 KG - CHP DIURNO. AF_01/2021</t>
  </si>
  <si>
    <t>MARTELO DEMOLIDOR PNEUMÁTICO MANUAL, 32 KG - CHI DIURNO. AF_09/2016</t>
  </si>
  <si>
    <t>MARTELO DEMOLIDOR PNEUMÁTICO MANUAL, 32 KG - CHP DIURNO. AF_09/2016</t>
  </si>
  <si>
    <t>MARTELO PERFURADOR PNEUMÁTICO MANUAL, HASTE 19 X 108 MM, *11* KG - CHI DIURNO. AF_02/2025</t>
  </si>
  <si>
    <t>MARTELO PERFURADOR PNEUMÁTICO MANUAL, HASTE 19 X 108 MM, *11* KG - CHP DIURNO. AF_02/2025</t>
  </si>
  <si>
    <t>MARTELO PERFURADOR PNEUMÁTICO MANUAL, HASTE 25 X 75 MM, 21 KG - CHI DIURNO. AF_12/2015</t>
  </si>
  <si>
    <t>MARTELO PERFURADOR PNEUMÁTICO MANUAL, HASTE 25 X 75 MM, 21 KG - CHP DIURNO. AF_12/2015</t>
  </si>
  <si>
    <t>MINI GUINDASTE ARANHA SOBRE ESTEIRAS E LANCA TELESCÓPICA, CAPACIDADE MÁXIMA DE CARGA 3,0 TON, RAIO MÁXIMO DE TRABALHO 8,25 M, ALTURA DE LANÇA DO SOLO 9,2 M, 55 M DE CABO DE AÇO 8 MM, MOTOR ELÉTRICO 220/380 VOLTS TRIFÁSICO - CHI DIURNO. AF_03/2022</t>
  </si>
  <si>
    <t>MINI GUINDASTE ARANHA SOBRE ESTEIRAS E LANCA TELESCÓPICA, CAPACIDADE MÁXIMA DE CARGA 3,0 TON, RAIO MÁXIMO DE TRABALHO 8,25 M, ALTURA DE LANÇA DO SOLO 9,2 M, 55 M DE CABO DE AÇO 8 MM, MOTOR ELÉTRICO 220/380 VOLTS TRIFÁSICO - CHP DIURNO. AF_03/2022</t>
  </si>
  <si>
    <t>MINICARREGADEIRA SOBRE RODAS POTENCIA 47HP CAPACIDADE OPERACAO 646 KG, COM VASSOURA MECÂNICA ACOPLADA - CHI DIURNO. AF_03/2017</t>
  </si>
  <si>
    <t>MINICARREGADEIRA SOBRE RODAS POTENCIA 47HP CAPACIDADE OPERACAO 646 KG, COM VASSOURA MECÂNICA ACOPLADA - CHP DIURNO. AF_03/2017</t>
  </si>
  <si>
    <t>MINICARREGADEIRA SOBRE RODAS, POTÊNCIA LÍQUIDA DE 47 HP, CAPACIDADE NOMINAL DE OPERAÇÃO DE 646 KG - CHI DIURNO. AF_06/2015</t>
  </si>
  <si>
    <t>MINICARREGADEIRA SOBRE RODAS, POTÊNCIA LÍQUIDA DE 47 HP, CAPACIDADE NOMINAL DE OPERAÇÃO DE 646 KG - CHP DIURNO. AF_06/2015</t>
  </si>
  <si>
    <t>MINIESCAVADEIRA SOBRE ESTEIRAS, POTÊNCIA LÍQUIDA DE *30* HP, PESO OPERACIONAL DE *3.500* KG - CHI DIURNO. AF_04/2017</t>
  </si>
  <si>
    <t>MINIESCAVADEIRA SOBRE ESTEIRAS, POTÊNCIA LÍQUIDA DE *30* HP, PESO OPERACIONAL DE *3.500* KG - CHP DIURNO. AF_04/2017</t>
  </si>
  <si>
    <t>MISTURADOR DE ARGAMASSA, EIXO HORIZONTAL, CAPACIDADE DE MISTURA 160 KG, MOTOR ELÉTRICO POTÊNCIA 3 CV - CHI DIURNO. AF_05/2023</t>
  </si>
  <si>
    <t>MISTURADOR DE ARGAMASSA, EIXO HORIZONTAL, CAPACIDADE DE MISTURA 160 KG, MOTOR ELÉTRICO POTÊNCIA 3 CV - CHP DIURNO. AF_05/2023</t>
  </si>
  <si>
    <t>MISTURADOR DE ARGAMASSA, EIXO HORIZONTAL, CAPACIDADE DE MISTURA 300 KG, MOTOR ELÉTRICO POTÊNCIA 5 CV - CHI DIURNO. AF_05/2023</t>
  </si>
  <si>
    <t>MISTURADOR DE ARGAMASSA, EIXO HORIZONTAL, CAPACIDADE DE MISTURA 300 KG, MOTOR ELÉTRICO POTÊNCIA 5 CV - CHP DIURNO. AF_05/2023</t>
  </si>
  <si>
    <t>MISTURADOR DE ARGAMASSA, EIXO HORIZONTAL, CAPACIDADE DE MISTURA 600 KG, MOTOR ELÉTRICO POTÊNCIA 7,5 CV - CHI DIURNO. AF_05/2023</t>
  </si>
  <si>
    <t>MISTURADOR DE ARGAMASSA, EIXO HORIZONTAL, CAPACIDADE DE MISTURA 600 KG, MOTOR ELÉTRICO POTÊNCIA 7,5 CV - CHP DIURNO. AF_05/2023</t>
  </si>
  <si>
    <t>MISTURADOR DUPLO HORIZONTAL DE ALTA TURBULÊNCIA, CAPACIDADE / VOLUME 2 X 500 LITROS, MOTORES ELÉTRICOS MÍNIMO 5 CV CADA, PARA NATA CIMENTO, ARGAMASSA E OUTROS - CHI DIURNO. AF_06/2015</t>
  </si>
  <si>
    <t>MISTURADOR DUPLO HORIZONTAL DE ALTA TURBULÊNCIA, CAPACIDADE / VOLUME 2 X 500 LITROS, MOTORES ELÉTRICOS MÍNIMO 5 CV CADA, PARA NATA CIMENTO, ARGAMASSA E OUTROS - CHP DIURNO. AF_06/2015</t>
  </si>
  <si>
    <t>MISTURADOR PARA PREPARO DE LAMA ESTABILIZANTE COM CAPACIDADE DE *4000* L, COM BOMBA CENTRÍFUGA 5,5 HP A 23,07 HP, PARA SISTEMA DE FURO DIRECIONAL - CHI DIURNO. AF_05/2023</t>
  </si>
  <si>
    <t>MISTURADOR PARA PREPARO DE LAMA ESTABILIZANTE COM CAPACIDADE DE *4000* L, COM BOMBA CENTRÍFUGA 5,5 HP A 23,07 HP, PARA SISTEMA DE FURO DIRECIONAL - CHP DIURNO. AF_05/2023</t>
  </si>
  <si>
    <t>MOTOBOMBA CENTRÍFUGA, MOTOR A GASOLINA, POTÊNCIA 5,42 HP, BOCAIS 1 1/2" X 1", DIÂMETRO ROTOR 143 MM HM/Q = 6 MCA / 16,8 M3/H A 38 MCA / 6,6 M3/H - CHI DIURNO. AF_06/2014</t>
  </si>
  <si>
    <t>MOTOBOMBA CENTRÍFUGA, MOTOR A GASOLINA, POTÊNCIA 5,42 HP, BOCAIS 1 1/2" X 1", DIÂMETRO ROTOR 143 MM HM/Q = 6 MCA / 16,8 M3/H A 38 MCA / 6,6 M3/H - CHP DIURNO. AF_06/2014</t>
  </si>
  <si>
    <t>MOTOBOMBA TRASH (PARA ÁGUA SUJA) AUTO ESCORVANTE, MOTOR GASOLINA DE 6,41 HP, DIÂMETROS DE SUCÇÃO X RECALQUE: 3" X 3", HM/Q = 10 MCA / 60 M3/H A 23 MCA / 0 M3/H - CHI DIURNO. AF_10/2014</t>
  </si>
  <si>
    <t>MOTOBOMBA TRASH (PARA ÁGUA SUJA) AUTO ESCORVANTE, MOTOR GASOLINA DE 6,41 HP, DIÂMETROS DE SUCÇÃO X RECALQUE: 3" X 3", HM/Q = 10 MCA / 60 M3/H A 23 MCA / 0 M3/H - CHP DIURNO. AF_10/2014</t>
  </si>
  <si>
    <t>MOTONIVELADORA POTÊNCIA BÁSICA LÍQUIDA (PRIMEIRA MARCHA) 125 HP, PESO BRUTO 13032 KG, LARGURA DA LÂMINA DE 3,7 M - CHI DIURNO. AF_06/2014</t>
  </si>
  <si>
    <t>MOTONIVELADORA POTÊNCIA BÁSICA LÍQUIDA (PRIMEIRA MARCHA) 125 HP, PESO BRUTO 13032 KG, LARGURA DA LÂMINA DE 3,7 M - CHP DIURNO. AF_06/2014</t>
  </si>
  <si>
    <t>MÁQUINA DEMARCADORA DE FAIXA DE TRÁFEGO À FRIO, AUTOPROPELIDA, POTÊNCIA 38 HP - CHI DIURNO. AF_07/2016</t>
  </si>
  <si>
    <t>MÁQUINA DEMARCADORA DE FAIXA DE TRÁFEGO À FRIO, AUTOPROPELIDA, POTÊNCIA 38 HP - CHP DIURNO. AF_07/2016</t>
  </si>
  <si>
    <t>MÁQUINA DEMARCADORA DE FAIXA DE TRÁFEGO À FRIO, TRAÇÃO MANUAL, 4 CV, PRESSÃO MAX 3300 PSI, TANQUE 20 L - CHI DIURNO. AF_06/2021</t>
  </si>
  <si>
    <t>MÁQUINA DEMARCADORA DE FAIXA DE TRÁFEGO À FRIO, TRAÇÃO MANUAL, 4 CV, PRESSÃO MAX 3300 PSI, TANQUE 20 L - CHP DIURNO. AF_06/2021</t>
  </si>
  <si>
    <t>MÁQUINA EXTRUSORA DE CONCRETO PARA GUIAS E SARJETAS, MOTOR A DIESEL, POTÊNCIA 14 CV - CHI DIURNO. AF_12/2015</t>
  </si>
  <si>
    <t>MÁQUINA EXTRUSORA DE CONCRETO PARA GUIAS E SARJETAS, MOTOR A DIESEL, POTÊNCIA 14 CV - CHP DIURNO. AF_12/2015</t>
  </si>
  <si>
    <t>MÁQUINA FORMER DOBRAS DIVERSAS: 220V/380V TRIFÁSICO OU MONOFÁSICO, CAPACIDADE 0,5-1,27MM, MOTOR 2CV - CHI DIURNO. AF_05/2023</t>
  </si>
  <si>
    <t>MÁQUINA FORMER DOBRAS DIVERSAS: 220V/380V TRIFÁSICO OU MONOFÁSICO, CAPACIDADE 0,5-1,27MM, MOTOR 2CV - CHP DIURNO. AF_05/2023</t>
  </si>
  <si>
    <t>MÁQUINA JATO DE PRESSAO PORTÁTIL, CAMARA DE 1 SAIDA, CAPACIDADE 280 L, DIAMETRO 670 MM, BICO DE JATO CURTO VENTURI DE 5/16", MANGUEIRA DE 1" COM COMPRESSOR DE AR REBOCÁVEL 189 PCM E MOTOR DIESEL 63 CV - CHI DIURNO. AF_05/2023</t>
  </si>
  <si>
    <t>MÁQUINA JATO DE PRESSAO PORTÁTIL, CAMARA DE 1 SAIDA, CAPACIDADE 280 L, DIAMETRO 670 MM, BICO DE JATO CURTO VENTURI DE 5/16", MANGUEIRA DE 1" COM COMPRESSOR DE AR REBOCÁVEL 189 PCM E MOTOR DIESEL 63 CV - CHP DIURNO. AF_05/2023</t>
  </si>
  <si>
    <t>MÁQUINA METALEIRA UNIVERSAL MODELO IW 110/180 BTD - CHI DIURNO. AF_05/2023</t>
  </si>
  <si>
    <t>MÁQUINA METALEIRA UNIVERSAL MODELO IW 110/180 BTD - CHP DIURNO. AF_05/2023</t>
  </si>
  <si>
    <t>MÁQUINA PARA SOLDA POR ELETROFUSÃO PARA TUBOS DE POLIETILENO DE ALTA DENSIDADE (PEAD) COM DIÂMETRO EXTERNO DE 20 A 1600 MM, POTÊNCIA DE 3500 W - CHI DIURNO. AF_05/2023</t>
  </si>
  <si>
    <t>MÁQUINA PARA SOLDA POR ELETROFUSÃO PARA TUBOS DE POLIETILENO DE ALTA DENSIDADE (PEAD) COM DIÂMETRO EXTERNO DE 20 A 1600 MM, POTÊNCIA DE 3500 W - CHP DIURNO. AF_05/2023</t>
  </si>
  <si>
    <t>MÁQUINA PARA SOLDA POR ELETROFUSÃO PARA TUBOS DE POLIETILENO DE ALTA DENSIDADE (PEAD) COM DIÂMETRO EXTERNO DE 20 A 800 MM, POTÊNCIA ENTRE 2750 E 3000 W - CHI DIURNO. AF_05/2023</t>
  </si>
  <si>
    <t>MÁQUINA PARA SOLDA POR ELETROFUSÃO PARA TUBOS DE POLIETILENO DE ALTA DENSIDADE (PEAD) COM DIÂMETRO EXTERNO DE 20 A 800 MM, POTÊNCIA ENTRE 2750 E 3000 W - CHP DIURNO. AF_05/2023</t>
  </si>
  <si>
    <t>MÁQUINA PARA SOLDA POR TERMOFUSÃO PARA TUBOS DE POLIETILENO DE ALTA DENSIDADE (PEAD) COM DIÂMETRO EXTERNO DE 315 A 630 MM, POTÊNCIA ENTRE 8000 E 12350 W - CHI DIURNO. AF_05/2023</t>
  </si>
  <si>
    <t>MÁQUINA PARA SOLDA POR TERMOFUSÃO PARA TUBOS DE POLIETILENO DE ALTA DENSIDADE (PEAD) COM DIÂMETRO EXTERNO DE 315 A 630 MM, POTÊNCIA ENTRE 8000 E 12350 W - CHP DIURNO. AF_05/2023</t>
  </si>
  <si>
    <t>MÁQUINA PARA SOLDA POR TERMOFUSÃO PARA TUBOS DE POLIETILENO DE ALTA DENSIDADE (PEAD) COM DIÂMETRO EXTERNO DE 710 A 1200 MM, POTÊNCIA ENTRE 16000 E 29500 W - CHI DIURNO. AF_05/2023</t>
  </si>
  <si>
    <t>MÁQUINA PARA SOLDA POR TERMOFUSÃO PARA TUBOS DE POLIETILENO DE ALTA DENSIDADE (PEAD) COM DIÂMETRO EXTERNO DE 710 A 1200 MM, POTÊNCIA ENTRE 16000 E 29500 W - CHP DIURNO. AF_05/2023</t>
  </si>
  <si>
    <t>MÁQUINA PARA SOLDA POR TERMOFUSÃO PARA TUBOS DE POLIETILENO DE ALTA DENSIDADE (PEAD) COM DIÂMETRO EXTERNO DE 90 A 315 MM, POTÊNCIA ENTRE 2500 E 5350 W - CHI DIURNO. AF_05/2023</t>
  </si>
  <si>
    <t>MÁQUINA PARA SOLDA POR TERMOFUSÃO PARA TUBOS DE POLIETILENO DE ALTA DENSIDADE (PEAD) COM DIÂMETRO EXTERNO DE 90 A 315 MM, POTÊNCIA ENTRE 2500 E 5350 W - CHP DIURNO. AF_05/2023</t>
  </si>
  <si>
    <t>MÁQUINA SOLDA ARCO COM PISTOLA DE SOLDAGEM PARA STUD BOLT DE 5 MM A 22 MM - CHI DIURNO. AF_05/2023</t>
  </si>
  <si>
    <t>MÁQUINA SOLDA ARCO COM PISTOLA DE SOLDAGEM PARA STUD BOLT DE 5 MM A 22 MM - CHP DIURNO. AF_05/2023</t>
  </si>
  <si>
    <t>PENEIRA ROTATIVA COM MOTOR ELÉTRICO TRIFÁSICO DE 2 CV, CILINDRO DE 1 M X 0,60 M, COM FUROS DE 3,17 MM - CHI DIURNO. AF_05/2023</t>
  </si>
  <si>
    <t>PENEIRA ROTATIVA COM MOTOR ELÉTRICO TRIFÁSICO DE 2 CV, CILINDRO DE 1 M X 0,60 M, COM FUROS DE 3,17 MM - CHP DIURNO. AF_05/2023</t>
  </si>
  <si>
    <t>PERFURATRIZ COM TORRE METÁLICA PARA EXECUÇÃO DE ESTACA HÉLICE CONTÍNUA, PROFUNDIDADE MÁXIMA DE 30 M, DIÂMETRO MÁXIMO DE 800 MM, POTÊNCIA INSTALADA DE 268 HP, MESA ROTATIVA COM TORQUE MÁXIMO DE 170 KNM - CHI DIURNO. AF_06/2015</t>
  </si>
  <si>
    <t>PERFURATRIZ COM TORRE METÁLICA PARA EXECUÇÃO DE ESTACA HÉLICE CONTÍNUA, PROFUNDIDADE MÁXIMA DE 30 M, DIÂMETRO MÁXIMO DE 800 MM, POTÊNCIA INSTALADA DE 268 HP, MESA ROTATIVA COM TORQUE MÁXIMO DE 170 KNM - CHP DIURNO. AF_06/2015</t>
  </si>
  <si>
    <t>PERFURATRIZ COM TORRE METÁLICA PARA EXECUÇÃO DE ESTACA HÉLICE CONTÍNUA, PROFUNDIDADE MÁXIMA DE 32 M, DIÂMETRO MÁXIMO DE 1000 MM, POTÊNCIA INSTALADA DE 350 HP, MESA ROTATIVA COM TORQUE MÁXIMO DE 263 KNM - CHI DIURNO. AF_01/2016</t>
  </si>
  <si>
    <t>PERFURATRIZ COM TORRE METÁLICA PARA EXECUÇÃO DE ESTACA HÉLICE CONTÍNUA, PROFUNDIDADE MÁXIMA DE 32 M, DIÂMETRO MÁXIMO DE 1000 MM, POTÊNCIA INSTALADA DE 350 HP, MESA ROTATIVA COM TORQUE MÁXIMO DE 263 KNM - CHP DIURNO. AF_01/2016</t>
  </si>
  <si>
    <t>PERFURATRIZ DE COROA DIAMANTADA PARA CONCRETO, DIÂMETRO ATÉ 250 MM, MOTOR ELÉTRICO 220 V, POTÊNCIA 2.500 W - CHI DIURNO. AF_05/2023</t>
  </si>
  <si>
    <t>PERFURATRIZ DE COROA DIAMANTADA PARA CONCRETO, DIÂMETRO ATÉ 250 MM, MOTOR ELÉTRICO 220 V, POTÊNCIA 2.500 W - CHP DIURNO. AF_05/2023</t>
  </si>
  <si>
    <t>PERFURATRIZ HIDRÁULICA SOBRE CAMINHÃO COM TRADO CURTO ACOPLADO, PROFUNDIDADE MÁXIMA DE 20 M, DIÂMETRO MÁXIMO DE 1500 MM, POTÊNCIA INSTALADA DE 137 HP, MESA ROTATIVA COM TORQUE MÁXIMO DE 30 KNM - CHI DIURNO. AF_06/2015</t>
  </si>
  <si>
    <t>PERFURATRIZ HIDRÁULICA SOBRE CAMINHÃO COM TRADO CURTO ACOPLADO, PROFUNDIDADE MÁXIMA DE 20 M, DIÂMETRO MÁXIMO DE 1500 MM, POTÊNCIA INSTALADA DE 137 HP, MESA ROTATIVA COM TORQUE MÁXIMO DE 30 KNM - CHP DIURNO. AF_06/2015</t>
  </si>
  <si>
    <t>PERFURATRIZ HIDRÁULICA SOBRE ESTEIRA, TORQUE MÁXIMO 161 KNM, PROFUNDIDADE MÁXIMA 54 M, DIÂMETRO MÁXIMO 1500 MM, POTÊNCIA MOTOR 268 HP - CHI DIURNO. AF_04/2019</t>
  </si>
  <si>
    <t>PERFURATRIZ HIDRÁULICA SOBRE ESTEIRA, TORQUE MÁXIMO 161 KNM, PROFUNDIDADE MÁXIMA 54 M, DIÂMETRO MÁXIMO 1500 MM, POTÊNCIA MOTOR 268 HP - CHP DIURNO. AF_04/2019</t>
  </si>
  <si>
    <t>PERFURATRIZ HIDRÁULICA SOBRE ESTEIRA, TORQUE MÁXIMO 98 KNM, PROFUNDIDADE MÁXIMA 25 M, DIÂMETRO MÁXIMO 115 MM, POTÊNCIA MOTOR 190 HP - CHI DIURNO. AF_02/2021</t>
  </si>
  <si>
    <t>PERFURATRIZ HIDRÁULICA SOBRE ESTEIRA, TORQUE MÁXIMO 98 KNM, PROFUNDIDADE MÁXIMA 25 M, DIÂMETRO MÁXIMO 115 MM, POTÊNCIA MOTOR 190 HP - CHP DIURNO. AF_02/2021</t>
  </si>
  <si>
    <t>PERFURATRIZ MANUAL, TORQUE MAXIMO 55 KGF.M, POTENCIA 5 CV, COM DIAMETRO MAXIMO 8 1/2" - CHI DIURNO. AF_11/2016</t>
  </si>
  <si>
    <t>PERFURATRIZ MANUAL, TORQUE MAXIMO 55 KGF.M, POTENCIA 5 CV, COM DIAMETRO MAXIMO 8 1/2" - CHP DIURNO. AF_11/2016</t>
  </si>
  <si>
    <t>PERFURATRIZ MANUAL, TORQUE MÁXIMO 83 N.M, POTÊNCIA 5 CV, COM DIÂMETRO MÁXIMO 4" - CHI DIURNO. AF_06/2015</t>
  </si>
  <si>
    <t>PERFURATRIZ MANUAL, TORQUE MÁXIMO 83 N.M, POTÊNCIA 5 CV, COM DIÂMETRO MÁXIMO 4" - CHP DIURNO. AF_06/2015</t>
  </si>
  <si>
    <t>PERFURATRIZ PARA EXECUÇÃO DE ESTACAS SECANTES, TIPO HÉLICE CONTÍNUA COM CABEÇOTE DUPLO E TUBO METÁLICO - CHI DIURNO. AF_04/2019</t>
  </si>
  <si>
    <t>PERFURATRIZ PARA EXECUÇÃO DE ESTACAS SECANTES, TIPO HÉLICE CONTÍNUA COM CABEÇOTE DUPLO E TUBO METÁLICO - CHP DIURNO. AF_04/2019</t>
  </si>
  <si>
    <t>PERFURATRIZ PARA FURO DIRECIONAL HORIZONTAL (HDD) COM CAPACIDADE ATÉ 89 KN, POTÊNCIA 24,8 HP A 80 HP (INCLUSO FERRAMENTAS E LOCALIZADOR) - CHI DIURNO. AF_05/2023</t>
  </si>
  <si>
    <t>PERFURATRIZ PARA FURO DIRECIONAL HORIZONTAL (HDD) COM CAPACIDADE ATÉ 89 KN, POTÊNCIA 24,8 HP A 80 HP (INCLUSO FERRAMENTAS E LOCALIZADOR) - CHP DIURNO. AF_05/2023</t>
  </si>
  <si>
    <t>PERFURATRIZ PARA FURO DIRECIONAL HORIZONTAL (HDD) COM CAPACIDADE DE 201 KN A 560 KN, POTÊNCIA 200 HP A 260 HP (INCLUSO FERRAMENTAS E LOCALIZADOR) - CHI DIURNO. AF_05/2023</t>
  </si>
  <si>
    <t>PERFURATRIZ PARA FURO DIRECIONAL HORIZONTAL (HDD) COM CAPACIDADE DE 201 KN A 560 KN, POTÊNCIA 200 HP A 260 HP (INCLUSO FERRAMENTAS E LOCALIZADOR) - CHP DIURNO. AF_05/2023</t>
  </si>
  <si>
    <t>PERFURATRIZ PARA FURO DIRECIONAL HORIZONTAL (HDD) COM CAPACIDADE DE 90 KN A 200 KN, POTÊNCIA 100 HP A 160 HP (INCLUSO FERRAMENTAS E LOCALIZADOR) - CHI DIURNO. AF_05/2023</t>
  </si>
  <si>
    <t>PERFURATRIZ PARA FURO DIRECIONAL HORIZONTAL (HDD) COM CAPACIDADE DE 90 KN A 200 KN, POTÊNCIA 100 HP A 160 HP (INCLUSO FERRAMENTAS E LOCALIZADOR) - CHP DIURNO. AF_05/2023</t>
  </si>
  <si>
    <t>PERFURATRIZ PNEUMATICA MANUAL DE PESO MEDIO, MARTELETE, 18KG, COMPRIMENTO MÁXIMO DE CURSO DE 6 M, DIAMETRO DO PISTAO DE 5,5 CM - CHI DIURNO. AF_11/2016</t>
  </si>
  <si>
    <t>PERFURATRIZ PNEUMATICA MANUAL DE PESO MEDIO, MARTELETE, 18KG, COMPRIMENTO MÁXIMO DE CURSO DE 6 M, DIAMETRO DO PISTAO DE 5,5 CM - CHP DIURNO. AF_11/2016</t>
  </si>
  <si>
    <t>PERFURATRIZ ROTATIVA SOBRE ESTEIRA, TORQUE MAXIMO 2500 KGM, POTENCIA 110 HP, MOTOR DIESEL - CHI DIURNO. AF_05/2017</t>
  </si>
  <si>
    <t>PERFURATRIZ ROTATIVA SOBRE ESTEIRA, TORQUE MAXIMO 2500 KGM, POTENCIA 110 HP, MOTOR DIESEL- CHP DIURNO. AF_05/2017</t>
  </si>
  <si>
    <t>PERFURATRIZ SOBRE ESTEIRA, TORQUE MÁXIMO 600 KGF, PESO MÉDIO 1000 KG, POTÊNCIA 20 HP, DIÂMETRO MÁXIMO 10" - CHI DIURNO. AF_06/2015</t>
  </si>
  <si>
    <t>PERFURATRIZ SOBRE ESTEIRA, TORQUE MÁXIMO 600 KGF, PESO MÉDIO 1000 KG, POTÊNCIA 20 HP, DIÂMETRO MÁXIMO 10" - CHP DIURNO. AF_06/2015</t>
  </si>
  <si>
    <t>PERFURATRIZ SOBRE ESTEIRA, TORQUE MÁXIMO 600 KGF, POTÊNCIA ENTRE 50 E 60 HP, DIÂMETRO MÁXIMO 10" - CHI DIURNO. AF_11/2016</t>
  </si>
  <si>
    <t>PERFURATRIZ SOBRE ESTEIRA, TORQUE MÁXIMO 600 KGF, POTÊNCIA ENTRE 50 E 60 HP, DIÂMETRO MÁXIMO 10" - CHP DIURNO. AF_11/2016</t>
  </si>
  <si>
    <t>PLACA VIBRATÓRIA REVERSÍVEL COM MOTOR 4 TEMPOS A GASOLINA, FORÇA CENTRÍFUGA DE 25 KN (2500 KGF), POTÊNCIA 5,5 CV - CHI DIURNO. AF_08/2015</t>
  </si>
  <si>
    <t>PLACA VIBRATÓRIA REVERSÍVEL COM MOTOR 4 TEMPOS A GASOLINA, FORÇA CENTRÍFUGA DE 25 KN (2500 KGF), POTÊNCIA 5,5 CV - CHP DIURNO. AF_08/2015</t>
  </si>
  <si>
    <t>PLATAFORMA ELEVATÓRIA - CHI DIURNO. AF_04/2019</t>
  </si>
  <si>
    <t>PLATAFORMA ELEVATÓRIA - CHP DIURNO. AF_04/2019</t>
  </si>
  <si>
    <t>POLIDORA DE PISO (POLITRIZ), PESO DE 100KG, DIÂMETRO 450 MM, MOTOR ELÉTRICO, POTÊNCIA 4 HP - CHI DIURNO. AF_05/2023</t>
  </si>
  <si>
    <t>POLIDORA DE PISO (POLITRIZ), PESO DE 100KG, DIÂMETRO 450 MM, MOTOR ELÉTRICO, POTÊNCIA 4 HP - CHP DIURNO. AF_05/2023</t>
  </si>
  <si>
    <t>PROJETOR DE ARGAMASSA, CAPACIDADE DE PROJEÇÃO 1,5 M3/H, ALCANCE DE 30 ATÉ 60 M, MOTOR ELÉTRICO POTÊNCIA 7,5 HP - CHI DIURNO. AF_06/2014</t>
  </si>
  <si>
    <t>PROJETOR DE ARGAMASSA, CAPACIDADE DE PROJEÇÃO 1,5 M3/H, ALCANCE DE 30 ATÉ 60 M, MOTOR ELÉTRICO POTÊNCIA 7,5 HP - CHP DIURNO. AF_06/2014</t>
  </si>
  <si>
    <t>PROJETOR DE ARGAMASSA, CAPACIDADE DE PROJEÇÃO 2 M3/H, ALCANCE ATÉ 50 M, MOTOR ELÉTRICO POTÊNCIA 7,5 HP - CHI DIURNO. AF_06/2014</t>
  </si>
  <si>
    <t>PROJETOR DE ARGAMASSA, CAPACIDADE DE PROJEÇÃO 2 M3/H, ALCANCE ATÉ 50 M, MOTOR ELÉTRICO POTÊNCIA 7,5 HP - CHP DIURNO. AF_06/2014</t>
  </si>
  <si>
    <t>PROJETOR PNEUMÁTICO DE ARGAMASSA PARA CHAPISCO E REBOCO COM RECIPIENTE ACOPLADO, TIPO CANEQUINHA, COM COMPRESSOR DE AR REBOCÁVEL VAZÃO 89 PCM E MOTOR DIESEL DE 20 CV - CHI DIURNO. AF_05/2023</t>
  </si>
  <si>
    <t>PROJETOR PNEUMÁTICO DE ARGAMASSA PARA CHAPISCO E REBOCO COM RECIPIENTE ACOPLADO, TIPO CANEQUINHA, COM COMPRESSOR DE AR REBOCÁVEL VAZÃO 89 PCM E MOTOR DIESEL DE 20 CV - CHP DIURNO. AF_05/2023</t>
  </si>
  <si>
    <t>PULVERIZADOR DE TINTA ELÉTRICO/MÁQUINA DE PINTURA AIRLESS, VAZÃO 2 L/MIN - CHI DIURNO. AF_05/2023</t>
  </si>
  <si>
    <t>PULVERIZADOR DE TINTA ELÉTRICO/MÁQUINA DE PINTURA AIRLESS, VAZÃO 2 L/MIN - CHP DIURNO. AF_05/2023</t>
  </si>
  <si>
    <t>PÁ CARREGADEIRA SOBRE RODAS, POTÊNCIA 197 HP, CAPACIDADE DA CAÇAMBA 2,5 A 3,5 M3, PESO OPERACIONAL 18338 KG - CHI DIURNO. AF_06/2014</t>
  </si>
  <si>
    <t>PÁ CARREGADEIRA SOBRE RODAS, POTÊNCIA 197 HP, CAPACIDADE DA CAÇAMBA 2,5 A 3,5 M3, PESO OPERACIONAL 18338 KG - CHP DIURNO. AF_06/2014</t>
  </si>
  <si>
    <t>PÁ CARREGADEIRA SOBRE RODAS, POTÊNCIA LÍQUIDA 128 HP, CAPACIDADE DA CAÇAMBA 1,7 A 2,8 M3, PESO OPERACIONAL 11632 KG - CHI DIURNO. AF_06/2014</t>
  </si>
  <si>
    <t>PÁ CARREGADEIRA SOBRE RODAS, POTÊNCIA LÍQUIDA 128 HP, CAPACIDADE DA CAÇAMBA 1,7 A 2,8 M3, PESO OPERACIONAL 11632 KG - CHP DIURNO. AF_06/2014</t>
  </si>
  <si>
    <t>PÓRTICO ROLANTE MONOVIGA, PERFIL I, 4 PERNAS, CAPACIDADE 5 T - CHI DIURNO. AF_04/2019</t>
  </si>
  <si>
    <t>PÓRTICO ROLANTE MONOVIGA, PERFIL I, 4 PERNAS, CAPACIDADE 5 T - CHP DIURNO. AF_04/2019</t>
  </si>
  <si>
    <t>RECICLADORA DE ASFALTO A FRIO SOBRE RODAS, LARGURA FRESAGEM DE 2,0 M, POTÊNCIA 422 HP - CHI DIURNO. AF_11/2014</t>
  </si>
  <si>
    <t>RECICLADORA DE ASFALTO A FRIO SOBRE RODAS, LARGURA FRESAGEM DE 2,0 M, POTÊNCIA 422 HP - CHP DIURNO. AF_11/2014</t>
  </si>
  <si>
    <t>RETROESCAVADEIRA SOBRE RODAS COM CARREGADEIRA, PESO OPERACIONAL MÍN. 6,674, POTÊNCIA LÍQ 88 HP, COM MARTELO ROMPEDOR HIDRÁULICO ENTRE 275 A 362 KG - CHI DIURNO. AF_02/2021</t>
  </si>
  <si>
    <t>RETROESCAVADEIRA SOBRE RODAS COM CARREGADEIRA, PESO OPERACIONAL MÍN. 6,674, POTÊNCIA LÍQ 88 HP, COM MARTELO ROMPEDOR HIDRÁULICO ENTRE 275 A 362 KG - CHP DIURNO. AF_02/2021</t>
  </si>
  <si>
    <t>RETROESCAVADEIRA SOBRE RODAS COM CARREGADEIRA, TRAÇÃO 4X2, POTÊNCIA LÍQ. 79 HP, CAÇAMBA CARREG. CAP. MÍN. 1 M3, CAÇAMBA RETRO CAP. 0,20 M3, PESO OPERACIONAL MÍN. 6.570 KG, PROFUNDIDADE ESCAVAÇÃO MÁX. 4,37 M - CHI DIURNO. AF_06/2014</t>
  </si>
  <si>
    <t>RETROESCAVADEIRA SOBRE RODAS COM CARREGADEIRA, TRAÇÃO 4X2, POTÊNCIA LÍQ. 79 HP, CAÇAMBA CARREG. CAP. MÍN. 1 M3, CAÇAMBA RETRO CAP. 0,20 M3, PESO OPERACIONAL MÍN. 6.570 KG, PROFUNDIDADE ESCAVAÇÃO MÁX. 4,37 M - CHP DIURNO. AF_06/2014</t>
  </si>
  <si>
    <t>RETROESCAVADEIRA SOBRE RODAS COM CARREGADEIRA, TRAÇÃO 4X4, POTÊNCIA LÍQ. 72 HP, CAÇAMBA CARREG. CAP. MÍN. 0,79 M3, CAÇAMBA RETRO CAP. 0,18 M3, PESO OPERACIONAL MÍN. 7.140 KG, PROFUNDIDADE ESCAVAÇÃO MÁX. 4,50 M - CHI DIURNO. AF_06/2014</t>
  </si>
  <si>
    <t>RETROESCAVADEIRA SOBRE RODAS COM CARREGADEIRA, TRAÇÃO 4X4, POTÊNCIA LÍQ. 72 HP, CAÇAMBA CARREG. CAP. MÍN. 0,79 M3, CAÇAMBA RETRO CAP. 0,18 M3, PESO OPERACIONAL MÍN. 7.140 KG, PROFUNDIDADE ESCAVAÇÃO MÁX. 4,50 M - CHP DIURNO. AF_06/2014</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</si>
  <si>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</si>
  <si>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4X4, POTÊNCIA LÍQ. 88 HP, CAÇAMBA CARREG. CAP. MÍN. 1 M3, CAÇAMBA RETRO CAP. 0,26 M3, PESO OPERACIONAL MÍN. 6.674 KG, PROFUNDIDADE ESCAVAÇÃO MÁX. 4,37 M - CHP DIURNO. AF_06/2014</t>
  </si>
  <si>
    <t>ROLO COMPACTADOR DE PNEUS ESTÁTICO, PRESSÃO VARIÁVEL, POTÊNCIA 111 HP, PESO SEM/COM LASTRO 9,5 / 26 T, LARGURA DE TRABALHO 1,90 M - CHI DIURNO. AF_07/2014</t>
  </si>
  <si>
    <t>ROLO COMPACTADOR DE PNEUS ESTÁTICO, PRESSÃO VARIÁVEL, POTÊNCIA 111 HP, PESO SEM/COM LASTRO 9,5 / 26 T, LARGURA DE TRABALHO 1,90 M - CHP DIURNO. AF_07/2014</t>
  </si>
  <si>
    <t>ROLO COMPACTADOR DE PNEUS, ESTÁTICO, PRESSÃO VARIÁVEL, POTÊNCIA 110 HP, PESO SEM/COM LASTRO 10,8/27 T, LARGURA DE ROLAGEM 2,30 M - CHI DIURNO. AF_06/2017</t>
  </si>
  <si>
    <t>ROLO COMPACTADOR DE PNEUS, ESTÁTICO, PRESSÃO VARIÁVEL, POTÊNCIA 110 HP, PESO SEM/COM LASTRO 10,8/27 T, LARGURA DE ROLAGEM 2,30 M - CHP DIURNO. AF_06/2017</t>
  </si>
  <si>
    <t>ROLO COMPACTADOR PE DE CARNEIRO VIBRATORIO, POTENCIA 125 HP, PESO OPERACIONAL SEM/COM LASTRO 11,95 / 13,30 T, IMPACTO DINAMICO 38,5 / 22,5 T, LARGURA DE TRABALHO 2,15 M - CHI DIURNO. AF_06/2014</t>
  </si>
  <si>
    <t>ROLO COMPACTADOR PE DE CARNEIRO VIBRATORIO, POTENCIA 125 HP, PESO OPERACIONAL SEM/COM LASTRO 11,95 / 13,30 T, IMPACTO DINAMICO 38,5 / 22,5 T, LARGURA DE TRABALHO 2,15 M - CHP DIURNO. AF_06/2014</t>
  </si>
  <si>
    <t>ROLO COMPACTADOR VIBRATORIO TANDEM, ACO LISO, POTENCIA 125 HP, PESO SEM/COM LASTRO 10,20/11,65 T, LARGURA DE TRABALHO 1,73 M - CHI DIURNO. AF_11/2016</t>
  </si>
  <si>
    <t>ROLO COMPACTADOR VIBRATORIO TANDEM, ACO LISO, POTENCIA 125 HP, PESO SEM/COM LASTRO 10,20/11,65 T, LARGURA DE TRABALHO 1,73 M - CHP DIURNO. AF_11/2016</t>
  </si>
  <si>
    <t>ROLO COMPACTADOR VIBRATÓRIO DE UM CILINDRO AÇO LISO, POTÊNCIA 80 HP, PESO OPERACIONAL MÁXIMO 8,1 T, IMPACTO DINÂMICO 16,15 / 9,5 T, LARGURA DE TRABALHO 1,68 M - CHI DIURNO. AF_06/2014</t>
  </si>
  <si>
    <t>ROLO COMPACTADOR VIBRATÓRIO DE UM CILINDRO AÇO LISO, POTÊNCIA 80 HP, PESO OPERACIONAL MÁXIMO 8,1 T, IMPACTO DINÂMICO 16,15 / 9,5 T, LARGURA DE TRABALHO 1,68 M - CHP DIURNO. AF_06/2014</t>
  </si>
  <si>
    <t>ROLO COMPACTADOR VIBRATÓRIO PÉ DE CARNEIRO PARA SOLOS, POTÊNCIA 80 HP, PESO OPERACIONAL SEM/COM LASTRO 7,4 / 8,8 T, LARGURA DE TRABALHO 1,68 M - CHI DIURNO. AF_02/2016</t>
  </si>
  <si>
    <t>ROLO COMPACTADOR VIBRATÓRIO PÉ DE CARNEIRO PARA SOLOS, POTÊNCIA 80 HP, PESO OPERACIONAL SEM/COM LASTRO 7,4 / 8,8 T, LARGURA DE TRABALHO 1,68 M - CHP DIURNO. AF_02/2016</t>
  </si>
  <si>
    <t>ROLO COMPACTADOR VIBRATÓRIO PÉ DE CARNEIRO, OPERADO POR CONTROLE REMOTO, POTÊNCIA 12,5 KW, PESO OPERACIONAL 1,675 T, LARGURA DE TRABALHO 0,85 M - CHI DIURNO. AF_02/2016</t>
  </si>
  <si>
    <t>ROLO COMPACTADOR VIBRATÓRIO PÉ DE CARNEIRO, OPERADO POR CONTROLE REMOTO, POTÊNCIA 12,5 KW, PESO OPERACIONAL 1,675 T, LARGURA DE TRABALHO 0,85 M - CHP DIURNO. AF_02/2016</t>
  </si>
  <si>
    <t>ROLO COMPACTADOR VIBRATÓRIO REBOCÁVEL, CILINDRO DE AÇO LISO, POTÊNCIA DE TRAÇÃO DE 65 CV, PESO 4,7 T, IMPACTO DINÂMICO 18,3 T, LARGURA DE TRABALHO 1,67 M - CHI DIURNO. AF_02/2016</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</si>
  <si>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</si>
  <si>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CHI DIURNO. AF_06/2014</t>
  </si>
  <si>
    <t>ROLO COMPACTADOR VIBRATÓRIO TANDEM AÇO LISO, POTÊNCIA 58 HP, PESO SEM/COM LASTRO 6,5 / 9,4 T, LARGURA DE TRABALHO 1,2 M - CHP DIURNO. AF_06/2014</t>
  </si>
  <si>
    <t>RÉGUA VIBRATÓRIA DUPLA PARA CONCRETO, PESO DE 60KG, COMPRIMENTO 4 M, COM MOTOR A GASOLINA, POTÊNCIA 5,5 HP - CHI DIURNO. AF_09/2016</t>
  </si>
  <si>
    <t>RÉGUA VIBRATÓRIA DUPLA PARA CONCRETO, PESO DE 60KG, COMPRIMENTO 4 M, COM MOTOR A GASOLINA, POTÊNCIA 5,5 HP - CHP DIURNO. AF_09/2016</t>
  </si>
  <si>
    <t>SERRA CIRCULAR DE BANCADA COM MOTOR ELÉTRICO POTÊNCIA DE 5HP, COM COIFA PARA DISCO 10" - CHI DIURNO. AF_08/2015</t>
  </si>
  <si>
    <t>SERRA CIRCULAR DE BANCADA COM MOTOR ELÉTRICO POTÊNCIA DE 5HP, COM COIFA PARA DISCO 10" - CHP DIURNO. AF_08/2015</t>
  </si>
  <si>
    <t>SERRA FITA HORIZONTAL, ELÉTRICA, COM CONTROLE HIDRÁULICO, PAINEL DE COMANDO EM 24 V, MOTOR ELÉTRICO 1,5 CV, DIMENSÕES DA FITA 3880 X 27 X 0,9 MM, TRIFÁSICA - CHI DIURNO. AF_05/2023</t>
  </si>
  <si>
    <t>SERRA FITA HORIZONTAL, ELÉTRICA, COM CONTROLE HIDRÁULICO, PAINEL DE COMANDO EM 24 V, MOTOR ELÉTRICO 1,5 CV, DIMENSÕES DA FITA 3880 X 27 X 0,9 MM, TRIFÁSICA - CHP DIURNO. AF_05/2023</t>
  </si>
  <si>
    <t>TALHA MANUAL DE CORRENTE, CAPACIDADE DE 2 TON. COM ELEVAÇÃO DE 3 M - CHI DIURNO. AF_07/2016</t>
  </si>
  <si>
    <t>TALHA MANUAL DE CORRENTE, CAPACIDADE DE 2 TON. COM ELEVAÇÃO DE 3 M - CHP DIURNO. AF_07/2016</t>
  </si>
  <si>
    <t>TANQUE DE ASFALTO ESTACIONÁRIO COM MAÇARICO, CAPACIDADE 20.000 L - CHI DIURNO. AF_05/2023</t>
  </si>
  <si>
    <t>TANQUE DE ASFALTO ESTACIONÁRIO COM MAÇARICO, CAPACIDADE 20.000 L - CHP DIURNO. AF_05/2023</t>
  </si>
  <si>
    <t>TANQUE DE ASFALTO ESTACIONÁRIO COM SERPENTINA, CAPACIDADE 30.000 L - CHI DIURNO. AF_05/2023</t>
  </si>
  <si>
    <t>TANQUE DE ASFALTO ESTACIONÁRIO COM SERPENTINA, CAPACIDADE 30.000 L - CHP DIURNO. AF_05/2023</t>
  </si>
  <si>
    <t>TARTARUGA DE OXICORTE CG1, MONOFÁSICA, 220 V, FREQUÊNCIA 50 HZ, VELOCIDADE DE CORTE (MM/MIN) 50 A 750, DIÂMETRO MÍNIMO DO COMPASSO MM 200 - CHI DIURNO. AF_05/2023</t>
  </si>
  <si>
    <t>TARTARUGA DE OXICORTE CG1, MONOFÁSICA, 220 V, FREQUÊNCIA 50 HZ, VELOCIDADE DE CORTE (MM/MIN) 50 A 750, DIÂMETRO MÍNIMO DO COMPASSO MM 200 - CHP DIURNO. AF_05/2023</t>
  </si>
  <si>
    <t>TERMOFUSORA PARA TUBOS E CONEXÕES EM PPR COM DIÂMETROS DE 20 A 63 MM, POTÊNCIA DE 800 W, TENSAO 220 V - CHI DIURNO. AF_05/2022</t>
  </si>
  <si>
    <t>TERMOFUSORA PARA TUBOS E CONEXÕES EM PPR COM DIÂMETROS DE 20 A 63 MM, POTÊNCIA DE 800 W, TENSAO 220 V - CHP DIURNO. AF_05/2022</t>
  </si>
  <si>
    <t>TERMOFUSORA PARA TUBOS E CONEXÕES EM PPR COM DIÂMETROS DE 75 A 110 MM, POTÊNCIA DE *1100* W, TENSÃO 220 V - CHI DIURNO. AF_05/2022</t>
  </si>
  <si>
    <t>TERMOFUSORA PARA TUBOS E CONEXÕES EM PPR COM DIÂMETROS DE 75 A 110 MM, POTÊNCIA DE *1100* W, TENSÃO 220 V - CHP DIURNO. AF_05/2022</t>
  </si>
  <si>
    <t>TORRE, COMPOSTA POR GUINCHO MECÂNICO, GUINCHO MANUAL, CABOS DE AÇO, PITEIRA E SOQUETE - CHI DIURNO. AF_05/2023</t>
  </si>
  <si>
    <t>TORRE, COMPOSTA POR GUINCHO MECÂNICO, GUINCHO MANUAL, CABOS DE AÇO, PITEIRA E SOQUETE - CHP DIURNO. AF_05/2023</t>
  </si>
  <si>
    <t>TRATOR DE ESTEIRAS, POTÊNCIA 100 HP, PESO OPERACIONAL 9,4 T, COM LÂMINA 2,19 M3 - CHI DIURNO. AF_06/2014</t>
  </si>
  <si>
    <t>TRATOR DE ESTEIRAS, POTÊNCIA 100 HP, PESO OPERACIONAL 9,4 T, COM LÂMINA 2,19 M3 - CHP DIURNO. AF_06/2014</t>
  </si>
  <si>
    <t>TRATOR DE ESTEIRAS, POTÊNCIA 125 HP, PESO OPERACIONAL 12,9 T, COM LÂMINA 2,7 M3 - CHI DIURNO. AF_10/2014</t>
  </si>
  <si>
    <t>TRATOR DE ESTEIRAS, POTÊNCIA 125 HP, PESO OPERACIONAL 12,9 T, COM LÂMINA 2,7 M3 - CHP DIURNO. AF_10/2014</t>
  </si>
  <si>
    <t>TRATOR DE ESTEIRAS, POTÊNCIA 150 HP, PESO OPERACIONAL 16,7 T, COM RODA MOTRIZ ELEVADA E LÂMINA 3,18 M3 - CHI DIURNO. AF_06/2014</t>
  </si>
  <si>
    <t>TRATOR DE ESTEIRAS, POTÊNCIA 150 HP, PESO OPERACIONAL 16,7 T, COM RODA MOTRIZ ELEVADA E LÂMINA 3,18 M3 - CHP DIURNO. AF_06/2014</t>
  </si>
  <si>
    <t>TRATOR DE ESTEIRAS, POTÊNCIA 170 HP, PESO OPERACIONAL 19 T, CAÇAMBA 5,2 M3 - CHI DIURNO. AF_06/2014</t>
  </si>
  <si>
    <t>TRATOR DE ESTEIRAS, POTÊNCIA 170 HP, PESO OPERACIONAL 19 T, CAÇAMBA 5,2 M3 - CHP DIURNO. AF_06/2014</t>
  </si>
  <si>
    <t>TRATOR DE ESTEIRAS, POTÊNCIA 347 HP, PESO OPERACIONAL 38,5 T, COM LÂMINA 8,70 M3 - CHI DIURNO. AF_06/2014</t>
  </si>
  <si>
    <t>TRATOR DE ESTEIRAS, POTÊNCIA 347 HP, PESO OPERACIONAL 38,5 T, COM LÂMINA 8,70 M3 - CHP DIURNO. AF_06/2014</t>
  </si>
  <si>
    <t>TRATOR DE PNEUS COM POTÊNCIA DE 122 CV, TRAÇÃO 4X4, COM GRADE DE DISCOS ACOPLADA - CHI DIURNO. AF_02/2017</t>
  </si>
  <si>
    <t>TRATOR DE PNEUS COM POTÊNCIA DE 122 CV, TRAÇÃO 4X4, COM GRADE DE DISCOS ACOPLADA - CHP DIURNO. AF_02/2017</t>
  </si>
  <si>
    <t>TRATOR DE PNEUS COM POTÊNCIA DE 122 CV, TRAÇÃO 4X4, COM VASSOURA MECÂNICA ACOPLADA - CHI DIURNO. AF_02/2017</t>
  </si>
  <si>
    <t>TRATOR DE PNEUS COM POTÊNCIA DE 122 CV, TRAÇÃO 4X4, COM VASSOURA MECÂNICA ACOPLADA - CHP DIURNO. AF_02/2017</t>
  </si>
  <si>
    <t>TRATOR DE PNEUS COM POTÊNCIA DE 85 CV, TRAÇÃO 4X4, COM GRADE DE DISCOS ACOPLADA - CHI DIURNO. AF_02/2017</t>
  </si>
  <si>
    <t>TRATOR DE PNEUS COM POTÊNCIA DE 85 CV, TRAÇÃO 4X4, COM GRADE DE DISCOS ACOPLADA - CHP DIURNO. AF_02/2017</t>
  </si>
  <si>
    <t>TRATOR DE PNEUS COM POTÊNCIA DE 85 CV, TRAÇÃO 4X4, COM VASSOURA MECÂNICA ACOPLADA - CHI DIURNO. AF_02/2017</t>
  </si>
  <si>
    <t>TRATOR DE PNEUS COM POTÊNCIA DE 85 CV, TRAÇÃO 4X4, COM VASSOURA MECÂNICA ACOPLADA - CHP DIURNO. AF_03/2017</t>
  </si>
  <si>
    <t>TRATOR DE PNEUS, POTÊNCIA 122 CV, TRAÇÃO 4X4, PESO COM LASTRO DE 4.510 KG - CHI DIURNO. AF_06/2014</t>
  </si>
  <si>
    <t>TRATOR DE PNEUS, POTÊNCIA 122 CV, TRAÇÃO 4X4, PESO COM LASTRO DE 4.510 KG - CHP DIURNO. AF_06/2014</t>
  </si>
  <si>
    <t>TRATOR DE PNEUS, POTÊNCIA 85 CV, TRAÇÃO 4X4, PESO COM LASTRO DE 4.675 KG - CHI DIURNO. AF_06/2014</t>
  </si>
  <si>
    <t>TRATOR DE PNEUS, POTÊNCIA 85 CV, TRAÇÃO 4X4, PESO COM LASTRO DE 4.675 KG - CHP DIURNO. AF_06/2014</t>
  </si>
  <si>
    <t>UNIDADE DOSADORA AIRLESS TIPO HOT SPRAY - CHI DIURNO. AF_05/2023</t>
  </si>
  <si>
    <t>UNIDADE DOSADORA AIRLESS TIPO HOT SPRAY - CHP DIURNO. AF_05/2023</t>
  </si>
  <si>
    <t>USINA DE ASFALTO À FRIO, CAPACIDADE DE 40 A 60 TON/HORA, ELÉTRICA POTÊNCIA 30 CV - CHI DIURNO. AF_05/2023</t>
  </si>
  <si>
    <t>USINA DE ASFALTO À FRIO, CAPACIDADE DE 40 A 60 TON/HORA, ELÉTRICA POTÊNCIA 30 CV - CHP DIURNO. AF_05/2023</t>
  </si>
  <si>
    <t>USINA DE ASFALTO, TIPO GRAVIMÉTRICA, PROD 150 TON/HORA - CHI DIURNO. AF_12/2019</t>
  </si>
  <si>
    <t>USINA DE ASFALTO, TIPO GRAVIMÉTRICA, PROD 150 TON/HORA - CHP DIURNO. AF_12/2019</t>
  </si>
  <si>
    <t>USINA DE CONCRETO FIXA, CAPACIDADE NOMINAL DE 90 A 120 M3/H, SEM SILO - CHI DIURNO. AF_07/2016</t>
  </si>
  <si>
    <t>USINA DE CONCRETO FIXA, CAPACIDADE NOMINAL DE 90 A 120 M3/H, SEM SILO - CHP DIURNO. AF_07/2016</t>
  </si>
  <si>
    <t>USINA DE LAMA ASFÁLTICA, PROD 30 A 50 T/H, SILO DE AGREGADO 7 M3, RESERVATÓRIOS PARA EMULSÃO E ÁGUA DE 2,3 M3 CADA, MISTURADOR TIPO PUG MILL A SER MONTADO SOBRE CAMINHÃO - CHI DIURNO. AF_10/2014</t>
  </si>
  <si>
    <t>USINA DE LAMA ASFÁLTICA, PROD 30 A 50 T/H, SILO DE AGREGADO 7 M3, RESERVATÓRIOS PARA EMULSÃO E ÁGUA DE 2,3 M3 CADA, MISTURADOR TIPO PUG MILL A SER MONTADO SOBRE CAMINHÃO - CHP DIURNO. AF_10/2014</t>
  </si>
  <si>
    <t>USINA DE MISTURA ASFÁLTICA À QUENTE, TIPO CONTRA FLUXO, PROD 100 A 140 TON/HORA - CHI DIURNO. AF_12/2019</t>
  </si>
  <si>
    <t>USINA DE MISTURA ASFÁLTICA À QUENTE, TIPO CONTRA FLUXO, PROD 100 A 140 TON/HORA - CHP DIURNO. AF_12/2019</t>
  </si>
  <si>
    <t>USINA DE MISTURA ASFÁLTICA À QUENTE, TIPO CONTRA FLUXO, PROD 40 A 80 TON/HORA - CHI DIURNO. AF_05/2023</t>
  </si>
  <si>
    <t>USINA DE MISTURA ASFÁLTICA À QUENTE, TIPO CONTRA FLUXO, PROD 40 A 80 TON/HORA - CHP DIURNO. AF_05/2023</t>
  </si>
  <si>
    <t>USINA MISTURADORA DE SOLOS, CAPACIDADE DE 200 A 500 TON/H, POTENCIA 75KW - CHI DIURNO. AF_07/2016</t>
  </si>
  <si>
    <t>USINA MISTURADORA DE SOLOS, CAPACIDADE DE 200 A 500 TON/H, POTENCIA 75KW - CHP DIURNO. AF_07/2016</t>
  </si>
  <si>
    <t>VARREDEIRA DE GRAMA SINTÉTICA A GASOLINA, 2,4 CV, 4 TEMPOS - CHI DIURNO. AF_05/2023</t>
  </si>
  <si>
    <t>VARREDEIRA DE GRAMA SINTÉTICA A GASOLINA, 2,4 CV, 4 TEMPOS - CHP DIURNO. AF_05/2023</t>
  </si>
  <si>
    <t>VASSOURA MECÂNICA REBOCÁVEL COM ESCOVA CILÍNDRICA, LARGURA ÚTIL DE VARRIMENTO DE 2,44 M - CHI DIURNO. AF_06/2014</t>
  </si>
  <si>
    <t>VASSOURA MECÂNICA REBOCÁVEL COM ESCOVA CILÍNDRICA, LARGURA ÚTIL DE VARRIMENTO DE 2,44 M - CHP DIURNO. AF_06/2014</t>
  </si>
  <si>
    <t>VIBRADOR DE IMERSÃO, DIÂMETRO DE PONTEIRA 45MM, MOTOR ELÉTRICO TRIFÁSICO POTÊNCIA DE 2 CV - CHI DIURNO. AF_06/2015</t>
  </si>
  <si>
    <t>VIBRADOR DE IMERSÃO, DIÂMETRO DE PONTEIRA 45MM, MOTOR ELÉTRICO TRIFÁSICO POTÊNCIA DE 2 CV - CHP DIURNO. AF_06/2015</t>
  </si>
  <si>
    <t>VIBROACABADORA DE ASFALTO SOBRE ESTEIRAS, LARGURA DE PAVIMENTAÇÃO 1,90 M A 5,30 M, POTÊNCIA 105 HP CAPACIDADE 450 T/H - CHI DIURNO. AF_11/2014</t>
  </si>
  <si>
    <t>VIBROACABADORA DE ASFALTO SOBRE ESTEIRAS, LARGURA DE PAVIMENTAÇÃO 1,90 M A 5,30 M, POTÊNCIA 105 HP CAPACIDADE 450 T/H - CHP DIURNO. AF_11/2014</t>
  </si>
  <si>
    <t>VIBROACABADORA DE ASFALTO SOBRE ESTEIRAS, LARGURA DE PAVIMENTAÇÃO 2,13 M A 4,55 M, POTÊNCIA 100 HP CAPACIDADE 400 T/H - CHP DIURNO. AF_11/2014</t>
  </si>
  <si>
    <t>VIBROACABADORA DE ASFALTO SOBRE ESTEIRAS, LARGURA DE PAVIMENTAÇÃO 2,13 M A 4,55 M, POTÊNCIA 100 HP, CAPACIDADE 400 T/H - CHI DIURNO. AF_11/2014</t>
  </si>
  <si>
    <t>DEMOLIÇÃO DE ALVENARIA DE BLOCO FURADO, DE FORMA MANUAL, COM REAPROVEITAMENTO. AF_09/2023</t>
  </si>
  <si>
    <t>DEMOLIÇÃO DE ALVENARIA DE BLOCO FURADO, DE FORMA MANUAL, SEM REAPROVEITAMENTO. AF_09/2023</t>
  </si>
  <si>
    <t>DEMOLIÇÃO DE ALVENARIA DE TIJOLO MACIÇO, DE FORMA MANUAL, COM REAPROVEITAMENTO. AF_09/2023</t>
  </si>
  <si>
    <t>DEMOLIÇÃO DE ALVENARIA DE TIJOLO MACIÇO, DE FORMA MANUAL, SEM REAPROVEITAMENTO. AF_09/2023</t>
  </si>
  <si>
    <t>DEMOLIÇÃO DE ALVENARIA PARA QUALQUER TIPO DE BLOCO, DE FORMA MECANIZADA, SEM REAPROVEITAMENTO. AF_09/2023</t>
  </si>
  <si>
    <t>DEMOLIÇÃO DE ARGAMASSAS, DE FORMA DE FORMA MECANIZADA COM MARTELETE, SEM REAPROVEITAMENTO. AF_09/2023</t>
  </si>
  <si>
    <t>DEMOLIÇÃO DE ARGAMASSAS, DE FORMA MANUAL, SEM REAPROVEITAMENTO. AF_09/2023</t>
  </si>
  <si>
    <t>DEMOLIÇÃO DE ESTRUTURAS DE CONCRETO ARMADO EM GERAL, DE FORMA MECANIZADA COM ROMPEDOR ACOPLADO EM ESCAVADEIRA HIDRÁULICA, SEM REAPROVEITAMENTO. AF_09/2023</t>
  </si>
  <si>
    <t>DEMOLIÇÃO DE GUIAS, SARJETAS OU SARJETÕES, DE FORMA MECANIZADA, SEM REAPROVEITAMENTO. AF_09/2023</t>
  </si>
  <si>
    <t>DEMOLIÇÃO DE LAJES, EM CONCRETO ARMADO, DE FORMA MANUAL, SEM REAPROVEITAMENTO. AF_09/2023</t>
  </si>
  <si>
    <t>DEMOLIÇÃO DE LAJES, EM CONCRETO ARMADO, DE FORMA MECANIZADA COM MARTELETE, SEM REAPROVEITAMENTO. AF_09/2023</t>
  </si>
  <si>
    <t>DEMOLIÇÃO DE PILARES E VIGAS EM CONCRETO ARMADO, DE FORMA MANUAL, SEM REAPROVEITAMENTO. AF_09/2023</t>
  </si>
  <si>
    <t>DEMOLIÇÃO DE PILARES E VIGAS EM CONCRETO ARMADO, DE FORMA MECANIZADA COM MARTELETE, SEM REAPROVEITAMENTO. AF_09/2023</t>
  </si>
  <si>
    <t>DEMOLIÇÃO DE PISO DE CONCRETO SIMPLES, DE FORMA MANUAL, SEM REAPROVEITAMENTO. AF_09/2023</t>
  </si>
  <si>
    <t>DEMOLIÇÃO DE PISO DE CONCRETO SIMPLES, DE FORMA MECANIZADA COM MARTELETE, SEM REAPROVEITAMENTO. AF_09/2023</t>
  </si>
  <si>
    <t>DEMOLIÇÃO DE REVESTIMENTO CERÂMICO, DE FORMA MANUAL, SEM REAPROVEITAMENTO. AF_09/2023</t>
  </si>
  <si>
    <t>DEMOLIÇÃO DE REVESTIMENTO CERÂMICO, DE FORMA MECANIZADA COM MARTELETE, SEM REAPROVEITAMENTO. AF_09/2023</t>
  </si>
  <si>
    <t>DEMOLIÇÃO DE RODAPÉ CERÂMICO, DE FORMA MANUAL, SEM REAPROVEITAMENTO. AF_09/2023</t>
  </si>
  <si>
    <t>DEMOLIÇÃO PARCIAL DE PAVIMENTO ASFÁLTICO, DE FORMA MECANIZADA, SEM REAPROVEITAMENTO. AF_09/2023</t>
  </si>
  <si>
    <t>REMOÇAO DE GUIAS PRÉ-FABRICADAS DE CONCRETO, DE FORMA MECANIZADA, COM REAPROVEITAMENTO. AF_09/2023</t>
  </si>
  <si>
    <t>REMOÇÃO CALHAS E RUFOS, DE FORMA MANUAL, SEM REAPROVEITAMENTO. AF_09/2023</t>
  </si>
  <si>
    <t>REMOÇÃO DE ACESSÓRIOS, DE FORMA MANUAL, SEM REAPROVEITAMENTO. AF_09/2023</t>
  </si>
  <si>
    <t>REMOÇÃO DE ALAMBRADOS PARA QUADRAS POLIESPORTIVAS, ESTRUTURADO POR TUBOS DE AÇO GALVANIZADO, COM TELA DE ARAME GALVANIZADO, DE FORMA MANUAL, SEM REAPROVEITAMENTO. AF_09/2023</t>
  </si>
  <si>
    <t>REMOÇÃO DE CABOS ELÉTRICOS, COM SEÇÃO DE 10 MM², FORMA MANUAL, SEM REAPROVEITAMENTO. AF_09/2023</t>
  </si>
  <si>
    <t>REMOÇÃO DE CABOS ELÉTRICOS, COM SEÇÃO DE 16 MM², FORMA MANUAL, SEM REAPROVEITAMENTO. AF_09/2023</t>
  </si>
  <si>
    <t>REMOÇÃO DE CABOS ELÉTRICOS, COM SEÇÃO DE 25 MM², FORMA MANUAL, SEM REAPROVEITAMENTO. AF_09/2023</t>
  </si>
  <si>
    <t>REMOÇÃO DE CABOS ELÉTRICOS, COM SEÇÃO DE ATÉ 2,5 MM², DE FORMA MANUAL, SEM REAPROVEITAMENTO. AF_09/2023</t>
  </si>
  <si>
    <t>REMOÇÃO DE CABOS ELÉTRICOS, COM SEÇÃO MAIOR QUE 2,5 MM² E MENOR QUE 10 MM², DE FORMA MANUAL, SEM REAPROVEITAMENTO. AF_09/2023</t>
  </si>
  <si>
    <t>REMOÇÃO DE CERCAS E MOURÕES, DE FORMA MANUAL, SEM REAPROVEITAMENTO. AF_09/2023</t>
  </si>
  <si>
    <t>REMOÇÃO DE CHAPAS E PERFIS DE DRYWALL, DE FORMA MANUAL, SEM REAPROVEITAMENTO. AF_09/2023</t>
  </si>
  <si>
    <t>REMOÇÃO DE FORRO DE GESSO, DE FORMA MANUAL, SEM REAPROVEITAMENTO. AF_09/2023</t>
  </si>
  <si>
    <t>REMOÇÃO DE FORROS DE DRYWALL, PVC E FIBROMINERAL, DE FORMA MANUAL, SEM REAPROVEITAMENTO. AF_09/2023</t>
  </si>
  <si>
    <t>REMOÇÃO DE INTERRUPTORES/TOMADAS ELÉTRICAS, DE FORMA MANUAL, SEM REAPROVEITAMENTO. AF_09/2023</t>
  </si>
  <si>
    <t>REMOÇÃO DE JANELAS, DE FORMA MANUAL, SEM REAPROVEITAMENTO. AF_09/2023</t>
  </si>
  <si>
    <t>REMOÇÃO DE LOUÇAS, DE FORMA MANUAL, SEM REAPROVEITAMENTO. AF_09/2023</t>
  </si>
  <si>
    <t>REMOÇÃO DE LUMINÁRIAS, DE FORMA MANUAL, SEM REAPROVEITAMENTO. AF_09/2023</t>
  </si>
  <si>
    <t>REMOÇÃO DE METAIS SANITÁRIOS, DE FORMA MANUAL, SEM REAPROVEITAMENTO. AF_09/2023</t>
  </si>
  <si>
    <t>REMOÇÃO DE PISO DE BLOCO INTERTRAVADO OU DE PEDRA PORTUGUESA, DE FORMA MANUAL, COM REAPROVEITAMENTO. AF_09/2023</t>
  </si>
  <si>
    <t>REMOÇÃO DE PISO DE MADEIRA (ASSOALHO E BARROTE), DE FORMA MANUAL, SEM REAPROVEITAMENTO. AF_09/2023</t>
  </si>
  <si>
    <t>REMOÇÃO DE PLACAS DE SINALIZAÇÃO VIÁRIA, DE FORMA MANUAL, SEM REAPROVEITAMENTO. AF_09/2023</t>
  </si>
  <si>
    <t>REMOÇÃO DE PLACAS E PILARETES DE CONCRETO, DE FORMA MANUAL, SEM REAPROVEITAMENTO. AF_09/2023</t>
  </si>
  <si>
    <t>REMOÇÃO DE PORTAS, DE FORMA MANUAL, SEM REAPROVEITAMENTO. AF_09/2023</t>
  </si>
  <si>
    <t>REMOÇÃO DE PROTEÇÃO TÉRMICA PARA COBERTURA EM EPS, DE FORMA MANUAL, SEM REAPROVEITAMENTO. AF_09/2023</t>
  </si>
  <si>
    <t>REMOÇÃO DE SUPORTE METÁLICO OU DE MADEIRA PARA PLACAS DE SINALIZAÇÃO VIÁRIA, DE FORMA MANUAL, SEM REAPROVEITAMENTO. AF_09/2023</t>
  </si>
  <si>
    <t>REMOÇÃO DE TAPUME/ CHAPAS METÁLICAS E DE MADEIRA, DE FORMA MANUAL, SEM REAPROVEITAMENTO. AF_09/2023</t>
  </si>
  <si>
    <t>REMOÇÃO DE TELA DE ARAME GALVANIZADO DE ALAMBRADOS PARA QUADRAS POLIESPORTIVAS, DE FORMA MANUAL, SEM REMOÇÃO DA ESTRUTURA DE SUSTENTAÇÃO, SEM REAPROVEITAMENTO. AF_09/2023</t>
  </si>
  <si>
    <t>REMOÇÃO DE TELHAS DE FIBROCIMENTO METÁLICA E CERÂMICA, DE FORMA MANUAL, SEM REAPROVEITAMENTO. AF_09/2023</t>
  </si>
  <si>
    <t>REMOÇÃO DE TELHAS DE FIBROCIMENTO, METÁLICA E CERÂMICA, DE FORMA MECANIZADA, COM USO DE GUINDASTE, SEM REAPROVEITAMENTO. AF_09/2023</t>
  </si>
  <si>
    <t>REMOÇÃO DE TESOURAS DE MADEIRA, COM VÃO MAIOR OU IGUAL A 8M, DE FORMA MANUAL, SEM REAPROVEITAMENTO. AF_09/2023</t>
  </si>
  <si>
    <t>REMOÇÃO DE TESOURAS DE MADEIRA, COM VÃO MAIOR OU IGUAL A 8M, DE FORMA MECANIZADA, COM REAPROVEITAMENTO. AF_09/2023</t>
  </si>
  <si>
    <t>REMOÇÃO DE TESOURAS DE MADEIRA, COM VÃO MENOR QUE 8M, DE FORMA MANUAL, SEM REAPROVEITAMENTO. AF_09/2023</t>
  </si>
  <si>
    <t>REMOÇÃO DE TESOURAS DE MADEIRA, COM VÃO MENOR QUE 8M, DE FORMA MECANIZADA, COM REAPROVEITAMENTO. AF_09/2023</t>
  </si>
  <si>
    <t>REMOÇÃO DE TESOURAS METÁLICAS, COM VÃO MAIOR OU IGUAL A 8M, DE FORMA MANUAL, SEM REAPROVEITAMENTO. AF_09/2023</t>
  </si>
  <si>
    <t>REMOÇÃO DE TESOURAS METÁLICAS, COM VÃO MAIOR OU IGUAL A 8M, DE FORMA MECANIZADA, COM REAPROVEITAMENTO. AF_09/2023</t>
  </si>
  <si>
    <t>REMOÇÃO DE TESOURAS METÁLICAS, COM VÃO MENOR QUE 8M, DE FORMA MANUAL, SEM REAPROVEITAMENTO. AF_09/2023</t>
  </si>
  <si>
    <t>REMOÇÃO DE TESOURAS METÁLICAS, COM VÃO MENOR QUE 8M, DE FORMA MECANIZADA, COM REAPROVEITAMENTO. AF_09/2023</t>
  </si>
  <si>
    <t>REMOÇÃO DE TRAMA DE MADEIRA PARA COBERTURA, DE FORMA MANUAL, SEM REAPROVEITAMENTO. AF_09/2023</t>
  </si>
  <si>
    <t>REMOÇÃO DE TRAMA METÁLICA OU DE MADEIRA PARA FORRO, DE FORMA MANUAL, SEM REAPROVEITAMENTO. AF_09/2023</t>
  </si>
  <si>
    <t>REMOÇÃO DE TRAMA METÁLICA PARA COBERTURA, DE FORMA MANUAL, SEM REAPROVEITAMENTO. AF_09/2023</t>
  </si>
  <si>
    <t>REMOÇÃO DE TUBULAÇÕES (TUBOS E CONEXÕES) DE ÁGUA FRIA, DE FORMA MANUAL, SEM REAPROVEITAMENTO. AF_09/2023</t>
  </si>
  <si>
    <t>REMOÇÃO DE VIDRO, EM FACHADAS DE VIDRO, DE FORMA MECANIZADA, COM USO DE PLATAFORMA ELEVATÓRIA, SEM REAPROVEITAMENTO. AF_09/2023</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</si>
  <si>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</si>
  <si>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</si>
  <si>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</si>
  <si>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</si>
  <si>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BATE ESTACA PARA INSTALAÇÃO DE DEFENSAS METÁLICAS (GUARD RAIL) FIXO, INCLUSIVE CAMINHÃO TOCO PBT 9.700 KG, POTÊNCIA DE 160 CV - DEPRECIAÇÃO. AF_05/2023</t>
  </si>
  <si>
    <t>BATE ESTACA PARA INSTALAÇÃO DE DEFENSAS METÁLICAS (GUARD RAIL) FIXO, INCLUSIVE CAMINHÃO TOCO PBT 9.700 KG, POTÊNCIA DE 160 CV - IMPOSTOS E SEGUROS. AF_05/2023</t>
  </si>
  <si>
    <t>BATE ESTACA PARA INSTALAÇÃO DE DEFENSAS METÁLICAS (GUARD RAIL) FIXO, INCLUSIVE CAMINHÃO TOCO PBT 9.700 KG, POTÊNCIA DE 160 CV - JUROS. AF_05/2023</t>
  </si>
  <si>
    <t>BATE ESTACA PARA INSTALAÇÃO DE DEFENSAS METÁLICAS (GUARD RAIL) FIXO, INCLUSIVE CAMINHÃO TOCO PBT 9.700 KG, POTÊNCIA DE 160 CV - MANUTENÇÃO. AF_05/2023</t>
  </si>
  <si>
    <t>BATE ESTACA PARA INSTALAÇÃO DE DEFENSAS METÁLICAS (GUARD RAIL) FIXO, INCLUSIVE CAMINHÃO TOCO PBT 9.700 KG, POTÊNCIA DE 160 CV - MATERIAIS NA OPERAÇÃO. AF_05/2023</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</si>
  <si>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</si>
  <si>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</si>
  <si>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</si>
  <si>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</si>
  <si>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</si>
  <si>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</si>
  <si>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</si>
  <si>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</si>
  <si>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</si>
  <si>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</si>
  <si>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</si>
  <si>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</si>
  <si>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BETONEIRA CAPACIDADE NOMINAL DE 250 L, CAPACIDADE DE MISTURA DE 175 L, MOTOR ELÉTRICO MONOFÁSICO POTÊNCIA 1CV - DEPRECIAÇÃO. AF_05/2023</t>
  </si>
  <si>
    <t>BETONEIRA CAPACIDADE NOMINAL DE 250 L, CAPACIDADE DE MISTURA DE 175 L, MOTOR ELÉTRICO MONOFÁSICO POTÊNCIA 1CV - JUROS. AF_05/2023</t>
  </si>
  <si>
    <t>BETONEIRA CAPACIDADE NOMINAL DE 250 L, CAPACIDADE DE MISTURA DE 175 L, MOTOR ELÉTRICO MONOFÁSICO POTÊNCIA 1CV - MANUTENÇÃO. AF_05/2023</t>
  </si>
  <si>
    <t>BETONEIRA CAPACIDADE NOMINAL DE 250 L, CAPACIDADE DE MISTURA DE 175 L, MOTOR ELÉTRICO MONOFÁSICO POTÊNCIA 1CV - MATERIAIS NA OPERAÇÃO. AF_05/2023</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</si>
  <si>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</si>
  <si>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</si>
  <si>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</si>
  <si>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</si>
  <si>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</si>
  <si>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</si>
  <si>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</si>
  <si>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</si>
  <si>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</si>
  <si>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</si>
  <si>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</si>
  <si>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</si>
  <si>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</si>
  <si>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</si>
  <si>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</si>
  <si>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</si>
  <si>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</si>
  <si>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</si>
  <si>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</si>
  <si>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</si>
  <si>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</si>
  <si>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</si>
  <si>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</si>
  <si>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</si>
  <si>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</si>
  <si>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</si>
  <si>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BOMBA SUBMERSÍVEL ELÉTRICA TRIFÁSICA, POTÊNCIA 2,96 HP, Ø ROTOR 144 MM SEMI-ABERTO, BOCAL DE SAÍDA Ø 2", HM/Q = 2 MCA / 38,8 M3/H A 28 MCA / 5 M3/H - MANUTENÇÃO. AF_06/2014</t>
  </si>
  <si>
    <t>BOMBA SUBMERSÍVEL ELÉTRICA TRIFÁSICA, POTÊNCIA 2,96 HP, Ø ROTOR 144 MM SEMI-ABERTO, BOCAL DE SAÍDA Ø 2", HM/Q = 2 MCA / 38,8 M3/H A 28 MCA / 5 M3/H - MATERIAIS NA OPERAÇÃO. AF_06/2014</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</si>
  <si>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</si>
  <si>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</si>
  <si>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</si>
  <si>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</si>
  <si>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CALDEIRA A GÁS COM TERMOSTATO, CAPACIDADE 100 LITROS - DEPRECIAÇÃO. AF_05/2023</t>
  </si>
  <si>
    <t>CALDEIRA A GÁS COM TERMOSTATO, CAPACIDADE 100 LITROS - JUROS. AF_05/2023</t>
  </si>
  <si>
    <t>CALDEIRA A GÁS COM TERMOSTATO, CAPACIDADE 100 LITROS - MANUTENÇÃO. AF_05/2023</t>
  </si>
  <si>
    <t>CALDEIRA A GÁS COM TERMOSTATO, CAPACIDADE 100 LITROS - MATERIAIS NA OPERAÇÃO. AF_05/2023</t>
  </si>
  <si>
    <t>CAMINHONETE CABINE SIMPLES COM MOTOR 1.6 FLEX, CÂMBIO MANUAL, POTÊNCIA 101/104 CV, 2 PORTAS - DEPRECIAÇÃO. AF_11/2015</t>
  </si>
  <si>
    <t>CAMINHONETE CABINE SIMPLES COM MOTOR 1.6 FLEX, CÂMBIO MANUAL, POTÊNCIA 101/104 CV, 2 PORTAS - IMPOSTOS E SEGUROS. AF_11/2015</t>
  </si>
  <si>
    <t>CAMINHONETE CABINE SIMPLES COM MOTOR 1.6 FLEX, CÂMBIO MANUAL, POTÊNCIA 101/104 CV, 2 PORTAS - JUROS.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</si>
  <si>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</si>
  <si>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</si>
  <si>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CAMINHONETE COM MOTOR A DIESEL, POTÊNCIA 180 CV, CABINE DUPLA, 4X4 - DEPRECIAÇÃO. AF_11/2015</t>
  </si>
  <si>
    <t>CAMINHONETE COM MOTOR A DIESEL, POTÊNCIA 180 CV, CABINE DUPLA, 4X4 - IMPOSTOS E SEGUROS. AF_11/2015</t>
  </si>
  <si>
    <t>CAMINHONETE COM MOTOR A DIESEL, POTÊNCIA 180 CV, CABINE DUPLA, 4X4 - JUROS. AF_11/2015</t>
  </si>
  <si>
    <t>CAMINHONETE COM MOTOR A DIESEL, POTÊNCIA 180 CV, CABINE DUPLA, 4X4 - MANUTENÇÃO. AF_11/2015</t>
  </si>
  <si>
    <t>CAMINHONETE COM MOTOR A DIESEL, POTÊNCIA 180 CV, CABINE DUPLA, 4X4 - MATERIAIS NA OPERAÇÃO. AF_11/2015</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</si>
  <si>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</si>
  <si>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</si>
  <si>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</si>
  <si>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</si>
  <si>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</si>
  <si>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</si>
  <si>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</si>
  <si>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</si>
  <si>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</si>
  <si>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</si>
  <si>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</si>
  <si>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</si>
  <si>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</si>
  <si>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</si>
  <si>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</si>
  <si>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</si>
  <si>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</si>
  <si>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</si>
  <si>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</si>
  <si>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</si>
  <si>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</si>
  <si>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IMPOSTOS E SEGUROS.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</si>
  <si>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</si>
  <si>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</si>
  <si>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</si>
  <si>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</si>
  <si>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IMPOSTOS E SEGUROS.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</si>
  <si>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</si>
  <si>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MANUTENÇÃO. AF_06/2014</t>
  </si>
  <si>
    <t>CAMINHÃO BASCULANTE 6 M3, PESO BRUTO TOTAL 16.000 KG, CARGA ÚTIL MÁXIMA 13.071 KG, DISTÂNCIA ENTRE EIXOS 4,80 M, POTÊNCIA 230 CV INCLUSIVE CAÇAMBA METÁLICA - MATERIAIS NA OPERAÇÃO. AF_06/2014</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</si>
  <si>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</si>
  <si>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</si>
  <si>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</si>
  <si>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</si>
  <si>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</si>
  <si>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</si>
  <si>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</si>
  <si>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</si>
  <si>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</si>
  <si>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</si>
  <si>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CAMINHÃO PARA EQUIPAMENTO DE LIMPEZA A SUCÇÃO COM CAMINHÃO TRUCADO DE PESO BRUTO TOTAL 23000 KG, CARGA ÚTIL MÁX. 15935 KG, DISTÂNCIA ENTRE EIXOS 4,80 M, POTÊNCIA 230 CV, INCLUSIVE LIMPADORA A SUCÇÃO, TANQUE 12000 L - MATERIAIS NA OPERAÇÃO. AF_05/2023</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</si>
  <si>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</si>
  <si>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</si>
  <si>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</si>
  <si>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</si>
  <si>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</si>
  <si>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IMPOSTOS E SEGUROS.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</si>
  <si>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</si>
  <si>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MANUTENÇÃO. AF_06/2014</t>
  </si>
  <si>
    <t>CAMINHÃO PIPA 10.000 L TRUCADO, PESO BRUTO TOTAL 23.000 KG, CARGA ÚTIL MÁXIMA 15.935 KG, DISTÂNCIA ENTRE EIXOS 4,8 M, POTÊNCIA 230 CV, INCLUSIVE TANQUE DE AÇO PARA TRANSPORTE DE ÁGUA - MATERIAIS NA OPERAÇÃO.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</si>
  <si>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</si>
  <si>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IMPOSTOS E SEGUROS.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</si>
  <si>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</si>
  <si>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MANUTENÇÃO. AF_06/2014</t>
  </si>
  <si>
    <t>CAMINHÃO PIPA 6.000 L, PESO BRUTO TOTAL 13.000 KG, DISTÂNCIA ENTRE EIXOS 4,80 M, POTÊNCIA 189 CV INCLUSIVE TANQUE DE AÇO PARA TRANSPORTE DE ÁGUA, CAPACIDADE 6 M3 - MATERIAIS NA OPERAÇÃO. AF_06/2014</t>
  </si>
  <si>
    <t>CAMINHÃO TANQUE PARA HIDROSSEMEADURA, COM CAPACIDADE DE 8.000 LITROS, INCLUINDO BOMBA PARA LANÇAMENTO COM MOTOR DIESEL COM POTÊNCIA DE 105 CV - DEPRECIAÇÃO. AF_06/2023</t>
  </si>
  <si>
    <t>CAMINHÃO TANQUE PARA HIDROSSEMEADURA, COM CAPACIDADE DE 8.000 LITROS, INCLUINDO BOMBA PARA LANÇAMENTO COM MOTOR DIESEL COM POTÊNCIA DE 105 CV - IMPOSTOS E SEGUROS. AF_06/2023</t>
  </si>
  <si>
    <t>CAMINHÃO TANQUE PARA HIDROSSEMEADURA, COM CAPACIDADE DE 8.000 LITROS, INCLUINDO BOMBA PARA LANÇAMENTO COM MOTOR DIESEL COM POTÊNCIA DE 105 CV - JUROS. AF_06/2023</t>
  </si>
  <si>
    <t>CAMINHÃO TANQUE PARA HIDROSSEMEADURA, COM CAPACIDADE DE 8.000 LITROS, INCLUINDO BOMBA PARA LANÇAMENTO COM MOTOR DIESEL COM POTÊNCIA DE 105 CV - MANUTENÇÃO. AF_06/2023</t>
  </si>
  <si>
    <t>CAMINHÃO TANQUE PARA HIDROSSEMEADURA, COM CAPACIDADE DE 8.000 LITROS, INCLUINDO BOMBA PARA LANÇAMENTO COM MOTOR DIESEL COM POTÊNCIA DE 105 CV - MATERIAIS NA OPERAÇÃO. AF_06/2023</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</si>
  <si>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</si>
  <si>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IMPOSTOS E SEGUROS.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</si>
  <si>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</si>
  <si>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</si>
  <si>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</si>
  <si>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</si>
  <si>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IMPOSTOS E SEGUROS.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</si>
  <si>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</si>
  <si>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MANUTENÇÃO. AF_06/2014</t>
  </si>
  <si>
    <t>CAMINHÃO TOCO, PBT 16.000 KG, CARGA ÚTIL MÁX. 10.685 KG, DIST. ENTRE EIXOS 4,8 M, POTÊNCIA 189 CV, INCLUSIVE CARROCERIA FIXA ABERTA DE MADEIRA P/ TRANSPORTE GERAL DE CARGA SECA, DIMEN. APROX. 2,5 X 7,00 X 0,50 M - MATERIAIS NA OPERAÇÃO. AF_06/2014</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</si>
  <si>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</si>
  <si>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IMPOSTOS E SEGUROS.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</si>
  <si>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</si>
  <si>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MANUTENÇÃO. AF_06/2014</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</si>
  <si>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</si>
  <si>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</si>
  <si>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IMPOSTOS E SEGUROS.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</si>
  <si>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</si>
  <si>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MANUTENÇÃO. AF_06/2014</t>
  </si>
  <si>
    <t>CAMINHÃO TOCO, PESO BRUTO TOTAL 16.000 KG, CARGA ÚTIL MÁXIMA DE 10.685 KG, DISTÂNCIA ENTRE EIXOS 4,80 M, POTÊNCIA 189 CV EXCLUSIVE CARROCERIA - MATERIAIS NA OPERAÇÃO. AF_06/2014</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</si>
  <si>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</si>
  <si>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</si>
  <si>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</si>
  <si>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</si>
  <si>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</si>
  <si>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CENTRAL DE LAMA BENTONÍTICA (DEPÓSITO DE BENTONITA, MISTURADOR DE ALTA TURBULÊNCIA, SILOS DE ARMAZENAMENTO DE LAMA E ÁGUA, LABORATÓRIO DE CONTROLE DE QUALIDADE DA LAMA) - DEPRECIAÇÃO. AF_04/2019</t>
  </si>
  <si>
    <t>CENTRAL DE LAMA BENTONÍTICA (DEPÓSITO DE BENTONITA, MISTURADOR DE ALTA TURBULÊNCIA, SILOS DE ARMAZENAMENTO DE LAMA E ÁGUA, LABORATÓRIO DE CONTROLE DE QUALIDADE DA LAMA) - JUROS. AF_04/2019</t>
  </si>
  <si>
    <t>CENTRAL DE LAMA BENTONÍTICA (DEPÓSITO DE BENTONITA, MISTURADOR DE ALTA TURBULÊNCIA, SILOS DE ARMAZENAMENTO DE LAMA E ÁGUA, LABORATÓRIO DE CONTROLE DE QUALIDADE DA LAMA) - MANUTENÇÃO. AF_04/2019</t>
  </si>
  <si>
    <t>CENTRAL DE LAMA BENTONÍTICA (DEPÓSITO DE BENTONITA, MISTURADOR DE ALTA TURBULÊNCIA, SILOS DE ARMAZENAMENTO DE LAMA E ÁGUA, LABORATÓRIO DE CONTROLE DE QUALIDADE DA LAMA) - MATERIAIS NA OPERAÇÃO. AF_04/2019</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</si>
  <si>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</si>
  <si>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</si>
  <si>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</si>
  <si>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</si>
  <si>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</si>
  <si>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</si>
  <si>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</si>
  <si>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</si>
  <si>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</si>
  <si>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</si>
  <si>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</si>
  <si>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</si>
  <si>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</si>
  <si>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</si>
  <si>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</si>
  <si>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</si>
  <si>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</si>
  <si>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</si>
  <si>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189 PCM, PRESSÃO EFETIVA DE TRABALHO 102 PSI, MOTOR DIESEL, POTÊNCIA 63 CV - MANUTENÇÃO. AF_06/2015</t>
  </si>
  <si>
    <t>COMPRESSOR DE AR REBOCÁVEL, VAZÃO 189 PCM, PRESSÃO EFETIVA DE TRABALHO 102 PSI, MOTOR DIESEL, POTÊNCIA 63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</si>
  <si>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</si>
  <si>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</si>
  <si>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</si>
  <si>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</si>
  <si>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</si>
  <si>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</si>
  <si>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</si>
  <si>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</si>
  <si>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VAZAO DE 10 PCM, RESERVATORIO 100 L, PRESSAO DE TRABALHO ENTRE 6,9 E 9,7 BAR, POTENCIA 2 HP, TENSAO 110/220 V - DEPRECIAÇÃO. AF_05/2023</t>
  </si>
  <si>
    <t>COMPRESSOR DE AR, VAZAO DE 10 PCM, RESERVATORIO 100 L, PRESSAO DE TRABALHO ENTRE 6,9 E 9,7 BAR, POTENCIA 2 HP, TENSAO 110/220 V - JUROS. AF_05/2023</t>
  </si>
  <si>
    <t>COMPRESSOR DE AR, VAZAO DE 10 PCM, RESERVATORIO 100 L, PRESSAO DE TRABALHO ENTRE 6,9 E 9,7 BAR, POTENCIA 2 HP, TENSAO 110/220 V - MANUTENÇÃO. AF_05/2023</t>
  </si>
  <si>
    <t>COMPRESSOR DE AR, VAZAO DE 10 PCM, RESERVATORIO 100 L, PRESSAO DE TRABALHO ENTRE 6,9 E 9,7 BAR, POTENCIA 2 HP, TENSAO 110/220 V - MATERIAIS NA OPERAÇÃO. AF_05/2023</t>
  </si>
  <si>
    <t>CONJUNTO CILINDRO E BOMBA HIDRÁULICA PARA PROTENSÃO DE MONOBARRAS PARA TIRANTES, ESFORÇO MÁXIMO DE 30 TONELADAS - DEPRECIAÇÃO. AF_05/2023</t>
  </si>
  <si>
    <t>CONJUNTO CILINDRO E BOMBA HIDRÁULICA PARA PROTENSÃO DE MONOBARRAS PARA TIRANTES, ESFORÇO MÁXIMO DE 30 TONELADAS - JUROS. AF_05/2023</t>
  </si>
  <si>
    <t>CONJUNTO CILINDRO E BOMBA HIDRÁULICA PARA PROTENSÃO DE MONOBARRAS PARA TIRANTES, ESFORÇO MÁXIMO DE 30 TONELADAS - MANUTENÇÃO. AF_05/2023</t>
  </si>
  <si>
    <t>CONJUNTO CILINDRO E BOMBA HIDRÁULICA PARA PROTENSÃO DE MONOBARRAS PARA TIRANTES, ESFORÇO MÁXIMO DE 30 TONELADAS - MATERIAIS NA OPERAÇÃO. AF_05/2023</t>
  </si>
  <si>
    <t>CONJUNTO MACACO E BOMBA HIDRÁULICA PARA PROTENSAO DE CORDOALHAS, ESFORÇO MAXIMO DE 115 TONELADAS - DEPRECIAÇÃO. AF_05/2023</t>
  </si>
  <si>
    <t>CONJUNTO MACACO E BOMBA HIDRÁULICA PARA PROTENSAO DE CORDOALHAS, ESFORÇO MAXIMO DE 115 TONELADAS - JUROS. AF_05/2023</t>
  </si>
  <si>
    <t>CONJUNTO MACACO E BOMBA HIDRÁULICA PARA PROTENSAO DE CORDOALHAS, ESFORÇO MAXIMO DE 115 TONELADAS - MANUTENÇÃO. AF_05/2023</t>
  </si>
  <si>
    <t>CONJUNTO MACACO E BOMBA HIDRÁULICA PARA PROTENSAO DE CORDOALHAS, ESFORÇO MAXIMO DE 115 TONELADAS - MATERIAIS NA OPERAÇÃO. AF_05/2023</t>
  </si>
  <si>
    <t>CONJUNTO MACACO HIDRÁULICO E CENTRAL DE BOMBEAMENTO MOTORIZADO 1,8 KW PARA PROTENSÃO DE MONOCABOS PARA CONCRETO PROTENDIDO, ESFORÇO MÁXIMO DE 20 TONELADAS - DEPRECIAÇÃO. AF_05/2022</t>
  </si>
  <si>
    <t>CONJUNTO MACACO HIDRÁULICO E CENTRAL DE BOMBEAMENTO MOTORIZADO 1,8 KW PARA PROTENSÃO DE MONOCABOS PARA CONCRETO PROTENDIDO, ESFORÇO MÁXIMO DE 20 TONELADAS - JUROS. AF_05/2022</t>
  </si>
  <si>
    <t>CONJUNTO MACACO HIDRÁULICO E CENTRAL DE BOMBEAMENTO MOTORIZADO 1,8 KW PARA PROTENSÃO DE MONOCABOS PARA CONCRETO PROTENDIDO, ESFORÇO MÁXIMO DE 20 TONELADAS - MANUTENÇÃO. AF_05/2022</t>
  </si>
  <si>
    <t>CONJUNTO MACACO HIDRÁULICO E CENTRAL DE BOMBEAMENTO MOTORIZADO 1,8 KW PARA PROTENSÃO DE MONOCABOS PARA CONCRETO PROTENDIDO, ESFORÇO MÁXIMO DE 20 TONELADAS - MATERIAIS NA OPERAÇÃO. AF_05/2022</t>
  </si>
  <si>
    <t>CONJUNTO MACACO HIDRÁULICO E CENTRAL DE BOMBEAMENTO MOTORIZADO 1,8 KW PARA PROTENSÃO DE MONOCABOS PARA CONCRETO PROTENDIDO, ESFORÇO MÁXIMO DE 30 TONELADAS - DEPRECIAÇÃO. AF_05/2022</t>
  </si>
  <si>
    <t>CONJUNTO MACACO HIDRÁULICO E CENTRAL DE BOMBEAMENTO MOTORIZADO 1,8 KW PARA PROTENSÃO DE MONOCABOS PARA CONCRETO PROTENDIDO, ESFORÇO MÁXIMO DE 30 TONELADAS - JUROS. AF_05/2022</t>
  </si>
  <si>
    <t>CONJUNTO MACACO HIDRÁULICO E CENTRAL DE BOMBEAMENTO MOTORIZADO 1,8 KW PARA PROTENSÃO DE MONOCABOS PARA CONCRETO PROTENDIDO, ESFORÇO MÁXIMO DE 30 TONELADAS - MANUTENÇÃO. AF_05/2022</t>
  </si>
  <si>
    <t>CONJUNTO MACACO HIDRÁULICO E CENTRAL DE BOMBEAMENTO MOTORIZADO 1,8 KW PARA PROTENSÃO DE MONOCABOS PARA CONCRETO PROTENDIDO, ESFORÇO MÁXIMO DE 30 TONELADAS - MATERIAIS NA OPERAÇÃO. AF_05/2022</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</si>
  <si>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</si>
  <si>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</si>
  <si>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</si>
  <si>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</si>
  <si>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</si>
  <si>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</si>
  <si>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</si>
  <si>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DESEMPENADEIRA DE CONCRETO, PESO DE 78 KG, 4 PÁS, MOTOR A GASOLINA, POTÊNCIA 5,5 HP MATERIAIS NA OPERAÇÃO. AF_05/2023</t>
  </si>
  <si>
    <t>DISTRIBUIDOR DE AGREGADOS AUTOPROPELIDO, C/AP 3 M3, A DIESEL, POTÊNCIA 176CV - JUROS. AF_07/2016</t>
  </si>
  <si>
    <t>DISTRIBUIDOR DE AGREGADOS AUTOPROPELIDO, CAP 3 M3, A DIESEL, POTÊNCIA 176CV - DEPRECIAÇÃO. AF_07/2016</t>
  </si>
  <si>
    <t>DISTRIBUIDOR DE AGREGADOS AUTOPROPELIDO, CAP 3 M3, A DIESEL, POTÊNCIA 176CV - MANUTENÇÃO. AF_07/2016</t>
  </si>
  <si>
    <t>DISTRIBUIDOR DE AGREGADOS AUTOPROPELIDO, CAP 3 M3, A DIESEL, POTÊNCIA 176CV - MATERIAIS NA OPERAÇÃO. AF_07/2016</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</si>
  <si>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</si>
  <si>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</si>
  <si>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</si>
  <si>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DOBRADEIRA TDC, ESPESSURA 1,5MM - DEPRECIAÇÃO. AF_05/2023</t>
  </si>
  <si>
    <t>DOBRADEIRA TDC, ESPESSURA 1,5MM - JUROS. AF_05/2023</t>
  </si>
  <si>
    <t>DOBRADEIRA TDC, ESPESSURA 1,5MM - MANUTENÇÃO. AF_05/2023</t>
  </si>
  <si>
    <t>DOSADOR DE AREIA, CAPACIDADE DE 26 LITROS - DEPRECIAÇÃO. AF_05/2023</t>
  </si>
  <si>
    <t>DOSADOR DE AREIA, CAPACIDADE DE 26 LITROS - JUROS. AF_05/2023</t>
  </si>
  <si>
    <t>DOSADOR DE AREIA, CAPACIDADE DE 26 LITROS - MANUTENÇÃO. AF_05/2023</t>
  </si>
  <si>
    <t>ENCERADEIRA INDUSTRIAL, 400 MM, 220V, 1 HP - DEPRECIAÇÃO. AF_05/2023</t>
  </si>
  <si>
    <t>ENCERADEIRA INDUSTRIAL, 400 MM, 220V, 1 HP - JUROS. AF_05/2023</t>
  </si>
  <si>
    <t>ENCERADEIRA INDUSTRIAL, 400 MM, 220V, 1 HP - MANUTENÇÃO. AF_05/2023</t>
  </si>
  <si>
    <t>ENCERADEIRA INDUSTRIAL, 400 MM, 220V, 1 HP - MATERIAIS NA OPERAÇÃO. AF_05/2023</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</si>
  <si>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</si>
  <si>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</si>
  <si>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</si>
  <si>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</si>
  <si>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ESCAVADEIRA HIDRÁULICA DE BRAÇO LONGO (LONGO ALCANCE) SOBRE ESTEIRAS, CAÇAMBA 0,52 M3, PESO OPERACIONAL 24 T, POTÊNCIA LÍQUIDA 155 HP - DEPRECIAÇÃO. AF_06/2023</t>
  </si>
  <si>
    <t>ESCAVADEIRA HIDRÁULICA DE BRAÇO LONGO (LONGO ALCANCE) SOBRE ESTEIRAS, CAÇAMBA 0,52 M3, PESO OPERACIONAL 24 T, POTÊNCIA LÍQUIDA 155 HP - JUROS. AF_06/2023</t>
  </si>
  <si>
    <t>ESCAVADEIRA HIDRÁULICA DE BRAÇO LONGO (LONGO ALCANCE) SOBRE ESTEIRAS, CAÇAMBA 0,52 M3, PESO OPERACIONAL 24 T, POTÊNCIA LÍQUIDA 155 HP - MANUTENÇÃO. AF_06/2023</t>
  </si>
  <si>
    <t>ESCAVADEIRA HIDRÁULICA DE BRAÇO LONGO (LONGO ALCANCE) SOBRE ESTEIRAS, CAÇAMBA 0,52 M3, PESO OPERACIONAL 24 T, POTÊNCIA LÍQUIDA 155 HP - MATERIAIS NA OPERAÇÃO. AF_06/2023</t>
  </si>
  <si>
    <t>ESCAVADEIRA HIDRÁULICA SOBRE ESTEIRA, PESO OPERACIONAL ENTRE 22,00 E 23,50 T, POTÊNCIA NOMINAL 139 HP, COM MARTELO ROMPEDOR HIDRÁULICO 1700 KG - DEPRECIAÇÃO. AF_04/2019</t>
  </si>
  <si>
    <t>ESCAVADEIRA HIDRÁULICA SOBRE ESTEIRA, PESO OPERACIONAL ENTRE 22,00 E 23,50 T, POTÊNCIA NOMINAL 139 HP, COM MARTELO ROMPEDOR HIDRÁULICO 1700 KG - JUROS. AF_04/2019</t>
  </si>
  <si>
    <t>ESCAVADEIRA HIDRÁULICA SOBRE ESTEIRA, PESO OPERACIONAL ENTRE 22,00 E 23,50 T, POTÊNCIA NOMINAL 139 HP, COM MARTELO ROMPEDOR HIDRÁULICO 1700 KG - MANUTENÇÃO. AF_04/2019</t>
  </si>
  <si>
    <t>ESCAVADEIRA HIDRÁULICA SOBRE ESTEIRA, PESO OPERACIONAL ENTRE 22,00 E 23,50 T, POTÊNCIA NOMINAL 139 HP, COM MARTELO ROMPEDOR HIDRÁULICO 1700 KG - MATERIAIS NA OPERAÇÃO. AF_04/2019</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</si>
  <si>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</si>
  <si>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</si>
  <si>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</si>
  <si>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</si>
  <si>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</si>
  <si>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</si>
  <si>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</si>
  <si>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</si>
  <si>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</si>
  <si>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</si>
  <si>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</si>
  <si>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</si>
  <si>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ESPARGIDOR DE ASFALTO PRESSURIZADO, TANQUE 6 M3 COM ISOLAÇÃO TÉRMICA, AQUECIDO COM 2 MAÇARICOS, COM BARRA ESPARGIDORA 3,60 M, MONTADO SOBRE CAMINHÃO TOCO, PBT 14.300 KG, POTÊNCIA 185 CV - DEPRECIAÇÃO. AF_05/2023</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</si>
  <si>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</si>
  <si>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JUROS. AF_05/2023</t>
  </si>
  <si>
    <t>ESPARGIDOR DE ASFALTO PRESSURIZADO, TANQUE 6 M3 COM ISOLAÇÃO TÉRMICA, AQUECIDO COM 2 MAÇARICOS, COM BARRA ESPARGIDORA 3,60 M, MONTADO SOBRE CAMINHÃO TOCO, PBT 14.300 KG, POTÊNCIA 185 CV - MANUTENÇÃO. AF_08/2015</t>
  </si>
  <si>
    <t>ESPARGIDOR DE ASFALTO PRESSURIZADO, TANQUE 6 M3 COM ISOLAÇÃO TÉRMICA, AQUECIDO COM 2 MAÇARICOS, COM BARRA ESPARGIDORA 3,60 M, MONTADO SOBRE CAMINHÃO TOCO, PBT 14.300 KG, POTÊNCIA 185 CV - MATERIAIS NA OPERAÇÃO. AF_05/2023</t>
  </si>
  <si>
    <t>ESTABILIZADOR DE LINHA E PRESSÃO, CAPACIDADE DE 120 BAR, COM MANÔMETRO DE LEITURA, REGISTRO DE 1 COM RETORNO E LINHA - DEPRECIAÇÃO. AF_05/2023</t>
  </si>
  <si>
    <t>ESTABILIZADOR DE LINHA E PRESSÃO, CAPACIDADE DE 120 BAR, COM MANÔMETRO DE LEITURA, REGISTRO DE 1 COM RETORNO E LINHA - JUROS. AF_05/2023</t>
  </si>
  <si>
    <t>ESTABILIZADOR DE LINHA E PRESSÃO, CAPACIDADE DE 120 BAR, COM MANÔMETRO DE LEITURA, REGISTRO DE 1 COM RETORNO E LINHA - MANUTENÇÃO. AF_05/2023</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</si>
  <si>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</si>
  <si>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</si>
  <si>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</si>
  <si>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</si>
  <si>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</si>
  <si>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</si>
  <si>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</si>
  <si>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</si>
  <si>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FURADEIRA ELETROMAGNÉTICA, VELOCIDADE (SEM CARGA/ COM CARGA) 450/ 270 RPM, ESPESSURA MÁXIMA DA CHAPA A SER FURADA 50 MM, PORÇA DE ADESÃO MAGNÉTICA 17000 N, POTÊNCIA 1100 W, ALIMENTÇÃO 220 - 60 HZ, MONOFÁSICA - DEPRECIAÇÃO. AF_08/2019</t>
  </si>
  <si>
    <t>FURADEIRA ELETROMAGNÉTICA, VELOCIDADE (SEM CARGA/ COM CARGA) 450/ 270 RPM, ESPESSURA MÁXIMA DA CHAPA A SER FURADA 50 MM, PORÇA DE ADESÃO MAGNÉTICA 17000 N, POTÊNCIA 1100 W, ALIMENTÇÃO 220 - 60 HZ, MONOFÁSICA - JUROS. AF_08/2019</t>
  </si>
  <si>
    <t>FURADEIRA ELETROMAGNÉTICA, VELOCIDADE (SEM CARGA/ COM CARGA) 450/ 270 RPM, ESPESSURA MÁXIMA DA CHAPA A SER FURADA 50 MM, PORÇA DE ADESÃO MAGNÉTICA 17000 N, POTÊNCIA 1100 W, ALIMENTÇÃO 220 - 60 HZ, MONOFÁSICA - MANUTENÇÃO. AF_08/2019</t>
  </si>
  <si>
    <t>FURADEIRA ELETROMAGNÉTICA, VELOCIDADE (SEM CARGA/ COM CARGA) 450/ 270 RPM, ESPESSURA MÁXIMA DA CHAPA A SER FURADA 50 MM, PORÇA DE ADESÃO MAGNÉTICA 17000 N, POTÊNCIA 1100 W, ALIMENTÇÃO 220 - 60 HZ, MONOFÁSICA - MATERIAIS NA OPERAÇÃO. AF_08/2019</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</si>
  <si>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</si>
  <si>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</si>
  <si>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</si>
  <si>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</si>
  <si>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GRADE DE DISCO CONTROLE REMOTO REBOCÁVEL, COM 24 DISCOS 24" X 6 MM COM PNEUS PARA TRANSPORTE - DEPRECIAÇÃO. AF_06/2014</t>
  </si>
  <si>
    <t>GRADE DE DISCO CONTROLE REMOTO REBOCÁVEL, COM 24 DISCOS 24" X 6 MM COM PNEUS PARA TRANSPORTE - JUROS. AF_06/2014</t>
  </si>
  <si>
    <t>GRADE DE DISCO CONTROLE REMOTO REBOCÁVEL, COM 24 DISCOS 24" X 6 MM COM PNEUS PARA TRANSPORTE - MANUTENÇÃO. AF_06/2014</t>
  </si>
  <si>
    <t>GRADE DE DISCO REBOCÁVEL COM 20 DISCOS 24" X 6 MM COM PNEUS PARA TRANSPORTE - DEPRECIAÇÃO. AF_06/2014</t>
  </si>
  <si>
    <t>GRADE DE DISCO REBOCÁVEL COM 20 DISCOS 24" X 6 MM COM PNEUS PARA TRANSPORTE - JUROS. AF_06/2014</t>
  </si>
  <si>
    <t>GRADE DE DISCO REBOCÁVEL COM 20 DISCOS 24" X 6 MM COM PNEUS PARA TRANSPORTE - MANUTENÇÃO. AF_06/2014</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</si>
  <si>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</si>
  <si>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</si>
  <si>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</si>
  <si>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</si>
  <si>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</si>
  <si>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</si>
  <si>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</si>
  <si>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GRUA ASCENCIONAL, LANÇA DE 42 M, CAPACIDADE DE 1,5 T A 30 M, ALTURA ATÉ 39 M DEPRECIAÇÃO. AF_05/2023</t>
  </si>
  <si>
    <t>GRUPO DE SOLDAGEM COM GERADOR A DIESEL 60 CV PARA SOLDA ELÉTRICA, SOBRE 04 RODAS, COM MOTOR 4 CILINDROS 600 A - DEPRECIAÇÃO. AF_02/2016</t>
  </si>
  <si>
    <t>GRUPO DE SOLDAGEM COM GERADOR A DIESEL 60 CV PARA SOLDA ELÉTRICA, SOBRE 04 RODAS, COM MOTOR 4 CILINDROS 600 A - JUROS.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</si>
  <si>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</si>
  <si>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</si>
  <si>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GERADOR COM CARENAGEM, MOTOR DIESEL POTÊNCIA STANDART ENTRE 250 E 260 KVA - DEPRECIAÇÃO. AF_12/2016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</si>
  <si>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</si>
  <si>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</si>
  <si>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</si>
  <si>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DIESEL, COM CARENAGEM, POTÊNCIA STANDART ENTRE 400 E 460 KVA, VELOCIDADE DE 1800 RPM, FREQUÊNCIA DE 60 HZ - DEPRECIAÇÃO. AF_05/2023</t>
  </si>
  <si>
    <t>GRUPO GERADOR DIESEL, COM CARENAGEM, POTÊNCIA STANDART ENTRE 400 E 460 KVA, VELOCIDADE DE 1800 RPM, FREQUÊNCIA DE 60 HZ - JUROS. AF_05/2023</t>
  </si>
  <si>
    <t>GRUPO GERADOR DIESEL, COM CARENAGEM, POTÊNCIA STANDART ENTRE 400 E 460 KVA, VELOCIDADE DE 1800 RPM, FREQUÊNCIA DE 60 HZ - MANUTENÇÃO. AF_05/2023</t>
  </si>
  <si>
    <t>GRUPO GERADOR DIESEL, COM CARENAGEM, POTÊNCIA STANDART ENTRE 400 E 460 KVA, VELOCIDADE DE 1800 RPM, FREQUÊNCIA DE 60 HZ - MATERIAIS NA OPERAÇÃO. AF_05/2023</t>
  </si>
  <si>
    <t>GRUPO GERADOR ESTACIONÁRIO, MOTOR DIESEL POTÊNCIA 170 KVA - DEPRECIAÇÃO. AF_02/2016</t>
  </si>
  <si>
    <t>GRUPO GERADOR ESTACIONÁRIO, MOTOR DIESEL POTÊNCIA 170 KVA - JUROS. AF_02/2016</t>
  </si>
  <si>
    <t>GRUPO GERADOR ESTACIONÁRIO, MOTOR DIESEL POTÊNCIA 170 KVA - MANUTENÇÃO. AF_02/2016</t>
  </si>
  <si>
    <t>GRUPO GERADOR ESTACIONÁRIO, MOTOR DIESEL POTÊNCIA 170 KVA - MATERIAIS NA OPERAÇÃO. AF_02/2016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</si>
  <si>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</si>
  <si>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</si>
  <si>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</si>
  <si>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</si>
  <si>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</si>
  <si>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</si>
  <si>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</si>
  <si>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</si>
  <si>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</si>
  <si>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</si>
  <si>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</si>
  <si>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</si>
  <si>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DERRICK, LANÇA DE *20* M, CARGA MÁXIMA 10T, POTÊNCIA 45 KW - DEPRECIAÇÃO. AF_01/2024</t>
  </si>
  <si>
    <t>GUINDASTE DERRICK, LANÇA DE *20* M, CARGA MÁXIMA 10T, POTÊNCIA 45 KW - JUROS. AF_01/2024</t>
  </si>
  <si>
    <t>GUINDASTE DERRICK, LANÇA DE *20* M, CARGA MÁXIMA 10T, POTÊNCIA 45 KW - MANUTENÇÃO. AF_01/2024</t>
  </si>
  <si>
    <t>GUINDASTE DERRICK, LANÇA DE *20* M, CARGA MÁXIMA 10T, POTÊNCIA 45 KW - MATERIAIS NA OPERAÇÃO. AF_01/2024</t>
  </si>
  <si>
    <t>GUINDASTE HIDRAULICO AUTOPROPELIDO, COM LANÇA TRELIÇADA 40 M, CAPACIDADE MÁXIMA 75 T, EQUIPADO COM CLAMSHELL - DEPRECIAÇÃO. AF_04/2019</t>
  </si>
  <si>
    <t>GUINDASTE HIDRAULICO AUTOPROPELIDO, COM LANÇA TRELIÇADA 40 M, CAPACIDADE MÁXIMA 75 T, EQUIPADO COM CLAMSHELL - JUROS. AF_04/2019</t>
  </si>
  <si>
    <t>GUINDASTE HIDRAULICO AUTOPROPELIDO, COM LANÇA TRELIÇADA 40 M, CAPACIDADE MÁXIMA 75 T, EQUIPADO COM CLAMSHELL - MANUTENÇÃO. AF_04/2019</t>
  </si>
  <si>
    <t>GUINDASTE HIDRAULICO AUTOPROPELIDO, COM LANÇA TRELIÇADA 40 M, CAPACIDADE MÁXIMA 75 T, EQUIPADO COM CLAMSHELL - MATERIAIS NA OPERAÇÃO. AF_04/2019</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</si>
  <si>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</si>
  <si>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</si>
  <si>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</si>
  <si>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</si>
  <si>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</si>
  <si>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GUINDASTE HIDRÁULICO AUTOPROPELIDO, COM LANÇA TELESCÓPICA 40 M, CAPACIDADE MÁXIMA 60 T, POTÊNCIA 260 KW - DEPRECIAÇÃO. AF_03/2016</t>
  </si>
  <si>
    <t>GUINDASTE HIDRÁULICO AUTOPROPELIDO, COM LANÇA TELESCÓPICA 40 M, CAPACIDADE MÁXIMA 60 T, POTÊNCIA 260 KW - IMPOSTOS E SEGUROS.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</si>
  <si>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</si>
  <si>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</si>
  <si>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</si>
  <si>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TRELICADA 41 M, CAPACIDADE MÁXIMA DE ELEVAÇÃO 43 T, POTÊNCIA 230 KW, EQUIPADO COM CAÇAMBA DE ARRASTO (DRAGLINE) DE 0,76 M3 - DEPRECIAÇÃO. AF_06/2023</t>
  </si>
  <si>
    <t>GUINDASTE HIDRÁULICO AUTOPROPELIDO, COM LANÇA TRELICADA 41 M, CAPACIDADE MÁXIMA DE ELEVAÇÃO 43 T, POTÊNCIA 230 KW, EQUIPADO COM CAÇAMBA DE ARRASTO (DRAGLINE) DE 0,76 M3 - JUROS. AF_06/2023</t>
  </si>
  <si>
    <t>GUINDASTE HIDRÁULICO AUTOPROPELIDO, COM LANÇA TRELICADA 41 M, CAPACIDADE MÁXIMA DE ELEVAÇÃO 43 T, POTÊNCIA 230 KW, EQUIPADO COM CAÇAMBA DE ARRASTO (DRAGLINE) DE 0,76 M3 - MANUTENÇÃO. AF_06/2023</t>
  </si>
  <si>
    <t>GUINDASTE HIDRÁULICO AUTOPROPELIDO, COM LANÇA TRELICADA 41 M, CAPACIDADE MÁXIMA DE ELEVAÇÃO 43 T, POTÊNCIA 230 KW, EQUIPADO COM CAÇAMBA DE ARRASTO (DRAGLINE) DE 0,76 M3 - MATERIAIS NA OPERAÇÃO. AF_06/2023</t>
  </si>
  <si>
    <t>GUINDASTE HIDRÁULICO RODOVIÁRIO, LANCA TELESCÓPICA DE *50+20* M, CAPACIDADE MÁXIMA DE 90T, 4 EIXOS, POTÊNCIA 330 KW, MOTOR DIESEL - DEPRECIAÇÃO. AF_01/2024</t>
  </si>
  <si>
    <t>GUINDASTE HIDRÁULICO RODOVIÁRIO, LANCA TELESCÓPICA DE *50+20* M, CAPACIDADE MÁXIMA DE 90T, 4 EIXOS, POTÊNCIA 330 KW, MOTOR DIESEL - JUROS. AF_01/2024</t>
  </si>
  <si>
    <t>GUINDASTE HIDRÁULICO RODOVIÁRIO, LANCA TELESCÓPICA DE *50+20* M, CAPACIDADE MÁXIMA DE 90T, 4 EIXOS, POTÊNCIA 330 KW, MOTOR DIESEL - MANUTENÇÃO. AF_01/2024</t>
  </si>
  <si>
    <t>GUINDASTE HIDRÁULICO RODOVIÁRIO, LANCA TELESCÓPICA DE *50+20* M, CAPACIDADE MÁXIMA DE 90T, 4 EIXOS, POTÊNCIA 330 KW, MOTOR DIESEL - MATERIAIS NA OPERAÇÃO. AF_01/2024</t>
  </si>
  <si>
    <t>GUINDASTE SOBRE ESTEIRAS, COM LANÇA TRELIÇADA 40 M, CAPACIDADE MÁXIMA 75 T - DEPRECIAÇÃO. AF_04/2019</t>
  </si>
  <si>
    <t>GUINDASTE SOBRE ESTEIRAS, COM LANÇA TRELIÇADA 40 M, CAPACIDADE MÁXIMA 75 T - JUROS. AF_04/2019</t>
  </si>
  <si>
    <t>GUINDASTE SOBRE ESTEIRAS, COM LANÇA TRELIÇADA 40 M, CAPACIDADE MÁXIMA 75 T - MANUTENÇÃO. AF_04/2019</t>
  </si>
  <si>
    <t>GUINDASTE SOBRE ESTEIRAS, COM LANÇA TRELIÇADA 40 M, CAPACIDADE MÁXIMA 75 T - MATERIAIS NA OPERAÇÃO. AF_04/2019</t>
  </si>
  <si>
    <t>GUINDASTE SOBRE ESTEIRAS, COM LANÇA TRELIÇADA 40 M, CAPACIDADE MÁXIMA 75 T, EQUIPADO COM CLAMSHELL - DEPRECIAÇÃO. AF_04/2019</t>
  </si>
  <si>
    <t>GUINDASTE SOBRE ESTEIRAS, COM LANÇA TRELIÇADA 40 M, CAPACIDADE MÁXIMA 75 T, EQUIPADO COM CLAMSHELL - JUROS. AF_04/2019</t>
  </si>
  <si>
    <t>GUINDASTE SOBRE ESTEIRAS, COM LANÇA TRELIÇADA 40 M, CAPACIDADE MÁXIMA 75 T, EQUIPADO COM CLAMSHELL - MANUTENÇÃO. AF_04/2019</t>
  </si>
  <si>
    <t>GUINDASTE SOBRE ESTEIRAS, COM LANÇA TRELIÇADA 40 M, CAPACIDADE MÁXIMA 75 T, EQUIPADO COM CLAMSHELL - MATERIAIS NA OPERAÇÃO. AF_04/2019</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</si>
  <si>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</si>
  <si>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IMPOSTOS E SEGUROS.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</si>
  <si>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</si>
  <si>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</si>
  <si>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</si>
  <si>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</si>
  <si>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</si>
  <si>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</si>
  <si>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</si>
  <si>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GUINDAUTO HIDRÁULICO, CAPACIDADE MÁXIMA DE CARGA 6200 KG, MOMENTO MÁXIMO DE CARGA 11,7 TM, ALCANCE MÁXIMO HORIZONTAL 9,70 M, INCLUSIVE CAMINHÃO TOCO PBT 16.000 KG, POTÊNCIA DE 189 CV - MATERIAIS NA OPERAÇÃO. AF_08/2015</t>
  </si>
  <si>
    <t>GUINDAUTO HIDRÁULICO, CAPACIDADE MÁXIMA DE CARGA 6200 KG, MOMENTO MÁXIMO DE CARGA 11,7 TM, ALCANCE MÁXIMO HORIZONTAL 9,70 M, INCLUSIVE CAMINHÃO TOCO PBT 16.000 KG, POTÊNCIA DE 189 CV E CESTA AÉREA COM ISOLAMENTO CLASSE C - DEPRECIAÇÃO. AF_01/2025</t>
  </si>
  <si>
    <t>GUINDAUTO HIDRÁULICO, CAPACIDADE MÁXIMA DE CARGA 6200 KG, MOMENTO MÁXIMO DE CARGA 11,7 TM, ALCANCE MÁXIMO HORIZONTAL 9,70 M, INCLUSIVE CAMINHÃO TOCO PBT 16.000 KG, POTÊNCIA DE 189 CV E CESTA AÉREA COM ISOLAMENTO CLASSE C - IMPOSTOS E SEGUROS. AF_01/2025</t>
  </si>
  <si>
    <t>GUINDAUTO HIDRÁULICO, CAPACIDADE MÁXIMA DE CARGA 6200 KG, MOMENTO MÁXIMO DE CARGA 11,7 TM, ALCANCE MÁXIMO HORIZONTAL 9,70 M, INCLUSIVE CAMINHÃO TOCO PBT 16.000 KG, POTÊNCIA DE 189 CV E CESTA AÉREA COM ISOLAMENTO CLASSE C - JUROS. AF_01/2025</t>
  </si>
  <si>
    <t>GUINDAUTO HIDRÁULICO, CAPACIDADE MÁXIMA DE CARGA 6200 KG, MOMENTO MÁXIMO DE CARGA 11,7 TM, ALCANCE MÁXIMO HORIZONTAL 9,70 M, INCLUSIVE CAMINHÃO TOCO PBT 16.000 KG, POTÊNCIA DE 189 CV E CESTA AÉREA COM ISOLAMENTO CLASSE C - MANUTENÇÃO. AF_01/2025</t>
  </si>
  <si>
    <t>GUINDAUTO HIDRÁULICO, CAPACIDADE MÁXIMA DE CARGA 6200 KG, MOMENTO MÁXIMO DE CARGA 11,7 TM, ALCANCE MÁXIMO HORIZONTAL 9,70 M, INCLUSIVE CAMINHÃO TOCO PBT 16.000 KG, POTÊNCIA DE 189 CV E CESTA AÉREA COM ISOLAMENTO CLASSE C - MATERIAIS NA OPERAÇÃO. AF_01/2025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</si>
  <si>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</si>
  <si>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</si>
  <si>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</si>
  <si>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</si>
  <si>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</si>
  <si>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GUINDAUTO HIDRÁULICO, CAPACIDADE MÁXIMA DE CARGA 8500 KG, MOMENTO MÁXIMO DE CARGA 30,4 TM, ALCANCE MÁXIMO HORIZONTAL 14,30 M, INCLUSIVE CAMINHÃO TRUCADO PBT 23.000 KG, POTÊNCIA DE 256 CV E CARROCERIA FIXA ABERTA DE MADEIRA - DEPRECIAÇÃO. AF_05/2025</t>
  </si>
  <si>
    <t>GUINDAUTO HIDRÁULICO, CAPACIDADE MÁXIMA DE CARGA 8500 KG, MOMENTO MÁXIMO DE CARGA 30,4 TM, ALCANCE MÁXIMO HORIZONTAL 14,30 M, INCLUSIVE CAMINHÃO TRUCADO PBT 23.000 KG, POTÊNCIA DE 256 CV E CARROCERIA FIXA ABERTA DE MADEIRA - IMPOSTOS E SEGUROS. AF_05/2025</t>
  </si>
  <si>
    <t>GUINDAUTO HIDRÁULICO, CAPACIDADE MÁXIMA DE CARGA 8500 KG, MOMENTO MÁXIMO DE CARGA 30,4 TM, ALCANCE MÁXIMO HORIZONTAL 14,30 M, INCLUSIVE CAMINHÃO TRUCADO PBT 23.000 KG, POTÊNCIA DE 256 CV E CARROCERIA FIXA ABERTA DE MADEIRA - JUROS. AF_05/2025</t>
  </si>
  <si>
    <t>GUINDAUTO HIDRÁULICO, CAPACIDADE MÁXIMA DE CARGA 8500 KG, MOMENTO MÁXIMO DE CARGA 30,4 TM, ALCANCE MÁXIMO HORIZONTAL 14,30 M, INCLUSIVE CAMINHÃO TRUCADO PBT 23.000 KG, POTÊNCIA DE 256 CV E CARROCERIA FIXA ABERTA DE MADEIRA - MANUTENÇÃO. AF_05/2025</t>
  </si>
  <si>
    <t>GUINDAUTO HIDRÁULICO, CAPACIDADE MÁXIMA DE CARGA 8500 KG, MOMENTO MÁXIMO DE CARGA 30,4 TM, ALCANCE MÁXIMO HORIZONTAL 14,30 M, INCLUSIVE CAMINHÃO TRUCADO PBT 23.000 KG, POTÊNCIA DE 256 CV E CARROCERIA FIXA ABERTA DE MADEIRA - MATERIAIS NA OPERAÇÃO. AF_05/2025</t>
  </si>
  <si>
    <t>INVERSOR DE SOLDA MONOFÁSICO DE 160 A, POTÊNCIA DE 5400 W, TENSÃO DE 220 V, PARA SOLDA COM ELETRODOS DE 2,0 A 4,0 MM E PROCESSO TIG - DEPRECIAÇÃO. AF_06/2018</t>
  </si>
  <si>
    <t>INVERSOR DE SOLDA MONOFÁSICO DE 160 A, POTÊNCIA DE 5400 W, TENSÃO DE 220 V, PARA SOLDA COM ELETRODOS DE 2,0 A 4,0 MM E PROCESSO TIG - JUROS. AF_06/2018</t>
  </si>
  <si>
    <t>INVERSOR DE SOLDA MONOFÁSICO DE 160 A, POTÊNCIA DE 5400 W, TENSÃO DE 220 V, PARA SOLDA COM ELETRODOS DE 2,0 A 4,0 MM E PROCESSO TIG - MANUTENÇÃO. AF_06/2018</t>
  </si>
  <si>
    <t>INVERSOR DE SOLDA MONOFÁSICO DE 160 A, POTÊNCIA DE 5400 W, TENSÃO DE 220 V, PARA SOLDA COM ELETRODOS DE 2,0 A 4,0 MM E PROCESSO TIG - MATERIAIS NA OPERAÇÃO. AF_06/2018</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</si>
  <si>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</si>
  <si>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</si>
  <si>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</si>
  <si>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</si>
  <si>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LIXADEIRA DE PAREDE, COM LED, POTÊNCIA 750 W, FREQUÊNCIA 60 HZ, VELOCIDADE 1000 A 2100 RPM, DIÂMETRO DA LIXA 225 MM - DEPRECIAÇÃO. AF_12/2022</t>
  </si>
  <si>
    <t>LIXADEIRA DE PAREDE, COM LED, POTÊNCIA 750 W, FREQUÊNCIA 60 HZ, VELOCIDADE 1000 A 2100 RPM, DIÂMETRO DA LIXA 225 MM - JUROS. AF_12/2022</t>
  </si>
  <si>
    <t>LIXADEIRA DE PAREDE, COM LED, POTÊNCIA 750 W, FREQUÊNCIA 60 HZ, VELOCIDADE 1000 A 2100 RPM, DIÂMETRO DA LIXA 225 MM - MANUTENÇÃO. AF_12/2022</t>
  </si>
  <si>
    <t>LIXADEIRA DE PAREDE, COM LED, POTÊNCIA 750 W, FREQUÊNCIA 60 HZ, VELOCIDADE 1000 A 2100 RPM, DIÂMETRO DA LIXA 225 MM - MATERIAIS NA OPERAÇÃO. AF_12/2022</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</si>
  <si>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</si>
  <si>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</si>
  <si>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</si>
  <si>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MANIPULADOR TELESCÓPICO, POTÊNCIA DE 85 HP, CAPACIDADE DE CARGA DE 3.500 KG, ALTURA MÁXIMA DE ELEVAÇÃO DE 12,3 M - MATERIAIS NA OPERAÇÃO. AF_05/2023</t>
  </si>
  <si>
    <t>MARTELETE OU ROMPEDOR PNEUMÁTICO MANUAL, 28 KG, COM SILENCIADOR - DEPRECIAÇÃO. AF_07/2016</t>
  </si>
  <si>
    <t>MARTELETE OU ROMPEDOR PNEUMÁTICO MANUAL, 28 KG, COM SILENCIADOR - JUROS. AF_07/2016</t>
  </si>
  <si>
    <t>MARTELETE OU ROMPEDOR PNEUMÁTICO MANUAL, 28 KG, COM SILENCIADOR - MANUTENÇÃO. AF_07/2016</t>
  </si>
  <si>
    <t>MARTELETE PERFURADOR/ ROMPEDOR ELÉTRICO, POTÊNCIA 800 W, 220 V - DEPRECIAÇÃO. AF_05/2023</t>
  </si>
  <si>
    <t>MARTELETE PERFURADOR/ ROMPEDOR ELÉTRICO, POTÊNCIA 800 W, 220 V - JUROS. AF_05/2023</t>
  </si>
  <si>
    <t>MARTELETE PERFURADOR/ ROMPEDOR ELÉTRICO, POTÊNCIA 800 W, 220 V - MANUTENÇÃO. AF_05/2023</t>
  </si>
  <si>
    <t>MARTELETE PERFURADOR/ ROMPEDOR ELÉTRICO, POTÊNCIA 800 W, 220 V - MATERIAIS NA OPERAÇÃO. AF_05/2023</t>
  </si>
  <si>
    <t>MARTELO DEMOLIDOR ELÉTRICO, COM POTÊNCIA DE 2.000 W, 1.000 IMPACTOS POR MINUTO, PESO DE 30 KG - DEPRECIAÇÃO. AF_01/2021</t>
  </si>
  <si>
    <t>MARTELO DEMOLIDOR ELÉTRICO, COM POTÊNCIA DE 2.000 W, 1.000 IMPACTOS POR MINUTO, PESO DE 30 KG - JUROS. AF_01/2021</t>
  </si>
  <si>
    <t>MARTELO DEMOLIDOR ELÉTRICO, COM POTÊNCIA DE 2.000 W, 1.000 IMPACTOS POR MINUTO, PESO DE 30 KG - MANUTENÇÃO. AF_01/2021</t>
  </si>
  <si>
    <t>MARTELO DEMOLIDOR ELÉTRICO, COM POTÊNCIA DE 2.000 W, 1.000 IMPACTOS POR MINUTO, PESO DE 30 KG - MATERIAIS NA OPERAÇÃO. AF_01/2021</t>
  </si>
  <si>
    <t>MARTELO DEMOLIDOR PNEUMÁTICO MANUAL, 32 KG - DEPRECIAÇÃO. AF_09/2016</t>
  </si>
  <si>
    <t>MARTELO DEMOLIDOR PNEUMÁTICO MANUAL, 32 KG - JUROS. AF_09/2016</t>
  </si>
  <si>
    <t>MARTELO DEMOLIDOR PNEUMÁTICO MANUAL, 32 KG - MANUTENÇÃO. AF_09/2016</t>
  </si>
  <si>
    <t>MARTELO PERFURADOR PNEUMÁTICO MANUAL, HASTE 19 X 108 MM, *11* KG - DEPRECIAÇÃO. AF_02/2025</t>
  </si>
  <si>
    <t>MARTELO PERFURADOR PNEUMÁTICO MANUAL, HASTE 19 X 108 MM, *11* KG - JUROS. AF_02/2025</t>
  </si>
  <si>
    <t>MARTELO PERFURADOR PNEUMÁTICO MANUAL, HASTE 19 X 108 MM, *11* KG - MANUTENÇÃO. AF_02/2025</t>
  </si>
  <si>
    <t>MARTELO PERFURADOR PNEUMÁTICO MANUAL, HASTE 25 X 75 MM, 21 KG - DEPRECIAÇÃO. AF_12/2015</t>
  </si>
  <si>
    <t>MARTELO PERFURADOR PNEUMÁTICO MANUAL, HASTE 25 X 75 MM, 21 KG - JUROS. AF_12/2015</t>
  </si>
  <si>
    <t>MARTELO PERFURADOR PNEUMÁTICO MANUAL, HASTE 25 X 75 MM, 21 KG - MANUTENÇÃO. AF_12/2015</t>
  </si>
  <si>
    <t>MINI GUINDASTE ARANHA SOBRE ESTEIRAS E LANCA TELESCÓPICA, CAPACIDADE MÁXIMA DE CARGA 3,0 TON, RAIO MÁXIMO DE TRABALHO 8,25 M, ALTURA DE LANÇA DO SOLO 9,2 M, 55 M DE CABO DE AÇO 8 MM, MOTOR ELÉTRICO 220/380 VOLTS - MATERIAIS NA OPERAÇÃO. AF_03/2022</t>
  </si>
  <si>
    <t>MINI GUINDASTE ARANHA SOBRE ESTEIRAS E LANCA TELESCÓPICA, CAPACIDADE MÁXIMA DE CARGA 3,0 TON, RAIO MÁXIMO DE TRABALHO 8,25 M, ALTURA DE LANÇA DO SOLO 9,2 M, 55 M DE CABO DE AÇO 8 MM, MOTOR ELÉTRICO 220/380 VOLTS TRIFÁSICO - DEPRECIAÇÃO. AF_03/2022</t>
  </si>
  <si>
    <t>MINI GUINDASTE ARANHA SOBRE ESTEIRAS E LANCA TELESCÓPICA, CAPACIDADE MÁXIMA DE CARGA 3,0 TON, RAIO MÁXIMO DE TRABALHO 8,25 M, ALTURA DE LANÇA DO SOLO 9,2 M, 55 M DE CABO DE AÇO 8 MM, MOTOR ELÉTRICO 220/380 VOLTS TRIFÁSICO - JUROS. AF_03/2022</t>
  </si>
  <si>
    <t>MINI GUINDASTE ARANHA SOBRE ESTEIRAS E LANCA TELESCÓPICA, CAPACIDADE MÁXIMA DE CARGA 3,0 TON, RAIO MÁXIMO DE TRABALHO 8,25 M, ALTURA DE LANÇA DO SOLO 9,2 M, 55 M DE CABO DE AÇO 8 MM, MOTOR ELÉTRICO 220/380 VOLTS TRIFÁSICO - MANUTENÇÃO. AF_03/2022</t>
  </si>
  <si>
    <t>MINICARREGADEIRA SOBRE RODAS POTENCIA 47HP CAPACIDADE OPERACAO 646 KG, COM VASSOURA MECÂNICA ACOPLADA - DEPRECIAÇÃO.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</si>
  <si>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</si>
  <si>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</si>
  <si>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</si>
  <si>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</si>
  <si>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</si>
  <si>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</si>
  <si>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</si>
  <si>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MINIESCAVADEIRA SOBRE ESTEIRAS, POTÊNCIA LÍQUIDA DE *30* HP, PESO OPERACIONAL DE *3.500* KG - DEPRECIAÇÃO. AF_04/2017</t>
  </si>
  <si>
    <t>MINIESCAVADEIRA SOBRE ESTEIRAS, POTÊNCIA LÍQUIDA DE *30* HP, PESO OPERACIONAL DE *3.500* KG - JUROS. AF_04/2017</t>
  </si>
  <si>
    <t>MINIESCAVADEIRA SOBRE ESTEIRAS, POTÊNCIA LÍQUIDA DE *30* HP, PESO OPERACIONAL DE *3.500* KG - MANUTENÇÃO. AF_04/2017</t>
  </si>
  <si>
    <t>MINIESCAVADEIRA SOBRE ESTEIRAS, POTÊNCIA LÍQUIDA DE *30* HP, PESO OPERACIONAL DE *3.500* KG - MATERIAIS NA OPERAÇÃO. AF_04/2017</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</si>
  <si>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</si>
  <si>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</si>
  <si>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</si>
  <si>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</si>
  <si>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</si>
  <si>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</si>
  <si>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</si>
  <si>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</si>
  <si>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</si>
  <si>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</si>
  <si>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</si>
  <si>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</si>
  <si>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</si>
  <si>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</si>
  <si>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</si>
  <si>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</si>
  <si>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MISTURADOR PARA PREPARO DE LAMA ESTABILIZANTE COM CAPACIDADE DE *4000* L, COM BOMBA CENTRÍFUGA 5,5 HP A 23,07 HP, PARA SISTEMA DE FURO DIRECIONAL - DEPRECIAÇÃO. AF_05/2023</t>
  </si>
  <si>
    <t>MISTURADOR PARA PREPARO DE LAMA ESTABILIZANTE COM CAPACIDADE DE *4000* L, COM BOMBA CENTRÍFUGA 5,5 HP A 23,07 HP, PARA SISTEMA DE FURO DIRECIONAL - JUROS. AF_05/2023</t>
  </si>
  <si>
    <t>MISTURADOR PARA PREPARO DE LAMA ESTABILIZANTE COM CAPACIDADE DE *4000* L, COM BOMBA CENTRÍFUGA 5,5 HP A 23,07 HP, PARA SISTEMA DE FURO DIRECIONAL - MANUTENÇÃO. AF_05/2023</t>
  </si>
  <si>
    <t>MISTURADOR PARA PREPARO DE LAMA ESTABILIZANTE COM CAPACIDADE DE *4000* L, COM BOMBA CENTRÍFUGA 5,5 HP A 23,07 HP, PARA SISTEMA DE FURO DIRECIONAL - MATERIAIS NA OPERAÇÃO. AF_05/2023</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</si>
  <si>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</si>
  <si>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</si>
  <si>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</si>
  <si>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</si>
  <si>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</si>
  <si>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</si>
  <si>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</si>
  <si>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</si>
  <si>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</si>
  <si>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</si>
  <si>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MOTONIVELADORA POTÊNCIA BÁSICA LÍQUIDA (PRIMEIRA MARCHA) 125 HP, PESO BRUTO 13032 KG, LARGURA DA LÂMINA DE 3,7 M - MANUTENÇÃO. AF_06/2014</t>
  </si>
  <si>
    <t>MOTONIVELADORA POTÊNCIA BÁSICA LÍQUIDA (PRIMEIRA MARCHA) 125 HP, PESO BRUTO 13032 KG, LARGURA DA LÂMINA DE 3,7 M - MATERIAIS NA OPERAÇÃO. AF_06/2014</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</si>
  <si>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</si>
  <si>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</si>
  <si>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</si>
  <si>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</si>
  <si>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MÁQUINA DEMARCADORA DE FAIXA DE TRÁFEGO À FRIO, TRAÇÃO MANUAL, 4 CV, PRESSÃO MAX 3300 PSI, TANQUE 20 L - DEPRECIAÇÃO. AF_06/2021</t>
  </si>
  <si>
    <t>MÁQUINA DEMARCADORA DE FAIXA DE TRÁFEGO À FRIO, TRAÇÃO MANUAL, 4 CV, PRESSÃO MAX 3300 PSI, TANQUE 20 L - JUROS. AF_06/2021</t>
  </si>
  <si>
    <t>MÁQUINA DEMARCADORA DE FAIXA DE TRÁFEGO À FRIO, TRAÇÃO MANUAL, 4 CV, PRESSÃO MAX 3300 PSI, TANQUE 20 L - MANUTENÇÃO. AF_06/2021</t>
  </si>
  <si>
    <t>MÁQUINA DEMARCADORA DE FAIXA DE TRÁFEGO À FRIO, TRAÇÃO MANUAL, 4 CV, PRESSÃO MAX 3300 PSI, TANQUE 20 L - MATERIAIS NA OPERAÇÃO. AF_06/2021</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</si>
  <si>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</si>
  <si>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</si>
  <si>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</si>
  <si>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</si>
  <si>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MÁQUINA FORMER DOBRAS DIVERSAS: 220V/380V TRIFÁSICO OU MONOFÁSICO, CAPACIDADE 0,5-1,27MM, MOTOR 2CV - DEPRECIAÇÃO. AF_05/2023</t>
  </si>
  <si>
    <t>MÁQUINA FORMER DOBRAS DIVERSAS: 220V/380V TRIFÁSICO OU MONOFÁSICO, CAPACIDADE 0,5-1,27MM, MOTOR 2CV - JUROS. AF_05/2023</t>
  </si>
  <si>
    <t>MÁQUINA FORMER DOBRAS DIVERSAS: 220V/380V TRIFÁSICO OU MONOFÁSICO, CAPACIDADE 0,5-1,27MM, MOTOR 2CV - MANUTENÇÃO. AF_05/2023</t>
  </si>
  <si>
    <t>MÁQUINA FORMER DOBRAS DIVERSAS: 220V/380V TRIFÁSICO OU MONOFÁSICO, CAPACIDADE 0,5-1,27MM, MOTOR 2CV - MATERIAIS NA OPERAÇÃO. AF_05/2023</t>
  </si>
  <si>
    <t>MÁQUINA JATO DE PRESSAO PORTÁTIL, CAMARA DE 1 SAIDA, CAPACIDADE 280 L, DIAMETRO 670 MM, BICO DE JATO CURTO VENTURI DE 5/16", MANGUEIRA DE 1" COM COMPRESSOR DE AR REBOCÁVEL 189 PCM E MOTOR DIESEL 63 CV - DEPRECIAÇÃO. AF_05/2023</t>
  </si>
  <si>
    <t>MÁQUINA JATO DE PRESSAO PORTÁTIL, CAMARA DE 1 SAIDA, CAPACIDADE 280 L, DIAMETRO 670 MM, BICO DE JATO CURTO VENTURI DE 5/16", MANGUEIRA DE 1" COM COMPRESSOR DE AR REBOCÁVEL 189 PCM E MOTOR DIESEL 63 CV - JUROS. AF_05/2023</t>
  </si>
  <si>
    <t>MÁQUINA JATO DE PRESSAO PORTÁTIL, CAMARA DE 1 SAIDA, CAPACIDADE 280 L, DIAMETRO 670 MM, BICO DE JATO CURTO VENTURI DE 5/16", MANGUEIRA DE 1" COM COMPRESSOR DE AR REBOCÁVEL 189 PCM E MOTOR DIESEL 63 CV - MANUTENÇÃO. AF_05/2023</t>
  </si>
  <si>
    <t>MÁQUINA JATO DE PRESSAO PORTÁTIL, CAMARA DE 1 SAIDA, CAPACIDADE 280 L, DIAMETRO 670 MM, BICO DE JATO CURTO VENTURI DE 5/16", MANGUEIRA DE 1" COM COMPRESSOR DE AR REBOCÁVEL 189 PCM E MOTOR DIESEL 63 CV - MATERIAIS NA OPERAÇÃO. AF_05/2023</t>
  </si>
  <si>
    <t>MÁQUINA METALEIRA UNIVERSAL MODELO IW 110/180 BTD - DEPRECIAÇÃO. AF_05/2023</t>
  </si>
  <si>
    <t>MÁQUINA METALEIRA UNIVERSAL MODELO IW 110/180 BTD - JUROS. AF_05/2023</t>
  </si>
  <si>
    <t>MÁQUINA METALEIRA UNIVERSAL MODELO IW 110/180 BTD - MANUTENÇÃO. AF_05/2023</t>
  </si>
  <si>
    <t>MÁQUINA METALEIRA UNIVERSAL MODELO IW 110/180 BTD - MATERIAIS NA OPERAÇÃO. AF_05/2023</t>
  </si>
  <si>
    <t>MÁQUINA PARA SOLDA POR ELETROFUSÃO PARA TUBOS DE POLIETILENO DE ALTA DENSIDADE (PEAD) COM DIÂMETRO EXTERNO DE 20 A 1600 MM, POTÊNCIA DE 3500 W - DEPRECIAÇÃO. AF_05/2023</t>
  </si>
  <si>
    <t>MÁQUINA PARA SOLDA POR ELETROFUSÃO PARA TUBOS DE POLIETILENO DE ALTA DENSIDADE (PEAD) COM DIÂMETRO EXTERNO DE 20 A 1600 MM, POTÊNCIA DE 3500 W - JUROS. AF_05/2023</t>
  </si>
  <si>
    <t>MÁQUINA PARA SOLDA POR ELETROFUSÃO PARA TUBOS DE POLIETILENO DE ALTA DENSIDADE (PEAD) COM DIÂMETRO EXTERNO DE 20 A 1600 MM, POTÊNCIA DE 3500 W - MANUTENÇÃO. AF_05/2023</t>
  </si>
  <si>
    <t>MÁQUINA PARA SOLDA POR ELETROFUSÃO PARA TUBOS DE POLIETILENO DE ALTA DENSIDADE (PEAD) COM DIÂMETRO EXTERNO DE 20 A 1600 MM, POTÊNCIA DE 3500 W - MATERIAIS NA OPERAÇÃO. AF_05/2023</t>
  </si>
  <si>
    <t>MÁQUINA PARA SOLDA POR ELETROFUSÃO PARA TUBOS DE POLIETILENO DE ALTA DENSIDADE (PEAD) COM DIÂMETRO EXTERNO DE 20 A 800 MM, POTÊNCIA ENTRE 2750 E 3000 W - DEPRECIAÇÃO. AF_05/2023</t>
  </si>
  <si>
    <t>MÁQUINA PARA SOLDA POR ELETROFUSÃO PARA TUBOS DE POLIETILENO DE ALTA DENSIDADE (PEAD) COM DIÂMETRO EXTERNO DE 20 A 800 MM, POTÊNCIA ENTRE 2750 E 3000 W - JUROS. AF_05/2023</t>
  </si>
  <si>
    <t>MÁQUINA PARA SOLDA POR ELETROFUSÃO PARA TUBOS DE POLIETILENO DE ALTA DENSIDADE (PEAD) COM DIÂMETRO EXTERNO DE 20 A 800 MM, POTÊNCIA ENTRE 2750 E 3000 W - MANUTENÇÃO. AF_05/2023</t>
  </si>
  <si>
    <t>MÁQUINA PARA SOLDA POR ELETROFUSÃO PARA TUBOS DE POLIETILENO DE ALTA DENSIDADE (PEAD) COM DIÂMETRO EXTERNO DE 20 A 800 MM, POTÊNCIA ENTRE 2750 E 3000 W - MATERIAIS NA OPERAÇÃO. AF_05/2023</t>
  </si>
  <si>
    <t>MÁQUINA PARA SOLDA POR TERMOFUSÃO PARA TUBOS DE POLIETILENO DE ALTA DENSIDADE (PEAD) COM DIÂMETRO EXTERNO DE 315 A 630 MM, POTÊNCIA ENTRE 8000 E 12350 W - DEPRECIAÇÃO. AF_05/2023</t>
  </si>
  <si>
    <t>MÁQUINA PARA SOLDA POR TERMOFUSÃO PARA TUBOS DE POLIETILENO DE ALTA DENSIDADE (PEAD) COM DIÂMETRO EXTERNO DE 315 A 630 MM, POTÊNCIA ENTRE 8000 E 12350 W - JUROS. AF_05/2023</t>
  </si>
  <si>
    <t>MÁQUINA PARA SOLDA POR TERMOFUSÃO PARA TUBOS DE POLIETILENO DE ALTA DENSIDADE (PEAD) COM DIÂMETRO EXTERNO DE 315 A 630 MM, POTÊNCIA ENTRE 8000 E 12350 W - MANUTENÇÃO.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</si>
  <si>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</si>
  <si>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DEPRECIAÇÃO. AF_05/2023</t>
  </si>
  <si>
    <t>MÁQUINA PARA SOLDA POR TERMOFUSÃO PARA TUBOS DE POLIETILENO DE ALTA DENSIDADE (PEAD) COM DIÂMETRO EXTERNO DE 710 A 1200 MM, POTÊNCIA ENTRE 16000 E 29500 W - JUROS. AF_05/2023</t>
  </si>
  <si>
    <t>MÁQUINA PARA SOLDA POR TERMOFUSÃO PARA TUBOS DE POLIETILENO DE ALTA DENSIDADE (PEAD) COM DIÂMETRO EXTERNO DE 710 A 1200 MM, POTÊNCIA ENTRE 16000 E 29500 W - MANUTENÇÃO. AF_05/2023</t>
  </si>
  <si>
    <t>MÁQUINA PARA SOLDA POR TERMOFUSÃO PARA TUBOS DE POLIETILENO DE ALTA DENSIDADE (PEAD) COM DIÂMETRO EXTERNO DE 710 A 1200 MM, POTÊNCIA ENTRE 16000 E 29500 W - MATERIAIS NA OPERAÇÃO. AF_05/2023</t>
  </si>
  <si>
    <t>MÁQUINA PARA SOLDA POR TERMOFUSÃO PARA TUBOS DE POLIETILENO DE ALTA DENSIDADE (PEAD) COM DIÂMETRO EXTERNO DE 90 A 315 MM, POTÊNCIA ENTRE 2500 E 5350 W - DEPRECIAÇÃO. AF_05/2023</t>
  </si>
  <si>
    <t>MÁQUINA PARA SOLDA POR TERMOFUSÃO PARA TUBOS DE POLIETILENO DE ALTA DENSIDADE (PEAD) COM DIÂMETRO EXTERNO DE 90 A 315 MM, POTÊNCIA ENTRE 2500 E 5350 W - JUROS. AF_05/2023</t>
  </si>
  <si>
    <t>MÁQUINA PARA SOLDA POR TERMOFUSÃO PARA TUBOS DE POLIETILENO DE ALTA DENSIDADE (PEAD) COM DIÂMETRO EXTERNO DE 90 A 315 MM, POTÊNCIA ENTRE 2500 E 5350 W - MANUTENÇÃO. AF_05/2023</t>
  </si>
  <si>
    <t>MÁQUINA PARA SOLDA POR TERMOFUSÃO PARA TUBOS DE POLIETILENO DE ALTA DENSIDADE (PEAD) COM DIÂMETRO EXTERNO DE 90 A 315 MM, POTÊNCIA ENTRE 2500 E 5350 W - MATERIAIS NA OPERAÇÃO. AF_05/2023</t>
  </si>
  <si>
    <t>MÁQUINA SOLDA ARCO COM PISTOLA DE SOLDAGEM PARA STUD BOLT DE 5 MM A 22 MM - DEPRECIAÇÃO. AF_05/2023</t>
  </si>
  <si>
    <t>MÁQUINA SOLDA ARCO COM PISTOLA DE SOLDAGEM PARA STUD BOLT DE 5 MM A 22 MM - JUROS. AF_05/2023</t>
  </si>
  <si>
    <t>MÁQUINA SOLDA ARCO COM PISTOLA DE SOLDAGEM PARA STUD BOLT DE 5 MM A 22 MM - MANUTENÇÃO. AF_05/2023</t>
  </si>
  <si>
    <t>MÁQUINA SOLDA ARCO COM PISTOLA DE SOLDAGEM PARA STUD BOLT DE 5 MM A 22 MM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</si>
  <si>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</si>
  <si>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</si>
  <si>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</si>
  <si>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</si>
  <si>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</si>
  <si>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</si>
  <si>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</si>
  <si>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</si>
  <si>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</si>
  <si>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</si>
  <si>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</si>
  <si>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PERFURATRIZ COM TORRE METÁLICA PARA EXECUÇÃO DE ESTACA HÉLICE CONTÍNUA, PROFUNDIDADE MÁXIMA DE 32 M, DIÂMETRO MÁXIMO DE 1000 MM, POTÊNCIA INSTALADA DE 350 HP, MESA ROTATIVA COM TORQUE MÁXIMO DE 263 KNM - MATERIAIS NA OPERAÇÃO. AF_01/2016</t>
  </si>
  <si>
    <t>PERFURATRIZ DE COROA DIAMANTADA PARA CONCRETO, DIÂMETRO ATÉ 250 MM, MOTOR ELÉTRICO 220 V, POTÊNCIA 2.500 W - DEPRECIAÇÃO. AF_05/2023</t>
  </si>
  <si>
    <t>PERFURATRIZ DE COROA DIAMANTADA PARA CONCRETO, DIÂMETRO ATÉ 250 MM, MOTOR ELÉTRICO 220 V, POTÊNCIA 2.500 W - JUROS. AF_05/2023</t>
  </si>
  <si>
    <t>PERFURATRIZ DE COROA DIAMANTADA PARA CONCRETO, DIÂMETRO ATÉ 250 MM, MOTOR ELÉTRICO 220 V, POTÊNCIA 2.500 W - MANUTENÇÃO. AF_05/2023</t>
  </si>
  <si>
    <t>PERFURATRIZ DE COROA DIAMANTADA PARA CONCRETO, DIÂMETRO ATÉ 250 MM, MOTOR ELÉTRICO 220 V, POTÊNCIA 2.500 W - MATERIAIS NA OPERAÇÃO. AF_05/2023</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</si>
  <si>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</si>
  <si>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IMPOSTOS E SEGUROS.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</si>
  <si>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</si>
  <si>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</si>
  <si>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</si>
  <si>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PERFURATRIZ HIDRÁULICA SOBRE ESTEIRA, TORQUE MÁXIMO 161 KNM, PROFUNDIDADE MÁXIMA 54 M, DIÂMETRO MÁXIMO 1500 MM, POTÊNCIA MOTOR 268 HP - DEPRECIAÇÃO. AF_04/2019</t>
  </si>
  <si>
    <t>PERFURATRIZ HIDRÁULICA SOBRE ESTEIRA, TORQUE MÁXIMO 161 KNM, PROFUNDIDADE MÁXIMA 54 M, DIÂMETRO MÁXIMO 1500 MM, POTÊNCIA MOTOR 268 HP - JUROS. AF_04/2019</t>
  </si>
  <si>
    <t>PERFURATRIZ HIDRÁULICA SOBRE ESTEIRA, TORQUE MÁXIMO 161 KNM, PROFUNDIDADE MÁXIMA 54 M, DIÂMETRO MÁXIMO 1500 MM, POTÊNCIA MOTOR 268 HP - MANUTENÇÃO. AF_04/2019</t>
  </si>
  <si>
    <t>PERFURATRIZ HIDRÁULICA SOBRE ESTEIRA, TORQUE MÁXIMO 161 KNM, PROFUNDIDADE MÁXIMA 54 M, DIÂMETRO MÁXIMO 1500 MM, POTÊNCIA MOTOR 268 HP - MATERIAIS NA OPERAÇÃO. AF_04/2019</t>
  </si>
  <si>
    <t>PERFURATRIZ HIDRÁULICA SOBRE ESTEIRA, TORQUE MÁXIMO 98 KNM, PROFUNDIDADE MÁXIMA 25 M, DIÂMETRO MÁXIMO 115 MM, POTÊNCIA MOTOR 190 HP - DEPRECIAÇÃO. AF_02/2021</t>
  </si>
  <si>
    <t>PERFURATRIZ HIDRÁULICA SOBRE ESTEIRA, TORQUE MÁXIMO 98 KNM, PROFUNDIDADE MÁXIMA 25 M, DIÂMETRO MÁXIMO 115 MM, POTÊNCIA MOTOR 190 HP - JUROS. AF_02/2021</t>
  </si>
  <si>
    <t>PERFURATRIZ HIDRÁULICA SOBRE ESTEIRA, TORQUE MÁXIMO 98 KNM, PROFUNDIDADE MÁXIMA 25 M, DIÂMETRO MÁXIMO 115 MM, POTÊNCIA MOTOR 190 HP - MANUTENÇÃO. AF_02/2021</t>
  </si>
  <si>
    <t>PERFURATRIZ HIDRÁULICA SOBRE ESTEIRA, TORQUE MÁXIMO 98 KNM, PROFUNDIDADE MÁXIMA 25 M, DIÂMETRO MÁXIMO 115 MM, POTÊNCIA MOTOR 190 HP - MATERIAIS NA OPERAÇÃO. AF_02/2021</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</si>
  <si>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</si>
  <si>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</si>
  <si>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</si>
  <si>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</si>
  <si>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</si>
  <si>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</si>
  <si>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</si>
  <si>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</si>
  <si>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PARA EXECUÇÃO DE ESTACAS SECANTES, TIPO HÉLICE CONTÍNUA COM CABEÇOTE DUPLO E TUBO METÁLICO - DEPRECIAÇÃO. AF_04/2019</t>
  </si>
  <si>
    <t>PERFURATRIZ PARA EXECUÇÃO DE ESTACAS SECANTES, TIPO HÉLICE CONTÍNUA COM CABEÇOTE DUPLO E TUBO METÁLICO - JUROS. AF_04/2019</t>
  </si>
  <si>
    <t>PERFURATRIZ PARA EXECUÇÃO DE ESTACAS SECANTES, TIPO HÉLICE CONTÍNUA COM CABEÇOTE DUPLO E TUBO METÁLICO - MANUTENÇÃO. AF_04/2019</t>
  </si>
  <si>
    <t>PERFURATRIZ PARA EXECUÇÃO DE ESTACAS SECANTES, TIPO HÉLICE CONTÍNUA COM CABEÇOTE DUPLO E TUBO METÁLICO - MATERIAIS NA OPERAÇÃO. AF_04/2019</t>
  </si>
  <si>
    <t>PERFURATRIZ PARA FURO DIRECIONAL HORIZONTAL (HDD) COM CAPACIDADE ATÉ 89 KN, POTÊNCIA 24,8 HP A 80 HP (INCLUSO FERRAMENTAS E LOCALIZADOR) - DEPRECIAÇÃO. AF_05/2023</t>
  </si>
  <si>
    <t>PERFURATRIZ PARA FURO DIRECIONAL HORIZONTAL (HDD) COM CAPACIDADE ATÉ 89 KN, POTÊNCIA 24,8 HP A 80 HP (INCLUSO FERRAMENTAS E LOCALIZADOR) - JUROS. AF_05/2023</t>
  </si>
  <si>
    <t>PERFURATRIZ PARA FURO DIRECIONAL HORIZONTAL (HDD) COM CAPACIDADE ATÉ 89 KN, POTÊNCIA 24,8 HP A 80 HP (INCLUSO FERRAMENTAS E LOCALIZADOR) - MANUTENÇÃO. AF_05/2023</t>
  </si>
  <si>
    <t>PERFURATRIZ PARA FURO DIRECIONAL HORIZONTAL (HDD) COM CAPACIDADE ATÉ 89 KN, POTÊNCIA 24,8 HP A 80 HP (INCLUSO FERRAMENTAS E LOCALIZADOR) - MATERIAIS NA OPERAÇÃO. AF_05/2023</t>
  </si>
  <si>
    <t>PERFURATRIZ PARA FURO DIRECIONAL HORIZONTAL (HDD) COM CAPACIDADE DE 201 KN A 560 KN, POTÊNCIA 200 HP A 260 HP (INCLUSO FERRAMENTAS E LOCALIZADOR) - DEPRECIAÇÃO. AF_05/2023</t>
  </si>
  <si>
    <t>PERFURATRIZ PARA FURO DIRECIONAL HORIZONTAL (HDD) COM CAPACIDADE DE 201 KN A 560 KN, POTÊNCIA 200 HP A 260 HP (INCLUSO FERRAMENTAS E LOCALIZADOR) - JUROS. AF_05/2023</t>
  </si>
  <si>
    <t>PERFURATRIZ PARA FURO DIRECIONAL HORIZONTAL (HDD) COM CAPACIDADE DE 201 KN A 560 KN, POTÊNCIA 200 HP A 260 HP (INCLUSO FERRAMENTAS E LOCALIZADOR) - MANUTENÇÃO. AF_05/2023</t>
  </si>
  <si>
    <t>PERFURATRIZ PARA FURO DIRECIONAL HORIZONTAL (HDD) COM CAPACIDADE DE 201 KN A 560 KN, POTÊNCIA 200 HP A 260 HP (INCLUSO FERRAMENTAS E LOCALIZADOR) - MATERIAIS NA OPERAÇÃO. AF_05/2023</t>
  </si>
  <si>
    <t>PERFURATRIZ PARA FURO DIRECIONAL HORIZONTAL (HDD) COM CAPACIDADE DE 90 KN A 200 KN, POTÊNCIA 100 HP A 160 HP (INCLUSO FERRAMENTAS E LOCALIZADOR - MANUTENÇÃO. AF_05/2023</t>
  </si>
  <si>
    <t>PERFURATRIZ PARA FURO DIRECIONAL HORIZONTAL (HDD) COM CAPACIDADE DE 90 KN A 200 KN, POTÊNCIA 100 HP A 160 HP (INCLUSO FERRAMENTAS E LOCALIZADOR) - DEPRECIAÇÃO. AF_05/2023</t>
  </si>
  <si>
    <t>PERFURATRIZ PARA FURO DIRECIONAL HORIZONTAL (HDD) COM CAPACIDADE DE 90 KN A 200 KN, POTÊNCIA 100 HP A 160 HP (INCLUSO FERRAMENTAS E LOCALIZADOR) - JUROS. AF_05/2023</t>
  </si>
  <si>
    <t>PERFURATRIZ PARA FURO DIRECIONAL HORIZONTAL (HDD) COM CAPACIDADE DE 90 KN A 200 KN, POTÊNCIA 100 HP A 160 HP (INCLUSO FERRAMENTAS E LOCALIZADOR) - MATERIAIS NA OPERAÇÃO. AF_05/2023</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</si>
  <si>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</si>
  <si>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</si>
  <si>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</si>
  <si>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PERFURATRIZ ROTATIVA SOBRE ESTEIRA, TORQUE MAXIMO 2500 KGM, POTENCIA 110 HP, MOTOR DIESEL - DEPRECIAÇÃO. AF_05/2017</t>
  </si>
  <si>
    <t>PERFURATRIZ ROTATIVA SOBRE ESTEIRA, TORQUE MAXIMO 2500 KGM, POTENCIA 110 HP, MOTOR DIESEL - JUROS. AF_05/2017</t>
  </si>
  <si>
    <t>PERFURATRIZ ROTATIVA SOBRE ESTEIRA, TORQUE MAXIMO 2500 KGM, POTENCIA 110 HP, MOTOR DIESEL - MANUTENÇÃO. AF_05/2017</t>
  </si>
  <si>
    <t>PERFURATRIZ ROTATIVA SOBRE ESTEIRA, TORQUE MAXIMO 2500 KGM, POTENCIA 110 HP, MOTOR DIESEL - MATERIAIS NA OPERAÇÃO. AF_05/2017</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</si>
  <si>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</si>
  <si>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</si>
  <si>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</si>
  <si>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</si>
  <si>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</si>
  <si>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</si>
  <si>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</si>
  <si>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</si>
  <si>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</si>
  <si>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</si>
  <si>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</si>
  <si>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</si>
  <si>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PLATAFORMA ELEVATÓRIA - DEPRECIAÇÃO. AF_04/2019</t>
  </si>
  <si>
    <t>PLATAFORMA ELEVATÓRIA - JUROS. AF_04/2019</t>
  </si>
  <si>
    <t>PLATAFORMA ELEVATÓRIA - MANUTENÇÃO. AF_04/2019</t>
  </si>
  <si>
    <t>PLATAFORMA ELEVATÓRIA - MATERIAIS NA OPERAÇÃO. AF_04/2019</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</si>
  <si>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</si>
  <si>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</si>
  <si>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</si>
  <si>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</si>
  <si>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</si>
  <si>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</si>
  <si>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</si>
  <si>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</si>
  <si>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</si>
  <si>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</si>
  <si>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</si>
  <si>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</si>
  <si>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</si>
  <si>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</si>
  <si>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</si>
  <si>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</si>
  <si>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PULVERIZADOR DE TINTA ELÉTRICO/MÁQUINA DE PINTURA AIRLESS, VAZÃO 2 L/MIN - DEPRECIAÇÃO. AF_05/2023</t>
  </si>
  <si>
    <t>PULVERIZADOR DE TINTA ELÉTRICO/MÁQUINA DE PINTURA AIRLESS, VAZÃO 2 L/MIN - JUROS. AF_05/2023</t>
  </si>
  <si>
    <t>PULVERIZADOR DE TINTA ELÉTRICO/MÁQUINA DE PINTURA AIRLESS, VAZÃO 2 L/MIN - MANUTENÇÃO. AF_05/2023</t>
  </si>
  <si>
    <t>PULVERIZADOR DE TINTA ELÉTRICO/MÁQUINA DE PINTURA AIRLESS, VAZÃO 2 L/MIN - MATERIAIS NA OPERAÇÃO. AF_05/2023</t>
  </si>
  <si>
    <t>PÁ CARREGADEIRA SOBRE RODAS, POTÊNCIA 197 HP, CAPACIDADE DA CAÇAMBA 2,5 A 3,5 M3, PESO OPERACIONAL 18338 KG - DEPRECIAÇÃO. AF_06/2014</t>
  </si>
  <si>
    <t>PÁ CARREGADEIRA SOBRE RODAS, POTÊNCIA 197 HP, CAPACIDADE DA CAÇAMBA 2,5 A 3,5 M3, PESO OPERACIONAL 18338 KG - JUROS. AF_06/2014</t>
  </si>
  <si>
    <t>PÁ CARREGADEIRA SOBRE RODAS, POTÊNCIA 197 HP, CAPACIDADE DA CAÇAMBA 2,5 A 3,5 M3, PESO OPERACIONAL 18338 KG - MANUTENÇÃO. AF_06/2014</t>
  </si>
  <si>
    <t>PÁ CARREGADEIRA SOBRE RODAS, POTÊNCIA 197 HP, CAPACIDADE DA CAÇAMBA 2,5 A 3,5 M3, PESO OPERACIONAL 18338 KG - MATERIAIS NA OPERAÇÃO.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</si>
  <si>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</si>
  <si>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</si>
  <si>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</si>
  <si>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</si>
  <si>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PÓRTICO ROLANTE MONOVIGA, PERFIL I, 4 PERNAS, CAPACIDADE 5 T - DEPRECIAÇÃO. AF_04/2019</t>
  </si>
  <si>
    <t>PÓRTICO ROLANTE MONOVIGA, PERFIL I, 4 PERNAS, CAPACIDADE 5 T - JUROS. AF_04/2019</t>
  </si>
  <si>
    <t>PÓRTICO ROLANTE MONOVIGA, PERFIL I, 4 PERNAS, CAPACIDADE 5 T - MANUTENÇÃO. AF_04/2019</t>
  </si>
  <si>
    <t>PÓRTICO ROLANTE MONOVIGA, PERFIL I, 4 PERNAS, CAPACIDADE 5 T - MATERIAIS NA OPERAÇÃO. AF_04/2019</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</si>
  <si>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</si>
  <si>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</si>
  <si>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</si>
  <si>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</si>
  <si>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RETROESCAVADEIRA SOBRE RODAS COM CARREGADEIRA, PESO OPERACIONAL MÍN. 6,674, POTÊNCIA LÍQ 88 HP, COM MARTELO ROMPEDOR HIDRÁULICO ENTRE 275 A 362 KG - DEPRECIAÇÃO. AF_02/2021</t>
  </si>
  <si>
    <t>RETROESCAVADEIRA SOBRE RODAS COM CARREGADEIRA, PESO OPERACIONAL MÍN. 6,674, POTÊNCIA LÍQ 88 HP, COM MARTELO ROMPEDOR HIDRÁULICO ENTRE 275 A 362 KG - JUROS. AF_02/2021</t>
  </si>
  <si>
    <t>RETROESCAVADEIRA SOBRE RODAS COM CARREGADEIRA, PESO OPERACIONAL MÍN. 6,674, POTÊNCIA LÍQ 88 HP, COM MARTELO ROMPEDOR HIDRÁULICO ENTRE 275 A 362 KG - MANUTENÇÃO. AF_02/2021</t>
  </si>
  <si>
    <t>RETROESCAVADEIRA SOBRE RODAS COM CARREGADEIRA, PESO OPERACIONAL MÍN. 6,674, POTÊNCIA LÍQ 88 HP, COM MARTELO ROMPEDOR HIDRÁULICO ENTRE 275 A 362 KG - MATERIAIS NA OPERAÇÃO. AF_02/2021</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</si>
  <si>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</si>
  <si>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</si>
  <si>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</si>
  <si>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</si>
  <si>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</si>
  <si>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</si>
  <si>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</si>
  <si>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</si>
  <si>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</si>
  <si>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</si>
  <si>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</si>
  <si>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</si>
  <si>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</si>
  <si>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</si>
  <si>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</si>
  <si>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ROLO COMPACTADOR DE PNEUS ESTÁTICO, PRESSÃO VARIÁVEL, POTÊNCIA 111 HP, PESO SEM/COM LASTRO 9,5 / 26 T, LARGURA DE TRABALHO 1,90 M - MATERIAIS NA OPERAÇÃO. AF_07/2014</t>
  </si>
  <si>
    <t>ROLO COMPACTADOR DE PNEUS, ESTÁTICO, PRESSÃO VARIÁVEL, POTÊNCIA 110 HP, PESO SEM/COM LASTRO 10,8/27 T, LARGURA DE ROLAGEM 2,30 M - DEPRECIAÇÃO. AF_06/2017</t>
  </si>
  <si>
    <t>ROLO COMPACTADOR DE PNEUS, ESTÁTICO, PRESSÃO VARIÁVEL, POTÊNCIA 110 HP, PESO SEM/COM LASTRO 10,8/27 T, LARGURA DE ROLAGEM 2,30 M - JUROS. AF_06/2017</t>
  </si>
  <si>
    <t>ROLO COMPACTADOR DE PNEUS, ESTÁTICO, PRESSÃO VARIÁVEL, POTÊNCIA 110 HP, PESO SEM/COM LASTRO 10,8/27 T, LARGURA DE ROLAGEM 2,30 M - MANUTENÇÃO. AF_06/2017</t>
  </si>
  <si>
    <t>ROLO COMPACTADOR DE PNEUS, ESTÁTICO, PRESSÃO VARIÁVEL, POTÊNCIA 110 HP, PESO SEM/COM LASTRO 10,8/27 T, LARGURA DE ROLAGEM 2,30 M - MATERIAIS NA OPERAÇÃO. AF_06/2017</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</si>
  <si>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</si>
  <si>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</si>
  <si>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</si>
  <si>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</si>
  <si>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</si>
  <si>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</si>
  <si>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</si>
  <si>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</si>
  <si>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</si>
  <si>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</si>
  <si>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ROLO COMPACTADOR VIBRATÓRIO DE UM CILINDRO AÇO LISO, POTÊNCIA 80 HP, PESO OPERACIONAL MÁXIMO 8,1 T, IMPACTO DINÂMICO 16,15 / 9,5 T, LARGURA DE TRABALHO 1,68 M - MANUTENÇÃO. AF_06/2014</t>
  </si>
  <si>
    <t>ROLO COMPACTADOR VIBRATÓRIO DE UM CILINDRO AÇO LISO, POTÊNCIA 80 HP, PESO OPERACIONAL MÁXIMO 8,1 T, IMPACTO DINÂMICO 16,15 / 9,5 T, LARGURA DE TRABALHO 1,68 M - MATERIAIS NA OPERAÇÃO. AF_06/2014</t>
  </si>
  <si>
    <t>ROLO COMPACTADOR VIBRATÓRIO PÉ DE CARNEIRO PARA SOLOS, POTÊNCIA 80 HP, PESO OPERACIONAL SEM/COM LASTRO 7,4 / 8,8 T, LARGURA DE TRABALHO 1,68 M - DEPRECIAÇÃO.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</si>
  <si>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</si>
  <si>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MANUTENÇÃO. AF_02/2016</t>
  </si>
  <si>
    <t>ROLO COMPACTADOR VIBRATÓRIO PÉ DE CARNEIRO PARA SOLOS, POTÊNCIA 80 HP, PESO OPERACIONAL SEM/COM LASTRO 7,4 / 8,8 T, LARGURA DE TRABALHO 1,68 M - MATERIAIS NA OPERAÇÃO. AF_02/2016</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</si>
  <si>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</si>
  <si>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</si>
  <si>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MANUTENÇÃO. AF_02/2016</t>
  </si>
  <si>
    <t>ROLO COMPACTADOR VIBRATÓRIO PÉ DE CARNEIRO, OPERADO POR CONTROLE REMOTO, POTÊNCIA 12,5 KW, PESO OPERACIONAL 1,675 T, LARGURA DE TRABALHO 0,85 M - MATERIAIS NA OPERAÇÃO. AF_02/2016</t>
  </si>
  <si>
    <t>ROLO COMPACTADOR VIBRATÓRIO REBOCÁVEL, CILINDRO DE AÇO LISO, POTÊNCIA DE TRAÇÃO DE 65 CV, PESO 4,7 T, IMPACTO DINÂMICO 18,3 T, LARGURA DE TRABALHO 1,67 M - DEPRECIAÇÃO. AF_02/2016</t>
  </si>
  <si>
    <t>ROLO COMPACTADOR VIBRATÓRIO REBOCÁVEL, CILINDRO DE AÇO LISO, POTÊNCIA DE TRAÇÃO DE 65 CV, PESO 4,7 T, IMPACTO DINÂMICO 18,3 T, LARGURA DE TRABALHO 1,67 M - JUROS. AF_02/2016</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</si>
  <si>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</si>
  <si>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</si>
  <si>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</si>
  <si>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</si>
  <si>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</si>
  <si>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</si>
  <si>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</si>
  <si>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</si>
  <si>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RÉGUA VIBRATÓRIA DUPLA PARA CONCRETO, PESO DE 60KG, COMPRIMENTO 4 M, COM MOTOR A GASOLINA, POTÊNCIA 5,5 HP - MATERIAIS NA OPERAÇÃO. AF_09/2016</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</si>
  <si>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</si>
  <si>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</si>
  <si>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</si>
  <si>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</si>
  <si>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SERRA FITA HORIZONTAL, ELÉTRICA, COM CONTROLE HIDRÁULICO, PAINEL DE COMANDO EM 24 V, MOTOR ELÉTRICO 1,5 CV, DIMENSÕES DA FITA 3880 X 27 X 0,9 MM, TRIFÁSICA - DEPRECIAÇÃO. AF_05/2023</t>
  </si>
  <si>
    <t>SERRA FITA HORIZONTAL, ELÉTRICA, COM CONTROLE HIDRÁULICO, PAINEL DE COMANDO EM 24 V, MOTOR ELÉTRICO 1,5 CV, DIMENSÕES DA FITA 3880 X 27 X 0,9 MM, TRIFÁSICA - JUROS. AF_05/2023</t>
  </si>
  <si>
    <t>SERRA FITA HORIZONTAL, ELÉTRICA, COM CONTROLE HIDRÁULICO, PAINEL DE COMANDO EM 24 V, MOTOR ELÉTRICO 1,5 CV, DIMENSÕES DA FITA 3880 X 27 X 0,9 MM, TRIFÁSICA - MANUTENÇÃO. AF_05/2023</t>
  </si>
  <si>
    <t>SERRA FITA HORIZONTAL, ELÉTRICA, COM CONTROLE HIDRÁULICO, PAINEL DE COMANDO EM 24 V, MOTOR ELÉTRICO 1,5 CV, DIMENSÕES DA FITA 3880 X 27 X 0,9 MM, TRIFÁSICA - MATERIAIS NA OPERAÇÃO. AF_05/2023</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</si>
  <si>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</si>
  <si>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</si>
  <si>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</si>
  <si>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TANQUE DE ASFALTO ESTACIONÁRIO COM MAÇARICO, CAPACIDADE 20.000 L - DEPRECIAÇÃO. AF_05/2023</t>
  </si>
  <si>
    <t>TANQUE DE ASFALTO ESTACIONÁRIO COM MAÇARICO, CAPACIDADE 20.000 L - JUROS. AF_05/2023</t>
  </si>
  <si>
    <t>TANQUE DE ASFALTO ESTACIONÁRIO COM MAÇARICO, CAPACIDADE 20.000 L - MANUTENÇÃO. AF_05/2023</t>
  </si>
  <si>
    <t>TANQUE DE ASFALTO ESTACIONÁRIO COM MAÇARICO, CAPACIDADE 20.000 L - MATERIAIS NA OPERAÇÃO. AF_05/2023</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</si>
  <si>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</si>
  <si>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</si>
  <si>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</si>
  <si>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</si>
  <si>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TARTARUGA DE OXICORTE CG1, MONOFÁSICA, 220 V, FREQUÊNCIA 50 HZ, VELOCIDADE DE CORTE (MM/MIN) 50 A 750, DIÂMETRO MÍNIMO DO COMPASSO MM 200 - DEPRECIAÇÃO. AF_05/2023</t>
  </si>
  <si>
    <t>TARTARUGA DE OXICORTE CG1, MONOFÁSICA, 220 V, FREQUÊNCIA 50 HZ, VELOCIDADE DE CORTE (MM/MIN) 50 A 750, DIÂMETRO MÍNIMO DO COMPASSO MM 200 - JUROS. AF_05/2023</t>
  </si>
  <si>
    <t>TARTARUGA DE OXICORTE CG1, MONOFÁSICA, 220 V, FREQUÊNCIA 50 HZ, VELOCIDADE DE CORTE (MM/MIN) 50 A 750, DIÂMETRO MÍNIMO DO COMPASSO MM 200 - MANUTENÇÃO. AF_05/2023</t>
  </si>
  <si>
    <t>TARTARUGA DE OXICORTE CG1, MONOFÁSICA, 220 V, FREQUÊNCIA 50 HZ, VELOCIDADE DE CORTE (MM/MIN) 50 A 750, DIÂMETRO MÍNIMO DO COMPASSO MM 200 - MATERIAIS NA OPERAÇÃO. AF_05/2023</t>
  </si>
  <si>
    <t>TERMOFUSORA PARA TUBOS E CONEXÕES EM PPR COM DIÂMETROS DE 20 A 63 MM, POTÊNCIA DE 800 W, TENSAO 220 V - DEPRECIAÇÃO. AF_05/2022</t>
  </si>
  <si>
    <t>TERMOFUSORA PARA TUBOS E CONEXÕES EM PPR COM DIÂMETROS DE 20 A 63 MM, POTÊNCIA DE 800 W, TENSAO 220 V - JUROS. AF_05/2022</t>
  </si>
  <si>
    <t>TERMOFUSORA PARA TUBOS E CONEXÕES EM PPR COM DIÂMETROS DE 20 A 63 MM, POTÊNCIA DE 800 W, TENSAO 220 V - MANUTENÇÃO. AF_05/2022</t>
  </si>
  <si>
    <t>TERMOFUSORA PARA TUBOS E CONEXÕES EM PPR COM DIÂMETROS DE 20 A 63 MM, POTÊNCIA DE 800 W, TENSAO 220 V - MATERIAIS NA OPERAÇÃO. AF_05/2022</t>
  </si>
  <si>
    <t>TERMOFUSORA PARA TUBOS E CONEXÕES EM PPR COM DIÂMETROS DE 75 A 110 MM, POTÊNCIA DE *1100* W, TENSÃO 220 V - DEPRECIAÇÃO. AF_05/2022</t>
  </si>
  <si>
    <t>TERMOFUSORA PARA TUBOS E CONEXÕES EM PPR COM DIÂMETROS DE 75 A 110 MM, POTÊNCIA DE *1100* W, TENSÃO 220 V - JUROS. AF_05/2022</t>
  </si>
  <si>
    <t>TERMOFUSORA PARA TUBOS E CONEXÕES EM PPR COM DIÂMETROS DE 75 A 110 MM, POTÊNCIA DE *1100* W, TENSÃO 220 V - MANUTENÇÃO. AF_05/2022</t>
  </si>
  <si>
    <t>TERMOFUSORA PARA TUBOS E CONEXÕES EM PPR COM DIÂMETROS DE 75 A 110 MM, POTÊNCIA DE *1100* W, TENSÃO 220 V - MATERIAIS NA OPERAÇÃO. AF_05/2022</t>
  </si>
  <si>
    <t>TORRE, COMPOSTA POR GUINCHO MECÂNICO, GUINCHO MANUAL, CABOS DE AÇO, PITEIRA E SOQUETE - DEPRECIAÇÃO. AF_05/2023</t>
  </si>
  <si>
    <t>TORRE, COMPOSTA POR GUINCHO MECÂNICO, GUINCHO MANUAL, CABOS DE AÇO, PITEIRA E SOQUETE - JUROS. AF_05/2023</t>
  </si>
  <si>
    <t>TORRE, COMPOSTA POR GUINCHO MECÂNICO, GUINCHO MANUAL, CABOS DE AÇO, PITEIRA E SOQUETE - MANUTENÇÃO. AF_05/2023</t>
  </si>
  <si>
    <t>TORRE, COMPOSTA POR GUINCHO MECÂNICO, GUINCHO MANUAL, CABOS DE AÇO, PITEIRA E SOQUETE - MATERIAIS NA OPERAÇÃO. AF_05/2023</t>
  </si>
  <si>
    <t>TRATOR DE ESTEIRAS, POTÊNCIA 100 HP, PESO OPERACIONAL 9,4 T, COM LÂMINA 2,19 M3 - DEPRECIAÇÃO. AF_06/2014</t>
  </si>
  <si>
    <t>TRATOR DE ESTEIRAS, POTÊNCIA 100 HP, PESO OPERACIONAL 9,4 T, COM LÂMINA 2,19 M3 - JUROS. AF_06/2014</t>
  </si>
  <si>
    <t>TRATOR DE ESTEIRAS, POTÊNCIA 100 HP, PESO OPERACIONAL 9,4 T, COM LÂMINA 2,19 M3 - MANUTENÇÃO. AF_06/2014</t>
  </si>
  <si>
    <t>TRATOR DE ESTEIRAS, POTÊNCIA 100 HP, PESO OPERACIONAL 9,4 T, COM LÂMINA 2,19 M3 - MATERIAIS NA OPERAÇÃO. AF_06/2014</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</si>
  <si>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</si>
  <si>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</si>
  <si>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</si>
  <si>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</si>
  <si>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TRATOR DE ESTEIRAS, POTÊNCIA 150 HP, PESO OPERACIONAL 16,7 T, COM RODA MOTRIZ ELEVADA E LÂMINA 3,18 M3 - DEPRECIAÇÃO. AF_06/2014</t>
  </si>
  <si>
    <t>TRATOR DE ESTEIRAS, POTÊNCIA 150 HP, PESO OPERACIONAL 16,7 T, COM RODA MOTRIZ ELEVADA E LÂMINA 3,18 M3 - JUROS. AF_06/2014</t>
  </si>
  <si>
    <t>TRATOR DE ESTEIRAS, POTÊNCIA 150 HP, PESO OPERACIONAL 16,7 T, COM RODA MOTRIZ ELEVADA E LÂMINA 3,18 M3 - MANUTENÇÃO. AF_06/2014</t>
  </si>
  <si>
    <t>TRATOR DE ESTEIRAS, POTÊNCIA 150 HP, PESO OPERACIONAL 16,7 T, COM RODA MOTRIZ ELEVADA E LÂMINA 3,18 M3 - MATERIAIS NA OPERAÇÃO. AF_06/2014</t>
  </si>
  <si>
    <t>TRATOR DE ESTEIRAS, POTÊNCIA 170 HP, PESO OPERACIONAL 19 T, CAÇAMBA 5,2 M3 - DEPRECIAÇÃO. AF_06/2014</t>
  </si>
  <si>
    <t>TRATOR DE ESTEIRAS, POTÊNCIA 170 HP, PESO OPERACIONAL 19 T, CAÇAMBA 5,2 M3 - JUROS. AF_06/2014</t>
  </si>
  <si>
    <t>TRATOR DE ESTEIRAS, POTÊNCIA 170 HP, PESO OPERACIONAL 19 T, CAÇAMBA 5,2 M3 - MANUTENÇÃO. AF_06/2014</t>
  </si>
  <si>
    <t>TRATOR DE ESTEIRAS, POTÊNCIA 170 HP, PESO OPERACIONAL 19 T, CAÇAMBA 5,2 M3 - MATERIAIS NA OPERAÇÃO. AF_06/2014</t>
  </si>
  <si>
    <t>TRATOR DE ESTEIRAS, POTÊNCIA 347 HP, PESO OPERACIONAL 38,5 T, COM LÂMINA 8,70 M3 - DEPRECIAÇÃO. AF_06/2014</t>
  </si>
  <si>
    <t>TRATOR DE ESTEIRAS, POTÊNCIA 347 HP, PESO OPERACIONAL 38,5 T, COM LÂMINA 8,70 M3 - JUROS. AF_06/2014</t>
  </si>
  <si>
    <t>TRATOR DE ESTEIRAS, POTÊNCIA 347 HP, PESO OPERACIONAL 38,5 T, COM LÂMINA 8,70 M3 - MANUTENÇÃO. AF_06/2014</t>
  </si>
  <si>
    <t>TRATOR DE ESTEIRAS, POTÊNCIA 347 HP, PESO OPERACIONAL 38,5 T, COM LÂMINA 8,70 M3 - MATERIAIS NA OPERAÇÃO. AF_06/2014</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</si>
  <si>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</si>
  <si>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</si>
  <si>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</si>
  <si>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</si>
  <si>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</si>
  <si>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</si>
  <si>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</si>
  <si>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</si>
  <si>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</si>
  <si>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</si>
  <si>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</si>
  <si>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</si>
  <si>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TRATOR DE PNEUS COM POTÊNCIA DE 85 CV, TRAÇÃO 4X4,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</si>
  <si>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</si>
  <si>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</si>
  <si>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</si>
  <si>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</si>
  <si>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</si>
  <si>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</si>
  <si>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</si>
  <si>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TRATOR DE PNEUS, POTÊNCIA 85 CV, TRAÇÃO 4X4, PESO COM LASTRO DE 4.675 KG - DEPRECIAÇÃO. AF_06/2014</t>
  </si>
  <si>
    <t>TRATOR DE PNEUS, POTÊNCIA 85 CV, TRAÇÃO 4X4, PESO COM LASTRO DE 4.675 KG - JUROS. AF_06/2014</t>
  </si>
  <si>
    <t>TRATOR DE PNEUS, POTÊNCIA 85 CV, TRAÇÃO 4X4, PESO COM LASTRO DE 4.675 KG - MANUTENÇÃO. AF_06/2014</t>
  </si>
  <si>
    <t>TRATOR DE PNEUS, POTÊNCIA 85 CV, TRAÇÃO 4X4, PESO COM LASTRO DE 4.675 KG - MATERIAIS NA OPERAÇÃO. AF_06/2014</t>
  </si>
  <si>
    <t>UNIDADE DOSADORA AIRLESS TIPO HOT SPRAY - DEPRECIAÇÃO. AF_05/2023</t>
  </si>
  <si>
    <t>UNIDADE DOSADORA AIRLESS TIPO HOT SPRAY - JUROS. AF_05/2023</t>
  </si>
  <si>
    <t>UNIDADE DOSADORA AIRLESS TIPO HOT SPRAY - MANUTENÇÃO. AF_05/2023</t>
  </si>
  <si>
    <t>UNIDADE DOSADORA AIRLESS TIPO HOT SPRAY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</si>
  <si>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</si>
  <si>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</si>
  <si>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</si>
  <si>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</si>
  <si>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</si>
  <si>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</si>
  <si>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</si>
  <si>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</si>
  <si>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USINA DE CONCRETO FIXA, CAPACIDADE NOMINAL DE 90 A 120 M3/H, SEM SILO - DEPRECIAÇÃO. AF_07/2016</t>
  </si>
  <si>
    <t>USINA DE CONCRETO FIXA, CAPACIDADE NOMINAL DE 90 A 120 M3/H, SEM SILO - JUROS. AF_07/2016</t>
  </si>
  <si>
    <t>USINA DE CONCRETO FIXA, CAPACIDADE NOMINAL DE 90 A 120 M3/H, SEM SILO - MANUTENÇÃO. AF_07/2016</t>
  </si>
  <si>
    <t>USINA DE CONCRETO FIXA, CAPACIDADE NOMINAL DE 90 A 120 M3/H, SEM SILO - MATERIAIS NA OPERAÇÃO. AF_07/2016</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</si>
  <si>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</si>
  <si>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</si>
  <si>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</si>
  <si>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</si>
  <si>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</si>
  <si>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</si>
  <si>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</si>
  <si>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</si>
  <si>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</si>
  <si>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</si>
  <si>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</si>
  <si>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</si>
  <si>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</si>
  <si>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</si>
  <si>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MANUTENÇÃO. AF_07/2016</t>
  </si>
  <si>
    <t>USINA MISTURADORA DE SOLOS, CAPACIDADE DE 200 A 500 TON/H, POTENCIA 75KW - MATERIAIS NA OPERAÇÃO. AF_07/2016</t>
  </si>
  <si>
    <t>VARREDEIRA DE GRAMA SINTÉTICA A GASOLINA, 2,4 CV, 4 TEMPOS - DEPRECIAÇÃO. AF_05/2023</t>
  </si>
  <si>
    <t>VARREDEIRA DE GRAMA SINTÉTICA A GASOLINA, 2,4 CV, 4 TEMPOS - JUROS. AF_05/2023</t>
  </si>
  <si>
    <t>VARREDEIRA DE GRAMA SINTÉTICA A GASOLINA, 2,4 CV, 4 TEMPOS - MANUTENÇÃO. AF_05/2023</t>
  </si>
  <si>
    <t>VARREDEIRA DE GRAMA SINTÉTICA A GASOLINA, 2,4 CV, 4 TEMPOS - MATERIAIS NA OPERAÇÃO. AF_05/2023</t>
  </si>
  <si>
    <t>VASSOURA MECÂNICA REBOCÁVEL COM ESCOVA CILÍNDRICA, LARGURA ÚTIL DE VARRIMENTO DE 2,44 M - DEPRECIAÇÃO. AF_06/2014</t>
  </si>
  <si>
    <t>VASSOURA MECÂNICA REBOCÁVEL COM ESCOVA CILÍNDRICA, LARGURA ÚTIL DE VARRIMENTO DE 2,44 M - JUROS. AF_06/2014</t>
  </si>
  <si>
    <t>VASSOURA MECÂNICA REBOCÁVEL COM ESCOVA CILÍNDRICA, LARGURA ÚTIL DE VARRIMENTO DE 2,44 M - MANUTENÇÃO. AF_06/2014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</si>
  <si>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</si>
  <si>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</si>
  <si>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</si>
  <si>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</si>
  <si>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</si>
  <si>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</si>
  <si>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</si>
  <si>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</si>
  <si>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</si>
  <si>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</si>
  <si>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</si>
  <si>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</si>
  <si>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ARMAÇÃO DE DESCIDA D'ÁGUA UTILIZANDO AÇO CA-60 DE 5 MM - MONTAGEM. AF_08/2022</t>
  </si>
  <si>
    <t>BACIA DE DISSIPAÇÃO, LARGURA ATÉ 1 M, TIPO BACIA EM PEDRA DE MÃO FIXADA COM CONCRETO (DEB 01, 02), COM PREPARO MANUAL, FCK = 20 MPA, LANÇADO MANUALMENTE, INCLUINDO MATERIAIS E FÔRMAS (2 UTILIZAÇÕES). AF_08/2022</t>
  </si>
  <si>
    <t>BACIA DE DISSIPAÇÃO, LARGURA DE 1 A 4 M, TIPO BACIA EM PEDRA DE MÃO FIXADA COM CONCRETO (DEB 03, 04, 05, 06), COM PREPARO MANUAL, FCK = 20 MPA, LANÇADO MANUALMENTE, INCLUINDO MATERIAIS E FÔRMAS (2 UTILIZAÇÕES). AF_08/2022</t>
  </si>
  <si>
    <t>BACIA DE DISSIPAÇÃO, LARGURA DE 4 A 9,2 M, TIPO BACIA EM PEDRA DE MÃO FIXADA COM CONCRETO (DEB 07, 08, 09, 10, 11, 12, 13), COM PREPARO MANUAL, FCK = 20 MPA, LANÇADO MANUALMENTE, INCLUINDO MATERIAIS E FÔRMAS (2 UTILIZAÇÕES). AF_08/2022</t>
  </si>
  <si>
    <t>BACIA DE DISSIPAÇÃO, TIPO BACIA COM DENTES DE CONCRETO (01), COM PREPARO MANUAL, FCK = 20 MPA, LANÇADO MANUALMENTE, INCLUINDO MATERIAIS E FÔRMAS (2 UTILIZAÇÕES). AF_08/2022</t>
  </si>
  <si>
    <t>BACIA DE DISSIPAÇÃO, TIPO BACIA EM PEDRA DE MÃO ARGAMASSADA (DES 01, 02, 03, 04), LANÇADO MANUALMENTE, INCLUINDO MATERIAIS E FÔRMAS (2 UTILIZAÇÕES). AF_08/2022</t>
  </si>
  <si>
    <t>CONCRETAGEM DE DISSIPADOR DE ENERGIA, CONCRETO USINADO, FCK = 20 MPA, COM USO DE BOMBA - LANÇAMENTO, ADENSAMENTO E ACABAMENTO. AF_08/2022</t>
  </si>
  <si>
    <t>CONCRETAGEM DE DISSIPADOR DE ENERGIA, FCK = 20 MPA, COM USO DE JERICAS E PREPARO EM BETONEIRA DE 600 L - AREIA E BRITA COMERCIAIS - LANÇAMENTO, ADENSAMENTO E ACABAMENTO. AF_08/2022</t>
  </si>
  <si>
    <t>DESCIDA D'ÁGUA RÁPIDA (DAR 03), EM CONCRETO USINADO, FCK = 20 MPA, LANÇADO COM BOMBA, INCLUINDO ARMAÇÃO, MATERIAIS E FÔRMAS (2 UTILIZAÇÕES).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</si>
  <si>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</si>
  <si>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</si>
  <si>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FABRICAÇÃO, MONTAGEM E DESMONTAGEM DE FÔRMA PARA BACIA DE DISSIPAÇÃO, EM MADEIRA SERRADA, E = 25 MM, 2 UTILIZAÇÕES. AF_08/2022</t>
  </si>
  <si>
    <t>FABRICAÇÃO, MONTAGEM E DESMONTAGEM DE FÔRMA PARA ESCADA HIDRÁULICA, EM CHAPA DE MADEIRA COMPENSADA RESINADA, E = 17 MM, 3 UTILIZAÇÕES. AF_08/2022</t>
  </si>
  <si>
    <t>PEDRA ARGAMASSADA COM CIMENTO E AREIA 1:3, 40% DE ARGAMASSA EM VOLUME - AREIA E PEDRA DE MÃO COMERCIAIS - FORNECIMENTO E ASSENTAMENTO. AF_08/2022</t>
  </si>
  <si>
    <t>PEDRA DE MÃO FIXADA COM CONCRETO PARA BACIA DE DISSIPAÇÃO, 40% DE CONCRETO EM VOLUME, FCK = 20 MPA, COM USO DE JERICA E PREPARO EM BETONEIRA DE 600 L - AREIA, BRITA E PEDRA DE MÃO COMERCIAIS - LANÇAMENTO, ADENSAMENTO E ACABAMENTO. AF_08/2022</t>
  </si>
  <si>
    <t>DRAGAGEM DE MATERIAIS DE 1A CATEGORIA E COMPOSTOS ORGÂNICOS E INORGÂNICOS COM DRAGLINE (CAÇAMBA: 0,76 M3/ 43 T). AF_03/2024</t>
  </si>
  <si>
    <t>DRAGAGEM DE MATERIAIS DE 1A CATEGORIA E COMPOSTOS ORGÂNICOS E INORGÂNICOS COM ESCAVADEIRA HIDRÁULICA (CAÇAMBA: 0,80 M3/111 HP). AF_03/2024</t>
  </si>
  <si>
    <t>DRAGAGEM DE MATERIAIS DE 1A CATEGORIA E COMPOSTOS ORGÂNICOS E INORGÂNICOS COM ESCAVADEIRA HIDRÁULICA DE LONGO ALCANCE (CAÇAMBA: 0,52 M3/155 HP). AF_03/2024</t>
  </si>
  <si>
    <t>DRAGAGEM DE MATERIAIS DE 1A CATEGORIA E COMPOSTOS ORGÂNICOS E INORGÂNICOS COM RETROESCAVADEIRA (CAÇAMBA: 0,26 M3/88 HP). AF_03/2024</t>
  </si>
  <si>
    <t>CAIXA DE PASSAGEM PARA AR CONDICIONADO - FORNECIMENTO E INSTALAÇÃO. AF_08/2022</t>
  </si>
  <si>
    <t>JOELHO 45 GRAUS, PVC, SOLDÁVEL, DN 20 MM, INSTALADO EM DRENO DE AR CONDICIONADO - FORNECIMENTO E INSTALAÇÃO. AF_08/2022</t>
  </si>
  <si>
    <t>JOELHO 45 GRAUS, PVC, SOLDÁVEL, DN 25MM, INSTALADO EM DRENO DE AR-CONDICIONADO - FORNECIMENTO E INSTALAÇÃO. AF_08/2022</t>
  </si>
  <si>
    <t>JOELHO 45 GRAUS, PVC, SOLDÁVEL, DN 32 MM, INSTALADO EM DRENO DE AR CONDICIONADO - FORNECIMENTO E INSTALAÇÃO. AF_08/2022</t>
  </si>
  <si>
    <t>JOELHO 90 GRAUS, PVC, SOLDÁVEL, DN 20 MM, INSTALADO EM DRENO DE AR CONDICIONADO - FORNECIMENTO E INSTALAÇÃO. AF_08/2022</t>
  </si>
  <si>
    <t>JOELHO 90 GRAUS, PVC, SOLDÁVEL, DN 25MM, INSTALADO EM DRENO DE AR-CONDICIONADO - FORNECIMENTO E INSTALAÇÃO. AF_08/2022</t>
  </si>
  <si>
    <t>JOELHO 90 GRAUS, PVC, SOLDÁVEL, DN 32 MM, INSTALADO EM DRENO DE AR CONDICIONADO - FORNECIMENTO E INSTALAÇÃO. AF_08/2022</t>
  </si>
  <si>
    <t>LUVA, PVC, SOLDÁVEL, DN 20 MM, INSTALADO EM DRENO DE AR CONDICIONADO - FORNECIMENTO E INSTALAÇÃO. AF_08/2022</t>
  </si>
  <si>
    <t>LUVA, PVC, SOLDÁVEL, DN 25MM, INSTALADO EM DRENO DE AR-CONDICIONADO - FORNECIMENTO E INSTALAÇÃO. AF_08/2022</t>
  </si>
  <si>
    <t>LUVA, PVC, SOLDÁVEL, DN 32 MM, INSTALADO EM DRENO DE AR CONDICIONADO - FORNECIMENTO E INSTALAÇÃO. AF_08/2022</t>
  </si>
  <si>
    <t>TE, PVC, SOLDÁVEL, DN 20 MM, INSTALADO EM DRENO DE AR CONDICIONADO - FORNECIMENTO E INSTALAÇÃO. AF_08/2022</t>
  </si>
  <si>
    <t>TE, PVC, SOLDÁVEL, DN 25MM, INSTALADO EM DRENO DE AR-CONDICIONADO - FORNECIMENTO E INSTALAÇÃO. AF_08/2022</t>
  </si>
  <si>
    <t>TE, PVC, SOLDÁVEL, DN 32 MM, INSTALADO EM DRENO DE AR CONDICIONADO - FORNECIMENTO E INSTALAÇÃO. AF_08/2022</t>
  </si>
  <si>
    <t>TUBO, PVC, SOLDÁVEL, DE 20MM, INSTALADO EM DRENO DE AR CONDICIONADO - FORNECIMENTO E INSTALAÇÃO. AF_08/2022</t>
  </si>
  <si>
    <t>TUBO, PVC, SOLDÁVEL, DE 25MM, INSTALADO EM DRENO DE AR-CONDICIONADO - FORNECIMENTO E INSTALAÇÃO. AF_08/2022</t>
  </si>
  <si>
    <t>TUBO, PVC, SOLDÁVEL, DE 32MM, INSTALADO EM DRENO DE AR CONDICIONADO - FORNECIMENTO E INSTALAÇÃO. AF_08/2022</t>
  </si>
  <si>
    <t>DRENO BARBACÃ, DN 100 MM, COM MATERIAL DRENANTE. AF_07/2021</t>
  </si>
  <si>
    <t>DRENO BARBACÃ, DN 50 MM, COM MATERIAL DRENANTE. AF_07/2021</t>
  </si>
  <si>
    <t>DRENO BARBACÃ, DN 75 MM, COM MATERIAL DRENANTE. AF_07/2021</t>
  </si>
  <si>
    <t>DRENO EM MURO DE CONTENÇÃO, EXECUTADO NO PÉ DO MURO, COM TUBO DE PEAD CORRUGADO FLEXÍVEL PERFURADO, ENCHIMENTO COM BRITA, ENVOLVIDO COM MANTA GEOTÊXTIL. AF_07/2021</t>
  </si>
  <si>
    <t>DRENO EM MURO DE CONTENÇÃO, EXECUTADO NO PÉ DO MURO, COM TUBO DE PEAD CORRUGADO FLEXÍVEL PERFURADO, ENVOLVIDO COM GEOCOMPOSTO DRENANTE. AF_07/2021</t>
  </si>
  <si>
    <t>DRENO EM MURO DE CONTENÇÃO, EXECUTADO NO PÉ DO MURO, COM TUBO DE PVC CORRUGADO RÍGIDO PERFURADO, ENCHIMENTO COM BRITA, ENVOLVIDO COM MANTA GEOTÊXTIL. AF_07/2021</t>
  </si>
  <si>
    <t>DRENO ESPINHA DE PEIXE (SEÇÃO (0,40 X 0,40 M), COM TUBO DE PEAD CORRUGADO PERFURADO, DN 100 MM, ENCHIMENTO COM BRITA, ENVOLVIDO COM MANTA GEOTÊXTIL, INCLUSIVE CONEXÕES. AF_07/2021</t>
  </si>
  <si>
    <t>DRENO ESPINHA DE PEIXE (SEÇÃO 0,40 X 0,40 M), COM TUBO DE PEAD CORRUGADO PERFURADO, DN 100 MM, ENCHIMENTO COM AREIA, INCLUSIVE CONEXÕES. AF_07/2021</t>
  </si>
  <si>
    <t>DRENO ESPINHA DE PEIXE (SEÇÃO 0,40 X 0,40 M), COM TUBO DE PVC CORRUGADO RÍGIDO PERFURADO, DN 100 MM, ENCHIMENTO COM AREIA, INCLUSIVE CONEXÕES. AF_07/2021</t>
  </si>
  <si>
    <t>DRENO ESPINHA DE PEIXE (SEÇÃO 0,40 X 0,40 M), COM TUBO DE PVC CORRUGADO RÍGIDO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</si>
  <si>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</si>
  <si>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PEAD CORRUGADO PERFURADO, DN 100 MM, ENCHIMENTO COM BRITA, ENVOLVIDO COM MANTA GEOTÊXTIL, INCLUSIVE CONEXÕES. AF_07/2021</t>
  </si>
  <si>
    <t>DRENO ESPINHA DE PEIXE (SEÇÃO 0,50 X 0,80 M), COM TUBO DE PVC CORRUGADO RÍGIDO PERFURADO, DN 100 MM, ENCHIMENTO COM AREIA, INCLUSIVE CONEXÕES. AF_07/2021</t>
  </si>
  <si>
    <t>DRENO ESPINHA DE PEIXE (SEÇÃO 0,50 X 0,80 M), COM TUBO DE PVC CORRUGADO RÍGIDO PERFURADO, DN 100 MM, ENCHIMENTO COM BRITA, ENVOLVIDO COM MANTA GEOTÊXTIL, INCLUSIVE CONEXÕES. AF_07/2021</t>
  </si>
  <si>
    <t>DRENO PROFUNDO (SEÇÃO 0,50 X 1,50 M), CEGO, ENCHIMENTO DE BRITA, ENVOLVIDO COM MANTA GEOTÊXTIL, COM SELO DE ARGILA. AF_07/2021</t>
  </si>
  <si>
    <t>DRENO PROFUNDO (SEÇÃO 0,50 X 1,50 M), CEGO, ENCHIMENTO DE BRITA, ENVOLVIDO COM MANTA GEOTÊXTIL. AF_07/2021</t>
  </si>
  <si>
    <t>DRENO PROFUNDO (SEÇÃO 0,50 X 1,50 M), COM TUBO DE CONCRETO SIMPLES POROSO, DN 200 MM, ENCHIMENTO COM AREIA, COM SELO DE ARGILA. AF_07/2021</t>
  </si>
  <si>
    <t>DRENO PROFUNDO (SEÇÃO 0,50 X 1,50 M), COM TUBO DE CONCRETO SIMPLES POROSO, DN 200 MM, ENCHIMENTO COM AREIA. AF_07/2021</t>
  </si>
  <si>
    <t>DRENO PROFUNDO (SEÇÃO 0,50 X 1,50 M), COM TUBO DE CONCRETO SIMPLES POROSO, DN 200 MM, ENCHIMENTO COM BRITA, ENVOLVIDO COM MANTA GEOTÊXTIL, COM SELO DE ARGILA. AF_07/2021</t>
  </si>
  <si>
    <t>DRENO PROFUNDO (SEÇÃO 0,50 X 1,50 M), COM TUBO DE CONCRETO SIMPLES POROSO, DN 200 MM, ENCHIMENTO COM BRITA, ENVOLVIDO COM MANTA GEOTÊXTIL. AF_07/2021</t>
  </si>
  <si>
    <t>DRENO PROFUNDO (SEÇÃO 0,50 X 1,50 M), COM TUBO DE PEAD CORRUGADO PERFURADO, DN 100 MM, ENCHIMENTO COM AREIA, COM SELO DE ARGILA. AF_07/2021</t>
  </si>
  <si>
    <t>DRENO PROFUNDO (SEÇÃO 0,50 X 1,50 M), COM TUBO DE PEAD CORRUGADO PERFURADO, DN 100 MM, ENCHIMENTO COM AREIA. AF_07/2021</t>
  </si>
  <si>
    <t>DRENO PROFUNDO (SEÇÃO 0,50 X 1,50 M), COM TUBO DE PEAD CORRUGADO PERFURADO, DN 100 MM, ENCHIMENTO COM BRITA, ENVOLVIDO COM MANTA GEOTÊXTIL, COM SELO DE ARGILA. AF_07/2021</t>
  </si>
  <si>
    <t>DRENO PROFUNDO (SEÇÃO 0,50 X 1,50 M), COM TUBO DE PEAD CORRUGADO PERFURADO, DN 100 MM, ENCHIMENTO COM BRITA, ENVOLVIDO COM MANTA GEOTÊXTIL. AF_07/2021</t>
  </si>
  <si>
    <t>DRENO PROFUNDO (SEÇÃO 0,50 X 1,50 M), COM TUBO DE PVC CORRUGADO RÍGIDO PERFURADO, DN 100 MM, ENCHIMENTO COM AREIA, COM SELO DE ARGILA. AF_07/2021</t>
  </si>
  <si>
    <t>DRENO PROFUNDO (SEÇÃO 0,50 X 1,50 M), COM TUBO DE PVC CORRUGADO RÍGIDO PERFURADO, DN 100 MM, ENCHIMENTO COM AREIA. AF_07/2021</t>
  </si>
  <si>
    <t>DRENO PROFUNDO (SEÇÃO 0,50 X 1,50 M), COM TUBO DE PVC CORRUGADO RÍGIDO PERFURADO, DN 100 MM, ENCHIMENTO COM BRITA, ENVOLVIDO COM MANTA GEOTÊXTIL, COM SELO DE ARGILA. AF_07/2021</t>
  </si>
  <si>
    <t>DRENO PROFUNDO (SEÇÃO 0,50 X 1,50 M), COM TUBO DE PVC CORRUGADO RÍGIDO PERFURADO, DN 100 MM, ENCHIMENTO COM BRITA, ENVOLVIDO COM MANTA GEOTÊXTIL. AF_07/2021</t>
  </si>
  <si>
    <t>DRENO SUBSUPERFICIAL (SEÇÃO 0,40 X 0,40 M), CEGO, ENCHIMENTO DE BRITA, ENVOLVIDO COM MANTA GEOTÊXTIL. AF_07/2021</t>
  </si>
  <si>
    <t>DRENO SUBSUPERFICIAL (SEÇÃO 0,40 X 0,40 M), CEGO, ENCHIMENTO DE BRITA. AF_07/2021</t>
  </si>
  <si>
    <t>DRENO SUBSUPERFICIAL (SEÇÃO 0,40 X 0,40 M), COM TUBO DE CONCRETO SIMPLES POROSO, DN 200 MM, ENCHIMENTO COM AREIA. AF_07/2021</t>
  </si>
  <si>
    <t>DRENO SUBSUPERFICIAL (SEÇÃO 0,40 X 0,40 M), COM TUBO DE CONCRETO SIMPLES POROSO, DN 200 MM, ENCHIMENTO COM BRITA, ENVOLVIDO COM MANTA GEOTÊXTIL. AF_07/2021</t>
  </si>
  <si>
    <t>DRENO SUBSUPERFICIAL (SEÇÃO 0,40 X 0,40 M), COM TUBO DE PEAD CORRUGADO PERFURADO, DN 100 MM, ENCHIMENTO COM AREIA. AF_07/2021</t>
  </si>
  <si>
    <t>DRENO SUBSUPERFICIAL (SEÇÃO 0,40 X 0,40 M), COM TUBO DE PEAD CORRUGADO PERFURADO, DN 100 MM, ENCHIMENTO COM BRITA, ENVOLVIDO COM MANTA GEOTÊXTIL. AF_07/2021</t>
  </si>
  <si>
    <t>DRENO SUBSUPERFICIAL (SEÇÃO 0,40 X 0,40 M), COM TUBO DE PVC CORRUGADO RÍGIDO PERFURADO, DN 100 MM, ENCHIMENTO COM AREIA. AF_07/2021</t>
  </si>
  <si>
    <t>DRENO SUBSUPERFICIAL (SEÇÃO 0,40 X 0,40 M), COM TUBO DE PVC CORRUGADO RÍGIDO PERFURADO, DN 100 MM, ENCHIMENTO COM BRITA, ENVOLVIDO COM MANTA GEOTÊXTIL. AF_07/2021</t>
  </si>
  <si>
    <t>ENCHIMENTO DE AREIA PARA DRENO, LANÇAMENTO MANUAL. AF_07/2021</t>
  </si>
  <si>
    <t>ENCHIMENTO DE AREIA PARA DRENO, LANÇAMENTO MECANIZADO. AF_07/2021</t>
  </si>
  <si>
    <t>ENCHIMENTO DE BRITA PARA DRENO, LANÇAMENTO MANUAL. AF_07/2021</t>
  </si>
  <si>
    <t>ENCHIMENTO DE BRITA PARA DRENO, LANÇAMENTO MECANIZADO. AF_07/2021</t>
  </si>
  <si>
    <t>GEOCOMPOSTO DRENANTE, INSTALADO EM MURO DE CONTENÇÃO - EXCLUSIVE DRENO NO PÉ DO MURO. AF_07/2021</t>
  </si>
  <si>
    <t>GEOTÊXTIL NÃO TECIDO 100% POLIÉSTER, RESISTÊNCIA A TRAÇÃO DE 14 KN/M (RT - 14), INSTALADO EM DRENO - FORNECIMENTO E INSTALAÇÃO. AF_07/2021</t>
  </si>
  <si>
    <t>GEOTÊXTIL NÃO TECIDO 100% POLIÉSTER, RESISTÊNCIA A TRAÇÃO DE 26 KN/M (RT - 26), INSTALADO EM DRENO - FORNECIMENTO E INSTALAÇÃO. AF_07/2021</t>
  </si>
  <si>
    <t>GEOTÊXTIL NÃO TECIDO 100% POLIÉSTER, RESISTÊNCIA A TRAÇÃO DE 31 KN/M (RT-31), INSTALADO EM DRENO - FORNECIMENTO E INSTALAÇÃO. AF_07/2021</t>
  </si>
  <si>
    <t>GEOTÊXTIL NÃO TECIDO 100% POLIÉSTER, RESISTÊNCIA A TRAÇÃO DE 9 KN/M (RT - 9), INSTALADO EM DRENO - FORNECIMENTO E INSTALAÇÃO. AF_07/2021</t>
  </si>
  <si>
    <t>JUNÇÃO DUPLA DE PVC, SÉRIE NORMAL, PARA ESGOTO PREDIAL, DN 100 X 100 X 100 MM, INSTALADA EM DRENO - FORNECIMENTO E INSTALAÇÃO. AF_07/2021</t>
  </si>
  <si>
    <t>JUNÇÃO SIMPLES DE PVC, 45 GRAUS, SÉRIE NORMAL, PARA ESGOTO PREDIAL, DN 100 MM, INSTALADA EM DRENO - FORNECIMENTO E INSTALAÇÃO. AF_07/2021</t>
  </si>
  <si>
    <t>LUVA DE PEAD, DN 100 MM, INSTALADA EM DRENO - FORNECIMENTO E INSTALAÇÃO. AF_07/2021</t>
  </si>
  <si>
    <t>LUVA DE PVC, SÉRIE NORMAL, PARA ESGOTO PREDIAL, DN 100 MM, INSTALADA EM DRENO - FORNECIMENTO E INSTALAÇÃO. AF_07/2021</t>
  </si>
  <si>
    <t>TUBO DE CONCRETO SIMPLES POROSO, DN 200 MM, PARA DRENO - FORNECIMENTO E ASSENTAMENTO. AF_07/2021</t>
  </si>
  <si>
    <t>TUBO DE PEAD CORRUGADO PERFURADO, DN 100 MM, PARA DRENO - FORNECIMENTO E ASSENTAMENTO. AF_07/2021</t>
  </si>
  <si>
    <t>TUBO DE PVC CORRUGADO RÍGIDO PERFURADO, DN 100 MM, PARA DRENO - FORNECIMENTO E ASSENTAMENTO. AF_07/2021</t>
  </si>
  <si>
    <t>FABRICAÇÃO DE CURVA, REDUÇÃO OU TÊ PARA DUTO PARA AR CONDICIONADO EM CHAPA GALVANIZADA BITOLA 22. AF_03/2024</t>
  </si>
  <si>
    <t>FABRICAÇÃO DE CURVA, REDUÇÃO OU TÊ PARA DUTO PARA AR CONDICIONADO EM CHAPA GALVANIZADA BITOLA 24. AF_03/2024</t>
  </si>
  <si>
    <t>FABRICAÇÃO DE CURVA, REDUÇÃO OU TÊ PARA DUTO PARA AR CONDICIONADO EM CHAPA GALVANIZADA BITOLA 26. AF_03/2024</t>
  </si>
  <si>
    <t>FABRICAÇÃO DE DUTO RETANGULAR PARA AR CONDICIONADO (TRECHO RETO) EM CHAPA GALVANIZADA BITOLA 22. AF_03/2024</t>
  </si>
  <si>
    <t>FABRICAÇÃO DE DUTO RETANGULAR PARA AR CONDICIONADO (TRECHO RETO) EM CHAPA GALVANIZADA BITOLA 24. AF_03/2024</t>
  </si>
  <si>
    <t>FABRICAÇÃO DE DUTO RETANGULAR PARA AR CONDICIONADO (TRECHO RETO) EM CHAPA GALVANIZADA BITOLA 26. AF_03/2024</t>
  </si>
  <si>
    <t>FABRICAÇÃO DE DUTO RETANGULAR PARA AR CONDICIONADO EM PAINEL PRÉ-ISOLADO. AF_03/2024</t>
  </si>
  <si>
    <t>INSTALAÇÃO DE COLARINHO DE AÇO GALVANIZADO DN 109 MM (4") PARA DUTO FLEXÍVEL CIRCULAR PARA AR CONDICIONADO. AF_03/2024</t>
  </si>
  <si>
    <t>INSTALAÇÃO DE COLARINHO DE AÇO GALVANIZADO DN 131 MM (5") PARA DUTO FLEXÍVEL CIRCULAR PARA AR CONDICIONADO. AF_03/2024</t>
  </si>
  <si>
    <t>INSTALAÇÃO DE COLARINHO DE AÇO GALVANIZADO DN 161 MM (6") PARA DUTO FLEXÍVEL CIRCULAR PARA AR CONDICIONADO. AF_03/2024</t>
  </si>
  <si>
    <t>INSTALAÇÃO DE COLARINHO DE AÇO GALVANIZADO DN 185 MM (7") PARA DUTO FLEXÍVEL CIRCULAR PARA AR CONDICIONADO. AF_03/2024</t>
  </si>
  <si>
    <t>INSTALAÇÃO DE COLARINHO DE AÇO GALVANIZADO DN 209 MM (8") PARA DUTO FLEXÍVEL CIRCULAR PARA AR CONDICIONADO. AF_03/2024</t>
  </si>
  <si>
    <t>INSTALAÇÃO DE COLARINHO DE AÇO GALVANIZADO DN 263 MM (10") PARA DUTO FLEXÍVEL CIRCULAR PARA AR CONDICIONADO. AF_03/2024</t>
  </si>
  <si>
    <t>INSTALAÇÃO DE COLARINHO DE AÇO GALVANIZADO DN 314 MM (12") PARA DUTO FLEXÍVEL CIRCULAR PARA AR CONDICIONADO. AF_03/2024</t>
  </si>
  <si>
    <t>INSTALAÇÃO DE COLARINHO DE AÇO GALVANIZADO DN 364 MM (14") PARA DUTO FLEXÍVEL CIRCULAR PARA AR CONDICIONADO. AF_03/2024</t>
  </si>
  <si>
    <t>INSTALAÇÃO DE CURVA, REDUÇÃO OU TÊ DE DUTO PARA AR CONDICIONADO EM CHAPA GALVANIZADA BITOLA 22 - COM ISOLAMENTO DE MANTA FIXADA NA CHAPA COM CLAVO, INCLUSO FABRICAÇÃO. AF_03/2024</t>
  </si>
  <si>
    <t>INSTALAÇÃO DE CURVA, REDUÇÃO OU TÊ DE DUTO PARA AR CONDICIONADO EM CHAPA GALVANIZADA BITOLA 22 - COM ISOLAMENTO DE MANTA FIXADA NA CHAPA COM FITA PLÁSTICA, INCLUSO FABRICAÇÃO. AF_03/2024</t>
  </si>
  <si>
    <t>INSTALAÇÃO DE CURVA, REDUÇÃO OU TÊ DE DUTO PARA AR CONDICIONADO EM CHAPA GALVANIZADA BITOLA 24 - COM ISOLAMENTO DE MANTA FIXADA NA CHAPA COM CLAVO, INCLUSO FABRICAÇÃO. AF_03/2024</t>
  </si>
  <si>
    <t>INSTALAÇÃO DE CURVA, REDUÇÃO OU TÊ DE DUTO PARA AR CONDICIONADO EM CHAPA GALVANIZADA BITOLA 24 - COM ISOLAMENTO DE MANTA FIXADA NA CHAPA COM FITA PLÁSTICA, INCLUSO FABRICAÇÃO. AF_03/2024</t>
  </si>
  <si>
    <t>INSTALAÇÃO DE CURVA, REDUÇÃO OU TÊ DE DUTO PARA AR CONDICIONADO EM CHAPA GALVANIZADA BITOLA 26 - COM ISOLAMENTO DE MANTA FIXADA NA CHAPA COM CLAVO, INCLUSO FABRICAÇÃO. AF_03/2024</t>
  </si>
  <si>
    <t>INSTALAÇÃO DE CURVA, REDUÇÃO OU TÊ DE DUTO PARA AR CONDICIONADO EM CHAPA GALVANIZADA BITOLA 26 - COM ISOLAMENTO DE MANTA FIXADA NA CHAPA COM FITA PLÁSTICA, INCLUSO FABRICAÇÃO. AF_03/2024</t>
  </si>
  <si>
    <t>INSTALAÇÃO DE CURVA, REDUÇÃO OU TÊ PARA DUTO PARA AR CONDICIONADO EM CHAPA GALVANIZADA BITOLA 22 - COM ISOLAMENTO DE MANTA COLADA NA CHAPA, INCLUSO FABRICAÇÃO. AF_03/2024</t>
  </si>
  <si>
    <t>INSTALAÇÃO DE CURVA, REDUÇÃO OU TÊ PARA DUTO PARA AR CONDICIONADO EM CHAPA GALVANIZADA BITOLA 22 - SEM ISOLAMENTO, INCLUSO FABRICAÇÃO. AF_03/2024</t>
  </si>
  <si>
    <t>INSTALAÇÃO DE CURVA, REDUÇÃO OU TÊ PARA DUTO PARA AR CONDICIONADO EM CHAPA GALVANIZADA BITOLA 24 - COM ISOLAMENTO DE MANTA COLADA NA CHAPA, INCLUSO FABRICAÇÃO. AF_03/2024</t>
  </si>
  <si>
    <t>INSTALAÇÃO DE CURVA, REDUÇÃO OU TÊ PARA DUTO PARA AR CONDICIONADO EM CHAPA GALVANIZADA BITOLA 24 - SEM ISOLAMENTO, INCLUSO FABRICAÇÃO. AF_03/2024</t>
  </si>
  <si>
    <t>INSTALAÇÃO DE CURVA, REDUÇÃO OU TÊ PARA DUTO PARA AR CONDICIONADO EM CHAPA GALVANIZADA BITOLA 26 - COM ISOLAMENTO DE MANTA COLADA NA CHAPA, INCLUSO FABRICAÇÃO. AF_03/2024</t>
  </si>
  <si>
    <t>INSTALAÇÃO DE CURVA, REDUÇÃO OU TÊ PARA DUTO PARA AR CONDICIONADO EM CHAPA GALVANIZADA BITOLA 26 - SEM ISOLAMENTO, INCLUSO FABRICAÇÃO. AF_03/2024</t>
  </si>
  <si>
    <t>INSTALAÇÃO DE DUTO FLEXÍVEL CIRCULAR PARA AR CONDICIONADO EM ALUMÍNIO ISOLADO - DN 109 MM (4"). AF_03/2024</t>
  </si>
  <si>
    <t>INSTALAÇÃO DE DUTO FLEXÍVEL CIRCULAR PARA AR CONDICIONADO EM ALUMÍNIO ISOLADO - DN 131 MM (5"). AF_03/2024</t>
  </si>
  <si>
    <t>INSTALAÇÃO DE DUTO FLEXÍVEL CIRCULAR PARA AR CONDICIONADO EM ALUMÍNIO ISOLADO - DN 161 MM (6"). AF_03/2024</t>
  </si>
  <si>
    <t>INSTALAÇÃO DE DUTO FLEXÍVEL CIRCULAR PARA AR CONDICIONADO EM ALUMÍNIO ISOLADO - DN 185 MM (7"). AF_03/2024</t>
  </si>
  <si>
    <t>INSTALAÇÃO DE DUTO FLEXÍVEL CIRCULAR PARA AR CONDICIONADO EM ALUMÍNIO ISOLADO - DN 209 MM (8"). AF_03/2024</t>
  </si>
  <si>
    <t>INSTALAÇÃO DE DUTO FLEXÍVEL CIRCULAR PARA AR CONDICIONADO EM ALUMÍNIO ISOLADO - DN 263 MM (10"). AF_03/2024</t>
  </si>
  <si>
    <t>INSTALAÇÃO DE DUTO FLEXÍVEL CIRCULAR PARA AR CONDICIONADO EM ALUMÍNIO ISOLADO - DN 314 MM (12"). AF_03/2024</t>
  </si>
  <si>
    <t>INSTALAÇÃO DE DUTO FLEXÍVEL CIRCULAR PARA AR CONDICIONADO EM ALUMÍNIO ISOLADO - DN 364 MM (14"). AF_03/2024</t>
  </si>
  <si>
    <t>INSTALAÇÃO DE DUTO RETANGULAR PARA AR CONDICIONADO (TRECHO RETO) EM CHAPA GALVANIZADA BITOLA 22 - COM ISOLAMENTO DE MANTA COLADA NA CHAPA, INCLUSO FABRICAÇÃO. AF_03/2024</t>
  </si>
  <si>
    <t>INSTALAÇÃO DE DUTO RETANGULAR PARA AR CONDICIONADO (TRECHO RETO) EM CHAPA GALVANIZADA BITOLA 22 - COM ISOLAMENTO DE MANTA FIXADA NA CHAPA COM CLAVO, INCLUSO FABRICAÇÃO. AF_03/2024</t>
  </si>
  <si>
    <t>INSTALAÇÃO DE DUTO RETANGULAR PARA AR CONDICIONADO (TRECHO RETO) EM CHAPA GALVANIZADA BITOLA 22 - COM ISOLAMENTO DE MANTA FIXADA NA CHAPA COM FITA PLÁSTICA, INCLUSO FABRICAÇÃO. AF_03/2024</t>
  </si>
  <si>
    <t>INSTALAÇÃO DE DUTO RETANGULAR PARA AR CONDICIONADO (TRECHO RETO) EM CHAPA GALVANIZADA BITOLA 22 - SEM ISOLAMENTO, INCLUSO FABRICAÇÃO. AF_03/2024</t>
  </si>
  <si>
    <t>INSTALAÇÃO DE DUTO RETANGULAR PARA AR CONDICIONADO (TRECHO RETO) EM CHAPA GALVANIZADA BITOLA 24 - COM ISOLAMENTO DE MANTA COLADA NA CHAPA, INCLUSO FABRICAÇÃO. AF_03/2024</t>
  </si>
  <si>
    <t>INSTALAÇÃO DE DUTO RETANGULAR PARA AR CONDICIONADO (TRECHO RETO) EM CHAPA GALVANIZADA BITOLA 24 - COM ISOLAMENTO DE MANTA FIXADA NA CHAPA COM CLAVO, INCLUSO FABRICAÇÃO. AF_03/2024</t>
  </si>
  <si>
    <t>INSTALAÇÃO DE DUTO RETANGULAR PARA AR CONDICIONADO (TRECHO RETO) EM CHAPA GALVANIZADA BITOLA 24 - COM ISOLAMENTO DE MANTA FIXADA NA CHAPA COM FITA PLÁSTICA, INCLUSO FABRICAÇÃO. AF_03/2024</t>
  </si>
  <si>
    <t>INSTALAÇÃO DE DUTO RETANGULAR PARA AR CONDICIONADO (TRECHO RETO) EM CHAPA GALVANIZADA BITOLA 24 - SEM ISOLAMENTO, INCLUSO FABRICAÇÃO. AF_03/2024</t>
  </si>
  <si>
    <t>INSTALAÇÃO DE DUTO RETANGULAR PARA AR CONDICIONADO (TRECHO RETO) EM CHAPA GALVANIZADA BITOLA 26 - COM ISOLAMENTO DE MANTA COLADA NA CHAPA, INCLUSO FABRICAÇÃO. AF_03/2024</t>
  </si>
  <si>
    <t>INSTALAÇÃO DE DUTO RETANGULAR PARA AR CONDICIONADO (TRECHO RETO) EM CHAPA GALVANIZADA BITOLA 26 - COM ISOLAMENTO DE MANTA FIXADA NA CHAPA COM CLAVO, INCLUSO FABRICAÇÃO. AF_03/2024</t>
  </si>
  <si>
    <t>INSTALAÇÃO DE DUTO RETANGULAR PARA AR CONDICIONADO (TRECHO RETO) EM CHAPA GALVANIZADA BITOLA 26 - COM ISOLAMENTO DE MANTA FIXADA NA CHAPA COM FITA PLÁSTICA, INCLUSO FABRICAÇÃO. AF_03/2024</t>
  </si>
  <si>
    <t>INSTALAÇÃO DE DUTO RETANGULAR PARA AR CONDICIONADO (TRECHO RETO) EM CHAPA GALVANIZADA BITOLA 26 - SEM ISOLAMENTO, INCLUSO FABRICAÇÃO. AF_03/2024</t>
  </si>
  <si>
    <t>INSTALAÇÃO DE DUTO RETANGULAR PARA AR CONDICIONADO EM PAINEL PRÉ-ISOLADO, INCLUSO FABRICAÇÃO. AF_03/2024</t>
  </si>
  <si>
    <t>PINTURA ANTICORROSIVA DE DUTO METÁLICO. AF_03/2024</t>
  </si>
  <si>
    <t>COTOVELO HORIZONTAL 90º PARA ELETROCALHA, LISA OU PERFURADA EM AÇO GALVANIZADO, LARGURA DE 100MM E ALTURA DE 50MM - FORNECIMENTO E INSTALAÇÃO. AF_04/2023</t>
  </si>
  <si>
    <t>COTOVELO HORIZONTAL 90º PARA ELETROCALHA, LISA OU PERFURADA EM AÇO GALVANIZADO, LARGURA DE 50MM E ALTURA DE 50MM - FORNECIMENTO E INSTALAÇÃO. AF_04/2023</t>
  </si>
  <si>
    <t>COTOVELO HORIZONTAL 90º PARA ELETROCALHA, LISA OU PERFURADA EM AÇO GALVANIZADO, LARGURA DE 75MM E ALTURA DE 50MM - FORNECIMENTO E INSTALAÇÃO. AF_04/2023</t>
  </si>
  <si>
    <t>COTOVELO HORIZONTAL 90º, PARA ELETROCALHA, LISA OU PERFURADA EM AÇO GALVANIZADO, LARGURA DE 125MM E ALTURA DE 50MM - FORNECIMENTO E INSTALAÇÃO. AF_04/2023</t>
  </si>
  <si>
    <t>COTOVELO HORIZONTAL 90º, PARA ELETROCALHA, LISA OU PERFURADA EM AÇO GALVANIZADO, LARGURA DE 150MM E ALTURA DE 50MM - FORNECIMENTO E INSTALAÇÃO. AF_04/2023</t>
  </si>
  <si>
    <t>COTOVELO HORIZONTAL 90º, PARA ELETROCALHA, LISA OU PERFURADA EM AÇO GALVANIZADO, LARGURA DE 200MM E ALTURA DE 50MM - FORNECIMENTO E INSTALAÇÃO. AF_04/2023</t>
  </si>
  <si>
    <t>COTOVELO HORIZONTAL 90º, PARA ELETROCALHA, LISA OU PERFURADA EM AÇO GALVANIZADO, LARGURA DE 250MM E ALTURA DE 50MM - FORNECIMENTO E INSTALAÇÃO. AF_04/2023</t>
  </si>
  <si>
    <t>COTOVELO HORIZONTAL 90º, PARA ELETROCALHA, LISA OU PERFURADA EM AÇO GALVANIZADO, LARGURA DE 300MM E ALTURA DE 50MM - FORNECIMENTO E INSTALAÇÃO. AF_04/2023</t>
  </si>
  <si>
    <t>COTOVELO HORIZONTAL 90º, PARA ELETROCALHA, LISA OU PERFURADA EM AÇO GALVANIZADO, LARGURA DE 400MM E ALTURA DE 50MM - FORNECIMENTO E INSTALAÇÃO. AF_04/2023</t>
  </si>
  <si>
    <t>COTOVELO HORIZONTAL 90º, PARA ELETROCALHA, LISA OU PERFURADA EM AÇO GALVANIZADO, LARGURA DE 500MM E ALTURA DE 50MM - FORNECIMENTO E INSTALAÇÃO. AF_04/2023</t>
  </si>
  <si>
    <t>COTOVELO HORIZONTAL 90º, PARA ELETROCALHA, LISA OU PERFURADA EM AÇO GALVANIZADO, LARGURA DE 600MM E ALTURA DE 50MM - FORNECIMENTO E INSTALAÇÃO. AF_04/2023</t>
  </si>
  <si>
    <t>COTOVELO HORIZONTAL 90º, PARA ELETROCALHA, LISA OU PERFURADA EM AÇO GALVANIZADO, LARGURA DE 700MM E ALTURA DE 50MM - FORNECIMENTO E INSTALAÇÃO. AF_04/2023</t>
  </si>
  <si>
    <t>COTOVELO HORIZONTAL 90º, PARA ELETROCALHA, LISA OU PERFURADA EM AÇO GALVANIZADO, LARGURA DE 800MM E ALTURA DE 50MM - FORNECIMENTO E INSTALAÇÃO. AF_04/2023</t>
  </si>
  <si>
    <t>COTOVELO RETO 90º PARA ELETROCALHA, LISA OU PERFURADA EM AÇO GALVANIZADO, LARGURA DE 100MM E ALTURA DE 50MM - FORNECIMENTO E INSTALAÇÃO. AF_04/2023</t>
  </si>
  <si>
    <t>COTOVELO RETO 90º PARA ELETROCALHA, LISA OU PERFURADA EM AÇO GALVANIZADO, LARGURA DE 50MM E ALTURA DE 50MM - FORNECIMENTO E INSTALAÇÃO. AF_04/2023</t>
  </si>
  <si>
    <t>COTOVELO RETO 90º PARA ELETROCALHA, LISA OU PERFURADA EM AÇO GALVANIZADO, LARGURA DE 75MM E ALTURA DE 50MM - FORNECIMENTO E INSTALAÇÃO. AF_04/2023</t>
  </si>
  <si>
    <t>COTOVELO RETO 90º, PARA ELETROCALHA, LISA OU PERFURADA EM AÇO GALVANIZADO, LARGURA DE 125MM E ALTURA DE 50MM - FORNECIMENTO E INSTALAÇÃO. AF_04/2023</t>
  </si>
  <si>
    <t>COTOVELO RETO 90º, PARA ELETROCALHA, LISA OU PERFURADA EM AÇO GALVANIZADO, LARGURA DE 150MM E ALTURA DE 50MM - FORNECIMENTO E INSTALAÇÃO. AF_04/2023</t>
  </si>
  <si>
    <t>COTOVELO RETO 90º, PARA ELETROCALHA, LISA OU PERFURADA EM AÇO GALVANIZADO, LARGURA DE 200MM E ALTURA DE 50MM - FORNECIMENTO E INSTALAÇÃO. AF_04/2023</t>
  </si>
  <si>
    <t>COTOVELO RETO 90º, PARA ELETROCALHA, LISA OU PERFURADA EM AÇO GALVANIZADO, LARGURA DE 250MM E ALTURA DE 50MM - FORNECIMENTO E INSTALAÇÃO. AF_04/2023</t>
  </si>
  <si>
    <t>COTOVELO RETO 90º, PARA ELETROCALHA, LISA OU PERFURADA EM AÇO GALVANIZADO, LARGURA DE 300MM E ALTURA DE 50MM - FORNECIMENTO E INSTALAÇÃO. AF_04/2023</t>
  </si>
  <si>
    <t>COTOVELO RETO 90º, PARA ELETROCALHA, LISA OU PERFURADA EM AÇO GALVANIZADO, LARGURA DE 400MM E ALTURA DE 50MM - FORNECIMENTO E INSTALAÇÃO. AF_04/2023</t>
  </si>
  <si>
    <t>COTOVELO RETO 90º, PARA ELETROCALHA, LISA OU PERFURADA EM AÇO GALVANIZADO, LARGURA DE 500MM E ALTURA DE 50MM - FORNECIMENTO E INSTALAÇÃO. AF_04/2023</t>
  </si>
  <si>
    <t>COTOVELO RETO 90º, PARA ELETROCALHA, LISA OU PERFURADA EM AÇO GALVANIZADO, LARGURA DE 600MM E ALTURA DE 50MM - FORNECIMENTO E INSTALAÇÃO. AF_04/2023</t>
  </si>
  <si>
    <t>COTOVELO RETO 90º, PARA ELETROCALHA, LISA OU PERFURADA EM AÇO GALVANIZADO, LARGURA DE 700MM E ALTURA DE 50MM - FORNECIMENTO E INSTALAÇÃO. AF_04/2023</t>
  </si>
  <si>
    <t>COTOVELO RETO 90º, PARA ELETROCALHA, LISA OU PERFURADA EM AÇO GALVANIZADO, LARGURA DE 800MM E ALTURA DE 50MM - FORNECIMENTO E INSTALAÇÃO. AF_04/2023</t>
  </si>
  <si>
    <t>CURVA HORIZONTAL 90º PARA ELETROCALHA, LISA OU PERFURADA EM AÇO GALVANIZADO, LARGURA DE 100MM E ALTURA DE 50MM - FORNECIMENTO E INSTALAÇÃO. AF_04/2023</t>
  </si>
  <si>
    <t>CURVA HORIZONTAL 90º PARA ELETROCALHA, LISA OU PERFURADA EM AÇO GALVANIZADO, LARGURA DE 50MM E ALTURA DE 50MM - FORNECIMENTO E INSTALAÇÃO. AF_04/2023</t>
  </si>
  <si>
    <t>CURVA HORIZONTAL 90º, PARA ELETROCALHA, LISA OU PERFURADA EM AÇO GALVANIZADO, LARGURA DE 125MM E ALTURA DE 50MM - FORNECIMENTO E INSTALAÇÃO. AF_04/2023</t>
  </si>
  <si>
    <t>CURVA HORIZONTAL 90º, PARA ELETROCALHA, LISA OU PERFURADA EM AÇO GALVANIZADO, LARGURA DE 150MM E ALTURA DE 50MM - FORNECIMENTO E INSTALAÇÃO. AF_04/2023</t>
  </si>
  <si>
    <t>CURVA HORIZONTAL 90º, PARA ELETROCALHA, LISA OU PERFURADA EM AÇO GALVANIZADO, LARGURA DE 200MM E ALTURA DE 50MM - FORNECIMENTO E INSTALAÇÃO. AF_04/2023</t>
  </si>
  <si>
    <t>CURVA HORIZONTAL 90º, PARA ELETROCALHA, LISA OU PERFURADA EM AÇO GALVANIZADO, LARGURA DE 250MM E ALTURA DE 50MM - FORNECIMENTO E INSTALAÇÃO. AF_04/2023</t>
  </si>
  <si>
    <t>CURVA HORIZONTAL 90º, PARA ELETROCALHA, LISA OU PERFURADA EM AÇO GALVANIZADO, LARGURA DE 300MM E ALTURA DE 50MM - FORNECIMENTO E INSTALAÇÃO. AF_04/2023</t>
  </si>
  <si>
    <t>CURVA HORIZONTAL 90º, PARA ELETROCALHA, LISA OU PERFURADA EM AÇO GALVANIZADO, LARGURA DE 400MM E ALTURA DE 50MM - FORNECIMENTO E INSTALAÇÃO. AF_04/2023</t>
  </si>
  <si>
    <t>CURVA HORIZONTAL 90º, PARA ELETROCALHA, LISA OU PERFURADA EM AÇO GALVANIZADO, LARGURA DE 500MM E ALTURA DE 50MM - FORNECIMENTO E INSTALAÇÃO. AF_04/2023</t>
  </si>
  <si>
    <t>CURVA HORIZONTAL 90º, PARA ELETROCALHA, LISA OU PERFURADA EM AÇO GALVANIZADO, LARGURA DE 600MM E ALTURA DE 50MM - FORNECIMENTO E INSTALAÇÃO. AF_04/2023</t>
  </si>
  <si>
    <t>CURVA HORIZONTAL 90º, PARA ELETROCALHA, LISA OU PERFURADA EM AÇO GALVANIZADO, LARGURA DE 700MM E ALTURA DE 50MM - FORNECIMENTO E INSTALAÇÃO. AF_04/2023</t>
  </si>
  <si>
    <t>CURVA HORIZONTAL 90º, PARA ELETROCALHA, LISA OU PERFURADA EM AÇO GALVANIZADO, LARGURA DE 75MM E ALTURA DE 50MM - FORNECIMENTO E INSTALAÇÃO. AF_04/2023</t>
  </si>
  <si>
    <t>CURVA HORIZONTAL 90º, PARA ELETROCALHA, LISA OU PERFURADA EM AÇO GALVANIZADO, LARGURA DE 800MM E ALTURA DE 50MM - FORNECIMENTO E INSTALAÇÃO. AF_04/2023</t>
  </si>
  <si>
    <t>ELETROCALHA LISA OU PERFURADA EM AÇO GALVANIZADO, LARGURA 100MM E ALTURA 50MM, INCLUSIVE EMENDA E FIXAÇÃO - FORNECIMENTO E INSTALAÇÃO. AF_04/2023</t>
  </si>
  <si>
    <t>ELETROCALHA LISA OU PERFURADA EM AÇO GALVANIZADO, LARGURA 125MM E ALTURA 50MM, INCLUSIVE EMENDA E FIXAÇÃO - FORNECIMENTO E INSTALAÇÃO. AF_04/2023</t>
  </si>
  <si>
    <t>ELETROCALHA LISA OU PERFURADA EM AÇO GALVANIZADO, LARGURA 150MM E ALTURA 50MM, INCLUSIVE EMENDA E FIXAÇÃO - FORNECIMENTO E INSTALAÇÃO. AF_04/2023</t>
  </si>
  <si>
    <t>ELETROCALHA LISA OU PERFURADA EM AÇO GALVANIZADO, LARGURA 200MM E ALTURA 50MM, INCLUSIVE EMENDA E FIXAÇÃO - FORNECIMENTO E INSTALAÇÃO. AF_04/2023</t>
  </si>
  <si>
    <t>ELETROCALHA LISA OU PERFURADA EM AÇO GALVANIZADO, LARGURA 250MM E ALTURA 50MM, INCLUSIVE EMENDA E FIXAÇÃO - FORNECIMENTO E INSTALAÇÃO. AF_04/2023</t>
  </si>
  <si>
    <t>ELETROCALHA LISA OU PERFURADA EM AÇO GALVANIZADO, LARGURA 300MM E ALTURA 50MM, INCLUSIVE EMENDA E FIXAÇÃO - FORNECIMENTO E INSTALAÇÃO. AF_04/2023</t>
  </si>
  <si>
    <t>ELETROCALHA LISA OU PERFURADA EM AÇO GALVANIZADO, LARGURA 400MM E ALTURA 50MM, INCLUSIVE EMENDA E FIXAÇÃO - FORNECIMENTO E INSTALAÇÃO. AF_04/2023</t>
  </si>
  <si>
    <t>ELETROCALHA LISA OU PERFURADA EM AÇO GALVANIZADO, LARGURA 500MM E ALTURA 50MM, INCLUSIVE EMENDA E FIXAÇÃO - FORNECIMENTO E INSTALAÇÃO. AF_04/2023</t>
  </si>
  <si>
    <t>ELETROCALHA LISA OU PERFURADA EM AÇO GALVANIZADO, LARGURA 50MM E ALTURA 50MM, INCLUSIVE EMENDA E FIXAÇÃO - FORNECIMENTO E INSTALAÇÃO. AF_04/2023</t>
  </si>
  <si>
    <t>ELETROCALHA LISA OU PERFURADA EM AÇO GALVANIZADO, LARGURA 600MM E ALTURA 50MM, INCLUSIVE EMENDA E FIXAÇÃO - FORNECIMENTO E INSTALAÇÃO. AF_04/2023</t>
  </si>
  <si>
    <t>ELETROCALHA LISA OU PERFURADA EM AÇO GALVANIZADO, LARGURA 700MM E ALTURA 50MM, INCLUSIVE EMENDA E FIXAÇÃO - FORNECIMENTO E INSTALAÇÃO. AF_04/2023</t>
  </si>
  <si>
    <t>ELETROCALHA LISA OU PERFURADA EM AÇO GALVANIZADO, LARGURA 75MM E ALTURA 50MM, INCLUSIVE EMENDA E FIXAÇÃO - FORNECIMENTO E INSTALAÇÃO. AF_04/2023</t>
  </si>
  <si>
    <t>ELETROCALHA LISA OU PERFURADA EM AÇO GALVANIZADO, LARGURA 800MM E ALTURA 50MM, INCLUSIVE EMENDA E FIXAÇÃO - FORNECIMENTO E INSTALAÇÃO. AF_04/2023</t>
  </si>
  <si>
    <t>EMENDA PARA ELETROCALHA, LISA OU PERFURADA EM AÇO GALVANIZADO, LARGURA 100MM E ALTURA 50MM - FORNECIMENTO E INSTALAÇÃO. AF_04/2023</t>
  </si>
  <si>
    <t>EMENDA PARA ELETROCALHA, LISA OU PERFURADA EM AÇO GALVANIZADO, LARGURA 125MM E ALTURA 50MM - FORNECIMENTO E INSTALAÇÃO. AF_04/2023</t>
  </si>
  <si>
    <t>EMENDA PARA ELETROCALHA, LISA OU PERFURADA EM AÇO GALVANIZADO, LARGURA 150MM E ALTURA 50MM - FORNECIMENTO E INSTALAÇÃO. AF_04/2023</t>
  </si>
  <si>
    <t>EMENDA PARA ELETROCALHA, LISA OU PERFURADA EM AÇO GALVANIZADO, LARGURA 50MM E ALTURA 50MM - FORNECIMENTO E INSTALAÇÃO. AF_04/2023</t>
  </si>
  <si>
    <t>EMENDA PARA ELETROCALHA, LISA OU PERFURADA EM AÇO GALVANIZADO, LARGURA 75MM E ALTURA 50MM - FORNECIMENTO E INSTALAÇÃO. AF_04/2023</t>
  </si>
  <si>
    <t>EMENDA PARA ELETROCALHA, LISA OU PERFURADA EM AÇO GALVANIZADO, LARGURA DE 200MM E ALTURA DE 50MM - FORNECIMENTO E INSTALAÇÃO. AF_04/2023</t>
  </si>
  <si>
    <t>EMENDA PARA ELETROCALHA, LISA OU PERFURADA EM AÇO GALVANIZADO, LARGURA DE 250MM E ALTURA DE 50MM - FORNECIMENTO E INSTALAÇÃO. AF_04/2023</t>
  </si>
  <si>
    <t>EMENDA PARA ELETROCALHA, LISA OU PERFURADA EM AÇO GALVANIZADO, LARGURA DE 300MM E ALTURA DE 50MM - FORNECIMENTO E INSTALAÇÃO. AF_04/2023</t>
  </si>
  <si>
    <t>EMENDA PARA ELETROCALHA, LISA OU PERFURADA EM AÇO GALVANIZADO, LARGURA DE 400MM E ALTURA DE 50MM - FORNECIMENTO E INSTALAÇÃO. AF_04/2023</t>
  </si>
  <si>
    <t>EMENDA PARA ELETROCALHA, LISA OU PERFURADA EM AÇO GALVANIZADO, LARGURA DE 500MM E ALTURA DE 50MM - FORNECIMENTO E INSTALAÇÃO. AF_04/2023</t>
  </si>
  <si>
    <t>EMENDA PARA ELETROCALHA, LISA OU PERFURADA EM AÇO GALVANIZADO, LARGURA DE 600MM E ALTURA DE 50MM - FORNECIMENTO E INSTALAÇÃO. AF_04/2023</t>
  </si>
  <si>
    <t>EMENDA PARA ELETROCALHA, LISA OU PERFURADA EM AÇO GALVANIZADO, LARGURA DE 700MM E ALTURA DE 50MM - FORNECIMENTO E INSTALAÇÃO. AF_04/2023</t>
  </si>
  <si>
    <t>EMENDA PARA ELETROCALHA, LISA OU PERFURADA EM AÇO GALVANIZADO, LARGURA DE 800MM E ALTURA DE 50MM - FORNECIMENTO E INSTALAÇÃO. AF_04/2023</t>
  </si>
  <si>
    <t>REDUÇÃO PARA ELETROCALHA, LISA OU PERFURADA EM AÇO GALVANIZADO, 100X75MM E ALTURA 50MM - FORNECIMENTO E INSTALAÇÃO. AF_04/2023</t>
  </si>
  <si>
    <t>REDUÇÃO PARA ELETROCALHA, LISA OU PERFURADA EM AÇO GALVANIZADO, 125X100MM E ALTURA DE 50MM - FORNECIMENTO E INSTALAÇÃO. AF_04/2023</t>
  </si>
  <si>
    <t>REDUÇÃO PARA ELETROCALHA, LISA OU PERFURADA EM AÇO GALVANIZADO, 150X125MM E ALTURA DE 50MM - FORNECIMENTO E INSTALAÇÃO. AF_04/2023</t>
  </si>
  <si>
    <t>REDUÇÃO PARA ELETROCALHA, LISA OU PERFURADA EM AÇO GALVANIZADO, 75X50MM E ALTURA 50MM - FORNECIMENTO E INSTALAÇÃO. AF_04/2023</t>
  </si>
  <si>
    <t>REDUÇÃO PARA ELETROCALHA, LISA OU PERFURADA EM AÇO GALVANIZADO, LARGURA DE 200X150MM E ALTURA DE 50MM - FORNECIMENTO E INSTALAÇÃO. AF_04/2023</t>
  </si>
  <si>
    <t>REDUÇÃO PARA ELETROCALHA, LISA OU PERFURADA EM AÇO GALVANIZADO, LARGURA DE 250X200MM E ALTURA DE 50MM - FORNECIMENTO E INSTALAÇÃO. AF_04/2023</t>
  </si>
  <si>
    <t>REDUÇÃO PARA ELETROCALHA, LISA OU PERFURADA EM AÇO GALVANIZADO, LARGURA DE 300X250MM E ALTURA DE 50MM - FORNECIMENTO E INSTALAÇÃO. AF_04/2023</t>
  </si>
  <si>
    <t>REDUÇÃO PARA ELETROCALHA, LISA OU PERFURADA EM AÇO GALVANIZADO, LARGURA DE 400X300MM E ALTURA DE 50MM - FORNECIMENTO E INSTALAÇÃO. AF_04/2023</t>
  </si>
  <si>
    <t>REDUÇÃO PARA ELETROCALHA, LISA OU PERFURADA EM AÇO GALVANIZADO, LARGURA DE 500X400MM E ALTURA DE 50MM - FORNECIMENTO E INSTALAÇÃO. AF_04/2023</t>
  </si>
  <si>
    <t>REDUÇÃO PARA ELETROCALHA, LISA OU PERFURADA EM AÇO GALVANIZADO, LARGURA DE 600X500MM E ALTURA DE 50MM - FORNECIMENTO E INSTALAÇÃO. AF_04/2023</t>
  </si>
  <si>
    <t>REDUÇÃO PARA ELETROCALHA, LISA OU PERFURADA EM AÇO GALVANIZADO, LARGURA DE 700X600MM E ALTURA DE 50MM - FORNECIMENTO E INSTALAÇÃO. AF_04/2023</t>
  </si>
  <si>
    <t>REDUÇÃO PARA ELETROCALHA, LISA OU PERFURADA EM AÇO GALVANIZADO, LARGURA DE 800X700MM E ALTURA DE 50MM - FORNECIMENTO E INSTALAÇÃO. AF_04/2023</t>
  </si>
  <si>
    <t>TÊ HORIZONTAL 90º, PARA ELETROCALHA, LISA OU PERFURADA EM AÇO GALVANIZADO, LARGURA DE 100MM E ALTURA DE 50MM - FORNECIMENTO E INSTALAÇÃO. AF_04/2023</t>
  </si>
  <si>
    <t>TÊ HORIZONTAL 90º, PARA ELETROCALHA, LISA OU PERFURADA EM AÇO GALVANIZADO, LARGURA DE 125MM E ALTURA DE 50MM - FORNECIMENTO E INSTALAÇÃO. AF_04/2023</t>
  </si>
  <si>
    <t>TÊ HORIZONTAL 90º, PARA ELETROCALHA, LISA OU PERFURADA EM AÇO GALVANIZADO, LARGURA DE 150MM E ALTURA DE 50MM - FORNECIMENTO E INSTALAÇÃO. AF_04/2023</t>
  </si>
  <si>
    <t>TÊ HORIZONTAL 90º, PARA ELETROCALHA, LISA OU PERFURADA EM AÇO GALVANIZADO, LARGURA DE 200MM E ALTURA DE 50MM - FORNECIMENTO E INSTALAÇÃO. AF_04/2023</t>
  </si>
  <si>
    <t>TÊ HORIZONTAL 90º, PARA ELETROCALHA, LISA OU PERFURADA EM AÇO GALVANIZADO, LARGURA DE 250MM E ALTURA DE 50MM - FORNECIMENTO E INSTALAÇÃO. AF_04/2023</t>
  </si>
  <si>
    <t>TÊ HORIZONTAL 90º, PARA ELETROCALHA, LISA OU PERFURADA EM AÇO GALVANIZADO, LARGURA DE 300MM E ALTURA DE 50MM - FORNECIMENTO E INSTALAÇÃO. AF_04/2023</t>
  </si>
  <si>
    <t>TÊ HORIZONTAL 90º, PARA ELETROCALHA, LISA OU PERFURADA EM AÇO GALVANIZADO, LARGURA DE 400MM E ALTURA DE 50MM - FORNECIMENTO E INSTALAÇÃO. AF_04/2023</t>
  </si>
  <si>
    <t>TÊ HORIZONTAL 90º, PARA ELETROCALHA, LISA OU PERFURADA EM AÇO GALVANIZADO, LARGURA DE 500MM E ALTURA DE 50MM - FORNECIMENTO E INSTALAÇÃO. AF_04/2023</t>
  </si>
  <si>
    <t>TÊ HORIZONTAL 90º, PARA ELETROCALHA, LISA OU PERFURADA EM AÇO GALVANIZADO, LARGURA DE 50MM E ALTURA DE 50MM - FORNECIMENTO E INSTALAÇÃO. AF_04/2023</t>
  </si>
  <si>
    <t>TÊ HORIZONTAL 90º, PARA ELETROCALHA, LISA OU PERFURADA EM AÇO GALVANIZADO, LARGURA DE 600MM E ALTURA DE 50MM - FORNECIMENTO E INSTALAÇÃO. AF_04/2023</t>
  </si>
  <si>
    <t>TÊ HORIZONTAL 90º, PARA ELETROCALHA, LISA OU PERFURADA EM AÇO GALVANIZADO, LARGURA DE 700MM E ALTURA DE 50MM - FORNECIMENTO E INSTALAÇÃO. AF_04/2023</t>
  </si>
  <si>
    <t>TÊ HORIZONTAL 90º, PARA ELETROCALHA, LISA OU PERFURADA EM AÇO GALVANIZADO, LARGURA DE 75MM E ALTURA DE 50MM - FORNECIMENTO E INSTALAÇÃO. AF_04/2023</t>
  </si>
  <si>
    <t>TÊ HORIZONTAL 90º, PARA ELETROCALHA, LISA OU PERFURADA EM AÇO GALVANIZADO, LARGURA DE 800MM E ALTURA DE 50MM - FORNECIMENTO E INSTALAÇÃO. AF_04/2023</t>
  </si>
  <si>
    <t>AQUECEDOR SOLAR COMPACTO, KIT PARA 1 COLETOR SOLAR EM VIDRO TEMPERADO E SERPENTINA EM TUBO DE COBRE COM SUPORTE, RESERVATÓRIO, FIXAÇÕES E TUBOS - FORNECIMENTO E INSTALAÇÃO. AF_12/2021</t>
  </si>
  <si>
    <t>AQUECEDOR SOLAR COMPACTO, KIT PARA 1 COLETOR SOLAR À VÁCUO COM SUPORTE, RESERVATÓRIO, FIXAÇÕES E TUBOS - FORNECIMENTO E INSTALAÇÃO. AF_12/2021</t>
  </si>
  <si>
    <t>BLOCO CONCRETADO NO LOCAL, 20X20X15CM, PARA BASE DE FIXAÇÃO DA ESTRUTURA SOLAR PARA LAJE DE CONCRETO - FORNECIMENTO E INSTALAÇÃO. AF_12/2021</t>
  </si>
  <si>
    <t>BOMBA DE CIRCULACAO DE ÁGUA QUENTE, 93 ATÉ 150 W - FORNECIMENTO E INSTALAÇÃO. AF_12/2021</t>
  </si>
  <si>
    <t>CABO FOTOVOLTAICO 4 MM² INSTALADO EM ELETRODUTO - FORNECIMENTO E INSTALAÇÃO. AF_12/2021</t>
  </si>
  <si>
    <t>CABO FOTOVOLTAICO 4 MM² INSTALADO SOLTO NO TELHADO - FORNECIMENTO E INSTALAÇÃO. AF_12/2021</t>
  </si>
  <si>
    <t>CABO FOTOVOLTAICO 6 MM² INSTALADO EM ELETRODUTO - FORNECIMENTO E INSTALAÇÃO. AF_12/2021</t>
  </si>
  <si>
    <t>CABO FOTOVOLTAICO 6 MM² INSTALADO SOLTO NO TELHADO - FORNECIMENTO E INSTALAÇÃO. AF_12/2021</t>
  </si>
  <si>
    <t>COLETOR PARA AQUECIMENTO SOLAR A VÁCUO, COM SUPORTE PARA LAJE DE CONCRETO - FORNECIMENTO E INSTALAÇÃO. AF_12/2021</t>
  </si>
  <si>
    <t>COLETOR PARA AQUECIMENTO SOLAR A VÁCUO, COM SUPORTE PARA TELHA CERÂMICA - FORNECIMENTO E INSTALAÇÃO. AF_12/2021</t>
  </si>
  <si>
    <t>COLETOR PARA AQUECIMENTO SOLAR A VÁCUO, COM SUPORTE PARA TELHA METÁLICA - FORNECIMENTO E INSTALAÇÃO. AF_12/2021</t>
  </si>
  <si>
    <t>COLETOR PARA AQUECIMENTO SOLAR, EM VIDRO TEMPERADO E SERPENTINA EM TUBO DE COBRE, COM SUPORTE PARA LAJE DE CONCRETO - FORNECIMENTO E INSTALAÇÃO. AF_12/2021</t>
  </si>
  <si>
    <t>COLETOR PARA AQUECIMENTO SOLAR, EM VIDRO TEMPERADO E SERPENTINA EM TUBO DE COBRE, COM SUPORTE PARA TELHA CERÂMICA - FORNECIMENTO E INSTALAÇÃO. AF_12/2021</t>
  </si>
  <si>
    <t>COLETOR PARA AQUECIMENTO SOLAR, EM VIDRO TEMPERADO E SERPENTINA EM TUBO DE COBRE, COM SUPORTE PARA TELHA METÁLICA - FORNECIMENTO E INSTALAÇÃO. AF_12/2021</t>
  </si>
  <si>
    <t>CONTROLADOR POR DIFERENCIAL DE TEMPERATURA COM 2 SENSORES - FORNECIMENTO E INSTALAÇÃO. AF_12/2021</t>
  </si>
  <si>
    <t>INVERSOR SOLAR FOTOVOLTAICO - FORNECIMENTO E INSTALAÇÃO. AF_12/2021</t>
  </si>
  <si>
    <t>MICRO INVERSOR SOLAR FOTOVOLTAICO - FORNECIMENTO E INSTALAÇÃO. AF_12/2021</t>
  </si>
  <si>
    <t>PAINEL SOLAR FOTOVOLTAICO, 2 X 1 M, COM SUPORTE PARA LAJE DE CONCRETO - FORNECIMENTO E INSTALAÇÃO. AF_12/2021</t>
  </si>
  <si>
    <t>PAINEL SOLAR FOTOVOLTAICO, 2 X 1 M, COM SUPORTE PARA TELHA CERÂMICA - FORNECIMENTO E INSTALAÇÃO. AF_12/2021</t>
  </si>
  <si>
    <t>PAINEL SOLAR FOTOVOLTAICO, 2 X 1 M, COM SUPORTE PARA TELHA METÁLICA - FORNECIMENTO E INSTALAÇÃO. AF_12/2021</t>
  </si>
  <si>
    <t>RESERVATÓRIO TÉRMICO/BOILER SOLAR EM AÇO INOX 1000 L - FORNECIMENTO E INSTALAÇÃO. AF_12/2021</t>
  </si>
  <si>
    <t>RESERVATÓRIO TÉRMICO/BOILER SOLAR EM AÇO INOX 1000 L COM 5 PLACAS COLETORAS EM VIDRO TEMPERADO COM SERPENTINA EM TUBO DE COBRE 2 X 1 M - FORNECIMENTO E INSTALAÇÃO. AF_12/2021</t>
  </si>
  <si>
    <t>RESERVATÓRIO TÉRMICO/BOILER SOLAR EM AÇO INOX 200 L - FORNECIMENTO E INSTALAÇÃO. AF_12/2021</t>
  </si>
  <si>
    <t>RESERVATÓRIO TÉRMICO/BOILER SOLAR EM AÇO INOX 3000 L - FORNECIMENTO E INSTALAÇÃO. AF_12/2021</t>
  </si>
  <si>
    <t>RESERVATÓRIO TÉRMICO/BOILER SOLAR EM AÇO INOX 400 L - FORNECIMENTO E INSTALAÇÃO. AF_12/2021</t>
  </si>
  <si>
    <t>RESERVATÓRIO TÉRMICO/BOILER SOLAR EM AÇO INOX 400 L COM 2 PLACAS COLETORAS EM VIDRO TEMPERADO COM SERPENTINA EM TUBO DE COBRE 2 X 1 M - FORNECIMENTO E INSTALAÇÃO. AF_12/2021</t>
  </si>
  <si>
    <t>RESERVATÓRIO TÉRMICO/BOILER SOLAR EM AÇO INOX 600 L - FORNECIMENTO E INSTALAÇÃO. AF_12/2021</t>
  </si>
  <si>
    <t>RESERVATÓRIO TÉRMICO/BOILER SOLAR EM AÇO INOX 600 L COM 3 PLACAS COLETORAS EM VIDRO TEMPERADO COM SERPENTINA EM TUBO DE COBRE 2 X 1 M - FORNECIMENTO E INSTALAÇÃO. AF_12/2021</t>
  </si>
  <si>
    <t>RESERVATÓRIO TÉRMICO/BOILER SOLAR EM AÇO INOX 800 L - FORNECIMENTO E INSTALAÇÃO. AF_12/2021</t>
  </si>
  <si>
    <t>RESERVATÓRIO TÉRMICO/BOILER SOLAR EM AÇO INOX 800 L COM 4 PLACAS COLETORAS EM VIDRO TEMPERADO COM SERPENTINA EM TUBO DE COBRE 2 X 1 M - FORNECIMENTO E INSTALAÇÃO. AF_12/2021</t>
  </si>
  <si>
    <t>STRING BOX PARA SISTEMA FOTOVOLTAICO - FORNECIMENTO E INSTALAÇÃO. AF_12/2021</t>
  </si>
  <si>
    <t>SUPORTE DE 1 COLETOR SOLAR PARA LAJE DE CONCRETO - FORNECIMENTO E INSTALAÇÃO. AF_12/2021</t>
  </si>
  <si>
    <t>SUPORTE DE 1 COLETOR SOLAR PARA TELHA CERÂMICA - FORNECIMENTO E INSTALAÇÃO. AF_12/2021</t>
  </si>
  <si>
    <t>SUPORTE DE 1 COLETOR SOLAR PARA TELHA METÁLICA - FORNECIMENTO E INSTALAÇÃO. AF_12/2021</t>
  </si>
  <si>
    <t>COLOCAÇÃO DE TELA EM ANDAIME FACHADEIRO. AF_03/2024</t>
  </si>
  <si>
    <t>COLOCAÇÃO DE TELA FACHADEIRA PERIMETRAL. AF_03/2024</t>
  </si>
  <si>
    <t>FECHAMENTO METÁLICO REMOVÍVEL DE ABERTURA DE CAIXILHO (PROTEÇÃO DE GESSEIRO) - 4 MONTAGENS EM OBRA. AF_03/2024</t>
  </si>
  <si>
    <t>FECHAMENTO METÁLICO REMOVÍVEL DE VÃO DE PORTAS (VÃO DO ELEVADOR) - 1 MONTAGEM EM OBRA. AF_03/2024</t>
  </si>
  <si>
    <t>FECHAMENTO REMOVÍVEL DE ABERTURA DE CAIXILHO EM MADEIRA - 4 MONTAGENS EM OBRA. AF_03/2024</t>
  </si>
  <si>
    <t>FECHAMENTO REMOVÍVEL DE ABERTURA NO PISO EM MADEIRA - 1 MONTAGEM EM OBRA. AF_03/2024</t>
  </si>
  <si>
    <t>FECHAMENTO REMOVÍVEL DE VÃO DE PORTAS EM MADEIRA (VÃO DO ELEVADOR) - 1 MONTAGEM EM OBRA. AF_03/2024</t>
  </si>
  <si>
    <t>FITA DE SINALIZAÇÃO FIXADA NA ESTRUTURA. AF_03/2024</t>
  </si>
  <si>
    <t>GUARDA-CORPO DE CONCRETAGEM COM MONTANTES METÁLICOS FIXADOS EM BARROTES (VIGAMENTO) DE FORMA DE MADEIRA COM FECHAMENTO EM PAINEL DE TELA METÁLICA. AF_03/2024</t>
  </si>
  <si>
    <t>GUARDA-CORPO DE CONCRETAGEM COM MONTANTES METÁLICOS FIXADOS NOS GARFOS DE FORMA DE MADEIRA COM FECHAMENTO EM PAINEL DE TELA METÁLICA. AF_03/2024</t>
  </si>
  <si>
    <t>GUARDA-CORPO EM LAJE PÓS DESFÔRMA COM MONTANTE METÁLICO FIXADO EM LAJE COM PARABOLT E FECHAMENTO EM PAINEL DE TELA METÁLICA. AF_03/2024</t>
  </si>
  <si>
    <t>GUARDA-CORPO EM LAJE PÓS DESFÔRMA COM MONTANTE METÁLICO FIXADO EM LAJE COM SARGENTO E FECHAMENTO EM PAINEL DE TELA METÁLICA. AF_03/2024</t>
  </si>
  <si>
    <t>GUARDA-CORPO EM LAJE PÓS-DESFÔRMA COM CABOS DE AÇO E FECHAMENTO EM TELA DE POLIPROPILENO (SISTEMA DE BARREIRA COM REDE) PARA EDIFÍCIOS ACIMA DE 4 PAVIMENTOS (2 MONTAGENS). AF_03/2024</t>
  </si>
  <si>
    <t>GUARDA-CORPO EM LAJE PÓS-DESFÔRMA COM CABOS DE AÇO E FECHAMENTO EM TELA DE POLIPROPILENO (SISTEMA DE BARREIRA COM REDE) PARA EDIFÍCIOS COM ATÉ 4 PAVIMENTOS (1 MONTAGEM). AF_03/2024</t>
  </si>
  <si>
    <t>GUARDA-CORPO EM LAJE PÓS-DESFÔRMA COM ESCORAS DE MADEIRA ESTRONCADAS NA ESTRUTURA, TRAVESSÕES DE MADEIRA E FECHAMENTO EM TELA DE POLIPROPILENO PARA EDIFÍCIOS ACIMA DE 4 PAVIMENTOS (2 MONTAGENS). AF_03/2024</t>
  </si>
  <si>
    <t>GUARDA-CORPO EM LAJE PÓS-DESFÔRMA COM ESCORAS DE MADEIRA ESTRONCADAS NA ESTRUTURA, TRAVESSÕES DE MADEIRA E FECHAMENTO EM TELA DE POLIPROPILENO PARA EDIFÍCIOS COM ATÉ 4 PAVIMENTOS (1 MONTAGEM). AF_03/2024</t>
  </si>
  <si>
    <t>GUARDA-CORPO EM LAJE PÓS-DESFÔRMA COM ESCORAS METÁLICAS ESTRONCADAS NA ESTRUTURA E FECHAMENTO EM PAINEL DE TELA METÁLICA PARA EDIFÍCIOS ACIMA DE 4 PAVIMENTOS (2 MONTAGENS). AF_03/2024</t>
  </si>
  <si>
    <t>GUARDA-CORPO EM LAJE PÓS-DESFÔRMA COM ESCORAS METÁLICAS ESTRONCADAS NA ESTRUTURA E FECHAMENTO EM PAINEL DE TELA METÁLICA PARA EDIFÍCIOS COM ATÉ 4 PAVIMENTOS (1 MONTAGEM). AF_03/2024</t>
  </si>
  <si>
    <t>GUARDA-CORPO EM LAJE PÓS-DESFÔRMA COM ESCORAS METÁLICAS ESTRONCADAS NA ESTRUTURA, TRAVESSÕES DE MADEIRA E FECHAMENTO EM TELA DE POLIPROPILENO PARA EDIFÍCIOS ACIMA DE 4 PAVIMENTOS (2 MONTAGENS). AF_03/2024_PS</t>
  </si>
  <si>
    <t>GUARDA-CORPO EM LAJE PÓS-DESFÔRMA COM ESCORAS METÁLICAS ESTRONCADAS NA ESTRUTURA, TRAVESSÕES DE MADEIRA E FECHAMENTO EM TELA DE POLIPROPILENO PARA EDIFÍCIOS COM ATÉ 4 PAVIMENTOS (1 MONTAGEM). AF_03/2024_PS</t>
  </si>
  <si>
    <t>GUARDA-CORPO EM LAJE PÓS-DESFÔRMA COM MONTANTE METÁLICO FIXADO COM BARRAS DE AÇO ENGASTADAS NA LAJE, CABOS DE AÇO E FECHAMENTO EM TELA DE POLIPROPILENO PARA EDIFÍCIOS ACIMA DE 4 PAVIMENTOS (2 MONTAGENS). AF_03/2024</t>
  </si>
  <si>
    <t>GUARDA-CORPO EM LAJE PÓS-DESFÔRMA COM MONTANTE METÁLICO FIXADO COM BARRAS DE AÇO ENGASTADAS NA LAJE, CABOS DE AÇO E FECHAMENTO EM TELA DE POLIPROPILENO PARA EDIFÍCIOS COM ATÉ 4 PAVIMENTOS (1 MONTAGEM). AF_03/2024</t>
  </si>
  <si>
    <t>GUARDA-CORPO EM LAJE PÓS-DESFÔRMA COM MONTANTE METÁLICO FIXADO COM BARRAS DE AÇO ENGASTADAS NA LAJE, TRAVESSÃO EM MADEIRA E FECHAMENTO EM TELA DE POLIPROPILENO PARA EDIFÍCIOS ACIMA DE 4 PAVIMENTOS (2 MONTAGENS). AF_03/2024</t>
  </si>
  <si>
    <t>GUARDA-CORPO EM LAJE PÓS-DESFÔRMA COM MONTANTE METÁLICO FIXADO COM BARRAS DE AÇO ENGASTADAS NA LAJE, TRAVESSÃO EM MADEIRA E FECHAMENTO EM TELA DE POLIPROPILENO PARA EDIFÍCIOS COM ATÉ 4 PAVIMENTOS (1 MONTAGEM). AF_03/2024</t>
  </si>
  <si>
    <t>GUARDA-CORPO EM LAJE PÓS-DESFÔRMA COM MONTANTE METÁLICO FIXADO EM VIGA DE BORDA E FECHAMENTO EM PAINEL DE TELA METÁLICA PARA EDIFÍCIOS ACIMA DE 4 PAVIMENTOS (2 MONTAGENS). AF_03/2024</t>
  </si>
  <si>
    <t>GUARDA-CORPO EM LAJE PÓS-DESFÔRMA, PARA ESTRUTURAS EM CONCRETO, COM MONTANTE METÁLICO FIXADO EM VIGA DE BORDA E FECHAMENTO EM PAINEL DE TELA METÁLICA PARA EDIFÍCIOS COM ATÉ 4 PAVIMENTOS (1 MONTAGEM). AF_03/2024</t>
  </si>
  <si>
    <t>GUARDA-CORPO FIXADO EM FÔRMA DE MADEIRA COM MONTANTES E TRAVESSÕES EM MADEIRA E FECHAMENTO EM PLACA COMPENSADO PARA EDIFÍCIOS COM 3 PAVIMENTOS. AF_03/2024</t>
  </si>
  <si>
    <t>GUARDA-CORPO FIXADO EM FÔRMA DE MADEIRA COM MONTANTES E TRAVESSÕES EM MADEIRA E FECHAMENTO EM PLACA COMPENSADO PARA EDIFÍCIOS COM ALTURA IGUAL OU SUPERIOR A 4 PAVIMENTOS. AF_03/2024</t>
  </si>
  <si>
    <t>GUARDA-CORPO FIXADO EM FÔRMA DE MADEIRA COM MONTANTES E TRAVESSÕES EM MADEIRA E FECHAMENTO EM PLACA COMPENSADO PARA EDIFÍCIOS COM ATÉ 2 PAVIMENTOS. AF_03/2024</t>
  </si>
  <si>
    <t>GUARDA-CORPO FIXADO EM FÔRMA DE MADEIRA COM MONTANTES E TRAVESSÕES EM MADEIRA PRÉ-MONTADOS PARA EDIFÍCIOS COM 3 PAVIMENTOS. AF_03/2024</t>
  </si>
  <si>
    <t>GUARDA-CORPO FIXADO EM FÔRMA DE MADEIRA COM MONTANTES E TRAVESSÕES EM MADEIRA PRÉ-MONTADOS PARA EDIFÍCIOS COM ALTURA IGUAL OU SUPERIOR A 4 PAVIMENTOS. AF_03/2024</t>
  </si>
  <si>
    <t>GUARDA-CORPO FIXADO EM FÔRMA DE MADEIRA COM MONTANTES E TRAVESSÕES EM MADEIRA PRÉ-MONTADOS PARA EDIFÍCIOS COM ATÉ 2 PAVIMENTOS. AF_03/2024</t>
  </si>
  <si>
    <t>GUARDA-CORPO PARA ALVENARIA ESTRUTURAL, COM MONTANTE METÁLICO PARA DOIS NÍVEIS DE PROTEÇÃO E FECHAMENTO EM PAINEL DE TELA METÁLICA PARA EDIFÍCIOS ACIMA DE 8 PAVIMENTOS. AF_03/2024</t>
  </si>
  <si>
    <t>GUARDA-CORPO PARA ALVENARIA ESTRUTURAL, COM MONTANTE METÁLICO PARA DOIS NÍVEIS DE PROTEÇÃO E FECHAMENTO EM PAINEL DE TELA METÁLICA PARA EDIFÍCIOS COM ALTURA DE 5 A 8 PAVIMENTOS. AF_03/2024</t>
  </si>
  <si>
    <t>GUARDA-CORPO PARA ALVENARIA ESTRUTURAL, COM MONTANTE METÁLICO PARA DOIS NÍVEIS DE PROTEÇÃO E FECHAMENTO EM PAINEL DE TELA METÁLICA PARA EDIFÍCIOS COM ATÉ 4 PAVIMENTOS. AF_03/2024</t>
  </si>
  <si>
    <t>GUARDA-CORPO PARA POÇO DE CREMALHEIRA, COM MONTANTE METÁLICO FIXADO EM LAJE COM CHUMBADOR PARABOLT E FECHAMENTO EM PAINEL DE TELA METÁLICA (EXCLUSO PROTEÇÃO). AF_03/2024</t>
  </si>
  <si>
    <t>INSTALAÇÃO DE GAMBIARRA PARA SINALIZAÇÃO, INCLUINDO LÂMPADA, E SINALIZADOR. AF_03/2024</t>
  </si>
  <si>
    <t>INSTALAÇÃO DE SINALIZADOR NOTURNO LED. AF_03/2024</t>
  </si>
  <si>
    <t>LINHA DE VIDA INSTALADA JUNTO AO PISO PARA EDIFÍCIOS ACIMA DE 8 PAVIMENTOS. AF_03/2024</t>
  </si>
  <si>
    <t>LINHA DE VIDA INSTALADA JUNTO AO PISO PARA EDIFÍCIOS DE 5 A 8 PAVIMENTOS. AF_03/2024</t>
  </si>
  <si>
    <t>LINHA DE VIDA INSTALADA JUNTO AO PISO PARA EDIFÍCIOS DE ATÉ 4 PAVIMENTOS. AF_03/2024</t>
  </si>
  <si>
    <t>LINHA DE VIDA TIPO VARAL DE SEGURANÇA COM CABO DE AÇO PARA PROTEÇÃO DE PERIFERIA PARA EDIFÍCIOS ACIMA DE 8 PAVIMENTOS. AF_03/2024</t>
  </si>
  <si>
    <t>LINHA DE VIDA TIPO VARAL DE SEGURANÇA COM CABO DE AÇO PARA PROTEÇÃO DE PERIFERIA PARA EDIFÍCIOS DE 5 A 8 PAVIMENTOS. AF_03/2024</t>
  </si>
  <si>
    <t>LINHA DE VIDA TIPO VARAL DE SEGURANÇA COM CABO DE AÇO PARA PROTEÇÃO DE PERIFERIA PARA EDIFÍCIOS DE ATÉ 4 PAVIMENTOS. AF_03/2024</t>
  </si>
  <si>
    <t>MONTAGEM E DESMONTAGEM DE ANDAIME MODULAR FACHADEIRO, COM PISO METÁLICO, PARA EDIFÍCIOS COM MULTIPLOS PAVIMENTOS (EXCLUSIVE ANDAIME E LIMPEZA). AF_03/2024</t>
  </si>
  <si>
    <t>MONTAGEM E DESMONTAGEM DE ANDAIME MULTIDIRECIONAL (EXCLUSIVE ANDAIME E LIMPEZA). AF_03/2024</t>
  </si>
  <si>
    <t>MONTAGEM E DESMONTAGEM DE ANDAIME TUBULAR TIPO "TORRE" (EXCLUSIVE ANDAIME E LIMPEZA). AF_03/2024</t>
  </si>
  <si>
    <t>PLACA INDICATIVA FIXADA DIRETAMENTE NA ESTRUTURA ATRAVÉS DE PREGOS. AF_03/2024</t>
  </si>
  <si>
    <t>PLATAFORMA DE PROTEÇÃO PRINCIPAL (PRIMÁRIA) PARA COLETA DE RESÍDUOS COM ESTRUTURA METÁLICA E FORRAÇÃO EM TÁBUA DE MADEIRA SERRADA - 1 MONTAGEM POR OBRA. AF_03/2024</t>
  </si>
  <si>
    <t>PLATAFORMA DE PROTEÇÃO PRINCIPAL (PRIMÁRIA) PARA COLETA DE RESÍDUOS COM ESTRUTURA METÁLICA E FORRAÇÃO EM TÁBUA DE MADEIRA SERRADA - 2 MONTAGENS POR OBRA. AF_03/2024</t>
  </si>
  <si>
    <t>PLATAFORMA DE PROTEÇÃO PRINCIPAL (PRIMÁRIA) PARA COLETA DE RESÍDUOS COM ESTRUTURA METÁLICA E TRAMA DE MADEIRA FORRADA EM PAINEL COMPENSADO - 1 MONTAGEM POR OBRA. AF_03/2024</t>
  </si>
  <si>
    <t>PLATAFORMA DE PROTEÇÃO PRINCIPAL (PRIMÁRIA) PARA COLETA DE RESÍDUOS COM ESTRUTURA METÁLICA E TRAMA DE MADEIRA FORRADA EM PAINEL COMPENSADO - 2 MONTAGENS POR OBRA. AF_03/2024</t>
  </si>
  <si>
    <t>PLATAFORMA DE PROTEÇÃO PRINCIPAL PARA ALVENARIA ESTRUTURAL PARA SER APOIADA EM ANDAIME, INCLUSIVE MONTAGEM E DESMONTAGEM. AF_03/2024</t>
  </si>
  <si>
    <t>PLATAFORMA DE PROTEÇÃO SECUNDÁRIA PARA COLETA DE RESÍDUOS COM ESTRUTURA METÁLICA E FORRAÇÃO EM TÁBUA DE MADEIRA SERRADA - 1 MONTAGEM POR OBRA. AF_03/2024</t>
  </si>
  <si>
    <t>PLATAFORMA DE PROTEÇÃO SECUNDÁRIA PARA COLETA DE RESÍDUOS COM ESTRUTURA METÁLICA E FORRAÇÃO EM TÁBUA DE MADEIRA SERRADA - 2 MONTAGENS POR OBRA. AF_03/2024</t>
  </si>
  <si>
    <t>PLATAFORMA DE PROTEÇÃO SECUNDÁRIA PARA COLETA DE RESÍDUOS COM ESTRUTURA METÁLICA E FORRAÇÃO EM TÁBUA DE MADEIRA SERRADA - 3 MONTAGENS POR OBRA. AF_03/2024</t>
  </si>
  <si>
    <t>PLATAFORMA DE PROTEÇÃO SECUNDÁRIA PARA COLETA DE RESÍDUOS COM ESTRUTURA METÁLICA E TRAMA DE MADEIRA FORRADA EM PAINEL COMPENSADO - 1 MONTAGEM POR OBRA. AF_03/2024</t>
  </si>
  <si>
    <t>PLATAFORMA DE PROTEÇÃO SECUNDÁRIA PARA COLETA DE RESÍDUOS COM ESTRUTURA METÁLICA E TRAMA DE MADEIRA FORRADA EM PAINEL COMPENSADO - 2 MONTAGENS POR OBRA. AF_03/2024</t>
  </si>
  <si>
    <t>PLATAFORMA DE PROTEÇÃO SECUNDÁRIA PARA COLETA DE RESÍDUOS COM ESTRUTURA METÁLICA E TRAMA DE MADEIRA FORRADA EM PAINEL COMPENSADO - 3 MONTAGENS POR OBRA. AF_03/2024</t>
  </si>
  <si>
    <t>PLATAFORMA DE PROTEÇÃO TERCIÁRIA PARA COLETA DE RESÍDUOS COM ESTRUTURA METÁLICA E FORRAÇÃO EM TÁBUA DE MADEIRA SERRADA - 1 MONTAGEM POR OBRA. AF_03/2024</t>
  </si>
  <si>
    <t>PLATAFORMA DE PROTEÇÃO TERCIÁRIA PARA COLETA DE RESÍDUOS COM ESTRUTURA METÁLICA E FORRAÇÃO EM TÁBUA DE MADEIRA SERRADA - 2 MONTAGENS POR OBRA. AF_03/2024</t>
  </si>
  <si>
    <t>PLATAFORMA DE PROTEÇÃO TERCIÁRIA PARA COLETA DE RESÍDUOS COM ESTRUTURA METÁLICA E TRAMA DE MADEIRA FORRADA EM PAINEL COMPENSADO - 1 MONTAGEM POR OBRA. AF_03/2024</t>
  </si>
  <si>
    <t>PLATAFORMA DE PROTEÇÃO TERCIÁRIA PARA COLETA DE RESÍDUOS COM ESTRUTURA METÁLICA E TRAMA DE MADEIRA FORRADA EM PAINEL COMPENSADO - 2 MONTAGENS POR OBRA. AF_03/2024</t>
  </si>
  <si>
    <t>PONTEIRAS DE PROTEÇÃO DE PONTAS E VERGALHÕES EXPOSTOS EM ALVENARIA ESTRUTURAL. AF_03/2024</t>
  </si>
  <si>
    <t>PONTEIRAS DE PROTEÇÃO DE PONTAS E VERGALHÕES EXPOSTOS EM ESTRUTURAS DE CONCRETO ARMADO CONVENCIONAL. AF_03/2024</t>
  </si>
  <si>
    <t>PONTEIRAS DE PROTEÇÃO DE PONTAS E VERGALHÕES EXPOSTOS EM FUNDAÇÕES. AF_03/2024</t>
  </si>
  <si>
    <t>PROTEÇÃO DE ACESSO A CREMALHEIRA, COM CANCELA FIXADA EM LAJE - 1 MONTAGEM (EXCLUSO CANCELA). AF_03/2024</t>
  </si>
  <si>
    <t>PROTEÇÃO DE PEDESTRES, INCLUSIVE MONTAGEM E DESMONTAGEM. AF_03/2024_PS</t>
  </si>
  <si>
    <t>REDE DE PROTEÇÃO PISO A PISO (SISTEMA U). AF_03/2024</t>
  </si>
  <si>
    <t>REDE DE PROTEÇÃO TIPO SLQA INTERMEDIÁRIO PARA EDIFÍCIOS ACIMA DE 8 PAVIMENTOS. AF_03/2024</t>
  </si>
  <si>
    <t>REDE DE PROTEÇÃO TIPO SLQA INTERMEDIÁRIO PARA EDIFÍCIOS DE 5 A 8 PAVIMENTOS. AF_03/2024</t>
  </si>
  <si>
    <t>REDE DE PROTEÇÃO TIPO SLQA INTERMEDIÁRIO PARA EDIFÍCIOS DE ATÉ 4 PAVIMENTOS. AF_03/2024</t>
  </si>
  <si>
    <t>REDE DE PROTEÇÃO TIPO SLQA PESADO COM SUPORTES METÁLICOS TIPO FORCA PARA EDIFÍCIOS DE 5 A 8 PAVIMENTOS. AF_03/2024</t>
  </si>
  <si>
    <t>REDE DE PROTEÇÃO TIPO SLQA PESADO COM SUPORTES METÁLICOS TIPO FORCA PARA EDIFÍCIOS DE ACIMA DE 8 PAVIMENTOS. AF_03/2024</t>
  </si>
  <si>
    <t>REDE DE PROTEÇÃO TIPO SLQA PESADO COM SUPORTES METÁLICOS TIPO FORCA PARA EDIFÍCIOS DE ATÉ 4 PAVIMENTOS. AF_03/2024</t>
  </si>
  <si>
    <t>SINALIZAÇÃO COM FITA FIXADA EM CONE PLÁSTICO, INCLUINDO CONE. AF_03/2024</t>
  </si>
  <si>
    <t>SISTEMA DE PROTEÇÃO PARA PILARES DE PERIFERIA. AF_03/2024</t>
  </si>
  <si>
    <t>TOTEN EM MADEIRA COM PLACA INDICATIVA POSICIONADA NO TERRENO. AF_03/2024</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</si>
  <si>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</si>
  <si>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</si>
  <si>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</si>
  <si>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</si>
  <si>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</si>
  <si>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CA-60 DE 5,0 MM - MONTAGEM. AF_11/2020</t>
  </si>
  <si>
    <t>ESCADA EM CONCRETO ARMADO MOLDADO IN LOCO, FCK 25 MPA, COM 1 LANCE E LAJE CASCATA, FÔRMA EM CHAPA DE MADEIRA COMPENSADA RESINADA. AF_11/2020</t>
  </si>
  <si>
    <t>ESCADA EM CONCRETO ARMADO MOLDADO IN LOCO, FCK 25 MPA, COM 1 LANCE E LAJE PLANA, FÔRMA EM CHAPA DE MADEIRA COMPENSADA RESINADA. AF_11/2020</t>
  </si>
  <si>
    <t>ESCADA EM CONCRETO ARMADO MOLDADO IN LOCO, FCK 25 MPA, COM 2 LANCES EM L E LAJE CASCATA, FÔRMA EM CHAPA DE MADEIRA COMPENSADA RESINADA. AF_11/2020</t>
  </si>
  <si>
    <t>ESCADA EM CONCRETO ARMADO MOLDADO IN LOCO, FCK 25 MPA, COM 2 LANCES EM L E LAJE PLANA, FÔRMA EM CHAPA DE MADEIRA COMPENSADA RESINADA. AF_11/2020</t>
  </si>
  <si>
    <t>ESCADA EM CONCRETO ARMADO MOLDADO IN LOCO, FCK 25 MPA, COM 2 LANCES EM U E LAJE CASCATA, FÔRMA EM CHAPA DE MADEIRA COMPENSADA RESINADA. AF_11/2020</t>
  </si>
  <si>
    <t>ESCADA EM CONCRETO ARMADO MOLDADO IN LOCO, FCK 25 MPA, COM 2 LANCES EM U E LAJE PLANA, FÔRMA EM CHAPA DE MADEIRA COMPENSADA RESINADA. AF_11/2020</t>
  </si>
  <si>
    <t>ESCADA EM CONCRETO ARMADO MOLDADO IN LOCO, FCK 25 MPA, COM 2 LANCES EM X E LAJE CASCATA, FÔRMA EM CHAPA DE MADEIRA COMPENSADA RESINADA. AF_11/2020</t>
  </si>
  <si>
    <t>ESCADA EM CONCRETO ARMADO MOLDADO IN LOCO, FCK 25 MPA, COM 2 LANCES EM X E LAJE PLANA, FÔRMA EM CHAPA DE MADEIRA COMPENSADA RESINADA. AF_11/2020</t>
  </si>
  <si>
    <t>ESCADA HELICOIDAL EM AÇO GALVANIZADO, DIAMETRO DE 1,2 M, DOTADA DE GUARDA-CORPO, FIXADA COM CHUMBADOR MECÂNICO. AF_11/2020</t>
  </si>
  <si>
    <t>ESCADA TIPO MARINHEIRO EM TUBO ACO GALVANIZADO 1 1/2", COM GUARDA-CORPO, PARA ALTURAS MAIORES QUE 3 M, FIXADA COM CHUMBADOR MECÂNICO. AF_11/2020</t>
  </si>
  <si>
    <t>ESCADA TIPO MARINHEIRO EM TUBO ACO GALVANIZADO 1 1/2", SEM GUARDA-CORPO, FIXADA COM CHUMBADOR MECÂNICO. AF_11/2020</t>
  </si>
  <si>
    <t>ESCADA TIPO MARINHEIRO EM TUBO AÇO GALVANIZADO 1 1/2", COM GUARDA-CORPO, PARA ALTURAS DE ATÉ 3 M, FIXADA COM CHUMBADOR MECÂNICO. AF_11/2020</t>
  </si>
  <si>
    <t>FABRICAÇÃO DE FÔRMA PARA ESCADA DUPLA COM 2 LANCES EM "X" E LAJE CASCATA, EM CHAPA DE MADEIRA COMPENSADA PLASTIFICADA, E=18 MM. AF_11/2020</t>
  </si>
  <si>
    <t>FABRICAÇÃO DE FÔRMA PARA ESCADA DUPLA COM 2 LANCES EM "X" E LAJE CASCATA, EM CHAPA DE MADEIRA COMPENSADA RESINADA, E= 17 MM. AF_11/2020</t>
  </si>
  <si>
    <t>FABRICAÇÃO DE FÔRMA PARA ESCADA DUPLA COM 2 LANCES EM "X" E LAJE PLANA, EM CHAPA DE MADEIRA COMPENSADA PLASTIFICADA, E=18 MM. AF_11/2020</t>
  </si>
  <si>
    <t>FABRICAÇÃO DE FÔRMA PARA ESCADA DUPLA COM 2 LANCES EM "X" E LAJE PLANA, EM CHAPA DE MADEIRA COMPENSADA RESINADA, E= 17 MM. AF_11/2020</t>
  </si>
  <si>
    <t>FABRICAÇÃO DE FÔRMA PARA ESCADA DUPLA COM 2 LANCES EM X E LAJE CASCATA, EM MADEIRA SERRADA, E=25 MM. AF_11/2020</t>
  </si>
  <si>
    <t>FABRICAÇÃO DE FÔRMA PARA ESCADA DUPLA COM 2 LANCES EM X E LAJE PLANA, EM MADEIRA SERRADA, E=25 MM. AF_11/2020</t>
  </si>
  <si>
    <t>FABRICAÇÃO DE FÔRMA PARA ESCADAS, COM 1 LANCE E LAJE CASCATA, EM CHAPA DE MADEIRA COMPENSADA PLASTIFICADA, E=18 MM. AF_11/2020</t>
  </si>
  <si>
    <t>FABRICAÇÃO DE FÔRMA PARA ESCADAS, COM 1 LANCE E LAJE CASCATA, EM CHAPA DE MADEIRA COMPENSADA RESINADA, E= 17 MM. AF_11/2020</t>
  </si>
  <si>
    <t>FABRICAÇÃO DE FÔRMA PARA ESCADAS, COM 1 LANCE E LAJE CASCATA, EM MADEIRA SERRADA, E=25 MM. AF_11/2020</t>
  </si>
  <si>
    <t>FABRICAÇÃO DE FÔRMA PARA ESCADAS, COM 1 LANCE E LAJE PLANA, EM CHAPA DE MADEIRA COMPENSADA PLASTIFICADA, E=18 MM. AF_11/2020</t>
  </si>
  <si>
    <t>FABRICAÇÃO DE FÔRMA PARA ESCADAS, COM 1 LANCE E LAJE PLANA, EM CHAPA DE MADEIRA COMPENSADA RESINADA, E= 17 MM. AF_11/2020</t>
  </si>
  <si>
    <t>FABRICAÇÃO DE FÔRMA PARA ESCADAS, COM 1 LANCE E LAJE PLANA, EM MADEIRA SERRADA, E=25 MM. AF_11/2020</t>
  </si>
  <si>
    <t>FABRICAÇÃO DE FÔRMA PARA ESCADAS, COM 2 LANCES EM "L" E LAJE CASCATA, EM CHAPA DE MADEIRA COMPENSADA PLASTIFICADA, E=18 MM. AF_11/2020</t>
  </si>
  <si>
    <t>FABRICAÇÃO DE FÔRMA PARA ESCADAS, COM 2 LANCES EM "L" E LAJE CASCATA, EM CHAPA DE MADEIRA COMPENSADA RESINADA, E= 17 MM. AF_11/2020</t>
  </si>
  <si>
    <t>FABRICAÇÃO DE FÔRMA PARA ESCADAS, COM 2 LANCES EM "L" E LAJE CASCATA, EM MADEIRA SERRADA, E=25 MM. AF_11/2020</t>
  </si>
  <si>
    <t>FABRICAÇÃO DE FÔRMA PARA ESCADAS, COM 2 LANCES EM "L" E LAJE PLANA, EM CHAPA DE MADEIRA COMPENSADA PLASTIFICADA, E=18 MM. AF_11/2020</t>
  </si>
  <si>
    <t>FABRICAÇÃO DE FÔRMA PARA ESCADAS, COM 2 LANCES EM "L" E LAJE PLANA, EM CHAPA DE MADEIRA COMPENSADA RESINADA, E= 17 MM. AF_11/2020</t>
  </si>
  <si>
    <t>FABRICAÇÃO DE FÔRMA PARA ESCADAS, COM 2 LANCES EM "L" E LAJE PLANA, EM MADEIRA SERRADA, E=25 MM. AF_11/2020</t>
  </si>
  <si>
    <t>FABRICAÇÃO DE FÔRMA PARA ESCADAS, COM 2 LANCES EM "U" E LAJE CASCATA, EM CHAPA DE MADEIRA COMPENSADA PLASTIFICADA, E=18 MM. AF_11/2020</t>
  </si>
  <si>
    <t>FABRICAÇÃO DE FÔRMA PARA ESCADAS, COM 2 LANCES EM "U" E LAJE CASCATA, EM CHAPA DE MADEIRA COMPENSADA RESINADA, E= 17 MM. AF_11/2020</t>
  </si>
  <si>
    <t>FABRICAÇÃO DE FÔRMA PARA ESCADAS, COM 2 LANCES EM "U" E LAJE CASCATA, EM MADEIRA SERRADA, E=25 MM. AF_11/2020</t>
  </si>
  <si>
    <t>FABRICAÇÃO DE FÔRMA PARA ESCADAS, COM 2 LANCES EM "U" E LAJE PLANA, EM CHAPA DE MADEIRA COMPENSADA PLASTIFICADA, E=18 MM. AF_11/2020</t>
  </si>
  <si>
    <t>FABRICAÇÃO DE FÔRMA PARA ESCADAS, COM 2 LANCES EM "U" E LAJE PLANA, EM CHAPA DE MADEIRA COMPENSADA RESINADA, E= 17 MM. AF_11/2020</t>
  </si>
  <si>
    <t>FABRICAÇÃO DE FÔRMA PARA ESCADAS, COM 2 LANCES EM "U" E LAJE PLANA, EM MADEIRA SERRADA, E=25 MM. AF_11/2020</t>
  </si>
  <si>
    <t>MONTAGEM E DESMONTAGEM DE FÔRMA PARA ESCADA DUPLA COM 2 LANCES EM "X" E LAJE CASCATA, EM CHAPA DE MADEIRA COMPENSADA PLASTIFICADA, 10 UTILIZAÇÕES. AF_11/2020</t>
  </si>
  <si>
    <t>MONTAGEM E DESMONTAGEM DE FÔRMA PARA ESCADA DUPLA COM 2 LANCES EM "X" E LAJE CASCATA, EM CHAPA DE MADEIRA COMPENSADA PLASTIFICADA, 6 UTILIZAÇÕES. AF_11/2020</t>
  </si>
  <si>
    <t>MONTAGEM E DESMONTAGEM DE FÔRMA PARA ESCADA DUPLA COM 2 LANCES EM "X" E LAJE CASCATA, EM CHAPA DE MADEIRA COMPENSADA PLASTIFICADA, 8 UTILIZAÇÕES. AF_11/2020</t>
  </si>
  <si>
    <t>MONTAGEM E DESMONTAGEM DE FÔRMA PARA ESCADA DUPLA COM 2 LANCES EM "X" E LAJE CASCATA, EM CHAPA DE MADEIRA COMPENSADA RESINADA, 2 UTILIZAÇÕES. AF_11/2020</t>
  </si>
  <si>
    <t>MONTAGEM E DESMONTAGEM DE FÔRMA PARA ESCADA DUPLA COM 2 LANCES EM "X" E LAJE CASCATA, EM CHAPA DE MADEIRA COMPENSADA RESINADA, 4 UTILIZAÇÕES. AF_11/2020</t>
  </si>
  <si>
    <t>MONTAGEM E DESMONTAGEM DE FÔRMA PARA ESCADA DUPLA COM 2 LANCES EM "X" E LAJE CASCATA, EM MADEIRA SERRADA, 1 UTILIZAÇÃO. AF_11/2020</t>
  </si>
  <si>
    <t>MONTAGEM E DESMONTAGEM DE FÔRMA PARA ESCADA DUPLA COM 2 LANCES EM "X" E LAJE CASCATA, EM MADEIRA SERRADA, 2 UTILIZAÇÕES. AF_11/2020</t>
  </si>
  <si>
    <t>MONTAGEM E DESMONTAGEM DE FÔRMA PARA ESCADA DUPLA COM 2 LANCES EM "X" E LAJE PLANA, EM CHAPA DE MADEIRA COMPENSADA PLASTIFICADA, 10 UTILIZAÇÕES. AF_11/2020</t>
  </si>
  <si>
    <t>MONTAGEM E DESMONTAGEM DE FÔRMA PARA ESCADA DUPLA COM 2 LANCES EM "X" E LAJE PLANA, EM CHAPA DE MADEIRA COMPENSADA PLASTIFICADA, 6 UTILIZAÇÕES. AF_11/2020</t>
  </si>
  <si>
    <t>MONTAGEM E DESMONTAGEM DE FÔRMA PARA ESCADA DUPLA COM 2 LANCES EM "X" E LAJE PLANA, EM CHAPA DE MADEIRA COMPENSADA PLASTIFICADA, 8 UTILIZAÇÕES. AF_11/2020</t>
  </si>
  <si>
    <t>MONTAGEM E DESMONTAGEM DE FÔRMA PARA ESCADA DUPLA COM 2 LANCES EM "X" E LAJE PLANA, EM CHAPA DE MADEIRA COMPENSADA RESINADA, 2 UTILIZAÇÕES. AF_11/2020</t>
  </si>
  <si>
    <t>MONTAGEM E DESMONTAGEM DE FÔRMA PARA ESCADA DUPLA COM 2 LANCES EM "X" E LAJE PLANA, EM CHAPA DE MADEIRA COMPENSADA RESINADA, 4 UTILIZAÇÕES. AF_11/2020</t>
  </si>
  <si>
    <t>MONTAGEM E DESMONTAGEM DE FÔRMA PARA ESCADA DUPLA COM 2 LANCES EM "X" E LAJE PLANA, EM MADEIRA SERRADA, 1 UTILIZAÇÃO. AF_11/2020</t>
  </si>
  <si>
    <t>MONTAGEM E DESMONTAGEM DE FÔRMA PARA ESCADA DUPLA COM 2 LANCES EM "X" E LAJE PLANA, EM MADEIRA SERRADA, 2 UTILIZAÇÕES. AF_11/2020</t>
  </si>
  <si>
    <t>MONTAGEM E DESMONTAGEM DE FÔRMA PARA ESCADAS, COM 1 LANCE E LAJE CASCATA, EM CHAPA DE MADEIRA COMPENSADA PLASTIFICADA, 10 UTILIZAÇÕES. AF_11/2020</t>
  </si>
  <si>
    <t>MONTAGEM E DESMONTAGEM DE FÔRMA PARA ESCADAS, COM 1 LANCE E LAJE CASCATA, EM CHAPA DE MADEIRA COMPENSADA PLASTIFICADA, 6 UTILIZAÇÕES. AF_11/2020</t>
  </si>
  <si>
    <t>MONTAGEM E DESMONTAGEM DE FÔRMA PARA ESCADAS, COM 1 LANCE E LAJE CASCATA, EM CHAPA DE MADEIRA COMPENSADA PLASTIFICADA, 8 UTILIZAÇÕES. AF_11/2020</t>
  </si>
  <si>
    <t>MONTAGEM E DESMONTAGEM DE FÔRMA PARA ESCADAS, COM 1 LANCE E LAJE CASCATA, EM CHAPA DE MADEIRA COMPENSADA RESINADA, 2 UTILIZAÇÕES. AF_11/2020</t>
  </si>
  <si>
    <t>MONTAGEM E DESMONTAGEM DE FÔRMA PARA ESCADAS, COM 1 LANCE E LAJE CASCATA, EM CHAPA DE MADEIRA COMPENSADA RESINADA, 4 UTILIZAÇÕES. AF_11/2020</t>
  </si>
  <si>
    <t>MONTAGEM E DESMONTAGEM DE FÔRMA PARA ESCADAS, COM 1 LANCE E LAJE CASCATA, EM MADEIRA SERRADA, 1 UTILIZAÇÃO. AF_11/2020</t>
  </si>
  <si>
    <t>MONTAGEM E DESMONTAGEM DE FÔRMA PARA ESCADAS, COM 1 LANCE E LAJE CASCATA, EM MADEIRA SERRADA, 2 UTILIZAÇÕES. AF_11/2020</t>
  </si>
  <si>
    <t>MONTAGEM E DESMONTAGEM DE FÔRMA PARA ESCADAS, COM 1 LANCE E LAJE PLANA, EM CHAPA DE MADEIRA COMPENSADA PLASTIFICADA, 10 UTILIZAÇÕES. AF_11/2020</t>
  </si>
  <si>
    <t>MONTAGEM E DESMONTAGEM DE FÔRMA PARA ESCADAS, COM 1 LANCE E LAJE PLANA, EM CHAPA DE MADEIRA COMPENSADA PLASTIFICADA, 6 UTILIZAÇÕES. AF_11/2020</t>
  </si>
  <si>
    <t>MONTAGEM E DESMONTAGEM DE FÔRMA PARA ESCADAS, COM 1 LANCE E LAJE PLANA, EM CHAPA DE MADEIRA COMPENSADA PLASTIFICADA, 8 UTILIZAÇÕES. AF_11/2020</t>
  </si>
  <si>
    <t>MONTAGEM E DESMONTAGEM DE FÔRMA PARA ESCADAS, COM 1 LANCE E LAJE PLANA, EM CHAPA DE MADEIRA COMPENSADA RESINADA, 2 UTILIZAÇÕES. AF_11/2020</t>
  </si>
  <si>
    <t>MONTAGEM E DESMONTAGEM DE FÔRMA PARA ESCADAS, COM 1 LANCE E LAJE PLANA, EM CHAPA DE MADEIRA COMPENSADA RESINADA, 4 UTILIZAÇÕES. AF_11/2020</t>
  </si>
  <si>
    <t>MONTAGEM E DESMONTAGEM DE FÔRMA PARA ESCADAS, COM 1 LANCE E LAJE PLANA, EM MADEIRA SERRADA, 1 UTILIZAÇÃO. AF_11/2020</t>
  </si>
  <si>
    <t>MONTAGEM E DESMONTAGEM DE FÔRMA PARA ESCADAS, COM 1 LANCE E LAJE PLANA, EM MADEIRA SERRADA, 2 UTILIZAÇÕES. AF_11/2020</t>
  </si>
  <si>
    <t>MONTAGEM E DESMONTAGEM DE FÔRMA PARA ESCADAS, COM 2 LANCES EM "L" E LAJE CASCATA, EM CHAPA DE MADEIRA COMPENSADA PLASTIFICADA, 10 UTILIZAÇÕES. AF_11/2020</t>
  </si>
  <si>
    <t>MONTAGEM E DESMONTAGEM DE FÔRMA PARA ESCADAS, COM 2 LANCES EM "L" E LAJE CASCATA, EM CHAPA DE MADEIRA COMPENSADA PLASTIFICADA, 6 UTILIZAÇÕES. AF_11/2020</t>
  </si>
  <si>
    <t>MONTAGEM E DESMONTAGEM DE FÔRMA PARA ESCADAS, COM 2 LANCES EM "L" E LAJE CASCATA, EM CHAPA DE MADEIRA COMPENSADA PLASTIFICADA, 8 UTILIZAÇÕES. AF_11/2020</t>
  </si>
  <si>
    <t>MONTAGEM E DESMONTAGEM DE FÔRMA PARA ESCADAS, COM 2 LANCES EM "L" E LAJE CASCATA, EM CHAPA DE MADEIRA COMPENSADA RESINADA, 2 UTILIZAÇÕES. AF_11/2020</t>
  </si>
  <si>
    <t>MONTAGEM E DESMONTAGEM DE FÔRMA PARA ESCADAS, COM 2 LANCES EM "L" E LAJE CASCATA, EM CHAPA DE MADEIRA COMPENSADA RESINADA, 4 UTILIZAÇÕES. AF_11/2020</t>
  </si>
  <si>
    <t>MONTAGEM E DESMONTAGEM DE FÔRMA PARA ESCADAS, COM 2 LANCES EM "L" E LAJE CASCATA, EM MADEIRA SERRADA, 1 UTILIZAÇÃO. AF_11/2020</t>
  </si>
  <si>
    <t>MONTAGEM E DESMONTAGEM DE FÔRMA PARA ESCADAS, COM 2 LANCES EM "L" E LAJE CASCATA, EM MADEIRA SERRADA, 2 UTILIZAÇÕES. AF_11/2020</t>
  </si>
  <si>
    <t>MONTAGEM E DESMONTAGEM DE FÔRMA PARA ESCADAS, COM 2 LANCES EM "L" E LAJE PLANA, EM CHAPA DE MADEIRA COMPENSADA PLASTIFICADA, 10 UTILIZAÇÕES. AF_11/2020</t>
  </si>
  <si>
    <t>MONTAGEM E DESMONTAGEM DE FÔRMA PARA ESCADAS, COM 2 LANCES EM "L" E LAJE PLANA, EM CHAPA DE MADEIRA COMPENSADA PLASTIFICADA, 6 UTILIZAÇÕES. AF_11/2020</t>
  </si>
  <si>
    <t>MONTAGEM E DESMONTAGEM DE FÔRMA PARA ESCADAS, COM 2 LANCES EM "L" E LAJE PLANA, EM CHAPA DE MADEIRA COMPENSADA PLASTIFICADA, 8 UTILIZAÇÕES. AF_11/2020</t>
  </si>
  <si>
    <t>MONTAGEM E DESMONTAGEM DE FÔRMA PARA ESCADAS, COM 2 LANCES EM "L" E LAJE PLANA, EM CHAPA DE MADEIRA COMPENSADA RESINADA, 2 UTILIZAÇÕES. AF_11/2020</t>
  </si>
  <si>
    <t>MONTAGEM E DESMONTAGEM DE FÔRMA PARA ESCADAS, COM 2 LANCES EM "L" E LAJE PLANA, EM CHAPA DE MADEIRA COMPENSADA RESINADA, 4 UTILIZAÇÕES. AF_11/2020</t>
  </si>
  <si>
    <t>MONTAGEM E DESMONTAGEM DE FÔRMA PARA ESCADAS, COM 2 LANCES EM "L" E LAJE PLANA, EM MADEIRA SERRADA, 1 UTILIZAÇÃO. AF_11/2020</t>
  </si>
  <si>
    <t>MONTAGEM E DESMONTAGEM DE FÔRMA PARA ESCADAS, COM 2 LANCES EM "L" E LAJE PLANA, EM MADEIRA SERRADA, 2 UTILIZAÇÕES. AF_11/2020</t>
  </si>
  <si>
    <t>MONTAGEM E DESMONTAGEM DE FÔRMA PARA ESCADAS, COM 2 LANCES EM "U" E LAJE CASCATA, EM CHAPA DE MADEIRA COMPENSADA PLASTIFICADA, 10 UTILIZAÇÕES. AF_11/2020</t>
  </si>
  <si>
    <t>MONTAGEM E DESMONTAGEM DE FÔRMA PARA ESCADAS, COM 2 LANCES EM "U" E LAJE CASCATA, EM CHAPA DE MADEIRA COMPENSADA PLASTIFICADA, 6 UTILIZAÇÕES. AF_11/2020</t>
  </si>
  <si>
    <t>MONTAGEM E DESMONTAGEM DE FÔRMA PARA ESCADAS, COM 2 LANCES EM "U" E LAJE CASCATA, EM CHAPA DE MADEIRA COMPENSADA PLASTIFICADA, 8 UTILIZAÇÕES. AF_11/2020</t>
  </si>
  <si>
    <t>MONTAGEM E DESMONTAGEM DE FÔRMA PARA ESCADAS, COM 2 LANCES EM "U" E LAJE CASCATA, EM CHAPA DE MADEIRA COMPENSADA RESINADA, 2 UTILIZAÇÕES. AF_11/2020</t>
  </si>
  <si>
    <t>MONTAGEM E DESMONTAGEM DE FÔRMA PARA ESCADAS, COM 2 LANCES EM "U" E LAJE CASCATA, EM CHAPA DE MADEIRA COMPENSADA RESINADA, 4 UTILIZAÇÕES. AF_11/2020</t>
  </si>
  <si>
    <t>MONTAGEM E DESMONTAGEM DE FÔRMA PARA ESCADAS, COM 2 LANCES EM "U" E LAJE CASCATA, EM MADEIRA SERRADA, 1 UTILIZAÇÃO. AF_11/2020</t>
  </si>
  <si>
    <t>MONTAGEM E DESMONTAGEM DE FÔRMA PARA ESCADAS, COM 2 LANCES EM "U" E LAJE CASCATA, EM MADEIRA SERRADA, 2 UTILIZAÇÕES. AF_11/2020</t>
  </si>
  <si>
    <t>MONTAGEM E DESMONTAGEM DE FÔRMA PARA ESCADAS, COM 2 LANCES EM "U" E LAJE PLANA, EM CHAPA DE MADEIRA COMPENSADA PLASTIFICADA, 10 UTILIZAÇÕES. AF_11/2020</t>
  </si>
  <si>
    <t>MONTAGEM E DESMONTAGEM DE FÔRMA PARA ESCADAS, COM 2 LANCES EM "U" E LAJE PLANA, EM CHAPA DE MADEIRA COMPENSADA PLASTIFICADA, 6 UTILIZAÇÕES. AF_11/2020</t>
  </si>
  <si>
    <t>MONTAGEM E DESMONTAGEM DE FÔRMA PARA ESCADAS, COM 2 LANCES EM "U" E LAJE PLANA, EM CHAPA DE MADEIRA COMPENSADA PLASTIFICADA, 8 UTILIZAÇÕES. AF_11/2020</t>
  </si>
  <si>
    <t>MONTAGEM E DESMONTAGEM DE FÔRMA PARA ESCADAS, COM 2 LANCES EM "U" E LAJE PLANA, EM CHAPA DE MADEIRA COMPENSADA RESINADA, 2 UTILIZAÇÕES. AF_11/2020</t>
  </si>
  <si>
    <t>MONTAGEM E DESMONTAGEM DE FÔRMA PARA ESCADAS, COM 2 LANCES EM "U" E LAJE PLANA, EM CHAPA DE MADEIRA COMPENSADA RESINADA, 4 UTILIZAÇÕES. AF_11/2020</t>
  </si>
  <si>
    <t>MONTAGEM E DESMONTAGEM DE FÔRMA PARA ESCADAS, COM 2 LANCES EM "U" E LAJE PLANA, EM MADEIRA SERRADA, 1 UTILIZAÇÃO. AF_11/2020</t>
  </si>
  <si>
    <t>MONTAGEM E DESMONTAGEM DE FÔRMA PARA ESCADAS, COM 2 LANCES EM "U" E LAJE PLANA, EM MADEIRA SERRADA, 2 UTILIZAÇÕES. AF_11/2020</t>
  </si>
  <si>
    <t>ESCAVAÇÃO HORIZONTAL EM SOLO DE 1A CATEGORIA COM TRATOR DE ESTEIRAS (100HP/LÂMINA: 2,19M3). AF_07/2020</t>
  </si>
  <si>
    <t>ESCAVAÇÃO HORIZONTAL EM SOLO DE 1A CATEGORIA COM TRATOR DE ESTEIRAS (125HP/LÂMINA: 2,70M3). AF_07/2020</t>
  </si>
  <si>
    <t>ESCAVAÇÃO HORIZONTAL EM SOLO DE 1A CATEGORIA COM TRATOR DE ESTEIRAS (150HP/LÂMINA: 3,18M3). AF_07/2020</t>
  </si>
  <si>
    <t>ESCAVAÇÃO HORIZONTAL EM SOLO DE 1A CATEGORIA COM TRATOR DE ESTEIRAS (170HP/LÂMINA: 5,20M3). AF_07/2020</t>
  </si>
  <si>
    <t>ESCAVAÇÃO HORIZONTAL EM SOLO DE 1A CATEGORIA COM TRATOR DE ESTEIRAS (347HP/LÂMINA: 8,70M3). AF_07/2020</t>
  </si>
  <si>
    <t>ESCAVAÇÃO HORIZONTAL, INCLUINDO CARGA E DESCARGA EM SOLO DE 1A CATEGORIA COM TRATOR DE ESTEIRAS (100HP/LÂMINA: 2,19M3). AF_07/2020</t>
  </si>
  <si>
    <t>ESCAVAÇÃO HORIZONTAL, INCLUINDO CARGA E DESCARGA EM SOLO DE 1A CATEGORIA COM TRATOR DE ESTEIRAS (125HP/LÂMINA: 2,70M3). AF_07/2020</t>
  </si>
  <si>
    <t>ESCAVAÇÃO HORIZONTAL, INCLUINDO CARGA E DESCARGA EM SOLO DE 1A CATEGORIA COM TRATOR DE ESTEIRAS (150HP/LÂMINA: 3,18M3). AF_07/2020</t>
  </si>
  <si>
    <t>ESCAVAÇÃO HORIZONTAL, INCLUINDO CARGA E DESCARGA EM SOLO DE 1A CATEGORIA COM TRATOR DE ESTEIRAS (170HP/LÂMINA: 5,20M3). AF_07/2020</t>
  </si>
  <si>
    <t>ESCAVAÇÃO HORIZONTAL, INCLUINDO CARGA E DESCARGA EM SOLO DE 1A CATEGORIA COM TRATOR DE ESTEIRAS (347HP/LÂMINA: 8,70M3). AF_07/2020</t>
  </si>
  <si>
    <t>ESCAVAÇÃO HORIZONTAL, INCLUINDO CARGA, DESCARGA E TRANSPORTE EM SOLO DE 1A CATEGORIA COM TRATOR DE ESTEIRAS (100HP/LÂMINA: 2,19M3) E CAMINHÃO BASCULANTE DE 10M3, DMT ATÉ 200M. AF_07/2020</t>
  </si>
  <si>
    <t>ESCAVAÇÃO HORIZONTAL, INCLUINDO CARGA, DESCARGA E TRANSPORTE EM SOLO DE 1A CATEGORIA COM TRATOR DE ESTEIRAS (100HP/LÂMINA: 2,19M3) E CAMINHÃO BASCULANTE DE 14M3, DMT ATÉ 200M. AF_07/2020</t>
  </si>
  <si>
    <t>ESCAVAÇÃO HORIZONTAL, INCLUINDO CARGA, DESCARGA E TRANSPORTE EM SOLO DE 1A CATEGORIA COM TRATOR DE ESTEIRAS (125HP/LÂMINA: 2,70M3) E CAMINHÃO BASCULANTE DE 10M3, DMT ATÉ 200M. AF_07/2020</t>
  </si>
  <si>
    <t>ESCAVAÇÃO HORIZONTAL, INCLUINDO CARGA, DESCARGA E TRANSPORTE EM SOLO DE 1A CATEGORIA COM TRATOR DE ESTEIRAS (125HP/LÂMINA: 2,70M3) E CAMINHÃO BASCULANTE DE 14M3, DMT ATÉ 200M. AF_07/2020</t>
  </si>
  <si>
    <t>ESCAVAÇÃO HORIZONTAL, INCLUINDO CARGA, DESCARGA E TRANSPORTE EM SOLO DE 1A CATEGORIA COM TRATOR DE ESTEIRAS (150HP/LÂMINA: 3,18M3) E CAMINHÃO BASCULANTE DE 10M3, DMT ATÉ 200M AF_07/2020</t>
  </si>
  <si>
    <t>ESCAVAÇÃO HORIZONTAL, INCLUINDO CARGA, DESCARGA E TRANSPORTE EM SOLO DE 1A CATEGORIA COM TRATOR DE ESTEIRAS (150HP/LÂMINA: 3,18M3) E CAMINHÃO BASCULANTE DE 14M3, DMT ATÉ 200M. AF_07/2020</t>
  </si>
  <si>
    <t>ESCAVAÇÃO HORIZONTAL, INCLUINDO CARGA, DESCARGA E TRANSPORTE EM SOLO DE 1A CATEGORIA COM TRATOR DE ESTEIRAS (170HP/LÂMINA: 5,20M3) E CAMINHÃO BASCULANTE DE 10M3, DMT ATÉ 200M. AF_07/2020</t>
  </si>
  <si>
    <t>ESCAVAÇÃO HORIZONTAL, INCLUINDO CARGA, DESCARGA E TRANSPORTE EM SOLO DE 1A CATEGORIA COM TRATOR DE ESTEIRAS (170HP/LÂMINA: 5,20M3) E CAMINHÃO BASCULANTE DE 14M3, DMT ATÉ 200M. AF_07/2020</t>
  </si>
  <si>
    <t>ESCAVAÇÃO HORIZONTAL, INCLUINDO CARGA, DESCARGA E TRANSPORTE EM SOLO DE 1A CATEGORIA COM TRATOR DE ESTEIRAS (347HP/LÂMINA: 8,70M3) E CAMINHÃO BASCULANTE DE 10M3, DMT ATÉ 200M. AF_07/2020</t>
  </si>
  <si>
    <t>ESCAVAÇÃO HORIZONTAL, INCLUINDO CARGA, DESCARGA E TRANSPORTE EM SOLO DE 1A CATEGORIA COM TRATOR DE ESTEIRAS (347HP/LÂMINA: 8,70M3) E CAMINHÃO BASCULANTE DE 14M3, DMT ATÉ 200M. AF_07/2020</t>
  </si>
  <si>
    <t>ESCAVAÇÃO HORIZONTAL, INCLUINDO ESCARIFICAÇÃO EM SOLO DE 2A CATEGORIA COM TRATOR DE ESTEIRAS (100HP/LÂMINA: 2,19M3). AF_07/2020</t>
  </si>
  <si>
    <t>ESCAVAÇÃO HORIZONTAL, INCLUINDO ESCARIFICAÇÃO EM SOLO DE 2A CATEGORIA COM TRATOR DE ESTEIRAS (125HP/LÂMINA: 2,70M3). AF_07/2020</t>
  </si>
  <si>
    <t>ESCAVAÇÃO HORIZONTAL, INCLUINDO ESCARIFICAÇÃO EM SOLO DE 2A CATEGORIA COM TRATOR DE ESTEIRAS (150HP/LÂMINA: 3,18M3). AF_07/2020</t>
  </si>
  <si>
    <t>ESCAVAÇÃO HORIZONTAL, INCLUINDO ESCARIFICAÇÃO EM SOLO DE 2A CATEGORIA COM TRATOR DE ESTEIRAS (170HP/LÂMINA: 5,20M3). AF_07/2020</t>
  </si>
  <si>
    <t>ESCAVAÇÃO HORIZONTAL, INCLUINDO ESCARIFICAÇÃO EM SOLO DE 2A CATEGORIA COM TRATOR DE ESTEIRAS (347HP/LÂMINA: 8,70M3). AF_07/2020</t>
  </si>
  <si>
    <t>ESCAVAÇÃO HORIZONTAL, INCLUINDO ESCARIFICAÇÃO, CARGA E DESCARGA EM SOLO DE 2A CATEGORIA COM TRATOR DE ESTEIRAS (100HP/LÂMINA: 2,19M3). AF_07/2020</t>
  </si>
  <si>
    <t>ESCAVAÇÃO HORIZONTAL, INCLUINDO ESCARIFICAÇÃO, CARGA E DESCARGA EM SOLO DE 2A CATEGORIA COM TRATOR DE ESTEIRAS (125HP/LÂMINA: 2,70M3). AF_07/2020</t>
  </si>
  <si>
    <t>ESCAVAÇÃO HORIZONTAL, INCLUINDO ESCARIFICAÇÃO, CARGA E DESCARGA EM SOLO DE 2A CATEGORIA COM TRATOR DE ESTEIRAS (150HP/LÂMINA: 3,18M3). AF_07/2020</t>
  </si>
  <si>
    <t>ESCAVAÇÃO HORIZONTAL, INCLUINDO ESCARIFICAÇÃO, CARGA E DESCARGA EM SOLO DE 2A CATEGORIA COM TRATOR DE ESTEIRAS (170HP/LÂMINA: 5,20M3). AF_07/2020</t>
  </si>
  <si>
    <t>ESCAVAÇÃO HORIZONTAL, INCLUINDO ESCARIFICAÇÃO, CARGA E DESCARGA EM SOLO DE 2A CATEGORIA COM TRATOR DE ESTEIRAS (347HP/LÂMINA: 8,70M3). AF_07/2020</t>
  </si>
  <si>
    <t>ESCAVAÇÃO HORIZONTAL, INCLUINDO ESCARIFICAÇÃO, CARGA, DESCARGA E TRANSPORTE EM SOLO DE 2A CATEGORIA COM TRATOR DE ESTEIRAS (100HP/LÂMINA: 2,19M3) E CAMINHÃO BASCULANTE DE 10M3, DMT ATÉ 200M. AF_07/2020</t>
  </si>
  <si>
    <t>ESCAVAÇÃO HORIZONTAL, INCLUINDO ESCARIFICAÇÃO, CARGA, DESCARGA E TRANSPORTE EM SOLO DE 2A CATEGORIA COM TRATOR DE ESTEIRAS (100HP/LÂMINA: 2,19M3) E CAMINHÃO BASCULANTE DE 14M3, DMT ATÉ 200M. AF_07/2020</t>
  </si>
  <si>
    <t>ESCAVAÇÃO HORIZONTAL, INCLUINDO ESCARIFICAÇÃO, CARGA, DESCARGA E TRANSPORTE EM SOLO DE 2A CATEGORIA COM TRATOR DE ESTEIRAS (125HP/LÂMINA: 2,70M3) E CAMINHÃO BASCULANTE DE 10M3, DMT ATÉ 200M. AF_07/2020</t>
  </si>
  <si>
    <t>ESCAVAÇÃO HORIZONTAL, INCLUINDO ESCARIFICAÇÃO, CARGA, DESCARGA E TRANSPORTE EM SOLO DE 2A CATEGORIA COM TRATOR DE ESTEIRAS (125HP/LÂMINA: 2,70M3) E CAMINHÃO BASCULANTE DE 14M3, DMT ATÉ 200M. AF_07/2020</t>
  </si>
  <si>
    <t>ESCAVAÇÃO HORIZONTAL, INCLUINDO ESCARIFICAÇÃO, CARGA, DESCARGA E TRANSPORTE EM SOLO DE 2A CATEGORIA COM TRATOR DE ESTEIRAS (150HP/LÂMINA: 3,18M3) E CAMINHÃO BASCULANTE DE 10M3, DMT ATÉ 200M. AF_07/2020</t>
  </si>
  <si>
    <t>ESCAVAÇÃO HORIZONTAL, INCLUINDO ESCARIFICAÇÃO, CARGA, DESCARGA E TRANSPORTE EM SOLO DE 2A CATEGORIA COM TRATOR DE ESTEIRAS (150HP/LÂMINA: 3,18M3) E CAMINHÃO BASCULANTE DE 14M3, DMT ATÉ 200M. AF_07/2020</t>
  </si>
  <si>
    <t>ESCAVAÇÃO HORIZONTAL, INCLUINDO ESCARIFICAÇÃO, CARGA, DESCARGA E TRANSPORTE EM SOLO DE 2A CATEGORIA COM TRATOR DE ESTEIRAS (170HP/LÂMINA: 5,20M3) E CAMINHÃO BASCULANTE DE 10M3, DMT ATÉ 200M. AF_07/2020</t>
  </si>
  <si>
    <t>ESCAVAÇÃO HORIZONTAL, INCLUINDO ESCARIFICAÇÃO, CARGA, DESCARGA E TRANSPORTE EM SOLO DE 2A CATEGORIA COM TRATOR DE ESTEIRAS (170HP/LÂMINA: 5,20M3) E CAMINHÃO BASCULANTE DE 14M3, DMT ATÉ 200M. AF_07/2020</t>
  </si>
  <si>
    <t>ESCAVAÇÃO HORIZONTAL, INCLUINDO ESCARIFICAÇÃO, CARGA, DESCARGA E TRANSPORTE EM SOLO DE 2A CATEGORIA COM TRATOR DE ESTEIRAS (347HP/LÂMINA: 8,70M3) E CAMINHÃO BASCULANTE DE 10M3, DMT ATÉ 200M. AF_07/2020</t>
  </si>
  <si>
    <t>ESCAVAÇÃO HORIZONTAL, INCLUINDO ESCARIFICAÇÃO, CARGA, DESCARGA E TRANSPORTE EM SOLO DE 2A CATEGORIA COM TRATOR DE ESTEIRAS (347HP/LÂMINA: 8,70M3) E CAMINHÃO BASCULANTE DE 14M3, DMT ATÉ 200M. AF_07/2020</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</si>
  <si>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</si>
  <si>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</si>
  <si>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</si>
  <si>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</si>
  <si>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</si>
  <si>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</si>
  <si>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</si>
  <si>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</si>
  <si>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</si>
  <si>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</si>
  <si>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</si>
  <si>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</si>
  <si>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</si>
  <si>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</si>
  <si>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</si>
  <si>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</si>
  <si>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</si>
  <si>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</si>
  <si>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</si>
  <si>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</si>
  <si>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</si>
  <si>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</si>
  <si>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</si>
  <si>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</si>
  <si>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</si>
  <si>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</si>
  <si>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</si>
  <si>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</si>
  <si>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</si>
  <si>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</si>
  <si>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</si>
  <si>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</si>
  <si>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</si>
  <si>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</si>
  <si>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</si>
  <si>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</si>
  <si>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</si>
  <si>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</si>
  <si>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</si>
  <si>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</si>
  <si>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</si>
  <si>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</si>
  <si>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</si>
  <si>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</si>
  <si>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</si>
  <si>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</si>
  <si>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</si>
  <si>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</si>
  <si>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</si>
  <si>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</si>
  <si>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</si>
  <si>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</si>
  <si>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</si>
  <si>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</si>
  <si>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</si>
  <si>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</si>
  <si>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</si>
  <si>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12 CAMINHÕES BASCULANTES DE 10 M³, DMT DE 6 KM E VELOCIDADE MÉDIA22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</si>
  <si>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</si>
  <si>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</si>
  <si>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</si>
  <si>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</si>
  <si>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</si>
  <si>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</si>
  <si>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</si>
  <si>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</si>
  <si>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</si>
  <si>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</si>
  <si>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</si>
  <si>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</si>
  <si>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</si>
  <si>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</si>
  <si>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MANUAL DE VALA. AF_09/2024</t>
  </si>
  <si>
    <t>ESCAVAÇÃO MECANIZADA DE VALA COM PROF. ATÉ 1,5 M (MÉDIA MONTANTE E JUSANTE/UMA COMPOSIÇÃO POR TRECHO), ESCAVADEIRA (0,8 M3), LARG. DE 1,5 M A 2,5 M, EM SOLO DE 1A CATEGORIA, EM LOCAIS COM ALTO NÍVEL DE INTERFERÊNCIA. AF_09/2024</t>
  </si>
  <si>
    <t>ESCAVAÇÃO MECANIZADA DE VALA COM PROF. ATÉ 1,5 M (MÉDIA MONTANTE E JUSANTE/UMA COMPOSIÇÃO POR TRECHO), ESCAVADEIRA (0,8 M3), LARG. DE 1,5 M A 2,5 M, EM SOLO DE 1A CATEGORIA, LOCAIS COM BAIXO NÍVEL DE INTERFERÊNCIA. AF_09/2024</t>
  </si>
  <si>
    <t>ESCAVAÇÃO MECANIZADA DE VALA COM PROF. ATÉ 1,5 M (MÉDIA MONTANTE E JUSANTE/UMA COMPOSIÇÃO POR TRECHO), ESCAVADEIRA (0,8 M3), LARG. DE 1,5 M A 2,5 M, EM SOLO DE 2A CATEGORIA, EM LOCAIS COM ALTO NÍVEL DE INTERFERÊNCIA. AF_09/2024</t>
  </si>
  <si>
    <t>ESCAVAÇÃO MECANIZADA DE VALA COM PROF. ATÉ 1,5 M (MÉDIA MONTANTE E JUSANTE/UMA COMPOSIÇÃO POR TRECHO), ESCAVADEIRA (0,8 M3), LARG. DE 1,5 M A 2,5 M, EM SOLO DE 2A CATEGORIA, LOCAIS COM BAIXO NÍVEL DE INTERFERÊNCIA. AF_09/2024</t>
  </si>
  <si>
    <t>ESCAVAÇÃO MECANIZADA DE VALA COM PROF. ATÉ 1,5 M (MÉDIA MONTANTE E JUSANTE/UMA COMPOSIÇÃO POR TRECHO), ESCAVADEIRA (0,8 M3), LARG. DE 1,5 M A 2,5 M, EM SOLO MOLE, EM LOCAIS COM ALTO NÍVEL DE INTERFERÊNCIA. AF_09/2024</t>
  </si>
  <si>
    <t>ESCAVAÇÃO MECANIZADA DE VALA COM PROF. ATÉ 1,5 M (MÉDIA MONTANTE E JUSANTE/UMA COMPOSIÇÃO POR TRECHO), ESCAVADEIRA (0,8 M3), LARG. DE 1,5 M A 2,5 M, EM SOLO MOLE, LOCAIS COM BAIXO NÍVEL DE INTERFERÊNCIA. AF_09/2024</t>
  </si>
  <si>
    <t>ESCAVAÇÃO MECANIZADA DE VALA COM PROF. ATÉ 1,5 M (MÉDIA MONTANTE E JUSANTE/UMA COMPOSIÇÃO POR TRECHO), ESCAVADEIRA (0,8 M3), LARG. MENOR QUE 1,5 M, EM SOLO DE 1A CATEGORIA, EM LOCAIS COM ALTO NÍVEL DE INTERFERÊNCIA. AF_09/2024</t>
  </si>
  <si>
    <t>ESCAVAÇÃO MECANIZADA DE VALA COM PROF. ATÉ 1,5 M (MÉDIA MONTANTE E JUSANTE/UMA COMPOSIÇÃO POR TRECHO), ESCAVADEIRA (0,8 M3),LARG. ATÉ 1,5 M, EM SOLO DE 2A CATEGORIA, EM LOCAIS COM ALTO NÍVEL DE INTERFERÊNCIA. AF_09/2024</t>
  </si>
  <si>
    <t>ESCAVAÇÃO MECANIZADA DE VALA COM PROF. ATÉ 1,5 M (MÉDIA MONTANTE E JUSANTE/UMA COMPOSIÇÃO POR TRECHO), ESCAVADEIRA (0,8 M3),LARG. MENOR QUE 1,5 M, EM SOLO DE 1A CATEGORIA, LOCAIS COM BAIXO NÍVEL DE INTERFERÊNCIA. AF_09/2024</t>
  </si>
  <si>
    <t>ESCAVAÇÃO MECANIZADA DE VALA COM PROF. ATÉ 1,5 M (MÉDIA MONTANTE E JUSANTE/UMA COMPOSIÇÃO POR TRECHO), ESCAVADEIRA (0,8 M3),LARG. MENOR QUE 1,5 M, EM SOLO DE MOLE, EM LOCAIS COM ALTO NÍVEL DE INTERFERÊNCIA. AF_09/2024</t>
  </si>
  <si>
    <t>ESCAVAÇÃO MECANIZADA DE VALA COM PROF. ATÉ 1,5 M (MÉDIA MONTANTE E JUSANTE/UMA COMPOSIÇÃO POR TRECHO), ESCAVADEIRA (0,8 M3),LARG. MENOR QUE 1,5 M, EM SOLO MOLE, LOCAIS COM BAIXO NÍVEL DE INTERFERÊNCIA. AF_09/2024</t>
  </si>
  <si>
    <t>ESCAVAÇÃO MECANIZADA DE VALA COM PROF. ATÉ 1,5 M (MÉDIA MONTANTE E JUSANTE/UMA COMPOSIÇÃO POR TRECHO), RETROESCAV. (0,26 M3), LARG. DE 0,8 M A 1,5 M, EM SOLO DE 1A CATEGORIA, EM LOCAIS COM ALTO NÍVEL DE INTERFERÊNCIA. AF_09/2024</t>
  </si>
  <si>
    <t>ESCAVAÇÃO MECANIZADA DE VALA COM PROF. ATÉ 1,5 M (MÉDIA MONTANTE E JUSANTE/UMA COMPOSIÇÃO POR TRECHO), RETROESCAV. (0,26 M3), LARG. DE 0,8 M A 1,5 M, EM SOLO DE 2A CATEGORIA, EM LOCAIS COM ALTO NÍVEL DE INTERFERÊNCIA. AF_09/2024</t>
  </si>
  <si>
    <t>ESCAVAÇÃO MECANIZADA DE VALA COM PROF. ATÉ 1,5 M (MÉDIA MONTANTE E JUSANTE/UMA COMPOSIÇÃO POR TRECHO), RETROESCAV. (0,26 M3), LARG. DE 0,8 M A 1,5 M, EM SOLO DE 2A CATEGORIA, EM LOCAIS COM BAIXO NÍVEL DE INTERFERÊNCIA. AF_09/2024</t>
  </si>
  <si>
    <t>ESCAVAÇÃO MECANIZADA DE VALA COM PROF. ATÉ 1,5 M (MÉDIA MONTANTE E JUSANTE/UMA COMPOSIÇÃO POR TRECHO), RETROESCAV. (0,26 M3), LARG. DE 0,8 M A 1,5 M, EM SOLO MOLE, EM LOCAIS COM ALTO NÍVEL DE INTERFERÊNCIA. AF_09/2024</t>
  </si>
  <si>
    <t>ESCAVAÇÃO MECANIZADA DE VALA COM PROF. ATÉ 1,5 M (MÉDIA MONTANTE E JUSANTE/UMA COMPOSIÇÃO POR TRECHO), RETROESCAV. (0,26 M3), LARG. DE 0,8 M A 1,5 M, EM SOLO MOLE, LOCAIS COM BAIXO NÍVEL DE INTERFERÊNCIA. AF_09/2024</t>
  </si>
  <si>
    <t>ESCAVAÇÃO MECANIZADA DE VALA COM PROF. ATÉ 1,5 M (MÉDIA MONTANTE E JUSANTE/UMA COMPOSIÇÃO POR TRECHO), RETROESCAV. (0,26 M3), LARG. MENOR QUE 0,8 M, EM SOLO DE 1A CATEGORIA, EM LOCAIS COM ALTO NÍVEL DE INTERFERÊNCIA. AF_09/2024</t>
  </si>
  <si>
    <t>ESCAVAÇÃO MECANIZADA DE VALA COM PROF. ATÉ 1,5 M (MÉDIA MONTANTE E JUSANTE/UMA COMPOSIÇÃO POR TRECHO), RETROESCAV. (0,26 M3), LARG. MENOR QUE 0,8 M, EM SOLO DE 2A CATEGORIA, EM LOCAIS COM ALTO NÍVEL DE INTERFERÊNCIA. AF_09/2024</t>
  </si>
  <si>
    <t>ESCAVAÇÃO MECANIZADA DE VALA COM PROF. ATÉ 1,5 M (MÉDIA MONTANTE E JUSANTE/UMA COMPOSIÇÃO POR TRECHO), RETROESCAV. (0,26 M3), LARG. MENOR QUE 0,8 M, EM SOLO MOLE, EM LOCAIS COM ALTO NÍVEL DE INTERFERÊNCIA. AF_09/2024</t>
  </si>
  <si>
    <t>ESCAVAÇÃO MECANIZADA DE VALA COM PROF. ATÉ 1,5 M (MÉDIA MONTANTE E JUSANTE/UMA COMPOSIÇÃO POR TRECHO), RETROESCAV. (0,26 M3), LARG. MENOR QUE 0,8 M, EM SOLO MOLE, LOCAIS COM BAIXO NÍVEL DE INTERFERÊNCIA. AF_09/2024</t>
  </si>
  <si>
    <t>ESCAVAÇÃO MECANIZADA DE VALA COM PROF. ATÉ 1,5 M (MÉDIA MONTANTE E JUSANTE/UMA COMPOSIÇÃO POR TRECHO), RETROESCAV. (0,26 M3), LARGURA MENOR QUE 0,8 M, EM SOLO DE 2A CATEGORIA, EM LOCAIS COM BAIXO NÍVEL DE INTERFERÊNCIA. AF_09/2024</t>
  </si>
  <si>
    <t>ESCAVAÇÃO MECANIZADA DE VALA COM PROF. ATÉ 1,5 M (MÉDIA MONTANTE E JUSANTE/UMA COMPOSIÇÃO POR TRECHO),COM ESCAVADEIRA (0,8 M3), LARG. MENOR QUE 1,5 M, EM SOLO DE 2A CATEGORIA, LOCAIS COM BAIXO NÍVEL DE INTERFERÊNCIA. AF_09/2024</t>
  </si>
  <si>
    <t>ESCAVAÇÃO MECANIZADA DE VALA COM PROF. DE 3,0 M ATÉ 4,5 M (MÉDIA MONTANTE E JUSANTE/UMA COMPOSIÇÃO POR TRECHO), ESCAVADEIRA (1,2 M3), LARG. DE 1,5 M A 2,5 M, EM SOLO DE 2A CATEGORIA, EM LOCAIS COM ALTO NÍVEL DE INTERFERÊNCIA. AF_09/2024</t>
  </si>
  <si>
    <t>ESCAVAÇÃO MECANIZADA DE VALA COM PROF. DE 3,0 M ATÉ 4,5 M (MÉDIA MONTANTE E JUSANTE/UMA COMPOSIÇÃO POR TRECHO), ESCAVADEIRA (1,2 M3), LARG. DE 1,5 M A 2,5 M, EM SOLO MOLE, EM LOCAIS COM ALTO NÍVEL DE INTERFERÊNCIA. AF_09/2024</t>
  </si>
  <si>
    <t>ESCAVAÇÃO MECANIZADA DE VALA COM PROF. DE 3,0 M ATÉ 4,5 M(MÉDIA MONTANTE E JUSANTE/UMA COMPOSIÇÃO POR TRECHO), ESCAVADEIRA (1,2 M3), LARG. DE 1,5 M A 2,5 M, EM SOLO DE 1A CATEGORIA, EM LOCAIS COM ALTO NÍVEL DE INTERFERÊNCIA. AF_09/2024</t>
  </si>
  <si>
    <t>ESCAVAÇÃO MECANIZADA DE VALA COM PROF. MAIOR QUE 1,5 M ATÉ 3,0 M (MÉDIA MONTANTE E JUSANTE/UMA COMPOSIÇÃO POR TRECHO), ESCAVADEIRA (0,8 M3), LARG. ATÉ 1,5 M, EM SOLO DE 2A CATEGORIA, EM LOCAIS COM ALTO NÍVEL DE INTERFERÊNCIA. AF_09/2024</t>
  </si>
  <si>
    <t>ESCAVAÇÃO MECANIZADA DE VALA COM PROF. MAIOR QUE 1,5 M ATÉ 3,0 M (MÉDIA MONTANTE E JUSANTE/UMA COMPOSIÇÃO POR TRECHO), ESCAVADEIRA (0,8 M3), LARGURA ATÉ 1,5 M, EM SOLO DE 1A CATEGORIA, EM LOCAIS COM ALTO NÍVEL DE INTERFERÊNCIA. AF_09/2024</t>
  </si>
  <si>
    <t>ESCAVAÇÃO MECANIZADA DE VALA COM PROF. MAIOR QUE 1,5 M ATÉ 3,0 M (MÉDIA MONTANTE E JUSANTE/UMA COMPOSIÇÃO POR TRECHO), ESCAVADEIRA (0,8 M3), LARGURA ATÉ 1,5 M, EM SOLO MOLE, EM LOCAIS COM ALTO NÍVEL DE INTERFERÊNCIA. AF_09/2024</t>
  </si>
  <si>
    <t>ESCAVAÇÃO MECANIZADA DE VALA COM PROF. MAIOR QUE 1,5 M ATÉ 3,0 M (MÉDIA MONTANTE E JUSANTE/UMA COMPOSIÇÃO POR TRECHO), RETROESCAV. (0,26 M3), LARG. DE 0,8 M A 1,5 M, EM SOLO DE 2A CATEGORIA, EM LOCAIS COM ALTO NÍVEL DE INTERFERÊNCIA. AF_09/2024</t>
  </si>
  <si>
    <t>ESCAVAÇÃO MECANIZADA DE VALA COM PROF. MAIOR QUE 1,5 M ATÉ 3,0 M (MÉDIA MONTANTE E JUSANTE/UMA COMPOSIÇÃO POR TRECHO), RETROESCAV. (0,26 M3), LARG. DE 0,8 M A 1,5 M, EM SOLO DE 2A CATEGORIA, EM LOCAIS COM BAIXO NÍVEL DE INTERFERÊNCIA. AF_09/2024</t>
  </si>
  <si>
    <t>ESCAVAÇÃO MECANIZADA DE VALA COM PROF. MAIOR QUE 1,5 M ATÉ 3,0 M (MÉDIA MONTANTE E JUSANTE/UMA COMPOSIÇÃO POR TRECHO), RETROESCAV. (0,26 M3), LARG. DE 0,8 M A 1,5 M, EM SOLO MOLE, EM LOCAIS COM ALTO NÍVEL DE INTERFERÊNCIA. AF_09/2024</t>
  </si>
  <si>
    <t>ESCAVAÇÃO MECANIZADA DE VALA COM PROF. MAIOR QUE 1,5 M ATÉ 3,0 M (MÉDIA MONTANTE E JUSANTE/UMA COMPOSIÇÃO POR TRECHO), RETROESCAV. (0,26 M3), LARG. DE 0,8 M A 1,5 M, EM SOLO MOLE, LOCAIS COM BAIXO NÍVEL DE INTERFERÊNCIA. AF_09/2024</t>
  </si>
  <si>
    <t>ESCAVAÇÃO MECANIZADA DE VALA COM PROF. MAIOR QUE 1,5 M ATÉ 3,0 M (MÉDIA MONTANTE E JUSANTE/UMA COMPOSIÇÃO POR TRECHO), RETROESCAV. (0,26 M3), LARG. MENOR QUE 0,8 M, EM SOLO DE 1A CATEGORIA, EM LOCAIS COM ALTO NÍVEL DE INTERFERÊNCIA. AF_09/2024</t>
  </si>
  <si>
    <t>ESCAVAÇÃO MECANIZADA DE VALA COM PROF. MAIOR QUE 1,5 M ATÉ 3,0 M (MÉDIA MONTANTE E JUSANTE/UMA COMPOSIÇÃO POR TRECHO), RETROESCAV. (0,26 M3), LARG. MENOR QUE 0,8 M, EM SOLO DE 2A CATEGORIA, EM LOCAIS COM ALTO NÍVEL DE INTERFERÊNCIA. AF_09/2024</t>
  </si>
  <si>
    <t>ESCAVAÇÃO MECANIZADA DE VALA COM PROF. MAIOR QUE 1,5 M ATÉ 3,0 M (MÉDIA MONTANTE E JUSANTE/UMA COMPOSIÇÃO POR TRECHO), RETROESCAV. (0,26 M3), LARG. MENOR QUE 0,8 M, EM SOLO MOLE, EM LOCAIS COM ALTO NÍVEL DE INTERFERÊNCIA. AF_09/2024</t>
  </si>
  <si>
    <t>ESCAVAÇÃO MECANIZADA DE VALA COM PROF. MAIOR QUE 1,5 M ATÉ 3,0 M (MÉDIA MONTANTE E JUSANTE/UMA COMPOSIÇÃO POR TRECHO), RETROESCAV. (0,26 M3), LARGURA DE 0,8 M A 1,5 M, EM SOLO DE 1A CATEGORIA, EM LOCAIS COM ALTO NÍVEL DE INTERFERÊNCIA. AF_09/2024</t>
  </si>
  <si>
    <t>ESCAVAÇÃO MECANIZADA DE VALA COM PROF. MAIOR QUE 1,5 M ATÉ 3,0 M (MÉDIA MONTANTE E JUSANTE/UMA COMPOSIÇÃO POR TRECHO), RETROESCAV. (0,26 M3),LARG. MENOR QUE 0,8 M, EM SOLO DE 2A CATEGORIA, EM LOCAIS COM BAIXO NÍVEL DE INTERFERÊNCIA. AF_09/2024</t>
  </si>
  <si>
    <t>ESCAVAÇÃO MECANIZADA DE VALA COM PROF. MAIOR QUE 1,5 M ATÉ 3,0 M (MÉDIA MONTANTE E JUSANTE/UMA COMPOSIÇÃO POR TRECHO), RETROESCAV. (0,26 M3),LARG. MENOR QUE 0,8 M, EM SOLO MOLE, LOCAIS COM BAIXO NÍVEL DE INTERFERÊNCIA. AF_09/2024</t>
  </si>
  <si>
    <t>ESCAVAÇÃO MECANIZADA DE VALA COM PROF. MAIOR QUE 1,5 M ATÉ 3,0 M (MÉDIA MONTANTE E JUSANTE/UMA COMPOSIÇÃO POR TRECHO),COM ESCAVADEIRA (1,2 M3), LARG. DE 1,5 M A 2,5 M, EM SOLO MOLE, LOCAIS COM BAIXO NÍVEL DE INTERFERÊNCIA. AF_09/2024</t>
  </si>
  <si>
    <t>ESCAVAÇÃO MECANIZADA DE VALA COM PROF. MAIOR QUE 1,5 M ATÉ 3,0 M (MÉDIA MONTANTE E JUSANTE/UMA COMPOSIÇÃO POR TRECHO),COM ESCAVADEIRA (1,2 M3),LARG. DE 1,5 M A 2,5 M, EM SOLO DE 1A CATEGORIA, LOCAIS COM BAIXO NÍVEL DE INTERFERÊNCIA. AF_09/2024</t>
  </si>
  <si>
    <t>ESCAVAÇÃO MECANIZADA DE VALA COM PROF. MAIOR QUE 1,5 M ATÉ 3,0 M (MÉDIA MONTANTE E JUSANTE/UMA COMPOSIÇÃO POR TRECHO),COM ESCAVADEIRA (1,2 M3),LARG. DE 1,5 M A 2,5 M, EM SOLO DE 2A CATEGORIA, EM LOCAIS COM ALTO NÍVEL DE INTERFERÊNCIA. AF_09/2024</t>
  </si>
  <si>
    <t>ESCAVAÇÃO MECANIZADA DE VALA COM PROF. MAIOR QUE 1,5 M ATÉ 3,0 M (MÉDIA MONTANTE E JUSANTE/UMA COMPOSIÇÃO POR TRECHO),COM ESCAVADEIRA (1,2 M3),LARG. DE 1,5 M A 2,5 M, EM SOLO DE 2A CATEGORIA, LOCAIS COM BAIXO NÍVEL DE INTERFERÊNCIA. AF_09/2024</t>
  </si>
  <si>
    <t>ESCAVAÇÃO MECANIZADA DE VALA COM PROF. MAIOR QUE 1,5 M ATÉ 3,0 M (MÉDIA MONTANTE E JUSANTE/UMA COMPOSIÇÃO POR TRECHO),COM ESCAVADEIRA (1,2 M3),LARG. DE 1,5 M A 2,5 M, EM SOLO MOLE, EM LOCAIS COM ALTO NÍVEL DE INTERFERÊNCIA. AF_09/2024</t>
  </si>
  <si>
    <t>ESCAVAÇÃO MECANIZADA DE VALA COM PROF. MAIOR QUE 1,5 M E ATÉ 3,0 M (MÉDIA MONTANTE E JUSANTE/UMA COMPOSIÇÃO POR TRECHO), ESCAVADEIRA (0,8 M3), LARG. MENOR QUE 1,5 M, EM SOLO DE 2A CATEGORIA, LOCAIS COM BAIXO NÍVEL DE INTERFERÊNCIA. AF_09/2024</t>
  </si>
  <si>
    <t>ESCAVAÇÃO MECANIZADA DE VALA COM PROF. MAIOR QUE 1,5 M E ATÉ 3,0 M (MÉDIA MONTANTE E JUSANTE/UMA COMPOSIÇÃO POR TRECHO), ESCAVADEIRA (0,8 M3), LARG. MENOR QUE 1,5 M, EM SOLO MOLE, LOCAIS COM BAIXO NÍVEL DE INTERFERÊNCIA. AF_09/2024</t>
  </si>
  <si>
    <t>ESCAVAÇÃO MECANIZADA DE VALA COM PROF. MAIOR QUE 1,5 M E ATÉ 3,0 M(MÉDIA MONTANTE E JUSANTE/UMA COMPOSIÇÃO POR TRECHO), ESCAVADEIRA (0,8 M3), LARG. MENOR QUE 1,5 M, EM SOLO DE 1A CATEGORIA, LOCAIS COM BAIXO NÍVEL DE INTERFERÊNCIA. AF_09/2024</t>
  </si>
  <si>
    <t>ESCAVAÇÃO MECANIZADA DE VALA COM PROF. MAIOR QUE 1,50 M ATÉ 3,0 M (MÉDIA MONTANTE E JUSANTE/UMA COMPOSIÇÃO POR TRECHO), ESCAVADEIRA (1,2 M3), LARG. DE 1,5 M A 2,5 M, EM SOLO DE 1A CATEGORIA, EM LOCAIS COM ALTO NÍVEL DE INTERFERÊNCIA. AF_09/2024</t>
  </si>
  <si>
    <t>ESCAVAÇÃO MECANIZADA DE VALA COM PROF. MAIOR QUE 3,0 M ATÉ 4,5 M (MÉDIA MONTANTE E JUSANTE/UMA COMPOSIÇÃO POR TRECHO), ESCAVADEIRA (0,8 M3), LARG. MENOR QUE 1,5 M, EM SOLO DE 1A CATEGORIA, LOCAIS COM BAIXO NÍVEL DE INTERFERÊNCIA. AF_09/2024</t>
  </si>
  <si>
    <t>ESCAVAÇÃO MECANIZADA DE VALA COM PROF. MAIOR QUE 3,0 M ATÉ 4,5 M (MÉDIA MONTANTE E JUSANTE/UMA COMPOSIÇÃO POR TRECHO), ESCAVADEIRA (0,8 M3), LARG. MENOR QUE 1,5 M, EM SOLO DE 2A CATEGORIA, EM LOCAIS COM ALTO NÍVEL DE INTERFERÊNCIA. AF_09/2024</t>
  </si>
  <si>
    <t>ESCAVAÇÃO MECANIZADA DE VALA COM PROF. MAIOR QUE 3,0 M ATÉ 4,5 M (MÉDIA MONTANTE E JUSANTE/UMA COMPOSIÇÃO POR TRECHO), ESCAVADEIRA (0,8 M3), LARG. MENOR QUE 1,5 M, EM SOLO MOLE, EM LOCAIS COM ALTO NÍVEL DE INTERFERÊNCIA. AF_09/2024</t>
  </si>
  <si>
    <t>ESCAVAÇÃO MECANIZADA DE VALA COM PROF. MAIOR QUE 3,0 M ATÉ 4,5 M (MÉDIA MONTANTE E JUSANTE/UMA COMPOSIÇÃO POR TRECHO), ESCAVADEIRA (1,2 M3), LARG. DE 1,5 M A 2,5 M, EM SOLO DE 1A CATEGORIA, LOCAIS COM BAIXO NÍVEL DE INTERFERÊNCIA. AF_09/2024</t>
  </si>
  <si>
    <t>ESCAVAÇÃO MECANIZADA DE VALA COM PROF. MAIOR QUE 3,0 M ATÉ 4,5 M (MÉDIA MONTANTE E JUSANTE/UMA COMPOSIÇÃO POR TRECHO), ESCAVADEIRA (1,2 M3), LARG. DE 1,5 M A 2,5 M, EM SOLO DE 2A CATEGORIA, LOCAIS COM BAIXO NÍVEL DE INTERFERÊNCIA. AF_09/2024</t>
  </si>
  <si>
    <t>ESCAVAÇÃO MECANIZADA DE VALA COM PROF. MAIOR QUE 3,0 M ATÉ 4,5 M (MÉDIA MONTANTE E JUSANTE/UMA COMPOSIÇÃO POR TRECHO), ESCAVADEIRA (1,2 M3), LARG. DE 1,5 M A 2,5 M, EM SOLO MOLE, LOCAIS COM BAIXO NÍVEL DE INTERFERÊNCIA. AF_09/2024</t>
  </si>
  <si>
    <t>ESCAVAÇÃO MECANIZADA DE VALA COM PROF. MAIOR QUE 3,0 M ATÉ 4,5 M(MÉDIA MONTANTE E JUSANTE/UMA COMPOSIÇÃO POR TRECHO), ESCAVADEIRA (0,8 M3), LARG. MENOR QUE 1,5 M, EM SOLO DE 1A CATEGORIA, EM LOCAIS COM ALTO NÍVEL DE INTERFERÊNCIA. AF_09/2024</t>
  </si>
  <si>
    <t>ESCAVAÇÃO MECANIZADA DE VALA COM PROF. MAIOR QUE 4,5 M ATÉ 6,0 M (MÉDIA MONTANTE E JUSANTE/UMA COMPOSIÇÃO POR TRECHO), ESCAVADEIRA (0,8 M3), LARG. MENOR QUE 1,5 M, EM SOLO DE 1A CATEGORIA, EM LOCAIS COM ALTO NÍVEL DE INTERFERÊNCIA. AF_09/2024</t>
  </si>
  <si>
    <t>ESCAVAÇÃO MECANIZADA DE VALA COM PROF. MAIOR QUE 4,5 M ATÉ 6,0 M (MÉDIA MONTANTE E JUSANTE/UMA COMPOSIÇÃO POR TRECHO), ESCAVADEIRA (0,8 M3),LARG. MENOR QUE 1,5 M, EM SOLO DE MOLE, EM LOCAIS COM ALTO NÍVEL DE INTERFERÊNCIA. AF_09/2024</t>
  </si>
  <si>
    <t>ESCAVAÇÃO MECANIZADA DE VALA COM PROF. MAIOR QUE 4,5 M ATÉ 6,0 M (MÉDIA MONTANTE E JUSANTE/UMA COMPOSIÇÃO POR TRECHO), ESCAVADEIRA (1,2 M3), LARG. DE 1,5 M A 2,5 M, EM SOLO DE 1A CATEGORIA, LOCAIS COM BAIXO NÍVEL DE INTERFERÊNCIA. AF_09/2024</t>
  </si>
  <si>
    <t>ESCAVAÇÃO MECANIZADA DE VALA COM PROF. MAIOR QUE 4,5 M ATÉ 6,0 M (MÉDIA MONTANTE E JUSANTE/UMA COMPOSIÇÃO POR TRECHO), ESCAVADEIRA (1,2 M3), LARG. DE 1,5 M A 2,5 M, EM SOLO DE 2A CATEGORIA, EM LOCAIS COM ALTO NÍVEL DE INTERFERÊNCIA. AF_09/2024</t>
  </si>
  <si>
    <t>ESCAVAÇÃO MECANIZADA DE VALA COM PROF. MAIOR QUE 4,5 M ATÉ 6,0 M (MÉDIA MONTANTE E JUSANTE/UMA COMPOSIÇÃO POR TRECHO), ESCAVADEIRA (1,2 M3), LARG. DE 1,5 M A 2,5 M, EM SOLO DE 2A CATEGORIA, LOCAIS COM BAIXO NÍVEL DE INTERFERÊNCIA. AF_09/2024</t>
  </si>
  <si>
    <t>ESCAVAÇÃO MECANIZADA DE VALA COM PROF. MAIOR QUE 4,5 M ATÉ 6,0 M (MÉDIA MONTANTE E JUSANTE/UMA COMPOSIÇÃO POR TRECHO), ESCAVADEIRA (1,2 M3), LARG. DE 1,5 M A 2,5 M, EM SOLO MOLE, EM LOCAIS COM ALTO NÍVEL DE INTERFERÊNCIA. AF_09/2024</t>
  </si>
  <si>
    <t>ESCAVAÇÃO MECANIZADA DE VALA COM PROF. MAIOR QUE 4,5 M ATÉ 6,0 M (MÉDIA MONTANTE E JUSANTE/UMA COMPOSIÇÃO POR TRECHO), ESCAVADEIRA (1,2 M3), LARG. DE 1,5 M A 2,5 M, EM SOLO MOLE, LOCAIS COM BAIXO NÍVEL DE INTERFERÊNCIA. AF_09/2024</t>
  </si>
  <si>
    <t>ESCAVAÇÃO MECANIZADA DE VALA COM PROF. MAIOR QUE 4,5 M ATÉ 6,0 M (MÉDIA MONTANTE E JUSANTE/UMA COMPOSIÇÃO POR TRECHO),COM ESCAVADEIRA (0,8 M3), LARG. MENOR QUE 1,5 M, EM SOLO DE 1A CATEGORIA, LOCAIS COM BAIXO NÍVEL DE INTERFERÊNCIA. AF_09/2024</t>
  </si>
  <si>
    <t>ESCAVAÇÃO MECANIZADA DE VALA COM PROF. MAIOR QUE 4,5 M ATÉ 6,0 M (MÉDIA MONTANTE E JUSANTE/UMA COMPOSIÇÃO POR TRECHO),COM ESCAVADEIRA (0,8 M3), LARG. MENOR QUE 1,5 M, EM SOLO MOLE, LOCAIS COM BAIXO NÍVEL DE INTERFERÊNCIA. AF_09/2024</t>
  </si>
  <si>
    <t>ESCAVAÇÃO MECANIZADA DE VALA COM PROF. MAIOR QUE 4,5 M ATÉ 6,0 M(MÉDIA MONTANTE E JUSANTE/UMA COMPOSIÇÃO POR TRECHO), ESCAVADEIRA (1,2 M3), LARG. DE 1,5 M A 2,5 M, EM SOLO DE 1A CATEGORIA, EM LOCAIS COM ALTO NÍVEL DE INTERFERÊNCIA. AF_09/2024</t>
  </si>
  <si>
    <t>ESCAVAÇÃO MECANIZADA DE VALA COM PROF.MAIOR QUE 3,0 M ATÉ 4,5 M (MÉDIA MONTANTE E JUSANTE/UMA COMPOSIÇÃO POR TRECHO), ESCAVADEIRA (0,8 M3), LARG. MENOR QUE 1,5 M, EM SOLO DE 2A CATEGORIA, LOCAIS COM BAIXO NÍVEL DE INTERFERÊNCIA. AF_09/2024</t>
  </si>
  <si>
    <t>ESCAVAÇÃO MECANIZADA DE VALA COM PROF.MAIOR QUE 3,0 M ATÉ 4,5 M (MÉDIA MONTANTE E JUSANTE/UMA COMPOSIÇÃO POR TRECHO), ESCAVADEIRA (0,8 M3), LARG. MENOR QUE 1,5 M, EM SOLO MOLE, LOCAIS COM BAIXO NÍVEL DE INTERFERÊNCIA. AF_09/2024</t>
  </si>
  <si>
    <t>ESCAVAÇÃO MECANIZADA DE VALA COM PROF.MAIOR QUE 4,5 M ATÉ 6,0 M (MÉDIA MONTANTE E JUSANTE/UMA COMPOSIÇÃO POR TRECHO),COM ESCAVADEIRA (0,8 M3), LARG. MENOR QUE 1,5 M, EM SOLO DE 2A CATEGORIA, EM LOCAIS COM ALTO NÍVEL DE INTERFERÊNCIA. AF_09/2024</t>
  </si>
  <si>
    <t>ESCAVAÇÃO MECANIZADA DE VALA COM PROF.MAIOR QUE 4,5 M ATÉ 6,0 M (MÉDIA MONTANTE E JUSANTE/UMA COMPOSIÇÃO POR TRECHO),COM ESCAVADEIRA (0,8 M3), LARG. MENOR QUE 1,5 M, EM SOLO DE 2A CATEGORIA, EM LOCAIS COM BAIXO NÍVEL DE INTERFERÊNCIA. AF_09/2024</t>
  </si>
  <si>
    <t>ESCAVAÇÃO MECANIZADA DE VALA COM PROFUNDIDADE ATÉ 1,5 M (MÉDIA MONTANTE E JUSANTE/UMA COMPOSIÇÃO POR TRECHO), RETROESCAV. (0,26 M3), LARGURA DE 0,8 M A 1,5 M, EM SOLO DE 1A CATEGORIA, LOCAIS COM BAIXO NÍVEL DE INTERFERÊNCIA. AF_09/2024</t>
  </si>
  <si>
    <t>ESCAVAÇÃO MECANIZADA DE VALA COM PROFUNDIDADE ATÉ 1,5 M (MÉDIA MONTANTE E JUSANTE/UMA COMPOSIÇÃO POR TRECHO), RETROESCAV. (0,26 M3), LARGURA MENOR QUE 0,8 M, EM SOLO DE 1A CATEGORIA, LOCAIS COM BAIXO NÍVEL DE INTERFERÊNCIA. AF_09/2024</t>
  </si>
  <si>
    <t>ESCAVAÇÃO MECANIZADA DE VALA COM PROFUNDIDADE MAIOR QUE 1,5 M ATÉ 3,0 M (MÉDIA MONTANTE E JUSANTE/UMA COMPOSIÇÃO POR TRECHO), RETROESCAV (0,26 M3), LARGURA DE 0,8 M A 1,5 M, EM SOLO DE 1A CATEGORIA, LOCAIS COM BAIXO NÍVEL DE INTERFERÊNCIA. AF_09/2024</t>
  </si>
  <si>
    <t>ESCAVAÇÃO MECANIZADA DE VALA COM PROFUNDIDADE MAIOR QUE 1,5 M ATÉ 3,0 M (MÉDIA MONTANTE E JUSANTE/UMA COMPOSIÇÃO POR TRECHO), RETROESCAV. (0,26 M3), LARGURA MENOR QUE 0,8 M, EM SOLO DE 1A CATEGORIA, LOCAIS COM BAIXO NÍVEL DE INTERFERÊNCIA. AF_09/2024</t>
  </si>
  <si>
    <t>DESMONTE DE MATERIAL DE 3ª CATEGORIA (BLOCOS DE ROCHAS OU MATACOS), COM MARTELETE PNEUMÁTICO MANUAL - EXCLUSIVE CARGA E TRANSPORTE. AF_03/2021</t>
  </si>
  <si>
    <t>DESMONTE DE MATERIAL DE 3ª CATEGORIA (BLOCOS DE ROCHAS OU MATACOS), EM VALA, COM MARTELETE PNEUMÁTICO MANUAL - EXCLUSIVE RETIRADA, CARGA E TRANSPORTE. AF_03/2021</t>
  </si>
  <si>
    <t>DESMONTE DE MATERIAL DE 3ª CATEGORIA, COM USO DE ARGAMASSA EXPANSIVA - EXCLUSIVE CARGA E TRANSPORTE. AF_03/2021</t>
  </si>
  <si>
    <t>DESMONTE DE MATERIAL DE 3ª CATEGORIA, COM USO DE ARGAMASSA EXPANSIVA, EM VALA - EXCLUSIVE RETIRADA, CARGA E TRANSPORTE. AF_03/2021</t>
  </si>
  <si>
    <t>DESMONTE DE MATERIAL DE 3ª CATEGORIA, COM USO DE EMULSÃO EXPLOSIVA ENCARTUCHADA - EXCLUSIVE CARGA E TRANSPORTE. AF_03/2021</t>
  </si>
  <si>
    <t>DESMONTE DE MATERIAL DE 3ª CATEGORIA, EM VALA, COM USO DE EMULSÃO EXPLOSIVA ENCARTUCHADA - EXCLUSIVE RETIRADA, CARGA E TRANSPORTE. AF_03/2021</t>
  </si>
  <si>
    <t>ESCAVAÇÃO DE VALA EM MATERIAL DE 3ª CATEGORIA, RESISTÊNCIA À COMPRESSÃO MAIOR OU IGUAL A 50 MPA, COM ROMPEDOR ACOPLADO EM ESCAVADEIRA HIDRÁULICA - EXCLUSIVE RETIRADA, CARGA E TRANSPORTE. AF_03/2021</t>
  </si>
  <si>
    <t>ESCAVAÇÃO DE VALA EM MATERIAL DE 3ª CATEGORIA, RESISTÊNCIA À COMPRESSÃO MENOR QUE 50 MPA, COM ROMPEDOR ACOPLADO EM ESCAVADEIRA HIDRÁULICA - EXCLUSIVE RETIRADA, CARGA E TRANSPORTE. AF_03/2021</t>
  </si>
  <si>
    <t>ESCAVAÇÃO DE VALA EM MATERIAL DE 3ª CATEGORIA, RESISTÊNCIA À COMPRESSÃO MENOR QUE 50 MPA, COM ROMPEDOR ACOPLADO EM RETROESCAVADEIRA - EXCLUSIVE RETIRADA CARGA E TRANSPORTE. AF_03/2021</t>
  </si>
  <si>
    <t>ESCAVAÇÃO EM MATERIAL DE 3ª CATEGORIA, RESISTÊNCIA À COMPRESSÃO MAIOR OU IGUAL A 50 MPA E MENOR QUE 70 MPA, COM ROMPEDOR ACOPLADO EM ESCAVADEIRA HIDRÁULICA - EXCLUSIVE CARGA E TRANSPORTE. AF_03/2021</t>
  </si>
  <si>
    <t>ESCAVAÇÃO EM MATERIAL DE 3ª CATEGORIA, RESISTÊNCIA À COMPRESSÃO MAIOR OU IGUAL A 70 MPA E MENOR QUE 90 MPA, COM ROMPEDOR ACOPLADO EM ESCAVADEIRA HIDRÁULICA - EXCLUSIVE CARGA E TRANSPORTE. AF_03/2021</t>
  </si>
  <si>
    <t>ESCAVAÇÃO EM MATERIAL DE 3ª CATEGORIA, RESISTÊNCIA À COMPRESSÃO MAIOR OU IGUAL A 90 MPA E MENOR QUE 110 MPA, COM ROMPEDOR ACOPLADO EM ESCAVADEIRA HIDRÁULICA - EXCLUSIVE CARGA E TRANSPORTE. AF_03/2021</t>
  </si>
  <si>
    <t>ESCAVAÇÃO EM MATERIAL DE 3ª CATEGORIA, RESISTÊNCIA À COMPRESSÃO MAIOR QUE 110 MPA, COM ROMPEDOR ACOPLADO EM ESCAVADEIRA HIDRÁULICA - EXCLUSIVE CARGA E TRANSPORTE. AF_03/2021</t>
  </si>
  <si>
    <t>ESCAVAÇÃO EM MATERIAL DE 3ª CATEGORIA, RESISTÊNCIA À COMPRESSÃO MENOR QUE 50 MPA, COM ROMPEDOR ACOPLADO EM ESCAVADEIRA HIDRÁULICA - EXCLUSIVE CARGA E TRANSPORTE. AF_03/2021</t>
  </si>
  <si>
    <t>RETIRADA DE MATERIAL DE 3ª CATEGORIA (APÓS ESCAVAÇÃO/DESMONTE) EM VALAS, COM ESCAVADEIRA HIDRÁULICA - EXCLUSIVE CARGA E TRANSPORTE. AF_03/2021</t>
  </si>
  <si>
    <t>RETIRADA DE MATERIAL DE 3ª CATEGORIA (APÓS ESCAVAÇÃO/DESMONTE) EM VALAS, COM RETROESCAVADEIRA - EXCLUSIVE CARGA E TRANSPORTE. AF_03/2021</t>
  </si>
  <si>
    <t>ESCORAMENTO DE VALA, TIPO BLINDADEM, COM PROFUNDIDADE DE 0 A 1,5 M, LARGURA MAIOR OU IGUAL A 1,5 M E MENOR QUE 2,5 M - EXECUÇÃO E FORNECIMENTO, INCLUI MATERIAL. AF_08/2020</t>
  </si>
  <si>
    <t>ESCORAMENTO DE VALA, TIPO BLINDAGEM COM PROFUNDIDADE DE 0 A 1,5 M, LARGURA MAIOR OU IGUAL A 1,5 M E MENOR QUE 2,5 M - EXECUÇÃO, NÃO INCLUI MATERIAL. AF_08/2020</t>
  </si>
  <si>
    <t>ESCORAMENTO DE VALA, TIPO BLINDAGEM, COM PROFUNDIDADE DE 0 A 1,5 M, LARGURA MENOR QUE 1,5 M - EXECUÇÃO E FORNECIMENTO, INCLUI MATERIAL. AF_08/2020</t>
  </si>
  <si>
    <t>ESCORAMENTO DE VALA, TIPO BLINDAGEM, COM PROFUNDIDADE DE 0 A 1,5 M, LARGURA MENOR QUE 1,5 M - EXECUÇÃO, NÃO INCLUI MATERIAL. AF_08/2020</t>
  </si>
  <si>
    <t>ESCORAMENTO DE VALA, TIPO BLINDAGEM, COM PROFUNDIDADE DE 1,5 A 3,0 M, LARGURA MAIOR OU IGUAL A 1,5 M E MENOR QUE 2,5 M - EXECUÇÃO E FORNECIMENTO, INCLUI MATERIAL. AF_08/2020</t>
  </si>
  <si>
    <t>ESCORAMENTO DE VALA, TIPO BLINDAGEM, COM PROFUNDIDADE DE 1,5 A 3,0 M, LARGURA MAIOR OU IGUAL A 1,5 M E MENOR QUE 2,5 M - EXECUÇÃO, NÃO INCLUI MATERIAL. AF_08/2020</t>
  </si>
  <si>
    <t>ESCORAMENTO DE VALA, TIPO BLINDAGEM, COM PROFUNDIDADE DE 1,5 A 3,0 M, LARGURA MENOR QUE 1,5 M - EXECUÇÃO E FORNECIMENTO, INCLUI MATERIAL. AF_08/2020</t>
  </si>
  <si>
    <t>ESCORAMENTO DE VALA, TIPO BLINDAGEM, COM PROFUNDIDADE DE 1,5 A 3,0 M, LARGURA MENOR QUE 1,5 M - EXECUÇÃO, NÃO INCLUI MATERIAL. AF_08/2020</t>
  </si>
  <si>
    <t>ESCORAMENTO DE VALA, TIPO BLINDAGEM, COM PROFUNDIDADE DE 3,0 A 4,5 M, LARGURA MAIOR OU IGUAL A 1,5 M E MENOR QUE 2,5 M - EXECUÇÃO E FORNECIMENTO, INCLUI MATERIAL. AF_08/2020</t>
  </si>
  <si>
    <t>ESCORAMENTO DE VALA, TIPO BLINDAGEM, COM PROFUNDIDADE DE 3,0 A 4,5 M, LARGURA MAIOR OU IGUAL A 1,5 M E MENOR QUE 2,5 M - EXECUÇÃO, NÃO INCLUI MATERIAL. AF_08/2020</t>
  </si>
  <si>
    <t>ESCORAMENTO DE VALA, TIPO BLINDAGEM, COM PROFUNDIDADE DE 3,0 A 4,5 M, LARGURA MENOR QUE 1,5 M - EXECUÇÃO E FORNECIMENTO, INCLUI MATERIAL. AF_08/2020</t>
  </si>
  <si>
    <t>ESCORAMENTO DE VALA, TIPO BLINDAGEM, COM PROFUNDIDADE DE 3,0 A 4,5 M, LARGURA MENOR QUE 1,5 M - EXECUÇÃO, NÃO INCLUI MATERIAL. AF_08/2020</t>
  </si>
  <si>
    <t>ESCORAMENTO DE VALA, TIPO CONTÍNUO COM PERFIL METÁLICO "U", COM PROFUNDIDADE DE 0 A 1,5 M, LARGURA MENOR QUE 1,5 M. AF_08/2020</t>
  </si>
  <si>
    <t>ESCORAMENTO DE VALA, TIPO CONTÍNUO COM PERFIL METÁLICO "U", COM PROFUNDIDADE DE 1,5 A 3,0 M, LARGURA MAIOR OU IGUAL 1,5 M E MENOR QUE 2,5 M. AF_08/2020</t>
  </si>
  <si>
    <t>ESCORAMENTO DE VALA, TIPO CONTÍNUO COM PERFIL METÁLICO "U", COM PROFUNDIDADE DE 1,5 A 3,0 M, LARGURA MENOR QUE 1,5 M. AF_08/2020</t>
  </si>
  <si>
    <t>ESCORAMENTO DE VALA, TIPO CONTÍNUO COM PERFIL METÁLICO "U", COM PROFUNDIDADE DE 3,0 A 4,5 M, LARGURA MAIOR OU IGUAL A 1,5 M E MENOR QUE 2,5 M. AF_08/2020</t>
  </si>
  <si>
    <t>ESCORAMENTO DE VALA, TIPO CONTÍNUO COM PERFIL METÁLICO "U", COM PROFUNDIDADE DE 3,0 A 4,5 M, LARGURA MENOR QUE 1,5 M. AF_08/2020</t>
  </si>
  <si>
    <t>ESCORAMENTO DE VALA, TIPO CONTÍNUO, COM PROFUNDIDADE DE 0 A 1,5 M, LARGURA MAIOR OU IGUAL A 1,5 M E MENOR QUE 2,5 M. AF_08/2020</t>
  </si>
  <si>
    <t>ESCORAMENTO DE VALA, TIPO CONTÍNUO, COM PROFUNDIDADE DE 0 A 1,5 M, LARGURA MENOR QUE 1,5 M. AF_08/2020</t>
  </si>
  <si>
    <t>ESCORAMENTO DE VALA, TIPO CONTÍNUO, COM PROFUNDIDADE DE 1,5 A 3,0 M, LARGURA MAIOR OU IGUAL A 1,5 M E MENOR QUE 2,5 M. AF_08/2020</t>
  </si>
  <si>
    <t>ESCORAMENTO DE VALA, TIPO CONTÍNUO, COM PROFUNDIDADE DE 1,5 M A 3,0 M, LARGURA MENOR QUE 1,5 M. AF_08/2020</t>
  </si>
  <si>
    <t>ESCORAMENTO DE VALA, TIPO CONTÍNUO, COM PROFUNDIDADE DE 3,0 A 4,5 M, LARGURA MAIOR OU IGUAL A 1,5 E MENOR QUE 2,5 M. AF_08/2020</t>
  </si>
  <si>
    <t>ESCORAMENTO DE VALA, TIPO CONTÍNUO, COM PROFUNDIDADE DE 3,0 A 4,5 M, LARGURA MENOR QUE 1,5 M. AF_08/2020</t>
  </si>
  <si>
    <t>ESCORAMENTO DE VALA, TIPO DESCONTÍNUO, COM PROFUNDIDADE DE 0 A 1,5 M, LARGURA MAIOR OU IGUAL A 1,5 M E MENOR QUE 2,5 M. AF_08/2020</t>
  </si>
  <si>
    <t>ESCORAMENTO DE VALA, TIPO DESCONTÍNUO, COM PROFUNDIDADE DE 0 A 1,5 M, LARGURA MENOR QUE 1,5 M. AF_08/2020</t>
  </si>
  <si>
    <t>ESCORAMENTO DE VALA, TIPO DESCONTÍNUO, COM PROFUNDIDADE DE 1,5 A 3,0 M, LARGURA MAIOR OU IGUAL A 1,5 M E MENOR QUE 2,5 M. AF_08/2020</t>
  </si>
  <si>
    <t>ESCORAMENTO DE VALA, TIPO DESCONTÍNUO, COM PROFUNDIDADE DE 1,5 M A 3,0 M, LARGURA MENOR QUE 1,5 M. AF_08/2020</t>
  </si>
  <si>
    <t>ESCORAMENTO DE VALA, TIPO DESCONTÍNUO, COM PROFUNDIDADE DE 3,0 A 4,5 M, LARGURA MAIOR OU IGUAL A 1,5 E MENOR QUE 2,5 M. AF_08/2020</t>
  </si>
  <si>
    <t>ESCORAMENTO DE VALA, TIPO DESCONTÍNUO, COM PROFUNDIDADE DE 3,0 A 4,5 M, LARGURA MENOR QUE 1,5 M. AF_08/2020</t>
  </si>
  <si>
    <t>ESCORAMENTO DE VALA, TIPO ESTACA PRANCHA METÁLICA CRAVADA, COM PROFUNDIDADE DE 0 A 1,5 M. AF_08/2020</t>
  </si>
  <si>
    <t>ESCORAMENTO DE VALA, TIPO ESTACA PRANCHA METÁLICA CRAVADA, COM PROFUNDIDADE DE 1,5 A 3 M. AF_08/2020</t>
  </si>
  <si>
    <t>ESCORAMENTO DE VALA, TIPO ESTACA PRANCHA METÁLICA CRAVADA, COM PROFUNDIDADE DE 3 A 4,5 M. AF_08/2020</t>
  </si>
  <si>
    <t>ESCORAMENTO DE VALA, TIPO PONTALETEAMENTO, COM PROFUNDIDADE DE 0 A 1,5 M, LARGURA MAIOR OU IGUAL A 1,5 M E MENOR QUE 2,5 M. AF_08/2020</t>
  </si>
  <si>
    <t>ESCORAMENTO DE VALA, TIPO PONTALETEAMENTO, COM PROFUNDIDADE DE 0 A 1,5 M, LARGURA MENOR QUE 1,5 M. AF_08/2020</t>
  </si>
  <si>
    <t>ESCORAMENTO DE VALA, TIPO PONTALETEAMENTO, COM PROFUNDIDADE DE 1,5 A 3,0 M, LARGURA MAIOR OU IGUAL A 1,5 M E MENOR QUE 2,5 M. AF_08/2020</t>
  </si>
  <si>
    <t>ESCORAMENTO DE VALA, TIPO PONTALETEAMENTO, COM PROFUNDIDADE DE 1,5 A 3,0 M, LARGURA MENOR QUE 1,5 M. AF_08/2020</t>
  </si>
  <si>
    <t>ESCORAMENTO DE VALA, TIPO PONTALETEAMENTO, COM PROFUNDIDADE DE 3,0 A 4,5 M, LARGURA MAIOR OU IGUAL A 1,5 M E MENOR QUE 2,5 M. AF_08/2020</t>
  </si>
  <si>
    <t>ESCORAMENTO DE VALA, TIPO PONTALETEAMENTO, COM PROFUNDIDADE DE 3,0 A 4,5 M, LARGURA MENOR QUE 1,5 M. AF_08/2020</t>
  </si>
  <si>
    <t>ESCORAMENTO DE VALA,TIPO CONTÍNUO COM PERFIL METÁLICO "U", COM PROFUNDIDADE DE 0 A 1,5 M, LARGURA MAIOR OU IGUAL A 1,5 E MENOR QUE 2,5 M. AF_08/2020</t>
  </si>
  <si>
    <t>FABRICAÇÃO DE CONJUNTO DE MÓDULO METÁLICO, COMPRIMENTO DE 3,0 M E ALTURA DE 1,8 M (ESTRONCAS DE 1,00 M). AF_08/2020</t>
  </si>
  <si>
    <t>FABRICAÇÃO DE CONJUNTO DE MÓDULO METÁLICO, COMPRIMENTO DE 3,0 M E ALTURA DE 1,8 M (ESTRONCAS DE 2,00 M). AF_08/2020</t>
  </si>
  <si>
    <t>FABRICAÇÃO DE CONJUNTO DE MÓDULO METÁLICO, COMPRIMENTO DE 3,0 M E ALTURA DE 2,4 M (ESTRONCAS DE 1,00 M). AF_08/2020</t>
  </si>
  <si>
    <t>FABRICAÇÃO DE CONJUNTO DE MÓDULO METÁLICO, COMPRIMENTO DE 3,0 M E ALTURA DE 2,4 M (ESTRONCAS DE 2,00 M). AF_08/2020</t>
  </si>
  <si>
    <t>FABRICAÇÃO DE CONJUNTO DE MÓDULO METÁLICO, COMPRIMENTO DE 3,6 M E ALTURA DE 3,0 M (ESTRONCAS DE 1,00 M). AF_08/2020</t>
  </si>
  <si>
    <t>FABRICAÇÃO DE CONJUNTO DE MÓDULO METÁLICO, COMPRIMENTO DE 3,6 M E ALTURA DE 3,0 M (ESTRONCAS DE 2,00 M). AF_08/2020</t>
  </si>
  <si>
    <t>PREPARO DE FUNDO DE VALA COM LARGURA MAIOR OU IGUAL A 1,5 M E MENOR QUE 2,5 M (ACERTO DO SOLO NATURAL). AF_08/2020</t>
  </si>
  <si>
    <t>PREPARO DE FUNDO DE VALA COM LARGURA MAIOR OU IGUAL A 1,5 M E MENOR QUE 2,5 M, COM CAMADA DE AREIA, LANÇAMENTO MANUAL. AF_08/2020</t>
  </si>
  <si>
    <t>PREPARO DE FUNDO DE VALA COM LARGURA MAIOR OU IGUAL A 1,5 M E MENOR QUE 2,5 M, COM CAMADA DE AREIA, LANÇAMENTO MECANIZADO. AF_08/2020</t>
  </si>
  <si>
    <t>PREPARO DE FUNDO DE VALA COM LARGURA MAIOR OU IGUAL A 1,5 M E MENOR QUE 2,5 M, COM CAMADA DE BRITA, LANÇAMENTO MANUAL. AF_08/2020</t>
  </si>
  <si>
    <t>PREPARO DE FUNDO DE VALA COM LARGURA MAIOR OU IGUAL A 1,5 M E MENOR QUE 2,5 M, COM CAMADA DE BRITA, LANÇAMENTO MECANIZADO. AF_08/2020</t>
  </si>
  <si>
    <t>PREPARO DE FUNDO DE VALA COM LARGURA MENOR QUE 1,5 M (ACERTO DO SOLO NATURAL). AF_08/2020</t>
  </si>
  <si>
    <t>PREPARO DE FUNDO DE VALA COM LARGURA MENOR QUE 1,5 M, COM CAMADA DE AREIA, LANÇAMENTO MANUAL. AF_08/2020</t>
  </si>
  <si>
    <t>PREPARO DE FUNDO DE VALA COM LARGURA MENOR QUE 1,5 M, COM CAMADA DE AREIA, LANÇAMENTO MECANIZADO. AF_08/2020</t>
  </si>
  <si>
    <t>PREPARO DE FUNDO DE VALA COM LARGURA MENOR QUE 1,5 M, COM CAMADA DE BRITA, LANÇAMENTO MANUAL. AF_08/2020</t>
  </si>
  <si>
    <t>PREPARO DE FUNDO DE VALA COM LARGURA MENOR QUE 1,5 M, COM CAMADA DE BRITA, LANÇAMENTO MECANIZADO. AF_08/2020</t>
  </si>
  <si>
    <t>ESGOTAMENTO DE VALA COM BOMBA SUBMERSÍVEL. AF_12/2022</t>
  </si>
  <si>
    <t>INSTALAÇÃO DE MATERIAL GRANULAR FILTRANTE PARA SISTEMA DE REBAIXAMENTO DE LENÇOL FREÁTICO POR POÇOS PROFUNDOSA, DIÂMETRO DO POÇO DE 400 MM. AF_12/2022</t>
  </si>
  <si>
    <t>INSTALAÇÃO DE SISTEMA DE REBAIXAMENTO DE LENÇOL FREÁTICO POR POÇOS PROFUNDOS, DIÂMETRO DO POÇO DE 400 MM (EXCLUI O FORNECIMENTO E FUNCIONAMENTO DE BOMBAS). AF_12/2022</t>
  </si>
  <si>
    <t>INSTALAÇÃO DE TUBULAÇÃO (GEOMECÂNICA E DE SUCÇÃO) PARA SISTEMA DE REBAIXAMENTO DE LENÇOL FREÁTICO POR POÇOS PROFUNDOS COM BOMBA SUBMERSA, DIÂMETRO DO POÇO DE 400 MM. AF_12/2022</t>
  </si>
  <si>
    <t>INSTALAÇÃO E DESINSTALAÇÃO DE CONJUNTO DE BOMBAS, À VÁCUO E CENTRÍFUGA, PARA SISTEMA DE REBAIXAMENTO DE LENÇOL FREÁTICO POR PONTEIRAS FILTRANTES (EXCLUI O FORNECIMENTO DE BOMBAS). AF_12/2022</t>
  </si>
  <si>
    <t>INSTALAÇÃO E DESINSTALAÇÃO DE MANGOTES PARA SISTEMA DE REBAIXAMENTO DE LENÇOL FREÁTICO POR PONTEIRAS FILTRANTES. AF_12/2022</t>
  </si>
  <si>
    <t>INSTALAÇÃO E DESINSTALAÇÃO DE REGISTRO DE PVC PARA SISTEMA DE REBAIXAMENTO DE LENÇOL FREÁTICO POR PONTEIRAS FILTRANTES. AF_12/2022</t>
  </si>
  <si>
    <t>INSTALAÇÃO E DESINSTALAÇÃO DE SISTEMA DE BOMBA PARA SISTEMA DE REBAIXAMENTO DE LENÇOL FREÁTICO POR POÇOS PROFUNDOS (EXCLUI O FORNECIMENTO DE BOMBA). AF_12/2022</t>
  </si>
  <si>
    <t>INSTALAÇÃO E DESINSTALAÇÃO DE SISTEMA DE REBAIXAMENTO DE LENÇOL FREÁTICO POR PONTEIRAS FILTRANTES PARA OBRAS ESTACIONÁRIAS (EXCLUI O FORNECIMENTO E FUNCIONAMENTO DE BOMBAS). AF_12/2022</t>
  </si>
  <si>
    <t>INSTALAÇÃO E DESINSTALAÇÃO DE SISTEMA DE REBAIXAMENTO DE LENÇOL FREÁTICO POR PONTEIRAS FILTRANTES PARA OBRAS ITINERANTES (EXCLUI O FORNECIMENTO E FUNCIONAMENTO DE BOMBAS). AF_12/2022</t>
  </si>
  <si>
    <t>INSTALAÇÃO E DESINSTALAÇÃO DE TUBO COLETOR DE PVC, DIÂMETRO DE 100 MM, PARA SISTEMA DE REBAIXAMENTO DE LENÇOL FREÁTICO POR PONTEIRAS FILTRANTES. AF_12/2022</t>
  </si>
  <si>
    <t>INSTALAÇÃO E RETIRADA DE REVESTIMENTO METÁLICO PARA PERFURAÇÃO DE SOLO PARA SISTEMA DE REBAIXAMENTO DE LENÇOL FREÁTICO POR PORÇOS PROFUNDOS, DIÂMETRO DO POÇO DE 400 MM. AF_12/2022</t>
  </si>
  <si>
    <t>PERFURAÇÃO DE SOLO PARA SISTEMA DE REBAIXAMENTO DE LENÇOL FREÁTICO POR POÇOS PROFUNDOS, DIÂMETRO DO POÇO DE 400 MM. AF_12/2022</t>
  </si>
  <si>
    <t>PERFURAÇÃO DE SOLO, INSTALAÇÃO E DESINSTALAÇÃO DE PONTEIRAS PARA SISTEMA DE REBAIXAMENTO DE LENÇOL FREÁTICO POR PONTEIRAS FILTRANTES EM OBRAS ESTACIONÁRIAS. AF_12/2022</t>
  </si>
  <si>
    <t>PERFURAÇÃO DE SOLO, INSTALAÇÃO E DESINSTALAÇÃO DE PONTEIRAS PARA SISTEMA DE REBAIXAMENTO DE LENÇOL FREÁTICO POR PONTEIRAS FILTRANTES EM OBRAS ITINERANTES. AF_12/2022</t>
  </si>
  <si>
    <t>CAIXILHO FIXO DE ALUMÍNIO PARA VIDRO (VIDRO INCLUSO), BATENTE/ REQUADRO DE 4 A 14 CM, SEM GUARNIÇÃO/ ALIZAR, FIXAÇÃO COM PARAFUSOS, VEDAÇÃO COM SILICONE, EXCLUSIVE CONTRAMARCO - FORNECIMENTO E INSTALAÇÃO. AF_11/2024</t>
  </si>
  <si>
    <t>CAIXILHO FIXO DE PVC BRANCO PARA VIDRO (VIDRO INCLUSO), BATENTE/ REQUADRO DE 4 A 14 CM, SEM GUARNIÇÃO/ ALIZAR, COM FERRAGENS, FIXAÇÃO COM PARAFUSOS, VEDAÇÃO COM SILICONE, EXCLUSIVE CONTRAMARCO - FORNECIMENTO E INSTALAÇÃO. AF_11/2024</t>
  </si>
  <si>
    <t>CONTRAMARCO DE ALUMÍNIO, FIXAÇÃO COM ARGAMASSA - FORNECIMENTO E INSTALAÇÃO. AF_11/2024</t>
  </si>
  <si>
    <t>CONTRAMARCO DE ALUMÍNIO, FIXAÇÃO COM PARAFUSO - FORNECIMENTO E INSTALAÇÃO. AF_11/2024</t>
  </si>
  <si>
    <t>CONTRAMARCO DE AÇO, FIXAÇÃO COM ARGAMASSA - FORNECIMENTO E INSTALAÇÃO. AF_11/2024</t>
  </si>
  <si>
    <t>CONTRAMARCO DE AÇO, FIXAÇÃO COM PARAFUSO - FORNECIMENTO E INSTALAÇÃO. AF_11/2024</t>
  </si>
  <si>
    <t>GUARNIÇÃO DE ALUMÍNIO. AF_11/2024</t>
  </si>
  <si>
    <t>JANELA DE ALUMÍNIO DE CORRER COM 2 FOLHAS PARA VIDROS (VIDROS INCLUSOS) E PERSIANA INTEGRADA, BATENTE/ REQUADRO 6 A 14 CM, ACABAMENTO COM ACETATO OU BRILHANTE, FIXAÇÃO COM PARAFUSO, SEM GUARNIÇÃO/ ALIZAR, DIMENSÕES 120X120 CM, VEDAÇÃO COM SILICONE, EXCLUSIVE CONTRAMARCO - FORNECIMENTO E INSTALAÇÃO. AF_11/2024</t>
  </si>
  <si>
    <t>JANELA DE ALUMÍNIO DE CORRER COM 2 FOLHAS PARA VIDROS (VIDROS INCLUSOS), BATENTE/ REQUADRO 6 A 14 CM, ACABAMENTO COM ACETATO OU BRILHANTE, FIXAÇÃO COM PARAFUSO, SEM GUARNIÇÃO/ ALIZAR, DIMENSÕES 100X120 CM, VEDAÇÃO COM SILICONE, EXCLUSIVE CONTRAMARCO - FORNECIMENTO E INSTALAÇÃO. AF_11/2024</t>
  </si>
  <si>
    <t>JANELA DE ALUMÍNIO DE CORRER COM 2 FOLHAS PARA VIDROS (VIDROS INCLUSOS), COM BANDEIRA, BATENTE/ REQUADRO 6 A 14 CM, ACABAMENTO COM ACETATO OU BRILHANTE, FIXAÇÃO COM PARAFUSO, SEM GUARNIÇÃO/ ALIZAR, DIMENSÕES 100X120 CM, VEDAÇÃO COM SILICONE, EXCLUSIVE CONTRAMARCO - FORNECIMENTO E INSTALAÇÃO. AF_11/2024</t>
  </si>
  <si>
    <t>JANELA DE ALUMÍNIO DE CORRER COM 3 FOLHAS (2 VENEZIANAS E 1 FOLHA PARA VIDRO,VIDRO INCLUSO), BATENTE/ REQUADRO 6 A 14 CM, SEM ACABAMENTO, FIXAÇÃO COM PARAFUSO, SEM GUARNIÇÃO/ ALIZAR, DIMENSÕES 100X120 CM, VEDAÇÃO COM SILICONE, EXCLUSIVE CONTRAMARCO - FORNECIMENTO E INSTALAÇÃO. AF_11/2024</t>
  </si>
  <si>
    <t>JANELA DE ALUMÍNIO DE CORRER COM 4 FOLHAS PARA VIDROS (VIDROS INCLUSOS), COM BANDEIRA, BATENTE/ REQUADRO 6 A 14 CM, ACABAMENTO COM ACETATO OU BRILHANTE, FIXAÇÃO COM PARAFUSO, SEM GUARNIÇÃO/ ALIZAR, DIMENSÕES 150X120 CM, VEDAÇÃO COM SILICONE, EXCLUSIVE CONTRAMARCO - FORNECIMENTO E INSTALAÇÃO. AF_11/2024</t>
  </si>
  <si>
    <t>JANELA DE ALUMÍNIO DE CORRER COM 4 FOLHAS PARA VIDROS (VIDROS INCLUSOS), SEM BANDEIRA, BATENTE/ REQUADRO 6 A 14 CM, ACABAMENTO COM ACETATO OU BRILHANTE, FIXAÇÃO COM PARAFUSO, SEM GUARNIÇÃO/ ALIZAR, DIMENSÕES 150X120 CM, VEDAÇÃO COM SILICONE, EXCLUSIVE CONTRAMARCO - FORNECIMENTO E INSTALAÇÃO. AF_11/2024</t>
  </si>
  <si>
    <t>JANELA DE ALUMÍNIO TIPO MAXIM-AR, BATENTE/ REQUADRO 3 A 14 CM, VIDRO INCLUSO, FIXAÇÃO COM PARAFUSO, SEM GUARNIÇÃO/ ALIZAR, DIMENSÕES 60X80 (A X L) CM, SEM ACABAMENTO, VEDAÇÃO COM SILICONE, EXCLUSIVE CONTRAMARCO - FORNECIMENTO E INSTALAÇÃO. AF_11/2024</t>
  </si>
  <si>
    <t>JANELA DE ALUMÍNIO TIPO MAXIM-AR, VIDRO INCLUSO, COM BANDEIRA, FIXAÇÃO COM PARAFUSO, SEM GUARNIÇÃO/ ALIZAR, DIMENSÕES 100X80 (A X L) CM, SEM ACABAMENTO, VEDAÇÃO COM SILICONE, EXCLUSIVE CONTRAMARCO - FORNECIMENTO E INSTALAÇÃO. AF_11/2024</t>
  </si>
  <si>
    <t>JANELA DE AÇO DE CORRER COM 3 FOLHAS (2 VENEZIANAS E 1 PARA VIDRO - VIDRO INCLUSO), BATENTE/ REQUADRO INCLUSO (6 A 14 CM), FIXAÇÃO COM ARGAMASSA, COM PINTURA ANTICORROSIVA E PINTURA DE ACABAMENTO, COM FERRAGENS, FIXAÇÃO COM ARGAMASSA, EXCLUSIVE CONTRAMARCO - FORNECIMENTO E INSTALAÇÃO. AF_11/2024</t>
  </si>
  <si>
    <t>JANELA DE AÇO DE CORRER COM 4 FOLHAS PARA VIDRO (VIDROS NÃO INCLUSOS), BATENTE/ REQUADRO INCLUSO (6 A 14 CM), FIXAÇÃO COM ARGAMASSA, COM PINTURA ANTICORROSIVA, COM FERRAGENS, FIXAÇÃO COM ARGAMASSA, EXCLUSIVE CONTRAMARCO - FORNECIMENTO E INSTALAÇÃO. AF_11/2024</t>
  </si>
  <si>
    <t>JANELA DE AÇO GALVANIZADO TIPO MAXIMO-AR, PINT. ANTICORROSIVA, COM BATENTE/REQUADRO DE 6 A 14 CM, SEM VIDRO, COM GRADE, 1 FL, 60 X 80 CM (A X L), FIXAÇÃO COM ARGAMASSA, EXCLUSIVE CONTRAMARCO - FORNECIMENTO E INSTALAÇÃO. AF_11/2024</t>
  </si>
  <si>
    <t>JANELA DE AÇO TIPO BASCULANTE, PARA VIDROS (VIDROS NÃO INCLUSOS), BATENTE/ REQUADRO INCLUSO (6,5 A 14 CM), DIMENSÕES 60X60 CM, COM COM PINTURA ANTICORROSIVA, SEM ACABAMENTO, COM FERRAGENS, FIXAÇÃO COM ARGAMASSA, EXCLUSIVE CONTRAMARCO - FORNECIMENTO E INSTALAÇÃO. AF_11/2024</t>
  </si>
  <si>
    <t>JANELA DE MADEIRA CEDRINHO/ ANGELIM COMERCIAL/ CURUPIXA/ CUMARU OU EQUIVALENTE DA REGIÃO, TIPO MAXIMA AR, PARA VIDRO (VIDRO NÃO INCLUSO), CAIXA DO BATENTE/ MARCO DE 10 CM, COM GUARNIÇÕES/ ALIZAR E FERRAGENS, SEM ACABAMENTO, FIXAÇÃO COM PARAFUSOS E ESPUMA EXPANSIVA, EXCLUSIVE CONTRAMARCO - FORNECIMENTO E INSTALAÇÃO. AF_11/2024</t>
  </si>
  <si>
    <t>JANELA DE MADEIRA CEDRINHO/ ANGELIM COMERCIAL/ CURUPIXA/ CUMARU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</si>
  <si>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CEDRINHO/ ANGELIM COMERCIAL/ CURUPIXA/ CUMARU 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</si>
  <si>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MADEIRA CEDRINHO/ ANGELIM COMERCIAL/ CURUPIXA/ CUMARU OU EQUIVALENTE, VENEZIANAS PANTOGRÁFICAS DE CORRER E 2 FOLHAS PARA VIDROS DE CORRER (VIDROS NÃO INCLUSOS), GUARNIÇÕES/ MARCO INCLUSOS, FERRAGENS INCLUSAS, FIXAÇÃO COM PARAFUSOS E ESPUMA EXPANSIVA, EXCLUSIVE CONTRAMARCO - FORNECIMENTO E INSTALAÇÃO. AF_11/2024</t>
  </si>
  <si>
    <t>JANELA DE MADEIRA IMBUIA/CEDRO ARANA/CEDRO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</si>
  <si>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IMBUIA/CEDRO ARANA/CEDRO ROSAOU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</si>
  <si>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MADEIRA PINUS/ EUCALIPTO/ TAUARI/ VIROLA OU EQUIVALENTE DA REGIÃO, TIPO BASCULANTE, 2 FOLHAS PARA (VIDROS NÃO INCLUSOS), CAIXA DO BATENTE/ MARCO DE 10 CM, SEM GUARNIÇÕES/ ALIZAR, COM FERRAGENS, FIXAÇÃO COM PARAFUSOS E ESPUMA EXPANSIVA, EXCLUSIVE CONTRAMARCO - FORNECIMENTO E INSTALAÇÃO. AF_11/2024</t>
  </si>
  <si>
    <t>JANELA DE MADEIRA PINUS/ EUCALIPTO/ TAUARI/ VIROLA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</si>
  <si>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PINUS/EUCALIPTO/ TAUARI/ VIROLA 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</si>
  <si>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PVC BRANCO DE CORRER COM 2 FOLHAS PARA VIDRO (VIDROS INCLUSOS) E PERSIANA INTEGRADA, BATENTE/ REQUADRO DE 4 A 14 CM, DIMENSÕES 120X120 CM, COM GUARNIÇÃO/ ALIZAR, COM FERRAGENS, FIXAÇÃO COM PARAFUSOS, VEDAÇÃO COM SILICONE, EXCLUSIVE CONTRAMARCO - FORNECIMENTO E INSTALAÇÃO. AF_11/2024</t>
  </si>
  <si>
    <t>JANELA DE PVC BRANCO DE CORRER COM 3 FOLHAS (2 VENEZIANAS E 1 PARA VIDRO, VIDRO INCLUSO), BATENTE/ REQUADRO DE 4 A 14 CM, DIMENSÕES 100X200 CM, COM GUARNIÇÃO/ ALIZAR, COM FERRAGENS, FIXAÇÃO COM PARAFUSOS, VEDAÇÃO COM SILICONE, EXCLUSIVE CONTRAMARCO - FORNECIMENTO E INSTALAÇÃO. AF_11/2024</t>
  </si>
  <si>
    <t>JANELA DE PVC BRANCO TIPO MAXIM-AR (VIDRO INCLUSO), BATENTE/ REQUADRO DE 4 A 14 CM, DIMENSÕES 60X60 CM, COM GUARNIÇÃO/ ALIZAR, COM FERRAGENS, FIXAÇÃO COM PARAFUSOS, VEDAÇÃO COM SILICONE, EXCLUSIVE CONTRAMARCO - FORNECIMENTO E INSTALAÇÃO. AF_11/2024</t>
  </si>
  <si>
    <t>ALIZAR DE 5X1,5CM PARA PORTA FIXADO COM PREGOS, PADRÃO MÉDIO - FORNECIMENTO E INSTALAÇÃO. AF_12/2019</t>
  </si>
  <si>
    <t>ALIZAR DE 5X1,5CM PARA PORTA FIXADO COM PREGOS, PADRÃO POPULAR - FORNECIMENTO E INSTALAÇÃO. AF_12/2019</t>
  </si>
  <si>
    <t>BATENTE DE AÇO GALVANIZADO, COM PERFIL PRÉ-FABRICADO, FIXADO COM ARGAMASSA, COM SOLDA, GRAPAS E FUROS PARA FERRAGENS INCLUSOS. AF_12/2019</t>
  </si>
  <si>
    <t>BATENTE PARA PORTA COM BANDEIRA, FIXAÇÃO COM PARAFUSO E BUCHA. AF_12/2019</t>
  </si>
  <si>
    <t>BATENTE PARA PORTA DE MADEIRA, FIXAÇÃO COM ARGAMASSA, PADRÃO MÉDIO - FORNECIMENTO E INSTALAÇÃO. AF_12/2019</t>
  </si>
  <si>
    <t>BATENTE PARA PORTA DE MADEIRA, FIXAÇÃO COM ARGAMASSA, PADRÃO POPULAR. FORNECIMENTO E INSTALAÇÃO. AF_12/2019</t>
  </si>
  <si>
    <t>BATENTE PARA PORTA DE MADEIRA, PADRÃO MÉDIO - FORNECIMENTO E MONTAGEM. AF_12/2019</t>
  </si>
  <si>
    <t>BATENTE PARA PORTA DE MADEIRA, PADRÃO POPULAR - FORNECIMENTO E MONTAGEM. AF_12/2019</t>
  </si>
  <si>
    <t>CREMONA EM LATÃO CROMADO OU POLIDO, COMPLETA. AF_12/2019</t>
  </si>
  <si>
    <t>DOBRADIÇA EM AÇO/FERRO, 3" X 21/2", E=1,9 A 2MM, SEN ANEL, CROMADO OU ZINCADO, TAMPA BOLA, COM PARAFUSOS. AF_12/2019</t>
  </si>
  <si>
    <t>DOBRADIÇA TIPO VAI E VEM EM LATÃO POLIDO 3". AF_12/2019</t>
  </si>
  <si>
    <t>FECHADURA DE EMBUTIR COM CILINDRO, EXTERNA, COMPLETA, ACABAMENTO PADRÃO MÉDIO, INCLUSO EXECUÇÃO DE FURO - FORNECIMENTO E INSTALAÇÃO. AF_12/2019</t>
  </si>
  <si>
    <t>FECHADURA DE EMBUTIR COM CILINDRO, EXTERNA, COMPLETA, ACABAMENTO PADRÃO POPULAR, INCLUSO EXECUÇÃO DE FURO - FORNECIMENTO E INSTALAÇÃO. AF_12/2019</t>
  </si>
  <si>
    <t>FECHADURA DE EMBUTIR PARA PORTA DE BANHEIRO, COMPLETA, ACABAMENTO PADRÃO MÉDIO,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</si>
  <si>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</si>
  <si>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</si>
  <si>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</si>
  <si>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FECHO DE EMBUTIR TIPO UNHA 22CM. AF_12/2019</t>
  </si>
  <si>
    <t>FECHO DE EMBUTIR TIPO UNHA 40CM.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</si>
  <si>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</si>
  <si>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MÉDIO, 60X210CM, ESPESSURA DE 3,5CM,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</si>
  <si>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</si>
  <si>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</si>
  <si>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DE BATENTE, FECHADURA COM EXECUÇÃO DO FURO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</si>
  <si>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</si>
  <si>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60X210CM, ESPESSURA DE 3CM, ITENS INCLUSOS: DOBRADIÇAS, MONTAGEM E INSTALAÇÃO DE BATENTE, FECHADURA COM EXECUÇÃO DO FURO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</si>
  <si>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</si>
  <si>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DE BATENTE, FECHADURA COM EXECUÇÃO DO FURO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</si>
  <si>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</si>
  <si>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POPULAR, 80X210CM, ESPESSURA DE 3,5CM, ITENS INCLUSOS: DOBRADIÇAS, MONTAGEM E INSTALAÇÃO DE BATENTE, FECHADURA COM EXECUÇÃO DO FURO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</si>
  <si>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</si>
  <si>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</si>
  <si>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</si>
  <si>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</si>
  <si>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</si>
  <si>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</si>
  <si>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</si>
  <si>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</si>
  <si>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SEM FECHADURA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</si>
  <si>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</si>
  <si>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</si>
  <si>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</si>
  <si>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</si>
  <si>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</si>
  <si>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</si>
  <si>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</si>
  <si>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SEM FECHADURA - FORNECIMENTO E INSTALAÇÃO. AF_12/2019</t>
  </si>
  <si>
    <t>KIT DE PORTA DE MADEIRA PARA PINTURA, SEMI-OCA (PESADA OU SUPERPESADA), PADRÃO MÉDIO, 80X210CM, ESPESSURA DE 3,5CM, ITENS INCLUSOS: DOBRADIÇAS, MONTAGEM E INSTALAÇÃO DO BATENTE, FECHADURA COM EXECUÇÃO DO FURO - FORNECIMENTO E INSTALAÇÃO. AF_12/2019</t>
  </si>
  <si>
    <t>KIT DE PORTA DE MADEIRA PARA PINTURA, SEMI-OCA (PESADA OU SUPERPESADA), PADRÃO MÉDIO, 80X210CM, ESPESSURA DE 3,5CM, ITENS INCLUSOS: DOBRADIÇAS, MONTAGEM E INSTALAÇÃO DO BATENTE, SEM FECHADURA - FORNECIMENTO E INSTALAÇÃO. AF_12/2019</t>
  </si>
  <si>
    <t>KIT DE PORTA DE MADEIRA PARA PINTURA, SEMI-OCA (PESADA OU SUPERPESADA), PADRÃO MÉDIO, 90X210CM, ESPESSURA DE 3,5CM, ITENS INCLUSOS: DOBRADIÇAS, MONTAGEM E INSTALAÇÃO DO BATENTE, FECHADURA COM EXECUÇÃO DO FURO - FORNECIMENTO E INSTALAÇÃO. AF_12/2019</t>
  </si>
  <si>
    <t>KIT DE PORTA DE MADEIRA PARA PINTURA, SEMI-OCA (PESADA OU SUPERPESADA), PADRÃO MÉDIO, 90X210CM, ESPESSURA DE 3,5CM, ITENS INCLUSOS: DOBRADIÇAS, MONTAGEM E INSTALAÇÃO DO BATENTE, SEM FECHADURA - FORNECIMENTO E INSTALAÇÃO. AF_12/2019</t>
  </si>
  <si>
    <t>KIT DE PORTA DE MADEIRA PARA PINTURA, SEMI-OCA (PESADA OU SUPERPESADA), PADRÃO POPULAR, 80X210CM, ESPESSURA DE 3,5CM, ITENS INCLUSOS: DOBRADIÇAS, MONTAGEM E INSTALAÇÃO DO BATENTE, FECHADURA COM EXECUÇÃO DO FURO - FORNECIMENTO E INSTALAÇÃO. AF_12/2019</t>
  </si>
  <si>
    <t>KIT DE PORTA DE MADEIRA PARA PINTURA, SEMI-OCA (PESADA OU SUPERPESADA), PADRÃO POPULAR, 80X210CM, ESPESSURA DE 3,5CM, ITENS INCLUSOS: DOBRADIÇAS, MONTAGEM E INSTALAÇÃO DO BATENTE, SEM FECHADURA - FORNECIMENTO E INSTALAÇÃO. AF_12/2019</t>
  </si>
  <si>
    <t>KIT DE PORTA DE MADEIRA PARA PINTURA, SEMI-OCA (PESADA OU SUPERPESADA), PADRÃO POPULAR, 90X210CM, ESPESSURA DE 3,5CM, ITENS INCLUSOS: DOBRADIÇAS, MONTAGEM E INSTALAÇÃO DO BATENTE, FECHADURA COM EXECUÇÃO DO FURO - FORNECIMENTO E INSTALAÇÃO. AF_12/2019</t>
  </si>
  <si>
    <t>KIT DE PORTA DE MADEIRA PARA PINTURA, SEMI-OCA (PESADA OU SUPERPESADA), PADRÃO POPULAR, 90X210CM, ESPESSURA DE 3,5CM, ITENS INCLUSOS: DOBRADIÇAS, MONTAGEM E INSTALAÇÃO DO BATENTE, SEM FECHADURA - FORNECIMENTO E INSTALAÇÃO. AF_12/2019</t>
  </si>
  <si>
    <t>KIT DE PORTA DE MADEIRA PARA VERNIZ, SEMI-OCA (LEVE OU MÉDIA), PADRÃO MÉDIO, 60X210CM, ESPESSURA DE 3,5CM, ITENS INCLUSOS: DOBRADIÇAS, MONTAGEM E INSTALAÇÃO DE BATENTE, FECHADURA COM EXECUÇÃO DO FURO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</si>
  <si>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</si>
  <si>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DE BATENTE, FECHADURA COM EXECUÇÃO DO FURO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</si>
  <si>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</si>
  <si>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DE BATENTE, FECHADURA COM EXECUÇÃO DO FURO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</si>
  <si>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</si>
  <si>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DE BATENTE, FECHADURA COM EXECUÇÃO DO FURO - FORNECIMENTO E INSTALAÇÃO. AF_12/2019</t>
  </si>
  <si>
    <t>KIT DE PORTA DE MADEIRA PARA VERNIZ, SEMI-OCA (LEVE OU MÉDIA), PADRÃO MÉDIO,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</si>
  <si>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DE BATENTE, FECHADURA COM EXECUÇÃO DO FURO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</si>
  <si>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</si>
  <si>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DE BATENTE, FECHADURA COM EXECUÇÃO DO FURO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</si>
  <si>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</si>
  <si>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DE BATENTE, FECHADURA COM EXECUÇÃO DO FURO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</si>
  <si>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</si>
  <si>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</si>
  <si>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PARA VERNIZ, SEMI-OCA (LEVE OU MÉDIA), PADRÃO POPULAR, 90X210CM, ESPESSURA DE 3CM, ITENS INCLUSOS: DOBRADIÇAS, MONTAGEM E INSTALAÇÃO DE BATENTE, FECHADURA COM EXECUÇÃO DO FURO - FORNECIMENTO E INSTALAÇÃO. AF_12/2019</t>
  </si>
  <si>
    <t>KIT DE PORTA DE MADEIRA TIPO MEXICANA, MACIÇA (PESADA OU SUPERPESADA), PADRÃO MÉDIO, 80X210CM, ESPESSURA DE 3,5CM, ITENS INCLUSOS: DOBRADIÇAS, MONTAGEM E INSTALAÇÃO DE BATENTE, FECHADURA COM EXECUÇÃO DO FURO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</si>
  <si>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</si>
  <si>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3,5CM, ITENS INCLUSOS: DOBRADIÇAS, MONTAGEM E INSTALAÇÃO DE BATENTE, FECHADURA COM EXECUÇÃO DO FURO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</si>
  <si>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</si>
  <si>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KIT DE PORTA DE MADEIRA TIPO VENEZIANA, 80X210CM (ESPESSURA DE 3CM), PADRÃO MÉDIO, ITENS INCLUSOS: DOBRADIÇAS, MONTAGEM E INSTALAÇÃO DE BATENTE, FECHADURA COM EXECUÇÃO DO FURO - FORNECIMENTO E INSTALAÇÃO. AF_12/2019</t>
  </si>
  <si>
    <t>KIT DE PORTA DE MADEIRA TIPO VENEZIANA, 80X210CM (ESPESSURA DE 3CM), PADRÃO POPULAR, ITENS INCLUSOS: DOBRADIÇAS, MONTAGEM E INSTALAÇÃO DE BATENTE, FECHADURA COM EXECUÇÃO DO FURO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</si>
  <si>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</si>
  <si>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</si>
  <si>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</si>
  <si>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</si>
  <si>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</si>
  <si>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KIT DE PORTA-PRONTA DE MADEIRA EM ACABAMENTO MELAMÍNICO BRANCO, FOLHA LEVE OU MÉDIA, 90X210, EXCLUSIVE FECHADURA, FIXAÇÃO COM PREENCHIMENTO TOTAL DE ESPUMA EXPANSIVA - FORNECIMENTO E INSTALAÇÃO. AF_12/2019</t>
  </si>
  <si>
    <t>KIT DE PORTA-PRONTA DE MADEIRA EM ACABAMENTO MELAMÍNICO BRANCO, FOLHA LEVE OU MÉDIA, E BATENTE METÁLICO, 60X210CM, FIXAÇÃO COM ARGAMASSA - FORNECIMENTO E INSTALAÇÃO. AF_12/2019</t>
  </si>
  <si>
    <t>KIT DE PORTA-PRONTA DE MADEIRA EM ACABAMENTO MELAMÍNICO BRANCO, FOLHA LEVE OU MÉDIA, E BATENTE METÁLICO, 70X210CM, FIXAÇÃO COM ARGAMASSA - FORNECIMENTO E INSTALAÇÃO. AF_12/2019</t>
  </si>
  <si>
    <t>KIT DE PORTA-PRONTA DE MADEIRA EM ACABAMENTO MELAMÍNICO BRANCO, FOLHA LEVE OU MÉDIA, E BATENTE METÁLICO, 80X210CM, FIXAÇÃO COM ARGAMASSA - FORNECIMENTO E INSTALAÇÃO. AF_12/2019</t>
  </si>
  <si>
    <t>KIT DE PORTA-PRONTA DE MADEIRA EM ACABAMENTO MELAMÍNICO BRANCO, FOLHA LEVE OU MÉDIA, E BATENTE METÁLICO, 90X210CM, FIXAÇÃO COM ARGAMASSA - FORNECIMENTO E INSTALAÇÃO. AF_12/2019</t>
  </si>
  <si>
    <t>KIT DE PORTA-PRONTA DE MADEIRA EM ACABAMENTO MELAMÍNICO BRANCO, FOLHA PESADA OU SUPERPESADA, 80X210CM, FIXAÇÃO COM PREENCHIMENTO PARCIAL DE ESPUMA EXPANSIVA - FORNECIMENTO E INSTALAÇÃO. AF_12/2019</t>
  </si>
  <si>
    <t>KIT DE PORTA-PRONTA DE MADEIRA EM ACABAMENTO MELAMÍNICO BRANCO, FOLHA PESADA OU SUPERPESADA, 90X210CM, FIXAÇÃO COM PREENCHIMENTO TOTAL DE ESPUMA EXPANSIVA - FORNECIMENTO E INSTALAÇÃO. AF_12/2019</t>
  </si>
  <si>
    <t>KIT DE PORTA-PRONTA DE MADEIRA EM ACABAMENTO MELAMÍNICO BRANCO, FOLHA PESADA OU SUPERPESADA, E BATENTE METÁLICO, 80X210CM, FIXAÇÃO COM ARGAMASSA - FORNECIMENTO E INSTALAÇÃO. AF_12/2019</t>
  </si>
  <si>
    <t>KIT DE PORTA-PRONTA DE MADEIRA EM ACABAMENTO MELAMÍNICO BRANCO, FOLHA PESADA OU SUPERPESADA, E BATENTE METÁLICO, 90X210CM, FIXAÇÃO COM ARGAMASSA - FORNECIMENTO E INSTALAÇÃO. AF_12/2019</t>
  </si>
  <si>
    <t>PORTA CADEADO ZINCADO OXIDADO PRETO COM CADEADO DE AÇO INOX, LARGURA DE *50* MM. AF_12/2019</t>
  </si>
  <si>
    <t>PORTA CORTA-FOGO 90X210X4CM - FORNECIMENTO E INSTALAÇÃO. AF_12/2019</t>
  </si>
  <si>
    <t>PORTA DE ALUMÍNIO DE ABRIR COM LAMBRI, COM GUARNIÇÃO, FIXAÇÃO COM PARAFUSOS - FORNECIMENTO E INSTALAÇÃO. AF_12/2019</t>
  </si>
  <si>
    <t>PORTA DE ALUMÍNIO DE ABRIR PARA VIDRO SEM GUARNIÇÃO, 87X210CM, FIXAÇÃO COM PARAFUSOS, INCLUSIVE VIDROS - FORNECIMENTO E INSTALAÇÃO. AF_12/2019</t>
  </si>
  <si>
    <t>PORTA DE CORRER DE ALUMÍNIO, COM DUAS FOLHAS PARA VIDRO, INCLUSO VIDRO LISO INCOLOR, FECHADURA E PUXADOR, SEM ALIZAR. AF_12/2019</t>
  </si>
  <si>
    <t>PORTA DE FERRO, DE ABRIR, TIPO GRADE COM CHAPA, COM GUARNIÇÕES. AF_12/2019</t>
  </si>
  <si>
    <t>PORTA DE MADEIRA COMPENSADA LISA PARA PINTURA, 120X210X3,5CM, 2 FOLHAS, INCLUSO ADUELA 2A, ALIZAR 2A E DOBRADIÇAS. AF_12/2019</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</si>
  <si>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</si>
  <si>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</si>
  <si>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</si>
  <si>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</si>
  <si>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</si>
  <si>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</si>
  <si>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</si>
  <si>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PORTA DE MADEIRA PARA PINTURA, SEMI-OCA (PESADA OU SUPERPESADA), 80X210CM, ESPESSURA DE 3,5CM, INCLUSO DOBRADIÇAS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</si>
  <si>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</si>
  <si>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</si>
  <si>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</si>
  <si>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</si>
  <si>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PORTA DE MADEIRA TIPO VENEZIANA, 80X210CM, ESPESSURA DE 3CM, INCLUSO DOBRADIÇAS - FORNECIMENTO E INSTALAÇÃO. AF_12/2019</t>
  </si>
  <si>
    <t>PORTA DE MADEIRA, MACIÇA (PESADA OU SUPERPESADA), 90X210CM, ESPESSURA DE 3,5CM, INCLUSO DOBRADIÇAS - FORNECIMENTO E INSTALAÇÃO. AF_12/2019</t>
  </si>
  <si>
    <t>PORTA DE MADEIRA, TIPO MEXICANA, MACIÇA (PESADA OU SUPERPESADA), 80X210CM, ESPESSURA DE 3,5CM, INCLUSO DOBRADIÇAS - FORNECIMENTO E INSTALAÇÃO. AF_12/2019</t>
  </si>
  <si>
    <t>PORTA EM ALUMÍNIO DE ABRIR TIPO VENEZIANA COM GUARNIÇÃO, FIXAÇÃO COM PARAFUSOS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</si>
  <si>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</si>
  <si>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</si>
  <si>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PUXADOR CENTRAL PARA ESQUADRIA DE MADEIRA. AF_12/2019</t>
  </si>
  <si>
    <t>RECOLOCAÇÃO DE FOLHAS DE PORTA DE MADEIRA LEVE OU MÉDIA DE 60CM DE LARGURA, CONSIDERANDO REAPROVEITAMENTO DO MATERIAL. AF_12/2019</t>
  </si>
  <si>
    <t>RECOLOCAÇÃO DE FOLHAS DE PORTA DE MADEIRA LEVE OU MÉDIA DE 70CM DE LARGURA, CONSIDERANDO REAPROVEITAMENTO DO MATERIAL. AF_12/2019</t>
  </si>
  <si>
    <t>RECOLOCAÇÃO DE FOLHAS DE PORTA DE MADEIRA LEVE OU MÉDIA DE 80CM DE LARGURA, CONSIDERANDO REAPROVEITAMENTO DO MATERIAL. AF_12/2019</t>
  </si>
  <si>
    <t>RECOLOCAÇÃO DE FOLHAS DE PORTA DE MADEIRA LEVE OU MÉDIA DE 90CM DE LARGURA, CONSIDERANDO REAPROVEITAMENTO DO MATERIAL. AF_12/2019</t>
  </si>
  <si>
    <t>RECOLOCAÇÃO DE FOLHAS DE PORTA DE MADEIRA PESADA OU SUPERPESADA DE 80CM DE LARGURA, CONSIDERANDO REAPROVEITAMENTO DO MATERIAL. AF_12/2019</t>
  </si>
  <si>
    <t>TARJETA TIPO LIVRE/OCUPADO PARA PORTA DE BANHEIRO. AF_12/2019</t>
  </si>
  <si>
    <t>ESTACA BROCA DE CONCRETO, DIÂMETRO DE 20CM, ESCAVAÇÃO MANUAL COM TRADO CONCHA, COM ARMADURA DE ARRANQUE. AF_05/2020</t>
  </si>
  <si>
    <t>ESTACA BROCA DE CONCRETO, DIÂMETRO DE 25CM, ESCAVAÇÃO MANUAL COM TRADO CONCHA, COM ARMADURA DE ARRANQUE. AF_05/2020</t>
  </si>
  <si>
    <t>ESTACA BROCA DE CONCRETO, DIÂMETRO DE 30CM, ESCAVAÇÃO MANUAL COM TRADO CONCHA, COM ARMADURA DE ARRANQUE. AF_05/2020</t>
  </si>
  <si>
    <t>ESTACA BROCA DE CONCRETO, DIÂMETRO DE 30CM, ESCAVAÇÃO MANUAL COM TRADO CONCHA, INTEIRAMENTE ARMADA. AF_05/2020</t>
  </si>
  <si>
    <t>ESTACA CIRCULAR ESCAVADA COM FLUIDO ESTABILIZANTE (ESTACÃO), DIÂMETRO DE 110CM (EXCLUSIVE MOBILIZAÇÃO E DESMOBILIZAÇÃO). AF_05/2020</t>
  </si>
  <si>
    <t>ESTACA CIRCULAR ESCAVADA COM FLUIDO ESTABILIZANTE (ESTACÃO), DIÂMETRO DE 140CM (EXCLUSIVE MOBILIZAÇÃO E DESMOBILIZAÇÃO). AF_05/2020</t>
  </si>
  <si>
    <t>ESTACA CIRCULAR ESCAVADA COM FLUIDO ESTABILIZANTE (ESTACÃO), DIÂMETRO DE 80CM (EXCLUSIVE MOBILIZAÇÃO E DESMOBILIZAÇÃO). AF_05/2020</t>
  </si>
  <si>
    <t>ESTACA RETANGULAR ESCAVADA COM FLUIDO ESTABILIZANTE (BARRETE), 40 X 250CM (EXCLUSIVE MOBILIZAÇÃO E DESMOBILIZAÇÃO). AF_05/2020</t>
  </si>
  <si>
    <t>ESTACA RETANGULAR ESCAVADA COM FLUIDO ESTABILIZANTE (BARRETE), 60 X 250CM (EXCLUSIVE MOBILIZAÇÃO E DESMOBILIZAÇÃO). AF_05/2020</t>
  </si>
  <si>
    <t>ESTACA RETANGULAR ESCAVADA COM FLUIDO ESTABILIZANTE (BARRETE), 80 X 250CM (EXCLUSIVE MOBILIZAÇÃO E DESMOBILIZAÇÃO). AF_05/2020</t>
  </si>
  <si>
    <t>ESTACA STRAUSS, DIÂMETRO DE 25CM, COM ARMADURA DE ARRANQUE (EXCLUSIVE MOBILIZAÇÃO E DESMOBILIZAÇÃO). AF_05/2020</t>
  </si>
  <si>
    <t>ESTACA STRAUSS, DIÂMETRO DE 32CM, COM ARMADURA DE ARRANQUE (EXCLUSIVE MOBILIZAÇÃO E DESMOBILIZAÇÃO). AF_05/2020</t>
  </si>
  <si>
    <t>ESTACA STRAUSS, DIÂMETRO DE 32CM, INTEIRAMENTE ARMADA (EXCLUSIVE MOBILIZAÇÃO E DESMOBILIZAÇÃO). AF_05/2020</t>
  </si>
  <si>
    <t>ESTACA STRAUSS, DIÂMETRO DE 38CM, COM ARMADURA DE ARRANQUE (EXCLUSIVE MOBILIZAÇÃO E DESMOBILIZAÇÃO). AF_05/2020</t>
  </si>
  <si>
    <t>ESTACA STRAUSS, DIÂMETRO DE 38CM, INTEIRAMENTE ARMADA (EXCLUSIVE MOBILIZAÇÃO E DESMOBILIZAÇÃO). AF_05/2020</t>
  </si>
  <si>
    <t>ESTACA ESCAVADA MECANICAMENTE, SEM FLUIDO ESTABILIZANTE, COM 25CM DE DIÂMETRO, CONCRETO LANÇADO MANUALMENTE (EXCLUSIVE MOBILIZAÇÃO E DESMOBILIZAÇÃO). AF_01/2020</t>
  </si>
  <si>
    <t>ESTACA ESCAVADA MECANICAMENTE, SEM FLUIDO ESTABILIZANTE, COM 25CM DE DIÂMETRO, CONCRETO LANÇADO POR CAMINHÃO BETONEIRA (EXCLUSIVE MOBILIZAÇÃO E DESMOBILIZAÇÃO). AF_01/2020</t>
  </si>
  <si>
    <t>ESTACA ESCAVADA MECANICAMENTE, SEM FLUIDO ESTABILIZANTE, COM 40CM DE DIÂMETRO, CONCRETO LANÇADO POR CAMINHÃO BETONEIRA (EXCLUSIVE MOBILIZAÇÃO E DESMOBILIZAÇÃO). AF_01/2020</t>
  </si>
  <si>
    <t>ESTACA ESCAVADA MECANICAMENTE, SEM FLUIDO ESTABILIZANTE, COM 60CM DE DIÂMETRO, CONCRETO LANÇADO POR BOMBA LANÇA (EXCLUSIVE BOMBEAMENTO, MOBILIZAÇÃO E DESMOBILIZAÇÃO). AF_01/2020</t>
  </si>
  <si>
    <t>ESTACA ESCAVADA MECANICAMENTE, SEM FLUIDO ESTABILIZANTE, COM 60CM DE DIÂMETRO, CONCRETO LANÇADO POR CAMINHÃO BETONEIRA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</si>
  <si>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</si>
  <si>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</si>
  <si>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</si>
  <si>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ESTACA METÁLICA PARA FUNDAÇÃO, UTILIZANDO PERFIL LAMINADO HP250X62 (EXCLUSIVE MOBILIZAÇÃO E DESMOBILIZAÇÃO). AF_01/2020</t>
  </si>
  <si>
    <t>ESTACA METÁLICA PARA FUNDAÇÃO, UTILIZANDO PERFIL LAMINADO HP310X125 (EXCLUSIVE MOBILIZAÇÃO E DESMOBILIZAÇÃO). AF_01/2020</t>
  </si>
  <si>
    <t>ESTACA METÁLICA PARA FUNDAÇÃO, UTILIZANDO PERFIL LAMINADO HP310X79 (EXCLUSIVE MOBILIZAÇÃO E DESMOBILIZAÇÃO). AF_01/2020</t>
  </si>
  <si>
    <t>ESTACA PRÉ-MOLDADA DE CONCRETO CENTRIFUGADO, SEÇÃO CIRCULAR, CAPACIDADE DE 100 TONELADAS, INCLUSO EMENDA (EXCLUSIVE MOBILIZAÇÃO E DESMOBILIZAÇÃO). AF_12/2019</t>
  </si>
  <si>
    <t>ESTACA PRÉ-MOLDADA DE CONCRETO SEÇÃO QUADRADA, CAPACIDADE DE 50 TONELADAS, INCLUSO EMENDA (EXCLUSIVE MOBILIZAÇÃO E DESMOBILIZAÇÃO). AF_12/2019</t>
  </si>
  <si>
    <t>ESTACA PRÉ-MOLDADA DE CONCRETO, SEÇÃO QUADRADA, CAPACIDADE DE 25 TONELADAS, INCLUSO EMENDA (EXCLUSIVE MOBILIZAÇÃO E DESMOBILIZAÇÃO). AF_12/2019</t>
  </si>
  <si>
    <t>ESTACA RAIZ, DIÂMETRO DE 20 CM, PERFURADA EM ROCHA (EXCLUSIVE MOBILIZAÇÃO E DESMOBILIZAÇÃO). AF_03/2020</t>
  </si>
  <si>
    <t>ESTACA RAIZ, DIÂMETRO DE 20 CM, SEM PRESENÇA DE ROCHA (EXCLUSIVE MOBILIZAÇÃO E DESMOBILIZAÇÃO). AF_03/2020</t>
  </si>
  <si>
    <t>ESTACA RAIZ, DIÂMETRO DE 31 CM, PERFURADA EM ROCHA (EXCLUSIVE MOBILIZAÇÃO E DESMOBILIZAÇÃO). AF_03/2020</t>
  </si>
  <si>
    <t>ESTACA RAIZ, DIÂMETRO DE 31 CM, SEM PRESENÇA DE ROCHA (EXCLUSIVE MOBILIZAÇÃO E DESMOBILIZAÇÃO). AF_03/2020</t>
  </si>
  <si>
    <t>ESTACA RAIZ, DIÂMETRO DE 40 CM, PERFURADA EM ROCHA (EXCLUSIVE MOBILIZAÇÃO E DESMOBILIZAÇÃO). AF_03/2020</t>
  </si>
  <si>
    <t>ESTACA RAIZ, DIÂMETRO DE 40 CM, SEM PRESENÇA DE ROCHA (EXCLUSIVE MOBILIZAÇÃO E DESMOBILIZAÇÃO). AF_03/2020</t>
  </si>
  <si>
    <t>ESTACA RAIZ, DIÂMETRO DE 45 CM, PERFURADA EM ROCHA (EXCLUSIVE MOBILIZAÇÃO E DESMOBILIZAÇÃO). AF_03/2020</t>
  </si>
  <si>
    <t>ESTACA RAIZ, DIÂMETRO DE 45 CM, SEM PRESENÇA DE ROCHA (EXCLUSIVE MOBILIZAÇÃO E DESMOBILIZAÇÃO). AF_03/2020</t>
  </si>
  <si>
    <t>ESTACA HÉLICE CONTÍNUA, DIÂMETRO DE 30 CM, INCLUSO CONCRETO FCK=30MPA E ARMADURA MÍNIMA (EXCLUSIVE BOMBEAMENTO, MOBILIZAÇÃO E DESMOBILIZAÇÃO). AF_12/2019</t>
  </si>
  <si>
    <t>ESTACA HÉLICE CONTÍNUA, DIÂMETRO DE 50 CM, INCLUSO CONCRETO FCK=30MPA E ARMADURA MÍNIMA (EXCLUSIVE BOMBEAMENTO, MOBILIZAÇÃO E DESMOBILIZAÇÃO). AF_12/2019</t>
  </si>
  <si>
    <t>ESTACA HÉLICE CONTÍNUA, DIÂMETRO DE 70 CM, INCLUSO CONCRETO FCK=30MPA E ARMADURA MÍNIMA (EXCLUSIVE BOMBEAMENTO, MOBILIZAÇÃO E DESMOBILIZAÇÃO). AF_12/2019</t>
  </si>
  <si>
    <t>ESTACA HÉLICE CONTÍNUA, DIÂMETRO DE 80 CM, INCLUSO CONCRETO FCK=30MPA E ARMADURA MÍNIMA (EXCLUSIVE BOMBEAMENTO, MOBILIZAÇÃO E DESMOBILIZAÇÃO). AF_12/2019</t>
  </si>
  <si>
    <t>ESTACA HÉLICE CONTÍNUA, DIÂMETRO DE 90 CM, INCLUSO CONCRETO FCK=30MPA E ARMADURA MÍNIMA (EXCLUSIVE BOMBEAMENTO, MOBILIZAÇÃO E DESMOBILIZAÇÃO). AF_12/2019</t>
  </si>
  <si>
    <t>FABRICAÇÃO E INSTALAÇÃO DE MEIA TESOURA DE MADEIRA NÃO APARELHADA, COM VÃO DE 10 M, PARA TELHA CERÂMICA OU DE CONCRETO, INCLUSO IÇAMENTO. AF_07/2019</t>
  </si>
  <si>
    <t>FABRICAÇÃO E INSTALAÇÃO DE MEIA TESOURA DE MADEIRA NÃO APARELHADA, COM VÃO DE 10 M, PARA TELHA ONDULADA DE FIBROCIMENTO, ALUMÍNIO, PLÁSTICA OU TERMOACÚSTICA, INCLUSO IÇAMENTO. AF_07/2019</t>
  </si>
  <si>
    <t>FABRICAÇÃO E INSTALAÇÃO DE MEIA TESOURA DE MADEIRA NÃO APARELHADA, COM VÃO DE 11 M, PARA TELHA CERÂMICA OU DE CONCRETO, INCLUSO IÇAMENTO. AF_07/2019</t>
  </si>
  <si>
    <t>FABRICAÇÃO E INSTALAÇÃO DE MEIA TESOURA DE MADEIRA NÃO APARELHADA, COM VÃO DE 11 M, PARA TELHA ONDULADA DE FIBROCIMENTO, ALUMÍNIO, PLÁSTICA OU TERMOACÚSTICA, INCLUSO IÇAMENTO. AF_07/2019</t>
  </si>
  <si>
    <t>FABRICAÇÃO E INSTALAÇÃO DE MEIA TESOURA DE MADEIRA NÃO APARELHADA, COM VÃO DE 12 M, PARA TELHA CERÂMICA OU DE CONCRETO, INCLUSO IÇAMENTO. AF_07/2019</t>
  </si>
  <si>
    <t>FABRICAÇÃO E INSTALAÇÃO DE MEIA TESOURA DE MADEIRA NÃO APARELHADA, COM VÃO DE 12 M, PARA TELHA ONDULADA DE FIBROCIMENTO, ALUMÍNIO, PLÁSTICA OU TERMOACÚSTICA, INCLUSO IÇAMENTO. AF_07/2019</t>
  </si>
  <si>
    <t>FABRICAÇÃO E INSTALAÇÃO DE MEIA TESOURA DE MADEIRA NÃO APARELHADA, COM VÃO DE 3 M, PARA TELHA CERÂMICA OU DE CONCRETO, INCLUSO IÇAMENTO. AF_07/2019</t>
  </si>
  <si>
    <t>FABRICAÇÃO E INSTALAÇÃO DE MEIA TESOURA DE MADEIRA NÃO APARELHADA, COM VÃO DE 3 M, PARA TELHA ONDULADA DE FIBROCIMENTO, ALUMÍNIO, PLÁSTICA OU TERMOACÚSTICA, INCLUSO IÇAMENTO. AF_07/2019</t>
  </si>
  <si>
    <t>FABRICAÇÃO E INSTALAÇÃO DE MEIA TESOURA DE MADEIRA NÃO APARELHADA, COM VÃO DE 4 M, PARA TELHA CERÂMICA OU DE CONCRETO, INCLUSO IÇAMENTO. AF_07/2019</t>
  </si>
  <si>
    <t>FABRICAÇÃO E INSTALAÇÃO DE MEIA TESOURA DE MADEIRA NÃO APARELHADA, COM VÃO DE 4 M, PARA TELHA ONDULADA DE FIBROCIMENTO, ALUMÍNIO, PLÁSTICA OU TERMOACÚSTICA, INCLUSO IÇAMENTO. AF_07/2019</t>
  </si>
  <si>
    <t>FABRICAÇÃO E INSTALAÇÃO DE MEIA TESOURA DE MADEIRA NÃO APARELHADA, COM VÃO DE 5 M, PARA TELHA CERÂMICA OU DE CONCRETO, INCLUSO IÇAMENTO. AF_07/2019</t>
  </si>
  <si>
    <t>FABRICAÇÃO E INSTALAÇÃO DE MEIA TESOURA DE MADEIRA NÃO APARELHADA, COM VÃO DE 5 M, PARA TELHA ONDULADA DE FIBROCIMENTO, ALUMÍNIO, PLÁSTICA OU TERMOACÚSTICA, INCLUSO IÇAMENTO. AF_07/2019</t>
  </si>
  <si>
    <t>FABRICAÇÃO E INSTALAÇÃO DE MEIA TESOURA DE MADEIRA NÃO APARELHADA, COM VÃO DE 6 M, PARA TELHA CERÂMICA OU DE CONCRETO, INCLUSO IÇAMENTO. AF_07/2019</t>
  </si>
  <si>
    <t>FABRICAÇÃO E INSTALAÇÃO DE MEIA TESOURA DE MADEIRA NÃO APARELHADA, COM VÃO DE 6 M, PARA TELHA ONDULADA DE FIBROCIMENTO, ALUMÍNIO, PLÁSTICA OU TERMOACÚSTICA, INCLUSO IÇAMENTO. AF_07/2019</t>
  </si>
  <si>
    <t>FABRICAÇÃO E INSTALAÇÃO DE MEIA TESOURA DE MADEIRA NÃO APARELHADA, COM VÃO DE 7 M, PARA TELHA CERÂMICA OU DE CONCRETO, INCLUSO IÇAMENTO. AF_07/2019</t>
  </si>
  <si>
    <t>FABRICAÇÃO E INSTALAÇÃO DE MEIA TESOURA DE MADEIRA NÃO APARELHADA, COM VÃO DE 7 M, PARA TELHA ONDULADA DE FIBROCIMENTO, ALUMÍNIO, PLÁSTICA OU TERMOACÚSTICA, INCLUSO IÇAMENTO. AF_07/2019</t>
  </si>
  <si>
    <t>FABRICAÇÃO E INSTALAÇÃO DE MEIA TESOURA DE MADEIRA NÃO APARELHADA, COM VÃO DE 8 M, PARA TELHA CERÂMICA OU DE CONCRETO, INCLUSO IÇAMENTO. AF_07/2019</t>
  </si>
  <si>
    <t>FABRICAÇÃO E INSTALAÇÃO DE MEIA TESOURA DE MADEIRA NÃO APARELHADA, COM VÃO DE 8 M, PARA TELHA ONDULADA DE FIBROCIMENTO, ALUMÍNIO, PLÁSTICA OU TERMOACÚSTICA, INCLUSO IÇAMENTO. AF_07/2019</t>
  </si>
  <si>
    <t>FABRICAÇÃO E INSTALAÇÃO DE MEIA TESOURA DE MADEIRA NÃO APARELHADA, COM VÃO DE 9 M, PARA TELHA CERÂMICA OU DE CONCRETO, INCLUSO IÇAMENTO. AF_07/2019</t>
  </si>
  <si>
    <t>FABRICAÇÃO E INSTALAÇÃO DE MEIA TESOURA DE MADEIRA NÃO APARELHADA, COM VÃO DE 9 M, PARA TELHA ONDULADA DE FIBROCIMENTO, ALUMÍNIO, PLÁSTICA OU TERMOACÚSTICA, INCLUSO IÇAMENTO. AF_07/2019</t>
  </si>
  <si>
    <t>FABRICAÇÃO E INSTALAÇÃO DE PONTALETES DE MADEIRA NÃO APARELHADA PARA TELHADOS COM ATÉ 2 ÁGUAS E COM TELHA CERÂMICA OU DE CONCRETO EM EDIFÍCIO INSTITUCIONAL TÉRREO, INCLUSO TRANSPORTE VERTICAL. AF_07/2019</t>
  </si>
  <si>
    <t>FABRICAÇÃO E INSTALAÇÃO DE PONTALETES DE MADEIRA NÃO APARELHADA PARA TELHADOS COM ATÉ 2 ÁGUAS E COM TELHA CERÂMICA OU DE CONCRETO EM EDIFÍCIO RESIDENCIAL DE MÚLTIPLOS PAVIMENTOS, INCLUSO TRANSPORTE VERTICAL. AF_07/2019</t>
  </si>
  <si>
    <t>FABRICAÇÃO E INSTALAÇÃO DE PONTALETES DE MADEIRA NÃO APARELHADA PARA TELHADOS COM ATÉ 2 ÁGUAS E COM TELHA CERÂMICA OU DE CONCRETO EM EDIFÍCIO RESIDENCIAL TÉRREO, INCLUSO TRANSPORTE VERTICAL. AF_07/2019</t>
  </si>
  <si>
    <t>FABRICAÇÃO E INSTALAÇÃO DE PONTALETES DE MADEIRA NÃO APARELHADA PARA TELHADOS COM ATÉ 2 ÁGUAS E COM TELHA ONDULADA DE FIBROCIMENTO, ALUMÍNIO OU PLÁSTICA EM EDIFÍCIO INSTITUCIONAL TÉRREO,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</si>
  <si>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</si>
  <si>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FABRICAÇÃO E INSTALAÇÃO DE PONTALETES DE MADEIRA NÃO APARELHADA PARA TELHADOS COM ATÉ 2 ÁGUAS E COM TELHA ONDULADA DE FIBROCIMENTO, ALUMÍNIO OU PLÁSTICA EM EDIFÍCIO RESIDENCIAL TÉRREO, INCLUSO TRANSPORTE VERTICAL. AF_07/2019</t>
  </si>
  <si>
    <t>FABRICAÇÃO E INSTALAÇÃO DE PONTALETES DE MADEIRA NÃO APARELHADA PARA TELHADOS COM MAIS QUE 2 ÁGUAS E COM TELHA CERÂMICA OU DE CONCRETO EM EDIFÍCIO INSTITUCIONAL TÉRREO, INCLUSO TRANSPORTE VERTICAL. AF_07/2019</t>
  </si>
  <si>
    <t>FABRICAÇÃO E INSTALAÇÃO DE PONTALETES DE MADEIRA NÃO APARELHADA PARA TELHADOS COM MAIS QUE 2 ÁGUAS E COM TELHA CERÂMICA OU DE CONCRETO EM EDIFÍCIO RESIDENCIAL DE MÚLTIPLOS PAVIMENTOS. AF_07/2019</t>
  </si>
  <si>
    <t>FABRICAÇÃO E INSTALAÇÃO DE PONTALETES DE MADEIRA NÃO APARELHADA PARA TELHADOS COM MAIS QUE 2 ÁGUAS E COM TELHA CERÂMICA OU DE CONCRETO EM EDIFÍCIO RESIDENCIAL TÉRREO, INCLUSO TRANSPORTE VERTICAL. AF_07/2019</t>
  </si>
  <si>
    <t>FABRICAÇÃO E INSTALAÇÃO DE TESOURA (INTEIRA OU MEIA) EM AÇO, VÃOS MAIORES OU IGUAIS A 3,0 M E MENORES OU IGUAL A 6,0 M, INCLUSO IÇAMENTO. AF_07/2019</t>
  </si>
  <si>
    <t>FABRICAÇÃO E INSTALAÇÃO DE TESOURA (INTEIRA OU MEIA) EM AÇO, VÃOS MAIORES QUE 6,0 M E MENORES QUE 12,0 M, INCLUSO IÇAMENTO. AF_07/2019</t>
  </si>
  <si>
    <t>FABRICAÇÃO E INSTALAÇÃO DE TESOURA INTEIRA EM AÇO, VÃO DE 10 M, PARA TELHA CERÂMICA OU DE CONCRETO, INCLUSO IÇAMENTO. AF_07/2019</t>
  </si>
  <si>
    <t>FABRICAÇÃO E INSTALAÇÃO DE TESOURA INTEIRA EM AÇO, VÃO DE 10 M, PARA TELHA ONDULADA DE FIBROCIMENTO, METÁLICA, PLÁSTICA OU TERMOACÚSTICA, INCLUSO IÇAMENTO. AF_07/2019</t>
  </si>
  <si>
    <t>FABRICAÇÃO E INSTALAÇÃO DE TESOURA INTEIRA EM AÇO, VÃO DE 11 M, PARA TELHA CERÂMICA OU DE CONCRETO, INCLUSO IÇAMENTO. AF_07/2019</t>
  </si>
  <si>
    <t>FABRICAÇÃO E INSTALAÇÃO DE TESOURA INTEIRA EM AÇO, VÃO DE 11 M, PARA TELHA ONDULADA DE FIBROCIMENTO, METÁLICA, PLÁSTICA OU TERMOACÚSTICA, INCLUSO IÇAMENTO. AF_07/2019</t>
  </si>
  <si>
    <t>FABRICAÇÃO E INSTALAÇÃO DE TESOURA INTEIRA EM AÇO, VÃO DE 12 M, PARA TELHA CERÂMICA OU DE CONCRETO, INCLUSO IÇAMENTO. AF_07/2019</t>
  </si>
  <si>
    <t>FABRICAÇÃO E INSTALAÇÃO DE TESOURA INTEIRA EM AÇO, VÃO DE 12 M, PARA TELHA ONDULADA DE FIBROCIMENTO, METÁLICA, PLÁSTICA OU TERMOACÚSTICA, INCLUSO IÇAMENTO. AF_07/2019</t>
  </si>
  <si>
    <t>FABRICAÇÃO E INSTALAÇÃO DE TESOURA INTEIRA EM AÇO, VÃO DE 3 M, PARA TELHA CERÂMICA OU DE CONCRETO, INCLUSO IÇAMENTO. AF_07/2019</t>
  </si>
  <si>
    <t>FABRICAÇÃO E INSTALAÇÃO DE TESOURA INTEIRA EM AÇO, VÃO DE 3 M, PARA TELHA ONDULADA DE FIBROCIMENTO, METÁLICA, PLÁSTICA OU TERMOACÚSTICA, INCLUSO IÇAMENTO. AF_07/2019</t>
  </si>
  <si>
    <t>FABRICAÇÃO E INSTALAÇÃO DE TESOURA INTEIRA EM AÇO, VÃO DE 4 M, PARA TELHA CERÂMICA OU DE CONCRETO, INCLUSO IÇAMENTO. AF_07/2019</t>
  </si>
  <si>
    <t>FABRICAÇÃO E INSTALAÇÃO DE TESOURA INTEIRA EM AÇO, VÃO DE 4 M, PARA TELHA ONDULADA DE FIBROCIMENTO, METÁLICA, PLÁSTICA OU TERMOACÚSTICA, INCLUSO IÇAMENTO. AF_07/2019</t>
  </si>
  <si>
    <t>FABRICAÇÃO E INSTALAÇÃO DE TESOURA INTEIRA EM AÇO, VÃO DE 5 M, PARA TELHA CERÂMICA OU DE CONCRETO, INCLUSO IÇAMENTO. AF_07/2019</t>
  </si>
  <si>
    <t>FABRICAÇÃO E INSTALAÇÃO DE TESOURA INTEIRA EM AÇO, VÃO DE 5 M, PARA TELHA ONDULADA DE FIBROCIMENTO, METÁLICA, PLÁSTICA OU TERMOACÚSTICA, INCLUSO IÇAMENTO. AF_07/2019</t>
  </si>
  <si>
    <t>FABRICAÇÃO E INSTALAÇÃO DE TESOURA INTEIRA EM AÇO, VÃO DE 6 M, PARA TELHA CERÂMICA OU DE CONCRETO, INCLUSO IÇAMENTO. AF_07/2019</t>
  </si>
  <si>
    <t>FABRICAÇÃO E INSTALAÇÃO DE TESOURA INTEIRA EM AÇO, VÃO DE 6 M, PARA TELHA ONDULADA DE FIBROCIMENTO, METÁLICA, PLÁSTICA OU TERMOACÚSTICA, INCLUSO IÇAMENTO. AF_07/2019</t>
  </si>
  <si>
    <t>FABRICAÇÃO E INSTALAÇÃO DE TESOURA INTEIRA EM AÇO, VÃO DE 7 M, PARA TELHA CERÂMICA OU DE CONCRETO, INCLUSO IÇAMENTO. AF_07/2019</t>
  </si>
  <si>
    <t>FABRICAÇÃO E INSTALAÇÃO DE TESOURA INTEIRA EM AÇO, VÃO DE 7 M, PARA TELHA ONDULADA DE FIBROCIMENTO, METÁLICA, PLÁSTICA OU TERMOACÚSTICA, INCLUSO IÇAMENTO. AF_07/2019</t>
  </si>
  <si>
    <t>FABRICAÇÃO E INSTALAÇÃO DE TESOURA INTEIRA EM AÇO, VÃO DE 8 M, PARA TELHA CERÂMICA OU DE CONCRETO, INCLUSO IÇAMENTO. AF_07/2019</t>
  </si>
  <si>
    <t>FABRICAÇÃO E INSTALAÇÃO DE TESOURA INTEIRA EM AÇO, VÃO DE 8 M, PARA TELHA ONDULADA DE FIBROCIMENTO, METÁLICA, PLÁSTICA OU TERMOACÚSTICA, INCLUSO IÇAMENTO, INCLUSO IÇAMENTO. AF_07/2019</t>
  </si>
  <si>
    <t>FABRICAÇÃO E INSTALAÇÃO DE TESOURA INTEIRA EM AÇO, VÃO DE 9 M, PARA TELHA CERÂMICA OU DE CONCRETO, INCLUSO IÇAMENTO. AF_07/2019</t>
  </si>
  <si>
    <t>FABRICAÇÃO E INSTALAÇÃO DE TESOURA INTEIRA EM AÇO, VÃO DE 9 M, PARA TELHA ONDULADA DE FIBROCIMENTO, METÁLICA, PLÁSTICA OU TERMOACÚSTICA, INCLUSO IÇAMENTO. AF_07/2019</t>
  </si>
  <si>
    <t>FABRICAÇÃO E INSTALAÇÃO DE TESOURA INTEIRA EM MADEIRA NÃO APARELHADA, VÃO DE 10 M, PARA TELHA CERÂMICA OU DE CONCRETO,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</si>
  <si>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</si>
  <si>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CERÂMICA OU DE CONCRETO,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</si>
  <si>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</si>
  <si>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CERÂMICA OU DE CONCRETO, INCLUSO IÇAMENTO. AF_07/2019</t>
  </si>
  <si>
    <t>FABRICAÇÃO E INSTALAÇÃO DE TESOURA INTEIRA EM MADEIRA NÃO APARELHADA, VÃO DE 12 M, PARA TELHA ONDULADA DE FIBROCIMENTO, METÁLICA, PLÁSTICA OU TERMOACÚSTICA, INCLUSO IÇAMENTO. AF_07/2019</t>
  </si>
  <si>
    <t>FABRICAÇÃO E INSTALAÇÃO DE TESOURA INTEIRA EM MADEIRA NÃO APARELHADA, VÃO DE 3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</si>
  <si>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</si>
  <si>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CERÂMICA OU DE CONCRETO,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</si>
  <si>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</si>
  <si>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CERÂMICA OU DE CONCRETO,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</si>
  <si>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</si>
  <si>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CERÂMICA OU DE CONCRETO,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</si>
  <si>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</si>
  <si>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CERÂMICA OU DE CONCRETO,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</si>
  <si>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</si>
  <si>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CERÂMICA OU DE CONCRETO,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</si>
  <si>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</si>
  <si>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CERÂMICA OU DE CONCRETO, INCLUSO IÇAMENTO. AF_07/2019</t>
  </si>
  <si>
    <t>FABRICAÇÃO E INSTALAÇÃO DE TESOURA INTEIRA EM MADEIRA NÃO APARELHADA, VÃO DE 9 M, PARA TELHA ONDULADA DE FIBROCIMENTO, METÁLICA, PLÁSTICA OU TERMOACÚSTICA, INCLUSO IÇAMENTO. AF_07/2019</t>
  </si>
  <si>
    <t>INSTALAÇÃO DE TESOURA (INTEIRA OU MEIA), BIAPOIADA, EM MADEIRA NÃO APARELHADA, PARA VÃOS MAIORES OU IGUAIS A 10,0 M E MENORES QUE 12,0 M, INCLUSO IÇAMENTO. AF_07/2019</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</si>
  <si>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</si>
  <si>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</si>
  <si>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</si>
  <si>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EM AÇO, PARA VÃOS MAIORES OU IGUAIS A 10,0 M E MENORES QUE 12,0 M,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</si>
  <si>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</si>
  <si>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</si>
  <si>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</si>
  <si>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RETIRADA E RECOLOCAÇÃO DE CAIBRO EM TELHADOS DE ATÉ 2 ÁGUAS COM TELHA CERÂMICA CAPA-CANAL, INCLUSO TRANSPORTE VERTICAL. AF_07/2019</t>
  </si>
  <si>
    <t>RETIRADA E RECOLOCAÇÃO DE CAIBRO EM TELHADOS DE ATÉ 2 ÁGUAS COM TELHA CERÂMICA OU DE CONCRETO DE ENCAIXE, INCLUSO TRANSPORTE VERTICAL. AF_07/2019</t>
  </si>
  <si>
    <t>RETIRADA E RECOLOCAÇÃO DE CAIBRO EM TELHADOS DE MAIS DE 2 ÁGUAS COM TELHA CERÂMICA CAPA-CANAL, INCLUSO TRANSPORTE VERTICAL. AF_07/2019</t>
  </si>
  <si>
    <t>RETIRADA E RECOLOCAÇÃO DE CAIBRO EM TELHADOS DE MAIS DE 2 ÁGUAS COM TELHA CERÂMICA OU DE CONCRETO DE ENCAIXE, INCLUSO TRANSPORTE VERTICAL. AF_07/2019</t>
  </si>
  <si>
    <t>RETIRADA E RECOLOCAÇÃO DE RIPA EM TELHADOS DE ATÉ 2 ÁGUAS COM TELHA CERÂMICA CAPA-CANAL, INCLUSO TRANSPORTE VERTICAL. AF_07/2019</t>
  </si>
  <si>
    <t>RETIRADA E RECOLOCAÇÃO DE RIPA EM TELHADOS DE ATÉ 2 ÁGUAS COM TELHA CERÂMICA OU DE CONCRETO DE ENCAIXE, INCLUSO TRANSPORTE VERTICAL. AF_07/2019</t>
  </si>
  <si>
    <t>RETIRADA E RECOLOCAÇÃO DE RIPA EM TELHADOS DE MAIS DE 2 ÁGUAS COM TELHA CERÂMICA CAPA-CANAL, INCLUSO TRANSPORTE VERTICAL. AF_07/2019</t>
  </si>
  <si>
    <t>RETIRADA E RECOLOCAÇÃO DE RIPA EM TELHADOS DE MAIS DE 2 ÁGUAS COM TELHA CERÂMICA OU DE CONCRETO DE ENCAIXE, INCLUSO TRANSPORTE VERTICAL. AF_07/2019</t>
  </si>
  <si>
    <t>TRAMA DE AÇO COMPOSTA POR RIPAS E CAIBROS PARA TELHADOS DE ATÉ 2 ÁGUAS PARA TELHA CERÂMICA CAPA-CANAL, INCLUSO TRANSPORTE VERTICAL. AF_07/2019</t>
  </si>
  <si>
    <t>TRAMA DE AÇO COMPOSTA POR RIPAS E CAIBROS PARA TELHADOS DE ATÉ 2 ÁGUAS PARA TELHA DE ENCAIXE DE CERÂMICA OU DE CONCRETO, INCLUSO TRANSPORTE VERTICAL. AF_07/2019</t>
  </si>
  <si>
    <t>TRAMA DE AÇO COMPOSTA POR RIPAS E CAIBROS PARA TELHADOS DE MAIS DE 2 ÁGUAS PARA TELHA CERÂMICA CAPA-CANAL, INCLUSO TRANSPORTE VERTICAL. AF_07/2019</t>
  </si>
  <si>
    <t>TRAMA DE AÇO COMPOSTA POR RIPAS E CAIBROS PARA TELHADOS DE MAIS DE 2 ÁGUAS PARA TELHA DE ENCAIXE DE CERÂMICA OU DE CONCRETO, INCLUSO TRANSPORTE VERTICAL. AF_07/2019</t>
  </si>
  <si>
    <t>TRAMA DE AÇO COMPOSTA POR RIPAS PARA TELHADOS DE ATÉ 2 ÁGUAS PARA TELHA CERÂMICA CAPA-CANAL, INCLUSO TRANSPORTE VERTICAL. AF_07/2019</t>
  </si>
  <si>
    <t>TRAMA DE AÇO COMPOSTA POR RIPAS PARA TELHADOS DE ATÉ 2 ÁGUAS PARA TELHA DE ENCAIXE DE CERÂMICA OU DE CONCRETO, INCLUSO TRANSPORTE VERTICAL. AF_07/2019</t>
  </si>
  <si>
    <t>TRAMA DE AÇO COMPOSTA POR RIPAS PARA TELHADOS DE MAIS DE 2 ÁGUAS PARA TELHA CERÂMICA CAPA-CANAL,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</si>
  <si>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</si>
  <si>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</si>
  <si>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CAIBROS E TERÇAS PARA TELHADOS DE ATÉ 2 ÁGUAS PARA TELHA DE ENCAIXE DE CERÂMICA OU DE CONCRETO, INCLUSO TRANSPORTE VERTICAL. AF_07/2019</t>
  </si>
  <si>
    <t>TRAMA DE AÇO COMPOSTA POR RIPAS, CAIBROS E TERÇAS PARA TELHADOS DE MAIS DE 2 ÁGUAS PARA TELHA CERÂMICA CAPA-CANAL, INCLUSO TRANSPORTE VERTICAL. AF_07/2019</t>
  </si>
  <si>
    <t>TRAMA DE AÇO COMPOSTA POR RIPAS, CAIBROS E TERÇAS PARA TELHADOS DE MAIS DE 2 ÁGUAS PARA TELHA DE ENCAIXE DE CERÂMICA OU DE CONCRETO, INCLUSO TRANSPORTE VERTICAL. AF_07/2019</t>
  </si>
  <si>
    <t>TRAMA DE AÇO COMPOSTA POR TERÇAS PARA TELHADOS DE ATÉ 2 ÁGUAS PARA TELHA ESTRUTURAL DE FIBROCIMENTO, INCLUSO TRANSPORTE VERTICAL. AF_07/2019</t>
  </si>
  <si>
    <t>TRAMA DE AÇO COMPOSTA POR TERÇAS PARA TELHADOS DE ATÉ 2 ÁGUAS PARA TELHA ONDULADA DE FIBROCIMENTO, METÁLICA, PLÁSTICA OU TERMOACÚSTICA, INCLUSO TRANSPORTE VERTICAL (EM KG). AF_07/2019</t>
  </si>
  <si>
    <t>TRAMA DE AÇO COMPOSTA POR TERÇAS PARA TELHADOS DE ATÉ 2 ÁGUAS PARA TELHA ONDULADA DE FIBROCIMENTO, METÁLICA, PLÁSTICA OU TERMOACÚSTICA,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</si>
  <si>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</si>
  <si>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</si>
  <si>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CERÂMICA CAPA-CANAL, INCLUSO TRANSPORTE VERTICAL. AF_07/2019</t>
  </si>
  <si>
    <t>TRAMA DE MADEIRA COMPOSTA POR RIPAS, CAIBROS E TERÇAS PARA TELHADOS DE MAIS QUE 2 ÁGUAS PARA TELHA DE ENCAIXE DE CERÂMICA OU DE CONCRETO, INCLUSO TRANSPORTE VERTICAL. AF_07/2019</t>
  </si>
  <si>
    <t>TRAMA DE MADEIRA COMPOSTA POR TERÇAS PARA TELHADOS DE ATÉ 2 ÁGUAS PARA TELHA ESTRUTURAL DE FIBROCIMENTO, INCLUSO TRANSPORTE VERTICAL. AF_07/2019</t>
  </si>
  <si>
    <t>TRAMA DE MADEIRA COMPOSTA POR TERÇAS PARA TELHADOS DE ATÉ 2 ÁGUAS PARA TELHA ONDULADA DE FIBROCIMENTO, METÁLICA, PLÁSTICA OU TERMOACÚSTICA, INCLUSO TRANSPORTE VERTICAL. AF_07/2019</t>
  </si>
  <si>
    <t>FORNECIMENTO E MONTAGEM DE ESCADAS PRÉ-FABRICADAS, INCLUSO IÇAMENTO COM GUINDASTE. AF_03/2024</t>
  </si>
  <si>
    <t>FORNECIMENTO E MONTAGEM DE LAJES ALVEOLARES PRÉ-FABRICADAS, INCLUSO IÇAMENTO COM GUINDASTE. AF_03/2024</t>
  </si>
  <si>
    <t>FORNECIMENTO E MONTAGEM DE LAJES DUPLO T (PI) PRÉ-FABRICADAS, INCLUSO IÇAMENTO COM GUINDASTE. AF_03/2024</t>
  </si>
  <si>
    <t>FORNECIMENTO E MONTAGEM DE PAINÉIS ESTRUTURAIS PRÉ-FABRICADOS, INCLUSO IÇAMENTO COM GUINDASTE. AF_03/2024</t>
  </si>
  <si>
    <t>FORNECIMENTO E MONTAGEM DE PILARES PRÉ-FABRICADOS, INCLUSO IÇAMENTO COM GUINDASTE. AF_03/2024</t>
  </si>
  <si>
    <t>FORNECIMENTO E MONTAGEM DE PRÉ-LAJE TRELIÇADA PRÉ-FABRICADAS, INCLUSO IÇAMENTO COM GUINDASTE. AF_03/2024</t>
  </si>
  <si>
    <t>FORNECIMENTO E MONTAGEM DE TERÇAS PRÉ-FABRICADAS, INCLUSO IÇAMENTO COM GUINDASTE. AF_03/2024</t>
  </si>
  <si>
    <t>FORNECIMENTO E MONTAGEM DE TESOURAS PRÉ-FABRICADAS, INCLUSO IÇAMENTO COM GUINDASTE. AF_03/2024</t>
  </si>
  <si>
    <t>FORNECIMENTO E MONTAGEM DE VIGAS CALHA PRÉ-FABRICADAS, INCLUSO IÇAMENTO COM GUINDASTE. AF_03/2024</t>
  </si>
  <si>
    <t>FORNECIMENTO E MONTAGEM DE VIGAS PRÉ-FABRICADAS, INCLUSO IÇAMENTO COM GUINDASTE. AF_03/2024</t>
  </si>
  <si>
    <t>PEÇA CIRCULAR PRÉ-MOLDADA, VOLUME DE CONCRETO ACIMA DE 100 LITROS, TAXA DE AÇO APROXIMADA DE 30KG/M³. AF_03/2024</t>
  </si>
  <si>
    <t>PEÇA CIRCULAR PRÉ-MOLDADA, VOLUME DE CONCRETO DE 10 A 30 LITROS, TAXA DE FIBRA DE POLIPROPILENO APROXIMADA DE 6 KG/M³. AF_03/2024_PS</t>
  </si>
  <si>
    <t>PEÇA CIRCULAR PRÉ-MOLDADA, VOLUME DE CONCRETO DE 30 A 100 LITROS, TAXA DE AÇO APROXIMADA DE 30KG/M³. AF_03/2024</t>
  </si>
  <si>
    <t>PEÇA RETANGULAR PRÉ-MOLDADA, VOLUME DE CONCRETO ACIMA DE 100 LITROS, TAXA DE AÇO APROXIMADA DE 30KG/M³. AF_03/2024</t>
  </si>
  <si>
    <t>PEÇA RETANGULAR PRÉ-MOLDADA, VOLUME DE CONCRETO DE 10 A 30 LITROS, TAXA DE AÇO APROXIMADA DE 30KG/M³. AF_03/2024</t>
  </si>
  <si>
    <t>PEÇA RETANGULAR PRÉ-MOLDADA, VOLUME DE CONCRETO DE 30 A 100 LITROS, TAXA DE AÇO APROXIMADA DE 30KG/M³. AF_03/2024</t>
  </si>
  <si>
    <t>PEÇA RETANGULAR PRÉ-MOLDADA, VOLUME DE CONCRETO DE 30 A 70 LITROS, TAXA DE AÇO APROXIMADA DE 70KG/M³. AF_03/2024</t>
  </si>
  <si>
    <t>PEÇA RETANGULAR PRÉ-MOLDADA, VOLUME DE CONCRETO DE ATÉ 10 LITROS, TAXA DE AÇO APROXIMADA DE 30KG/M³. AF_03/2024</t>
  </si>
  <si>
    <t>CONTENÇÃO EM CORTINA COM ESTACAS ESPAÇADAS COM 30 CM DE DIÂMETRO E PROFUNDIDADE ATÉ 20 METROS. AF_02/2025</t>
  </si>
  <si>
    <t>CONTENÇÃO EM CORTINA COM ESTACAS ESPAÇADAS COM 40 CM DE DIÂMETRO E PROFUNDIDADE ATÉ 20 METROS. AF_02/2025</t>
  </si>
  <si>
    <t>CONTENÇÃO EM CORTINA COM ESTACAS ESPAÇADAS COM 50 CM DE DIÂMETRO E PROFUNDIDADE ATÉ 20 METROS. AF_02/2025</t>
  </si>
  <si>
    <t>CONTENÇÃO EM CORTINA COM ESTACAS ESPAÇADAS COM 60 CM DE DIÂMETRO E PROFUNDIDADE ATÉ 20 METROS. AF_02/2025</t>
  </si>
  <si>
    <t>CONTENÇÃO EM CORTINA COM ESTACAS SECANTES COM 40 CM DE DIÂMETRO E PROFUNDIDADE ATÉ 20 METROS. AF_02/2025</t>
  </si>
  <si>
    <t>CONTENÇÃO EM CORTINA COM ESTACAS SECANTES COM 50 CM DE DIÂMETRO E PROFUNDIDADE ATÉ 20 METROS. AF_02/2025</t>
  </si>
  <si>
    <t>CONTENÇÃO EM PAREDE DIAFRAGMA COM 30 CM DE ESPESSURA E PROFUNDIDADE ATÉ 25 METROS. AF_02/2025</t>
  </si>
  <si>
    <t>CONTENÇÃO EM PAREDE DIAFRAGMA COM 40 CM DE ESPESSURA E PROFUNDIDADE ATÉ 25 METROS. AF_02/2025</t>
  </si>
  <si>
    <t>CONTENÇÃO EM PAREDE DIAFRAGMA COM 50 CM DE ESPESSURA E PROFUNDIDADE ATÉ 25 METROS. AF_02/2025</t>
  </si>
  <si>
    <t>CONTENÇÃO EM PAREDE DIAFRAGMA COM 60 CM DE ESPESSURA E PROFUNDIDADE ATÉ 25 METROS. AF_02/2025</t>
  </si>
  <si>
    <t>CONTENÇÃO EM PAREDE DIAFRAGMA COM 80 CM DE ESPESSURA E PROFUNDIDADE ATÉ 25 METROS. AF_02/2025</t>
  </si>
  <si>
    <t>EXECUÇÃO DE MURETA GUIA PARA CONTENÇÃO/FUNDAÇÃO, PARA LAMELAS ATÉ 0,80 M DE LARGURA. AF_02/2025</t>
  </si>
  <si>
    <t>ARMAÇÃO DE CORTINA DE CONTENÇÃO EM CONCRETO ARMADO, COM AÇO CA-50 DE 10 MM - MONTAGEM. AF_11/2024</t>
  </si>
  <si>
    <t>ARMAÇÃO DE CORTINA DE CONTENÇÃO EM CONCRETO ARMADO, COM AÇO CA-50 DE 12,5 MM - MONTAGEM. AF_11/2024</t>
  </si>
  <si>
    <t>ARMAÇÃO DE CORTINA DE CONTENÇÃO EM CONCRETO ARMADO, COM AÇO CA-50 DE 16 MM - MONTAGEM. AF_11/2024</t>
  </si>
  <si>
    <t>ARMAÇÃO DE CORTINA DE CONTENÇÃO EM CONCRETO ARMADO, COM AÇO CA-50 DE 20 MM - MONTAGEM. AF_11/2024</t>
  </si>
  <si>
    <t>ARMAÇÃO DE CORTINA DE CONTENÇÃO EM CONCRETO ARMADO, COM AÇO CA-50 DE 25 MM - MONTAGEM. AF_11/2024</t>
  </si>
  <si>
    <t>ARMAÇÃO DE CORTINA DE CONTENÇÃO EM CONCRETO ARMADO, COM AÇO CA-50 DE 6,3 MM - MONTAGEM. AF_11/2024</t>
  </si>
  <si>
    <t>ARMAÇÃO DE CORTINA DE CONTENÇÃO EM CONCRETO ARMADO, COM AÇO CA-50 DE 8 MM - MONTAGEM. AF_11/2024</t>
  </si>
  <si>
    <t>CONCRETAGEM DE CORTINA DE CONTENÇÃO, ATRAVÉS DE BOMBA - LANÇAMENTO, ADENSAMENTO E ACABAMENTO. AF_11/2024</t>
  </si>
  <si>
    <t>CONTENÇÃO EM PERFIL PRANCHADO COM PAINEL TRELIÇADO DUPLA FACE DE CONCRETO PRÉ-FABRICADO, PERFIS ESPAÇADOS A 1,5 M PARA 1 SUBSOLO. AF_11/2024</t>
  </si>
  <si>
    <t>CONTENÇÃO EM PERFIL PRANCHADO COM PAINEL TRELIÇADO DUPLA FACE DE CONCRETO PRÉ-FABRICADO, PERFIS ESPAÇADOS A 1,5 M PARA 2 OU MAIS SUBSOLOS. AF_11/2024</t>
  </si>
  <si>
    <t>CONTENÇÃO EM PERFIL PRANCHADO COM PAINEL TRELIÇADO DUPLA FACE DE CONCRETO PRÉ-FABRICADO, PERFIS ESPAÇADOS A 2 M PARA 1 SUBSOLO. AF_11/2024</t>
  </si>
  <si>
    <t>CONTENÇÃO EM PERFIL PRANCHADO COM PAINEL TRELIÇADO DUPLA FACE DE CONCRETO PRÉ-FABRICADO, PERFIS ESPAÇADOS A 2 M PARA 2 OU MAIS SUBSOLOS. AF_11/2024</t>
  </si>
  <si>
    <t>CONTENÇÃO EM PERFIL PRANCHADO COM PRANCHÃO DE MADEIRA, PERFIS ESPAÇADOS A 1,5 M PARA 1 SUBSOLO. AF_11/2024</t>
  </si>
  <si>
    <t>CONTENÇÃO EM PERFIL PRANCHADO COM PRANCHÃO DE MADEIRA, PERFIS ESPAÇADOS A 1,5 M PARA 2 OU MAIS SUBSOLOS. AF_11/2024</t>
  </si>
  <si>
    <t>CONTENÇÃO EM PERFIL PRANCHADO COM PRANCHÃO DE MADEIRA, PERFIS ESPAÇADOS A 2 M PARA 1 SUBSOLO. AF_11/2024</t>
  </si>
  <si>
    <t>CONTENÇÃO EM PERFIL PRANCHADO COM PRANCHÃO DE MADEIRA, PERFIS ESPAÇADOS A 2 M PARA 2 OU MAIS SUBSOLOS. AF_11/2024</t>
  </si>
  <si>
    <t>FABRICAÇÃO, MONTAGEM E DESMONTAGEM DE FÔRMA PARA CORTINA DE CONTENÇÃO, EM CHAPA DE MADEIRA COMPENSADA PLASTIFICADA, E = 18 MM, 10 UTILIZAÇÕES. AF_11/2024</t>
  </si>
  <si>
    <t>MURO DE ARRIMO COM BLOCOS DE CONCRETO ESTRUTURAL E PILARES INTERMEDIÁRIOS, COM ALTURA MAIOR QUE 1,6 M E MENOR OU IGUAL A 2,8 M (EXCETO FUNDAÇÃO). AF_11/2024</t>
  </si>
  <si>
    <t>MURO DE ARRIMO COM BLOCOS DE CONCRETO ESTRUTURAL E PILARES INTERMEDIÁRIOS, COM ALTURA MAIOR QUE 2,8 M E MENOR OU IGUAL A 4,0 M (EXCETO FUNDAÇÃO). AF_11/2024</t>
  </si>
  <si>
    <t>MURO DE ARRIMO COM BLOCOS DE CONCRETO ESTRUTURAL, ATÉ 1,6 M DE ALTURA (EXCETO FUNDAÇÃO). AF_11/2024</t>
  </si>
  <si>
    <t>PILAR DE MADEIRA ROLIÇA, EUCALIPTO OU EQUIVALENTE DA REGIÃO, FIXADO COM PORTA PILAR METÁLICO, DIÂMETRO DE 12 A 15 CM, APOIO ARTICULADO, COMPRIMENTO DE 3 M. AF_03/2024</t>
  </si>
  <si>
    <t>PILAR DE MADEIRA ROLIÇA, EUCALIPTO OU EQUIVALENTE DA REGIÃO, FIXADO COM PORTA PILAR METÁLICO, DIÂMETRO DE 12 A 15 CM, APOIO ARTICULADO, COMPRIMENTO DE 6 M. AF_03/2024</t>
  </si>
  <si>
    <t>PILAR DE MADEIRA ROLIÇA, EUCALIPTO OU EQUIVALENTE DA REGIÃO, FIXADO COM PORTA PILAR METÁLICO, DIÂMETRO DE 12 A 15 CM, APOIO ENGASTADO, COMPRIMENTO DE 3 M. AF_03/2024</t>
  </si>
  <si>
    <t>PILAR DE MADEIRA ROLIÇA, EUCALIPTO OU EQUIVALENTE DA REGIÃO, FIXADO COM PORTA PILAR METÁLICO, DIÂMETRO DE 12 A 15 CM, APOIO ENGASTADO, COMPRIMENTO DE 6 M. AF_03/2024</t>
  </si>
  <si>
    <t>PILAR DE MADEIRA ROLIÇA, EUCALIPTO OU EQUIVALENTE DA REGIÃO, FIXADO COM PORTA PILAR METÁLICO, DIÂMETRO DE 16 A 20 CM, APOIO ARTICULADO, COMPRIMENTO DE 3 M. AF_03/2024</t>
  </si>
  <si>
    <t>PILAR DE MADEIRA ROLIÇA, EUCALIPTO OU EQUIVALENTE DA REGIÃO, FIXADO COM PORTA PILAR METÁLICO, DIÂMETRO DE 16 A 20 CM, APOIO ARTICULADO, COMPRIMENTO DE 6 M. AF_03/2024</t>
  </si>
  <si>
    <t>PILAR DE MADEIRA ROLIÇA, EUCALIPTO OU EQUIVALENTE DA REGIÃO, FIXADO COM PORTA PILAR METÁLICO, DIÂMETRO DE 16 A 20 CM, APOIO ENGASTADO, COMPRIMENTO DE 3 M. AF_03/2024</t>
  </si>
  <si>
    <t>PILAR DE MADEIRA ROLIÇA, EUCALIPTO OU EQUIVALENTE DA REGIÃO, FIXADO COM PORTA PILAR METÁLICO, DIÂMETRO DE 16 A 20 CM, APOIO ENGASTADO, COMPRIMENTO DE 6 M. AF_03/2024</t>
  </si>
  <si>
    <t>PILAR DE MADEIRA ROLIÇA, EUCALIPTO OU EQUIVALENTE DA REGIÃO, FIXADO COM PORTA PILAR METÁLICO, DIÂMETRO DE 21 A 29 CM, APOIO ARTICULADO, COMPRIMENTO DE 3 M. AF_03/2024</t>
  </si>
  <si>
    <t>PILAR DE MADEIRA ROLIÇA, EUCALIPTO OU EQUIVALENTE DA REGIÃO, FIXADO COM PORTA PILAR METÁLICO, DIÂMETRO DE 21 A 29 CM, APOIO ARTICULADO, COMPRIMENTO DE 6 M. AF_03/2024</t>
  </si>
  <si>
    <t>PILAR DE MADEIRA ROLIÇA, EUCALIPTO OU EQUIVALENTE DA REGIÃO, FIXADO COM PORTA PILAR METÁLICO, DIÂMETRO DE 21 A 29 CM, APOIO ENGASTADO, COMPRIMENTO DE 3 M. AF_03/2024</t>
  </si>
  <si>
    <t>PILAR DE MADEIRA ROLIÇA, EUCALIPTO OU EQUIVALENTE DA REGIÃO, FIXADO COM PORTA PILAR METÁLICO, DIÂMETRO DE 21 A 29 CM, APOIO ENGASTADO, COMPRIMENTO DE 6 M. AF_03/2024</t>
  </si>
  <si>
    <t>PILAR DE MADEIRA ROLIÇA, EUCALIPTO OU EQUIVALENTE DA REGIÃO, FIXADO COM PORTA PILAR METÁLICO, DIÂMETRO DE 30 A 34 CM, APOIO ARTICULADO, COMPRIMENTO DE 3 M. AF_03/2024</t>
  </si>
  <si>
    <t>PILAR DE MADEIRA ROLIÇA, EUCALIPTO OU EQUIVALENTE DA REGIÃO, FIXADO COM PORTA PILAR METÁLICO, DIÂMETRO DE 30 A 34 CM, APOIO ARTICULADO, COMPRIMENTO DE 6 M. AF_03/2024</t>
  </si>
  <si>
    <t>PILAR DE MADEIRA ROLIÇA, EUCALIPTO OU EQUIVALENTE DA REGIÃO, FIXADO COM PORTA PILAR METÁLICO, DIÂMETRO DE 30 A 34 CM, APOIO ENGASTADO, COMPRIMENTO DE 3 M. AF_03/2024</t>
  </si>
  <si>
    <t>PILAR DE MADEIRA ROLIÇA, EUCALIPTO OU EQUIVALENTE DA REGIÃO, FIXADO COM PORTA PILAR METÁLICO, DIÂMETRO DE 30 A 34 CM, APOIO ENGASTADO, COMPRIMENTO DE 6 M. AF_03/2024</t>
  </si>
  <si>
    <t>PILAR DE MADEIRA ROLIÇA, EUCALIPTO OU EQUIVALENTE DA REGIÃO, FIXADO COM VERGALHÃO, DIÂMETRO DE 12 A 15 CM, APOIO ARTICULADO, COMPRIMENTO DE 3 M. AF_03/2024</t>
  </si>
  <si>
    <t>PILAR DE MADEIRA ROLIÇA, EUCALIPTO OU EQUIVALENTE DA REGIÃO, FIXADO COM VERGALHÃO, DIÂMETRO DE 12 A 15 CM, APOIO ARTICULADO, COMPRIMENTO DE 6 M. AF_03/2024</t>
  </si>
  <si>
    <t>PILAR DE MADEIRA ROLIÇA, EUCALIPTO OU EQUIVALENTE DA REGIÃO, FIXADO COM VERGALHÃO, DIÂMETRO DE 16 A 20 CM, APOIO ARTICULADO, COMPRIMENTO DE 3 M. AF_03/2024</t>
  </si>
  <si>
    <t>PILAR DE MADEIRA ROLIÇA, EUCALIPTO OU EQUIVALENTE DA REGIÃO, FIXADO COM VERGALHÃO, DIÂMETRO DE 16 A 20 CM, APOIO ARTICULADO, COMPRIMENTO DE 6 M. AF_03/2024</t>
  </si>
  <si>
    <t>PILAR DE MADEIRA ROLIÇA, EUCALIPTO OU EQUIVALENTE DA REGIÃO, FIXADO COM VERGALHÃO, DIÂMETRO DE 21 A 29 CM, APOIO ARTICULADO, COMPRIMENTO DE 3 M. AF_03/2024</t>
  </si>
  <si>
    <t>PILAR DE MADEIRA ROLIÇA, EUCALIPTO OU EQUIVALENTE DA REGIÃO, FIXADO COM VERGALHÃO, DIÂMETRO DE 21 A 29 CM, APOIO ARTICULADO, COMPRIMENTO DE 6 M. AF_03/2024</t>
  </si>
  <si>
    <t>PILAR DE MADEIRA ROLIÇA, EUCALIPTO OU EQUIVALENTE DA REGIÃO, FIXADO COM VERGALHÃO, DIÂMETRO DE 30 A 34 CM, APOIO ARTICULADO, COMPRIMENTO DE 3 M. AF_03/2024</t>
  </si>
  <si>
    <t>PILAR DE MADEIRA ROLIÇA, EUCALIPTO OU EQUIVALENTE DA REGIÃO, FIXADO COM VERGALHÃO, DIÂMETRO DE 30 A 34 CM, APOIO ARTICULADO, COMPRIMENTO DE 6 M. AF_03/2024</t>
  </si>
  <si>
    <t>PILAR DE MADEIRA SERRADA, MAÇARANDUBA OU EQUIVALENTE DA REGIÃO, NÃO APARELHADO, FIXADO COM PORTA PILAR METÁLICO, SEÇÃO QUADRADA 10 X 10 CM, APOIO ARTICULADO, COMPRIMENTO DE 3 M. AF_03/2024</t>
  </si>
  <si>
    <t>PILAR DE MADEIRA SERRADA, MAÇARANDUBA OU EQUIVALENTE DA REGIÃO, NÃO APARELHADO, FIXADO COM PORTA PILAR METÁLICO, SEÇÃO QUADRADA 10 X 10 CM, APOIO ARTICULADO, COMPRIMENTO DE 6 M. AF_03/2024</t>
  </si>
  <si>
    <t>PILAR DE MADEIRA SERRADA, MAÇARANDUBA OU EQUIVALENTE DA REGIÃO, NÃO APARELHADO, FIXADO COM PORTA PILAR METÁLICO, SEÇÃO QUADRADA 10 X 10 CM, APOIO ENGASTADO, COMPRIMENTO DE 3 M. AF_03/2024</t>
  </si>
  <si>
    <t>PILAR DE MADEIRA SERRADA, MAÇARANDUBA OU EQUIVALENTE DA REGIÃO, NÃO APARELHADO, FIXADO COM PORTA PILAR METÁLICO, SEÇÃO QUADRADA 10 X 10 CM, APOIO ENGASTADO, COMPRIMENTO DE 6 M. AF_03/2024</t>
  </si>
  <si>
    <t>PILAR DE MADEIRA SERRADA, MAÇARANDUBA OU EQUIVALENTE DA REGIÃO, NÃO APARELHADO, FIXADO COM PORTA PILAR METÁLICO, SEÇÃO QUADRADA 15 X 15 CM, APOIO ARTICULADO, COMPRIMENTO DE 3 M. AF_03/2024</t>
  </si>
  <si>
    <t>PILAR DE MADEIRA SERRADA, MAÇARANDUBA OU EQUIVALENTE DA REGIÃO, NÃO APARELHADO, FIXADO COM PORTA PILAR METÁLICO, SEÇÃO QUADRADA 15 X 15 CM, APOIO ARTICULADO, COMPRIMENTO DE 6 M. AF_03/2024</t>
  </si>
  <si>
    <t>PILAR DE MADEIRA SERRADA, MAÇARANDUBA OU EQUIVALENTE DA REGIÃO, NÃO APARELHADO, FIXADO COM PORTA PILAR METÁLICO, SEÇÃO QUADRADA 15 X 15 CM, APOIO ENGASTADO, COMPRIMENTO DE 3 M. AF_03/2024</t>
  </si>
  <si>
    <t>PILAR DE MADEIRA SERRADA, MAÇARANDUBA OU EQUIVALENTE DA REGIÃO, NÃO APARELHADO, FIXADO COM PORTA PILAR METÁLICO, SEÇÃO QUADRADA 15 X 15 CM, APOIO ENGASTADO, COMPRIMENTO DE 6 M. AF_03/2024</t>
  </si>
  <si>
    <t>PILAR DE MADEIRA SERRADA, MAÇARANDUBA OU EQUIVALENTE DA REGIÃO, NÃO APARELHADO, FIXADO COM PORTA PILAR METÁLICO, SEÇÃO QUADRADA 20 X 20 CM, APOIO ARTICULADO, COMPRIMENTO DE 3 M. AF_03/2024</t>
  </si>
  <si>
    <t>PILAR DE MADEIRA SERRADA, MAÇARANDUBA OU EQUIVALENTE DA REGIÃO, NÃO APARELHADO, FIXADO COM PORTA PILAR METÁLICO, SEÇÃO QUADRADA 20 X 20 CM, APOIO ARTICULADO, COMPRIMENTO DE 6 M. AF_03/2024</t>
  </si>
  <si>
    <t>PILAR DE MADEIRA SERRADA, MAÇARANDUBA OU EQUIVALENTE DA REGIÃO, NÃO APARELHADO, FIXADO COM PORTA PILAR METÁLICO, SEÇÃO QUADRADA 20 X 20 CM, APOIO ENGASTADO, COMPRIMENTO DE 3 M. AF_03/2024</t>
  </si>
  <si>
    <t>PILAR DE MADEIRA SERRADA, MAÇARANDUBA OU EQUIVALENTE DA REGIÃO, NÃO APARELHADO, FIXADO COM PORTA PILAR METÁLICO, SEÇÃO QUADRADA 20 X 20 CM, APOIO ENGASTADO, COMPRIMENTO DE 6 M. AF_03/2024</t>
  </si>
  <si>
    <t>PILAR DE MADEIRA SERRADA, MAÇARANDUBA OU EQUIVALENTE DA REGIÃO, NÃO APARELHADO, FIXADO COM VERGALHÃO, SEÇÃO QUADRADA 10 X 10 CM, APOIO ARTICULADO, COMPRIMENTO DE 3 M. AF_03/2024</t>
  </si>
  <si>
    <t>PILAR DE MADEIRA SERRADA, MAÇARANDUBA OU EQUIVALENTE DA REGIÃO, NÃO APARELHADO, FIXADO COM VERGALHÃO, SEÇÃO QUADRADA 10 X 10 CM, APOIO ARTICULADO, COMPRIMENTO DE 6 M. AF_03/2024</t>
  </si>
  <si>
    <t>PILAR DE MADEIRA SERRADA, MAÇARANDUBA OU EQUIVALENTE DA REGIÃO, NÃO APARELHADO, FIXADO COM VERGALHÃO, SEÇÃO QUADRADA 15 X 15 CM, APOIO ARTICULADO, COMPRIMENTO DE 3 M. AF_03/2024</t>
  </si>
  <si>
    <t>PILAR DE MADEIRA SERRADA, MAÇARANDUBA OU EQUIVALENTE DA REGIÃO, NÃO APARELHADO, FIXADO COM VERGALHÃO, SEÇÃO QUADRADA 15 X 15 CM, APOIO ARTICULADO, COMPRIMENTO DE 6 M. AF_03/2024</t>
  </si>
  <si>
    <t>PILAR DE MADEIRA SERRADA, MAÇARANDUBA OU EQUIVALENTE DA REGIÃO, NÃO APARELHADO, FIXADO COM VERGALHÃO, SEÇÃO QUADRADA 20 X 20 CM, APOIO ARTICULADO, COMPRIMENTO DE 3 M. AF_03/2024</t>
  </si>
  <si>
    <t>PILAR DE MADEIRA SERRADA, MAÇARANDUBA OU EQUIVALENTE DA REGIÃO, NÃO APARELHADO, FIXADO COM VERGALHÃO, SEÇÃO QUADRADA 20 X 20 CM, APOIO ARTICULADO, COMPRIMENTO DE 6 M. AF_03/2024</t>
  </si>
  <si>
    <t>PISO DE MADEIRA, SOBRE VIGOTAS DE MADEIRA SEÇÃO 7,5 X 15 CM. AF_03/2024</t>
  </si>
  <si>
    <t>VIGA DE MADEIRA ROLIÇA, EUCALIPTO OU EQUIVALENTE DA REGIÃO, DIÂMETRO DE 12 A 15 CM. AF_03/2024</t>
  </si>
  <si>
    <t>VIGA DE MADEIRA ROLIÇA, EUCALIPTO OU EQUIVALENTE DA REGIÃO, DIÂMETRO DE 16 A 20 CM. AF_03/2024</t>
  </si>
  <si>
    <t>VIGA DE MADEIRA ROLIÇA, EUCALIPTO OU EQUIVALENTE DA REGIÃO, DIÂMETRO DE 21 A 29 CM. AF_03/2024</t>
  </si>
  <si>
    <t>VIGA DE MADEIRA ROLIÇA, EUCALIPTO OU EQUIVALENTE DA REGIÃO, DIÂMETRO DE 30 A 34 CM. AF_03/2024</t>
  </si>
  <si>
    <t>VIGA DE MADEIRA SERRADA, MAÇARANDUBA OU EQUIVALENTE DA REGIÃO, APARELHADA, SEÇÃO RETANGULAR 6 X 12 CM. AF_03/2024</t>
  </si>
  <si>
    <t>VIGA DE MADEIRA SERRADA, MAÇARANDUBA OU EQUIVALENTE DA REGIÃO, APARELHADA, SEÇÃO RETANGULAR 6 X 16 CM. AF_03/2024</t>
  </si>
  <si>
    <t>VIGA DE MADEIRA SERRADA, MAÇARANDUBA OU EQUIVALENTE DA REGIÃO, APARELHADA, SEÇÃO RETANGULAR 7,5 X 23 CM. AF_03/2024</t>
  </si>
  <si>
    <t>VIGA DE MADEIRA SERRADA, MAÇARANDUBA OU EQUIVALENTE DA REGIÃO, APARELHADA, SEÇÃO RETANGULAR 8 X 30 CM. AF_03/2024</t>
  </si>
  <si>
    <t>VIGA DE MADEIRA SERRADA, MAÇARANDUBA OU EQUIVALENTE DA REGIÃO, NÃO APARELHADA, SEÇÃO RETANGULAR 6 X 12 CM. AF_03/2024</t>
  </si>
  <si>
    <t>VIGA DE MADEIRA SERRADA, MAÇARANDUBA OU EQUIVALENTE DA REGIÃO, NÃO APARELHADA, SEÇÃO RETANGULAR 6 X 16 CM. AF_03/2024</t>
  </si>
  <si>
    <t>VIGA DE MADEIRA SERRADA, MAÇARANDUBA OU EQUIVALENTE DA REGIÃO, NÃO APARELHADA, SEÇÃO RETANGULAR 6 X 20 CM. AF_03/2024</t>
  </si>
  <si>
    <t>VIGA DE MADEIRA SERRADA, MAÇARANDUBA OU EQUIVALENTE DA REGIÃO, NÃO APARELHADA, SEÇÃO RETANGULAR 6 X 25 CM. AF_03/2024</t>
  </si>
  <si>
    <t>VIGA DE MADEIRA SERRADA, MAÇARANDUBA OU EQUIVALENTE DA REGIÃO, NÃO APARELHADA, SEÇÃO RETANGULAR 6 X 30 CM. AF_03/2024</t>
  </si>
  <si>
    <t>VIGA DE MADEIRA SERRADA, MAÇARANDUBA OU EQUIVALENTE DA REGIÃO, NÃO APARELHADA, SEÇÃO RETANGULAR 6 X 40 CM. AF_03/2024</t>
  </si>
  <si>
    <t>VIGA DE MADEIRA SERRADA, MAÇARANDUBA OU EQUIVALENTE DA REGIÃO, NÃO APARELHADA, SEÇÃO RETANGULAR 7,5 X 23 CM. AF_03/2024</t>
  </si>
  <si>
    <t>VIGA DE MADEIRA SERRADA, MAÇARANDUBA OU EQUIVALENTE DA REGIÃO, NÃO APARELHADA, SEÇÃO RETANGULAR 8 X 16 CM. AF_03/2024</t>
  </si>
  <si>
    <t>VIGA DE MADEIRA SERRADA, MAÇARANDUBA OU EQUIVALENTE DA REGIÃO, NÃO APARELHADA, SEÇÃO RETANGULAR 8 X 30 CM. AF_03/2024</t>
  </si>
  <si>
    <t>VIGA DE MADEIRA SERRADA, PINUS OU EQUIVALENTE DA REGIÃO, SEÇÃO RETANGULAR 7,5 X 10 CM. AF_03/2024</t>
  </si>
  <si>
    <t>VIGA DE MADEIRA SERRADA, PINUS OU EQUIVALENTE DA REGIÃO, SEÇÃO RETANGULAR 7,5 X 15 CM. AF_03/2024</t>
  </si>
  <si>
    <t>EXECUÇÃO DE GRAMPO PARA SOLO GRAMPEADO COM COMPRIMENTO MAIOR QUE 10 M, DIÂMETRO DE 10 CM, PERFURAÇÃO COM EQUIPAMENTO MANUAL E ARMADURA COM DIÂMETRO DE 20 MM. AF_07/2024</t>
  </si>
  <si>
    <t>EXECUÇÃO DE GRAMPO PARA SOLO GRAMPEADO COM COMPRIMENTO MAIOR QUE 10 M, DIÂMETRO DE 7 CM, PERFURAÇÃO COM EQUIPAMENTO MANUAL E ARMADURA COM DIÂMETRO DE 20 MM. AF_07/2024</t>
  </si>
  <si>
    <t>EXECUÇÃO DE GRAMPO PARA SOLO GRAMPEADO COM COMPRIMENTO MAIOR QUE 6 M E MENOR OU IGUAL A 10 M, DIÂMETRO DE 10 CM, PERFURAÇÃO COM EQUIPAMENTO MANUAL E ARMADURA COM DIÂMETRO DE 20 MM. AF_07/2024</t>
  </si>
  <si>
    <t>EXECUÇÃO DE GRAMPO PARA SOLO GRAMPEADO COM COMPRIMENTO MAIOR QUE 6 M E MENOR OU IGUAL A 10 M, DIÂMETRO DE 7 CM, PERFURAÇÃO COM EQUIPAMENTO MANUAL E ARMADURA COM DIÂMETRO DE 20 MM. AF_07/2024</t>
  </si>
  <si>
    <t>EXECUÇÃO DE GRAMPO PARA SOLO GRAMPEADO COM COMPRIMENTO MENOR OU IGUAL A 6 M, DIÂMETRO DE 10 CM, PERFURAÇÃO COM EQUIPAMENTO MANUAL E ARMADURA COM DIÂMETRO DE 20 MM. AF_07/2024</t>
  </si>
  <si>
    <t>EXECUÇÃO DE GRAMPO PARA SOLO GRAMPEADO COM COMPRIMENTO MENOR OU IGUAL A 6 M, DIÂMETRO DE 7 CM, PERFURAÇÃO COM EQUIPAMENTO MANUAL E ARMADURA COM DIÂMETRO DE 20 MM. AF_07/2024</t>
  </si>
  <si>
    <t>EXECUÇÃO DE LONGARINA, PARA TIRANTES PERMANENTES, COM PERFIL METÁLICO, INCLUINDO CUNHA E SOLIDARIZAÇÃO. AF_11/2023</t>
  </si>
  <si>
    <t>EXECUÇÃO DE LONGARINA, PARA TIRANTES PROVISÓRIOS, COM PERFIL METÁLICO, INCLUINDO CUNHA E SOLIDARIZAÇÃO. AF_11/2023</t>
  </si>
  <si>
    <t>EXECUÇÃO DE PERFURAÇÃO PARA TIRANTE, COMPRIMENTO MAIOR OU IGUAL A 14 M E MENOR QUE 22 M, COM DIÂMETRO DE FURO DE 100 MM EXECUTADO COM HASTE E TUBOS DE REVESTIMENTO UTILIZANDO PERFURATRIZ SOBRE ESTEIRA. AF_11/2023</t>
  </si>
  <si>
    <t>EXECUÇÃO DE PERFURAÇÃO PARA TIRANTE, COMPRIMENTO MAIOR OU IGUAL A 14 M E MENOR QUE 22 M, COM DIÂMETRO DE FURO DE 100 MM EXECUTADO COM HASTE UTILIZANDO PERFURATRIZ MANUAL SOBRE BASE DE MONTAGEM. AF_11/2023</t>
  </si>
  <si>
    <t>EXECUÇÃO DE PERFURAÇÃO PARA TIRANTE, COMPRIMENTO MAIOR OU IGUAL A 14 M E MENOR QUE 22 M, COM DIÂMETRO DE FURO DE 100 MM EXECUTADO COM HASTE UTILIZANDO PERFURATRIZ SOBRE ESTEIRA. AF_11/2023</t>
  </si>
  <si>
    <t>EXECUÇÃO DE PERFURAÇÃO PARA TIRANTE, COMPRIMENTO MAIOR OU IGUAL A 14 M E MENOR QUE 22 M, COM DIÂMETRO DE FURO DE 150 MM EXECUTADO COM HASTE E TUBOS DE REVESTIMENTO UTILIZANDO PERFURATRIZ SOBRE ESTEIRA. AF_11/2023</t>
  </si>
  <si>
    <t>EXECUÇÃO DE PERFURAÇÃO PARA TIRANTE, COMPRIMENTO MAIOR OU IGUAL A 14 M E MENOR QUE 22 M, COM DIÂMETRO DE FURO DE 150 MM EXECUTADO COM HASTE UTILIZANDO PERFURATRIZ MANUAL SOBRE BASE DE MONTAGEM. AF_11/2023</t>
  </si>
  <si>
    <t>EXECUÇÃO DE PERFURAÇÃO PARA TIRANTE, COMPRIMENTO MAIOR OU IGUAL A 14 M E MENOR QUE 22 M, COM DIÂMETRO DE FURO DE 200 MM EXECUTADO COM HASTE E TUBOS DE REVESTIMENTO UTILIZANDO PERFURATRIZ SOBRE ESTEIRA. AF_11/2023</t>
  </si>
  <si>
    <t>EXECUÇÃO DE PERFURAÇÃO PARA TIRANTE, COMPRIMENTO MAIOR OU IGUAL A 14 M E MENOR QUE 22 M, COM DIÂMETRO DE FURO DE 200 MM EXECUTADO COM HASTE UTILIZANDO PERFURATRIZ MANUAL SOBRE BASE DE MONTAGEM. AF_11/2023</t>
  </si>
  <si>
    <t>EXECUÇÃO DE PERFURAÇÃO PARA TIRANTE, COMPRIMENTO MAIOR OU IGUAL A 14 M E MENOR QUE 22 M, COM DIÂMETRO DE FURO DE 200 MM EXECUTADO COM HASTE UTILIZANDO PERFURATRIZ SOBRE ESTEIRA. AF_11/2023</t>
  </si>
  <si>
    <t>EXECUÇÃO DE PERFURAÇÃO PARA TIRANTE, COMPRIMENTO MAIOR OU IGUAL A 22 M E MENOR QUE 30 M, COM DIÂMETRO DE FURO DE 100 MM EXECUTADO COM HASTE E TUBOS DE REVESTIMENTO UTILIZANDO PERFURATRIZ SOBRE ESTEIRA. AF_11/2023</t>
  </si>
  <si>
    <t>EXECUÇÃO DE PERFURAÇÃO PARA TIRANTE, COMPRIMENTO MAIOR OU IGUAL A 22 M E MENOR QUE 30 M, COM DIÂMETRO DE FURO DE 100 MM EXECUTADO COM HASTE UTILIZANDO PERFURATRIZ MANUAL SOBRE BASE DE MONTAGEM. AF_11/2023</t>
  </si>
  <si>
    <t>EXECUÇÃO DE PERFURAÇÃO PARA TIRANTE, COMPRIMENTO MAIOR OU IGUAL A 22 M E MENOR QUE 30 M, COM DIÂMETRO DE FURO DE 100 MM EXECUTADO COM HASTE UTILIZANDO PERFURATRIZ SOBRE ESTEIRA. AF_11/2023</t>
  </si>
  <si>
    <t>EXECUÇÃO DE PERFURAÇÃO PARA TIRANTE, COMPRIMENTO MAIOR OU IGUAL A 22 M E MENOR QUE 30 M, COM DIÂMETRO DE FURO DE 150 MM EXECUTADO COM HASTE E TUBOS DE REVESTIMENTO UTILIZANDO PERFURATRIZ SOBRE ESTEIRA. AF_11/2023</t>
  </si>
  <si>
    <t>EXECUÇÃO DE PERFURAÇÃO PARA TIRANTE, COMPRIMENTO MAIOR OU IGUAL A 22 M E MENOR QUE 30 M, COM DIÂMETRO DE FURO DE 150 MM EXECUTADO COM HASTE UTILIZANDO PERFURATRIZ MANUAL SOBRE BASE DE MONTAGEM. AF_11/2023</t>
  </si>
  <si>
    <t>EXECUÇÃO DE PERFURAÇÃO PARA TIRANTE, COMPRIMENTO MAIOR OU IGUAL A 22 M E MENOR QUE 30 M, COM DIÂMETRO DE FURO DE 200 MM EXECUTADO COM HASTE E TUBOS DE REVESTIMENTO UTILIZANDO PERFURATRIZ SOBRE ESTEIRA. AF_11/2023</t>
  </si>
  <si>
    <t>EXECUÇÃO DE PERFURAÇÃO PARA TIRANTE, COMPRIMENTO MAIOR OU IGUAL A 22 M E MENOR QUE 30 M, COM DIÂMETRO DE FURO DE 200 MM EXECUTADO COM HASTE UTILIZANDO PERFURATRIZ MANUAL SOBRE BASE DE MONTAGEM. AF_11/2023</t>
  </si>
  <si>
    <t>EXECUÇÃO DE PERFURAÇÃO PARA TIRANTE, COMPRIMENTO MAIOR OU IGUAL A 22 M E MENOR QUE 30 M, COM DIÂMETRO DE FURO DE 200 MM EXECUTADO COM HASTE UTILIZANDO PERFURATRIZ SOBRE ESTEIRA. AF_11/2023</t>
  </si>
  <si>
    <t>EXECUÇÃO DE PERFURAÇÃO PARA TIRANTE, COMPRIMENTO MAIOR OU IGUAL A 6 M E MENOR QUE 14 M, COM DIÂMETRO DE FURO DE 100 MM EXECUTADO COM HASTE E TUBOS DE REVESTIMENTO UTILIZANDO PERFURATRIZ SOBRE ESTEIRA. AF_11/2023</t>
  </si>
  <si>
    <t>EXECUÇÃO DE PERFURAÇÃO PARA TIRANTE, COMPRIMENTO MAIOR OU IGUAL A 6 M E MENOR QUE 14 M, COM DIÂMETRO DE FURO DE 100 MM EXECUTADO COM HASTE UTILIZANDO PERFURATRIZ MANUAL SOBRE BASE DE MONTAGEM. AF_11/2023</t>
  </si>
  <si>
    <t>EXECUÇÃO DE PERFURAÇÃO PARA TIRANTE, COMPRIMENTO MAIOR OU IGUAL A 6 M E MENOR QUE 14 M, COM DIÂMETRO DE FURO DE 100 MM EXECUTADO COM HASTE UTILIZANDO PERFURATRIZ SOBRE ESTEIRA. AF_11/2023</t>
  </si>
  <si>
    <t>EXECUÇÃO DE PERFURAÇÃO PARA TIRANTE, COMPRIMENTO MAIOR OU IGUAL A 6 M E MENOR QUE 14 M, COM DIÂMETRO DE FURO DE 150 MM EXECUTADO COM HASTE E TUBOS DE REVESTIMENTO UTILIZANDO PERFURATRIZ SOBRE ESTEIRA. AF_11/2023</t>
  </si>
  <si>
    <t>EXECUÇÃO DE PERFURAÇÃO PARA TIRANTE, COMPRIMENTO MAIOR OU IGUAL A 6 M E MENOR QUE 14 M, COM DIÂMETRO DE FURO DE 150 MM EXECUTADO COM HASTE UTILIZANDO PERFURATRIZ MANUAL SOBRE BASE DE MONTAGEM. AF_11/2023</t>
  </si>
  <si>
    <t>EXECUÇÃO DE PERFURAÇÃO PARA TIRANTE, COMPRIMENTO MAIOR OU IGUAL A 6 M E MENOR QUE 14 M, COM DIÂMETRO DE FURO DE 200 MM EXECUTADO COM HASTE E TUBOS DE REVESTIMENTO UTILIZANDO PERFURATRIZ SOBRE ESTEIRA. AF_11/2023</t>
  </si>
  <si>
    <t>EXECUÇÃO DE PERFURAÇÃO PARA TIRANTE, COMPRIMENTO MAIOR OU IGUAL A 6 M E MENOR QUE 14 M, COM DIÂMETRO DE FURO DE 200 MM EXECUTADO COM HASTE UTILIZANDO PERFURATRIZ MANUAL SOBRE BASE DE MONTAGEM. AF_11/2023</t>
  </si>
  <si>
    <t>EXECUÇÃO DE PERFURAÇÃO PARA TIRANTE, COMPRIMENTO MAIOR OU IGUAL A 6 M E MENOR QUE 14 M, COM DIÂMETRO DE FURO DE 200 MM EXECUTADO COM HASTE UTILIZANDO PERFURATRIZ SOBRE ESTEIRA. AF_11/2023</t>
  </si>
  <si>
    <t>EXECUÇÃO DE PROTEÇÃO DA CABEÇA DO TIRANTE COM USO DE FÔRMAS METÁLICAS, 50 UTILIZAÇÕES, E CONCRETO FCK =15 MPA. AF_11/2023</t>
  </si>
  <si>
    <t>INJEÇÃO DE CALDA DE CIMENTO PARA CHUMBAMENTO DE TIRANTE COM 8 CORDOALHAS DE 12,7 MM, COMPRIMENTO MAIOR OU IGUAL A 22 M E MENOR QUE 30 M, DIÂMETRO DE 100 MM, INCLUSIVE PRODUÇÃO. AF_11/2023</t>
  </si>
  <si>
    <t>INJEÇÃO DE CALDA DE CIMENTO PARA CHUMBAMENTO DE TIRANTE COM 8 CORDOALHAS DE 12,7 MM, COMPRIMENTO MAIOR OU IGUAL A 22 M E MENOR QUE 30 M, DIÂMETRO DE 150 MM, INCLUSIVE PRODUÇÃO. AF_11/2023</t>
  </si>
  <si>
    <t>INJEÇÃO DE CALDA DE CIMENTO PARA CHUMBAMENTO DE TIRANTE COM 8 CORDOALHAS DE 12,7 MM, COMPRIMENTO MAIOR OU IGUAL A 22 M E MENOR QUE 30 M, DIÂMETRO DE 200 MM, INCLUSIVE PRODUÇÃO. AF_11/2023</t>
  </si>
  <si>
    <t>INJEÇÃO DE CALDA DE CIMENTO PARA CHUMBAMENTO DE TIRANTE MONOBARRA COM ARMADURA DE 36 MM, COMPRIMENTO MAIOR OU IGUAL A 22 M E MENOR QUE 30 M, DIÂMETRO DE 100 MM, INCLUSIVE PRODUÇÃO. AF_11/2023</t>
  </si>
  <si>
    <t>INJEÇÃO DE CALDA DE CIMENTO PARA CHUMBAMENTO DE TIRANTE MONOBARRA COM ARMADURA DE 36 MM, COMPRIMENTO MAIOR OU IGUAL A 22 M E MENOR QUE 30 M, DIÂMETRO DE 150 MM, INCLUSIVE PRODUÇÃO. AF_11/2023</t>
  </si>
  <si>
    <t>INJEÇÃO DE CALDA DE CIMENTO PARA CHUMBAMENTO DE TIRANTE MONOBARRA COM ARMADURA DE 36 MM, COMPRIMENTO MAIOR OU IGUAL A 22 M E MENOR QUE 30 M, DIÂMETRO DE 200 MM, INCLUSIVE PRODUÇÃO. AF_11/2023</t>
  </si>
  <si>
    <t>INSTALAÇÃO DE TIRANTE COM 4 CORDOALHAS DE 12,7 MM, COMPRIMENTO MAIOR OU IGUAL A 14 M E MENOR QUE 22 M, INCLUSIVE MONTAGEM, INSTALAÇÃO E PROTENSÃO. AF_11/2023</t>
  </si>
  <si>
    <t>INSTALAÇÃO DE TIRANTE COM 4 CORDOALHAS DE 12,7 MM, COMPRIMENTO MAIOR OU IGUAL A 22 M E MENOR QUE 30 M, INCLUSIVE MONTAGEM, INSTALAÇÃO E PROTENSÃO. AF_11/2023</t>
  </si>
  <si>
    <t>INSTALAÇÃO DE TIRANTE COM 4 CORDOALHAS DE 12,7 MM, COMPRIMENTO MAIOR OU IGUAL A 6 M E MENOR QUE 14 M, INCLUSIVE MONTAGEM, INSTALAÇÃO E PROTENSÃO. AF_11/2023</t>
  </si>
  <si>
    <t>INSTALAÇÃO DE TIRANTE COM 6 CORDOALHAS DE 12,7 MM, COMPRIMENTO MAIOR OU IGUAL A 14 M E MENOR QUE 22 M, INCLUSIVE MONTAGEM, INSTALAÇÃO E PROTENSÃO. AF_11/2023</t>
  </si>
  <si>
    <t>INSTALAÇÃO DE TIRANTE COM 6 CORDOALHAS DE 12,7 MM, COMPRIMENTO MAIOR OU IGUAL A 22 M E MENOR QUE 30 M, INCLUSIVE MONTAGEM, INSTALAÇÃO E PROTENSÃO. AF_11/2023</t>
  </si>
  <si>
    <t>INSTALAÇÃO DE TIRANTE COM 6 CORDOALHAS DE 12,7 MM, COMPRIMENTO MAIOR OU IGUAL A 6 M E MENOR QUE 14 M, INCLUSIVE MONTAGEM, INSTALAÇÃO E PROTENSÃO. AF_11/2023</t>
  </si>
  <si>
    <t>INSTALAÇÃO DE TIRANTE COM 8 CORDOALHAS DE 12,7 MM, COMPRIMENTO MAIOR OU IGUAL A 14 M E MENOR QUE 22 M, INCLUSIVE MONTAGEM, INSTALAÇÃO E PROTENSÃO. AF_11/2023</t>
  </si>
  <si>
    <t>INSTALAÇÃO DE TIRANTE COM 8 CORDOALHAS DE 12,7 MM, COMPRIMENTO MAIOR OU IGUAL A 22 M E MENOR QUE 30 M, INCLUSIVE MONTAGEM, INSTALAÇÃO E PROTENSÃO. AF_11/2023</t>
  </si>
  <si>
    <t>INSTALAÇÃO DE TIRANTE COM 8 CORDOALHAS DE 12,7 MM, COMPRIMENTO MAIOR OU IGUAL A 6 M E MENOR QUE 14 M, INCLUSIVE MONTAGEM, INSTALAÇÃO E PROTENSÃO. AF_11/2023</t>
  </si>
  <si>
    <t>INSTALAÇÃO DE TIRANTE MONOBARRA COM ARMADURA DE 25 MM, COMPRIMENTO MAIOR OU IGUAL A 14 M E MENOR QUE 22 M, INCLUSIVE MONTAGEM, INSTALAÇÃO E PROTENSÃO. AF_11/2023</t>
  </si>
  <si>
    <t>INSTALAÇÃO DE TIRANTE MONOBARRA COM ARMADURA DE 25 MM, COMPRIMENTO MAIOR OU IGUAL A 22 M E MENOR QUE 30 M, INCLUSIVE MONTAGEM, INSTALAÇÃO E PROTENSÃO. AF_11/2023</t>
  </si>
  <si>
    <t>INSTALAÇÃO DE TIRANTE MONOBARRA COM ARMADURA DE 25 MM, COMPRIMENTO MAIOR OU IGUAL A 6 M E MENOR QUE 14 M, INCLUSIVE MONTAGEM, INSTALAÇÃO E PROTENSÃO. AF_11/2023</t>
  </si>
  <si>
    <t>INSTALAÇÃO DE TIRANTE MONOBARRA COM ARMADURA DE 32 MM, COMPRIMENTO MAIOR OU IGUAL A 14 M E MENOR QUE 22 M, INCLUSIVE MONTAGEM, INSTALAÇÃO E PROTENSÃO. AF_11/2023</t>
  </si>
  <si>
    <t>INSTALAÇÃO DE TIRANTE MONOBARRA COM ARMADURA DE 32 MM, COMPRIMENTO MAIOR OU IGUAL A 22 M E MENOR QUE 30 M, INCLUSIVE MONTAGEM, INSTALAÇÃO E PROTENSÃO. AF_11/2023</t>
  </si>
  <si>
    <t>INSTALAÇÃO DE TIRANTE MONOBARRA COM ARMADURA DE 32 MM, COMPRIMENTO MAIOR OU IGUAL A 6 M E MENOR QUE 14 M, INCLUSIVE MONTAGEM, INSTALAÇÃO E PROTENSÃO. AF_11/2023</t>
  </si>
  <si>
    <t>INSTALAÇÃO DE TIRANTE MONOBARRA COM ARMADURA DE 36 MM, COMPRIMENTO MAIOR OU IGUAL A 14 M E MENOR QUE 22 M, INCLUSIVE MONTAGEM, INSTALAÇÃO E PROTENSÃO. AF_11/2023</t>
  </si>
  <si>
    <t>INSTALAÇÃO DE TIRANTE MONOBARRA COM ARMADURA DE 36 MM, COMPRIMENTO MAIOR OU IGUAL A 22 M E MENOR QUE 30 M, INCLUSIVE MONTAGEM, INSTALAÇÃO E PROTENSÃO. AF_11/2023</t>
  </si>
  <si>
    <t>INSTALAÇÃO DE TIRANTE MONOBARRA COM ARMADURA DE 36 MM, COMPRIMENTO MAIOR OU IGUAL A 6 M E MENOR QUE 14 M, INCLUSIVE MONTAGEM, INSTALAÇÃO E PROTENSÃO. AF_11/2023</t>
  </si>
  <si>
    <t>PERFURAÇÃO DE CORTINA PRÉ-MOLDADA COM MARTELETE ROMPEDOR. AF_11/2023</t>
  </si>
  <si>
    <t>PERFURAÇÃO DE PAREDE DIAFRAGMA COM COROA DIAMANTADA DE DIÂMETRO DE 102 MM. AF_11/2023</t>
  </si>
  <si>
    <t>REQUADRO DE VÃOS COM PLACAS DE PORCELANATO ASSENTADAS COM ARGAMASSA COLANTE. AF_03/2025</t>
  </si>
  <si>
    <t>REQUADRO DE VÃOS PLACAS DE GRANITO FIXADAS COM INSERTE METÁLICO. AF_03/2025</t>
  </si>
  <si>
    <t>REVESTIMENTO NÃO ADERIDO DE PAREDES EXTERNAS COM PLACAS DE GRANITO DE ÁREA MAIOR QUE 10000 CM2, FIXADAS COM INSERTE METÁLICO. AF_03/2025</t>
  </si>
  <si>
    <t>REVESTIMENTO NÃO ADERIDO DE PAREDES EXTERNAS COM PLACAS DE GRANITO DE ÁREA MAIOR QUE 3025 CM2 E MENOR OU IGUAL A 10000 CM2, FIXADAS COM INSERTE METÁLICO. AF_03/2025</t>
  </si>
  <si>
    <t>REVESTIMENTO NÃO ADERIDO DE PAREDES EXTERNAS COM PLACAS DE PORCELANATO DE ÁREA MAIOR DO QUE 2500 CM2 E MENOR OU IGUAL A 6400 CM2, FIXADAS COM INSERTE METÁLICO. AF_03/2025</t>
  </si>
  <si>
    <t>REVESTIMENTO NÃO ADERIDO DE PAREDES EXTERNAS COM PLACAS DE PORCELANATO DE ÁREA MAIOR QUE 6400 CM2 E MENOR QUE 10000 CM2, FIXADAS COM INSERTE METÁLICO. AF_03/2025</t>
  </si>
  <si>
    <t>ACABAMENTOS PARA FORRO (MOLDURA DE GESSO). AF_08/2023</t>
  </si>
  <si>
    <t>ACABAMENTOS PARA FORRO (MOLDURA EM DRYWALL, COM LARGURA DE 15 CM). AF_08/2023_PS</t>
  </si>
  <si>
    <t>ACABAMENTOS PARA FORRO (RODA-FORRO EM MADEIRA PINUS). AF_08/2023</t>
  </si>
  <si>
    <t>ACABAMENTOS PARA FORRO (RODA-FORRO EM PERFIL METÁLICO E PLÁSTICO). AF_08/2023</t>
  </si>
  <si>
    <t>ACABAMENTOS PARA FORRO (SANCA DE GESSO, MONTADA NA OBRA). AF_08/2023_PS</t>
  </si>
  <si>
    <t>FORRO EM DRYWALL PARA AMBIENTES RESIDENCIAIS, INCLUSIVE ESTRUTURA UNIDIRECIONAL DE FIXAÇÃO. AF_08/2023_PS</t>
  </si>
  <si>
    <t>FORRO EM DRYWALL, PARA AMBIENTES COMERCIAIS, INCLUSIVE ESTRUTURA BIRECIONAL DE FIXAÇÃO. AF_08/2023_PS</t>
  </si>
  <si>
    <t>FORRO EM FIBRA MINERAL, PARA AMBIENTES COMERCIAIS, INCLUSIVE ESTRUTURA DE FIXAÇÃO. AF_08/2023</t>
  </si>
  <si>
    <t>FORRO EM MADEIRA PINUS, PARA AMBIENTES RESIDENCIAIS E COMERCIAIS, INCLUSIVE ESTRUTURA BIDIRECIONAL DE FIXAÇÃO. AF_08/2023</t>
  </si>
  <si>
    <t>FORRO EM MADEIRA PINUS, PARA AMBIENTES RESIDENCIAIS, INCLUSIVE ESTRUTURA UNIDIRECIONAL DE FIXAÇÃO. AF_08/2023</t>
  </si>
  <si>
    <t>FORRO EM PLACAS DE GESSO, PARA AMBIENTES COMERCIAIS. AF_08/2023_PS</t>
  </si>
  <si>
    <t>FORRO EM PLACAS DE GESSO, PARA AMBIENTES RESIDENCIAIS. AF_08/2023_PS</t>
  </si>
  <si>
    <t>FORRO EM RÉGUAS DE PVC, FRISADO, PARA AMBIENTES COMERCIAIS, INCLUSIVE ESTRUTURA BIDIRECIONAL DE FIXAÇÃO. AF_08/2023_PS</t>
  </si>
  <si>
    <t>FORRO EM RÉGUAS DE PVC, FRISADO, PARA AMBIENTES RESIDENCIAIS, INCLUSIVE ESTRUTURA UNIDIRECIONAL DE FIXAÇÃO. AF_08/2023_PS</t>
  </si>
  <si>
    <t>FORRO EM RÉGUAS DE PVC, LISO, PARA AMBIENTES COMERCIAIS, INCLUSIVE ESTRUTURA BIDIRECIONAL DE FIXAÇÃO. AF_08/2023_PS</t>
  </si>
  <si>
    <t>FORRO EM RÉGUAS DE PVC, LISO, PARA AMBIENTES RESIDENCIAIS, INCLUSIVE ESTRUTURA UNIDIRECIONAL DE FIXAÇÃO. AF_08/2023_PS</t>
  </si>
  <si>
    <t>FORRO METÁLICO, PARA AMBIENTES COMERCIAIS, INCLUSIVE ESTRUTURA DE FIXAÇÃO. AF_08/2023</t>
  </si>
  <si>
    <t>CAIXA ENTERRADA DISTRIBUIDORA DE VAZÃO (SUMIDOUROS MÚLTIPLOS), RETANGULAR, EM ALVENARIA COM BLOCOS DE CONCRETO, DIMENSÕES INTERNAS: 0,60 X 0,60 X H=0,50 M. AF_12/2020</t>
  </si>
  <si>
    <t>CAIXA ENTERRADA DISTRIBUIDORA DE VAZÃO (SUMIDOUROS MÚLTIPLOS), RETANGULAR, EM ALVENARIA COM TIJOLOS MACIÇOS, DIMENSÕES INTERNAS: 0,60 X 0,60 X H=0,50 M. AF_12/2020</t>
  </si>
  <si>
    <t>CAIXA ENTERRADA DISTRIBUIDORA DE VAZÃO (SUMIDOUROS MÚLTIPLOS), RETANGULAR, EM CONCRETO PRÉ-MOLDADO, DIMENSÕES INTERNAS: 0,60 X 0,60 X H=0,50 M. AF_12/2020</t>
  </si>
  <si>
    <t>FILTRO ANAERÓBIO CIRCULAR, EM CONCRETO PRÉ-MOLDADO, DIÂMETRO INTERNO = 1,10 M, ALTURA INTERNA = 1,50 M, VOLUME ÚTIL: 1140,4 L (PARA 5 CONTRIBUINTES). AF_12/2020</t>
  </si>
  <si>
    <t>FILTRO ANAERÓBIO CIRCULAR, EM CONCRETO PRÉ-MOLDADO, DIÂMETRO INTERNO = 1,88 M, ALTURA INTERNA = 1,50 M, VOLUME ÚTIL: 3331,1 L (PARA 19 CONTRIBUINTES). AF_12/2020</t>
  </si>
  <si>
    <t>FILTRO ANAERÓBIO CIRCULAR, EM CONCRETO PRÉ-MOLDADO, DIÂMETRO INTERNO = 2,38 M, ALTURA INTERNA = 1,50 M, VOLUME ÚTIL: 5338,6 L (PARA 34 CONTRIBUINTES). AF_12/2020</t>
  </si>
  <si>
    <t>FILTRO ANAERÓBIO CIRCULAR, EM CONCRETO PRÉ-MOLDADO, DIÂMETRO INTERNO = 2,88 M, ALTURA INTERNA = 1,50 M, VOLUME ÚTIL: 7817,3 L (PARA 75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</si>
  <si>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</si>
  <si>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</si>
  <si>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</si>
  <si>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</si>
  <si>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</si>
  <si>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</si>
  <si>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</si>
  <si>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</si>
  <si>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</si>
  <si>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</si>
  <si>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</si>
  <si>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</si>
  <si>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CIRCULAR, EM CONCRETO PRÉ-MOLDADO, DIÂMETRO INTERNO = 1,88 M, ALTURA INTERNA = 2,00 M, ÁREA DE INFILTRAÇÃO: 13,1 M² (PARA 5 CONTRIBUINTES). AF_12/2020</t>
  </si>
  <si>
    <t>SUMIDOURO CIRCULAR, EM CONCRETO PRÉ-MOLDADO, DIÂMETRO INTERNO = 2,38 M, ALTURA INTERNA = 2,50 M, ÁREA DE INFILTRAÇÃO: 21,3 M² (PARA 8 CONTRIBUINTES). AF_12/2020</t>
  </si>
  <si>
    <t>SUMIDOURO CIRCULAR, EM CONCRETO PRÉ-MOLDADO, DIÂMETRO INTERNO = 2,38 M, ALTURA INTERNA = 3,0 M, ÁREA DE INFILTRAÇÃO: 25 M² (PARA 10 CONTRIBUINTES). AF_12/2020</t>
  </si>
  <si>
    <t>SUMIDOURO CIRCULAR, EM CONCRETO PRÉ-MOLDADO, DIÂMETRO INTERNO = 2,88 M, ALTURA INTERNA = 3,0 M, ÁREA DE INFILTRAÇÃO: 31,4 M² (PARA 12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</si>
  <si>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</si>
  <si>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</si>
  <si>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</si>
  <si>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</si>
  <si>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</si>
  <si>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</si>
  <si>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</si>
  <si>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</si>
  <si>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CIRCULAR, EM CONCRETO PRÉ-MOLDADO, DIÂMETRO INTERNO = 1,10 M, ALTURA INTERNA = 2,50 M, VOLUME ÚTIL: 2138,2 L (PARA 5 CONTRIBUINTES). AF_12/2020</t>
  </si>
  <si>
    <t>TANQUE SÉPTICO CIRCULAR, EM CONCRETO PRÉ-MOLDADO, DIÂMETRO INTERNO = 1,40 M, ALTURA INTERNA = 2,50 M, VOLUME ÚTIL: 3463,6 L (PARA 13 CONTRIBUINTES). AF_12/2020</t>
  </si>
  <si>
    <t>TANQUE SÉPTICO CIRCULAR, EM CONCRETO PRÉ-MOLDADO, DIÂMETRO INTERNO = 1,88 M, ALTURA INTERNA = 2,50 M, VOLUME ÚTIL: 6245,8 L (PARA 32 CONTRIBUINTES). AF_12/2020</t>
  </si>
  <si>
    <t>TANQUE SÉPTICO CIRCULAR, EM CONCRETO PRÉ-MOLDADO, DIÂMETRO INTERNO = 2,38 M, ALTURA INTERNA = 2,50 M, VOLUME ÚTIL: 10009,8 L (PARA 69 CONTRIBUINTES). AF_12/2020</t>
  </si>
  <si>
    <t>TANQUE SÉPTICO CIRCULAR, EM CONCRETO PRÉ-MOLDADO, DIÂMETRO INTERNO = 2,38 M, ALTURA INTERNA = 3,0 M, VOLUME ÚTIL: 12234,2 L (PARA 86 CONTRIBUINTES). AF_12/2020</t>
  </si>
  <si>
    <t>TANQUE SÉPTICO CIRCULAR, EM CONCRETO PRÉ-MOLDADO, DIÂMETRO INTERNO = 2,88 M, ALTURA INTERNA = 2,50 M, VOLUME ÚTIL: 14657,4 L (PARA 105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</si>
  <si>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</si>
  <si>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</si>
  <si>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</si>
  <si>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</si>
  <si>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4,6 X H=2,4 M, VOLUME ÚTIL: 14720 L (PARA 105 CONTRIBUINTES). AF_12/2020</t>
  </si>
  <si>
    <t>TANQUE SÉPTICO RETANGULAR, EM ALVENARIA COM BLOCOS DE CONCRETO, DIMENSÕES INTERNAS: 1,6 X 4,8 X H=2,0 M, VOLUME ÚTIL: 12288 L (PARA 86 CONTRIBUINTES). AF_12/2020</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</si>
  <si>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</si>
  <si>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</si>
  <si>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</si>
  <si>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</si>
  <si>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4,6 X H=2,4 M, VOLUME ÚTIL: 14720 L (PARA 105 CONTRIBUINTES). AF_12/2020</t>
  </si>
  <si>
    <t>TANQUE SÉPTICO RETANGULAR, EM ALVENARIA COM TIJOLOS CERÂMICOS MACIÇOS, DIMENSÕES INTERNAS: 1,6 X 4,8 X H=2,0 M, VOLUME ÚTIL: 12288 L (PARA 86 CONTRIBUINTES). AF_12/2020</t>
  </si>
  <si>
    <t>ARMAÇÃO DE BLOCO E SAPATA UTILIZANDO AÇO CA-50 DE 25 MM - MONTAGEM. AF_01/2024</t>
  </si>
  <si>
    <t>ARMAÇÃO DE BLOCO UTILIZANDO AÇO CA-50 DE 10 MM - MONTAGEM. AF_01/2024</t>
  </si>
  <si>
    <t>ARMAÇÃO DE BLOCO UTILIZANDO AÇO CA-50 DE 6,3 MM - MONTAGEM. AF_01/2024</t>
  </si>
  <si>
    <t>ARMAÇÃO DE BLOCO UTILIZANDO AÇO CA-50 DE 8 MM - MONTAGEM. AF_01/2024</t>
  </si>
  <si>
    <t>ARMAÇÃO DE BLOCO UTILIZANDO AÇO CA-60 DE 5 MM - MONTAGEM. AF_01/2024</t>
  </si>
  <si>
    <t>ARMAÇÃO DE BLOCO, SAPATA ISOLADA E SAPATA CORRIDA UTILIZANDO AÇO CA-50 DE 20 MM - MONTAGEM. AF_01/2024</t>
  </si>
  <si>
    <t>ARMAÇÃO DE BLOCO, SAPATA ISOLADA, VIGA BALDRAME E SAPATA CORRIDA UTILIZANDO AÇO CA-50 DE 12,5 MM - MONTAGEM. AF_01/2024</t>
  </si>
  <si>
    <t>ARMAÇÃO DE BLOCO, SAPATA ISOLADA, VIGA BALDRAME E SAPATA CORRIDA UTILIZANDO AÇO CA-50 DE 16 MM - MONTAGEM. AF_01/2024</t>
  </si>
  <si>
    <t>ARMAÇÃO DE SAPATA ISOLADA, VIGA BALDRAME E SAPATA CORRIDA UTILIZANDO AÇO CA-50 DE 10 MM - MONTAGEM. AF_01/2024</t>
  </si>
  <si>
    <t>ARMAÇÃO DE SAPATA ISOLADA, VIGA BALDRAME E SAPATA CORRIDA UTILIZANDO AÇO CA-50 DE 6,3 MM - MONTAGEM. AF_01/2024</t>
  </si>
  <si>
    <t>ARMAÇÃO DE SAPATA ISOLADA, VIGA BALDRAME E SAPATA CORRIDA UTILIZANDO AÇO CA-50 DE 8 MM - MONTAGEM. AF_01/2024</t>
  </si>
  <si>
    <t>ARMAÇÃO DE SAPATA ISOLADA, VIGA BALDRAME E SAPATA CORRIDA UTILIZANDO AÇO CA-60 DE 5 MM - MONTAGEM. AF_01/2024</t>
  </si>
  <si>
    <t>CONCRETAGEM DE BLOCO DE COROAMENTO OU VIGA BALDRAME, FCK 30 MPA, COM USO DE BOMBA - LANÇAMENTO, ADENSAMENTO E ACABAMENTO. AF_01/2024</t>
  </si>
  <si>
    <t>CONCRETAGEM DE BLOCO DE COROAMENTO OU VIGA BALDRAME, FCK 30 MPA, COM USO DE JERICA - LANÇAMENTO, ADENSAMENTO E ACABAMENTO. AF_01/2024</t>
  </si>
  <si>
    <t>CONCRETAGEM DE SAPATA CORRIDA, FCK 30 MPA, COM USO DE BOMBA - LANÇAMENTO, ADENSAMENTO E ACABAMENTO. AF_01/2024</t>
  </si>
  <si>
    <t>CONCRETAGEM DE SAPATA CORRIDA, FCK 30 MPA, COM USO DE JERICA - LANÇAMENTO, ADENSAMENTO E ACABAMENTO. AF_01/2024</t>
  </si>
  <si>
    <t>CONCRETAGEM DE SAPATA, FCK 30 MPA, COM USO DE BOMBA - LANÇAMENTO, ADENSAMENTO E ACABAMENTO. AF_01/2024</t>
  </si>
  <si>
    <t>CONCRETAGEM DE SAPATA, FCK 30 MPA, COM USO DE JERICA - LANÇAMENTO, ADENSAMENTO E ACABAMENTO. AF_01/2024</t>
  </si>
  <si>
    <t>ESCAVAÇÃO MANUAL PARA BLOCO DE COROAMENTO OU SAPATA (INCLUINDO ESCAVAÇÃO PARA COLOCAÇÃO DE FÔRMAS). AF_01/2024</t>
  </si>
  <si>
    <t>ESCAVAÇÃO MANUAL PARA BLOCO DE COROAMENTO OU SAPATA (SEM ESCAVAÇÃO PARA COLOCAÇÃO DE FÔRMAS). AF_01/2024</t>
  </si>
  <si>
    <t>ESCAVAÇÃO MANUAL PARA VIGA BALDRAME OU SAPATA CORRIDA (INCLUINDO ESCAVAÇÃO PARA COLOCAÇÃO DE FÔRMAS). AF_01/2024</t>
  </si>
  <si>
    <t>ESCAVAÇÃO MANUAL PARA VIGA BALDRAME OU SAPATA CORRIDA (SEM ESCAVAÇÃO PARA COLOCAÇÃO DE FÔRMAS). AF_01/2024</t>
  </si>
  <si>
    <t>ESCAVAÇÃO MECANIZADA PARA BLOCO DE COROAMENTO OU SAPATA COM RETROESCAVADEIRA (INCLUINDO ESCAVAÇÃO PARA COLOCAÇÃO DE FÔRMAS). AF_01/2024</t>
  </si>
  <si>
    <t>ESCAVAÇÃO MECANIZADA PARA BLOCO DE COROAMENTO OU SAPATA COM RETROESCAVADEIRA (SEM ESCAVAÇÃO PARA COLOCAÇÃO DE FÔRMAS). AF_01/2024</t>
  </si>
  <si>
    <t>ESCAVAÇÃO MECANIZADA PARA VIGA BALDRAME OU SAPATA CORRIDA COM MINI-ESCAVADEIRA (INCLUINDO ESCAVAÇÃO PARA COLOCAÇÃO DE FÔRMAS). AF_01/2024</t>
  </si>
  <si>
    <t>ESCAVAÇÃO MECANIZADA PARA VIGA BALDRAME OU SAPATA CORRIDA COM MINI-ESCAVADEIRA (SEM ESCAVAÇÃO PARA COLOCAÇÃO DE FÔRMAS). AF_01/2024</t>
  </si>
  <si>
    <t>FABRICAÇÃO, MONTAGEM E DESMONTAGEM DE FÔRMA PARA BLOCO DE COROAMENTO, EM CHAPA DE MADEIRA COMPENSADA RESINADA, E=17 MM, 2 UTILIZAÇÕES. AF_01/2024</t>
  </si>
  <si>
    <t>FABRICAÇÃO, MONTAGEM E DESMONTAGEM DE FÔRMA PARA BLOCO DE COROAMENTO, EM CHAPA DE MADEIRA COMPENSADA RESINADA, E=17 MM, 4 UTILIZAÇÕES. AF_01/2024</t>
  </si>
  <si>
    <t>FABRICAÇÃO, MONTAGEM E DESMONTAGEM DE FÔRMA PARA BLOCO DE COROAMENTO, EM MADEIRA SERRADA, E=25 MM, 1 UTILIZAÇÃO. AF_01/2024</t>
  </si>
  <si>
    <t>FABRICAÇÃO, MONTAGEM E DESMONTAGEM DE FÔRMA PARA BLOCO DE COROAMENTO, EM MADEIRA SERRADA, E=25 MM, 2 UTILIZAÇÕES. AF_01/2024</t>
  </si>
  <si>
    <t>FABRICAÇÃO, MONTAGEM E DESMONTAGEM DE FÔRMA PARA BLOCO DE COROAMENTO, EM MADEIRA SERRADA, E=25 MM, 4 UTILIZAÇÕES. AF_01/2024</t>
  </si>
  <si>
    <t>FABRICAÇÃO, MONTAGEM E DESMONTAGEM DE FÔRMA PARA SAPATA CORRIDA, EM CHAPA DE MADEIRA COMPENSADA RESINADA, E=17 MM, 2 UTILIZAÇÕES. AF_01/2024</t>
  </si>
  <si>
    <t>FABRICAÇÃO, MONTAGEM E DESMONTAGEM DE FÔRMA PARA SAPATA CORRIDA, EM CHAPA DE MADEIRA COMPENSADA RESINADA, E=17 MM, 4 UTILIZAÇÕES. AF_01/2024</t>
  </si>
  <si>
    <t>FABRICAÇÃO, MONTAGEM E DESMONTAGEM DE FÔRMA PARA SAPATA CORRIDA, EM MADEIRA SERRADA, E=25 MM, 1 UTILIZAÇÃO. AF_01/2024</t>
  </si>
  <si>
    <t>FABRICAÇÃO, MONTAGEM E DESMONTAGEM DE FÔRMA PARA SAPATA CORRIDA, EM MADEIRA SERRADA, E=25 MM, 2 UTILIZAÇÕES. AF_01/2024</t>
  </si>
  <si>
    <t>FABRICAÇÃO, MONTAGEM E DESMONTAGEM DE FÔRMA PARA SAPATA CORRIDA, EM MADEIRA SERRADA, E=25 MM, 4 UTILIZAÇÕES. AF_01/2024</t>
  </si>
  <si>
    <t>FABRICAÇÃO, MONTAGEM E DESMONTAGEM DE FÔRMA PARA SAPATA, EM CHAPA DE MADEIRA COMPENSADA RESINADA, E=17 MM, 2 UTILIZAÇÕES. AF_01/2024</t>
  </si>
  <si>
    <t>FABRICAÇÃO, MONTAGEM E DESMONTAGEM DE FÔRMA PARA SAPATA, EM CHAPA DE MADEIRA COMPENSADA RESINADA, E=17 MM, 4 UTILIZAÇÕES. AF_01/2024</t>
  </si>
  <si>
    <t>FABRICAÇÃO, MONTAGEM E DESMONTAGEM DE FÔRMA PARA SAPATA, EM MADEIRA SERRADA, E=25 MM, 1 UTILIZAÇÃO. AF_01/2024</t>
  </si>
  <si>
    <t>FABRICAÇÃO, MONTAGEM E DESMONTAGEM DE FÔRMA PARA SAPATA, EM MADEIRA SERRADA, E=25 MM, 2 UTILIZAÇÕES. AF_01/2024</t>
  </si>
  <si>
    <t>FABRICAÇÃO, MONTAGEM E DESMONTAGEM DE FÔRMA PARA SAPATA, EM MADEIRA SERRADA, E=25 MM, 4 UTILIZAÇÕES. AF_01/2024</t>
  </si>
  <si>
    <t>FABRICAÇÃO, MONTAGEM E DESMONTAGEM DE FÔRMA PARA VIGA BALDRAME, EM CHAPA DE MADEIRA COMPENSADA RESINADA, E=17 MM, 2 UTILIZAÇÕES. AF_01/2024</t>
  </si>
  <si>
    <t>FABRICAÇÃO, MONTAGEM E DESMONTAGEM DE FÔRMA PARA VIGA BALDRAME, EM CHAPA DE MADEIRA COMPENSADA RESINADA, E=17 MM, 4 UTILIZAÇÕES. AF_01/2024</t>
  </si>
  <si>
    <t>FABRICAÇÃO, MONTAGEM E DESMONTAGEM DE FÔRMA PARA VIGA BALDRAME, EM MADEIRA SERRADA, E=25 MM, 1 UTILIZAÇÃO. AF_01/2024</t>
  </si>
  <si>
    <t>FABRICAÇÃO, MONTAGEM E DESMONTAGEM DE FÔRMA PARA VIGA BALDRAME, EM MADEIRA SERRADA, E=25 MM, 2 UTILIZAÇÕES. AF_01/2024</t>
  </si>
  <si>
    <t>FABRICAÇÃO, MONTAGEM E DESMONTAGEM DE FÔRMA PARA VIGA BALDRAME, EM MADEIRA SERRADA, E=25 MM, 4 UTILIZAÇÕES. AF_01/2024</t>
  </si>
  <si>
    <t>MONTAGEM E DESMONTAGEM DE FÔRMA PARA ESTRUTURA CIRCULAR, COM INSTALAÇÃO EXCLUSIVAMENTE NA FACE INTERNA DA ESTRUTURA, COM AUXÍLIO DE GUINDASTE. AF_07/2024</t>
  </si>
  <si>
    <t>MONTAGEM E DESMONTAGEM DE FÔRMA PARA ESTRUTURA CIRCULAR, COM INSTALAÇÃO EXCLUSIVAMENTE NA FACE INTERNA DA ESTRUTURA, SEM AUXÍLIO DE GUINDASTE. AF_07/2024</t>
  </si>
  <si>
    <t>MONTAGEM E DESMONTAGEM DE FÔRMA PARA ESTRUTURA CIRCULAR, COM INSTALAÇÃO NA FACE INTERNA E EXTERNA DA EXTRUTURA, COM AUXÍLIO DE GUINDASTE. AF_07/2024</t>
  </si>
  <si>
    <t>MONTAGEM E DESMONTAGEM DE FÔRMA PARA ESTRUTURA CIRCULAR, COM INSTALAÇÃO NA FACE INTERNA E EXTERNA DA EXTRUTURA, SEM AUXÍLIO DE GUINDASTE. AF_07/2024</t>
  </si>
  <si>
    <t>ESCORAMENTO DE FÔRMAS DE LAJE EM MADEIRA NÃO APARELHADA, PÉ-DIREITO DUPLO, INCLUSO TRAVAMENTO, 4 UTILIZAÇÕES. AF_09/2020</t>
  </si>
  <si>
    <t>ESCORAMENTO DE FÔRMAS DE LAJE EM MADEIRA NÃO APARELHADA, PÉ-DIREITO SIMPLES, INCLUSO TRAVAMENTO, 4 UTILIZAÇÕES. AF_09/2020</t>
  </si>
  <si>
    <t>FABRICAÇÃO DE ESCORAS DE VIGA DO TIPO GARFO, EM MADEIRA. AF_09/2020</t>
  </si>
  <si>
    <t>FABRICAÇÃO DE ESCORAS DO TIPO PONTALETE, EM MADEIRA, PARA PÉ-DIREITO DUPLO. AF_09/2020</t>
  </si>
  <si>
    <t>FABRICAÇÃO DE ESCORAS DO TIPO PONTALETE, EM MADEIRA, PARA PÉ-DIREITO SIMPLES. AF_09/2020</t>
  </si>
  <si>
    <t>FABRICAÇÃO DE FÔRMA PARA LAJES, EM CHAPA DE MADEIRA COMPENSADA PLASTIFICADA, E = 18 MM. AF_09/2020</t>
  </si>
  <si>
    <t>FABRICAÇÃO DE FÔRMA PARA LAJES, EM CHAPA DE MADEIRA COMPENSADA RESINADA, E = 17 MM. AF_09/2020</t>
  </si>
  <si>
    <t>FABRICAÇÃO DE FÔRMA PARA LAJES, EM MADEIRA SERRADA, E=25 MM. AF_09/2020</t>
  </si>
  <si>
    <t>FABRICAÇÃO DE FÔRMA PARA PILARES E ESTRUTURAS SIMILARES, EM CHAPA DE MADEIRA COMPENSADA PLASTIFICADA, E = 18 MM. AF_09/2020</t>
  </si>
  <si>
    <t>FABRICAÇÃO DE FÔRMA PARA PILARES E ESTRUTURAS SIMILARES, EM CHAPA DE MADEIRA COMPENSADA RESINADA, E = 17 MM. AF_09/2020</t>
  </si>
  <si>
    <t>FABRICAÇÃO DE FÔRMA PARA PILARES E ESTRUTURAS SIMILARES, EM MADEIRA SERRADA, E=25 MM. AF_09/2020</t>
  </si>
  <si>
    <t>FABRICAÇÃO DE FÔRMA PARA VIGAS, COM MADEIRA SERRADA, E = 25 MM. AF_09/2020</t>
  </si>
  <si>
    <t>FABRICAÇÃO DE FÔRMA PARA VIGAS, EM CHAPA DE MADEIRA COMPENSADA PLASTIFICADA, E = 18 MM. AF_09/2020</t>
  </si>
  <si>
    <t>FABRICAÇÃO DE FÔRMA PARA VIGAS, EM CHAPA DE MADEIRA COMPENSADA RESINADA, E = 17 MM. AF_09/2020</t>
  </si>
  <si>
    <t>MONTAGEM E DESMONTAGEM DE FÔRMA DE LAJE MACIÇA, PÉ-DIREITO DUPLO,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</si>
  <si>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</si>
  <si>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</si>
  <si>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</si>
  <si>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DUPLO, EM CHAPA DE MADEIRA COMPENSADA RESINADA, 2 UTILIZAÇÕES. AF_09/2020</t>
  </si>
  <si>
    <t>MONTAGEM E DESMONTAGEM DE FÔRMA DE LAJE MACIÇA, PÉ-DIREITO DUPLO, EM CHAPA DE MADEIRA COMPENSADA RESINADA, 4 UTILIZAÇÕES. AF_09/2020</t>
  </si>
  <si>
    <t>MONTAGEM E DESMONTAGEM DE FÔRMA DE LAJE MACIÇA, PÉ-DIREITO DUPLO,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</si>
  <si>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</si>
  <si>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PLASTIFICADA, 10 UTILIZAÇÕES. AF_09/2020</t>
  </si>
  <si>
    <t>MONTAGEM E DESMONTAGEM DE FÔRMA DE LAJE MACIÇA, PÉ-DIREITO SIMPLES, EM CHAPA DE MADEIRA COMPENSADA PLASTIFICADA, 12 UTILIZAÇÕES. AF_09/2020</t>
  </si>
  <si>
    <t>MONTAGEM E DESMONTAGEM DE FÔRMA DE LAJE MACIÇA, PÉ-DIREITO SIMPLES, EM CHAPA DE MADEIRA COMPENSADA PLASTIFICADA, 14 UTILIZAÇÕES. AF_09/2020</t>
  </si>
  <si>
    <t>MONTAGEM E DESMONTAGEM DE FÔRMA DE LAJE MACIÇA, PÉ-DIREITO SIMPLES, EM CHAPA DE MADEIRA COMPENSADA PLASTIFICADA, 18 UTILIZAÇÕES. AF_09/2020</t>
  </si>
  <si>
    <t>MONTAGEM E DESMONTAGEM DE FÔRMA DE LAJE MACIÇA, PÉ-DIREITO SIMPLES, EM CHAPA DE MADEIRA COMPENSADA RESINADA E CIMBRAMENTO DE MADEIRA, 2 UTILIZAÇÕES. AF_03/2022</t>
  </si>
  <si>
    <t>MONTAGEM E DESMONTAGEM DE FÔRMA DE LAJE MACIÇA, PÉ-DIREITO SIMPLES, EM CHAPA DE MADEIRA COMPENSADA RESINADA E CIMBRAMENTO DE MADEIRA, 4 UTILIZAÇÕES. AF_03/2022</t>
  </si>
  <si>
    <t>MONTAGEM E DESMONTAGEM DE FÔRMA DE LAJE MACIÇA, PÉ-DIREITO SIMPLES, EM CHAPA DE MADEIRA COMPENSADA RESINADA E CIMBRAMENTO DE MADEIRA, 6 UTILIZAÇÕES. AF_03/2022</t>
  </si>
  <si>
    <t>MONTAGEM E DESMONTAGEM DE FÔRMA DE LAJE MACIÇA, PÉ-DIREITO SIMPLES, EM CHAPA DE MADEIRA COMPENSADA RESINADA E CIMBRAMENTO DE MADEIRA, 8 UTILIZAÇÕES. AF_03/2022</t>
  </si>
  <si>
    <t>MONTAGEM E DESMONTAGEM DE FÔRMA DE LAJE MACIÇA, PÉ-DIREITO SIMPLES, EM CHAPA DE MADEIRA COMPENSADA RESINADA, 2 UTILIZAÇÕES. AF_09/2020</t>
  </si>
  <si>
    <t>MONTAGEM E DESMONTAGEM DE FÔRMA DE LAJE MACIÇA, PÉ-DIREITO SIMPLES, EM CHAPA DE MADEIRA COMPENSADA RESINADA, 4 UTILIZAÇÕES. AF_09/2020</t>
  </si>
  <si>
    <t>MONTAGEM E DESMONTAGEM DE FÔRMA DE LAJE MACIÇA, PÉ-DIREITO SIMPLES, EM CHAPA DE MADEIRA COMPENSADA RESINADA, 6 UTILIZAÇÕES. AF_09/2020</t>
  </si>
  <si>
    <t>MONTAGEM E DESMONTAGEM DE FÔRMA DE LAJE MACIÇA, PÉ-DIREITO SIMPLES, EM CHAPA DE MADEIRA COMPENSADA RESINADA, 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</si>
  <si>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</si>
  <si>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</si>
  <si>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</si>
  <si>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</si>
  <si>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</si>
  <si>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</si>
  <si>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</si>
  <si>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</si>
  <si>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</si>
  <si>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</si>
  <si>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</si>
  <si>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SIMPLES, EM CHAPA DE MADEIRA COMPENSADA RESINADA, 18 UTILIZAÇÕES. AF_09/2020</t>
  </si>
  <si>
    <t>MONTAGEM E DESMONTAGEM DE FÔRMA DE LAJE NERVURADA COM CUBETA E ASSOALHO, PÉ-DIREITO SIMPLES, EM CHAPA DE MADEIRA COMPENSADA RESINADA, 8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</si>
  <si>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</si>
  <si>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</si>
  <si>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</si>
  <si>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DUPLO, EM CHAPA DE MADEIRA COMPENSADA PLASTIFICADA, 18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</si>
  <si>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</si>
  <si>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</si>
  <si>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</si>
  <si>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</si>
  <si>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</si>
  <si>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</si>
  <si>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</si>
  <si>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</si>
  <si>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</si>
  <si>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SIMPLES,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</si>
  <si>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</si>
  <si>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</si>
  <si>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</si>
  <si>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</si>
  <si>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</si>
  <si>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VIGA, ESCORAMENTO COM GARFO DE MADEIRA, PÉ-DIREITO DUPLO,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</si>
  <si>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</si>
  <si>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</si>
  <si>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</si>
  <si>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COM GARFO DE MADEIRA, PÉ-DIREITO DUPLO, EM CHAPA DE MADEIRA RESINADA, 2 UTILIZAÇÕES. AF_09/2020</t>
  </si>
  <si>
    <t>MONTAGEM E DESMONTAGEM DE FÔRMA DE VIGA, ESCORAMENTO COM GARFO DE MADEIRA, PÉ-DIREITO DUPLO, EM CHAPA DE MADEIRA RESINADA, 4 UTILIZAÇÕES. AF_09/2020</t>
  </si>
  <si>
    <t>MONTAGEM E DESMONTAGEM DE FÔRMA DE VIGA, ESCORAMENTO COM GARFO DE MADEIRA, PÉ-DIREITO DUPLO, EM CHAPA DE MADEIRA RESINADA, 6 UTILIZAÇÕES. AF_09/2020</t>
  </si>
  <si>
    <t>MONTAGEM E DESMONTAGEM DE FÔRMA DE VIGA, ESCORAMENTO COM GARFO DE MADEIRA, PÉ-DIREITO DUPLO, EM CHAPA DE MADEIRA RESINADA, 8 UTILIZAÇÕES. AF_09/2020</t>
  </si>
  <si>
    <t>MONTAGEM E DESMONTAGEM DE FÔRMA DE VIGA, ESCORAMENTO COM GARFO DE MADEIRA, PÉ-DIREITO SIMPLES, EM CHAPA DE MADEIRA PLASTIFICADA, 10 UTILIZAÇÕES. AF_09/2020</t>
  </si>
  <si>
    <t>MONTAGEM E DESMONTAGEM DE FÔRMA DE VIGA, ESCORAMENTO COM GARFO DE MADEIRA, PÉ-DIREITO SIMPLES, EM CHAPA DE MADEIRA PLASTIFICADA, 12 UTILIZAÇÕES. AF_09/2020</t>
  </si>
  <si>
    <t>MONTAGEM E DESMONTAGEM DE FÔRMA DE VIGA, ESCORAMENTO COM GARFO DE MADEIRA, PÉ-DIREITO SIMPLES, EM CHAPA DE MADEIRA PLASTIFICADA, 14 UTILIZAÇÕES. AF_09/2020</t>
  </si>
  <si>
    <t>MONTAGEM E DESMONTAGEM DE FÔRMA DE VIGA, ESCORAMENTO COM GARFO DE MADEIRA, PÉ-DIREITO SIMPLES, EM CHAPA DE MADEIRA PLASTIFICADA, 18 UTILIZAÇÕES. AF_09/2020</t>
  </si>
  <si>
    <t>MONTAGEM E DESMONTAGEM DE FÔRMA DE VIGA, ESCORAMENTO COM GARFO DE MADEIRA, PÉ-DIREITO SIMPLES, EM CHAPA DE MADEIRA RESINADA, 2 UTILIZAÇÕES. AF_09/2020</t>
  </si>
  <si>
    <t>MONTAGEM E DESMONTAGEM DE FÔRMA DE VIGA, ESCORAMENTO COM GARFO DE MADEIRA, PÉ-DIREITO SIMPLES, EM CHAPA DE MADEIRA RESINADA, 4 UTILIZAÇÕES. AF_09/2020</t>
  </si>
  <si>
    <t>MONTAGEM E DESMONTAGEM DE FÔRMA DE VIGA, ESCORAMENTO COM GARFO DE MADEIRA, PÉ-DIREITO SIMPLES, EM CHAPA DE MADEIRA RESINADA, 6 UTILIZAÇÕES. AF_09/2020</t>
  </si>
  <si>
    <t>MONTAGEM E DESMONTAGEM DE FÔRMA DE VIGA, ESCORAMENTO COM GARFO DE MADEIRA, PÉ-DIREITO SIMPLES, EM CHAPA DE MADEIRA RESINADA, 8 UTILIZAÇÕES. AF_09/2020</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</si>
  <si>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</si>
  <si>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</si>
  <si>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</si>
  <si>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MONTAGEM E DESMONTAGEM DE FÔRMA DE VIGA, ESCORAMENTO METÁLICO, PÉ-DIREITO DUPLO, EM CHAPA DE MADEIRA PLASTIFICADA, 10 UTILIZAÇÕES. AF_09/2020</t>
  </si>
  <si>
    <t>MONTAGEM E DESMONTAGEM DE FÔRMA DE VIGA, ESCORAMENTO METÁLICO, PÉ-DIREITO DUPLO, EM CHAPA DE MADEIRA PLASTIFICADA, 12 UTILIZAÇÕES. AF_09/2020</t>
  </si>
  <si>
    <t>MONTAGEM E DESMONTAGEM DE FÔRMA DE VIGA, ESCORAMENTO METÁLICO, PÉ-DIREITO DUPLO, EM CHAPA DE MADEIRA PLASTIFICADA, 14 UTILIZAÇÕES. AF_09/2020</t>
  </si>
  <si>
    <t>MONTAGEM E DESMONTAGEM DE FÔRMA DE VIGA, ESCORAMENTO METÁLICO, PÉ-DIREITO DUPLO, EM CHAPA DE MADEIRA PLASTIFICADA, 18 UTILIZAÇÕES. AF_09/2020</t>
  </si>
  <si>
    <t>MONTAGEM E DESMONTAGEM DE FÔRMA DE VIGA, ESCORAMENTO METÁLICO, PÉ-DIREITO DUPLO, EM CHAPA DE MADEIRA RESINADA, 2 UTILIZAÇÕES. AF_09/2020</t>
  </si>
  <si>
    <t>MONTAGEM E DESMONTAGEM DE FÔRMA DE VIGA, ESCORAMENTO METÁLICO, PÉ-DIREITO DUPLO, EM CHAPA DE MADEIRA RESINADA, 4 UTILIZAÇÕES. AF_09/2020</t>
  </si>
  <si>
    <t>MONTAGEM E DESMONTAGEM DE FÔRMA DE VIGA, ESCORAMENTO METÁLICO, PÉ-DIREITO DUPLO, EM CHAPA DE MADEIRA RESINADA, 6 UTILIZAÇÕES. AF_09/2020</t>
  </si>
  <si>
    <t>MONTAGEM E DESMONTAGEM DE FÔRMA DE VIGA, ESCORAMENTO METÁLICO, PÉ-DIREITO DUPLO, EM CHAPA DE MADEIRA RESINADA, 8 UTILIZAÇÕES. AF_09/2020</t>
  </si>
  <si>
    <t>MONTAGEM E DESMONTAGEM DE FÔRMA DE VIGA, ESCORAMENTO METÁLICO, PÉ-DIREITO SIMPLES, EM CHAPA DE MADEIRA PLASTIFICADA, 10 UTILIZAÇÕES. AF_09/2020</t>
  </si>
  <si>
    <t>MONTAGEM E DESMONTAGEM DE FÔRMA DE VIGA, ESCORAMENTO METÁLICO, PÉ-DIREITO SIMPLES, EM CHAPA DE MADEIRA PLASTIFICADA, 12 UTILIZAÇÕES. AF_09/2020</t>
  </si>
  <si>
    <t>MONTAGEM E DESMONTAGEM DE FÔRMA DE VIGA, ESCORAMENTO METÁLICO, PÉ-DIREITO SIMPLES, EM CHAPA DE MADEIRA PLASTIFICADA, 14 UTILIZAÇÕES. AF_09/2020</t>
  </si>
  <si>
    <t>MONTAGEM E DESMONTAGEM DE FÔRMA DE VIGA, ESCORAMENTO METÁLICO, PÉ-DIREITO SIMPLES, EM CHAPA DE MADEIRA PLASTIFICADA, 18 UTILIZAÇÕES. AF_09/2020</t>
  </si>
  <si>
    <t>MONTAGEM E DESMONTAGEM DE FÔRMA DE VIGA, ESCORAMENTO METÁLICO, PÉ-DIREITO SIMPLES, EM CHAPA DE MADEIRA RESINADA, 2 UTILIZAÇÕES. AF_09/2020</t>
  </si>
  <si>
    <t>MONTAGEM E DESMONTAGEM DE FÔRMA DE VIGA, ESCORAMENTO METÁLICO, PÉ-DIREITO SIMPLES, EM CHAPA DE MADEIRA RESINADA, 4 UTILIZAÇÕES. AF_09/2020</t>
  </si>
  <si>
    <t>MONTAGEM E DESMONTAGEM DE FÔRMA DE VIGA, ESCORAMENTO METÁLICO, PÉ-DIREITO SIMPLES, EM CHAPA DE MADEIRA RESINADA, 6 UTILIZAÇÕES. AF_09/2020</t>
  </si>
  <si>
    <t>MONTAGEM E DESMONTAGEM DE FÔRMA DE VIGA, ESCORAMENTO METÁLICO, PÉ-DIREITO SIMPLES, EM CHAPA DE MADEIRA RESINADA, 8 UTILIZAÇÕES. AF_09/2020</t>
  </si>
  <si>
    <t>FABRICAÇÃO DE FÔRMA PARA PILARES CIRCULARES, EM CHAPA DE MADEIRA COMPENSADA RESINADA, PÉ-DIREITO DUPLO. AF_05/2024</t>
  </si>
  <si>
    <t>FABRICAÇÃO DE FÔRMA PARA PILARES CIRCULARES, EM CHAPA DE MADEIRA COMPENSADA RESINADA, PÉ-DIREITO SIMPLES. AF_05/2024</t>
  </si>
  <si>
    <t>MONTAGEM E DESMONTAGEM DE FÔRMA DE PILARES CIRCULARES, COM ÁREA MÉDIA DAS SEÇÕES MAIOR QUE 0,28 M², EM PAPELÃO. AF_05/2024</t>
  </si>
  <si>
    <t>MONTAGEM E DESMONTAGEM DE FÔRMA DE PILARES CIRCULARES, COM ÁREA MÉDIA DAS SEÇÕES MENOR OU IGUAL A 0,28 M², EM PAPELÃO. AF_05/2024</t>
  </si>
  <si>
    <t>MONTAGEM E DESMONTAGEM DE FÔRMA DE PILARES CIRCULARES, PÉ-DIREITO DUPLO, EM MADEIRA, 2 UTILIZAÇÕES. AF_05/2024</t>
  </si>
  <si>
    <t>MONTAGEM E DESMONTAGEM DE FÔRMA DE PILARES CIRCULARES, PÉ-DIREITO DUPLO, METÁLICA. AF_05/2024</t>
  </si>
  <si>
    <t>MONTAGEM E DESMONTAGEM DE FÔRMA DE PILARES CIRCULARES, PÉ-DIREITO DUPLO, PLÁSTICA. AF_05/2024</t>
  </si>
  <si>
    <t>MONTAGEM E DESMONTAGEM DE FÔRMA DE PILARES CIRCULARES, PÉ-DIREITO SIMPLES, EM MADEIRA, 2 UTILIZAÇÕES. AF_05/2024</t>
  </si>
  <si>
    <t>MONTAGEM E DESMONTAGEM DE FÔRMA DE PILARES CIRCULARES, PÉ-DIREITO SIMPLES, METÁLICA. AF_05/2024</t>
  </si>
  <si>
    <t>MONTAGEM E DESMONTAGEM DE FÔRMA DE PILARES CIRCULARES, PÉ-DIREITO SIMPLES, PLÁSTICA. AF_05/2024</t>
  </si>
  <si>
    <t>MURO DE GABIÃO, ENCHIMENTO COM PEDRA DE MÃO TIPO RACHÃO, COM SOLO REFORÇADO, PARA MUROS COM ALTURA MAIOR QUE 12 M E MENOR OU IGUAL A 20 M - FORNECIMENTO E EXECUÇÃO. AF_03/2024</t>
  </si>
  <si>
    <t>MURO DE GABIÃO, ENCHIMENTO COM PEDRA DE MÃO TIPO RACHÃO, COM SOLO REFORÇADO, PARA MUROS COM ALTURA MAIOR QUE 20 M E MENOR OU IGUAL A 28 M - FORNECIMENTO E EXECUÇÃO. AF_03/2024</t>
  </si>
  <si>
    <t>MURO DE GABIÃO, ENCHIMENTO COM PEDRA DE MÃO TIPO RACHÃO, COM SOLO REFORÇADO, PARA MUROS COM ALTURA MAIOR QUE 4 M E MENOR OU IGUAL A 12 M - FORNECIMENTO E EXECUÇÃO. AF_03/2024</t>
  </si>
  <si>
    <t>MURO DE GABIÃO, ENCHIMENTO COM PEDRA DE MÃO TIPO RACHÃO, COM SOLO REFORÇADO, PARA MUROS COM ALTURA MENOR OU IGUAL A 4 M - FORNECIMENTO E EXECUÇÃO. AF_03/2024</t>
  </si>
  <si>
    <t>MURO DE GABIÃO, ENCHIMENTO COM PEDRA DE MÃO TIPO RACHÃO, DE GRAVIDADE, COM GAIOLAS DE COMPRIMENTO IGUAL A 2 M, PARA MUROS COM ALTURA MAIOR QUE 4 M E MENOR OU IGUAL A 6 M - FORNECIMENTO E EXECUÇÃO. AF_03/2024</t>
  </si>
  <si>
    <t>MURO DE GABIÃO, ENCHIMENTO COM PEDRA DE MÃO TIPO RACHÃO, DE GRAVIDADE, COM GAIOLAS DE COMPRIMENTO IGUAL A 2 M, PARA MUROS COM ALTURA MAIOR QUE 6 M E MENOR OU IGUAL A 10 M - FORNECIMENTO E EXECUÇÃO. AF_03/2024</t>
  </si>
  <si>
    <t>MURO DE GABIÃO, ENCHIMENTO COM PEDRA DE MÃO TIPO RACHÃO, DE GRAVIDADE, COM GAIOLAS DE COMPRIMENTO IGUAL A 2 M, PARA MUROS COM ALTURA MENOR OU IGUAL A 4 M - FORNECIMENTO E EXECUÇÃO. AF_03/2024</t>
  </si>
  <si>
    <t>MURO DE GABIÃO, ENCHIMENTO COM PEDRA DE MÃO TIPO RACHÃO, DE GRAVIDADE, COM GAIOLAS DE COMPRIMENTO IGUAL A 5 M, PARA MUROS COM ALTURA MAIOR QUE 4 M E MENOR OU IGUAL A 6 M - FORNECIMENTO E EXECUÇÃO. AF_03/2024</t>
  </si>
  <si>
    <t>MURO DE GABIÃO, ENCHIMENTO COM PEDRA DE MÃO TIPO RACHÃO, DE GRAVIDADE, COM GAIOLAS DE COMPRIMENTO IGUAL A 5 M, PARA MUROS COM ALTURA MAIOR QUE 6 M E MENOR OU IGUAL A 10 M- FORNECIMENTO E EXECUÇÃO. AF_03/2024</t>
  </si>
  <si>
    <t>MURO DE GABIÃO, ENCHIMENTO COM PEDRA DE MÃO TIPO RACHÃO, DE GRAVIDADE, COM GAIOLAS DE COMPRIMENTO IGUAL A 5 M, PARA MUROS COM ALTURA MENOR OU IGUAL A 4 M - FORNECIMENTO E EXECUÇÃO. AF_03/2024</t>
  </si>
  <si>
    <t>MURO DE GABIÃO, ENCHIMENTO COM RESÍDUO DE CONSTRUÇÃO E DEMOLIÇÃO, DE GRAVIDADE, COM GAIOLA TRAPEZOIDAL DE COMPRIMENTO IGUAL A 2 M, PARA MUROS COM ALTURA MAIOR QUE 2 M E MENOR OU IGUAL A 4 M - FORNECIMENTO E EXECUÇÃO. AF_03/2024</t>
  </si>
  <si>
    <t>MURO DE GABIÃO, ENCHIMENTO COM RESÍDUO DE CONSTRUÇÃO E DEMOLIÇÃO, DE GRAVIDADE, COM GAIOLA TRAPEZOIDAL DE COMPRIMENTO IGUAL A 2 M, PARA MUROS COM ALTURA MENOR OU IGUAL A 2 M - FORNECIMENTO E EXECUÇÃO. AF_03/2024</t>
  </si>
  <si>
    <t>PROTEÇÃO SUPERFICIAL DE CANAL EM GABIÃO TIPO COLCHÃO, ALTURA DE 17 CENTÍMETROS, ENCHIMENTO COM PEDRA DE MÃO TIPO RACHÃO - FORNECIMENTO E EXECUÇÃO. AF_03/2024</t>
  </si>
  <si>
    <t>PROTEÇÃO SUPERFICIAL DE CANAL EM GABIÃO TIPO COLCHÃO, ALTURA DE 23 CENTÍMETROS, ENCHIMENTO COM PEDRA DE MÃO TIPO RACHÃO - FORNECIMENTO E EXECUÇÃO. AF_03/2024</t>
  </si>
  <si>
    <t>PROTEÇÃO SUPERFICIAL DE CANAL EM GABIÃO TIPO COLCHÃO, ALTURA DE 30 CENTÍMETROS, ENCHIMENTO COM PEDRA DE MÃO TIPO RACHÃO - FORNECIMENTO E EXECUÇÃO. AF_03/2024</t>
  </si>
  <si>
    <t>PROTEÇÃO SUPERFICIAL DE CANAL EM GABIÃO TIPO SACO, DIÂMETRO DE 65 CENTÍMETROS, ENCHIMENTO MANUAL COM PEDRA DE MÃO TIPO RACHÃO - FORNECIMENTO E EXECUÇÃO. AF_03/2024</t>
  </si>
  <si>
    <t>ADUELA/ GALERIA ABERTA PRE-MOLDADA DE CONCRETO ARMADO, SECAO QUADRANGULAR INTERNA DE 1,50 X 1,50 M (L X A), MISULA DE 20 X 20 CM, C = 1,00 M, ESPESSURA MIN = 15 CM, TB-45 E FCK DO CONCRETO = 30 MPA FORNECIMENTO E ASSENTAMENTO. AF_01/2023</t>
  </si>
  <si>
    <t>ADUELA/ GALERIA ABERTA PRE-MOLDADA DE CONCRETO ARMADO, SECAO QUADRANGULAR INTERNA DE 2,00 X 2,00 M (L X A), MISULA DE 20 X 20 CM, C = 1,00 M, ESPESSURA MIN = 15 CM, TB-45 E FCK DO CONCRETO = 30 MPA FORNECIMENTO E ASSENTAMENTO. AF_01/2023</t>
  </si>
  <si>
    <t>ADUELA/ GALERIA ABERTA PRE-MOLDADA DE CONCRETO ARMADO, SECAO QUADRANGULAR INTERNA DE 2,00 X 2,00 M (L X A), MISULA DE 20 X 20 CM, C = 1,00 M, ESPESSURA MIN = 20 CM, TB-45 E FCK DO CONCRETO = 30 MPA FORNECIMENTO E ASSENTAMENTO. AF_01/2023</t>
  </si>
  <si>
    <t>ADUELA/ GALERIA ABERTA PRE-MOLDADA DE CONCRETO ARMADO, SECAO QUADRANGULAR INTERNA DE 2,50 X 2,50 M (L X A), MISULA DE 20 X 20 CM, C = 1,00 M, ESPESSURA MIN = 15 CM, TB-45 E FCK DO CONCRETO = 30 MPA FORNECIMENTO E ASSENTAMENTO. AF_01/2023</t>
  </si>
  <si>
    <t>ADUELA/ GALERIA ABERTA PRE-MOLDADA DE CONCRETO ARMADO, SECAO QUADRANGULAR INTERNA DE 2,50 X 2,50 M (L X A), MISULA DE 20 X 20 CM, C = 1,00 M, ESPESSURA MIN = 20 CM, TB-45 E FCK DO CONCRETO = 30 MPA FORNECIMENTO E ASSENTAMENTO. AF_01/2023</t>
  </si>
  <si>
    <t>ADUELA/ GALERIA ABERTA PRE-MOLDADA DE CONCRETO ARMADO, SECAO QUADRANGULAR INTERNA DE 2,50 X 2,50 M (L X A), MISULA DE 20 X 20 CM, C = 1,00 M, ESPESSURA MIN = 25 CM, TB-45 E FCK DO CONCRETO = 30 MPA FORNECIMENTO E ASSENTAMENTO. AF_01/2023</t>
  </si>
  <si>
    <t>ADUELA/ GALERIA ABERTA PRE-MOLDADA DE CONCRETO ARMADO, SECAO QUADRANGULAR INTERNA DE 3,00 X 3,00 M (L X A), MISULA DE 20 X 20 CM, C = 1,00 M, ESPESSURA MIN = 20 CM, TB-45 E FCK DO CONCRETO = 30 MPA FORNECIMENTO E ASSENTAMENTO. AF_01/2023</t>
  </si>
  <si>
    <t>ADUELA/ GALERIA ABERTA PRE-MOLDADA DE CONCRETO ARMADO, SECAO QUADRANGULAR INTERNA DE 3,00 X 3,00 M (L X A), MISULA DE 20 X 20 CM, C = 1,00 M, ESPESSURA MIN = 25 CM, TB-45 E FCK DO CONCRETO = 30 MPA FORNECIMENTO E ASSENTAMENTO. AF_01/2023</t>
  </si>
  <si>
    <t>ADUELA/ GALERIA ABERTA PRE-MOLDADA DE CONCRETO ARMADO, SECAO QUADRANGULAR INTERNA DE 3,00 X 3,00 M (L X A), MISULA DE 20 X 20 CM, C = 1,00 M, ESPESSURA MIN = 35 CM, TB-45 E FCK DO CONCRETO = 30 MPA FORNECIMENTO E ASSENTAMENTO. AF_01/2023</t>
  </si>
  <si>
    <t>ADUELA/ GALERIA ABERTA PRE-MOLDADA DE CONCRETO ARMADO, SECAO RETANGULAR INTERNA DE 2,00 X 1,50 M (L X A), MISULA DE 20 X 20 CM, C = 1,00 M, ESPESSURA MIN = 20 CM, TB-45 E FCK DO CONCRETO = 30 MPA FORNECIMENTO E ASSENTAMENTO. AF_01/2023</t>
  </si>
  <si>
    <t>ADUELA/ GALERIA ABERTA PRE-MOLDADA DE CONCRETO ARMADO, SECAO RETANGULAR INTERNA DE 2,50 X 1,50 M (L X A), MISULA DE 20 X 20 CM, C = 1,00 M, ESPESSURA MIN = 15 CM, TB-45 E FCK DO CONCRETO = 30 MPA FORNECIMENTO E ASSENTAMENTO. AF_01/2023</t>
  </si>
  <si>
    <t>ADUELA/ GALERIA ABERTA PRE-MOLDADA DE CONCRETO ARMADO, SECAO RETANGULAR INTERNA DE 2,50 X 2,00 M (L X A), MISULA DE 20 X 20 CM, C = 1,00 M, ESPESSURA MIN = 15 CM, TB-45 E FCK DO CONCRETO = 30 MPA FORNECIMENTO E ASSENTAMENTO. AF_01/2023</t>
  </si>
  <si>
    <t>ADUELA/ GALERIA ABERTA PRE-MOLDADA DE CONCRETO ARMADO, SECAO RETANGULAR INTERNA DE 2,50 X 2,00 M (L X A), MISULA DE 20 X 20 CM, C = 1,00 M, ESPESSURA MIN = 20 CM, TB-45 E FCK DO CONCRETO = 30 MPA FORNECIMENTO E ASSENTAMENTO. AF_01/2023</t>
  </si>
  <si>
    <t>ADUELA/ GALERIA ABERTA PRE-MOLDADA DE CONCRETO ARMADO, SECAO RETANGULAR INTERNA DE 3,00 X 2,00 M (L X A), MISULA DE 20 X 20 CM, C = 1,00 M, ESPESSURA MIN = 15 CM, TB-45 E FCK DO CONCRETO = 30 MPA FORNECIMENTO E ASSENTAMENTO. AF_01/2023</t>
  </si>
  <si>
    <t>ADUELA/ GALERIA ABERTA PRE-MOLDADA DE CONCRETO ARMADO, SECAO RETANGULAR INTERNA DE 3,00 X 2,00 M (L X A), MISULA DE 20 X 20 CM, C = 1,00 M, ESPESSURA MIN = 20 CM, TB-45 E FCK DO CONCRETO = 30 MPA FORNECIMENTO E ASSENTAMENTO. AF_01/2023</t>
  </si>
  <si>
    <t>ADUELA/ GALERIA FECHADA PRE-MOLDADA DE CONCRETO ARMADO, SECAO QUADRANGULAR INTERNA DE 1,50 X 1,50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</si>
  <si>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</si>
  <si>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20 CM, TB-45 E FCK DO CONCRETO = 30 MPA FORNECIMENTO E ASSENTAMENTO. AF_01/2023</t>
  </si>
  <si>
    <t>ADUELA/ GALERIA FECHADA PRE-MOLDADA DE CONCRETO ARMADO, SECAO QUADRANGULAR INTERNA DE 2,50 X 2,50 M (L X A), MISULA DE 20 X 20 CM, C = 1,00 M, ESPESSURA MIN = 15 CM, TB-45 E FCK DO CONCRETO = 30 MPA FORNECIMENTO E ASSENTAMENTO. AF_01/2023</t>
  </si>
  <si>
    <t>ADUELA/ GALERIA FECHADA PRE-MOLDADA DE CONCRETO ARMADO, SECAO QUADRANGULAR INTERNA DE 2,50 X 2,50 M (L X A), MISULA DE 20 X 20 CM, C = 1,00 M, ESPESSURA MIN = 20 CM, TB-45 E FCK DO CONCRETO = 30 MPA FORNECIMENTO E ASSENTAMENTO. AF_01/2023</t>
  </si>
  <si>
    <t>ADUELA/ GALERIA FECHADA PRE-MOLDADA DE CONCRETO ARMADO, SECAO QUADRANGULAR INTERNA DE 2,50 X 2,50 M (L X A), MISULA DE 20 X 20 CM, C = 1,00 M, ESPESSURA MIN = 25 CM, TB-45 E FCK DO CONCRETO = 30 MPA FORNECIMENTO E ASSENTAMENTO. AF_01/2023</t>
  </si>
  <si>
    <t>ADUELA/ GALERIA FECHADA PRE-MOLDADA DE CONCRETO ARMADO, SECAO QUADRANGULAR INTERNA DE 3,00 X 3,00 M (L X A), MISULA DE 20 X 20 CM, C = 1,00 M, ESPESSURA MIN = 20 CM, TB-45 E FCK DO CONCRETO = 30 MPA FORNECIMENTO E ASSENTAMENTO. AF_01/2023</t>
  </si>
  <si>
    <t>ADUELA/ GALERIA FECHADA PRE-MOLDADA DE CONCRETO ARMADO, SECAO QUADRANGULAR INTERNA DE 3,00 X 3,00 M (L X A), MISULA DE 20 X 20 CM, C = 1,00 M, ESPESSURA MIN = 25 CM, TB-45 E FCK DO CONCRETO = 30 MPA FORNECIMENTO E ASSENTAMENTO. AF_01/2023</t>
  </si>
  <si>
    <t>ADUELA/ GALERIA FECHADA PRE-MOLDADA DE CONCRETO ARMADO, SECAO QUADRANGULAR INTERNA DE 3,00 X 3,00 M (L X A), MISULA DE 20 X 20 CM, C = 1,00 M, ESPESSURA MIN = 35 CM, TB-45 E FCK DO CONCRETO = 30 MPA FORNECIMENTO E ASSENTAMENTO. AF_01/2023</t>
  </si>
  <si>
    <t>APLICAÇÃO DE MANTA GEOTÊXTIL NAS JUNTAS RÍGIDAS DE ADUELAS PRÉ-MOLDADAS DE CONCRETO ARMADO. AF_01/2023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</si>
  <si>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</si>
  <si>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</si>
  <si>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</si>
  <si>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</si>
  <si>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APLICAÇÃO MANUAL DE GESSO DESEMPENADO (SEM TALISCAS) EM PAREDES COM PÉ DIREITO DUPLO, ESPESSURA DE 0,5CM. AF_03/2023</t>
  </si>
  <si>
    <t>APLICAÇÃO MANUAL DE GESSO DESEMPENADO (SEM TALISCAS) EM PAREDES COM PÉ DIREITO DUPLO, ESPESSURA DE 1,0CM. AF_03/2023</t>
  </si>
  <si>
    <t>APLICAÇÃO MANUAL DE GESSO DESEMPENADO (SEM TALISCAS) EM PAREDES, ESPESSURA DE 0,5CM. AF_03/2023</t>
  </si>
  <si>
    <t>APLICAÇÃO MANUAL DE GESSO DESEMPENADO (SEM TALISCAS) EM PAREDES, ESPESSURA DE 1,0CM. AF_03/2023</t>
  </si>
  <si>
    <t>APLICAÇÃO MANUAL DE GESSO DESEMPENADO (SEM TALISCAS) EM TETO DE AMBIENTES COM PAREDES EM PÉ DIREITO DUPLO E ÁREA ENTRE 5M² E 10M², ESPESSURA DE 0,5CM. AF_03/2023</t>
  </si>
  <si>
    <t>APLICAÇÃO MANUAL DE GESSO DESEMPENADO (SEM TALISCAS) EM TETO DE AMBIENTES COM PAREDES EM PÉ DIREITO DUPLO E ÁREA ENTRE 5M² E 10M², ESPESSURA DE 1,0CM. AF_03/2023</t>
  </si>
  <si>
    <t>APLICAÇÃO MANUAL DE GESSO DESEMPENADO (SEM TALISCAS) EM TETO DE AMBIENTES COM PAREDES EM PÉ DIREITO DUPLO E ÁREA MAIOR QUE 10M², ESPESSURA DE 0,5CM. AF_03/2023</t>
  </si>
  <si>
    <t>APLICAÇÃO MANUAL DE GESSO DESEMPENADO (SEM TALISCAS) EM TETO DE AMBIENTES COM PAREDES EM PÉ DIREITO DUPLO E ÁREA MAIOR QUE 10M², ESPESSURA DE 1,0CM. AF_03/2023</t>
  </si>
  <si>
    <t>APLICAÇÃO MANUAL DE GESSO DESEMPENADO (SEM TALISCAS) EM TETO DE AMBIENTES COM PAREDES EM PÉ DIREITO DUPLO E ÁREA MENOR QUE 5M², ESPESSURA DE 0,5CM. AF_03/2023</t>
  </si>
  <si>
    <t>APLICAÇÃO MANUAL DE GESSO DESEMPENADO (SEM TALISCAS) EM TETO DE AMBIENTES COM PAREDES EM PÉ DIREITO DUPLO E ÁREA MENOR QUE 5M², ESPESSURA DE 1,0CM. AF_03/2023</t>
  </si>
  <si>
    <t>APLICAÇÃO MANUAL DE GESSO DESEMPENADO (SEM TALISCAS) EM TETO DE AMBIENTES DE ÁREA ENTRE 5M² E 10M², ESPESSURA DE 0,5CM. AF_03/2023</t>
  </si>
  <si>
    <t>APLICAÇÃO MANUAL DE GESSO DESEMPENADO (SEM TALISCAS) EM TETO DE AMBIENTES DE ÁREA ENTRE 5M² E 10M², ESPESSURA DE 1,0CM. AF_03/2023</t>
  </si>
  <si>
    <t>APLICAÇÃO MANUAL DE GESSO DESEMPENADO (SEM TALISCAS) EM TETO DE AMBIENTES DE ÁREA MAIOR QUE 10M², ESPESSURA DE 0,5CM. AF_03/2023</t>
  </si>
  <si>
    <t>APLICAÇÃO MANUAL DE GESSO DESEMPENADO (SEM TALISCAS) EM TETO DE AMBIENTES DE ÁREA MAIOR QUE 10M², ESPESSURA DE 1,0CM. AF_03/2023</t>
  </si>
  <si>
    <t>APLICAÇÃO MANUAL DE GESSO DESEMPENADO (SEM TALISCAS) EM TETO DE AMBIENTES DE ÁREA MENOR QUE 5M², ESPESSURA DE 0,5CM. AF_03/2023</t>
  </si>
  <si>
    <t>APLICAÇÃO MANUAL DE GESSO DESEMPENADO (SEM TALISCAS) EM TETO DE AMBIENTES DE ÁREA MENOR QUE 5M², ESPESSURA DE 1,0CM. AF_03/2023</t>
  </si>
  <si>
    <t>APLICAÇÃO MANUAL DE GESSO SARRAFEADO (COM TALISCAS) EM PAREDES COM PÉ DIREITO DUPLO, ESPESSURA DE 1,0CM. AF_03/2023</t>
  </si>
  <si>
    <t>APLICAÇÃO MANUAL DE GESSO SARRAFEADO (COM TALISCAS) EM PAREDES COM PÉ DIREITO DUPLO, ESPESSURA DE 1,5CM. AF_03/2023</t>
  </si>
  <si>
    <t>APLICAÇÃO MANUAL DE GESSO SARRAFEADO (COM TALISCAS) EM PAREDES, ESPESSURA DE 1,0CM. AF_03/2023</t>
  </si>
  <si>
    <t>APLICAÇÃO MANUAL DE GESSO SARRAFEADO (COM TALISCAS) EM PAREDES, ESPESSURA DE 1,5CM. AF_03/2023</t>
  </si>
  <si>
    <t>ARMAÇÃO DE CINTA DE ALVENARIA ESTRUTURAL; DIÂMETRO DE 10,0 MM. AF_09/2021</t>
  </si>
  <si>
    <t>ARMAÇÃO DE CINTA DE ALVENARIA ESTRUTURAL; DIÂMETRO DE 12,5 MM. AF_09/2021</t>
  </si>
  <si>
    <t>ARMAÇÃO DE CINTA DE ALVENARIA ESTRUTURAL; DIÂMETRO DE 16,0 MM. AF_09/2021</t>
  </si>
  <si>
    <t>ARMAÇÃO DE VERGA E CONTRAVERGA DE ALVENARIA ESTRUTURAL; DIÂMETRO DE 10,0 MM. AF_09/2021</t>
  </si>
  <si>
    <t>ARMAÇÃO DE VERGA E CONTRAVERGA DE ALVENARIA ESTRUTURAL; DIÂMETRO DE 12,5 MM. AF_09/2021</t>
  </si>
  <si>
    <t>ARMAÇÃO DE VERGA E CONTRAVERGA DE ALVENARIA ESTRUTURAL; DIÂMETRO DE 16,0 MM. AF_09/2021</t>
  </si>
  <si>
    <t>ARMAÇÃO DE VERGA E CONTRAVERGA DE ALVENARIA ESTRUTURAL; DIÂMETRO DE 8,0 MM. AF_09/2021</t>
  </si>
  <si>
    <t>ARMAÇÃO VERTICAL DE ALVENARIA ESTRUTURAL; DIÂMETRO DE 10,0 MM. AF_09/2021</t>
  </si>
  <si>
    <t>ARMAÇÃO VERTICAL DE ALVENARIA ESTRUTURAL; DIÂMETRO DE 12,5 MM. AF_09/2021</t>
  </si>
  <si>
    <t>ARMAÇÃO VERTICAL DE ALVENARIA ESTRUTURAL; DIÂMETRO DE 16,0 MM. AF_09/2021</t>
  </si>
  <si>
    <t>GRAUTE FGK=15 MPA; TRAÇO 1:0,04:2,2:2,5 (EM MASSA SECA DE CIMENTO/CAL/AREIA GROSSA/BRITA 0) - PREPARO MECÂNICO COM BETONEIRA 400 L. AF_09/2021</t>
  </si>
  <si>
    <t>GRAUTE FGK=15 MPA; TRAÇO 1:2,2:2,5:0,3 (EM MASSA SECA DE CIMENTO/ AREIA GROSSA/ BRITA 0/ ADITIVO) - PREPARO MECÂNICO COM BETONEIRA 400 L. AF_09/2021</t>
  </si>
  <si>
    <t>GRAUTE FGK=20 MPA; TRAÇO 1:0,04:1,8:2,1 (EM MASSA SECA DE CIMENTO/ CAL/ AREIA GROSSA/ BRITA 0) - PREPARO MECÂNICO COM BETONEIRA 400 L. AF_09/2021</t>
  </si>
  <si>
    <t>GRAUTE FGK=20 MPA; TRAÇO 1:1,8:2,1:0,4 (EM MASSA SECA DE CIMENTO/ AREIA GROSSA/ BRITA 0/ ADITIVO) - PREPARO MECÂNICO COM BETONEIRA 400 L. AF_09/2021</t>
  </si>
  <si>
    <t>GRAUTE FGK=25 MPA; TRAÇO 1:0,02:1,3:1,6 (EM MASSA SECA DE CIMENTO/ CAL/ AREIA GROSSA/ BRITA 0) - PREPARO MECÂNICO COM BETONEIRA 400 L. AF_09/2021</t>
  </si>
  <si>
    <t>GRAUTE FGK=25 MPA; TRAÇO 1:1,3:1,6:0,4 (EM MASSA SECA DE CIMENTO/ AREIA GROSSA/ BRITA 0/ ADITIVO) - PREPARO MECÂNICO COM BETONEIRA 400 L. AF_09/2021</t>
  </si>
  <si>
    <t>GRAUTE FGK=30 MPA; TRAÇO 1:0,02:0,9:1,2 (EM MASSA SECA DE CIMENTO/ CAL/ AREIA GROSSA/ BRITA 0) - PREPARO MECÂNICO COM BETONEIRA 400 L. AF_09/2021</t>
  </si>
  <si>
    <t>GRAUTE FGK=30 MPA; TRAÇO 1:0,9:1,2:0,6 (EM MASSA SECA DE CIMENTO/ AREIA GROSSA/ BRITA 0/ ADITIVO) - PREPARO MECÂNICO COM BETONEIRA 400 L. AF_09/2021</t>
  </si>
  <si>
    <t>GRAUTEAMENTO DE CINTA INTERMEDIÁRIA OU DE CONTRAVERGA EM ALVENARIA ESTRUTURAL. AF_09/2021</t>
  </si>
  <si>
    <t>GRAUTEAMENTO DE CINTA SUPERIOR OU DE VERGA EM ALVENARIA ESTRUTURAL. AF_09/2021</t>
  </si>
  <si>
    <t>GRAUTEAMENTO VERTICAL EM ALVENARIA ESTRUTURAL. AF_09/2021</t>
  </si>
  <si>
    <t>CORRIMÃO DUPLO, DIÂMETRO EXTERNO = 1 1/2", EM ALUMÍNIO. AF_04/2019</t>
  </si>
  <si>
    <t>CORRIMÃO DUPLO, DIÂMETRO EXTERNO = 1 1/2", EM AÇO GALVANIZADO. AF_04/2019</t>
  </si>
  <si>
    <t>CORRIMÃO DUPLO, DIÂMETRO EXTERNO = 1 1/2", EM AÇO INOX. AF_04/2019</t>
  </si>
  <si>
    <t>CORRIMÃO SIMPLES, DIÂMETRO EXTERNO = 1 1/2", EM ALUMÍNIO. AF_04/2019_PS</t>
  </si>
  <si>
    <t>CORRIMÃO SIMPLES, DIÂMETRO EXTERNO = 1 1/2", EM AÇO GALVANIZADO. AF_04/2019_PS</t>
  </si>
  <si>
    <t>CORRIMÃO SIMPLES, DIÂMETRO EXTERNO = 1 1/2", EM AÇO INOX. AF_04/2019</t>
  </si>
  <si>
    <t>GRADIL EM ALUMÍNIO FIXADO EM VÃOS DE JANELAS, FORMADO POR TUBOS DE 3/4". AF_04/2019</t>
  </si>
  <si>
    <t>GRADIL EM FERRO FIXADO EM VÃOS DE JANELAS, FORMADO POR BARRAS CHATAS DE 25X4,8 MM. AF_04/2019</t>
  </si>
  <si>
    <t>GUARDA-CORPO DE AÇO GALVANIZADO DE 1,10M DE ALTURA, MONTANTES TUBULARES DE 1.1/2 ESPAÇADOS DE 1,20M, TRAVESSA SUPERIOR DE 2, GRADIL FORMADO POR BARRAS CHATAS EM FERRO DE 32X4,8MM, FIXADO COM CHUMBADOR MECÂNICO. AF_04/2019_PS</t>
  </si>
  <si>
    <t>GUARDA-CORPO DE AÇO GALVANIZADO DE 1,10M DE ALTURA,DUPLO CORRIMÃO, MONTANTES TUBULARES DE 1.1/2" ESPAÇADOS 1,20M, TRAVESSA SUPERIOR DE 2", GRADIL DE BARRAS CHATAS DE 32X4,8MM, FIXADO COM CHUMBADOR MECÂNICO. AF_04/2019</t>
  </si>
  <si>
    <t>GUARDA-CORPO DE AÇO GALVANIZADO DE 1,10M, DUPLO CORRIMÃO, MONTANTES TUBULARES DE 1.1/2" ESPAÇADOS DE 1,20M, TRAVESSA SUPERIOR DE 2", GRADIL DE BARRAS CHATAS DE 32X4,8MM, FIXADO COM ADESIVO ESTRUTURAL EPOXI. AF_04/2019</t>
  </si>
  <si>
    <t>GUARDA-CORPO DE AÇO GALVANIZADO DE 1,10M, DUPLO CORRIMÃO, MONTANTES TUBULARES DE 1.1/4" ESPAÇADOS 1,20M, TRAVESSA SUPERIOR DE 1.1/2", GRADIL DE TUBOS HORIZONTAIS DE 1" E VERTICAIS DE 3/4", FIXADO COM CHUMBADOR MECÂNICO. AF_04/2019</t>
  </si>
  <si>
    <t>GUARDA-CORPO DE AÇO GALVANIZADO DE 1,10M, DUPLO CORRIMÃO, MONTANTES TUBULARES DE 1.1/4" ESPAÇADOS DE 1,20M, TRAVESSA SUPERIOR DE 1.1/2", GRADIL EM TUBOS HORIZONTAIS DE 1" E VERTICAIS DE 3/4", FIXADO COM ADESIVO ESTRUTURAL EPOXI. AF_04/2019</t>
  </si>
  <si>
    <t>GUARDA-CORPO DE AÇO GALVANIZADO DE 1,10M, DUPLO CORRIMÃO, MONTANTES TUBULARES DE 100X50MM ESPAÇADOS 1,20M, TRAVESSA SUPERIOR DE 3", GRADIL EM CANTONEIRA 51X51X4,8 MM E BARRAS CHATAS NA VERTICAL DE 32X4,8 MM, FIXADO COM CHUMBADOR MECÂNICO. AF_04/2019</t>
  </si>
  <si>
    <t>GUARDA-CORPO DE AÇO GALVANIZADO DE 1,10M, DUPLO CORRIMÃO, MONTANTES TUBULARES DE 100X50MM ESPAÇADOS DE 1,20M, TRAVESSA SUPERIOR DE 3?, GRADIL EM CANTONEIRA 51X51X4,8 MM E BARRAS CHATAS NA VERTICAL DE 32X4,8 MM, FIXADO COM ADESIVO EPOXI. AF_04/2019</t>
  </si>
  <si>
    <t>GUARDA-CORPO DE AÇO GALVANIZADO DE 1,10M, DUPLO CORRIMÃO, MONTANTES TUBULARES DE 30X30 MM ESPAÇADOS DE 1,20M, TRAVESSA SUPERIOR DE 1.1/2", GRADIL DE TUBOS HORIZONTAIS DE 25X25MM E VERTICAIS DE 20X20MM, FIXADO COM CHUMBADOR MECÂNICO. AF_04/2019</t>
  </si>
  <si>
    <t>GUARDA-CORPO DE AÇO GALVANIZADO DE 1,10M, DUPLO CORRIMÃO, MONTANTES TUBULARES DE 30X30 MM ESPAÇADOS DE 1,20M, TRAVESSA SUPERIOR DE 1.1/2", GRADIL EM TUBOS HORIZONTAIS DE 25X25MM E VERTICAIS DE 20X20MM, FIXADO COM ADESIVO ESTRUTURAL EPOXI. AF_04/2019</t>
  </si>
  <si>
    <t>GUARDA-CORPO DE AÇO GALVANIZADO DE 1,10M, MONTANTES TUBULARES DE 1.1/2" ESPAÇADOS 1,20M, TRAVESSA SUPERIOR DE 2", GRADIL FORMADO POR BARRAS CHATAS DE 32X4,8MM, FIXADO COM ADESIVO ESTRUTURAL EPOXI. AF_04/2019</t>
  </si>
  <si>
    <t>GUARDA-CORPO DE AÇO GALVANIZADO DE 1,10M, MONTANTES TUBULARES DE 1.1/4" ESPAÇADOS 1,20M, TRAVESSA SUPERIOR DE 1.1/2", GRADIL FORMADO POR TUBOS HORIZONTAIS DE 1" E VERTICAIS DE 3/4", FIXADO COM ADESIVO ESTRUTURAL EPOXI. AF_04/2019</t>
  </si>
  <si>
    <t>GUARDA-CORPO DE AÇO GALVANIZADO DE 1,10M, MONTANTES TUBULARES DE 1.1/4" ESPAÇADOS DE 1,20M, TRAVESSA SUPERIOR DE 1.1/2", GRADIL FORMADO POR TUBOS HORIZONTAIS DE 1" E VERTICAIS DE 3/4", FIXADO COM CHUMBADOR MECÂNICO. AF_04/2019_PS</t>
  </si>
  <si>
    <t>GUARDA-CORPO DE AÇO GALVANIZADO DE 1,10M, MONTANTES TUBULARES DE 100X50MM ESPAÇADOS 1,20M, TRAVESSA SUPERIOR DE 3", GRADIL COM CANTONEIRA 51X51X4,8 MM E BARRAS CHATAS NA VERTICAL DE 32X4,8 MM, FIXADO COM CHUMBADOR MECÂNICO. AF_04/2019</t>
  </si>
  <si>
    <t>GUARDA-CORPO DE AÇO GALVANIZADO DE 1,10M, MONTANTES TUBULARES DE 100X50MM ESPAÇADOS DE 1,20M, TRAVESSA SUPERIOR DE 3", GRADIL EM CANTONEIRA 51X51X4,8 MM E BARRAS CHATAS NA VERTICAL DE 32X4,8 MM, FIXADO COM ADESIVO ESTRUTURAL EPOXI. AF_04/2019</t>
  </si>
  <si>
    <t>GUARDA-CORPO DE AÇO GALVANIZADO DE 1,10M, MONTANTES TUBULARES DE 30X30 MM ESPAÇADOS 1,20M, TRAVESSA SUPERIOR DE 1.1/2", GRADIL DE TUBOS HORIZONTAIS DE 25X25MM E VERTICAIS DE 20X20MM, FIXADO COM ADESIVO ESTRUTURAL EPOXI. AF_04/2019</t>
  </si>
  <si>
    <t>GUARDA-CORPO DE AÇO GALVANIZADO DE 1,10M, MONTANTES TUBULARES DE 30X30 MM ESPAÇADOS 1,20M, TRAVESSA SUPERIOR DE 1.1/2", GRADIL FORMADO POR TUBOS HORIZONTAIS DE 25X25MM E VERTICAIS DE 20X20MM, FIXADO COM CHUMBADOR MECÂNICO. AF_04/2019</t>
  </si>
  <si>
    <t>GUARDA-CORPO PANORÂMICO COM PERFIS DE ALUMÍNIO E VIDRO LAMINADO 8 MM, FIXADO COM ADESIVO ESTRUTURAL EPOXI. AF_04/2019</t>
  </si>
  <si>
    <t>GUARDA-CORPO PANORÂMICO COM PERFIS DE ALUMÍNIO E VIDRO LAMINADO 8 MM, FIXADO COM CHUMBADOR MECÂNICO. AF_04/2019_PS</t>
  </si>
  <si>
    <t>ASSENTAMENTO DE GUIA (MEIO-FIO) EM TRECHO CURVO, CONFECCIONADA EM CONCRETO PRÉ-FABRICADO, DIMENSÕES 100X15X13X20 CM (COMPRIMENTO X BASE INFERIOR X BASE SUPERIOR X ALTURA). AF_01/2024</t>
  </si>
  <si>
    <t>ASSENTAMENTO DE GUIA (MEIO-FIO) EM TRECHO CURVO, CONFECCIONADA EM CONCRETO PRÉ-FABRICADO, DIMENSÕES 100X15X13X30 CM (COMPRIMENTO X BASE INFERIOR X BASE SUPERIOR X ALTURA). AF_01/2024</t>
  </si>
  <si>
    <t>ASSENTAMENTO DE GUIA (MEIO-FIO) EM TRECHO CURVO, CONFECCIONADA EM CONCRETO PRÉ-FABRICADO, DIMENSÕES 39X6,5X6,5X19 CM (COMPRIMENTO X BASE INFERIOR X BASE SUPERIOR X ALTURA), PARA DELIMITAÇÃO DE JARDINS, PRAÇAS OU PASSEIOS. AF_01/2024</t>
  </si>
  <si>
    <t>ASSENTAMENTO DE GUIA (MEIO-FIO) EM TRECHO CURVO, CONFECCIONADA EM CONCRETO PRÉ-FABRICADO, DIMENSÕES 80X08X08X25 CM (COMPRIMENTO X BASE INFERIOR X BASE SUPERIOR X ALTURA). AF_01/2024</t>
  </si>
  <si>
    <t>ASSENTAMENTO DE GUIA (MEIO-FIO) EM TRECHO RETO, CONFECCIONADA EM CONCRETO PRÉ-FABRICADO, DIMENSÕES 100X15X13X20 CM (COMPRIMENTO X BASE INFERIOR X BASE SUPERIOR X ALTURA). AF_01/2024</t>
  </si>
  <si>
    <t>ASSENTAMENTO DE GUIA (MEIO-FIO) EM TRECHO RETO, CONFECCIONADA EM CONCRETO PRÉ-FABRICADO, DIMENSÕES 100X15X13X30 CM (COMPRIMENTO X BASE INFERIOR X BASE SUPERIOR X ALTURA). AF_01/2024</t>
  </si>
  <si>
    <t>ASSENTAMENTO DE GUIA (MEIO-FIO) EM TRECHO RETO, CONFECCIONADA EM CONCRETO PRÉ-FABRICADO, DIMENSÕES 39X6,5X6,5X19 CM (COMPRIMENTO X BASE INFERIOR X BASE SUPERIOR X ALTURA), PARA DELIMITAÇÃO DE JARDINS, PRAÇAS OU PASSEIOS. AF_01/2024</t>
  </si>
  <si>
    <t>ASSENTAMENTO DE GUIA (MEIO-FIO) EM TRECHO RETO, CONFECCIONADA EM CONCRETO PRÉ-FABRICADO, DIMENSÕES 80X08X08X25 CM (COMPRIMENTO X BASE INFERIOR X BASE SUPERIOR X ALTURA). AF_01/2024</t>
  </si>
  <si>
    <t>ASSENTAMENTO DE GUIA (MEIO-FIO), TIPO PAVER (FINCADINHA) EM TRECHO RETO, EM CONCRETO PRÉ-FABRICADO, DIMENSÕES 45X08X608X19 CM (COMPRIMENTO X BASE INFERIOR X BASE SUPERIOR X ALTURA), PARA DELIMITAÇÃO DE JARDINS, PRAÇAS OU PASSEIOS. AF_01/2024</t>
  </si>
  <si>
    <t>ASSENTAMENTO DE GUIA (MEIO-FIO), TIPO PAVER, FINCADINHA, EM TRECHO CURVO, EM CONCRETO PRÉ-FABRICADO, DIMENSÕES 45X08X08X19 CM (COMPRIMENTO X BASE INFERIOR X BASE SUPERIOR X ALTURA), PARA DELIMITAÇÃO DE JARDINS, PRAÇAS OU PASSEIOS. AF_01/2024</t>
  </si>
  <si>
    <t>EXECUÇÃO DE ESCORAS DE CONCRETO PARA CONTENÇÃO DE GUIAS PRÉ-FABRICADAS. AF_01/2024</t>
  </si>
  <si>
    <t>EXECUÇÃO DE SARJETA DE CONCRETO USINADO, MOLDADA IN LOCO EM TRECHO CURVO, 30 CM BASE X 10 CM ALTURA. AF_01/2024</t>
  </si>
  <si>
    <t>EXECUÇÃO DE SARJETA DE CONCRETO USINADO, MOLDADA IN LOCO EM TRECHO CURVO, 30 CM BASE X 15 CM ALTURA. AF_01/2024</t>
  </si>
  <si>
    <t>EXECUÇÃO DE SARJETA DE CONCRETO USINADO, MOLDADA IN LOCO EM TRECHO CURVO, 45 CM BASE X 10 CM ALTURA. AF_01/2024</t>
  </si>
  <si>
    <t>EXECUÇÃO DE SARJETA DE CONCRETO USINADO, MOLDADA IN LOCO EM TRECHO CURVO, 45 CM BASE X 15 CM ALTURA. AF_01/2024</t>
  </si>
  <si>
    <t>EXECUÇÃO DE SARJETA DE CONCRETO USINADO, MOLDADA IN LOCO EM TRECHO CURVO, 60 CM BASE X 10 CM ALTURA. AF_01/2024</t>
  </si>
  <si>
    <t>EXECUÇÃO DE SARJETA DE CONCRETO USINADO, MOLDADA IN LOCO EM TRECHO CURVO, 60 CM BASE X 15 CM ALTURA. AF_01/2024</t>
  </si>
  <si>
    <t>EXECUÇÃO DE SARJETA DE CONCRETO USINADO, MOLDADA IN LOCO EM TRECHO RETO, 30 CM BASE X 10 CM ALTURA. AF_01/2024</t>
  </si>
  <si>
    <t>EXECUÇÃO DE SARJETA DE CONCRETO USINADO, MOLDADA IN LOCO EM TRECHO RETO, 30 CM BASE X 15 CM ALTURA. AF_01/2024</t>
  </si>
  <si>
    <t>EXECUÇÃO DE SARJETA DE CONCRETO USINADO, MOLDADA IN LOCO EM TRECHO RETO, 45 CM BASE X 10 CM ALTURA. AF_01/2024</t>
  </si>
  <si>
    <t>EXECUÇÃO DE SARJETA DE CONCRETO USINADO, MOLDADA IN LOCO EM TRECHO RETO, 45 CM BASE X 15 CM ALTURA. AF_01/2024</t>
  </si>
  <si>
    <t>EXECUÇÃO DE SARJETA DE CONCRETO USINADO, MOLDADA IN LOCO EM TRECHO RETO, 60 CM BASE X 10 CM ALTURA. AF_01/2024</t>
  </si>
  <si>
    <t>EXECUÇÃO DE SARJETA DE CONCRETO USINADO, MOLDADA IN LOCO EM TRECHO RETO, 60 CM BASE X 15 CM ALTURA. AF_01/2024</t>
  </si>
  <si>
    <t>EXECUÇÃO DE SARJETÃO DE CONCRETO USINADO, MOLDADA IN LOCO EM TRECHO RETO, 100 CM BASE X 20 CM ALTURA. AF_01/2024</t>
  </si>
  <si>
    <t>GUIA (MEIO-FIO) CONCRETO, MOLDADA IN LOCO EM TRECHO CURVO COM EXTRUSORA, 13 CM BASE X 22 CM ALTURA. AF_01/2024</t>
  </si>
  <si>
    <t>GUIA (MEIO-FIO) CONCRETO, MOLDADA IN LOCO EM TRECHO CURVO COM EXTRUSORA, 15 CM BASE X 30 CM ALTURA. AF_01/2024</t>
  </si>
  <si>
    <t>GUIA (MEIO-FIO) CONCRETO, MOLDADA IN LOCO EM TRECHO RETO COM EXTRUSORA, 13 CM BASE X 22 CM ALTURA. AF_01/2024</t>
  </si>
  <si>
    <t>GUIA (MEIO-FIO) CONCRETO, MOLDADA IN LOCO EM TRECHO RETO COM EXTRUSORA, 15 CM BASE X 30 CM ALTURA. AF_01/2024</t>
  </si>
  <si>
    <t>GUIA (MEIO-FIO) E SARJETA CONJUGADOS DE CONCRETO, MOLDADA IN LOCO EM TRECHO CURVO COM EXTRUSORA, 45 CM BASE (15 CM BASE DA GUIA + 30 CM BASE DA SARJETA) X 22 CM ALTURA. AF_01/2024</t>
  </si>
  <si>
    <t>GUIA (MEIO-FIO) E SARJETA CONJUGADOS DE CONCRETO, MOLDADA IN LOCO EM TRECHO CURVO COM EXTRUSORA, 60 CM BASE (15 CM BASE DA GUIA + 45 CM BASE DA SARJETA) X 26 CM ALTURA. AF_01/2024</t>
  </si>
  <si>
    <t>GUIA (MEIO-FIO) E SARJETA CONJUGADOS DE CONCRETO, MOLDADA IN LOCO EM TRECHO CURVO COM EXTRUSORA, 65 CM BASE (15 CM BASE DA GUIA + 50 CM BASE DA SARJETA) X 26 CM ALTURA. AF_01/2024</t>
  </si>
  <si>
    <t>GUIA (MEIO-FIO) E SARJETA CONJUGADOS DE CONCRETO, MOLDADA IN LOCO EM TRECHO RETO COM EXTRUSORA, 45 CM BASE (15 CM BASE DA GUIA + 30 CM BASE DA SARJETA) X 22 CM ALTURA. AF_01/2024</t>
  </si>
  <si>
    <t>GUIA (MEIO-FIO) E SARJETA CONJUGADOS DE CONCRETO, MOLDADA IN LOCO EM TRECHO RETO COM EXTRUSORA, 60 CM BASE (15 CM BASE DA GUIA + 45 CM BASE DA SARJETA) X 26 CM ALTURA. AF_01/2024</t>
  </si>
  <si>
    <t>GUIA (MEIO-FIO) E SARJETA CONJUGADOS DE CONCRETO, MOLDADA IN LOCO EM TRECHO RETO COM EXTRUSORA, 65 CM BASE (15 CM BASE DA GUIA + 50 CM BASE DA SARJETA) X 26 CM ALTURA. AF_01/2024</t>
  </si>
  <si>
    <t>BLOCO AUTÔNOMO DE ILUMINAÇÃO DE EMERGÊNCIA COM DOIS REFLETORES - FORNECIMENTO E INSTALAÇÃO. AF_09/2024</t>
  </si>
  <si>
    <t>CÂMERA DE MONITORAMENTO COM ATÉ 25 METROS DE ALCANCE TIPO BULLET - FORNECIMENTO E INSTALAÇÃO. AF_09/2024</t>
  </si>
  <si>
    <t>CÂMERA DE MONITORAMENTO COM ATÉ 25 METROS DE ALCANCE TIPO DOME - FORNECIMENTO E INSTALAÇÃO. AF_09/2024</t>
  </si>
  <si>
    <t>CÂMERA DE MONITORAMENTO COM MAIS DE 25 METROS DE ALCANCE TIPO BULLET - FORNECIMENTO E INSTALAÇÃO. AF_09/2024</t>
  </si>
  <si>
    <t>CÂMERA IP BULLET - FORNECIMENTO E INSTALAÇÃO. AF_09/2024</t>
  </si>
  <si>
    <t>CÂMERA IP DOME RESOLUCAO 1MP - FORNECIMENTO E INSTALAÇÃO. AF_09/2024</t>
  </si>
  <si>
    <t>CÂMERA IP SPEED DOME - FORNECIMENTO E INSTALAÇÃO. AF_09/2024</t>
  </si>
  <si>
    <t>CÂMERA IP WIFI - FORNECIMENTO E INSTALAÇÃO. AF_09/2024</t>
  </si>
  <si>
    <t>DRIVER SLIM PARA FITA LED - FORNECIMENTO E INSTALAÇÃO. AF_09/2024</t>
  </si>
  <si>
    <t>FITA LED - FORNECIMENTO E INSTALAÇÃO. AF_09/2024</t>
  </si>
  <si>
    <t>LUMINÁRIA ARANDELA TIPO MEIA LUA, DE SOBREPOR, COM 1 LÂMPADA LED DE 6 W, SEM REATOR - FORNECIMENTO E INSTALAÇÃO. AF_09/2024</t>
  </si>
  <si>
    <t>LUMINÁRIA ARANDELA TIPO TARTARUGA, DE SOBREPOR, COM 1 LÂMPADA LED DE 6 W, SEM REATOR - FORNECIMENTO E INSTALAÇÃO. AF_09/2024</t>
  </si>
  <si>
    <t>LUMINÁRIA DE EMERGÊNCIA, COM 30 LÂMPADAS LED DE 2 W, SEM REATOR - FORNECIMENTO E INSTALAÇÃO. AF_09/2024</t>
  </si>
  <si>
    <t>LUMINÁRIA LED DE EMBUTIR - QUADRADA 60X60CM, INCLUSO DRIVER - FORNECIMENTO E INSTALAÇÃO. AF_09/2024</t>
  </si>
  <si>
    <t>LUMINÁRIA LED DE SOBREPOR - QUADRADA *60X60*CM, INCLUSO DRIVER - FORNECIMENTO E INSTALAÇÃO. AF_09/2024</t>
  </si>
  <si>
    <t>LUMINÁRIA LED DE SOBREPOR HERMÉTICA - *60X15CM*, INCLUSO DRIVER - FORNECIMENTO E INSTALAÇÃO. AF_09/2024</t>
  </si>
  <si>
    <t>LUMINÁRIA TIPO CALHA, DE EMBUTIR, COM 1 LÂMPADA TUBULAR LED DE 18 W, SEM REATOR - FORNECIMENTO E INSTALAÇÃO. AF_09/2024</t>
  </si>
  <si>
    <t>LUMINÁRIA TIPO CALHA, DE EMBUTIR, COM 2 LÂMPADAS TUBULARES LED DE 18 W, SEM REATOR - FORNECIMENTO E INSTALAÇÃO. AF_09/2024</t>
  </si>
  <si>
    <t>LUMINÁRIA TIPO CALHA, DE EMBUTIR, COM 2 LÂMPADAS TUBULARES LED DE 9 W, SEM REATOR - FORNECIMENTO E INSTALAÇÃO. AF_09/2024</t>
  </si>
  <si>
    <t>LUMINÁRIA TIPO CALHA, DE EMBUTIR, PARA 1 LÂMPADA TUBULAR LED DE 36 W, SEM LÂMPADA E SEM REATOR - FORNECIMENTO E INSTALAÇÃO. AF_09/2024</t>
  </si>
  <si>
    <t>LUMINÁRIA TIPO CALHA, DE EMBUTIR, PARA 2 LÂMPADAS TUBULARES LED DE 36 W, SEM LÂMPADA E SEM REATOR - FORNECIMENTO E INSTALAÇÃO. AF_09/2024</t>
  </si>
  <si>
    <t>LUMINÁRIA TIPO CALHA, DE SOBREPOR, COM 1 LÂMPADA TUBULAR LED DE 18 W, SEM REATOR - FORNECIMENTO E INSTALAÇÃO. AF_09/2024</t>
  </si>
  <si>
    <t>LUMINÁRIA TIPO CALHA, DE SOBREPOR, COM 1 LÂMPADA TUBULAR LED DE 9 W SEM REATOR - FORNECIMENTO E INSTALAÇÃO. AF_09/2024</t>
  </si>
  <si>
    <t>LUMINÁRIA TIPO CALHA, DE SOBREPOR, COM 2 LÂMPADAS TUBULARES LED DE 18 W, SEM REATOR - FORNECIMENTO E INSTALAÇÃO. AF_09/2024</t>
  </si>
  <si>
    <t>LUMINÁRIA TIPO CALHA, DE SOBREPOR, COM 2 LÂMPADAS TUBULARES LED DE 9 W SEM REATOR - FORNECIMENTO E INSTALAÇÃO. AF_09/2024</t>
  </si>
  <si>
    <t>LUMINÁRIA TIPO CALHA, DE SOBREPOR, PARA 1 LÂMPADA TUBULAR LED DE 36 W, SEM LÂMPADA E SEM REATOR - FORNECIMENTO E INSTALAÇÃO. AF_09/2024</t>
  </si>
  <si>
    <t>LUMINÁRIA TIPO CALHA, DE SOBREPOR, PARA 2 LÂMPADAS TUBULARES LED DE 36 W, SEM LÂMPADA E SEM REATOR - FORNECIMENTO E INSTALAÇÃO. AF_09/2024</t>
  </si>
  <si>
    <t>LUMINÁRIA TIPO PLAFON CIRCULAR, DE SOBREPOR, COM LED DE 12/13 W - FORNECIMENTO E INSTALAÇÃO. AF_09/2024</t>
  </si>
  <si>
    <t>LUMINÁRIA TIPO PLAFON QUADRADA, DE EMBUTIR, COM LED DE 12 W - FORNECIMENTO E INSTALAÇÃO. AF_09/2024</t>
  </si>
  <si>
    <t>LUMINÁRIA TIPO PLAFON QUADRADA, DE EMBUTIR, COM LED DE 18 W - FORNECIMENTO E INSTALAÇÃO. AF_09/2024</t>
  </si>
  <si>
    <t>LUMINÁRIA TIPO PLAFON QUADRADA, DE EMBUTIR, COM LED DE 24 W - FORNECIMENTO E INSTALAÇÃO. AF_09/2024</t>
  </si>
  <si>
    <t>LUMINÁRIA TIPO PLAFON QUADRADA, DE SOBREPOR, COM LED DE 12 W - FORNECIMENTO E INSTALAÇÃO. AF_09/2024</t>
  </si>
  <si>
    <t>LUMINÁRIA TIPO PLAFON QUADRADA, DE SOBREPOR, COM LED DE 18 W - FORNECIMENTO E INSTALAÇÃO. AF_09/2024</t>
  </si>
  <si>
    <t>LUMINÁRIA TIPO PLAFON QUADRADA, DE SOBREPOR, COM LED DE 24 W - FORNECIMENTO E INSTALAÇÃO. AF_09/2024</t>
  </si>
  <si>
    <t>LUMINÁRIA TIPO SPOT, DE EMBUTIR, COM 1 LÂMPADA LED PAR20 - FORNECIMENTO E INSTALAÇÃO. AF_09/2024</t>
  </si>
  <si>
    <t>LUMINÁRIA TIPO SPOT, DE SOBREPOR, COM 1 LÂMPADA LED PAR20 - FORNECIMENTO E INSTALAÇÃO. AF_09/2024</t>
  </si>
  <si>
    <t>LÂMPADA COMPACTA DE LED 10 W, BASE E27 - FORNECIMENTO E INSTALAÇÃO. AF_09/2024</t>
  </si>
  <si>
    <t>LÂMPADA COMPACTA DE LED 6 W, BASE E27 - FORNECIMENTO E INSTALAÇÃO. AF_09/2024</t>
  </si>
  <si>
    <t>LÂMPADA TUBULAR LED 9/10W SEM SOQUETE - FORNECIMENTO E INSTALAÇÃO. AF_09/2024</t>
  </si>
  <si>
    <t>LÂMPADA TUBULAR LED DE 18/20 W, COM SOQUETE, BASE G13 - FORNECIMENTO E INSTALAÇÃO. AF_09/2024_PS</t>
  </si>
  <si>
    <t>LÂMPADA TUBULAR LED DE 9/10 W, COM SOQUETE, BASE G13 - FORNECIMENTO E INSTALAÇÃO. AF_09/2024_PS</t>
  </si>
  <si>
    <t>PERFIL COM FITA LED - FORNECIMENTO E INSTALAÇÃO. AF_09/2024</t>
  </si>
  <si>
    <t>SENSOR DE PRESENÇA COM FOTOCÉLULA, FIXAÇÃO EM PAREDE - FORNECIMENTO E INSTALAÇÃO. AF_09/2024</t>
  </si>
  <si>
    <t>SENSOR DE PRESENÇA COM FOTOCÉLULA, FIXAÇÃO EM TETO - FORNECIMENTO E INSTALAÇÃO. AF_09/2024</t>
  </si>
  <si>
    <t>SENSOR DE PRESENÇA SEM FOTOCÉLULA, FIXAÇÃO EM PAREDE - FORNECIMENTO E INSTALAÇÃO. AF_09/2024</t>
  </si>
  <si>
    <t>SENSOR DE PRESENÇA SEM FOTOCÉLULA, FIXAÇÃO EM TETO - FORNECIMENTO E INSTALAÇÃO. AF_09/2024</t>
  </si>
  <si>
    <t>IMPERMEABILIZAÇÃO COM MANTA ASFÁLTICA COLADA COM ASFALTO DERRETIDO, DUAS CAMADAS, E = 3MM E E=4MM. AF_09/2023</t>
  </si>
  <si>
    <t>IMPERMEABILIZAÇÃO DE SUPERFÍCIE COM ARGAMASSA DE CIMENTO E AREIA, COM ADITIVO IMPERMEABILIZANTE, E = 1,5CM. AF_09/2023</t>
  </si>
  <si>
    <t>IMPERMEABILIZAÇÃO DE SUPERFÍCIE COM ARGAMASSA POLIMÉRICA / MEMBRANA ACRÍLICA, 3 DEMÃOS. AF_09/2023</t>
  </si>
  <si>
    <t>IMPERMEABILIZAÇÃO DE SUPERFÍCIE COM ARGAMASSA POLIMÉRICA / MEMBRANA ACRÍLICA, 4 DEMÃOS, REFORÇADA COM VÉU DE POLIÉSTER (MAV). AF_09/2023</t>
  </si>
  <si>
    <t>IMPERMEABILIZAÇÃO DE SUPERFÍCIE COM EMULSÃO ASFÁLTICA, 2 DEMÃOS. AF_09/2023</t>
  </si>
  <si>
    <t>IMPERMEABILIZAÇÃO DE SUPERFÍCIE COM MANTA ASFÁLTICA COLADA COM ASFALTO DERRETIDO, UMA CAMADA, E=4MM. AF_09/2023</t>
  </si>
  <si>
    <t>IMPERMEABILIZAÇÃO DE SUPERFÍCIE COM MANTA ASFÁLTICA, DUAS CAMADAS, INCLUSIVE APLICAÇÃO DE PRIMER ASFÁLTICO, E=3MM E E=4MM. AF_09/2023</t>
  </si>
  <si>
    <t>IMPERMEABILIZAÇÃO DE SUPERFÍCIE COM MANTA ASFÁLTICA, UMA CAMADA, INCLUSIVE APLICAÇÃO DE PRIMER ASFÁLTICO, E=4MM. AF_09/2023</t>
  </si>
  <si>
    <t>IMPERMEABILIZAÇÃO DE SUPERFÍCIE COM MEMBRANA A BASE DE POLIURÉIA, 2 DEMÃOS. AF_09/2023</t>
  </si>
  <si>
    <t>IMPERMEABILIZAÇÃO DE SUPERFÍCIE COM MEMBRANA À BASE DE POLIURETANO, 2 DEMÃOS. AF_09/2023</t>
  </si>
  <si>
    <t>IMPERMEABILIZAÇÃO DE SUPERFÍCIE COM MEMBRANA À BASE DE RESINA ACRÍLICA, 3 DEMÃOS. AF_09/2023</t>
  </si>
  <si>
    <t>PROTEÇÃO MECÂNICA DE SUPERFICIE HORIZONTAL COM ARGAMASSA DE CIMENTO E AREIA, TRAÇO 1:3, E=3CM. AF_09/2023</t>
  </si>
  <si>
    <t>PROTEÇÃO MECÂNICA DE SUPERFICIE HORIZONTAL COM ARGAMASSA DE CIMENTO E AREIA, TRAÇO 1:3, E=4CM. AF_09/2023</t>
  </si>
  <si>
    <t>PROTEÇÃO MECÂNICA DE SUPERFICIE HORIZONTAL COM ARGAMASSA DE CIMENTO E AREIA, TRAÇO 1:3, E=5CM. AF_09/2023</t>
  </si>
  <si>
    <t>PROTEÇÃO MECÂNICA DE SUPERFICIE HORIZONTAL COM CONCRETO 15 MPA, E=4CM. AF_09/2023</t>
  </si>
  <si>
    <t>PROTEÇÃO MECÂNICA DE SUPERFICIE HORIZONTAL COM CONCRETO 15 MPA, E=5CM. AF_09/2023</t>
  </si>
  <si>
    <t>PROTEÇÃO MECÂNICA DE SUPERFÍCIE HORIZONTAL COM ARGAMASSA DE CIMENTO E AREIA, TRAÇO 1:3, E=2CM. AF_09/2023</t>
  </si>
  <si>
    <t>PROTEÇÃO MECÂNICA DE SUPERFÍCIE VERTICAL COM ARGAMASSA DE CIMENTO E AREIA, TRAÇO 1:3, E=2CM. AF_09/2023</t>
  </si>
  <si>
    <t>PROTEÇÃO MECÂNICA DE SUPERFÍCIE VERTICAL COM ARGAMASSA DE CIMENTO E AREIA, TRAÇO 1:3, E=3CM. AF_09/2023</t>
  </si>
  <si>
    <t>PROTEÇÃO MECÂNICA DE SUPERFÍCIE VERTICAL COM ARGAMASSA DE CIMENTO E AREIA, TRAÇO 1:3, E=4CM. AF_09/2023</t>
  </si>
  <si>
    <t>PROTEÇÃO MECÂNICA DE SUPERFÍCIE VERTICAL COM ARGAMASSA DE CIMENTO E AREIA, TRAÇO 1:3, E=5CM. AF_09/2023</t>
  </si>
  <si>
    <t>PROTEÇÃO MECÂNICA DE SUPERFÍCIE VERTICAL COM CONCRETO 15 MPA, E=5CM. AF_09/2023</t>
  </si>
  <si>
    <t>TRATAMENTO DE JUNTA DE DILATAÇÃO COM MANTA ASFÁLTICA ADERIDA COM MAÇARICO. AF_09/2023</t>
  </si>
  <si>
    <t>TRATAMENTO DE JUNTA DE DILATAÇÃO, COM TARUGO DE POLIETILENO E SELANTE PU, INCLUSO PREENCHIMENTO COM ESPUMA EXPANSIVA PU. AF_09/2023</t>
  </si>
  <si>
    <t>TRATAMENTO DE JUNTA SERRADA, COM TARUGO DE POLIETILENO E SELANTE À BASE DE SILICONE. AF_09/2023</t>
  </si>
  <si>
    <t>TRATAMENTO DE RALO OU PONTO EMERGENTE COM ARGAMASSA POLIMÉRICA / MEMBRANA ACRÍLICA REFORÇADO COM TELA DE POLIÉSTER (MAV). AF_09/2023</t>
  </si>
  <si>
    <t>TRATAMENTO DE RALO OU PONTO EMERGENTE COM MANTA ASFÁLTICA COLADA COM ASFÁLTO DERRETIDO, E=4MM. AF_09/2023</t>
  </si>
  <si>
    <t>TRATAMENTO DE RODAPÉ COM MANTA ASFÁLTICA COLADA COM ASFALTO DERRETIDO, E=4MM. AF_09/2023</t>
  </si>
  <si>
    <t>TRATAMENTO DE RODAPÉ COM TELA DE POLIÉSTER. AF_09/2023</t>
  </si>
  <si>
    <t>CABO DE COBRE FLEXÍVEL ISOLADO, 1,5 MM², ANTI-CHAMA 0,6/1,0 KV, PARA CIRCUITOS TERMINAIS - FORNECIMENTO E INSTALAÇÃO. AF_03/2023</t>
  </si>
  <si>
    <t>CABO DE COBRE FLEXÍVEL ISOLADO, 1,5 MM², ANTI-CHAMA 450/750 V, PARA CIRCUITOS TERMINAIS - FORNECIMENTO E INSTALAÇÃO. AF_03/2023</t>
  </si>
  <si>
    <t>CABO DE COBRE FLEXÍVEL ISOLADO, 10 MM², ANTI-CHAMA 0,6/1,0 KV, PARA CIRCUITOS TERMINAIS - FORNECIMENTO E INSTALAÇÃO. AF_03/2023</t>
  </si>
  <si>
    <t>CABO DE COBRE FLEXÍVEL ISOLADO, 10 MM², ANTI-CHAMA 450/750 V, PARA CIRCUITOS TERMINAIS - FORNECIMENTO E INSTALAÇÃO. AF_03/2023</t>
  </si>
  <si>
    <t>CABO DE COBRE FLEXÍVEL ISOLADO, 16 MM², ANTI-CHAMA 0,6/1,0 KV, PARA CIRCUITOS TERMINAIS - FORNECIMENTO E INSTALAÇÃO. AF_03/2023</t>
  </si>
  <si>
    <t>CABO DE COBRE FLEXÍVEL ISOLADO, 16 MM², ANTI-CHAMA 450/750 V, PARA CIRCUITOS TERMINAIS - FORNECIMENTO E INSTALAÇÃO. AF_03/2023</t>
  </si>
  <si>
    <t>CABO DE COBRE FLEXÍVEL ISOLADO, 2,5 MM², ANTI-CHAMA 0,6/1,0 KV, PARA CIRCUITOS TERMINAIS - FORNECIMENTO E INSTALAÇÃO. AF_03/2023</t>
  </si>
  <si>
    <t>CABO DE COBRE FLEXÍVEL ISOLADO, 2,5 MM², ANTI-CHAMA 450/750 V, PARA CIRCUITOS TERMINAIS - FORNECIMENTO E INSTALAÇÃO. AF_03/2023</t>
  </si>
  <si>
    <t>CABO DE COBRE FLEXÍVEL ISOLADO, 4 MM², ANTI-CHAMA 0,6/1,0 KV, PARA CIRCUITOS TERMINAIS - FORNECIMENTO E INSTALAÇÃO. AF_03/2023</t>
  </si>
  <si>
    <t>CABO DE COBRE FLEXÍVEL ISOLADO, 4 MM², ANTI-CHAMA 450/750 V, PARA CIRCUITOS TERMINAIS - FORNECIMENTO E INSTALAÇÃO. AF_03/2023</t>
  </si>
  <si>
    <t>CABO DE COBRE FLEXÍVEL ISOLADO, 6 MM², ANTI-CHAMA 0,6/1,0 KV, PARA CIRCUITOS TERMINAIS - FORNECIMENTO E INSTALAÇÃO. AF_03/2023</t>
  </si>
  <si>
    <t>CABO DE COBRE FLEXÍVEL ISOLADO, 6 MM², ANTI-CHAMA 450/750 V, PARA CIRCUITOS TERMINAIS - FORNECIMENTO E INSTALAÇÃO. AF_03/2023</t>
  </si>
  <si>
    <t>CAIXA ELÉTRICA 4"X2" AUTOTRAVANTE PARA FURO CIRCULAR ALTA (2,00 M DO PISO), PVC, INSTALADA EM PAREDE - FORNECIMENTO E INSTALAÇÃO. AF_03/2023</t>
  </si>
  <si>
    <t>CAIXA ELÉTRICA 4"X2" AUTOTRAVANTE PARA FURO CIRCULAR BAIXA (0,30 M DO PISO), PVC, INSTALADA EM PAREDE - FORNECIMENTO E INSTALAÇÃO. AF_03/2023</t>
  </si>
  <si>
    <t>CAIXA ELÉTRICA 4"X2" AUTOTRAVANTE PARA FURO CIRCULAR MÉDIA (1,30 M DO PISO), PVC, INSTALADA EM PAREDE - FORNECIMENTO E INSTALAÇÃO. AF_03/2023</t>
  </si>
  <si>
    <t>CAIXA ELÉTRICA 4"X4" AUTOTRAVANTE PARA FURO CIRCULAR ALTA (2,00 M DO PISO), PVC, INSTALADA EM PAREDE - FORNECIMENTO E INSTALAÇÃO. AF_03/2023</t>
  </si>
  <si>
    <t>CAIXA ELÉTRICA 4"X4" AUTOTRAVANTE PARA FURO CIRCULAR BAIXA (0,30 M DO PISO), PVC, INSTALADA EM PAREDE - FORNECIMENTO E INSTALAÇÃO. AF_03/2023</t>
  </si>
  <si>
    <t>CAIXA ELÉTRICA 4"X4" AUTOTRAVANTE PARA FURO CIRCULAR MÉDIA (1,30 M DO PISO), PVC, INSTALADA EM PAREDE - FORNECIMENTO E INSTALAÇÃO. AF_03/2023</t>
  </si>
  <si>
    <t>CAIXA OCTOGONAL 3" X 3", PVC, INSTALADA EM LAJE - FORNECIMENTO E INSTALAÇÃO. AF_03/2023</t>
  </si>
  <si>
    <t>CAIXA OCTOGONAL 4" X 4", METÁLICA, INSTALADA EM LAJE - FORNECIMENTO E INSTALAÇÃO. AF_03/2023</t>
  </si>
  <si>
    <t>CAIXA OCTOGONAL 4" X 4", PVC, INSTALADA EM LAJE - FORNECIMENTO E INSTALAÇÃO. AF_03/2023</t>
  </si>
  <si>
    <t>CAIXA RETANGULAR 4" X 2" ALTA (2,00 M DO PISO), METÁLICA, INSTALADA EM PAREDE - FORNECIMENTO E INSTALAÇÃO. AF_03/2023</t>
  </si>
  <si>
    <t>CAIXA RETANGULAR 4" X 2" ALTA (2,00 M DO PISO), PVC, INSTALADA EM PAREDE - FORNECIMENTO E INSTALAÇÃO. AF_03/2023</t>
  </si>
  <si>
    <t>CAIXA RETANGULAR 4" X 2" BAIXA (0,30 M DO PISO), METÁLICA, INSTALADA EM PAREDE - FORNECIMENTO E INSTALAÇÃO. AF_03/2023</t>
  </si>
  <si>
    <t>CAIXA RETANGULAR 4" X 2" BAIXA (0,30 M DO PISO), PVC, INSTALADA EM PAREDE - FORNECIMENTO E INSTALAÇÃO. AF_03/2023</t>
  </si>
  <si>
    <t>CAIXA RETANGULAR 4" X 2" MÉDIA (1,30 M DO PISO), METÁLICA, INSTALADA EM PAREDE - FORNECIMENTO E INSTALAÇÃO. AF_03/2023</t>
  </si>
  <si>
    <t>CAIXA RETANGULAR 4" X 2" MÉDIA (1,30 M DO PISO), PVC, INSTALADA EM PAREDE - FORNECIMENTO E INSTALAÇÃO. AF_03/2023</t>
  </si>
  <si>
    <t>CAIXA RETANGULAR 4" X 4" ALTA (2,00 M DO PISO), METÁLICA, INSTALADA EM PAREDE - FORNECIMENTO E INSTALAÇÃO. AF_03/2023</t>
  </si>
  <si>
    <t>CAIXA RETANGULAR 4" X 4" ALTA (2,00 M DO PISO), PVC, INSTALADA EM PAREDE - FORNECIMENTO E INSTALAÇÃO. AF_03/2023</t>
  </si>
  <si>
    <t>CAIXA RETANGULAR 4" X 4" BAIXA (0,30 M DO PISO), METÁLICA, INSTALADA EM PAREDE - FORNECIMENTO E INSTALAÇÃO. AF_03/2023</t>
  </si>
  <si>
    <t>CAIXA RETANGULAR 4" X 4" BAIXA (0,30 M DO PISO), PVC, INSTALADA EM PAREDE - FORNECIMENTO E INSTALAÇÃO. AF_03/2023</t>
  </si>
  <si>
    <t>CAIXA RETANGULAR 4" X 4" MÉDIA (1,30 M DO PISO), METÁLICA, INSTALADA EM PAREDE - FORNECIMENTO E INSTALAÇÃO. AF_03/2023</t>
  </si>
  <si>
    <t>CAIXA RETANGULAR 4" X 4" MÉDIA (1,30 M DO PISO), PVC, INSTALADA EM PAREDE - FORNECIMENTO E INSTALAÇÃO. AF_03/2023</t>
  </si>
  <si>
    <t>CAIXA SEXTAVADA 3" X 3", METÁLICA, INSTALADA EM LAJE - FORNECIMENTO E INSTALAÇÃO. AF_03/2023</t>
  </si>
  <si>
    <t>CAMPAINHA CIGARRA (1 MÓDULO), 10A/250V, INCLUINDO SUPORTE E PLACA - FORNECIMENTO E INSTALAÇÃO. AF_03/2023</t>
  </si>
  <si>
    <t>CAMPAINHA CIGARRA (1 MÓDULO), 10A/250V, SEM SUPORTE E SEM PLACA - FORNECIMENTO E INSTALAÇÃO. AF_03/2023</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</si>
  <si>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</si>
  <si>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</si>
  <si>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</si>
  <si>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CURVA 180 GRAUS PARA ELETRODUTO, PVC, ROSCÁVEL, DN 20 MM (1/2"), PARA CIRCUITOS TERMINAIS, INSTALADA EM FORRO - FORNECIMENTO E INSTALAÇÃO. AF_03/2023</t>
  </si>
  <si>
    <t>CURVA 180 GRAUS PARA ELETRODUTO, PVC, ROSCÁVEL, DN 20 MM (1/2"), PARA CIRCUITOS TERMINAIS, INSTALADA EM LAJE - FORNECIMENTO E INSTALAÇÃO. AF_03/2023</t>
  </si>
  <si>
    <t>CURVA 180 GRAUS PARA ELETRODUTO, PVC, ROSCÁVEL, DN 20 MM (1/2"), PARA CIRCUITOS TERMINAIS, INSTALADA EM PAREDE - FORNECIMENTO E INSTALAÇÃO. AF_03/2023</t>
  </si>
  <si>
    <t>CURVA 180 GRAUS PARA ELETRODUTO, PVC, ROSCÁVEL, DN 25 MM (3/4"), PARA CIRCUITOS TERMINAIS, INSTALADA EM FORRO - FORNECIMENTO E INSTALAÇÃO. AF_03/2023</t>
  </si>
  <si>
    <t>CURVA 180 GRAUS PARA ELETRODUTO, PVC, ROSCÁVEL, DN 25 MM (3/4"), PARA CIRCUITOS TERMINAIS, INSTALADA EM LAJE - FORNECIMENTO E INSTALAÇÃO. AF_03/2023</t>
  </si>
  <si>
    <t>CURVA 180 GRAUS PARA ELETRODUTO, PVC, ROSCÁVEL, DN 25 MM (3/4"), PARA CIRCUITOS TERMINAIS, INSTALADA EM PAREDE - FORNECIMENTO E INSTALAÇÃO. AF_03/2023</t>
  </si>
  <si>
    <t>CURVA 180 GRAUS PARA ELETRODUTO, PVC, ROSCÁVEL, DN 32 MM (1"), PARA CIRCUITOS TERMINAIS, INSTALADA EM FORRO - FORNECIMENTO E INSTALAÇÃO. AF_03/2023</t>
  </si>
  <si>
    <t>CURVA 180 GRAUS PARA ELETRODUTO, PVC, ROSCÁVEL, DN 32 MM (1"), PARA CIRCUITOS TERMINAIS, INSTALADA EM LAJE - FORNECIMENTO E INSTALAÇÃO. AF_03/2023</t>
  </si>
  <si>
    <t>CURVA 180 GRAUS PARA ELETRODUTO, PVC, ROSCÁVEL, DN 32 MM (1"), PARA CIRCUITOS TERMINAIS, INSTALADA EM PAREDE - FORNECIMENTO E INSTALAÇÃO. AF_03/2023</t>
  </si>
  <si>
    <t>CURVA 180 GRAUS PARA ELETRODUTO, PVC, ROSCÁVEL, DN 40 MM (1 1/4"), PARA CIRCUITOS TERMINAIS, INSTALADA EM FORRO - FORNECIMENTO E INSTALAÇÃO. AF_03/2023</t>
  </si>
  <si>
    <t>CURVA 180 GRAUS PARA ELETRODUTO, PVC, ROSCÁVEL, DN 40 MM (1 1/4"), PARA CIRCUITOS TERMINAIS, INSTALADA EM LAJE - FORNECIMENTO E INSTALAÇÃO. AF_03/2023</t>
  </si>
  <si>
    <t>CURVA 180 GRAUS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</si>
  <si>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</si>
  <si>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90 GRAUS PARA ELETRODUTO, PVC, ROSCÁVEL, DN 20 MM (1/2"), PARA CIRCUITOS TERMINAIS, INSTALADA EM LAJE - FORNECIMENTO E INSTALAÇÃO. AF_03/2023</t>
  </si>
  <si>
    <t>CURVA 90 GRAUS PARA ELETRODUTO, PVC, ROSCÁVEL, DN 20 MM (1/2"), PARA CIRCUITOS TERMINAIS, INSTALADA EM PAREDE - FORNECIMENTO E INSTALAÇÃO. AF_03/2023</t>
  </si>
  <si>
    <t>CURVA 90 GRAUS PARA ELETRODUTO, PVC, ROSCÁVEL, DN 25 MM (3/4"), PARA CIRCUITOS TERMINAIS, INSTALADA EM FORRO - FORNECIMENTO E INSTALAÇÃO. AF_03/2023</t>
  </si>
  <si>
    <t>CURVA 90 GRAUS PARA ELETRODUTO, PVC, ROSCÁVEL, DN 25 MM (3/4"), PARA CIRCUITOS TERMINAIS, INSTALADA EM LAJE - FORNECIMENTO E INSTALAÇÃO. AF_03/2023</t>
  </si>
  <si>
    <t>CURVA 90 GRAUS PARA ELETRODUTO, PVC, ROSCÁVEL, DN 25 MM (3/4"), PARA CIRCUITOS TERMINAIS, INSTALADA EM PAREDE - FORNECIMENTO E INSTALAÇÃO. AF_03/2023</t>
  </si>
  <si>
    <t>CURVA 90 GRAUS PARA ELETRODUTO, PVC, ROSCÁVEL, DN 32 MM (1"), PARA CIRCUITOS TERMINAIS, INSTALADA EM FORRO - FORNECIMENTO E INSTALAÇÃO. AF_03/2023</t>
  </si>
  <si>
    <t>CURVA 90 GRAUS PARA ELETRODUTO, PVC, ROSCÁVEL, DN 32 MM (1"), PARA CIRCUITOS TERMINAIS, INSTALADA EM LAJE - FORNECIMENTO E INSTALAÇÃO. AF_03/2023</t>
  </si>
  <si>
    <t>CURVA 90 GRAUS PARA ELETRODUTO, PVC, ROSCÁVEL, DN 32 MM (1"), PARA CIRCUITOS TERMINAIS, INSTALADA EM PAREDE - FORNECIMENTO E INSTALAÇÃO. AF_03/2023</t>
  </si>
  <si>
    <t>CURVA 90 GRAUS PARA ELETRODUTO, PVC, ROSCÁVEL, DN 40 MM (1 1/4"), PARA CIRCUITOS TERMINAIS, INSTALADA EM FORRO - FORNECIMENTO E INSTALAÇÃO. AF_03/2023</t>
  </si>
  <si>
    <t>CURVA 90 GRAUS PARA ELETRODUTO, PVC, ROSCÁVEL, DN 40 MM (1 1/4"), PARA CIRCUITOS TERMINAIS, INSTALADA EM LAJE - FORNECIMENTO E INSTALAÇÃO. AF_03/2023</t>
  </si>
  <si>
    <t>CURVA 90 GRAUS PARA ELETRODUTO, PVC, ROSCÁVEL, DN 40 MM (1 1/4"), PARA CIRCUITOS TERMINAIS, INSTALADA EM PAREDE - FORNECIMENTO E INSTALAÇÃO. AF_03/2023</t>
  </si>
  <si>
    <t>DIMMER ROTATIVO (1 MÓDULO), 220V/600W, INCLUINDO SUPORTE E PLACA - FORNECIMENTO E INSTALAÇÃO. AF_03/2023</t>
  </si>
  <si>
    <t>DIMMER ROTATIVO (1 MÓDULO), 220V/600W, SEM SUPORTE E SEM PLACA - FORNECIMENTO E INSTALAÇÃO. AF_03/2023</t>
  </si>
  <si>
    <t>ELETRODUTO FLEXÍVEL CORRUGADO REFORÇADO, PVC, DN 20 MM (1/2"), PARA CIRCUITOS TERMINAIS, INSTALADO EM FORRO - FORNECIMENTO E INSTALAÇÃO. AF_03/2023</t>
  </si>
  <si>
    <t>ELETRODUTO FLEXÍVEL CORRUGADO REFORÇADO, PVC, DN 20 MM (1/2"), PARA CIRCUITOS TERMINAIS, INSTALADO EM LAJE - FORNECIMENTO E INSTALAÇÃO. AF_03/2023</t>
  </si>
  <si>
    <t>ELETRODUTO FLEXÍVEL CORRUGADO REFORÇADO, PVC, DN 20 MM (1/2"), PARA CIRCUITOS TERMINAIS, INSTALADO EM PAREDE - FORNECIMENTO E INSTALAÇÃO. AF_03/2023</t>
  </si>
  <si>
    <t>ELETRODUTO FLEXÍVEL CORRUGADO REFORÇADO, PVC, DN 25 MM (3/4"), PARA CIRCUITOS TERMINAIS, INSTALADO EM FORRO - FORNECIMENTO E INSTALAÇÃO. AF_03/2023</t>
  </si>
  <si>
    <t>ELETRODUTO FLEXÍVEL CORRUGADO REFORÇADO, PVC, DN 25 MM (3/4"), PARA CIRCUITOS TERMINAIS, INSTALADO EM LAJE - FORNECIMENTO E INSTALAÇÃO. AF_03/2023</t>
  </si>
  <si>
    <t>ELETRODUTO FLEXÍVEL CORRUGADO REFORÇADO, PVC, DN 25 MM (3/4"), PARA CIRCUITOS TERMINAIS, INSTALADO EM PAREDE - FORNECIMENTO E INSTALAÇÃO. AF_03/2023</t>
  </si>
  <si>
    <t>ELETRODUTO FLEXÍVEL CORRUGADO REFORÇADO, PVC, DN 32 MM (1"), PARA CIRCUITOS TERMINAIS, INSTALADO EM FORRO - FORNECIMENTO E INSTALAÇÃO. AF_03/2023</t>
  </si>
  <si>
    <t>ELETRODUTO FLEXÍVEL CORRUGADO REFORÇADO, PVC, DN 32 MM (1"), PARA CIRCUITOS TERMINAIS, INSTALADO EM LAJE - FORNECIMENTO E INSTALAÇÃO. AF_03/2023</t>
  </si>
  <si>
    <t>ELETRODUTO FLEXÍVEL CORRUGADO REFORÇADO, PVC, DN 32 MM (1"), PARA CIRCUITOS TERMINAIS, INSTALADO EM PAREDE - FORNECIMENTO E INSTALAÇÃO. AF_03/2023</t>
  </si>
  <si>
    <t>ELETRODUTO FLEXÍVEL CORRUGADO, PEAD, DN 32 MM (1"), PARA CIRCUITOS TERMINAIS, INSTALADO EM FORRO - FORNECIMENTO E INSTALAÇÃO. AF_03/2023</t>
  </si>
  <si>
    <t>ELETRODUTO FLEXÍVEL CORRUGADO, PEAD, DN 32 MM (1"), PARA CIRCUITOS TERMINAIS, INSTALADO EM LAJE - FORNECIMENTO E INSTALAÇÃO. AF_03/2023</t>
  </si>
  <si>
    <t>ELETRODUTO FLEXÍVEL CORRUGADO, PEAD, DN 32 MM (1"), PARA CIRCUITOS TERMINAIS, INSTALADO EM PAREDE - FORNECIMENTO E INSTALAÇÃO. AF_03/2023</t>
  </si>
  <si>
    <t>ELETRODUTO FLEXÍVEL CORRUGADO, PEAD, DN 40 MM (1 1/4"), PARA CIRCUITOS TERMINAIS, INSTALADO EM FORRO - FORNECIMENTO E INSTALAÇÃO. AF_03/2023</t>
  </si>
  <si>
    <t>ELETRODUTO FLEXÍVEL CORRUGADO, PEAD, DN 40 MM (1 1/4"), PARA CIRCUITOS TERMINAIS, INSTALADO EM LAJE - FORNECIMENTO E INSTALAÇÃO. AF_03/2023</t>
  </si>
  <si>
    <t>ELETRODUTO FLEXÍVEL CORRUGADO, PEAD, DN 40 MM (1 1/4"), PARA CIRCUITOS TERMINAIS, INSTALADO EM PAREDE - FORNECIMENTO E INSTALAÇÃO. AF_03/2023</t>
  </si>
  <si>
    <t>ELETRODUTO FLEXÍVEL CORRUGADO, PVC, DN 20 MM (1/2"), PARA CIRCUITOS TERMINAIS, INSTALADO EM FORRO - FORNECIMENTO E INSTALAÇÃO. AF_03/2023</t>
  </si>
  <si>
    <t>ELETRODUTO FLEXÍVEL CORRUGADO, PVC, DN 20 MM (1/2"), PARA CIRCUITOS TERMINAIS, INSTALADO EM PAREDE - FORNECIMENTO E INSTALAÇÃO. AF_03/2023</t>
  </si>
  <si>
    <t>ELETRODUTO FLEXÍVEL CORRUGADO, PVC, DN 25 MM (3/4"), PARA CIRCUITOS TERMINAIS, INSTALADO EM FORRO - FORNECIMENTO E INSTALAÇÃO. AF_03/2023</t>
  </si>
  <si>
    <t>ELETRODUTO FLEXÍVEL CORRUGADO, PVC, DN 25 MM (3/4"), PARA CIRCUITOS TERMINAIS, INSTALADO EM PAREDE - FORNECIMENTO E INSTALAÇÃO. AF_03/2023</t>
  </si>
  <si>
    <t>ELETRODUTO FLEXÍVEL CORRUGADO, PVC, DN 32 MM (1"), PARA CIRCUITOS TERMINAIS, INSTALADO EM FORRO - FORNECIMENTO E INSTALAÇÃO. AF_03/2023</t>
  </si>
  <si>
    <t>ELETRODUTO FLEXÍVEL CORRUGADO, PVC, DN 32 MM (1"), PARA CIRCUITOS TERMINAIS, INSTALADO EM PAREDE - FORNECIMENTO E INSTALAÇÃO. AF_03/2023</t>
  </si>
  <si>
    <t>ELETRODUTO FLEXÍVEL LISO, PEAD, DN 32 MM (1"), PARA CIRCUITOS TERMINAIS, INSTALADO EM FORRO - FORNECIMENTO E INSTALAÇÃO. AF_03/2023</t>
  </si>
  <si>
    <t>ELETRODUTO FLEXÍVEL LISO, PEAD, DN 32 MM (1"), PARA CIRCUITOS TERMINAIS, INSTALADO EM LAJE - FORNECIMENTO E INSTALAÇÃO. AF_03/2023</t>
  </si>
  <si>
    <t>ELETRODUTO FLEXÍVEL LISO, PEAD, DN 32 MM (1"), PARA CIRCUITOS TERMINAIS, INSTALADO EM PAREDE - FORNECIMENTO E INSTALAÇÃO. AF_03/2023</t>
  </si>
  <si>
    <t>ELETRODUTO FLEXÍVEL LISO, PEAD, DN 40 MM (1 1/4"), PARA CIRCUITOS TERMINAIS, INSTALADO EM FORRO - FORNECIMENTO E INSTALAÇÃO. AF_03/2023</t>
  </si>
  <si>
    <t>ELETRODUTO FLEXÍVEL LISO, PEAD, DN 40 MM (1 1/4"), PARA CIRCUITOS TERMINAIS, INSTALADO EM LAJE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</si>
  <si>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</si>
  <si>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</si>
  <si>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20 MM (1/2"),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</si>
  <si>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</si>
  <si>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FORRO - FORNECIMENTO E INSTALAÇÃO. AF_03/2023</t>
  </si>
  <si>
    <t>ELETRODUTO RÍGIDO ROSCÁVEL, PVC, DN 25 MM (3/4"), PARA CIRCUITOS TERMINAIS, INSTALADO EM LAJE - FORNECIMENTO E INSTALAÇÃO. AF_03/2023</t>
  </si>
  <si>
    <t>ELETRODUTO RÍGIDO ROSCÁVEL, PVC, DN 25 MM (3/4"), PARA CIRCUITOS TERMINAIS, INSTALADO EM PAREDE - FORNECIMENTO E INSTALAÇÃO. AF_03/2023</t>
  </si>
  <si>
    <t>ELETRODUTO RÍGIDO ROSCÁVEL, PVC, DN 32 MM (1"), PARA CIRCUITOS TERMINAIS, INSTALADO EM FORRO - FORNECIMENTO E INSTALAÇÃO. AF_03/2023</t>
  </si>
  <si>
    <t>ELETRODUTO RÍGIDO ROSCÁVEL, PVC, DN 32 MM (1"), PARA CIRCUITOS TERMINAIS, INSTALADO EM LAJE - FORNECIMENTO E INSTALAÇÃO. AF_03/2023</t>
  </si>
  <si>
    <t>ELETRODUTO RÍGIDO ROSCÁVEL, PVC, DN 32 MM (1"), PARA CIRCUITOS TERMINAIS, INSTALADO EM PAREDE - FORNECIMENTO E INSTALAÇÃO. AF_03/2023</t>
  </si>
  <si>
    <t>ELETRODUTO RÍGIDO ROSCÁVEL, PVC, DN 40 MM (1 1/4"), PARA CIRCUITOS TERMINAIS, INSTALADO EM FORRO - FORNECIMENTO E INSTALAÇÃO. AF_03/2023</t>
  </si>
  <si>
    <t>ELETRODUTO RÍGIDO ROSCÁVEL, PVC, DN 40 MM (1 1/4"), PARA CIRCUITOS TERMINAIS, INSTALADO EM LAJE - FORNECIMENTO E INSTALAÇÃO. AF_03/2023</t>
  </si>
  <si>
    <t>ELETRODUTO RÍGIDO ROSCÁVEL, PVC, DN 40 MM (1 1/4"), PARA CIRCUITOS TERMINAIS, INSTALADO EM PAREDE - FORNECIMENTO E INSTALAÇÃO. AF_03/2023</t>
  </si>
  <si>
    <t>INTERRUPTOR BIPOLAR (1 MÓDULO), 10A/250V, INCLUINDO SUPORTE E PLACA - FORNECIMENTO E INSTALAÇÃO. AF_03/2023</t>
  </si>
  <si>
    <t>INTERRUPTOR BIPOLAR (1 MÓDULO), 10A/250V, SEM SUPORTE E SEM PLACA - FORNECIMENTO E INSTALAÇÃO. AF_03/2023</t>
  </si>
  <si>
    <t>INTERRUPTOR INTERMEDIÁRIO (1 MÓDULO), 10A/250V, INCLUINDO SUPORTE E PLACA - FORNECIMENTO E INSTALAÇÃO. AF_03/2023</t>
  </si>
  <si>
    <t>INTERRUPTOR INTERMEDIÁRIO (1 MÓDULO), 10A/250V, SEM SUPORTE E SEM PLACA - FORNECIMENTO E INSTALAÇÃO. AF_03/2023</t>
  </si>
  <si>
    <t>INTERRUPTOR PARALELO (1 MÓDULO) COM 1 TOMADA DE EMBUTIR 2P+T 10 A, INCLUINDO SUPORTE E PLACA - FORNECIMENTO E INSTALAÇÃO. AF_03/2023</t>
  </si>
  <si>
    <t>INTERRUPTOR PARALELO (1 MÓDULO) COM 1 TOMADA DE EMBUTIR 2P+T 10 A, SEM SUPORTE E SEM PLACA - FORNECIMENTO E INSTALAÇÃO. AF_03/2023</t>
  </si>
  <si>
    <t>INTERRUPTOR PARALELO (1 MÓDULO) COM 2 TOMADAS DE EMBUTIR 2P+T 10 A, INCLUINDO SUPORTE E PLACA - FORNECIMENTO E INSTALAÇÃO. AF_03/2023</t>
  </si>
  <si>
    <t>INTERRUPTOR PARALELO (1 MÓDULO) COM 2 TOMADAS DE EMBUTIR 2P+T 10 A, SEM SUPORTE E SEM PLACA - FORNECIMENTO E INSTALAÇÃO. AF_03/2023</t>
  </si>
  <si>
    <t>INTERRUPTOR PARALELO (1 MÓDULO), 10A/250V, INCLUINDO SUPORTE E PLACA - FORNECIMENTO E INSTALAÇÃO. AF_03/2023</t>
  </si>
  <si>
    <t>INTERRUPTOR PARALELO (1 MÓDULO), 10A/250V, SEM SUPORTE E SEM PLACA - FORNECIMENTO E INSTALAÇÃO. AF_03/2023</t>
  </si>
  <si>
    <t>INTERRUPTOR PARALELO (2 MÓDULOS) COM 1 TOMADA DE EMBUTIR 2P+T 10 A, INCLUINDO SUPORTE E PLACA - FORNECIMENTO E INSTALAÇÃO. AF_03/2023</t>
  </si>
  <si>
    <t>INTERRUPTOR PARALELO (2 MÓDULOS) COM 1 TOMADA DE EMBUTIR 2P+T 10 A, SEM SUPORTE E SEM PLACA - FORNECIMENTO E INSTALAÇÃO. AF_03/2023</t>
  </si>
  <si>
    <t>INTERRUPTOR PARALELO (2 MÓDULOS), 10A/250V, INCLUINDO SUPORTE E PLACA - FORNECIMENTO E INSTALAÇÃO. AF_03/2023</t>
  </si>
  <si>
    <t>INTERRUPTOR PARALELO (2 MÓDULOS), 10A/250V, SEM SUPORTE E SEM PLACA - FORNECIMENTO E INSTALAÇÃO. AF_03/2023</t>
  </si>
  <si>
    <t>INTERRUPTOR PARALELO (3 MÓDULOS), 10A/250V, INCLUINDO SUPORTE E PLACA - FORNECIMENTO E INSTALAÇÃO. AF_03/2023</t>
  </si>
  <si>
    <t>INTERRUPTOR PARALELO (3 MÓDULOS), 10A/250V, SEM SUPORTE E SEM PLACA - FORNECIMENTO E INSTALAÇÃO. AF_03/2023</t>
  </si>
  <si>
    <t>INTERRUPTOR PULSADOR CAMPAINHA (1 MÓDULO), 10A/250V, INCLUINDO SUPORTE E PLACA - FORNECIMENTO E INSTALAÇÃO. AF_03/2023</t>
  </si>
  <si>
    <t>INTERRUPTOR PULSADOR CAMPAINHA (1 MÓDULO), 10A/250V, SEM SUPORTE E SEM PLACA - FORNECIMENTO E INSTALAÇÃO. AF_03/2023</t>
  </si>
  <si>
    <t>INTERRUPTOR PULSADOR MINUTERIA (1 MÓDULO), 10A/250V, INCLUINDO SUPORTE E PLACA - FORNECIMENTO E INSTALAÇÃO. AF_03/2023</t>
  </si>
  <si>
    <t>INTERRUPTOR PULSADOR MINUTERIA (1 MÓDULO), 10A/250V, SEM SUPORTE E SEM PLACA - FORNECIMENTO E INSTALAÇÃO. AF_03/2023</t>
  </si>
  <si>
    <t>INTERRUPTOR SIMPLES (1 MÓDULO) COM 1 TOMADA DE EMBUTIR 2P+T 10 A, INCLUINDO SUPORTE E PLACA - FORNECIMENTO E INSTALAÇÃO. AF_03/2023</t>
  </si>
  <si>
    <t>INTERRUPTOR SIMPLES (1 MÓDULO) COM 1 TOMADA DE EMBUTIR 2P+T 10 A, SEM SUPORTE E SEM PLACA - FORNECIMENTO E INSTALAÇÃO. AF_03/2023</t>
  </si>
  <si>
    <t>INTERRUPTOR SIMPLES (1 MÓDULO) COM 2 TOMADAS DE EMBUTIR 2P+T 10 A, INCLUINDO SUPORTE E PLACA - FORNECIMENTO E INSTALAÇÃO. AF_03/2023</t>
  </si>
  <si>
    <t>INTERRUPTOR SIMPLES (1 MÓDULO) COM 2 TOMADAS DE EMBUTIR 2P+T 10 A, SEM SUPORTE E SEM PLACA - FORNECIMENTO E INSTALAÇÃO. AF_03/2023</t>
  </si>
  <si>
    <t>INTERRUPTOR SIMPLES (1 MÓDULO) COM 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</si>
  <si>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</si>
  <si>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</si>
  <si>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</si>
  <si>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10A/250V, INCLUINDO SUPORTE E PLACA - FORNECIMENTO E INSTALAÇÃO. AF_03/2023</t>
  </si>
  <si>
    <t>INTERRUPTOR SIMPLES (1 MÓDULO), 10A/250V, SEM SUPORTE E SEM PLACA - FORNECIMENTO E INSTALAÇÃO. AF_03/2023</t>
  </si>
  <si>
    <t>INTERRUPTOR SIMPLES (1 MÓDULO), INTERRUPTOR PARALELO (1 MÓDULO) E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</si>
  <si>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</si>
  <si>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(2 MÓDULOS) COM 1 TOMADA DE EMBUTIR 2P+T 10 A, INCLUINDO SUPORTE E PLACA - FORNECIMENTO E INSTALAÇÃO. AF_03/2023</t>
  </si>
  <si>
    <t>INTERRUPTOR SIMPLES (2 MÓDULOS) COM 1 TOMADA DE EMBUTIR 2P+T 10 A, SEM SUPORTE E SEM PLACA - FORNECIMENTO E INSTALAÇÃO. AF_03/2023</t>
  </si>
  <si>
    <t>INTERRUPTOR SIMPLES (2 MÓDULOS) COM INTERRUPTOR PARALELO (1 MÓDULO),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</si>
  <si>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</si>
  <si>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(2 MÓDULOS), 10A/250V, INCLUINDO SUPORTE E PLACA - FORNECIMENTO E INSTALAÇÃO. AF_03/2023</t>
  </si>
  <si>
    <t>INTERRUPTOR SIMPLES (2 MÓDULOS) COM INTERRUPTOR PARALELO (2 MÓDULOS), 10A/250V, SEM SUPORTE E SEM PLACA - FORNECIMENTO E INSTALAÇÃO. AF_03/2023</t>
  </si>
  <si>
    <t>INTERRUPTOR SIMPLES (2 MÓDULOS), 10A/250V, INCLUINDO SUPORTE E PLACA - FORNECIMENTO E INSTALAÇÃO. AF_03/2023</t>
  </si>
  <si>
    <t>INTERRUPTOR SIMPLES (2 MÓDULOS), 10A/250V, SEM SUPORTE E SEM PLACA - FORNECIMENTO E INSTALAÇÃO. AF_03/2023</t>
  </si>
  <si>
    <t>INTERRUPTOR SIMPLES (3 MÓDULOS) COM INTERRUPTOR PARALELO (1 MÓDULO), 10A/250V, INCLUINDO SUPORTE E PLACA - FORNECIMENTO E INSTALAÇÃO. AF_03/2023</t>
  </si>
  <si>
    <t>INTERRUPTOR SIMPLES (3 MÓDULOS) COM INTERRUPTOR PARALELO (1 MÓDULO), 10A/250V, SEM SUPORTE E SEM PLACA - FORNECIMENTO E INSTALAÇÃO. AF_03/2023</t>
  </si>
  <si>
    <t>INTERRUPTOR SIMPLES (3 MÓDULOS), 10A/250V, INCLUINDO SUPORTE E PLACA - FORNECIMENTO E INSTALAÇÃO. AF_03/2023</t>
  </si>
  <si>
    <t>INTERRUPTOR SIMPLES (3 MÓDULOS), 10A/250V, SEM SUPORTE E SEM PLACA - FORNECIMENTO E INSTALAÇÃO. AF_03/2023</t>
  </si>
  <si>
    <t>INTERRUPTOR SIMPLES (4 MÓDULOS), 10A/250V, INCLUINDO SUPORTE E PLACA - FORNECIMENTO E INSTALAÇÃO. AF_03/2023</t>
  </si>
  <si>
    <t>INTERRUPTOR SIMPLES (4 MÓDULOS), 10A/250V, SEM SUPORTE E SEM PLACA - FORNECIMENTO E INSTALAÇÃO. AF_03/2023</t>
  </si>
  <si>
    <t>INTERRUPTOR SIMPLES (6 MÓDULOS), 10A/250V, INCLUINDO SUPORTE E PLACA - FORNECIMENTO E INSTALAÇÃO. AF_03/2023</t>
  </si>
  <si>
    <t>INTERRUPTOR SIMPLES (6 MÓDULOS), 10A/250V, SEM SUPORTE E SEM PLACA - FORNECIMENTO E INSTALAÇÃO. AF_03/2023</t>
  </si>
  <si>
    <t>LUVA PARA ELETRODUTO, PVC, ROSCÁVEL, DN 20 MM (1/2"), PARA CIRCUITOS TERMINAIS, INSTALADA EM FORRO - FORNECIMENTO E INSTALAÇÃO. AF_03/2023</t>
  </si>
  <si>
    <t>LUVA PARA ELETRODUTO, PVC, ROSCÁVEL, DN 20 MM (1/2"),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</si>
  <si>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</si>
  <si>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FORRO - FORNECIMENTO E INSTALAÇÃO. AF_03/2023</t>
  </si>
  <si>
    <t>LUVA PARA ELETRODUTO, PVC, ROSCÁVEL, DN 25 MM (3/4"), PARA CIRCUITOS TERMINAIS, INSTALADA EM LAJE - FORNECIMENTO E INSTALAÇÃO. AF_03/2023</t>
  </si>
  <si>
    <t>LUVA PARA ELETRODUTO, PVC, ROSCÁVEL, DN 25 MM (3/4"), PARA CIRCUITOS TERMINAIS, INSTALADA EM PAREDE - FORNECIMENTO E INSTALAÇÃO. AF_03/2023</t>
  </si>
  <si>
    <t>LUVA PARA ELETRODUTO, PVC, ROSCÁVEL, DN 32 MM (1"), PARA CIRCUITOS TERMINAIS, INSTALADA EM FORRO - FORNECIMENTO E INSTALAÇÃO. AF_03/2023</t>
  </si>
  <si>
    <t>LUVA PARA ELETRODUTO, PVC, ROSCÁVEL, DN 32 MM (1"), PARA CIRCUITOS TERMINAIS, INSTALADA EM LAJE - FORNECIMENTO E INSTALAÇÃO. AF_03/2023</t>
  </si>
  <si>
    <t>LUVA PARA ELETRODUTO, PVC, ROSCÁVEL, DN 32 MM (1"), PARA CIRCUITOS TERMINAIS, INSTALADA EM PAREDE - FORNECIMENTO E INSTALAÇÃO. AF_03/2023</t>
  </si>
  <si>
    <t>LUVA PARA ELETRODUTO, PVC, ROSCÁVEL, DN 40 MM (1 1/4"), PARA CIRCUITOS TERMINAIS, INSTALADA EM FORRO - FORNECIMENTO E INSTALAÇÃO. AF_03/2023</t>
  </si>
  <si>
    <t>LUVA PARA ELETRODUTO, PVC, ROSCÁVEL, DN 40 MM (1 1/4"), PARA CIRCUITOS TERMINAIS, INSTALADA EM LAJE - FORNECIMENTO E INSTALAÇÃO. AF_03/2023</t>
  </si>
  <si>
    <t>LUVA PARA ELETRODUTO, PVC, ROSCÁVEL, DN 40 MM (1 1/4"), PARA CIRCUITOS TERMINAIS, INSTALADA EM PAREDE - FORNECIMENTO E INSTALAÇÃO. AF_03/2023</t>
  </si>
  <si>
    <t>SUPORTE PARAFUSADO COM PLACA DE ENCAIXE 4" X 2" ALTO (2,00 M DO PISO) PARA PONTO ELÉTRICO - FORNECIMENTO E INSTALAÇÃO. AF_03/2023</t>
  </si>
  <si>
    <t>SUPORTE PARAFUSADO COM PLACA DE ENCAIXE 4" X 2" BAIXO (0,30 M DO PISO) PARA PONTO ELÉTRICO - FORNECIMENTO E INSTALAÇÃO. AF_03/2023</t>
  </si>
  <si>
    <t>SUPORTE PARAFUSADO COM PLACA DE ENCAIXE 4" X 2" MÉDIO (1,30 M DO PISO) PARA PONTO ELÉTRICO - FORNECIMENTO E INSTALAÇÃO. AF_03/2023</t>
  </si>
  <si>
    <t>SUPORTE PARAFUSADO COM PLACA DE ENCAIXE 4" X 4" ALTO (2,00 M DO PISO) PARA PONTO ELÉTRICO - FORNECIMENTO E INSTALAÇÃO. AF_03/2023</t>
  </si>
  <si>
    <t>SUPORTE PARAFUSADO COM PLACA DE ENCAIXE 4" X 4" BAIXO (0,30 M DO PISO) PARA PONTO ELÉTRICO - FORNECIMENTO E INSTALAÇÃO. AF_03/2023</t>
  </si>
  <si>
    <t>SUPORTE PARAFUSADO COM PLACA DE ENCAIXE 4" X 4" MÉDIO (1,30 M DO PISO) PARA PONTO ELÉTRICO - FORNECIMENTO E INSTALAÇÃO. AF_03/2023</t>
  </si>
  <si>
    <t>TOMADA ALTA DE EMBUTIR (1 MÓDULO), 2P+T 10 A, INCLUINDO SUPORTE E PLACA - FORNECIMENTO E INSTALAÇÃO. AF_03/2023</t>
  </si>
  <si>
    <t>TOMADA ALTA DE EMBUTIR (1 MÓDULO), 2P+T 10 A, SEM SUPORTE E SEM PLACA - FORNECIMENTO E INSTALAÇÃO. AF_03/2023</t>
  </si>
  <si>
    <t>TOMADA ALTA DE EMBUTIR (1 MÓDULO), 2P+T 20 A, INCLUINDO SUPORTE E PLACA - FORNECIMENTO E INSTALAÇÃO. AF_03/2023</t>
  </si>
  <si>
    <t>TOMADA ALTA DE EMBUTIR (1 MÓDULO), 2P+T 20 A, SEM SUPORTE E SEM PLACA - FORNECIMENTO E INSTALAÇÃO. AF_03/2023</t>
  </si>
  <si>
    <t>TOMADA BAIXA DE EMBUTIR (1 MÓDULO), 2P+T 10 A, INCLUINDO SUPORTE E PLACA - FORNECIMENTO E INSTALAÇÃO. AF_03/2023</t>
  </si>
  <si>
    <t>TOMADA BAIXA DE EMBUTIR (1 MÓDULO), 2P+T 10 A, SEM SUPORTE E SEM PLACA - FORNECIMENTO E INSTALAÇÃO. AF_03/2023</t>
  </si>
  <si>
    <t>TOMADA BAIXA DE EMBUTIR (1 MÓDULO), 2P+T 20 A, INCLUINDO SUPORTE E PLACA - FORNECIMENTO E INSTALAÇÃO. AF_03/2023</t>
  </si>
  <si>
    <t>TOMADA BAIXA DE EMBUTIR (1 MÓDULO), 2P+T 20 A, SEM SUPORTE E SEM PLACA - FORNECIMENTO E INSTALAÇÃO. AF_03/2023</t>
  </si>
  <si>
    <t>TOMADA BAIXA DE EMBUTIR (2 MÓDULOS), 2P+T 10 A, INCLUINDO SUPORTE E PLACA - FORNECIMENTO E INSTALAÇÃO. AF_03/2023</t>
  </si>
  <si>
    <t>TOMADA BAIXA DE EMBUTIR (2 MÓDULOS), 2P+T 10 A, SEM SUPORTE E SEM PLACA - FORNECIMENTO E INSTALAÇÃO. AF_03/2023</t>
  </si>
  <si>
    <t>TOMADA BAIXA DE EMBUTIR (2 MÓDULOS), 2P+T 20 A, INCLUINDO SUPORTE E PLACA - FORNECIMENTO E INSTALAÇÃO. AF_03/2023</t>
  </si>
  <si>
    <t>TOMADA BAIXA DE EMBUTIR (2 MÓDULOS), 2P+T 20 A, SEM SUPORTE E SEM PLACA - FORNECIMENTO E INSTALAÇÃO. AF_03/2023</t>
  </si>
  <si>
    <t>TOMADA BAIXA DE EMBUTIR (3 MÓDULOS), 2P+T 10 A, INCLUINDO SUPORTE E PLACA - FORNECIMENTO E INSTALAÇÃO. AF_03/2023</t>
  </si>
  <si>
    <t>TOMADA BAIXA DE EMBUTIR (3 MÓDULOS), 2P+T 10 A, SEM SUPORTE E SEM PLACA - FORNECIMENTO E INSTALAÇÃO. AF_03/2023</t>
  </si>
  <si>
    <t>TOMADA BAIXA DE EMBUTIR (3 MÓDULOS), 2P+T 20 A, INCLUINDO SUPORTE E PLACA - FORNECIMENTO E INSTALAÇÃO. AF_03/2023</t>
  </si>
  <si>
    <t>TOMADA BAIXA DE EMBUTIR (3 MÓDULOS), 2P+T 20 A, SEM SUPORTE E SEM PLACA - FORNECIMENTO E INSTALAÇÃO. AF_03/2023</t>
  </si>
  <si>
    <t>TOMADA BAIXA DE EMBUTIR (4 MÓDULOS), 2P+T 10 A, INCLUINDO SUPORTE E PLACA - FORNECIMENTO E INSTALAÇÃO. AF_03/2023</t>
  </si>
  <si>
    <t>TOMADA BAIXA DE EMBUTIR (4 MÓDULOS), 2P+T 10 A, SEM SUPORTE E SEM PLACA - FORNECIMENTO E INSTALAÇÃO. AF_03/2023</t>
  </si>
  <si>
    <t>TOMADA BAIXA DE EMBUTIR (6 MÓDULOS), 2P+T 10 A, INCLUINDO SUPORTE E PLACA - FORNECIMENTO E INSTALAÇÃO. AF_03/2023</t>
  </si>
  <si>
    <t>TOMADA BAIXA DE EMBUTIR (6 MÓDULOS), 2P+T 10 A, SEM SUPORTE E SEM PLACA - FORNECIMENTO E INSTALAÇÃO. AF_03/2023</t>
  </si>
  <si>
    <t>TOMADA MÉDIA DE EMBUTIR (1 MÓDULO), 2P+T 10 A, INCLUINDO SUPORTE E PLACA - FORNECIMENTO E INSTALAÇÃO. AF_03/2023</t>
  </si>
  <si>
    <t>TOMADA MÉDIA DE EMBUTIR (1 MÓDULO), 2P+T 10 A, SEM SUPORTE E SEM PLACA - FORNECIMENTO E INSTALAÇÃO. AF_03/2023</t>
  </si>
  <si>
    <t>TOMADA MÉDIA DE EMBUTIR (1 MÓDULO), 2P+T 20 A, INCLUINDO SUPORTE E PLACA - FORNECIMENTO E INSTALAÇÃO. AF_03/2023</t>
  </si>
  <si>
    <t>TOMADA MÉDIA DE EMBUTIR (1 MÓDULO), 2P+T 20 A, SEM SUPORTE E SEM PLACA - FORNECIMENTO E INSTALAÇÃO. AF_03/2023</t>
  </si>
  <si>
    <t>TOMADA MÉDIA DE EMBUTIR (2 MÓDULOS), 2P+T 10 A, INCLUINDO SUPORTE E PLACA - FORNECIMENTO E INSTALAÇÃO. AF_03/2023</t>
  </si>
  <si>
    <t>TOMADA MÉDIA DE EMBUTIR (2 MÓDULOS), 2P+T 10 A, SEM SUPORTE E SEM PLACA - FORNECIMENTO E INSTALAÇÃO. AF_03/2023</t>
  </si>
  <si>
    <t>TOMADA MÉDIA DE EMBUTIR (2 MÓDULOS), 2P+T 20 A, INCLUINDO SUPORTE E PLACA - FORNECIMENTO E INSTALAÇÃO. AF_03/2023</t>
  </si>
  <si>
    <t>TOMADA MÉDIA DE EMBUTIR (2 MÓDULOS), 2P+T 20 A, SEM SUPORTE E SEM PLACA - FORNECIMENTO E INSTALAÇÃO. AF_03/2023</t>
  </si>
  <si>
    <t>TOMADA MÉDIA DE EMBUTIR (3 MÓDULOS), 2P+T 10 A, INCLUINDO SUPORTE E PLACA - FORNECIMENTO E INSTALAÇÃO. AF_03/2023</t>
  </si>
  <si>
    <t>TOMADA MÉDIA DE EMBUTIR (3 MÓDULOS), 2P+T 10 A, SEM SUPORTE E SEM PLACA - FORNECIMENTO E INSTALAÇÃO. AF_03/2023</t>
  </si>
  <si>
    <t>TOMADA MÉDIA DE EMBUTIR (3 MÓDULOS), 2P+T 20 A, INCLUINDO SUPORTE E PLACA - FORNECIMENTO E INSTALAÇÃO. AF_03/2023</t>
  </si>
  <si>
    <t>TOMADA MÉDIA DE EMBUTIR (3 MÓDULOS), 2P+T 20 A, SEM SUPORTE E SEM PLACA - FORNECIMENTO E INSTALAÇÃO. AF_03/2023</t>
  </si>
  <si>
    <t>CONDULETE DE ALUMÍNIO, TIPO B, PARA ELETRODUTO DE AÇO GALVANIZADO DN 20 MM (3/4''), APARENTE - FORNECIMENTO E INSTALAÇÃO. AF_10/2022</t>
  </si>
  <si>
    <t>CONDULETE DE ALUMÍNIO, TIPO B, PARA ELETRODUTO DE AÇO GALVANIZADO DN 25 MM (1''), APARENTE - FORNECIMENTO E INSTALAÇÃO. AF_10/2022</t>
  </si>
  <si>
    <t>CONDULETE DE ALUMÍNIO, TIPO B, PARA ELETRODUTO DE AÇO GALVANIZADO DN 32 MM (1 1/4''), APARENTE - FORNECIMENTO E INSTALAÇÃO. AF_10/2022</t>
  </si>
  <si>
    <t>CONDULETE DE ALUMÍNIO, TIPO C, PARA ELETRODUTO DE AÇO GALVANIZADO DN 20 MM (3/4''), APARENTE - FORNECIMENTO E INSTALAÇÃO. AF_10/2022</t>
  </si>
  <si>
    <t>CONDULETE DE ALUMÍNIO, TIPO C, PARA ELETRODUTO DE AÇO GALVANIZADO DN 25 MM (1''), APARENTE - FORNECIMENTO E INSTALAÇÃO. AF_10/2022</t>
  </si>
  <si>
    <t>CONDULETE DE ALUMÍNIO, TIPO C, PARA ELETRODUTO DE AÇO GALVANIZADO DN 32 MM (1 1/4''), APARENTE - FORNECIMENTO E INSTALAÇÃO. AF_10/2022</t>
  </si>
  <si>
    <t>CONDULETE DE ALUMÍNIO, TIPO E, ELETRODUTO DE AÇO GALVANIZADO DN 25 MM (1''), APARENTE - FORNECIMENTO E INSTALAÇÃO. AF_10/2022</t>
  </si>
  <si>
    <t>CONDULETE DE ALUMÍNIO, TIPO E, PARA ELETRODUTO DE AÇO GALVANIZADO DN 20 MM (3/4''), APARENTE - FORNECIMENTO E INSTALAÇÃO. AF_10/2022</t>
  </si>
  <si>
    <t>CONDULETE DE ALUMÍNIO, TIPO E, PARA ELETRODUTO DE AÇO GALVANIZADO DN 32 MM (1 1/4''), APARENTE - FORNECIMENTO E INSTALAÇÃO. AF_10/2022</t>
  </si>
  <si>
    <t>CONDULETE DE ALUMÍNIO, TIPO LB, PARA ELETRODUTO DE AÇO GALVANIZADO DN 20 MM (3/4''), APARENTE - FORNECIMENTO E INSTALAÇÃO. AF_10/2022</t>
  </si>
  <si>
    <t>CONDULETE DE ALUMÍNIO, TIPO LB, PARA ELETRODUTO DE AÇO GALVANIZADO DN 25 MM (1''), APARENTE - FORNECIMENTO E INSTALAÇÃO. AF_10/2022</t>
  </si>
  <si>
    <t>CONDULETE DE ALUMÍNIO, TIPO LB, PARA ELETRODUTO DE AÇO GALVANIZADO DN 32 MM (1 1/4''), APARENTE - FORNECIMENTO E INSTALAÇÃO. AF_10/2022</t>
  </si>
  <si>
    <t>CONDULETE DE ALUMÍNIO, TIPO LL, PARA ELETRODUTO DE AÇO GALVANIZADO DN 20 MM (3/4''), APARENTE - FORNECIMENTO E INSTALAÇÃO. AF_10/2022</t>
  </si>
  <si>
    <t>CONDULETE DE ALUMÍNIO, TIPO LL, PARA ELETRODUTO DE AÇO GALVANIZADO DN 25 MM (1''), APARENTE - FORNECIMENTO E INSTALAÇÃO. AF_10/2022</t>
  </si>
  <si>
    <t>CONDULETE DE ALUMÍNIO, TIPO LL,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</si>
  <si>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</si>
  <si>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25 MM (1''),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</si>
  <si>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</si>
  <si>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</si>
  <si>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25 MM (1''), APARENTE - FORNECIMENTO E INSTALAÇÃO. AF_10/2022</t>
  </si>
  <si>
    <t>CONDULETE DE ALUMÍNIO, TIPO T, PARA ELETRODUTO DE AÇO GALVANIZADO DN 32 MM (1 1/4''), APARENTE - FORNECIMENTO E INSTALAÇÃO. AF_10/2022</t>
  </si>
  <si>
    <t>CONDULETE DE ALUMÍNIO, TIPO TB, PARA ELETRODUTO DE AÇO GALVANIZADO DN 20 MM (3/4''), APARENTE - FORNECIMENTO E INSTALAÇÃO. AF_10/2022</t>
  </si>
  <si>
    <t>CONDULETE DE ALUMÍNIO, TIPO TB, PARA ELETRODUTO DE AÇO GALVANIZADO DN 25 MM (1''), APARENTE - FORNECIMENTO E INSTALAÇÃO. AF_10/2022</t>
  </si>
  <si>
    <t>CONDULETE DE ALUMÍNIO, TIPO TB, PARA ELETRODUTO DE AÇO GALVANIZADO DN 32 MM (1 1/4''), APARENTE - FORNECIMENTO E INSTALAÇÃO. AF_10/2022</t>
  </si>
  <si>
    <t>CONDULETE DE ALUMÍNIO, TIPO X, PARA ELETRODUTO DE AÇO GALVANIZADO DN 20 MM (3/4''), APARENTE - FORNECIMENTO E INSTALAÇÃO. AF_10/2022</t>
  </si>
  <si>
    <t>CONDULETE DE ALUMÍNIO, TIPO X, PARA ELETRODUTO DE AÇO GALVANIZADO DN 25 MM (1''),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</si>
  <si>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</si>
  <si>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</si>
  <si>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</si>
  <si>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</si>
  <si>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C, PARA ELETRODUTO DE PVC SOLDÁVEL DN 20 MM (1/2''), APARENTE - FORNECIMENTO E INSTALAÇÃO. AF_10/2022</t>
  </si>
  <si>
    <t>CONDULETE DE PVC, TIPO C, PARA ELETRODUTO DE PVC SOLDÁVEL DN 25 MM (3/4''), APARENTE - FORNECIMENTO E INSTALAÇÃO. AF_10/2022</t>
  </si>
  <si>
    <t>CONDULETE DE PVC, TIPO C, PARA ELETRODUTO DE PVC SOLDÁVEL DN 32 MM (1''), APARENTE - FORNECIMENTO E INSTALAÇÃO. AF_10/2022</t>
  </si>
  <si>
    <t>CONDULETE DE PVC, TIPO E, PARA ELETRODUTO DE PVC SOLDÁVEL DN 20 MM (1/2''), APARENTE - FORNECIMENTO E INSTALAÇÃO. AF_10/2022</t>
  </si>
  <si>
    <t>CONDULETE DE PVC, TIPO E, PARA ELETRODUTO DE PVC SOLDÁVEL DN 25 MM (3/4''), APARENTE - FORNECIMENTO E INSTALAÇÃO. AF_10/2022</t>
  </si>
  <si>
    <t>CONDULETE DE PVC, TIPO E,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</si>
  <si>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</si>
  <si>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</si>
  <si>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</si>
  <si>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</si>
  <si>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</si>
  <si>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</si>
  <si>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LR, PARA ELETRODUTO DE PVC SOLDÁVEL DN 20 MM (1/2''), APARENTE - FORNECIMENTO E INSTALAÇÃO. AF_10/2022</t>
  </si>
  <si>
    <t>CONDULETE DE PVC, TIPO LR, PARA ELETRODUTO DE PVC SOLDÁVEL DN 25 MM (3/4''), APARENTE - FORNECIMENTO E INSTALAÇÃO. AF_10/2022</t>
  </si>
  <si>
    <t>CONDULETE DE PVC, TIPO LR, PARA ELETRODUTO DE PVC SOLDÁVEL DN 32 MM (1''), APARENTE - FORNECIMENTO E INSTALAÇÃO. AF_10/2022</t>
  </si>
  <si>
    <t>CONDULETE DE PVC, TIPO T, PARA ELETRODUTO DE PVC SOLDÁVEL DN 25 MM (3/4''), APARENTE - FORNECIMENTO E INSTALAÇÃO. AF_10/2022</t>
  </si>
  <si>
    <t>CONDULETE DE PVC, TIPO T,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</si>
  <si>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</si>
  <si>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</si>
  <si>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CONDULETE DE PVC, TIPO TB, PARA ELETRODUTO DE PVC SOLDÁVEL DN 32 MM (1''), APARENTE - FORNECIMENTO E INSTALAÇÃO. AF_10/2022</t>
  </si>
  <si>
    <t>CONDULETE DE PVC, TIPO X, PARA ELETRODUTO DE PVC SOLDÁVEL DN 20 MM (1/2''), APARENTE - FORNECIMENTO E INSTALAÇÃO. AF_10/2022</t>
  </si>
  <si>
    <t>CONDULETE DE PVC, TIPO X, PARA ELETRODUTO DE PVC SOLDÁVEL DN 25 MM (3/4"), APARENTE - FORNECIMENTO E INSTALAÇÃO. AF_10/2022</t>
  </si>
  <si>
    <t>CONDULETE DE PVC, TIPO X, PARA ELETRODUTO DE PVC SOLDÁVEL DN 32 MM (1''), APARENTE - FORNECIMENTO E INSTALAÇÃO. AF_10/2022</t>
  </si>
  <si>
    <t>CURVA 135 GRAUS PARA ELETRODUTO, AÇO GALVANIZADO, DN 20 MM (3/4''), APARENTE - FORNECIMENTO E INSTALAÇÃO. AF_10/2022</t>
  </si>
  <si>
    <t>CURVA 135 GRAUS PARA ELETRODUTO, AÇO GALVANIZADO, DN 25 MM (1''), APARENTE - FORNECIMENTO E INSTALAÇÃO. AF_10/2022</t>
  </si>
  <si>
    <t>CURVA 135 GRAUS PARA ELETRODUTO, AÇO GALVANIZADO, DN 32 MM (1 1/4''), APARENTE - FORNECIMENTO E INSTALAÇÃO. AF_10/2022</t>
  </si>
  <si>
    <t>CURVA 135 GRAUS PARA ELETRODUTO, AÇO GALVANIZADO, DN 40 MM (1 1/2''), APARENTE - FORNECIMENTO E INSTALAÇÃO. AF_10/2022</t>
  </si>
  <si>
    <t>CURVA 45 GRAUS PARA ELETRODUTO, AÇO GALVANIZADO, DN 20 MM (3/4''), APARENTE - FORNECIMENTO E INSTALAÇÃO. AF_10/2022</t>
  </si>
  <si>
    <t>CURVA 45 GRAUS PARA ELETRODUTO, AÇO GALVANIZADO, DN 25 MM (1''), APARENTE - FORNECIMENTO E INSTALAÇÃO. AF_10/2022</t>
  </si>
  <si>
    <t>CURVA 45 GRAUS PARA ELETRODUTO, AÇO GALVANIZADO, DN 32 MM (1 1/4''), APARENTE - FORNECIMENTO E INSTALAÇÃO. AF_10/2022</t>
  </si>
  <si>
    <t>CURVA 45 GRAUS PARA ELETRODUTO, AÇO GALVANIZADO, DN 40 MM (1 1/2''), APARENTE - FORNECIMENTO E INSTALAÇÃO. AF_10/2022</t>
  </si>
  <si>
    <t>CURVA 90 GRAUS PARA ELETRODUTO, AÇO GALVANIZADO, DN 20 MM (3/4''), APARENTE - FORNECIMENTO E INSTALAÇÃO. AF_10/2022</t>
  </si>
  <si>
    <t>CURVA 90 GRAUS PARA ELETRODUTO, AÇO GALVANIZADO, DN 25 MM (1"), APARENTE - FORNECIMENTO E INSTALAÇÃO. AF_10/2022</t>
  </si>
  <si>
    <t>CURVA 90 GRAUS PARA ELETRODUTO, AÇO GALVANIZADO, DN 32 MM (1 1/4''), APARENTE - FORNECIMENTO E INSTALAÇÃO. AF_10/2022</t>
  </si>
  <si>
    <t>CURVA 90 GRAUS PARA ELETRODUTO, AÇO GALVANIZADO, DN 40 MM (1 1/2''), APARENTE - FORNECIMENTO E INSTALAÇÃO. AF_10/2022</t>
  </si>
  <si>
    <t>CURVA 90 GRAUS PARA ELETRODUTO, PVC, SOLDÁVEL, DN 20 MM (1/2''), APARENTE - FORNECIMENTO E INSTALAÇÃO. AF_10/2022</t>
  </si>
  <si>
    <t>CURVA 90 GRAUS PARA ELETRODUTO, PVC, SOLDÁVEL, DN 25 MM (3/4''), APARENTE - FORNECIMENTO E INSTALAÇÃO. AF_10/2022</t>
  </si>
  <si>
    <t>CURVA 90 GRAUS PARA ELETRODUTO, PVC, SOLDÁVEL, DN 32 MM (1''), APARENTE - FORNECIMENTO E INSTALAÇÃO. AF_10/2022</t>
  </si>
  <si>
    <t>ELETRODUTO RIGIDO, EM ACO ZINCADO OU GALVANIZADO, TIPO PESADO, DN=1 1/2", APARENTE - FORNECIMENTO E INSTALAÇÃO. AF_10/2022</t>
  </si>
  <si>
    <t>ELETRODUTO RIGIDO, EM ACO ZINCADO OU GALVANIZADO, TIPO PESADO, DN=1 1/4", APARENTE- FORNECIMENTO E INSTALAÇÃO. AF_10/2022</t>
  </si>
  <si>
    <t>ELETRODUTO RIGIDO, EM ACO ZINCADO OU GALVANIZADO, TIPO PESADO, DN=1", APARENTE - FORNECIMENTO E INSTALAÇÃO. AF_10/2022</t>
  </si>
  <si>
    <t>ELETRODUTO RIGIDO, EM ACO ZINCADO OU GALVANIZADO, TIPO PESADO, DN=3/4", APARENTE - FORNECIMENTO E INSTALAÇÃO. AF_10/2022</t>
  </si>
  <si>
    <t>ELETRODUTO RÍGIDO SOLDÁVEL, PVC, DN 20 MM (1/2"), APARENTE - FORNECIMENTO E INSTALAÇÃO. AF_10/2022</t>
  </si>
  <si>
    <t>ELETRODUTO RÍGIDO SOLDÁVEL, PVC, DN 25 MM (3/4"), APARENTE - FORNECIMENTO E INSTALAÇÃO. AF_10/2022</t>
  </si>
  <si>
    <t>ELETRODUTO RÍGIDO SOLDÁVEL, PVC, DN 32 MM (1"), APARENTE - FORNECIMENTO E INSTALAÇÃO. AF_10/2022</t>
  </si>
  <si>
    <t>LUVA DE EMENDA PARA ELETRODUTO, AÇO GALVANIZADO, DN 20 MM (3/4''), APARENTE - FORNECIMENTO E INSTALAÇÃO. AF_10/2022</t>
  </si>
  <si>
    <t>LUVA DE EMENDA PARA ELETRODUTO, AÇO GALVANIZADO, DN 25 MM (1''), APARENTE - FORNECIMENTO E INSTALAÇÃO. AF_10/2022</t>
  </si>
  <si>
    <t>LUVA DE EMENDA PARA ELETRODUTO, AÇO GALVANIZADO, DN 32 MM (1 1/4''), APARENTE - FORNECIMENTO E INSTALAÇÃO. AF_10/2022</t>
  </si>
  <si>
    <t>LUVA DE EMENDA PARA ELETRODUTO, AÇO GALVANIZADO, DN 40 MM (1 1/2''), APARENTE - FORNECIMENTO E INSTALAÇÃO. AF_10/2022</t>
  </si>
  <si>
    <t>LUVA PARA ELETRODUTO, PVC, SOLDÁVEL, DN 20 MM (1/2''), APARENTE - FORNECIMENTO E INSTALAÇÃO. AF_10/2022</t>
  </si>
  <si>
    <t>LUVA PARA ELETRODUTO, PVC, SOLDÁVEL, DN 25 MM (3/4''), APARENTE - FORNECIMENTO E INSTALAÇÃO. AF_10/2022</t>
  </si>
  <si>
    <t>LUVA PARA ELETRODUTO, PVC, SOLDÁVEL, DN 32 MM (1''), APARENTE - FORNECIMENTO E INSTALAÇÃO. AF_10/2022</t>
  </si>
  <si>
    <t>CABO DE COBRE FLEXÍVEL ISOLADO, 10 MM², ANTI-CHAMA 0,6/1,0 KV, PARA DISTRIBUIÇÃO - FORNECIMENTO E INSTALAÇÃO. AF_10/2020</t>
  </si>
  <si>
    <t>CABO DE COBRE FLEXÍVEL ISOLADO, 10 MM², ANTI-CHAMA 450/750 V, PARA DISTRIBUIÇÃO - FORNECIMENTO E INSTALAÇÃO. AF_10/2020</t>
  </si>
  <si>
    <t>CABO DE COBRE FLEXÍVEL ISOLADO, 16 MM², ANTI-CHAMA 0,6/1,0 KV, PARA DISTRIBUIÇÃO - FORNECIMENTO E INSTALAÇÃO. AF_10/2020</t>
  </si>
  <si>
    <t>CABO DE COBRE FLEXÍVEL ISOLADO, 16 MM², ANTI-CHAMA 450/750 V, PARA DISTRIBUIÇÃO - FORNECIMENTO E INSTALAÇÃO. AF_10/2020</t>
  </si>
  <si>
    <t>CABO DE COBRE ISOLADO, 10 MM², ANTI-CHAMA 0,6/1 KV, INSTALADO EM ELETROCALHA OU PERFILADO - FORNECIMENTO E INSTALAÇÃO. AF_10/2020</t>
  </si>
  <si>
    <t>CABO DE COBRE ISOLADO, 10 MM², ANTI-CHAMA 450/750 V, INSTALADO EM ELETROCALHA OU PERFILADO - FORNECIMENTO E INSTALAÇÃO. AF_10/2020</t>
  </si>
  <si>
    <t>CABO DE COBRE ISOLADO, 16 MM², ANTI-CHAMA 0,6/1 KV, INSTALADO EM ELETROCALHA OU PERFILADO - FORNECIMENTO E INSTALAÇÃO. AF_10/2020</t>
  </si>
  <si>
    <t>CABO DE COBRE ISOLADO, 16 MM², ANTI-CHAMA 450/750 V, INSTALADO EM ELETROCALHA OU PERFILADO - FORNECIMENTO E INSTALAÇÃO. AF_10/2020</t>
  </si>
  <si>
    <t>CABO DE COBRE ISOLADO, 25 MM², ANTI-CHAMA 0,6/1 KV, INSTALADO EM ELETROCALHA OU PERFILADO - FORNECIMENTO E INSTALAÇÃO. AF_10/2020</t>
  </si>
  <si>
    <t>CABO DE COBRE ISOLADO, 25 MM², ANTI-CHAMA 450/750 V, INSTALADO EM ELETROCALHA OU PERFILADO - FORNECIMENTO E INSTALAÇÃO. AF_10/2020</t>
  </si>
  <si>
    <t>CAIXA DE PROTEÇÃO PARA MEDIDOR MONOFÁSICO DE EMBUTIR - FORNECIMENTO E INSTALAÇÃO. AF_10/2020</t>
  </si>
  <si>
    <t>CONTATOR TRIPOLAR I NOMIMAL 95A - FORNECIMENTO E INSTALAÇÃO. AF_10/2020</t>
  </si>
  <si>
    <t>CONTATOR TRIPOLAR I NOMINAL 12A - FORNECIMENTO E INSTALAÇÃO. AF_10/2020</t>
  </si>
  <si>
    <t>CONTATOR TRIPOLAR I NOMINAL 22A - FORNECIMENTO E INSTALAÇÃO. AF_10/2020</t>
  </si>
  <si>
    <t>CONTATOR TRIPOLAR I NOMINAL 38A - FORNECIMENTO E INSTALAÇÃO. AF_10/2020</t>
  </si>
  <si>
    <t>COTOVELO HORIZONTAL PARA BARRAMENTO BLINDADO, 1000A - FORNECIMENTO E INSTALAÇÃO. AF_10/2020</t>
  </si>
  <si>
    <t>COTOVELO HORIZONTAL PARA BARRAMENTO BLINDADO, 1250A - FORNECIMENTO E INSTALAÇÃO. AF_10/2020</t>
  </si>
  <si>
    <t>COTOVELO HORIZONTAL PARA BARRAMENTO BLINDADO, 1600A - FORNECIMENTO E INSTALAÇÃO. AF_10/2020</t>
  </si>
  <si>
    <t>COTOVELO HORIZONTAL PARA BARRAMENTO BLINDADO, 2000A - FORNECIMENTO E INSTALAÇÃO. AF_10/2020</t>
  </si>
  <si>
    <t>COTOVELO HORIZONTAL PARA BARRAMENTO BLINDADO, 2500A - FORNECIMENTO E INSTALAÇÃO. AF_10/2020</t>
  </si>
  <si>
    <t>COTOVELO HORIZONTAL PARA BARRAMENTO BLINDADO, 250A - FORNECIMENTO E INSTALAÇÃO. AF_10/2020</t>
  </si>
  <si>
    <t>COTOVELO HORIZONTAL PARA BARRAMENTO BLINDADO, 3000A - FORNECIMENTO E INSTALAÇÃO. AF_10/2020</t>
  </si>
  <si>
    <t>COTOVELO HORIZONTAL PARA BARRAMENTO BLINDADO, 3500A. - FORNECIMENTO E INSTALAÇÃO. AF_10/2020</t>
  </si>
  <si>
    <t>COTOVELO HORIZONTAL PARA BARRAMENTO BLINDADO, 350A - FORNECIMENTO E INSTALAÇÃO. AF_10/2020</t>
  </si>
  <si>
    <t>COTOVELO HORIZONTAL PARA BARRAMENTO BLINDADO, 450A - FORNECIMENTO E INSTALAÇÃO. AF_10/2020</t>
  </si>
  <si>
    <t>COTOVELO HORIZONTAL PARA BARRAMENTO BLINDADO, 550A - FORNECIMENTO E INSTALAÇÃO. AF_10/2020</t>
  </si>
  <si>
    <t>COTOVELO HORIZONTAL PARA BARRAMENTO BLINDADO, 630A - FORNECIMENTO E INSTALAÇÃO. AF_10/2020</t>
  </si>
  <si>
    <t>COTOVELO VERTICAL PARA BARRAMENTO BLINDADO, 1000A - FORNECIMENTO E INSTALAÇÃO. AF_10/2020</t>
  </si>
  <si>
    <t>COTOVELO VERTICAL PARA BARRAMENTO BLINDADO, 1250A - FORNECIMENTO E INSTALAÇÃO. AF_10/2020</t>
  </si>
  <si>
    <t>COTOVELO VERTICAL PARA BARRAMENTO BLINDADO, 1600A - FORNECIMENTO E INSTALAÇÃO. AF_10/2020</t>
  </si>
  <si>
    <t>COTOVELO VERTICAL PARA BARRAMENTO BLINDADO, 2000A - FORNECIMENTO E INSTALAÇÃO. AF_10/2020</t>
  </si>
  <si>
    <t>COTOVELO VERTICAL PARA BARRAMENTO BLINDADO, 2500A - FORNECIMENTO E INSTALAÇÃO. AF_10/2020</t>
  </si>
  <si>
    <t>COTOVELO VERTICAL PARA BARRAMENTO BLINDADO, 250A - FORNECIMENTO E INSTALAÇÃO. AF_10/2020</t>
  </si>
  <si>
    <t>COTOVELO VERTICAL PARA BARRAMENTO BLINDADO, 3000A - FORNECIMENTO E INSTALAÇÃO. AF_10/2020</t>
  </si>
  <si>
    <t>COTOVELO VERTICAL PARA BARRAMENTO BLINDADO, 3500A - FORNECIMENTO E INSTALAÇÃO. AF_10/2020</t>
  </si>
  <si>
    <t>COTOVELO VERTICAL PARA BARRAMENTO BLINDADO, 350A - FORNECIMENTO E INSTALAÇÃO. AF_10/2020</t>
  </si>
  <si>
    <t>COTOVELO VERTICAL PARA BARRAMENTO BLINDADO, 450A - FORNECIMENTO E INSTALAÇÃO. AF_10/2020</t>
  </si>
  <si>
    <t>COTOVELO VERTICAL PARA BARRAMENTO BLINDADO, 550A - FORNECIMENTO E INSTALAÇÃO. AF_10/2020</t>
  </si>
  <si>
    <t>COTOVELO VERTICAL PARA BARRAMENTO BLINDADO, 630A - FORNECIMENTO E INSTALAÇÃO. AF_10/2020</t>
  </si>
  <si>
    <t>DISJUNTOR BAIXA TENSÃO TRIPOLAR A SECO 800A/600V - FORNECIMENTO E INSTALAÇÃO. AF_10/2020</t>
  </si>
  <si>
    <t>DISJUNTOR BIPOLAR TIPO DIN, CORRENTE NOMINAL DE 10A - FORNECIMENTO E INSTALAÇÃO. AF_10/2020</t>
  </si>
  <si>
    <t>DISJUNTOR BIPOLAR TIPO DIN, CORRENTE NOMINAL DE 16A - FORNECIMENTO E INSTALAÇÃO. AF_10/2020</t>
  </si>
  <si>
    <t>DISJUNTOR BIPOLAR TIPO DIN, CORRENTE NOMINAL DE 20A - FORNECIMENTO E INSTALAÇÃO. AF_10/2020</t>
  </si>
  <si>
    <t>DISJUNTOR BIPOLAR TIPO DIN, CORRENTE NOMINAL DE 25A - FORNECIMENTO E INSTALAÇÃO. AF_10/2020</t>
  </si>
  <si>
    <t>DISJUNTOR BIPOLAR TIPO DIN, CORRENTE NOMINAL DE 32A - FORNECIMENTO E INSTALAÇÃO. AF_10/2020</t>
  </si>
  <si>
    <t>DISJUNTOR BIPOLAR TIPO DIN, CORRENTE NOMINAL DE 40A - FORNECIMENTO E INSTALAÇÃO. AF_10/2020</t>
  </si>
  <si>
    <t>DISJUNTOR BIPOLAR TIPO DIN, CORRENTE NOMINAL DE 50A - FORNECIMENTO E INSTALAÇÃO. AF_10/2020</t>
  </si>
  <si>
    <t>DISJUNTOR BIPOLAR TIPO DR, CORRENTE NOMINAL DE 25A - FORNECIMENTO E INSTALAÇÃO. AF_10/2020</t>
  </si>
  <si>
    <t>DISJUNTOR BIPOLAR TIPO DR, CORRENTE NOMINAL DE 40A - FORNECIMENTO E INSTALAÇÃO. AF_10/2020</t>
  </si>
  <si>
    <t>DISJUNTOR BIPOLAR TIPO NEMA, CORRENTE NOMINAL DE 10 ATÉ 50A - FORNECIMENTO E INSTALAÇÃO. AF_10/2020</t>
  </si>
  <si>
    <t>DISJUNTOR MONOPOLAR TIPO DIN, CORRENTE NOMINAL DE 10A - FORNECIMENTO E INSTALAÇÃO. AF_10/2020</t>
  </si>
  <si>
    <t>DISJUNTOR MONOPOLAR TIPO DIN, CORRENTE NOMINAL DE 16A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</si>
  <si>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</si>
  <si>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</si>
  <si>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</si>
  <si>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DISJUNTOR MONOPOLAR TIPO DIN, CORRENTE NOMINAL DE 40A - FORNECIMENTO E INSTALAÇÃO. AF_10/2020</t>
  </si>
  <si>
    <t>DISJUNTOR MONOPOLAR TIPO DIN, CORRENTE NOMINAL DE 50A - FORNECIMENTO E INSTALAÇÃO. AF_10/2020</t>
  </si>
  <si>
    <t>DISJUNTOR MONOPOLAR TIPO NEMA, CORRENTE NOMINAL DE 10 ATÉ 30A - FORNECIMENTO E INSTALAÇÃO. AF_10/2020</t>
  </si>
  <si>
    <t>DISJUNTOR MONOPOLAR TIPO NEMA, CORRENTE NOMINAL DE 35 ATÉ 50A - FORNECIMENTO E INSTALAÇÃO. AF_10/2020</t>
  </si>
  <si>
    <t>DISJUNTOR TERMOMAGNÉTICO TRIPOLAR, CORRENTE NOMINAL DE 125A - FORNECIMENTO E INSTALAÇÃO. AF_10/2020</t>
  </si>
  <si>
    <t>DISJUNTOR TERMOMAGNÉTICO TRIPOLAR, CORRENTE NOMINAL DE 200A - FORNECIMENTO E INSTALAÇÃO. AF_10/2020</t>
  </si>
  <si>
    <t>DISJUNTOR TERMOMAGNÉTICO TRIPOLAR, CORRENTE NOMINAL DE 250A - FORNECIMENTO E INSTALAÇÃO. AF_10/2020</t>
  </si>
  <si>
    <t>DISJUNTOR TERMOMAGNÉTICO TRIPOLAR, CORRENTE NOMINAL DE 400A - FORNECIMENTO E INSTALAÇÃO. AF_10/2020</t>
  </si>
  <si>
    <t>DISJUNTOR TERMOMAGNÉTICO TRIPOLAR, CORRENTE NOMINAL DE 600A - FORNECIMENTO E INSTALAÇÃO. AF_10/2020</t>
  </si>
  <si>
    <t>DISJUNTOR TETRAPOLAR TIPO DR, CORRENTE NOMINAL DE 25A - FORNECIMENTO E INSTALAÇÃO. AF_10/2020</t>
  </si>
  <si>
    <t>DISJUNTOR TETRAPOLAR TIPO DR, CORRENTE NOMINAL DE 40A - FORNECIMENTO E INSTALAÇÃO. AF_10/2020</t>
  </si>
  <si>
    <t>DISJUNTOR TRIPOLAR TIPO DIN, CORRENTE NOMINAL DE 10A - FORNECIMENTO E INSTALAÇÃO. AF_10/2020</t>
  </si>
  <si>
    <t>DISJUNTOR TRIPOLAR TIPO DIN, CORRENTE NOMINAL DE 16A - FORNECIMENTO E INSTALAÇÃO. AF_10/2020</t>
  </si>
  <si>
    <t>DISJUNTOR TRIPOLAR TIPO DIN, CORRENTE NOMINAL DE 20A - FORNECIMENTO E INSTALAÇÃO. AF_10/2020</t>
  </si>
  <si>
    <t>DISJUNTOR TRIPOLAR TIPO DIN, CORRENTE NOMINAL DE 25A - FORNECIMENTO E INSTALAÇÃO. AF_10/2020</t>
  </si>
  <si>
    <t>DISJUNTOR TRIPOLAR TIPO DIN, CORRENTE NOMINAL DE 32A - FORNECIMENTO E INSTALAÇÃO. AF_10/2020</t>
  </si>
  <si>
    <t>DISJUNTOR TRIPOLAR TIPO DIN, CORRENTE NOMINAL DE 40A - FORNECIMENTO E INSTALAÇÃO. AF_10/2020</t>
  </si>
  <si>
    <t>DISJUNTOR TRIPOLAR TIPO DIN, CORRENTE NOMINAL DE 50A - FORNECIMENTO E INSTALAÇÃO. AF_10/2020</t>
  </si>
  <si>
    <t>DISJUNTOR TRIPOLAR TIPO NEMA, CORRENTE NOMINAL DE 10 ATÉ 50A - FORNECIMENTO E INSTALAÇÃO. AF_10/2020</t>
  </si>
  <si>
    <t>DISJUNTOR TRIPOLAR TIPO NEMA, CORRENTE NOMINAL DE 60 ATÉ 100A - FORNECIMENTO E INSTALAÇÃO. AF_10/2020</t>
  </si>
  <si>
    <t>GABARITO PARA BARRAMENTO BLINDADO - FORNECIMENTO E INSTALAÇÃO. AF_10/2020</t>
  </si>
  <si>
    <t>PEÇA RETA DE BARRAMENTO BLINDADO, 1000A - FORNECIMENTO E INSTALAÇÃO. AF_10/2020</t>
  </si>
  <si>
    <t>PEÇA RETA DE BARRAMENTO BLINDADO, 1250A - FORNECIMENTO E INSTALAÇÃO. AF_10/2020</t>
  </si>
  <si>
    <t>PEÇA RETA DE BARRAMENTO BLINDADO, 1600A - FORNECIMENTO E INSTALAÇÃO. AF_10/2020</t>
  </si>
  <si>
    <t>PEÇA RETA DE BARRAMENTO BLINDADO, 2000A - FORNECIMENTO E INSTALAÇÃO. AF_10/2020</t>
  </si>
  <si>
    <t>PEÇA RETA DE BARRAMENTO BLINDADO, 2500A - FORNECIMENTO E INSTALAÇÃO. AF_10/2020</t>
  </si>
  <si>
    <t>PEÇA RETA DE BARRAMENTO BLINDADO, 250A - FORNECIMENTO E INSTALAÇÃO. AF_10/2020</t>
  </si>
  <si>
    <t>PEÇA RETA DE BARRAMENTO BLINDADO, 350A - FORNECIMENTO E INSTALAÇÃO. AF_10/2020</t>
  </si>
  <si>
    <t>PEÇA RETA DE BARRAMENTO BLINDADO, 450A - FORNECIMENTO E INSTALAÇÃO. AF_10/2020</t>
  </si>
  <si>
    <t>PEÇA RETA DE BARRAMENTO BLINDADO, 550A - FORNECIMENTO E INSTALAÇÃO. AF_10/2020</t>
  </si>
  <si>
    <t>PEÇA RETA DE BARRAMENTO BLINDADO, 630A - FORNECIMENTO E INSTALAÇÃO. AF_10/2020</t>
  </si>
  <si>
    <t>QUADRO DE DISTRIBUIÇÃO DE ENERGIA EM CHAPA DE AÇO GALVANIZADO, DE EMBUTIR, COM BARRAMENTO TRIFÁSICO, PARA 12 DISJUNTORES DIN 100A - FORNECIMENTO E INSTALAÇÃO. AF_10/2020</t>
  </si>
  <si>
    <t>QUADRO DE DISTRIBUIÇÃO DE ENERGIA EM CHAPA DE AÇO GALVANIZADO, DE EMBUTIR, COM BARRAMENTO TRIFÁSICO, PARA 18 DISJUNTORES DIN 100A - FORNECIMENTO E INSTALAÇÃO. AF_10/2020</t>
  </si>
  <si>
    <t>QUADRO DE DISTRIBUIÇÃO DE ENERGIA EM CHAPA DE AÇO GALVANIZADO, DE EMBUTIR, COM BARRAMENTO TRIFÁSICO, PARA 24 DISJUNTORES DIN 100A - FORNECIMENTO E INSTALAÇÃO. AF_10/2020</t>
  </si>
  <si>
    <t>QUADRO DE DISTRIBUIÇÃO DE ENERGIA EM CHAPA DE AÇO GALVANIZADO, DE EMBUTIR, COM BARRAMENTO TRIFÁSICO, PARA 30 DISJUNTORES DIN 150A - FORNECIMENTO E INSTALAÇÃO. AF_10/2020</t>
  </si>
  <si>
    <t>QUADRO DE DISTRIBUIÇÃO DE ENERGIA EM CHAPA DE AÇO GALVANIZADO, DE EMBUTIR, COM BARRAMENTO TRIFÁSICO, PARA 30 DISJUNTORES DIN 225A - FORNECIMENTO E INSTALAÇÃO. AF_10/2020</t>
  </si>
  <si>
    <t>QUADRO DE DISTRIBUIÇÃO DE ENERGIA EM CHAPA DE AÇO GALVANIZADO, DE EMBUTIR, COM BARRAMENTO TRIFÁSICO, PARA 40 DISJUNTORES DIN 100A - FORNECIMENTO E INSTALAÇÃO. AF_10/2020</t>
  </si>
  <si>
    <t>QUADRO DE DISTRIBUIÇÃO DE ENERGIA EM CHAPA DE AÇO GALVANIZADO, DE SOBREPOR, COM BARRAMENTO TRIFÁSICO, PARA 18 DISJUNTORES DIN 100A - FORNECIMENTO E INSTALAÇÃO. AF_10/2020</t>
  </si>
  <si>
    <t>QUADRO DE DISTRIBUIÇÃO DE ENERGIA EM PVC, DE EMBUTIR, SEM BARRAMENTO, PARA 3 DISJUNTORES - FORNECIMENTO E INSTALAÇÃO. AF_10/2020</t>
  </si>
  <si>
    <t>QUADRO DE DISTRIBUIÇÃO DE ENERGIA EM PVC, DE EMBUTIR, SEM BARRAMENTO, PARA 6 DISJUNTORES - FORNECIMENTO E INSTALAÇÃO. AF_10/2020</t>
  </si>
  <si>
    <t>QUADRO DE DISTRIBUIÇÃO DE LUZ EM PVC PARA 12 DISJUNTORES - FORNECIMENTO E INSTALAÇÃO. AF_10/2020</t>
  </si>
  <si>
    <t>QUADRO DE DISTRIBUIÇÃO DE LUZ EM PVC PARA 24 DISJUNTORES - FORNECIMENTO E INSTALAÇÃO. AF_10/2020</t>
  </si>
  <si>
    <t>QUADRO DE DISTRIBUIÇÃO DE LUZ EM PVC PARA 4 DISJUNTORES - FORNECIMENTO E INSTALAÇÃO. AF_10/2020</t>
  </si>
  <si>
    <t>QUADRO DE DISTRIBUIÇÃO DE LUZ EM PVC PARA 8 DISJUNTORES - FORNECIMENTO E INSTALAÇÃO. AF_10/2020</t>
  </si>
  <si>
    <t>QUADRO DE MEDIÇÃO GERAL DE ENERGIA COM 12 MEDIDORES - FORNECIMENTO E INSTALAÇÃO. AF_10/2020</t>
  </si>
  <si>
    <t>QUADRO DE MEDIÇÃO GERAL DE ENERGIA COM 16 MEDIDORES - FORNECIMENTO E INSTALAÇÃO. AF_10/2020</t>
  </si>
  <si>
    <t>QUADRO DE MEDIÇÃO GERAL DE ENERGIA COM 8 MEDIDORES - FORNECIMENTO E INSTALAÇÃO. AF_10/2020</t>
  </si>
  <si>
    <t>QUADRO DE MEDIÇÃO GERAL DE ENERGIA PARA 1 MEDIDOR DE SOBREPOR - FORNECIMENTO E INSTALAÇÃO. AF_10/2020</t>
  </si>
  <si>
    <t>QUADRO DE MEDIÇÃO GERAL DE ENERGIA PARA BARRAMENTO BLINDADO COM 4 MEDIDORES - FORNECIMENTO E INSTALAÇÃO. AF_10/2020</t>
  </si>
  <si>
    <t>ALÇA PREFORMADA DE DISTRIBUIÇÃO, EM AÇO GALVANIZADO, AWG 1 - FORNECIMENTO E INSTALAÇÃO. AF_07/2020</t>
  </si>
  <si>
    <t>ALÇA PREFORMADA DE DISTRIBUIÇÃO, EM AÇO GALVANIZADO, AWG 2 - FORNECIMENTO E INSTALAÇÃO. AF_07/2020</t>
  </si>
  <si>
    <t>ALÇA PREFORMADA DE DISTRIBUIÇÃO, EM AÇO GALVANIZADO, AWG 4 - FORNECIMENTO E INSTALAÇÃO. AF_07/2020</t>
  </si>
  <si>
    <t>ALÇA PREFORMADA DE DISTRIBUIÇÃO, EM AÇO GALVANIZADO, AWG 6 - FORNECIMENTO E INSTALAÇÃO. AF_07/2020</t>
  </si>
  <si>
    <t>APARELHO SINALIZADOR DE SAÍDA DE GARAGEM, COM CÉLULA FOTOELÉTRICA - FORNECIMENTO E INSTALAÇÃO. AF_07/2020</t>
  </si>
  <si>
    <t>ARMAÇÃO SECUNDÁRIA, COM 1 ESTRIBO E 1 ISOLADOR - FORNECIMENTO E INSTALAÇÃO. AF_07/2020</t>
  </si>
  <si>
    <t>ARMAÇÃO SECUNDÁRIA, COM 1 ESTRIBO, SEM ISOLADOR - FORNECIMENTO E INSTALAÇÃO. AF_07/2020</t>
  </si>
  <si>
    <t>ARMAÇÃO SECUNDÁRIA, COM 2 ESTRIBOS E 2 ISOLADORES - FORNECIMENTO E INSTALAÇÃO. AF_07/2020</t>
  </si>
  <si>
    <t>ARMAÇÃO SECUNDÁRIA, COM 2 ESTRIBOS, SEM ISOLADOR - FORNECIMENTO E INSTALAÇÃO. AF_07/2020</t>
  </si>
  <si>
    <t>ARMAÇÃO SECUNDÁRIA, COM 3 ESTRIBOS E 3 ISOLADORES - FORNECIMENTO E INSTALAÇÃO. AF_07/2020</t>
  </si>
  <si>
    <t>ARMAÇÃO SECUNDÁRIA, COM 3 ESTRIBOS, SEM ISOLADOR - FORNECIMENTO E INSTALAÇÃO. AF_07/2020</t>
  </si>
  <si>
    <t>ARMAÇÃO SECUNDÁRIA, COM 4 ESTRIBOS E 4 ISOLADORES - FORNECIMENTO E INSTALAÇÃO. AF_07/2020</t>
  </si>
  <si>
    <t>ARMAÇÃO SECUNDÁRIA, COM 4 ESTRIBOS, SEM ISOLADOR - FORNECIMENTO E INSTALAÇÃO. AF_07/2020</t>
  </si>
  <si>
    <t>CABO DE COBRE FLEXÍVEL ISOLADO, 10 MM², 0,6/1,0 KV, PARA REDE AÉREA DE DISTRIBUIÇÃO DE ENERGIA ELÉTRICA DE BAIXA TENSÃO - FORNECIMENTO E INSTALAÇÃO. AF_07/2020</t>
  </si>
  <si>
    <t>CABO DE COBRE FLEXÍVEL ISOLADO, 120 MM², 0,6/1,0 KV, PARA REDE AÉREA DE DISTRIBUIÇÃO DE ENERGIA ELÉTRICA DE BAIXA TENSÃO - FORNECIMENTO E INSTALAÇÃO. AF_07/2020</t>
  </si>
  <si>
    <t>CABO DE COBRE FLEXÍVEL ISOLADO, 16 MM², 0,6/1,0 KV, PARA REDE AÉREA DE DISTRIBUIÇÃO DE ENERGIA ELÉTRICA DE BAIXA TENSÃO - FORNECIMENTO E INSTALAÇÃO. AF_07/2020</t>
  </si>
  <si>
    <t>CABO DE COBRE FLEXÍVEL ISOLADO, 25 MM², 0,6/1,0 KV, PARA REDE AÉREA DE DISTRIBUIÇÃO DE ENERGIA ELÉTRICA DE BAIXA TENSÃO - FORNECIMENTO E INSTALAÇÃO. AF_07/2020</t>
  </si>
  <si>
    <t>CABO DE COBRE FLEXÍVEL ISOLADO, 35 MM², 0,6/1,0 KV, PARA REDE AÉREA DE DISTRIBUIÇÃO DE ENERGIA ELÉTRICA DE BAIXA TENSÃO - FORNECIMENTO E INSTALAÇÃO. AF_07/2020</t>
  </si>
  <si>
    <t>CABO DE COBRE FLEXÍVEL ISOLADO, 50 MM², 0,6/1,0 KV, PARA REDE AÉREA DE DISTRIBUIÇÃO DE ENERGIA ELÉTRICA DE BAIXA TENSÃO - FORNECIMENTO E INSTALAÇÃO. AF_07/2020</t>
  </si>
  <si>
    <t>CABO DE COBRE FLEXÍVEL ISOLADO, 70 MM², 0,6/1,0 KV, PARA REDE AÉREA DE DISTRIBUIÇÃO DE ENERGIA ELÉTRICA DE BAIXA TENSÃO - FORNECIMENTO E INSTALAÇÃO. AF_07/2020</t>
  </si>
  <si>
    <t>CABO DE COBRE FLEXÍVEL ISOLADO, 95 MM², 0,6/1,0 KV, PARA REDE AÉREA DE DISTRIBUIÇÃO DE ENERGIA ELÉTRICA DE BAIXA TENSÃO - FORNECIMENTO E INSTALAÇÃO. AF_07/2020</t>
  </si>
  <si>
    <t>CONECTOR CUNHA, PARA REDES AÉREAS DE DISTRIBUIÇÃO DE ENERGIA ELÉTRICA DE BAIXA TENSÃO - FORNECIMENTO E INSTALAÇÃO. AF_07/2020</t>
  </si>
  <si>
    <t>CONECTOR H, PARA REDES AÉREAS DE DISTRIBUIÇÃO DE ENERGIA ELÉTRICA DE BAIXA TENSÃO - FORNECIMENTO E INSTALAÇÃO. AF_07/2020</t>
  </si>
  <si>
    <t>CONECTOR PERFURANTE, PARA REDES AÉREAS DE DISTRIBUIÇÃO DE ENERGIA ELÉTRICA DE BAIXA TENSÃO - FORNECIMENTO E INSTALAÇÃO. AF_07/2020</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</si>
  <si>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</si>
  <si>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</si>
  <si>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</si>
  <si>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</si>
  <si>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</si>
  <si>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</si>
  <si>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</si>
  <si>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</si>
  <si>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MONOFÁSICA, COM CAIXA DE EMBUTIR, CABO DE 10 MM2 E DISJUNTOR DIN 50A (NÃO INCLUSO O POSTE DE CONCRETO). AF_07/2020_PS</t>
  </si>
  <si>
    <t>ENTRADA DE ENERGIA ELÉTRICA, AÉREA, MONOFÁSICA, COM CAIXA DE EMBUTIR, CABO DE 16 MM2 E DISJUNTOR DIN 50A (NÃO INCLUSO O POSTE DE CONCRETO). AF_07/2020_PS</t>
  </si>
  <si>
    <t>ENTRADA DE ENERGIA ELÉTRICA, AÉREA, MONOFÁSICA, COM CAIXA DE EMBUTIR, CABO DE 25 MM2 E DISJUNTOR DIN 50A (NÃO INCLUSO O POSTE DE CONCRETO). AF_07/2020_PS</t>
  </si>
  <si>
    <t>ENTRADA DE ENERGIA ELÉTRICA, AÉREA, MONOFÁSICA, COM CAIXA DE EMBUTIR, CABO DE 35 MM2 E DISJUNTOR DIN 50A (NÃO INCLUSO O POSTE DE CONCRETO). AF_07/2020_PS</t>
  </si>
  <si>
    <t>ENTRADA DE ENERGIA ELÉTRICA, AÉREA, MONOFÁSICA, COM CAIXA DE SOBREPOR, CABO DE 10 MM2 E DISJUNTOR DIN 50A (NÃO INCLUSO O POSTE DE CONCRETO). AF_07/2020_PS</t>
  </si>
  <si>
    <t>ENTRADA DE ENERGIA ELÉTRICA, AÉREA, MONOFÁSICA, COM CAIXA DE SOBREPOR, CABO DE 16 MM2 E DISJUNTOR DIN 50A (NÃO INCLUSO O POSTE DE CONCRETO). AF_07/2020_PS</t>
  </si>
  <si>
    <t>ENTRADA DE ENERGIA ELÉTRICA, AÉREA, MONOFÁSICA, COM CAIXA DE SOBREPOR, CABO DE 25 MM2 E DISJUNTOR DIN 50A (NÃO INCLUSO O POSTE DE CONCRETO). AF_07/2020_PS</t>
  </si>
  <si>
    <t>ENTRADA DE ENERGIA ELÉTRICA, AÉREA, MONOFÁSICA, COM CAIXA DE SOBREPOR, CABO DE 35 MM2 E DISJUNTOR DIN 50A (NÃO INCLUSO O POSTE DE CONCRETO). AF_07/2020_PS</t>
  </si>
  <si>
    <t>ENTRADA DE ENERGIA ELÉTRICA, AÉREA, TRIFÁSICA, COM CAIXA DE EMBUTIR, CABO DE 10 MM2 E DISJUNTOR DIN 50A (NÃO INCLUSO O POSTE DE CONCRETO). AF_07/2020</t>
  </si>
  <si>
    <t>ENTRADA DE ENERGIA ELÉTRICA, AÉREA, TRIFÁSICA, COM CAIXA DE EMBUTIR, CABO DE 16 MM2 E DISJUNTOR DIN 50A (NÃO INCLUSO O POSTE DE CONCRETO). AF_07/2020</t>
  </si>
  <si>
    <t>ENTRADA DE ENERGIA ELÉTRICA, AÉREA, TRIFÁSICA, COM CAIXA DE EMBUTIR, CABO DE 25 MM2 E DISJUNTOR DIN 50A (NÃO INCLUSO O POSTE DE CONCRETO). AF_07/2020</t>
  </si>
  <si>
    <t>ENTRADA DE ENERGIA ELÉTRICA, AÉREA, TRIFÁSICA, COM CAIXA DE EMBUTIR, CABO DE 35 MM2 E DISJUNTOR DIN 50A (NÃO INCLUSO O POSTE DE CONCRETO). AF_07/2020</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</si>
  <si>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</si>
  <si>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</si>
  <si>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</si>
  <si>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</si>
  <si>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</si>
  <si>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</si>
  <si>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</si>
  <si>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</si>
  <si>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</si>
  <si>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</si>
  <si>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</si>
  <si>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</si>
  <si>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MONOFÁSICA, COM CAIXA DE EMBUTIR, CABO DE 10 MM2 E DISJUNTOR DIN 50A (NÃO INCLUSA MURETA DE ALVENARIA). AF_07/2020_PS</t>
  </si>
  <si>
    <t>ENTRADA DE ENERGIA ELÉTRICA, SUBTERRÂNEA, MONOFÁSICA, COM CAIXA DE EMBUTIR, CABO DE 16 MM2 E DISJUNTOR DIN 50A (NÃO INCLUSA MURETA DE ALVENARIA). AF_07/2020_PS</t>
  </si>
  <si>
    <t>ENTRADA DE ENERGIA ELÉTRICA, SUBTERRÂNEA, MONOFÁSICA, COM CAIXA DE EMBUTIR, CABO DE 25 MM2 E DISJUNTOR DIN 50A (NÃO INCLUSA MURETA DE ALVENARIA). AF_07/2020_PS</t>
  </si>
  <si>
    <t>ENTRADA DE ENERGIA ELÉTRICA, SUBTERRÂNEA, MONOFÁSICA, COM CAIXA DE EMBUTIR, CABO DE 35 MM2 E DISJUNTOR DIN 50A (NÃO INCLUSA MURETA DE ALVENARIA). AF_07/2020_PS</t>
  </si>
  <si>
    <t>ENTRADA DE ENERGIA ELÉTRICA, SUBTERRÂNEA, MONOFÁSICA, COM CAIXA DE SOBREPOR, CABO DE 10 MM2 E DISJUNTOR DIN 50A (NÃO INCLUSA MURETA DE ALVENARIA). AF_07/2020_PS</t>
  </si>
  <si>
    <t>ENTRADA DE ENERGIA ELÉTRICA, SUBTERRÂNEA, MONOFÁSICA, COM CAIXA DE SOBREPOR, CABO DE 16 MM2 E DISJUNTOR DIN 50A (NÃO INCLUSA MURETA DE ALVENARIA). AF_07/2020_PS</t>
  </si>
  <si>
    <t>ENTRADA DE ENERGIA ELÉTRICA, SUBTERRÂNEA, MONOFÁSICA, COM CAIXA DE SOBREPOR, CABO DE 25 MM2 E DISJUNTOR DIN 50A (NÃO INCLUSA MURETA DE ALVENARIA). AF_07/2020_PS</t>
  </si>
  <si>
    <t>ENTRADA DE ENERGIA ELÉTRICA, SUBTERRÂNEA, MONOFÁSICA, COM CAIXA DE SOBREPOR, CABO DE 35 MM2 E DISJUNTOR DIN 50A (NÃO INCLUSA MURETA DE ALVENARIA). AF_07/2020_PS</t>
  </si>
  <si>
    <t>ENTRADA DE ENERGIA ELÉTRICA, SUBTERRÂNEA, TRIFÁSICA, COM CAIXA DE EMBUTIR, CABO DE 10 MM2 E DISJUNTOR DIN 50A (NÃO INCLUSA MURETA DE ALVENARIA). AF_07/2020</t>
  </si>
  <si>
    <t>ENTRADA DE ENERGIA ELÉTRICA, SUBTERRÂNEA, TRIFÁSICA, COM CAIXA DE EMBUTIR, CABO DE 16 MM2 E DISJUNTOR DIN 50A (NÃO INCLUSA MURETA DE ALVENARIA). AF_07/2020</t>
  </si>
  <si>
    <t>ENTRADA DE ENERGIA ELÉTRICA, SUBTERRÂNEA, TRIFÁSICA, COM CAIXA DE EMBUTIR, CABO DE 25 MM2 E DISJUNTOR DIN 50A (NÃO INCLUSA MURETA DE ALVENARIA). AF_07/2020</t>
  </si>
  <si>
    <t>ENTRADA DE ENERGIA ELÉTRICA, SUBTERRÂNEA, TRIFÁSICA, COM CAIXA DE EMBUTIR, CABO DE 35 MM2 E DISJUNTOR DIN 50A (NÃO INCLUSA MURETA DE ALVENARIA). AF_07/2020</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</si>
  <si>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</si>
  <si>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</si>
  <si>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</si>
  <si>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</si>
  <si>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GRAMPO PARALELO METÁLICO, PARA REDES AÉREAS DE DISTRIBUIÇÃO DE ENERGIA ELÉTRICA DE BAIXA TENSÃO - FORNECIMENTO E INSTALAÇÃO. AF_07/2020</t>
  </si>
  <si>
    <t>ISOLADOR, TIPO DISCO, PARA TENSÃO 15 KV - FORNECIMENTO E INSTALAÇÃO. AF_07/2020</t>
  </si>
  <si>
    <t>ISOLADOR, TIPO PINO, PARA TENSÃO 15 KV - FORNECIMENTO E INSTALAÇÃO. AF_07/2020</t>
  </si>
  <si>
    <t>ISOLADOR, TIPO ROLDANA, PARA BAIXA TENSÃO - FORNECIMENTO E INSTALAÇÃO. AF_07/2020</t>
  </si>
  <si>
    <t>ADAPTADOR COM FLANGE E ANEL DE VEDAÇÃO, CPVC, ROSCÁVEL, DN 15 MM, INSTALADO EM RESERVAÇÃO PREDIAL DE ÁGUA - FORNECIMENTO E INSTALAÇÃO. AF_04/2024</t>
  </si>
  <si>
    <t>ADAPTADOR COM FLANGE E ANEL DE VEDAÇÃO, CPVC, ROSCÁVEL, DN 22 MM, INSTALADO EM RESERVAÇÃO PREDIAL DE ÁGUA - FORNECIMENTO E INSTALAÇÃO. AF_04/2024</t>
  </si>
  <si>
    <t>ADAPTADOR COM FLANGE E ANEL DE VEDAÇÃO, CPVC, ROSCÁVEL, DN 28 MM, INSTALADO EM RESERVAÇÃO PREDIAL DE ÁGUA - FORNECIMENTO E INSTALAÇÃO. AF_04/2024</t>
  </si>
  <si>
    <t>ADAPTADOR COM FLANGE E ANEL DE VEDAÇÃO, CPVC, ROSCÁVEL, DN 35 MM, INSTALADO EM RESERVAÇÃO PREDIAL DE ÁGUA - FORNECIMENTO E INSTALAÇÃO. AF_04/2024</t>
  </si>
  <si>
    <t>ADAPTADOR COM FLANGE E ANEL DE VEDAÇÃO, CPVC, ROSCÁVEL, DN 42 MM, INSTALADO EM RESERVAÇÃO PREDIAL DE ÁGUA - FORNECIMENTO E INSTALAÇÃO. AF_04/2024</t>
  </si>
  <si>
    <t>ADAPTADOR COM FLANGE E ANEL DE VEDAÇÃO, CPVC, ROSCÁVEL, DN 54 MM, INSTALADO EM RESERVAÇÃO PREDIAL DE ÁGUA - FORNECIMENTO E INSTALAÇÃO. AF_04/2024</t>
  </si>
  <si>
    <t>ADAPTADOR COM FLANGE E ANEL DE VEDAÇÃO, PVC, SOLDÁVEL, DN 20 MM X 1/2", INSTALADO EM RESERVAÇÃO PREDIAL DE ÁGUA - FORNECIMENTO E INSTALAÇÃO. AF_04/2024</t>
  </si>
  <si>
    <t>ADAPTADOR COM FLANGE E ANEL DE VEDAÇÃO, PVC, SOLDÁVEL, DN 25 MM X 3/4", INSTALADO EM RESERVAÇÃO PREDIAL DE ÁGUA - FORNECIMENTO E INSTALAÇÃO. AF_04/2024</t>
  </si>
  <si>
    <t>ADAPTADOR COM FLANGE E ANEL DE VEDAÇÃO, PVC, SOLDÁVEL, DN 32 MM X 1", INSTALADO EM RESERVAÇÃO PREDIAL DE ÁGUA - FORNECIMENTO E INSTALAÇÃO. AF_04/2024</t>
  </si>
  <si>
    <t>ADAPTADOR COM FLANGE E ANEL DE VEDAÇÃO, PVC, SOLDÁVEL, DN 40 MM X 1 1/4", INSTALADO EM RESERVAÇÃO PREDIAL DE ÁGUA - FORNECIMENTO E INSTALAÇÃO. AF_04/2024</t>
  </si>
  <si>
    <t>ADAPTADOR COM FLANGE E ANEL DE VEDAÇÃO, PVC, SOLDÁVEL, DN 50 MM X 1 1/2", INSTALADO EM RESERVAÇÃO PREDIAL DE ÁGUA - FORNECIMENTO E INSTALAÇÃO. AF_04/2024</t>
  </si>
  <si>
    <t>ADAPTADOR COM FLANGE E ANEL DE VEDAÇÃO, PVC, SOLDÁVEL, DN 60 MM X 2", INSTALADO EM RESERVAÇÃO PREDIAL DE ÁGUA - FORNECIMENTO E INSTALAÇÃO. AF_04/2024</t>
  </si>
  <si>
    <t>ADAPTADOR COM FLANGES LIVRES, PVC, SOLDÁVEL, DN 110 MM X 4", INSTALADO EM RESERVAÇÃO PREDIAL DE ÁGUA - FORNECIMENTO E INSTALAÇÃO. AF_04/2024</t>
  </si>
  <si>
    <t>ADAPTADOR COM FLANGES LIVRES, PVC, SOLDÁVEL, DN 75 MM X 2 1/2", INSTALADO EM RESERVAÇÃO PREDIAL DE ÁGUA - FORNECIMENTO E INSTALAÇÃO. AF_04/2024</t>
  </si>
  <si>
    <t>ADAPTADOR COM FLANGES LIVRES, PVC, SOLDÁVEL, DN 85 MM X 3", INSTALADO EM RESERVAÇÃO PREDIAL DE ÁGUA - FORNECIMENTO E INSTALAÇÃO. AF_04/2024</t>
  </si>
  <si>
    <t>ADAPTADOR CURTO COM BOLSA E ROSCA PARA REGISTRO, PVC, SOLDÁVEL, DN 110 MM X 4", INSTALADO EM RESERVAÇÃO PREDIAL DE ÁGUA - FORNECIMENTO E INSTALAÇÃO. AF_04/2024</t>
  </si>
  <si>
    <t>ADAPTADOR CURTO COM BOLSA E ROSCA PARA REGISTRO, PVC, SOLDÁVEL, DN 25 MM X 3/4", INSTALADO EM RESERVAÇÃO PREDIAL DE ÁGUA - FORNECIMENTO E INSTALAÇÃO. AF_04/2024</t>
  </si>
  <si>
    <t>ADAPTADOR CURTO COM BOLSA E ROSCA PARA REGISTRO, PVC, SOLDÁVEL, DN 32 MM X 1", INSTALADO EM RESERVAÇÃO PREDIAL DE ÁGUA - FORNECIMENTO E INSTALAÇÃO. AF_04/2024</t>
  </si>
  <si>
    <t>ADAPTADOR CURTO COM BOLSA E ROSCA PARA REGISTRO, PVC, SOLDÁVEL, DN 40 MM X 1 1/4", INSTALADO EM RESERVAÇÃO PREDIAL DE ÁGUA - FORNECIMENTO E INSTALAÇÃO. AF_04/2024</t>
  </si>
  <si>
    <t>ADAPTADOR CURTO COM BOLSA E ROSCA PARA REGISTRO, PVC, SOLDÁVEL, DN 50 MM X 1 1/2", INSTALADO EM RESERVAÇÃO PREDIAL DE ÁGUA - FORNECIMENTO E INSTALAÇÃO. AF_04/2024</t>
  </si>
  <si>
    <t>ADAPTADOR CURTO COM BOLSA E ROSCA PARA REGISTRO, PVC, SOLDÁVEL, DN 60 MM X 2", INSTALADO EM RESERVAÇÃO PREDIAL DE ÁGUA - FORNECIMENTO E INSTALAÇÃO. AF_04/2024</t>
  </si>
  <si>
    <t>ADAPTADOR CURTO COM BOLSA E ROSCA PARA REGISTRO, PVC, SOLDÁVEL, DN 75 MM X 2 1/2", INSTALADO EM RESERVAÇÃO PREDIAL DE ÁGUA - FORNECIMENTO E INSTALAÇÃO. AF_04/2024</t>
  </si>
  <si>
    <t>ADAPTADOR CURTO COM BOLSA E ROSCA PARA REGISTRO, PVC, SOLDÁVEL, DN 85 MM X 3", INSTALADO EM RESERVAÇÃO PREDIAL DE ÁGUA - FORNECIMENTO E INSTALAÇÃO. AF_04/2024</t>
  </si>
  <si>
    <t>BUCHA DE REDUÇÃO CPVC, SOLDÁVEL, DN 28 X 22 MM, INSTALADO EM RESERVAÇÃO PREDIAL DE ÁGUA - FORNECIMENTO E INSTALAÇÃO. AF_04/2024</t>
  </si>
  <si>
    <t>BUCHA DE REDUÇÃO CPVC, SOLDÁVEL, DN 35 X 28 MM, INSTALADO EM RESERVAÇÃO PREDIAL DE ÁGUA - FORNECIMENTO E INSTALAÇÃO. AF_04/2024</t>
  </si>
  <si>
    <t>BUCHA DE REDUÇÃO CPVC, SOLDÁVEL, DN 42 X 22 MM, INSTALADO EM RESERVAÇÃO PREDIAL DE ÁGUA - FORNECIMENTO E INSTALAÇÃO. AF_04/2024</t>
  </si>
  <si>
    <t>BUCHA DE REDUÇÃO CPVC, SOLDÁVEL, DN 54 X 28 MM, INSTALADO EM RESERVAÇÃO PREDIAL DE ÁGUA - FORNECIMENTO E INSTALAÇÃO. AF_04/2024</t>
  </si>
  <si>
    <t>BUCHA DE REDUÇÃO CPVC, SOLDÁVEL, DN 54 X 35 MM, INSTALADO EM RESERVAÇÃO PREDIAL DE ÁGUA - FORNECIMENTO E INSTALAÇÃO. AF_04/2024</t>
  </si>
  <si>
    <t>BUCHA DE REDUÇÃO EM COBRE, PONTA X BOLSA, 66 X 54 MM, INSTALADO EM RESERVAÇÃO PREDIAL DE ÁGUA - FORNECIMENTO E INSTALAÇÃO. AF_04/2024</t>
  </si>
  <si>
    <t>BUCHA DE REDUÇÃO PVC, SOLDÁVEL, LONGA, DN 40 X 25 MM, INSTALADO EM RESERVAÇÃO PREDIAL DE ÁGUA - FORNECIMENTO E INSTALAÇÃO. AF_04/2024</t>
  </si>
  <si>
    <t>BUCHA DE REDUÇÃO PVC, SOLDÁVEL, LONGA, DN 50 X 25 MM, INSTALADO EM RESERVAÇÃO PREDIAL DE ÁGUA - FORNECIMENTO E INSTALAÇÃO. AF_04/2024</t>
  </si>
  <si>
    <t>BUCHA DE REDUÇÃO PVC, SOLDÁVEL, LONGA, DN 50 X 32 MM, INSTALADO EM RESERVAÇÃO PREDIAL DE ÁGUA - FORNECIMENTO E INSTALAÇÃO. AF_04/2024</t>
  </si>
  <si>
    <t>BUCHA DE REDUÇÃO PVC, SOLDÁVEL, LONGA, DN 60 X 25 MM, INSTALADO EM RESERVAÇÃO PREDIAL DE ÁGUA - FORNECIMENTO E INSTALAÇÃO. AF_04/2024</t>
  </si>
  <si>
    <t>BUCHA DE REDUÇÃO PVC, SOLDÁVEL, LONGA, DN 60 X 32 MM, INSTALADO EM RESERVAÇÃO PREDIAL DE ÁGUA - FORNECIMENTO E INSTALAÇÃO. AF_04/2024</t>
  </si>
  <si>
    <t>BUCHA DE REDUÇÃO PVC, SOLDÁVEL, LONGA, DN 60 X 50 MM, INSTALADO EM RESERVAÇÃO PREDIAL DE ÁGUA - FORNECIMENTO E INSTALAÇÃO. AF_04/2024</t>
  </si>
  <si>
    <t>BUCHA DE REDUÇÃO PVC, SOLDÁVEL, LONGA, DN 75 X 50 MM, INSTALADO EM RESERVAÇÃO PREDIAL DE ÁGUA - FORNECIMENTO E INSTALAÇÃO. AF_04/2024</t>
  </si>
  <si>
    <t>BUCHA DE REDUÇÃO, EM FERRO GALVANIZADO, CONEXÃO ROSQUEADA, DN 80 MM X 50 MM (3" X 2"), INSTALADO EM RESERVAÇÃO PREDIAL DE ÁGUA - FORNECIMENTO E INSTALAÇÃO. AF_04/2024</t>
  </si>
  <si>
    <t>BUCHA DE REDUÇÃO, EM FERRO GALVANIZADO, CONEXÃO ROSQUEADA, DN 80 MM X 65 MM (3" X 2 1/2"), INSTALADO EM RESERVAÇÃO PREDIAL DE ÁGUA - FORNECIMENTO E INSTALAÇÃO. AF_04/2024</t>
  </si>
  <si>
    <t>BUCHA DE REDUÇÃO, PPR, DN 25 X 20 MM, INSTALADO EM RESERVAÇÃO PREDIAL DE ÁGUA - FORNECIMENTO E INSTALAÇÃO. AF_04/2024</t>
  </si>
  <si>
    <t>BUCHA DE REDUÇÃO, PPR, DN 32 X 25 MM, INSTALADO EM RESERVAÇÃO PREDIAL DE ÁGUA - FORNECIMENTO E INSTALAÇÃO. AF_04/2024</t>
  </si>
  <si>
    <t>BUCHA DE REDUÇÃO, PPR, DN 40 X 25 MM, INSTALADO EM RESERVAÇÃO PREDIAL DE ÁGUA - FORNECIMENTO E INSTALAÇÃO. AF_04/2024</t>
  </si>
  <si>
    <t>BUCHA DE REDUÇÃO, PPR, DN 50 X 25 MM, INSTALADO EM RESERVAÇÃO PREDIAL DE ÁGUA - FORNECIMENTO E INSTALAÇÃO. AF_04/2024</t>
  </si>
  <si>
    <t>BUCHA DE REDUÇÃO, PPR, DN 50 X 32 MM, INSTALADO EM RESERVAÇÃO PREDIAL DE ÁGUA - FORNECIMENTO E INSTALAÇÃO. AF_04/2024</t>
  </si>
  <si>
    <t>CONECTOR EM BRONZE/LATÃO, DN 104 MM X 4", SEM ANEL DE SOLDA, BOLSA X ROSCA, INSTALADO EM RESERVAÇÃO PREDIAL DE ÁGUA - FORNECIMENTO E INSTALAÇÃO. AF_04/2024</t>
  </si>
  <si>
    <t>CONECTOR EM BRONZE/LATÃO, DN 54 MM X 2", SEM ANEL DE SOLDA, BOLSA X ROSCA, INSTALADO EM RESERVAÇÃO PREDIAL DE ÁGUA - FORNECIMENTO E INSTALAÇÃO. AF_04/2024</t>
  </si>
  <si>
    <t>CONECTOR EM BRONZE/LATÃO, DN 66 MM X 2 1/2", SEM ANEL DE SOLDA, BOLSA X ROSCA, INSTALADO EM RESERVAÇÃO PREDIAL DE ÁGUA - FORNECIMENTO E INSTALAÇÃO. AF_04/2024</t>
  </si>
  <si>
    <t>CONECTOR EM BRONZE/LATÃO, DN 79 MM X 3", SEM ANEL DE SOLDA, BOLSA X ROSCA, INSTALADO EM RESERVAÇÃO PREDIAL DE ÁGUA - FORNECIMENTO E INSTALAÇÃO. AF_04/2024</t>
  </si>
  <si>
    <t>CONECTOR MACHO, PPR, 25 MM X 1/2'', INSTALADO EM RESERVAÇÃO PREDIAL DE ÁGUA - FORNECIMENTO E INSTALAÇÃO. AF_04/2024</t>
  </si>
  <si>
    <t>CONECTOR MACHO, PPR, 32 MM X 3/4'', INSTALADO EM RESERVAÇÃO PREDIAL DE ÁGUA - FORNECIMENTO E INSTALAÇÃO. AF_04/2024</t>
  </si>
  <si>
    <t>CONECTOR, CPVC, SOLDÁVEL, DN 114 MM X 4", INSTALADO EM RESERVAÇÃO PREDIAL DE ÁGUA - FORNECIMENTO E INSTALAÇÃO. AF_04/2024</t>
  </si>
  <si>
    <t>CONECTOR, CPVC, SOLDÁVEL, DN 22 MM X 3/4", INSTALADO EM RESERVAÇÃO PREDIAL DE ÁGUA - FORNECIMENTO E INSTALAÇÃO. AF_04/2024</t>
  </si>
  <si>
    <t>CONECTOR, CPVC, SOLDÁVEL, DN 28 MM X 1", INSTALADO EM RESERVAÇÃO PREDIAL DE ÁGUA - FORNECIMENTO E INSTALAÇÃO. AF_04/2024</t>
  </si>
  <si>
    <t>CONECTOR, CPVC, SOLDÁVEL, DN 35 MM X 1 1/4", INSTALADO EM RESERVAÇÃO PREDIAL DE ÁGUA - FORNECIMENTO E INSTALAÇÃO. AF_04/2024</t>
  </si>
  <si>
    <t>CONECTOR, CPVC, SOLDÁVEL, DN 42 MM X 1 1/2", INSTALADO EM RESERVAÇÃO PREDIAL DE ÁGUA - FORNECIMENTO E INSTALAÇÃO. AF_04/2024</t>
  </si>
  <si>
    <t>CONECTOR, CPVC, SOLDÁVEL, DN 54 MM X 2", INSTALADO EM RESERVAÇÃO PREDIAL DE ÁGUA - FORNECIMENTO E INSTALAÇÃO. AF_04/2024</t>
  </si>
  <si>
    <t>CONECTOR, CPVC, SOLDÁVEL, DN 73 MM X 2 1/2", INSTALADO EM RESERVAÇÃO PREDIAL DE ÁGUA - FORNECIMENTO E INSTALAÇÃO. AF_04/2024</t>
  </si>
  <si>
    <t>CONECTOR, CPVC, SOLDÁVEL, DN 89 MM X 3", INSTALADO EM RESERVAÇÃO PREDIAL DE ÁGUA - FORNECIMENTO E INSTALAÇÃO. AF_04/2024</t>
  </si>
  <si>
    <t>CONJUNTO HIDRÁULICO EM AÇO ROSCÁVEL PARA INSTALAÇÃO DE BOMBA, DN SUCÇÃO 32 MM (1 1/4") E DN RECALQUE 25 MM (1"), PARA EDIFICAÇÃO COM 4 PAVIMENTOS - FORNECIMENTO E INSTALAÇÃO. AF_04/2024</t>
  </si>
  <si>
    <t>CONJUNTO HIDRÁULICO EM AÇO ROSCÁVEL PARA INSTALAÇÃO DE BOMBA, DN SUCÇÃO 40 MM (1 1/2") E DN RECALQUE 32 MM (1 1/4"), PARA EDIFICAÇÃO COM 8 PAVIMENTOS - FORNECIMENTO E INSTALAÇÃO. AF_04/2024</t>
  </si>
  <si>
    <t>CONJUNTO HIDRÁULICO EM AÇO ROSCÁVEL PARA INSTALAÇÃO DE BOMBA, DN SUCÇÃO 50 MM (2") E DN RECALQUE 40 MM (1 1/2"), PARA EDIFICAÇÃO COM 12 PAVIMENTOS - FORNECIMENTO E INSTALAÇÃO. AF_04/2024</t>
  </si>
  <si>
    <t>CONJUNTO HIDRÁULICO EM AÇO ROSCÁVEL PARA INSTALAÇÃO DE BOMBA, DN SUCÇÃO 65 MM (2½") E DN RECALQUE 50 MM (2"), PARA EDIFICAÇÃO COM 18 PAVIMENTOS - FORNECIMENTO E INSTALAÇÃO. AF_04/2024</t>
  </si>
  <si>
    <t>COTOVELO 45 GRAUS, EM FERRO GALVANIZADO, CONEXÃO ROSQUEADA, DN 50 MM (2"), INSTALADO EM RESERVAÇÃO PREDIAL DE ÁGUA - FORNECIMENTO E INSTALAÇÃO. AF_04/2024</t>
  </si>
  <si>
    <t>COTOVELO 45 GRAUS, EM FERRO GALVANIZADO, CONEXÃO ROSQUEADA, DN 65 MM (2 1/2"), INSTALADO EM RESERVAÇÃO PREDIAL DE ÁGUA - FORNECIMENTO E INSTALAÇÃO. AF_04/2024</t>
  </si>
  <si>
    <t>COTOVELO 45 GRAUS, EM FERRO GALVANIZADO, CONEXÃO ROSQUEADA, DN 80 MM (3"), INSTALADO EM RESERVAÇÃO PREDIAL DE ÁGUA - FORNECIMENTO E INSTALAÇÃO. AF_04/2024</t>
  </si>
  <si>
    <t>COTOVELO 90 GRAUS, EM FERRO GALVANIZADO, CONEXÃO ROSQUEADA, DN 50 MM (2"), INSTALADO EM RESERVAÇÃO PREDIAL DE ÁGUA - FORNECIMENTO E INSTALAÇÃO. AF_04/2024</t>
  </si>
  <si>
    <t>COTOVELO 90 GRAUS, EM FERRO GALVANIZADO, CONEXÃO ROSQUEADA, DN 65 MM (2 1/2"), INSTALADO EM RESERVAÇÃO PREDIAL DE ÁGUA - FORNECIMENTO E INSTALAÇÃO. AF_04/2024</t>
  </si>
  <si>
    <t>COTOVELO 90 GRAUS, EM FERRO GALVANIZADO, CONEXÃO ROSQUEADA, DN 80 MM (3"), INSTALADO EM RESERVAÇÃO PREDIAL DE ÁGUA - FORNECIMENTO E INSTALAÇÃO. AF_04/2024</t>
  </si>
  <si>
    <t>COTOVELO 90 GRAUS, EM FERRO GALVANIZADO, MACHO/FÊMEA, CONEXÃO ROSQUEADA, DN 50 MM (2"), INSTALADO EM RESERVAÇÃO PREDIAL DE ÁGUA - FORNECIMENTO E INSTALAÇÃO. AF_04/2024</t>
  </si>
  <si>
    <t>COTOVELO 90 GRAUS, EM FERRO GALVANIZADO, MACHO/FÊMEA, CONEXÃO ROSQUEADA, DN 80 MM (3"), INSTALADO EM RESERVAÇÃO PREDIAL DE ÁGUA - FORNECIMENTO E INSTALAÇÃO. AF_04/2024</t>
  </si>
  <si>
    <t>COTOVELO DE REDUÇÃO, 90 GRAUS, EM FERRO GALVANIZADO, CONEXÃO ROSQUEADA, DN 65 MM X 50 MM (2 1/2" X 2"), INSTALADO EM RESERVAÇÃO PREDIAL DE ÁGUA - FORNECIMENTO E INSTALAÇÃO. AF_04/2024</t>
  </si>
  <si>
    <t>COTOVELO EM COBRE, DN 104 MM, 90 GRAUS, SEM ANEL DE SOLDA, INSTALADO EM RESERVAÇÃO PREDIAL DE ÁGUA - FORNECIMENTO E INSTALAÇÃO. AF_04/2024</t>
  </si>
  <si>
    <t>COTOVELO EM COBRE, DN 54 MM, 90 GRAUS, SEM ANEL DE SOLDA, INSTALADO EM RESERVAÇÃO PREDIAL DE ÁGUA - FORNECIMENTO E INSTALAÇÃO. AF_04/2024</t>
  </si>
  <si>
    <t>COTOVELO EM COBRE, DN 66 MM, 90 GRAUS, SEM ANEL DE SOLDA, INSTALADO EM RESERVAÇÃO PREDIAL DE ÁGUA - FORNECIMENTO E INSTALAÇÃO. AF_04/2024</t>
  </si>
  <si>
    <t>COTOVELO EM COBRE, DN 79 MM, 90 GRAUS, SEM ANEL DE SOLDA, INSTALADO EM RESERVAÇÃO PREDIAL DE ÁGUA - FORNECIMENTO E INSTALAÇÃO. AF_04/2024</t>
  </si>
  <si>
    <t>COTOVELO, 90 GRAUS, EM FERRO GALVANIZADO, MACHO/FÊMEA, CONEXÃO ROSQUEADA, DN 65 MM (2 1/2"), INSTALADO EM RESERVAÇÃO PREDIAL DE ÁGUA - FORNECIMENTO E INSTALAÇÃO. AF_04/2024</t>
  </si>
  <si>
    <t>CURVA 45 GRAUS, EM FERRO GALVANIZADO, FÊMEA, CONEXÃO ROSQUEADA, DN 50 MM (2"), INSTALADO EM RESERVAÇÃO PREDIAL DE ÁGUA - FORNECIMENTO E INSTALAÇÃO. AF_04/2024</t>
  </si>
  <si>
    <t>CURVA 45 GRAUS, EM FERRO GALVANIZADO, FÊMEA, CONEXÃO ROSQUEADA, DN 65 MM (2 1/2"), INSTALADO EM RESERVAÇÃO PREDIAL DE ÁGUA - FORNECIMENTO E INSTALAÇÃO. AF_04/2024</t>
  </si>
  <si>
    <t>CURVA 45 GRAUS, EM FERRO GALVANIZADO, FÊMEA, CONEXÃO ROSQUEADA, DN 80 MM (3"), INSTALADO EM RESERVAÇÃO PREDIAL DE ÁGUA - FORNECIMENTO E INSTALAÇÃO. AF_04/2024</t>
  </si>
  <si>
    <t>CURVA 45 GRAUS, EM FERRO GALVANIZADO, MACHO/FÊMEA, CONEXÃO ROSQUEADA, DN 50 MM (2"), INSTALADO EM RESERVAÇÃO PREDIAL DE ÁGUA - FORNECIMENTO E INSTALAÇÃO. AF_04/2024</t>
  </si>
  <si>
    <t>CURVA 45 GRAUS, EM FERRO GALVANIZADO, MACHO/FÊMEA, CONEXÃO ROSQUEADA, DN 65 MM (2 1/2"), INSTALADO EM RESERVAÇÃO PREDIAL DE ÁGUA - FORNECIMENTO E INSTALAÇÃO. AF_04/2024</t>
  </si>
  <si>
    <t>CURVA 45 GRAUS, EM FERRO GALVANIZADO, MACHO/FÊMEA, CONEXÃO ROSQUEADA, DN 80 MM (3"), INSTALADO EM RESERVAÇÃO PREDIAL DE ÁGUA - FORNECIMENTO E INSTALAÇÃO. AF_04/2024</t>
  </si>
  <si>
    <t>CURVA 90 GRAUS, CPVC, SOLDÁVEL, DN 114 MM, INSTALADO EM RESERVAÇÃO PREDIAL DE ÁGUA - FORNECIMENTO E INSTALAÇÃO. AF_04/2024</t>
  </si>
  <si>
    <t>CURVA 90 GRAUS, CPVC, SOLDÁVEL, DN 22 MM, INSTALADO EM RESERVAÇÃO PREDIAL DE ÁGUA - FORNECIMENTO E INSTALAÇÃO. AF_04/2024</t>
  </si>
  <si>
    <t>CURVA 90 GRAUS, CPVC, SOLDÁVEL, DN 28 MM, INSTALADO EM RESERVAÇÃO PREDIAL DE ÁGUA - FORNECIMENTO E INSTALAÇÃO. AF_04/2024</t>
  </si>
  <si>
    <t>CURVA 90 GRAUS, CPVC, SOLDÁVEL, DN 35 MM, INSTALADO EM RESERVAÇÃO PREDIAL DE ÁGUA - FORNECIMENTO E INSTALAÇÃO. AF_04/2024</t>
  </si>
  <si>
    <t>CURVA 90 GRAUS, CPVC, SOLDÁVEL, DN 42 MM, INSTALADO EM RESERVAÇÃO PREDIAL DE ÁGUA - FORNECIMENTO E INSTALAÇÃO. AF_04/2024</t>
  </si>
  <si>
    <t>CURVA 90 GRAUS, CPVC, SOLDÁVEL, DN 54 MM, INSTALADO EM RESERVAÇÃO PREDIAL DE ÁGUA - FORNECIMENTO E INSTALAÇÃO. AF_04/2024</t>
  </si>
  <si>
    <t>CURVA 90 GRAUS, CPVC, SOLDÁVEL, DN 73 MM, INSTALADO EM RESERVAÇÃO PREDIAL DE ÁGUA - FORNECIMENTO E INSTALAÇÃO. AF_04/2024</t>
  </si>
  <si>
    <t>CURVA 90 GRAUS, CPVC, SOLDÁVEL, DN 89 MM, INSTALADO EM RESERVAÇÃO PREDIAL DE ÁGUA - FORNECIMENTO E INSTALAÇÃO. AF_04/2024</t>
  </si>
  <si>
    <t>CURVA 90 GRAUS, EM FERRO GALVANIZADO, CONEXÃO ROSQUEADA, DN 50 MM (2"), INSTALADO EM RESERVAÇÃO PREDIAL DE ÁGUA - FORNECIMENTO E INSTALAÇÃO. AF_04/2024</t>
  </si>
  <si>
    <t>CURVA 90 GRAUS, EM FERRO GALVANIZADO, CONEXÃO ROSQUEADA, DN 65 MM (2 1/2"), INSTALADO EM RESERVAÇÃO PREDIAL DE ÁGUA - FORNECIMENTO E INSTALAÇÃO. AF_04/2024</t>
  </si>
  <si>
    <t>CURVA 90 GRAUS, EM FERRO GALVANIZADO, CONEXÃO ROSQUEADA, DN 80 MM (3"), INSTALADO EM RESERVAÇÃO PREDIAL DE ÁGUA - FORNECIMENTO E INSTALAÇÃO. AF_04/2024</t>
  </si>
  <si>
    <t>CURVA 90 GRAUS, EM FERRO GALVANIZADO, FÊMEA, CONEXÃO ROSQUEADA, DN 50 MM (2"), INSTALADO EM RESERVAÇÃO PREDIAL DE ÁGUA - FORNECIMENTO E INSTALAÇÃO. AF_04/2024</t>
  </si>
  <si>
    <t>CURVA 90 GRAUS, EM FERRO GALVANIZADO, FÊMEA, CONEXÃO ROSQUEADA, DN 65 MM (2 1/2"), INSTALADO EM RESERVAÇÃO PREDIAL DE ÁGUA - FORNECIMENTO E INSTALAÇÃO. AF_04/2024</t>
  </si>
  <si>
    <t>CURVA 90 GRAUS, EM FERRO GALVANIZADO, FÊMEA, CONEXÃO ROSQUEADA, DN 80 (3"), INSTALADO EM RESERVAÇÃO PREDIAL DE ÁGUA - FORNECIMENTO E INSTALAÇÃO. AF_04/2024</t>
  </si>
  <si>
    <t>CURVA 90 GRAUS, EM FERRO GALVANIZADO, MACHO/FÊMEA, CONEXÃO ROSQUEADA, DN 50 MM (2"), INSTALADO EM RESERVAÇÃO PREDIAL DE ÁGUA - FORNECIMENTO E INSTALAÇÃO. AF_04/2024</t>
  </si>
  <si>
    <t>CURVA 90 GRAUS, EM FERRO GALVANIZADO, MACHO/FÊMEA, CONEXÃO ROSQUEADA, DN 65 MM (2 1/2"), INSTALADO EM RESERVAÇÃO PREDIAL DE ÁGUA - FORNECIMENTO E INSTALAÇÃO. AF_04/2024</t>
  </si>
  <si>
    <t>CURVA 90 GRAUS, EM FERRO GALVANIZADO, MACHO/FÊMEA, CONEXÃO ROSQUEADA, DN 80 MM (3"), INSTALADO EM RESERVAÇÃO PREDIAL DE ÁGUA - FORNECIMENTO E INSTALAÇÃO. AF_04/2024</t>
  </si>
  <si>
    <t>CURVA 90 GRAUS, PVC, SOLDÁVEL, DN 110 MM, INSTALADO EM RESERVAÇÃO PREDIAL DE ÁGUA - FORNECIMENTO E INSTALAÇÃO. AF_04/2024</t>
  </si>
  <si>
    <t>CURVA 90 GRAUS, PVC, SOLDÁVEL, DN 25 MM, INSTALADO EM RESERVAÇÃO PREDIAL DE ÁGUA - FORNECIMENTO E INSTALAÇÃO. AF_04/2024</t>
  </si>
  <si>
    <t>CURVA 90 GRAUS, PVC, SOLDÁVEL, DN 32 MM, INSTALADO EM RESERVAÇÃO PREDIAL DE ÁGUA - FORNECIMENTO E INSTALAÇÃO. AF_04/2024</t>
  </si>
  <si>
    <t>CURVA 90 GRAUS, PVC, SOLDÁVEL, DN 40 MM, INSTALADO EM RESERVAÇÃO PREDIAL DE ÁGUA - FORNECIMENTO E INSTALAÇÃO. AF_04/2024</t>
  </si>
  <si>
    <t>CURVA 90 GRAUS, PVC, SOLDÁVEL, DN 50 MM, INSTALADO EM RESERVAÇÃO PREDIAL DE ÁGUA - FORNECIMENTO E INSTALAÇÃO. AF_04/2024</t>
  </si>
  <si>
    <t>CURVA 90 GRAUS, PVC, SOLDÁVEL, DN 60 MM, INSTALADO EM RESERVAÇÃO PREDIAL DE ÁGUA - FORNECIMENTO E INSTALAÇÃO. AF_04/2024</t>
  </si>
  <si>
    <t>CURVA 90 GRAUS, PVC, SOLDÁVEL, DN 75 MM, INSTALADO EM RESERVAÇÃO PREDIAL DE ÁGUA - FORNECIMENTO E INSTALAÇÃO. AF_04/2024</t>
  </si>
  <si>
    <t>CURVA 90 GRAUS, PVC, SOLDÁVEL, DN 85 MM, INSTALADO EM RESERVAÇÃO PREDIAL DE ÁGUA - FORNECIMENTO E INSTALAÇÃO. AF_04/2024</t>
  </si>
  <si>
    <t>CURVA EM COBRE, DN 104 MM, 45 GRAUS, SEM ANEL DE SOLDA, BOLSA X BOLSA, INSTALADO EM RESERVAÇÃO PREDIAL DE ÁGUA - FORNECIMENTO E INSTALAÇÃO. AF_04/2024</t>
  </si>
  <si>
    <t>CURVA EM COBRE, DN 54 MM, 45 GRAUS, SEM ANEL DE SOLDA, BOLSA X BOLSA, INSTALADO EM RESERVAÇÃO PREDIAL DE ÁGUA - FORNECIMENTO E INSTALAÇÃO. AF_04/2024</t>
  </si>
  <si>
    <t>CURVA EM COBRE, DN 66 MM, 45 GRAUS, SEM ANEL DE SOLDA, BOLSA X BOLSA, INSTALADO EM RESERVAÇÃO PREDIAL DE ÁGUA - FORNECIMENTO E INSTALAÇÃO. AF_04/2024</t>
  </si>
  <si>
    <t>CURVA EM COBRE, DN 79 MM, 45 GRAUS, SEM ANEL DE SOLDA, BOLSA X BOLSA, INSTALADO EM RESERVAÇÃO PREDIAL DE ÁGUA - FORNECIMENTO E INSTALAÇÃO. AF_04/2024</t>
  </si>
  <si>
    <t>CURVA PPR 90 GRAUS, DN 20 MM, INSTALADO EM RESERVAÇÃO PREDIAL DE ÁGUA - FORNECIMENTO E INSTALAÇÃO. AF_04/2024</t>
  </si>
  <si>
    <t>CURVA PPR 90 GRAUS, DN 25 MM, INSTALADO EM RESERVAÇÃO PREDIAL DE ÁGUA - FORNECIMENTO E INSTALAÇÃO. AF_04/2024</t>
  </si>
  <si>
    <t>CURVA PVC 45 GRAUS, SOLDÁVEL, DN 25 MM, INSTALADO EM RESERVAÇÃO PREDIAL DE ÁGUA - FORNECIMENTO E INSTALAÇÃO. AF_04/2024</t>
  </si>
  <si>
    <t>CURVA PVC 45 GRAUS, SOLDÁVEL, DN 32 MM, INSTALADO EM RESERVAÇÃO PREDIAL DE ÁGUA - FORNECIMENTO E INSTALAÇÃO. AF_04/2024</t>
  </si>
  <si>
    <t>CURVA PVC 45 GRAUS, SOLDÁVEL, DN 40 MM, INSTALADO EM RESERVAÇÃO PREDIAL DE ÁGUA - FORNECIMENTO E INSTALAÇÃO. AF_04/2024</t>
  </si>
  <si>
    <t>CURVA PVC 45 GRAUS, SOLDÁVEL, DN 50 MM, INSTALADO EM RESERVAÇÃO PREDIAL DE ÁGUA - FORNECIMENTO E INSTALAÇÃO. AF_04/2024</t>
  </si>
  <si>
    <t>CURVA PVC 45 GRAUS, SOLDÁVEL, DN 60 MM, INSTALADO EM RESERVAÇÃO PREDIAL DE ÁGUA - FORNECIMENTO E INSTALAÇÃO. AF_04/2024</t>
  </si>
  <si>
    <t>CURVA PVC 45 GRAUS, SOLDÁVEL, DN 75 MM, INSTALADO EM RESERVAÇÃO PREDIAL DE ÁGUA - FORNECIMENTO E INSTALAÇÃO. AF_04/2024</t>
  </si>
  <si>
    <t>CURVA PVC 45 GRAUS, SOLDÁVEL, DN 85 MM, INSTALADO EM RESERVAÇÃO PREDIAL DE ÁGUA - FORNECIMENTO E INSTALAÇÃO. AF_04/2024</t>
  </si>
  <si>
    <t>FLANGE CURTA EM COBRE, DN 104 MM X 4", INSTALADO EM RESERVAÇÃO PREDIAL DE ÁGUA - FORNECIMENTO E INSTALAÇÃO. AF_04/2024</t>
  </si>
  <si>
    <t>FLANGE CURTA EM COBRE, DN 54 MM X 2", INSTALADO EM RESERVAÇÃO PREDIAL DE ÁGUA - FORNECIMENTO E INSTALAÇÃO. AF_04/2024</t>
  </si>
  <si>
    <t>FLANGE CURTA EM COBRE, DN 66 MM X 2 1/2", INSTALADO EM RESERVAÇÃO PREDIAL DE ÁGUA - FORNECIMENTO E INSTALAÇÃO. AF_04/2024</t>
  </si>
  <si>
    <t>FLANGE CURTA EM COBRE, DN 79 MM X 3", INSTALADO EM RESERVAÇÃO PREDIAL DE ÁGUA - FORNECIMENTO E INSTALAÇÃO. AF_04/2024</t>
  </si>
  <si>
    <t>JOELHO 90 GRAUS COM BUCHA DE LATÃO, PVC, SOLDÁVEL, DN 25 MM X 3/4", INSTALADO EM RESERVAÇÃO PREDIAL DE ÁGUA - FORNECIMENTO E INSTALAÇÃO. AF_04/2024</t>
  </si>
  <si>
    <t>JOELHO 90 GRAUS, CPVC, SOLDÁVEL, DN 114 MM, INSTALADO EM RESERVAÇÃO PREDIAL DE ÁGUA - FORNECIMENTO E INSTALAÇÃO. AF_04/2024</t>
  </si>
  <si>
    <t>JOELHO 90 GRAUS, CPVC, SOLDÁVEL, DN 22 MM, INSTALADO EM RESERVAÇÃO PREDIAL DE ÁGUA - FORNECIMENTO E INSTALAÇÃO. AF_04/2024</t>
  </si>
  <si>
    <t>JOELHO 90 GRAUS, CPVC, SOLDÁVEL, DN 28 MM, INSTALADO EM RESERVAÇÃO PREDIAL DE ÁGUA - FORNECIMENTO E INSTALAÇÃO. AF_04/2024</t>
  </si>
  <si>
    <t>JOELHO 90 GRAUS, CPVC, SOLDÁVEL, DN 35 MM, INSTALADO EM RESERVAÇÃO PREDIAL DE ÁGUA - FORNECIMENTO E INSTALAÇÃO. AF_04/2024</t>
  </si>
  <si>
    <t>JOELHO 90 GRAUS, CPVC, SOLDÁVEL, DN 42 MM, INSTALADO EM RESERVAÇÃO PREDIAL DE ÁGUA - FORNECIMENTO E INSTALAÇÃO. AF_04/2024</t>
  </si>
  <si>
    <t>JOELHO 90 GRAUS, CPVC, SOLDÁVEL, DN 54 MM, INSTALADO EM RESERVAÇÃO PREDIAL DE ÁGUA - FORNECIMENTO E INSTALAÇÃO. AF_04/2024</t>
  </si>
  <si>
    <t>JOELHO 90 GRAUS, CPVC, SOLDÁVEL, DN 73 MM, INSTALADO EM RESERVAÇÃO PREDIAL DE ÁGUA - FORNECIMENTO E INSTALAÇÃO. AF_04/2024</t>
  </si>
  <si>
    <t>JOELHO 90 GRAUS, CPVC, SOLDÁVEL, DN 89 MM, INSTALADO EM RESERVAÇÃO PREDIAL DE ÁGUA - FORNECIMENTO E INSTALAÇÃO. AF_04/2024</t>
  </si>
  <si>
    <t>JOELHO 90 GRAUS, PPR, DN 110 MM, INSTALADO EM RESERVAÇÃO PREDIAL DE ÁGUA - FORNECIMENTO E INSTALAÇÃO. AF_04/2024</t>
  </si>
  <si>
    <t>JOELHO 90 GRAUS, PPR, DN 20 MM, INSTALADO EM RESERVAÇÃO PREDIAL DE ÁGUA - FORNECIMENTO E INSTALAÇÃO. AF_04/2024</t>
  </si>
  <si>
    <t>JOELHO 90 GRAUS, PPR, DN 25 MM, INSTALADO EM RESERVAÇÃO PREDIAL DE ÁGUA - FORNECIMENTO E INSTALAÇÃO. AF_04/2024</t>
  </si>
  <si>
    <t>JOELHO 90 GRAUS, PPR, DN 32 MM, INSTALADO EM RESERVAÇÃO PREDIAL DE ÁGUA - FORNECIMENTO E INSTALAÇÃO. AF_04/2024</t>
  </si>
  <si>
    <t>JOELHO 90 GRAUS, PPR, DN 40 MM, INSTALADO EM RESERVAÇÃO PREDIAL DE ÁGUA - FORNECIMENTO E INSTALAÇÃO. AF_04/2024</t>
  </si>
  <si>
    <t>JOELHO 90 GRAUS, PPR, DN 50 MM, INSTALADO EM RESERVAÇÃO PREDIAL DE ÁGUA - FORNECIMENTO E INSTALAÇÃO. AF_04/2024</t>
  </si>
  <si>
    <t>JOELHO 90 GRAUS, PPR, DN 63 MM, INSTALADO EM RESERVAÇÃO PREDIAL DE ÁGUA - FORNECIMENTO E INSTALAÇÃO. AF_04/2024</t>
  </si>
  <si>
    <t>JOELHO 90 GRAUS, PPR, DN 75 MM, INSTALADO EM RESERVAÇÃO PREDIAL DE ÁGUA - FORNECIMENTO E INSTALAÇÃO. AF_04/2024</t>
  </si>
  <si>
    <t>JOELHO 90 GRAUS, PPR, DN 90 MM, INSTALADO EM RESERVAÇÃO PREDIAL DE ÁGUA - FORNECIMENTO E INSTALAÇÃO. AF_04/2024</t>
  </si>
  <si>
    <t>JOELHO 90 GRAUS, PVC, SOLDÁVEL, DN 110 MM INSTALADO EM RESERVAÇÃO PREDIAL DE ÁGUA - FORNECIMENTO E INSTALAÇÃO. AF_04/2024</t>
  </si>
  <si>
    <t>JOELHO 90 GRAUS, PVC, SOLDÁVEL, DN 32 MM INSTALADO EM RESERVAÇÃO PREDIAL DE ÁGUA - FORNECIMENTO E INSTALAÇÃO. AF_04/2024</t>
  </si>
  <si>
    <t>JOELHO 90 GRAUS, PVC, SOLDÁVEL, DN 40 MM INSTALADO EM RESERVAÇÃO PREDIAL DE ÁGUA - FORNECIMENTO E INSTALAÇÃO. AF_04/2024</t>
  </si>
  <si>
    <t>JOELHO 90 GRAUS, PVC, SOLDÁVEL, DN 50 MM INSTALADO EM RESERVAÇÃO PREDIAL DE ÁGUA - FORNECIMENTO E INSTALAÇÃO. AF_04/2024</t>
  </si>
  <si>
    <t>JOELHO 90 GRAUS, PVC, SOLDÁVEL, DN 60 MM INSTALADO EM RESERVAÇÃO PREDIAL DE ÁGUA - FORNECIMENTO E INSTALAÇÃO. AF_04/2024</t>
  </si>
  <si>
    <t>JOELHO 90 GRAUS, PVC, SOLDÁVEL, DN 75 MM INSTALADO EM RESERVAÇÃO PREDIAL DE ÁGUA - FORNECIMENTO E INSTALAÇÃO. AF_04/2024</t>
  </si>
  <si>
    <t>JOELHO 90 GRAUS, PVC, SOLDÁVEL, DN 85 MM INSTALADO EM RESERVAÇÃO PREDIAL DE ÁGUA - FORNECIMENTO E INSTALAÇÃO. AF_04/2024</t>
  </si>
  <si>
    <t>JOELHO CPVC, SOLDÁVEL, 45 GRAUS, DN 22 MM, INSTALADO EM RESERVAÇÃO PREDIAL DE ÁGUA - FORNECIMENTO E INSTALAÇÃO. AF_04/2024</t>
  </si>
  <si>
    <t>JOELHO CPVC, SOLDÁVEL, 45 GRAUS, DN 28 MM, INSTALADO EM RESERVAÇÃO PREDIAL DE ÁGUA - FORNECIMENTO E INSTALAÇÃO. AF_04/2024</t>
  </si>
  <si>
    <t>JOELHO CPVC, SOLDÁVEL, 45 GRAUS, DN 35 MM, INSTALADO EM RESERVAÇÃO PREDIAL DE ÁGUA - FORNECIMENTO E INSTALAÇÃO. AF_04/2024</t>
  </si>
  <si>
    <t>JOELHO CPVC, SOLDÁVEL, 45 GRAUS, DN 42 MM, INSTALADO EM RESERVAÇÃO PREDIAL DE ÁGUA - FORNECIMENTO E INSTALAÇÃO. AF_04/2024</t>
  </si>
  <si>
    <t>JOELHO CPVC, SOLDÁVEL, 45 GRAUS, DN 54 MM, INSTALADO EM RESERVAÇÃO PREDIAL DE ÁGUA - FORNECIMENTO E INSTALAÇÃO. AF_04/2024</t>
  </si>
  <si>
    <t>JOELHO CPVC, SOLDÁVEL, 45 GRAUS, DN 73 MM, INSTALADO EM RESERVAÇÃO PREDIAL DE ÁGUA - FORNECIMENTO E INSTALAÇÃO. AF_04/2024</t>
  </si>
  <si>
    <t>JOELHO CPVC, SOLDÁVEL, 45 GRAUS, DN 89 MM, INSTALADO EM RESERVAÇÃO PREDIAL DE ÁGUA - FORNECIMENTO E INSTALAÇÃO. AF_04/2024</t>
  </si>
  <si>
    <t>JOELHO PPR 45 GRAUS, SOLDÁVEL, DN 20 MM, INSTALADO EM RESERVAÇÃO PREDIAL DE ÁGUA - FORNECIMENTO E INSTALAÇÃO. AF_04/2024</t>
  </si>
  <si>
    <t>JOELHO PPR 45 GRAUS, SOLDÁVEL, DN 25 MM, INSTALADO EM RESERVAÇÃO PREDIAL DE ÁGUA - FORNECIMENTO E INSTALAÇÃO. AF_04/2024</t>
  </si>
  <si>
    <t>JOELHO PPR 45 GRAUS, SOLDÁVEL, DN 40 MM, INSTALADO EM RESERVAÇÃO PREDIAL DE ÁGUA - FORNECIMENTO E INSTALAÇÃO. AF_04/2024</t>
  </si>
  <si>
    <t>JOELHO PPR 45 GRAUS, SOLDÁVEL, DN 50 MM, INSTALADO EM RESERVAÇÃO PREDIAL DE ÁGUA - FORNECIMENTO E INSTALAÇÃO. AF_04/2024</t>
  </si>
  <si>
    <t>JOELHO PPR 45 GRAUS, SOLDÁVEL, DN 63 MM, INSTALADO EM RESERVAÇÃO PREDIAL DE ÁGUA - FORNECIMENTO E INSTALAÇÃO. AF_04/2024</t>
  </si>
  <si>
    <t>JOELHO PPR 45 GRAUS, SOLDÁVEL, DN 75 MM, INSTALADO EM RESERVAÇÃO PREDIAL DE ÁGUA - FORNECIMENTO E INSTALAÇÃO. AF_04/2024</t>
  </si>
  <si>
    <t>JOELHO PPR 45 GRAUS, SOLDÁVEL, DN 90 MM, INSTALADO EM RESERVAÇÃO PREDIAL DE ÁGUA - FORNECIMENTO E INSTALAÇÃO. AF_04/2024</t>
  </si>
  <si>
    <t>JOELHO PPR, 45 GRAUS, SOLDÁVEL, DN 32 MM, INSTALADO EM RESERVAÇÃO PREDIAL DE ÁGUA - FORNECIMENTO E INSTALAÇÃO. AF_04/2024</t>
  </si>
  <si>
    <t>JOELHO PVC, SOLDÁVEL, 45 GRAUS, DN 25 MM, INSTALADO EM RESERVAÇÃO PREDIAL DE ÁGUA - FORNECIMENTO E INSTALAÇÃO. AF_04/2024</t>
  </si>
  <si>
    <t>JOELHO PVC, SOLDÁVEL, 45 GRAUS, DN 32 MM, INSTALADO EM RESERVAÇÃO PREDIAL DE ÁGUA - FORNECIMENTO E INSTALAÇÃO. AF_04/2024</t>
  </si>
  <si>
    <t>JOELHO PVC, SOLDÁVEL, 45 GRAUS, DN 40 MM, INSTALADO EM RESERVAÇÃO PREDIAL DE ÁGUA - FORNECIMENTO E INSTALAÇÃO. AF_04/2024</t>
  </si>
  <si>
    <t>JOELHO PVC, SOLDÁVEL, 45 GRAUS, DN 50 MM, INSTALADO EM RESERVAÇÃO PREDIAL DE ÁGUA - FORNECIMENTO E INSTALAÇÃO. AF_04/2024</t>
  </si>
  <si>
    <t>JOELHO PVC, SOLDÁVEL, 45 GRAUS, DN 60 MM, INSTALADO EM RESERVAÇÃO PREDIAL DE ÁGUA - FORNECIMENTO E INSTALAÇÃO. AF_04/2024</t>
  </si>
  <si>
    <t>JOELHO PVC, SOLDÁVEL, 45 GRAUS, DN 75 MM, INSTALADO EM RESERVAÇÃO PREDIAL DE ÁGUA - FORNECIMENTO E INSTALAÇÃO. AF_04/2024</t>
  </si>
  <si>
    <t>JOELHO PVC, SOLDÁVEL, 45 GRAUS, DN 85 MM, INSTALADO EM RESERVAÇÃO PREDIAL DE ÁGUA - FORNECIMENTO E INSTALAÇÃO. AF_04/2024</t>
  </si>
  <si>
    <t>LUVA DE COBRE, DN 104 MM, SEM ANEL DE SOLDA, INSTALADO EM RESERVAÇÃO PREDIAL DE ÁGUA - FORNECIMENTO E INSTALAÇÃO. AF_04/2024</t>
  </si>
  <si>
    <t>LUVA DE REDUÇÃO SOLDÁVEL, PVC, DN 32 MM X 25 MM, INSTALADO EM RESERVAÇÃO PREDIAL DE ÁGUA - FORNECIMENTO E INSTALAÇÃO. AF_04/2024</t>
  </si>
  <si>
    <t>LUVA DE REDUÇÃO SOLDÁVEL, PVC, DN 40 MM X 32 MM, INSTALADO EM RESERVAÇÃO PREDIAL DE ÁGUA - FORNECIMENTO E INSTALAÇÃO. AF_04/2024</t>
  </si>
  <si>
    <t>LUVA DE REDUÇÃO SOLDÁVEL, PVC, DN 60 MM X 50 MM, INSTALADO EM RESERVAÇÃO PREDIAL DE ÁGUA - FORNECIMENTO E INSTALAÇÃO. AF_04/2024</t>
  </si>
  <si>
    <t>LUVA DE REDUÇÃO, EM FERRO GALVANIZADO, CONEXÃO ROSQUEADA, DN 65 MM X 50 MM (2 1/2" X 2"), INSTALADO EM RESERVAÇÃO PREDIAL DE ÁGUA - FORNECIMENTO E INSTALAÇÃO. AF_04/2024</t>
  </si>
  <si>
    <t>LUVA DE REDUÇÃO, EM FERRO GALVANIZADO, CONEXÃO ROSQUEADA, DN 80 MM X 50 MM (3" X 2"), INSTALADO EM RESERVAÇÃO PREDIAL DE ÁGUA - FORNECIMENTO E INSTALAÇÃO. AF_04/2024</t>
  </si>
  <si>
    <t>LUVA DE REDUÇÃO, EM FERRO GALVANIZADO, CONEXÃO ROSQUEADA, DN 80 MM X 65 MM (3" X 2 1/2"), INSTALADO EM RESERVAÇÃO PREDIAL DE ÁGUA - FORNECIMENTO E INSTALAÇÃO. AF_04/2024</t>
  </si>
  <si>
    <t>LUVA DE REDUÇÃO, SOLDÁVEL, PVC, DN 50 X 25 MM, INSTALADO EM RESERVAÇÃO PREDIAL DE ÁGUA - FORNECIMENTO E INSTALAÇÃO. AF_04/2024</t>
  </si>
  <si>
    <t>LUVA EM COBRE, DN 54 MM, SEM ANEL DE SOLDA, INSTALADO EM RESERVAÇÃO PREDIAL DE ÁGUA - FORNECIMENTO E INSTALAÇÃO. AF_04/2024</t>
  </si>
  <si>
    <t>LUVA EM COBRE, DN 66 MM, SEM ANEL DE SOLDA, INSTALADO EM RESERVAÇÃO PREDIAL DE ÁGUA - FORNECIMENTO E INSTALAÇÃO. AF_04/2024</t>
  </si>
  <si>
    <t>LUVA EM COBRE, DN 79 MM, SEM ANEL DE SOLDA, INSTALADO EM RESERVAÇÃO PREDIAL DE ÁGUA - FORNECIMENTO E INSTALAÇÃO. AF_04/2024</t>
  </si>
  <si>
    <t>LUVA PVC, SOLDÁVEL, DN 25 MM, INSTALADO EM RESERVAÇÃO PREDIAL DE ÁGUA - FORNECIMENTO E INSTALAÇÃO. AF_04/2024</t>
  </si>
  <si>
    <t>LUVA PVC, SOLDÁVEL, DN 32 MM, INSTALADO EM RESERVAÇÃO PREDIAL DE ÁGUA - FORNECIMENTO E INSTALAÇÃO. AF_04/2024</t>
  </si>
  <si>
    <t>LUVA, CPVC, SOLDÁVEL, DN 114 MM, INSTALADO EM RESERVAÇÃO PREDIAL DE ÁGUA - FORNECIMENTO E INSTALAÇÃO. AF_04/2024</t>
  </si>
  <si>
    <t>LUVA, CPVC, SOLDÁVEL, DN 22 MM, INSTALADO EM RESERVAÇÃO PREDIAL DE ÁGUA - FORNECIMENTO E INSTALAÇÃO. AF_04/2024</t>
  </si>
  <si>
    <t>LUVA, CPVC, SOLDÁVEL, DN 28 MM, INSTALADO EM RESERVAÇÃO PREDIAL DE ÁGUA - FORNECIMENTO E INSTALAÇÃO. AF_04/2024</t>
  </si>
  <si>
    <t>LUVA, CPVC, SOLDÁVEL, DN 35 MM, INSTALADO EM RESERVAÇÃO PREDIAL DE ÁGUA - FORNECIMENTO E INSTALAÇÃO. AF_04/2024</t>
  </si>
  <si>
    <t>LUVA, CPVC, SOLDÁVEL, DN 42 MM, INSTALADO EM RESERVAÇÃO PREDIAL DE ÁGUA - FORNECIMENTO E INSTALAÇÃO. AF_04/2024</t>
  </si>
  <si>
    <t>LUVA, CPVC, SOLDÁVEL, DN 54 MM, INSTALADO EM RESERVAÇÃO PREDIAL DE ÁGUA - FORNECIMENTO E INSTALAÇÃO. AF_04/2024</t>
  </si>
  <si>
    <t>LUVA, CPVC, SOLDÁVEL, DN 73 MM, INSTALADO EM RESERVAÇÃO PREDIAL DE ÁGUA - FORNECIMENTO E INSTALAÇÃO. AF_04/2024</t>
  </si>
  <si>
    <t>LUVA, CPVC, SOLDÁVEL, DN 89 MM, INSTALADO EM RESERVAÇÃO PREDIAL DE ÁGUA - FORNECIMENTO E INSTALAÇÃO. AF_04/2024</t>
  </si>
  <si>
    <t>LUVA, EM FERRO GALVANIZADO, CONEXÃO ROSQUEADA, DN 50 MM (2"), INSTALADO EM RESERVAÇÃO PREDIAL DE ÁGUA - FORNECIMENTO E INSTALAÇÃO. AF_04/2024</t>
  </si>
  <si>
    <t>LUVA, EM FERRO GALVANIZADO, CONEXÃO ROSQUEADA, DN 65 MM (2 1/2"), INSTALADO EM RESERVAÇÃO PREDIAL DE ÁGUA - FORNECIMENTO E INSTALAÇÃO. AF_04/2024</t>
  </si>
  <si>
    <t>LUVA, EM FERRO GALVANIZADO, CONEXÃO ROSQUEADA, DN 80 MM (3"), INSTALADO EM RESERVAÇÃO PREDIAL DE ÁGUA - FORNECIMENTO E INSTALAÇÃO. AF_04/2024</t>
  </si>
  <si>
    <t>LUVA, PPR, DN 110 MM, CLASSE PN 25, INSTALADO EM RESERVAÇÃO PREDIAL DE ÁGUA - FORNECIMENTO E INSTALAÇÃO. AF_04/2024</t>
  </si>
  <si>
    <t>LUVA, PPR, DN 20 MM, INSTALADO EM RESERVAÇÃO PREDIAL DE ÁGUA - FORNECIMENTO E INSTALAÇÃO. AF_04/2024</t>
  </si>
  <si>
    <t>LUVA, PPR, DN 25 MM, INSTALADO EM RESERVAÇÃO PREDIAL DE ÁGUA - FORNECIMENTO E INSTALAÇÃO. AF_04/2024</t>
  </si>
  <si>
    <t>LUVA, PPR, DN 32 MM, CLASSE PN 25, INSTALADO EM RESERVAÇÃO PREDIAL DE ÁGUA - FORNECIMENTO E INSTALAÇÃO. AF_04/2024</t>
  </si>
  <si>
    <t>LUVA, PPR, DN 40 MM, CLASSE PN 25, INSTALADO EM RESERVAÇÃO PREDIAL DE ÁGUA - FORNECIMENTO E INSTALAÇÃO. AF_04/2024</t>
  </si>
  <si>
    <t>LUVA, PPR, DN 50 MM, CLASSE PN 25, INSTALADO EM RESERVAÇÃO PREDIAL DE ÁGUA - FORNECIMENTO E INSTALAÇÃO. AF_04/2024</t>
  </si>
  <si>
    <t>LUVA, PPR, DN 63 MM, CLASSE PN 25, INSTALADO EM RESERVAÇÃO PREDIAL DE ÁGUA - FORNECIMENTO E INSTALAÇÃO. AF_04/2024</t>
  </si>
  <si>
    <t>LUVA, PPR, DN 75 MM, CLASSE PN 25, INSTALADO EM RESERVAÇÃO PREDIAL DE ÁGUA - FORNECIMENTO E INSTALAÇÃO. AF_04/2024</t>
  </si>
  <si>
    <t>LUVA, PPR, DN 90 MM, CLASSE PN 25, INSTALADO EM RESERVAÇÃO PREDIAL DE ÁGUA - FORNECIMENTO E INSTALAÇÃO. AF_04/2024</t>
  </si>
  <si>
    <t>LUVA, PVC, SOLDÁVEL, DN 110 MM, INSTALADO EM RESERVAÇÃO PREDIAL DE ÁGUA - FORNECIMENTO E INSTALAÇÃO. AF_04/2024</t>
  </si>
  <si>
    <t>LUVA, PVC, SOLDÁVEL, DN 40 MM, INSTALADO EM RESERVAÇÃO PREDIAL DE ÁGUA - FORNECIMENTO E INSTALAÇÃO. AF_04/2024</t>
  </si>
  <si>
    <t>LUVA, PVC, SOLDÁVEL, DN 50 MM, INSTALADO EM RESERVAÇÃO PREDIAL DE ÁGUA - FORNECIMENTO E INSTALAÇÃO. AF_04/2024</t>
  </si>
  <si>
    <t>LUVA, PVC, SOLDÁVEL, DN 60 MM, INSTALADO EM RESERVAÇÃO PREDIAL DE ÁGUA - FORNECIMENTO E INSTALAÇÃO. AF_04/2024</t>
  </si>
  <si>
    <t>LUVA, PVC, SOLDÁVEL, DN 75 MM, INSTALADO EM RESERVAÇÃO PREDIAL DE ÁGUA - FORNECIMENTO E INSTALAÇÃO. AF_04/2024</t>
  </si>
  <si>
    <t>LUVA, PVC, SOLDÁVEL, DN 85 MM, INSTALADO EM RESERVAÇÃO PREDIAL DE ÁGUA - FORNECIMENTO E INSTALAÇÃO. AF_04/2024</t>
  </si>
  <si>
    <t>NIPLE DE REDUÇÃO, EM FERRO GALVANIZADO, CONEXÃO ROSQUEADA, DN 80 MM X 50 MM (3" X 2"), INSTALADO EM RESERVAÇÃO PREDIAL DE ÁGUA - FORNECIMENTO E INSTALAÇÃO. AF_04/2024</t>
  </si>
  <si>
    <t>NIPLE DE REDUÇÃO, EM FERRO GALVANIZADO, CONEXÃO ROSQUEADA, DN 80 MM X 65 MM (3" X 2 1/2"), INSTALADO EM RESERVAÇÃO PREDIAL DE ÁGUA - FORNECIMENTO E INSTALAÇÃO. AF_04/2024</t>
  </si>
  <si>
    <t>NIPLE, EM FERRO GALVANIZADO, CONEXÃO ROSQUEADA, DN 50 MM (2"), INSTALADO EM RESERVAÇÃO PREDIAL DE ÁGUA - FORNECIMENTO E INSTALAÇÃO. AF_04/2024</t>
  </si>
  <si>
    <t>NIPLE, EM FERRO GALVANIZADO, CONEXÃO ROSQUEADA, DN 65 MM (2 1/2"), INSTALADO EM RESERVAÇÃO PREDIAL DE ÁGUA - FORNECIMENTO E INSTALAÇÃO. AF_04/2024</t>
  </si>
  <si>
    <t>NIPLE, EM FERRO GALVANIZADO, CONEXÃO ROSQUEADA, DN 80 MM (3"), INSTALADO EM RESERVAÇÃO PREDIAL DE ÁGUA - FORNECIMENTO E INSTALAÇÃO. AF_04/2024</t>
  </si>
  <si>
    <t>TE DE REDUÇÃO, CPVC, DN 28 X 22 MM, INSTALADO EM RESERVAÇÃO PREDIAL DE ÁGUA - FORNECIMENTO E INSTALAÇÃO. AF_04/2024</t>
  </si>
  <si>
    <t>TE DE REDUÇÃO, CPVC, DN 35 X 28 MM, INSTALADO EM RESERVAÇÃO PREDIAL DE ÁGUA - FORNECIMENTO E INSTALAÇÃO. AF_04/2024</t>
  </si>
  <si>
    <t>TE DE REDUÇÃO, CPVC, DN 42 X 35 MM, INSTALADO EM RESERVAÇÃO PREDIAL DE ÁGUA - FORNECIMENTO E INSTALAÇÃO. AF_04/2024</t>
  </si>
  <si>
    <t>TE DE REDUÇÃO, EM FERRO GALVANIZADO, CONEXÃO ROSQUEADA, DN 80 MM X 50 MM (3" X 2"), INSTALADO EM RESERVAÇÃO PREDIAL DE ÁGUA - FORNECIMENTO E INSTALAÇÃO. AF_04/2024</t>
  </si>
  <si>
    <t>TE DE REDUÇÃO, EM FERRO GALVANIZADO, CONEXÃO ROSQUEADA, DN 80 MM X 65 MM (3" X 2 1/2"), INSTALADO EM RESERVAÇÃO PREDIAL DE ÁGUA - FORNECIMENTO E INSTALAÇÃO. AF_04/2024</t>
  </si>
  <si>
    <t>TE DE REDUÇÃO, PVC, SOLDÁVEL, 90 GRAUS, DN 50 MM X 25 MM, INSTALADO EM RESERVAÇÃO PREDIAL DE ÁGUA - FORNECIMENTO E INSTALAÇÃO. AF_04/2024</t>
  </si>
  <si>
    <t>TE DE REDUÇÃO, PVC, SOLDÁVEL, 90 GRAUS, DN 50 MM X 32 MM, INSTALADO EM RESERVAÇÃO PREDIAL DE ÁGUA - FORNECIMENTO E INSTALAÇÃO. AF_04/2024</t>
  </si>
  <si>
    <t>TE EM COBRE, DN 104 MM, SEM ANEL DE SOLDA, INSTALADO EM RESERVAÇÃO PREDIAL DE ÁGUA - FORNECIMENTO E INSTALAÇÃO. AF_04/2024</t>
  </si>
  <si>
    <t>TE EM COBRE, DN 54 MM, SEM ANEL DE SOLDA, INSTALADO EM RESERVAÇÃO PREDIAL DE ÁGUA - FORNECIMENTO E INSTALAÇÃO. AF_04/2024</t>
  </si>
  <si>
    <t>TE EM COBRE, DN 66 MM, SEM ANEL DE SOLDA, INSTALADO EM RESERVAÇÃO PREDIAL DE ÁGUA - FORNECIMENTO E INSTALAÇÃO. AF_04/2024</t>
  </si>
  <si>
    <t>TE EM COBRE, DN 79 MM, SEM ANEL DE SOLDA, INSTALADO EM RESERVAÇÃO PREDIAL DE ÁGUA - FORNECIMENTO E INSTALAÇÃO. AF_04/2024</t>
  </si>
  <si>
    <t>TE, CPVC, SOLDÁVEL, DN 114 MM, INSTALADO EM RESERVAÇÃO PREDIAL DE ÁGUA - FORNECIMENTO E INSTALAÇÃO. AF_04/2024</t>
  </si>
  <si>
    <t>TE, CPVC, SOLDÁVEL, DN 22 MM, INSTALADO EM RESERVAÇÃO PREDIAL DE ÁGUA - FORNECIMENTO E INSTALAÇÃO. AF_04/2024</t>
  </si>
  <si>
    <t>TE, CPVC, SOLDÁVEL, DN 28 MM, INSTALADO EM RESERVAÇÃO PREDIAL DE ÁGUA - FORNECIMENTO E INSTALAÇÃO. AF_04/2024</t>
  </si>
  <si>
    <t>TE, CPVC, SOLDÁVEL, DN 35 MM, INSTALADO EM RESERVAÇÃO PREDIAL DE ÁGUA - FORNECIMENTO E INSTALAÇÃO. AF_04/2024</t>
  </si>
  <si>
    <t>TE, CPVC, SOLDÁVEL, DN 42 MM, INSTALADO EM RESERVAÇÃO PREDIAL DE ÁGUA - FORNECIMENTO E INSTALAÇÃO. AF_04/2024</t>
  </si>
  <si>
    <t>TE, CPVC, SOLDÁVEL, DN 54 MM, INSTALADO EM RESERVAÇÃO PREDIAL DE ÁGUA - FORNECIMENTO E INSTALAÇÃO. AF_04/2024</t>
  </si>
  <si>
    <t>TE, CPVC, SOLDÁVEL, DN 73 MM, INSTALADO EM RESERVAÇÃO PREDIAL DE ÁGUA - FORNECIMENTO E INSTALAÇÃO. AF_04/2024</t>
  </si>
  <si>
    <t>TE, CPVC, SOLDÁVEL, DN 89 MM, INSTALADO EM RESERVAÇÃO PREDIAL DE ÁGUA - FORNECIMENTO E INSTALAÇÃO. AF_04/2024</t>
  </si>
  <si>
    <t>TUBO DE AÇO GALVANIZADO COM COSTURA, CLASSE MÉDIA, DN 50 MM (2"), CONEXÃO ROSQUEADA, INSTALADO EM RESERVAÇÃO PREDIAL DE ÁGUA - FORNECIMENTO E INSTALAÇÃO. AF_04/2024</t>
  </si>
  <si>
    <t>TUBO DE AÇO GALVANIZADO COM COSTURA, CLASSE MÉDIA, DN 65 MM (2 1/2"), CONEXÃO ROSQUEADA, INSTALADO EM RESERVAÇÃO PREDIAL DE ÁGUA - FORNECIMENTO E INSTALAÇÃO. AF_04/2024</t>
  </si>
  <si>
    <t>TUBO DE AÇO GALVANIZADO COM COSTURA, CLASSE MÉDIA, DN 80 MM (3"), CONEXÃO ROSQUEADA, INSTALADO EM RESERVAÇÃO PREDIAL DE ÁGUA - FORNECIMENTO E INSTALAÇÃO. AF_04/2024</t>
  </si>
  <si>
    <t>TUBO EM COBRE RÍGIDO, DN 104 MM, CLASSE E, SEM ISOLAMENTO, INSTALADO EM RESERVAÇÃO PREDIAL DE ÁGUA - FORNECIMENTO E INSTALAÇÃO. AF_04/2024</t>
  </si>
  <si>
    <t>TUBO EM COBRE RÍGIDO, DN 54 MM, CLASSE E, SEM ISOLAMENTO, INSTALADO EM RESERVAÇÃO PREDIAL DE ÁGUA - FORNECIMENTO E INSTALAÇÃO. AF_04/2024</t>
  </si>
  <si>
    <t>TUBO EM COBRE RÍGIDO, DN 66 MM, CLASSE E, SEM ISOLAMENTO, INSTALADO EM RESERVAÇÃO PREDIAL DE ÁGUA - FORNECIMENTO E INSTALAÇÃO. AF_04/2024</t>
  </si>
  <si>
    <t>TUBO EM COBRE RÍGIDO, DN 79 MM, CLASSE E, SEM ISOLAMENTO, INSTALADO EM RESERVAÇÃO PREDIAL DE ÁGUA - FORNECIMENTO E INSTALAÇÃO. AF_04/2024</t>
  </si>
  <si>
    <t>TUBO, CPVC, SOLDÁVEL, DN 114 MM, INSTALADO EM RESERVAÇÃO PREDIAL DE ÁGUA - FORNECIMENTO E INSTALAÇÃO. AF_04/2024</t>
  </si>
  <si>
    <t>TUBO, CPVC, SOLDÁVEL, DN 22 MM, INSTALADO EM RESERVAÇÃO PREDIAL DE ÁGUA - FORNECIMENTO E INSTALAÇÃO. AF_04/2024</t>
  </si>
  <si>
    <t>TUBO, CPVC, SOLDÁVEL, DN 28 MM, INSTALADO EM RESERVAÇÃO PREDIAL DE ÁGUA - FORNECIMENTO E INSTALAÇÃO. AF_04/2024</t>
  </si>
  <si>
    <t>TUBO, CPVC, SOLDÁVEL, DN 35 MM, INSTALADO EM RESERVAÇÃO PREDIAL DE ÁGUA - FORNECIMENTO E INSTALAÇÃO. AF_04/2024</t>
  </si>
  <si>
    <t>TUBO, CPVC, SOLDÁVEL, DN 42 MM, INSTALADO EM RESERVAÇÃO PREDIAL DE ÁGUA - FORNECIMENTO E INSTALAÇÃO. AF_04/2024</t>
  </si>
  <si>
    <t>TUBO, CPVC, SOLDÁVEL, DN 54 MM, INSTALADO EM RESERVAÇÃO PREDIAL DE ÁGUA - FORNECIMENTO E INSTALAÇÃO. AF_04/2024</t>
  </si>
  <si>
    <t>TUBO, CPVC, SOLDÁVEL, DN 73 MM, INSTALADO EM RESERVAÇÃO PREDIAL DE ÁGUA - FORNECIMENTO E INSTALAÇÃO. AF_04/2024</t>
  </si>
  <si>
    <t>TUBO, CPVC, SOLDÁVEL, DN 89 MM, INSTALADO EM RESERVAÇÃO PREDIAL DE ÁGUA - FORNECIMENTO E INSTALAÇÃO. AF_04/2024</t>
  </si>
  <si>
    <t>TUBO, PPR, DN 110 MM, CLASSE PN 12, INSTALADO EM RESERVAÇÃO PREDIAL DE ÁGUA - FORNECIMENTO E INSTALAÇÃO. AF_04/2024</t>
  </si>
  <si>
    <t>TUBO, PPR, DN 110 MM, CLASSE PN 25, INSTALADO EM RESERVAÇÃO PREDIAL DE ÁGUA - FORNECIMENTO E INSTALAÇÃO. AF_04/2024</t>
  </si>
  <si>
    <t>TUBO, PPR, DN 20 MM, CLASSE PN 20, INSTALADO EM RESERVAÇÃO PREDIAL DE ÁGUA - FORNECIMENTO E INSTALAÇÃO. AF_04/2024</t>
  </si>
  <si>
    <t>TUBO, PPR, DN 20 MM, CLASSE PN 25, INSTALADO EM RESERVAÇÃO PREDIAL DE ÁGUA - FORNECIMENTO E INSTALAÇÃO. AF_04/2024</t>
  </si>
  <si>
    <t>TUBO, PPR, DN 25 MM, CLASSE PN 20, INSTALADO EM RESERVAÇÃO PREDIAL DE ÁGUA - FORNECIMENTO E INSTALAÇÃO. AF_04/2024</t>
  </si>
  <si>
    <t>TUBO, PPR, DN 25 MM, CLASSE PN 25, INSTALADO EM RESERVAÇÃO PREDIAL DE ÁGUA - FORNECIMENTO E INSTALAÇÃO. AF_04/2024</t>
  </si>
  <si>
    <t>TUBO, PPR, DN 32 MM, CLASSE PN 12, INSTALADO EM RESERVAÇÃO PREDIAL DE ÁGUA - FORNECIMENTO E INSTALAÇÃO. AF_04/2024</t>
  </si>
  <si>
    <t>TUBO, PPR, DN 32 MM, CLASSE PN 25, INSTALADO EM RESERVAÇÃO PREDIAL DE ÁGUA - FORNECIMENTO E INSTALAÇÃO. AF_04/2024</t>
  </si>
  <si>
    <t>TUBO, PPR, DN 40 MM, CLASSE PN 12, INSTALADO EM RESERVAÇÃO PREDIAL DE ÁGUA - FORNECIMENTO E INSTALAÇÃO. AF_04/2024</t>
  </si>
  <si>
    <t>TUBO, PPR, DN 40 MM, CLASSE PN 25, INSTALADO EM RESERVAÇÃO PREDIAL DE ÁGUA - FORNECIMENTO E INSTALAÇÃO. AF_04/2024</t>
  </si>
  <si>
    <t>TUBO, PPR, DN 50 MM, CLASSE PN 12, INSTALADO EM RESERVAÇÃO PREDIAL DE ÁGUA - FORNECIMENTO E INSTALAÇÃO. AF_04/2024</t>
  </si>
  <si>
    <t>TUBO, PPR, DN 50 MM, CLASSE PN 25, INSTALADO EM RESERVAÇÃO PREDIAL DE ÁGUA - FORNECIMENTO E INSTALAÇÃO. AF_04/2024</t>
  </si>
  <si>
    <t>TUBO, PPR, DN 63 MM, CLASSE PN 12, INSTALADO EM RESERVAÇÃO PREDIAL DE ÁGUA - FORNECIMENTO E INSTALAÇÃO. AF_04/2024</t>
  </si>
  <si>
    <t>TUBO, PPR, DN 63 MM, CLASSE PN 25, INSTALADO EM RESERVAÇÃO PREDIAL DE ÁGUA - FORNECIMENTO E INSTALAÇÃO. AF_04/2024</t>
  </si>
  <si>
    <t>TUBO, PPR, DN 75 MM, CLASSE PN 12, INSTALADO EM RESERVAÇÃO PREDIAL DE ÁGUA - FORNECIMENTO E INSTALAÇÃO. AF_04/2024</t>
  </si>
  <si>
    <t>TUBO, PPR, DN 75 MM, CLASSE PN 25, INSTALADO EM RESERVAÇÃO PREDIAL DE ÁGUA - FORNECIMENTO E INSTALAÇÃO. AF_04/2024</t>
  </si>
  <si>
    <t>TUBO, PPR, DN 90 MM, CLASSE PN 12, INSTALADO EM RESERVAÇÃO PREDIAL DE ÁGUA - FORNECIMENTO E INSTALAÇÃO. AF_04/2024</t>
  </si>
  <si>
    <t>TUBO, PPR, DN 90 MM, CLASSE PN 25, INSTALADO EM RESERVAÇÃO PREDIAL DE ÁGUA - FORNECIMENTO E INSTALAÇÃO. AF_04/2024</t>
  </si>
  <si>
    <t>TUBO, PVC, SOLDÁVEL, DE 110MM, INSTALADO EM RESERVAÇÃO PREDIAL DE ÁGUA - FORNECIMENTO E INSTALAÇÃO. AF_04/2024</t>
  </si>
  <si>
    <t>TUBO, PVC, SOLDÁVEL, DE 25MM, INSTALADO EM RESERVAÇÃO PREDIAL DE ÁGUA - FORNECIMENTO E INSTALAÇÃO. AF_04/2024</t>
  </si>
  <si>
    <t>TUBO, PVC, SOLDÁVEL, DE 32MM, INSTALADO EM RESERVAÇÃO PREDIAL DE ÁGUA - FORNECIMENTO E INSTALAÇÃO. AF_04/2024</t>
  </si>
  <si>
    <t>TUBO, PVC, SOLDÁVEL, DE 40MM, INSTALADO EM RESERVAÇÃO PREDIAL DE ÁGUA - FORNECIMENTO E INSTALAÇÃO. AF_04/2024</t>
  </si>
  <si>
    <t>TUBO, PVC, SOLDÁVEL, DE 50MM, INSTALADO EM RESERVAÇÃO PREDIAL DE ÁGUA - FORNECIMENTO E INSTALAÇÃO. AF_04/2024</t>
  </si>
  <si>
    <t>TUBO, PVC, SOLDÁVEL, DE 60MM, INSTALADO EM RESERVAÇÃO PREDIAL DE ÁGUA - FORNECIMENTO E INSTALAÇÃO. AF_04/2024</t>
  </si>
  <si>
    <t>TUBO, PVC, SOLDÁVEL, DE 75MM, INSTALADO EM RESERVAÇÃO PREDIAL DE ÁGUA - FORNECIMENTO E INSTALAÇÃO. AF_04/2024</t>
  </si>
  <si>
    <t>TUBO, PVC, SOLDÁVEL, DE 85MM, INSTALADO EM RESERVAÇÃO PREDIAL DE ÁGUA - FORNECIMENTO E INSTALAÇÃO. AF_04/2024</t>
  </si>
  <si>
    <t>TÊ COM BUCHA DE LATÃO NA BOLSA CENTRAL, PVC, SOLDÁVEL, DN 25 MM X 3/4", INSTALADO EM RESERVAÇÃO PREDIAL DE ÁGUA - FORNECIMENTO E INSTALAÇÃO. AF_04/2024</t>
  </si>
  <si>
    <t>TÊ DE REDUÇÃO, PVC, SOLDÁVEL, DN 110 MM X 60 MM, INSTALADO EM RESERVAÇÃO PREDIAL DE ÁGUA - FORNECIMENTO E INSTALAÇÃO. AF_04/2024</t>
  </si>
  <si>
    <t>TÊ DE REDUÇÃO, PVC, SOLDÁVEL, DN 32 MM X 25 MM, INSTALADO EM RESERVAÇÃO PREDIAL DE ÁGUA - FORNECIMENTO E INSTALAÇÃO. AF_04/2024</t>
  </si>
  <si>
    <t>TÊ DE REDUÇÃO, PVC, SOLDÁVEL, DN 40 MM X 32 MM, INSTALADO EM RESERVAÇÃO PREDIAL DE ÁGUA - FORNECIMENTO E INSTALAÇÃO. AF_04/2024</t>
  </si>
  <si>
    <t>TÊ DE REDUÇÃO, PVC, SOLDÁVEL, DN 50 MM X 40 MM, INSTALADO EM RESERVAÇÃO PREDIAL DE ÁGUA - FORNECIMENTO E INSTALAÇÃO. AF_04/2024</t>
  </si>
  <si>
    <t>TÊ DE REDUÇÃO, PVC, SOLDÁVEL, DN 75 MM X 50 MM, INSTALADO EM RESERVAÇÃO PREDIAL DE ÁGUA - FORNECIMENTO E INSTALAÇÃO. AF_04/2024</t>
  </si>
  <si>
    <t>TÊ DE REDUÇÃO, PVC, SOLDÁVEL, DN 85 MM X 60 MM, INSTALADO EM RESERVAÇÃO PREDIAL DE ÁGUA - FORNECIMENTO E INSTALAÇÃO. AF_04/2024</t>
  </si>
  <si>
    <t>TÊ, EM FERRO GALVANIZADO, CONEXÃO ROSQUEADA, DN 50 MM (2"), INSTALADO EM RESERVAÇÃO PREDIAL DE ÁGUA - FORNECIMENTO E INSTALAÇÃO. AF_04/2024</t>
  </si>
  <si>
    <t>TÊ, EM FERRO GALVANIZADO, CONEXÃO ROSQUEADA, DN 65 MM (2 1/2"), INSTALADO EM RESERVAÇÃO PREDIAL DE ÁGUA - FORNECIMENTO E INSTALAÇÃO. AF_04/2024</t>
  </si>
  <si>
    <t>TÊ, EM FERRO GALVANIZADO, CONEXÃO ROSQUEADA, DN 80 MM (3"), INSTALADO EM RESERVAÇÃO PREDIAL DE ÁGUA - FORNECIMENTO E INSTALAÇÃO. AF_04/2024</t>
  </si>
  <si>
    <t>TÊ, PPR, DN 110 MM, INSTALADO EM RESERVAÇÃO PREDIAL DE ÁGUA - FORNECIMENTO E INSTALAÇÃO. AF_04/2024</t>
  </si>
  <si>
    <t>TÊ, PPR, DN 20 MM, INSTALADO EM RESERVAÇÃO PREDIAL DE ÁGUA - FORNECIMENTO E INSTALAÇÃO. AF_04/2024</t>
  </si>
  <si>
    <t>TÊ, PPR, DN 25 MM, INSTALADO EM RESERVAÇÃO PREDIAL DE ÁGUA - FORNECIMENTO E INSTALAÇÃO. AF_04/2024</t>
  </si>
  <si>
    <t>TÊ, PPR, DN 32 MM, INSTALADO EM RESERVAÇÃO PREDIAL DE ÁGUA - FORNECIMENTO E INSTALAÇÃO. AF_04/2024</t>
  </si>
  <si>
    <t>TÊ, PPR, DN 40 MM, INSTALADO EM RESERVAÇÃO PREDIAL DE ÁGUA - FORNECIMENTO E INSTALAÇÃO. AF_04/2024</t>
  </si>
  <si>
    <t>TÊ, PPR, DN 50 MM, INSTALADO EM RESERVAÇÃO PREDIAL DE ÁGUA - FORNECIMENTO E INSTALAÇÃO. AF_04/2024</t>
  </si>
  <si>
    <t>TÊ, PPR, DN 63 MM, INSTALADO EM RESERVAÇÃO PREDIAL DE ÁGUA - FORNECIMENTO E INSTALAÇÃO. AF_04/2024</t>
  </si>
  <si>
    <t>TÊ, PPR, DN 75 MM, INSTALADO EM RESERVAÇÃO PREDIAL DE ÁGUA - FORNECIMENTO E INSTALAÇÃO. AF_04/2024</t>
  </si>
  <si>
    <t>TÊ, PPR, DN 90 MM, INSTALADO EM RESERVAÇÃO PREDIAL DE ÁGUA - FORNECIMENTO E INSTALAÇÃO. AF_04/2024</t>
  </si>
  <si>
    <t>TÊ, PVC, SOLDÁVEL, DN 110 MM INSTALADO EM RESERVAÇÃO PREDIAL DE ÁGUA - FORNECIMENTO E INSTALAÇÃO. AF_04/2024</t>
  </si>
  <si>
    <t>TÊ, PVC, SOLDÁVEL, DN 25 MM INSTALADO EM RESERVAÇÃO PREDIAL DE ÁGUA - FORNECIMENTO E INSTALAÇÃO. AF_04/2024</t>
  </si>
  <si>
    <t>TÊ, PVC, SOLDÁVEL, DN 32 MM INSTALADO EM RESERVAÇÃO PREDIAL DE ÁGUA - FORNECIMENTO E INSTALAÇÃO. AF_04/2024</t>
  </si>
  <si>
    <t>TÊ, PVC, SOLDÁVEL, DN 40 MM INSTALADO EM RESERVAÇÃO PREDIAL DE ÁGUA - FORNECIMENTO E INSTALAÇÃO. AF_04/2024</t>
  </si>
  <si>
    <t>TÊ, PVC, SOLDÁVEL, DN 50 MM INSTALADO EM RESERVAÇÃO PREDIAL DE ÁGUA - FORNECIMENTO E INSTALAÇÃO. AF_04/2024</t>
  </si>
  <si>
    <t>TÊ, PVC, SOLDÁVEL, DN 60 MM INSTALADO EM RESERVAÇÃO PREDIAL DE ÁGUA - FORNECIMENTO E INSTALAÇÃO. AF_04/2024</t>
  </si>
  <si>
    <t>TÊ, PVC, SOLDÁVEL, DN 75 MM INSTALADO EM RESERVAÇÃO PREDIAL DE ÁGUA - FORNECIMENTO E INSTALAÇÃO. AF_04/2024</t>
  </si>
  <si>
    <t>TÊ, PVC, SOLDÁVEL, DN 85 MM INSTALADO EM RESERVAÇÃO PREDIAL DE ÁGUA - FORNECIMENTO E INSTALAÇÃO. AF_04/2024</t>
  </si>
  <si>
    <t>UNIÃO FLANGE, PPR, COM PARAFUSOS, DN 40 MM, INSTALADO EM RESERVAÇÃO PREDIAL DE ÁGUA - FORNECIMENTO E INSTALAÇÃO. AF_04/2024</t>
  </si>
  <si>
    <t>UNIÃO FLANGE, PPR, COM PARAFUSOS, DN 50 MM, INSTALADO EM RESERVAÇÃO PREDIAL DE ÁGUA - FORNECIMENTO E INSTALAÇÃO. AF_04/2024</t>
  </si>
  <si>
    <t>UNIÃO FLANGE, PPR, COM PARAFUSOS, DN 63 MM, INSTALADO EM RESERVAÇÃO PREDIAL DE ÁGUA - FORNECIMENTO E INSTALAÇÃO. AF_04/2024</t>
  </si>
  <si>
    <t>UNIÃO FLANGE, PPR, COM PARAFUSOS, DN 75 MM, INSTALADO EM RESERVAÇÃO PREDIAL DE ÁGUA - FORNECIMENTO E INSTALAÇÃO. AF_04/2024</t>
  </si>
  <si>
    <t>UNIÃO FLANGE, PPR, COM PARAFUSOS, DN 90 MM, INSTALADO EM RESERVAÇÃO PREDIAL DE ÁGUA - FORNECIMENTO E INSTALAÇÃO. AF_04/2024</t>
  </si>
  <si>
    <t>CONEXÃO FIXA, ROSCA FÊMEA, METÁLICA, PARA INSTALAÇÕES EM PEX ÁGUA, DN 16 MM X 1/2", COM ANEL DESLIZANTE.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</si>
  <si>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</si>
  <si>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</si>
  <si>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CONEXÃO FIXA, ROSCA FÊMEA, METÁLICA, PARA INSTALAÇÕES EM PEX ÁGUA, DN 25 MM X 1",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</si>
  <si>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</si>
  <si>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32 MM X 1", COM ANEL DESLIZANTE - FORNECIMENTO E INSTALAÇÃO. AF_02/2023</t>
  </si>
  <si>
    <t>CONEXÃO FIXA, ROSCA FÊMEA, PARA INSTALAÇÕES EM PEX ÁGUA, DN 16MM X 1/2",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</si>
  <si>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</si>
  <si>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</si>
  <si>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CONEXÃO FIXA, ROSCA FÊMEA, PARA INSTALAÇÕES EM PEX ÁGUA, DN 25MM X 3/4", CONEXÃO POR CRIMPAGEM - FORNECIMENTO E INSTALAÇÃO. AF_02/2023</t>
  </si>
  <si>
    <t>CONEXÃO FIXA, ROSCA MACHO, PARA INSTALAÇÕES EM PEX ÁGUA, DN 16 MM X 1/2", COM ANEL DESLIZANTE - FORNECIMENTO E INSTALAÇÃO. AF_02/2023</t>
  </si>
  <si>
    <t>CONEXÃO FIXA, ROSCA MACHO, PARA INSTALAÇÕES EM PEX ÁGUA, DN 16 MM X 3/4", COM ANEL DESLIZANTE - FORNECIMENTO E INSTALAÇÃO. AF_02/2023</t>
  </si>
  <si>
    <t>CONEXÃO FIXA, ROSCA MACHO, PARA INSTALAÇÕES EM PEX ÁGUA, DN 20 MM X 1/2", COM ANEL DESLIZANTE - FORNECIMENTO E INSTALAÇÃO. AF_02/2023</t>
  </si>
  <si>
    <t>CONEXÃO FIXA, ROSCA MACHO, PARA INSTALAÇÕES EM PEX ÁGUA, DN 20 MM X 3/4", COM ANEL DESLIZANTE - FORNECIMENTO E INSTALAÇÃO. AF_02/2023</t>
  </si>
  <si>
    <t>CONEXÃO FIXA, ROSCA MACHO, PARA INSTALAÇÕES EM PEX ÁGUA, DN 25 MM X 1", COM ANEL DESLIZANTE - FORNECIMENTO E INSTALAÇÃO. AF_02/2023</t>
  </si>
  <si>
    <t>CONEXÃO FIXA, ROSCA MACHO, PARA INSTALAÇÕES EM PEX ÁGUA, DN 25 MM X 1/2", COM ANEL DESLIZANTE - FORNECIMENTO E INSTALAÇÃO. AF_02/2023</t>
  </si>
  <si>
    <t>CONEXÃO FIXA, ROSCA MACHO, PARA INSTALAÇÕES EM PEX ÁGUA, DN 25 MM X 3/4", COM ANEL DESLIZANTE - FORNECIMENTO E INSTALAÇÃO. AF_02/2023</t>
  </si>
  <si>
    <t>CONEXÃO FIXA, ROSCA MACHO, PARA INSTALAÇÕES EM PEX ÁGUA, DN 32 MM X 1", COM ANEL DESLIZANTE - FORNECIMENTO E INSTALAÇÃO. AF_02/2023</t>
  </si>
  <si>
    <t>CONEXÃO MÓVEL, ROSCA FÊMEA, METÁLICA, PARA INSTALAÇÕES EM PEX ÁGUA, DN 16 MM X 3/4", COM ANEL DESLIZANTE. FORNECIMENTO E INSTALAÇÃO. AF_02/2023</t>
  </si>
  <si>
    <t>CONEXÃO MÓVEL, ROSCA FÊMEA, PARA INSTALAÇÕES EM PEX ÁGUA, DN 16 MM X 1/2", COM ANEL DESLIZANTE - FORNECIMENTO E INSTALAÇÃO. AF_02/2023</t>
  </si>
  <si>
    <t>CONEXÃO MÓVEL, ROSCA FÊMEA, PARA INSTALAÇÕES EM PEX ÁGUA, DN 20 MM X 1/2", COM ANEL DESLIZANTE - FORNECIMENTO E INSTALAÇÃO. AF_02/2023</t>
  </si>
  <si>
    <t>CONEXÃO MÓVEL, ROSCA FÊMEA, PARA INSTALAÇÕES EM PEX ÁGUA, DN 20 MM X 3/4", COM ANEL DESLIZANTE - FORNECIMENTO E INSTALAÇÃO. AF_02/2023</t>
  </si>
  <si>
    <t>CONEXÃO MÓVEL, ROSCA FÊMEA, PARA INSTALAÇÕES EM PEX ÁGUA, DN 25 MM X 1", COM ANEL DESLIZANTE - FORNECIMENTO E INSTALAÇÃO. AF_02/2023</t>
  </si>
  <si>
    <t>CONEXÃO MÓVEL, ROSCA FÊMEA, PARA INSTALAÇÕES EM PEX ÁGUA, DN 25 MM X 3/4", COM ANEL DESLIZANTE - FORNECIMENTO E INSTALAÇÃO. AF_02/2023</t>
  </si>
  <si>
    <t>CONEXÃO MÓVEL, ROSCA FÊMEA, PARA INSTALAÇÕES EM PEX ÁGUA, DN 32 MM X 1", COM ANEL DESLIZANTE - FORNECIMENTO E INSTALAÇÃO. AF_02/2023</t>
  </si>
  <si>
    <t>DISTRIBUIDOR 2 SAÍDAS, METÁLICO, PARA INSTALAÇÕES EM PEX ÁGUA, ENTRADA DE 1" X 2 SAÍDAS DE 1/2", CONEXÃO POR ANEL DESLIZANTE - FORNECIMENTO E INSTALAÇÃO. AF_02/2023</t>
  </si>
  <si>
    <t>DISTRIBUIDOR 2 SAÍDAS, METÁLICO, PARA INSTALAÇÕES EM PEX ÁGUA, ENTRADA DE 3/4" X 2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</si>
  <si>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</si>
  <si>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</si>
  <si>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METÁLICO, PARA INSTALAÇÕES EM PEX ÁGUA, ENTRADA DE 1" X 3 SAÍDAS DE 1/2", CONEXÃO POR ANEL DESLIZANTE - FORNECIMENTO E INSTALAÇÃO. AF_02/2023</t>
  </si>
  <si>
    <t>DISTRIBUIDOR 3 SAÍDAS, METÁLICO, PARA INSTALAÇÕES EM PEX ÁGUA, ENTRADA DE 3/4" X 3 SAÍDAS DE 1/2", CONEXÃO POR ANEL DESLIZANTE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</si>
  <si>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</si>
  <si>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</si>
  <si>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JOELHO 90 GRAUS, METÁLICO, PARA INSTALAÇÕES EM PEX ÁGUA, DN 16 MM, CONEXÃO POR ANEL DESLIZANTE - FORNECIMENTO E INSTALAÇÃO. AF_02/2023</t>
  </si>
  <si>
    <t>JOELHO 90 GRAUS, METÁLICO, PARA INSTALAÇÕES EM PEX ÁGUA, DN 20 MM, CONEXÃO POR ANEL DESLIZANTE - FORNECIMENTO E INSTALAÇÃO. AF_02/2023</t>
  </si>
  <si>
    <t>JOELHO 90 GRAUS, METÁLICO, PARA INSTALAÇÕES EM PEX ÁGUA, DN 25 MM,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</si>
  <si>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</si>
  <si>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</si>
  <si>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PARA INSTALAÇÕES EM PEX ÁGUA, DN 20 MM, CONEXÃO POR CRIMPAGEM - FORNECIMENTO E INSTALAÇÃO. AF_02/2023</t>
  </si>
  <si>
    <t>JOELHO 90 GRAUS, PARA INSTALAÇÕES EM PEX ÁGUA, DN 25 MM, CONEXÃO POR CRIMPAGEM - FORNECIMENTO E INSTALAÇÃO. AF_02/2023</t>
  </si>
  <si>
    <t>JOELHO 90 GRAUS, ROSCA FÊMEA TERMINAL, METÁLICO, PARA INSTALAÇÕES EM PEX ÁGUA, DN 16MM X 1/2",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</si>
  <si>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</si>
  <si>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</si>
  <si>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90 GRAUS, ROSCA FÊMEA TERMINAL, METÁLICO, PARA INSTALAÇÕES EM PEX ÁGUA, DN 25 MM X 3/4", CONEXÃO POR ANEL DESLIZANTE - FORNECIMENTO E INSTALAÇÃO. AF_02/2023</t>
  </si>
  <si>
    <t>JOELHO 90 GRAUS, ROSCA FÊMEA TERMINAL, PARA INSTALAÇÕES EM PEX ÁGUA, DN 16MM X 1/2",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</si>
  <si>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</si>
  <si>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</si>
  <si>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ROSCA FÊMEA TERMINAL, PARA INSTALAÇÕES EM PEX ÁGUA, DN 25 MM X 3/4", FIXAÇÃO DAS CONEXÕES POR CRIMPAGEM - FORNECIMENTO E INSTALAÇÃO. AF_02/2023</t>
  </si>
  <si>
    <t>JOELHO 90 GRAUS, ROSCA FÊMEA TERMINAL, PARA INSTALAÇÕES EM PEX ÁGUA, DN 25MM X 1/2", CONEXÃO POR CRIMPAGEM - FORNECIMENTO E INSTALAÇÃO. AF_02/2023</t>
  </si>
  <si>
    <t>JOELHO 90 GRAUS, ROSCA MACHO TERMINAL, PARA INSTALAÇÕES EM PEX ÁGUA, DN 16 MM X 1/2", COM ANEL DESLIZANTE - FORNECIMENTO E INSTALAÇÃO. AF_02/2023</t>
  </si>
  <si>
    <t>JOELHO 90 GRAUS, ROSCA MACHO TERMINAL, PARA INSTALAÇÕES EM PEX ÁGUA, DN 20 MM X 1/2", FIXAÇÃO DAS CONEXÕES POR CRIMPAGEM - FORNECIMENTO E INSTALAÇÃO. AF_02/2023</t>
  </si>
  <si>
    <t>JOELHO 90 GRAUS, ROSCA MACHO TERMINAL, PARA INSTALAÇÕES EM PEX ÁGUA, DN 20 MM X 3/4", FIXAÇÃO DAS CONEXÕES POR CRIMPAGEM - FORNECIMENTO E INSTALAÇÃO. AF_02/2023</t>
  </si>
  <si>
    <t>JOELHO 90 GRAUS, ROSCA MACHO TERMINAL, PARA INSTALAÇÕES EM PEX ÁGUA, DN 25 MM X 1", COM ANEL DESLIZANTE - FORNECIMENTO E INSTALAÇÃO. AF_02/2023</t>
  </si>
  <si>
    <t>JOELHO 90 GRAUS, ROSCA MACHO TERMINAL, PARA INSTALAÇÕES EM PEX ÁGUA, DN 25 MM X 1/2", COM ANEL DESLIZANTE - FORNECIMENTO E INSTALAÇÃO. AF_02/2023</t>
  </si>
  <si>
    <t>JOELHO 90 GRAUS, ROSCA MACHO TERMINAL, PARA INSTALAÇÕES EM PEX ÁGUA, DN 25 MM X 3/4", FIXAÇÃO DAS CONEXÕES POR CRIMPAGEM - FORNECIMENTO E INSTALAÇÃO. AF_02/2023</t>
  </si>
  <si>
    <t>JOELHO 90 GRAUS, ROSCA MACHO TERMINAL, PARA INSTALAÇÕES EM PEX ÁGUA, DN 32 MM X 1", COM ANEL DESLIZANTE - FORNECIMENTO E INSTALAÇÃO. AF_02/2023</t>
  </si>
  <si>
    <t>JOELHO ROSCA FÊMEA MÓVEL, PARA INSTALAÇÕES EM PEX ÁGUA, DN 16 MM X 1/2", COM ANEL DESLIZANTE - FORNECIMENTO E INSTALAÇÃO. AF_02/2023</t>
  </si>
  <si>
    <t>JOELHO ROSCA FÊMEA MÓVEL, PARA INSTALAÇÕES EM PEX ÁGUA, DN 20 MM X 1/2", COM ANEL DESLIZANTE - FORNECIMENTO E INSTALAÇÃO. AF_02/2023</t>
  </si>
  <si>
    <t>JOELHO ROSCA FÊMEA MÓVEL, PARA INSTALAÇÕES EM PEX ÁGUA, DN 25 MM X 3/4", COM ANEL DESLIZANTE - FORNECIMENTO E INSTALAÇÃO. AF_02/2023</t>
  </si>
  <si>
    <t>JOELHO ROSCA FÊMEA, COM BASE FIXA, METÁLICO, PARA INSTALAÇÕES EM PEX ÁGUA, DN 20MM X 1/2", CONEXÃO POR ANEL DESLIZANTE - FORNECIMENTO E INSTALAÇÃO. AF_02/2023</t>
  </si>
  <si>
    <t>JOELHO ROSCA FÊMEA, COM BASE FIXA, METÁLICO, PARA INSTALAÇÕES EM PEX ÁGUA, DN 25MM X 3/4", CONEXÃO POR ANEL DESLIZANTE - FORNECIMENTO E INSTALAÇÃO. AF_02/2023</t>
  </si>
  <si>
    <t>JOELHO ROSCA FÊMEA, MÓVEL, METÁLICO, PARA INSTALAÇÕES EM PEX ÁGUA, DN 20MM X 3/4", CONEXÃO POR ANEL DESLIZANTE - FORNECIMENTO E INSTALAÇÃO. AF_02/2023</t>
  </si>
  <si>
    <t>JOELHO, ROSCA FÊMEA, COM BASE FIXA, METÁLICO, PARA INSTALAÇÕES EM PEX ÁGUA, DN 16MM X 1/2", CONEXÃO POR ANEL DESLIZANTE - FORNECIMENTO E INSTALAÇÃO. AF_02/2023</t>
  </si>
  <si>
    <t>JOELHO, ROSCA FÊMEA, COM BASE FIXA, PARA INSTALAÇÕES EM PEX ÁGUA, DN 16 MM X 3/4", FIXAÇÃO DAS CONEXÕES POR CRIMPAGEM - FORNECIMENTO E INSTALAÇÃO. AF_02/2023</t>
  </si>
  <si>
    <t>JOELHO, ROSCA FÊMEA, COM BASE FIXA, PARA INSTALAÇÕES EM PEX ÁGUA, DN 20 MM X 3/4", FIXAÇÃO DAS CONEXÕES POR CRIMPAGEM - FORNECIMENTO E INSTALAÇÃO. AF_02/2023</t>
  </si>
  <si>
    <t>JOELHO, ROSCA FÊMEA, COM BASE FIXA, PARA INSTALAÇÕES EM PEX ÁGUA, DN 25 MM X 1/2", FIXAÇÃO DAS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</si>
  <si>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</si>
  <si>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</si>
  <si>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ANEL DESLIZANTE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</si>
  <si>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</si>
  <si>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ANEL DESLIZANTE - FORNECIMENTO E INSTALAÇÃO. AF_02/2023</t>
  </si>
  <si>
    <t>KIT CHASSI PEX, PRÉ-FABRICADO, PARA ÁREA DE SERVIÇO COM TANQUE E MÁQUINA DE LAVAR ROUPA, INCLUSO QUADRO METÁLICO, TUBOS E CONEXÕES POR CRIMPAGEM - FORNECIMENTO E INSTALAÇÃO. AF_02/2023</t>
  </si>
  <si>
    <t>LUVA DE REDUÇÃO PARA INSTALAÇÕES EM PEX ÁGUA, DN 20 X 16 MM, CONEXÃO POR CRIMPAGEM - FORNECIMENTO E INSTALAÇÃO. AF_02/2023</t>
  </si>
  <si>
    <t>LUVA DE REDUÇÃO PARA INSTALAÇÕES EM PEX ÁGUA, DN 25 X 16 MM, CONEXÃO POR CRIMPAGEM - FORNECIMENTO E INSTALAÇÃO. AF_02/2023</t>
  </si>
  <si>
    <t>LUVA DE REDUÇÃO PARA INSTALAÇÕES EM PEX ÁGUA, DN 32 X 25 MM, CONEXÃO POR CRIMPAGEM - FORNECIMENTO E INSTALAÇÃO. AF_02/2023</t>
  </si>
  <si>
    <t>LUVA DE REDUÇÃO, PARA INSTALAÇÕES EM PEX ÁGUA, DN 20 X 16 MM, COM ANEL DESLIZANTE - FORNECIMENTO E INSTALAÇÃO. AF_02/2023</t>
  </si>
  <si>
    <t>LUVA DE REDUÇÃO, PARA INSTALAÇÕES EM PEX ÁGUA, DN 25 X 16 MM, COM ANEL DESLIZANTE - FORNECIMENTO E INSTALAÇÃO. AF_02/2023</t>
  </si>
  <si>
    <t>LUVA DE REDUÇÃO, PARA INSTALAÇÕES EM PEX ÁGUA, DN 25 X 20 MM, COM ANEL DESLIZANTE - FORNECIMENTO E INSTALAÇÃO. AF_02/2023</t>
  </si>
  <si>
    <t>LUVA DE REDUÇÃO, PARA INSTALAÇÕES EM PEX ÁGUA, DN 32 X 20 MM, FIXAÇÃO DAS CONEXÕES POR CRIMPAGEM - FORNECIMENTO E INSTALAÇÃO. AF_02/2023</t>
  </si>
  <si>
    <t>LUVA DE REDUÇÃO, PARA INSTALAÇÕES EM PEX ÁGUA, DN 32 X 25 MM, COM ANEL DESLIZANTE - FORNECIMENTO E INSTALAÇÃO. AF_02/2023</t>
  </si>
  <si>
    <t>LUVA PARA INSTALAÇÕES EM PEX ÁGUA, DN 16 MM, CONEXÃO POR CRIMPAGEM - FORNECIMENTO E INSTALAÇÃO. AF_02/2023</t>
  </si>
  <si>
    <t>LUVA PARA INSTALAÇÕES EM PEX ÁGUA, DN 20 MM, CONEXÃO POR CRIMPAGEM - FORNECIMENTO E INSTALAÇÃO. AF_02/2023</t>
  </si>
  <si>
    <t>LUVA PARA INSTALAÇÕES EM PEX ÁGUA, DN 25 MM, CONEXÃO POR CRIMPAGEM - FORNECIMENTO E INSTALAÇÃO. AF_02/2023</t>
  </si>
  <si>
    <t>LUVA PARA INSTALAÇÕES EM PEX ÁGUA, DN 32 MM, CONEXÃO POR CRIMPAGEM - FORNECIMENTO E INSTALAÇÃO. AF_02/2023</t>
  </si>
  <si>
    <t>LUVA, PARA INSTALAÇÕES EM PEX ÁGUA, DN 16 MM, COM ANEL DESLIZANTE - FORNECIMENTO E INSTALAÇÃO. AF_02/2023</t>
  </si>
  <si>
    <t>LUVA, PARA INSTALAÇÕES EM PEX ÁGUA, DN 20 MM, COM ANEL DESLIZANTE - FORNECIMENTO E INSTALAÇÃO. AF_02/2023</t>
  </si>
  <si>
    <t>LUVA, PARA INSTALAÇÕES EM PEX ÁGUA, DN 25 MM, COM ANEL DESLIZANTE - FORNECIMENTO E INSTALAÇÃO. AF_02/2023</t>
  </si>
  <si>
    <t>LUVA, PARA INSTALAÇÕES EM PEX ÁGUA, DN 32 MM, COM ANEL DESLIZANTE - FORNECIMENTO E INSTALAÇÃO. AF_02/2023</t>
  </si>
  <si>
    <t>TAMPÃO / CAP, ROSCA FÊMEA, PARA INSTALAÇÕES EM PEX ÁGUA, DN 1/2" - FORNECIMENTO E INSTALAÇÃO. AF_02/2023</t>
  </si>
  <si>
    <t>TAMPÃO / CAP, ROSCA FÊMEA, PARA INSTALAÇÕES EM PEX ÁGUA, DN 3/4" - FORNECIMENTO E INSTALAÇÃO. AF_02/2023</t>
  </si>
  <si>
    <t>TAMPÃO / CAP, ROSCA MACHO, PARA INSTALAÇÕES EM PEX ÁGUA, DN 1/2" - FORNECIMENTO E INSTALAÇÃO. AF_02/2023</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</si>
  <si>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</si>
  <si>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</si>
  <si>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</si>
  <si>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</si>
  <si>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TÊ DE REDUÇÃO, PARA INSTALAÇÕES EM PEX ÁGUA, DN 16 X 20 X 16 MM, COM ANEL DESLIZANTE - FORNECIMENTO E INSTALAÇÃO. AF_02/2023</t>
  </si>
  <si>
    <t>TÊ DE REDUÇÃO, PARA INSTALAÇÕES EM PEX ÁGUA, DN 16 X 25 X 16 MM, COM ANEL DESLIZANTE - FORNECIMENTO E INSTALAÇÃO. AF_02/2023</t>
  </si>
  <si>
    <t>TÊ DE REDUÇÃO, PARA INSTALAÇÕES EM PEX ÁGUA, DN 20 X 16 X 16 MM, COM ANEL DESLIZANTE - FORNECIMENTO E INSTALAÇÃO. AF_02/2023</t>
  </si>
  <si>
    <t>TÊ DE REDUÇÃO, PARA INSTALAÇÕES EM PEX ÁGUA, DN 20 X 16 X 20 MM, COM ANEL DESLIZANTE - FORNECIMENTO E INSTALAÇÃO. AF_02/2023</t>
  </si>
  <si>
    <t>TÊ DE REDUÇÃO, PARA INSTALAÇÕES EM PEX ÁGUA, DN 20 X 20 X 16 MM, COM ANEL DESLIZANTE - FORNECIMENTO E INSTALAÇÃO. AF_02/2023</t>
  </si>
  <si>
    <t>TÊ DE REDUÇÃO, PARA INSTALAÇÕES EM PEX ÁGUA, DN 20 X 25 X 20 MM, COM ANEL DESLIZANTE - FORNECIMENTO E INSTALAÇÃO. AF_02/2023</t>
  </si>
  <si>
    <t>TÊ DE REDUÇÃO, PARA INSTALAÇÕES EM PEX ÁGUA, DN 25 X 16 X 16 MM, COM ANEL DESLIZANTE - FORNECIMENTO E INSTALAÇÃO. AF_02/2023</t>
  </si>
  <si>
    <t>TÊ DE REDUÇÃO, PARA INSTALAÇÕES EM PEX ÁGUA, DN 25 X 16 X 20 MM, COM ANEL DESLIZANTE - FORNECIMENTO E INSTALAÇÃO. AF_02/2023</t>
  </si>
  <si>
    <t>TÊ DE REDUÇÃO, PARA INSTALAÇÕES EM PEX ÁGUA, DN 25 X 16 X 25 MM, COM ANEL DESLIZANTE - FORNECIMENTO E INSTALAÇÃO. AF_02/2023</t>
  </si>
  <si>
    <t>TÊ DE REDUÇÃO, PARA INSTALAÇÕES EM PEX ÁGUA, DN 25 X 20 X 20 MM, COM ANEL DESLIZANTE - FORNECIMENTO E INSTALAÇÃO. AF_02/2023</t>
  </si>
  <si>
    <t>TÊ DE REDUÇÃO, PARA INSTALAÇÕES EM PEX ÁGUA, DN 25 X 20 X 25 MM, COM ANEL DESLIZANTE - FORNECIMENTO E INSTALAÇÃO. AF_02/2023</t>
  </si>
  <si>
    <t>TÊ DE REDUÇÃO, PARA INSTALAÇÕES EM PEX ÁGUA, DN 25 X 32 X 25 MM, COM ANEL DESLIZANTE - FORNECIMENTO E INSTALAÇÃO. AF_02/2023</t>
  </si>
  <si>
    <t>TÊ DE REDUÇÃO, PARA INSTALAÇÕES EM PEX ÁGUA, DN 32 X 20 X 32 MM, COM ANEL DESLIZANTE - FORNECIMENTO E INSTALAÇÃO. AF_02/2023</t>
  </si>
  <si>
    <t>TÊ DE REDUÇÃO, PARA INSTALAÇÕES EM PEX ÁGUA, DN 32 X 25 X 25 MM, COM ANEL DESLIZANTE - FORNECIMENTO E INSTALAÇÃO. AF_02/2023</t>
  </si>
  <si>
    <t>TÊ DE REDUÇÃO, PARA INSTALAÇÕES EM PEX ÁGUA, DN 32 X 25 X 32 MM, COM ANEL DESLIZANTE - FORNECIMENTO E INSTALAÇÃO. AF_02/2023</t>
  </si>
  <si>
    <t>TÊ MISTURADOR, PARA INSTALAÇÕES EM PEX ÁGUA, DN 16 MM X 1/2", COM ANEL DESLIZANTE - FORNECIMENTO E INSTALAÇÃO. AF_02/2023</t>
  </si>
  <si>
    <t>TÊ MISTURADOR, PARA INSTALAÇÕES EM PEX ÁGUA, DN 20 MM X 3/4", COM ANEL DESLIZANTE - FORNECIMENTO E INSTALAÇÃO. AF_02/2023</t>
  </si>
  <si>
    <t>TÊ ROSCA FÊMEA, PARA INSTALAÇÕES EM PEX ÁGUA, DN 20 MM X 3/4", COM ANEL DESLIZANTE - FORNECIMENTO E INSTALAÇÃO. AF_02/2023</t>
  </si>
  <si>
    <t>TÊ ROSCA FÊMEA, PARA INSTALAÇÕES EM PEX ÁGUA, DN 25 MM X 1/2", COM ANEL DESLIZANTE - FORNECIMENTO E INSTALAÇÃO. AF_02/2023</t>
  </si>
  <si>
    <t>TÊ ROSCA MACHO, PARA INSTALAÇÕES EM PEX ÁGUA, DN 16 MM X 1/2", COM ANEL DESLIZANTE - FORNECIMENTO E INSTALAÇÃO. AF_02/2023</t>
  </si>
  <si>
    <t>TÊ ROSCA MACHO, PARA INSTALAÇÕES EM PEX ÁGUA, DN 20 MM X 1/2", COM ANEL DESLIZANTE - FORNECIMENTO E INSTALAÇÃO. AF_02/2023</t>
  </si>
  <si>
    <t>TÊ ROSCA MACHO, PARA INSTALAÇÕES EM PEX ÁGUA, DN 20 MM X 3/4", COM ANEL DESLIZANTE - FORNECIMENTO E INSTALAÇÃO. AF_02/2023</t>
  </si>
  <si>
    <t>TÊ ROSCA MACHO, PARA INSTALAÇÕES EM PEX ÁGUA, DN 25 MM X 3/4", COM ANEL DESLIZANTE - FORNECIMENTO E INSTALAÇÃO. AF_02/2023</t>
  </si>
  <si>
    <t>TÊ ROSCA MACHO, PARA INSTALAÇÕES EM PEX ÁGUA, DN 32 MM X 3/4", COM ANEL DESLIZANTE - FORNECIMENTO E INSTALAÇÃO. AF_02/2023</t>
  </si>
  <si>
    <t>TÊ, METÁLICO, PARA INSTALAÇÕES EM PEX ÁGUA, DN 16 MM, CONEXÃO POR ANEL DESLIZANTE - FORNECIMENTO E INSTALAÇÃO. AF_02/2023</t>
  </si>
  <si>
    <t>TÊ, METÁLICO, PARA INSTALAÇÕES EM PEX ÁGUA, DN 20 MM, CONEXÃO POR ANEL DESLIZANTE - FORNECIMENTO E INSTALAÇÃO. AF_02/2023</t>
  </si>
  <si>
    <t>TÊ, METÁLICO, PARA INSTALAÇÕES EM PEX ÁGUA, DN 25 MM,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</si>
  <si>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</si>
  <si>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</si>
  <si>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</si>
  <si>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TÊ, PARA INSTALAÇÕES EM PEX ÁGUA, DN 25 MM, CONEXÃO POR CRIMPAGEM - FORNECIMENTO E INSTALAÇÃO. AF_02/2023</t>
  </si>
  <si>
    <t>TÊ, PARA INSTALAÇÕES EM PEX ÁGUA, DN 32 MM, CONEXÃO POR CRIMPAGEM - FORNECIMENTO E INSTALAÇÃO. AF_02/2023</t>
  </si>
  <si>
    <t>TÊ, ROSCA FÊMEA, METÁLICO, PARA INSTALAÇÕES EM PEX ÁGUA, DN 16 MM X ½", CONEXÃO POR ANEL DESLIZANTE - FORNECIMENTO E INSTALAÇÃO. AF_02/2023</t>
  </si>
  <si>
    <t>TÊ, ROSCA FÊMEA, METÁLICO, PARA INSTALAÇÕES EM PEX ÁGUA, DN 20 MM X 1/2", CONEXÃO POR ANEL DESLIZANTE - FORNECIMENTO E INSTALAÇÃO. AF_02/2023</t>
  </si>
  <si>
    <t>TÊ, ROSCA FÊMEA, METÁLICO, PARA INSTALAÇÕES EM PEX ÁGUA, DN 25 MM X 3/4", CONEXÃO POR ANEL DESLIZANTE - FORNECIMENTO E INSTALAÇÃO. AF_02/2023</t>
  </si>
  <si>
    <t>UNIÃO DE REDUÇÃO, METÁLICA, PARA INSTALAÇÕES EM PEX ÁGUA, DN 20 X 16 MM, CONEXÃO POR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</si>
  <si>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</si>
  <si>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</si>
  <si>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DE REDUÇÃO, METÁLICA, PARA INSTALAÇÕES EM PEX ÁGUA, DN 32 X 25 MM, CONEXÃO POR ANEL DESLIZANTE - FORNECIMENTO E INSTALAÇÃO. AF_02/2023</t>
  </si>
  <si>
    <t>UNIÃO METÁLICA PARA INSTALAÇÕES EM PEX ÁGUA, DN 16 MM, COM ANEL DESLIZANTE - FORNECIMENTO E INSTALAÇÃO. AF_02/2023</t>
  </si>
  <si>
    <t>UNIÃO METÁLICA PARA INSTALAÇÕES EM PEX ÁGUA, DN 20 MM, COM ANEL DESLIZANTE - FORNECIMENTO E INSTALAÇÃO. AF_02/2023</t>
  </si>
  <si>
    <t>UNIÃO METÁLICA PARA INSTALAÇÕES EM PEX ÁGUA, DN 25 MM, COM ANEL DESLIZANTE - FORNECIMENTO E INSTALAÇÃO. AF_02/2023</t>
  </si>
  <si>
    <t>UNIÃO METÁLICA PARA INSTALAÇÕES EM PEX ÁGUA, DN 32 MM, COM ANEL DESLIZANTE - FORNECIMENTO E INSTALAÇÃO. AF_02/2023</t>
  </si>
  <si>
    <t>BUCHA DE REDUÇÃO, PPR, 32 X 25, CLASSE PN 25, INSTALADO EM PRUMADA DE ÁGUA FORNECIMENTO E INSTALAÇÃO . AF_08/2022</t>
  </si>
  <si>
    <t>BUCHA DE REDUÇÃO, PPR, 32 X 25, CLASSE PN 25, INSTALADO EM RAMAL DE DISTRIBUIÇÃO DE ÁGUA FORNECIMENTO E INSTALAÇÃO. AF_08/2022</t>
  </si>
  <si>
    <t>BUCHA DE REDUÇÃO, PPR, 40 X 25, CLASSE PN 25, INSTALADO EM PRUMADA DE ÁGUA FORNECIMENTO E INSTALAÇÃO . AF_08/2022</t>
  </si>
  <si>
    <t>BUCHA DE REDUÇÃO, PPR, 40 X 25, CLASSE PN 25, INSTALADO EM RAMAL DE DISTRIBUIÇÃO DE ÁGUA FORNECIMENTO E INSTALAÇÃO. AF_08/2022</t>
  </si>
  <si>
    <t>BUCHA DE REDUÇÃO, PPR, DN 25 X 20 MM, INSTALADO EM RAMAL OU SUB-RAMAL DE ÁGUA - FORNECIMENTO E INSTALAÇÃO. AF_08/2022</t>
  </si>
  <si>
    <t>CONECTOR FÊMEA, PPR, 25 X 1/2", CLASSE PN 25, INSTALADO EM PRUMADA DE ÁGUA FORNECIMENTO E INSTALAÇÃO . AF_08/2022</t>
  </si>
  <si>
    <t>CONECTOR FÊMEA, PPR, 25 X 1/2, CLASSE PN 25, INSTALADO EM RAMAL DE DISTRIBUIÇÃO DE ÁGUA FORNECIMENTO E INSTALAÇÃO. AF_08/2022</t>
  </si>
  <si>
    <t>CONECTOR FÊMEA, PPR, 25 X 1/2, CLASSE PN 25, INSTALADO EM RAMAL OU SUB-RAMAL DE ÁGUA FORNECIMENTO E INSTALAÇÃO. AF_08/2022</t>
  </si>
  <si>
    <t>CONECTOR FÊMEA, PPR, 32 X 3/4", CLASSE PN 25, INSTALADO EM RAMAL DE DISTRIBUIÇÃO DE ÁGUA FORNECIMENTO E INSTALAÇÃO. AF_08/2022</t>
  </si>
  <si>
    <t>CONECTOR MACHO, PPR, 25 X 1/2", CLASSE PN 25, INSTALADO EM PRUMADA DE ÁGUA FORNECIMENTO E INSTALAÇÃO . AF_08/2022</t>
  </si>
  <si>
    <t>CONECTOR MACHO, PPR, 25 X 1/2, CLASSE PN 25, INSTALADO EM RAMAL DE DISTRIBUIÇÃO DE ÁGUA FORNECIMENTO E INSTALAÇÃO. AF_08/2022</t>
  </si>
  <si>
    <t>CONECTOR MACHO, PPR, 25 X 1/2, CLASSE PN 25, INSTALADO EM RAMAL OU SUB-RAMAL DE ÁGUA FORNECIMENTO E INSTALAÇÃO. AF_08/2022</t>
  </si>
  <si>
    <t>CONECTOR MACHO, PPR, 32 X 3/4", CLASSE PN 25, INSTALADO EM RAMAL DE DISTRIBUIÇÃO DE ÁGUA FORNECIMENTO E INSTALAÇÃO. AF_08/2022</t>
  </si>
  <si>
    <t>CURVA 90 GRAUS, PPR, DN 20 MM, INSTALADO EM RAMAL OU SUB-RAMAL DE ÁGUA - FORNECIMENTO E INSTALAÇÃO. AF_08/2022</t>
  </si>
  <si>
    <t>CURVA 90 GRAUS, PPR, DN 25 MM, INSTALADO EM RAMAL OU SUB-RAMAL DE ÁGUA - FORNECIMENTO E INSTALAÇÃO. AF_08/2022</t>
  </si>
  <si>
    <t>JOELHO 45 GRAUS, PPR, DN 20 MM, INSTALADO EM RAMAL OU SUB-RAMAL DE ÁGUA - FORNECIMENTO E INSTALAÇÃO. AF_08/2022</t>
  </si>
  <si>
    <t>JOELHO 45 GRAUS, PPR, DN 25 MM, CLASSE PN 25, INSTALADO EM PRUMADA DE ÁGUA FORNECIMENTO E INSTALAÇÃO . AF_08/2022</t>
  </si>
  <si>
    <t>JOELHO 45 GRAUS, PPR, DN 25 MM, CLASSE PN 25, INSTALADO EM RAMAL DE DISTRIBUIÇÃO DE ÁGUA FORNECIMENTO E INSTALAÇÃO. AF_08/2022</t>
  </si>
  <si>
    <t>JOELHO 45 GRAUS, PPR, DN 25 MM, CLASSE PN 25, INSTALADO EM RAMAL OU SUB-RAMAL DE ÁGUA FORNECIMENTO E INSTALAÇÃO. AF_08/2022</t>
  </si>
  <si>
    <t>JOELHO 45 GRAUS, PPR, DN 32 MM, CLASSE PN 25, INSTALADO EM PRUMADA DE ÁGUA FORNECIMENTO E INSTALAÇÃO . AF_08/2022</t>
  </si>
  <si>
    <t>JOELHO 45 GRAUS, PPR, DN 32 MM, CLASSE PN 25, INSTALADO EM RAMAL DE DISTRIBUIÇÃO DE ÁGUA - FORNECIMENTO E INSTALAÇÃO. AF_08/2022</t>
  </si>
  <si>
    <t>JOELHO 45 GRAUS, PPR, DN 40 MM, CLASSE PN 25, INSTALADO EM PRUMADA DE ÁGUA FORNECIMENTO E INSTALAÇÃO . AF_08/2022</t>
  </si>
  <si>
    <t>JOELHO 45 GRAUS, PPR, DN 40 MM, CLASSE PN 25, INSTALADO EM RAMAL DE DISTRIBUIÇÃO DE ÁGUA - FORNECIMENTO E INSTALAÇÃO. AF_08/2022</t>
  </si>
  <si>
    <t>JOELHO 45 GRAUS, PPR, DN 50 MM, CLASSE PN 25, INSTALADO EM PRUMADA DE ÁGUA FORNECIMENTO E INSTALAÇÃO . AF_08/2022</t>
  </si>
  <si>
    <t>JOELHO 45 GRAUS, PPR, DN 63 MM, CLASSE PN 25, INSTALADO EM PRUMADA DE ÁGUA FORNECIMENTO E INSTALAÇÃO . AF_08/2022</t>
  </si>
  <si>
    <t>JOELHO 45 GRAUS, PPR, DN 75 MM, CLASSE PN 25, INSTALADO EM PRUMADA DE ÁGUA FORNECIMENTO E INSTALAÇÃO . AF_08/2022</t>
  </si>
  <si>
    <t>JOELHO 45 GRAUS, PPR, F/ F, DN 90 MM, INSTALADO EM PRUMADA DE ÁGUA - FORNECIMENTO E INSTALAÇÃO. AF_08/2022</t>
  </si>
  <si>
    <t>JOELHO 90 GRAUS, PPR, DN 110 MM, CLASSE PN 25, INSTALADO EM PRUMADA DE ÁGUA FORNECIMENTO E INSTALAÇÃO . AF_08/2022</t>
  </si>
  <si>
    <t>JOELHO 90 GRAUS, PPR, DN 20 MM, INSTALADO EM RAMAL OU SUB-RAMAL DE ÁGUA - FORNECIMENTO E INSTALAÇÃO. AF_08/2022</t>
  </si>
  <si>
    <t>JOELHO 90 GRAUS, PPR, DN 25 MM, CLASSE PN 25, INSTALADO EM PRUMADA DE ÁGUA FORNECIMENTO E INSTALAÇÃO . AF_08/2022</t>
  </si>
  <si>
    <t>JOELHO 90 GRAUS, PPR, DN 25 MM, CLASSE PN 25, INSTALADO EM RAMAL DE DISTRIBUIÇÃO FORNECIMENTO E INSTALAÇÃO. AF_08/2022</t>
  </si>
  <si>
    <t>JOELHO 90 GRAUS, PPR, DN 25 MM, CLASSE PN 25, INSTALADO EM RAMAL OU SUB-RAMAL DE ÁGUA FORNECIMENTO E INSTALAÇÃO. AF_08/2022</t>
  </si>
  <si>
    <t>JOELHO 90 GRAUS, PPR, DN 32 MM, CLASSE PN 25, INSTALADO EM PRUMADA DE ÁGUA FORNECIMENTO E INSTALAÇÃO . AF_08/2022</t>
  </si>
  <si>
    <t>JOELHO 90 GRAUS, PPR, DN 32 MM, CLASSE PN 25, INSTALADO EM RAMAL DE DISTRIBUIÇÃO - FORNECIMENTO E INSTALAÇÃO. AF_08/2022</t>
  </si>
  <si>
    <t>JOELHO 90 GRAUS, PPR, DN 40 MM, CLASSE PN 25, INSTALADO EM PRUMADA DE ÁGUA FORNECIMENTO E INSTALAÇÃO . AF_08/2022</t>
  </si>
  <si>
    <t>JOELHO 90 GRAUS, PPR, DN 40 MM, CLASSE PN 25, INSTALADO EM RAMAL DE DISTRIBUIÇÃO - FORNECIMENTO E INSTALAÇÃO. AF_08/2022</t>
  </si>
  <si>
    <t>JOELHO 90 GRAUS, PPR, DN 50 MM, CLASSE PN 25, INSTALADO EM PRUMADA DE ÁGUA FORNECIMENTO E INSTALAÇÃO . AF_08/2022</t>
  </si>
  <si>
    <t>JOELHO 90 GRAUS, PPR, DN 63 MM, CLASSE PN 25, INSTALADO EM PRUMADA DE ÁGUA FORNECIMENTO E INSTALAÇÃO . AF_08/2022</t>
  </si>
  <si>
    <t>JOELHO 90 GRAUS, PPR, DN 75 MM, CLASSE PN 25, INSTALADO EM PRUMADA DE ÁGUA FORNECIMENTO E INSTALAÇÃO . AF_08/2022</t>
  </si>
  <si>
    <t>JOELHO 90 GRAUS, PPR, DN 90 MM, CLASSE PN 25, INSTALADO EM PRUMADA DE ÁGUA FORNECIMENTO E INSTALAÇÃO . AF_08/2022</t>
  </si>
  <si>
    <t>LUVA, PPR, DN 110 MM, CLASSE PN 25, INSTALADO EM PRUMADA DE ÁGUA FORNECIMENTO E INSTALAÇÃO. AF_08/2022</t>
  </si>
  <si>
    <t>LUVA, PPR, DN 20 MM, INSTALADO EM RAMAL OU SUB-RAMAL DE ÁGUA - FORNECIMENTO E INSTALAÇÃO. AF_08/2022</t>
  </si>
  <si>
    <t>LUVA, PPR, DN 25 MM, CLASSE PN 25, INSTALADO EM PRUMADA DE ÁGUA FORNECIMENTO E INSTALAÇÃO . AF_08/2022</t>
  </si>
  <si>
    <t>LUVA, PPR, DN 25 MM, CLASSE PN 25, INSTALADO EM RAMAL DE DISTRIBUIÇÃO DE ÁGUA FORNECIMENTO E INSTALAÇÃO. AF_08/2022</t>
  </si>
  <si>
    <t>LUVA, PPR, DN 25 MM, CLASSE PN 25, INSTALADO EM RAMAL OU SUB-RAMAL DE ÁGUA FORNECIMENTO E INSTALAÇÃO. AF_08/2022</t>
  </si>
  <si>
    <t>LUVA, PPR, DN 32 MM, CLASSE PN 25, INSTALADO EM PRUMADA DE ÁGUA FORNECIMENTO E INSTALAÇÃO. AF_08/2022</t>
  </si>
  <si>
    <t>LUVA, PPR, DN 32 MM, CLASSE PN 25, INSTALADO EM RAMAL DE DISTRIBUIÇÃO DE ÁGUA FORNECIMENTO E INSTALAÇÃO. AF_08/2022</t>
  </si>
  <si>
    <t>LUVA, PPR, DN 40 MM, CLASSE PN 25, INSTALADO EM PRUMADA DE ÁGUA FORNECIMENTO E INSTALAÇÃO. AF_08/2022</t>
  </si>
  <si>
    <t>LUVA, PPR, DN 40 MM, CLASSE PN 25, INSTALADO EM RAMAL DE DISTRIBUIÇÃO DE ÁGUA FORNECIMENTO E INSTALAÇÃO.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</si>
  <si>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</si>
  <si>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</si>
  <si>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</si>
  <si>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</si>
  <si>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TUBO, PPR, DN 110, CLASSE PN 12, INSTALADO EM PRUMADA DE ÁGUA FORNECIMENTO E INSTALAÇÃO. AF_08/2022</t>
  </si>
  <si>
    <t>TUBO, PPR, DN 110, CLASSE PN 25, INSTALADO EM PRUMADA DE ÁGUA FORNECIMENTO E INSTALAÇÃO. AF_08/2022</t>
  </si>
  <si>
    <t>TUBO, PPR, DN 20, CLASSE PN20, INSTALADO EM RAMAL OU SUB-RAMAL DE ÁGUA - FORNECIMENTO E INSTALAÇÃO. AF_08/2022</t>
  </si>
  <si>
    <t>TUBO, PPR, DN 20, CLASSE PN25, INSTALADO EM RAMAL OU SUB-RAMAL DE ÁGUA - FORNECIMENTO E INSTALAÇÃO. AF_08/2022</t>
  </si>
  <si>
    <t>TUBO, PPR, DN 25, CLASSE PN 20, INSTALADO EM PRUMADA DE ÁGUA FORNECIMENTO E INSTALAÇÃO. AF_08/2022</t>
  </si>
  <si>
    <t>TUBO, PPR, DN 25, CLASSE PN 20, INSTALADO EM RAMAL DE DISTRIBUIÇÃO DE ÁGUA FORNECIMENTO E INSTALAÇÃO. AF_08/2022</t>
  </si>
  <si>
    <t>TUBO, PPR, DN 25, CLASSE PN 20, INSTALADO EM RAMAL OU SUB-RAMAL DE ÁGUA FORNECIMENTO E INSTALAÇÃO. AF_08/2022</t>
  </si>
  <si>
    <t>TUBO, PPR, DN 25, CLASSE PN 25 INSTALADO EM RAMAL OU SUB-RAMAL DE ÁGUA FORNECIMENTO E INSTALAÇÃO. AF_08/2022</t>
  </si>
  <si>
    <t>TUBO, PPR, DN 25, CLASSE PN 25, INSTALADO EM PRUMADA DE ÁGUA FORNECIMENTO E INSTALAÇÃO. AF_08/2022</t>
  </si>
  <si>
    <t>TUBO, PPR, DN 25, CLASSE PN 25, INSTALADO EM RAMAL DE DISTRIBUIÇÃO DE ÁGUA FORNECIMENTO E INSTALAÇÃO. AF_08/2022</t>
  </si>
  <si>
    <t>TUBO, PPR, DN 32, CLASSE PN 12, INSTALADO EM PRUMADA DE ÁGUA FORNECIMENTO E INSTALAÇÃO. AF_08/2022</t>
  </si>
  <si>
    <t>TUBO, PPR, DN 32, CLASSE PN 12, INSTALADO EM RAMAL DE DISTRIBUIÇÃO DE ÁGUA FORNECIMENTO E INSTALAÇÃO. AF_08/2022</t>
  </si>
  <si>
    <t>TUBO, PPR, DN 32, CLASSE PN 25, INSTALADO EM PRUMADA DE ÁGUA FORNECIMENTO E INSTALAÇÃO. AF_08/2022</t>
  </si>
  <si>
    <t>TUBO, PPR, DN 32, CLASSE PN 25, INSTALADO EM RAMAL DE DISTRIBUIÇÃO DE ÁGUA FORNECIMENTO E INSTALAÇÃO. AF_08/2022</t>
  </si>
  <si>
    <t>TUBO, PPR, DN 40, CLASSE PN 12, INSTALADO EM PRUMADA DE ÁGUA FORNECIMENTO E INSTALAÇÃO. AF_08/2022</t>
  </si>
  <si>
    <t>TUBO, PPR, DN 40, CLASSE PN 12, INSTALADO EM RAMAL DE DISTRIBUIÇÃO DE ÁGUA FORNECIMENTO E INSTALAÇÃO. AF_08/2022</t>
  </si>
  <si>
    <t>TUBO, PPR, DN 40, CLASSE PN 25, INSTALADO EM PRUMADA DE ÁGUA FORNECIMENTO E INSTALAÇÃO. AF_08/2022</t>
  </si>
  <si>
    <t>TUBO, PPR, DN 40, CLASSE PN 25, INSTALADO EM RAMAL DE DISTRIBUIÇÃO DE ÁGUA FORNECIMENTO E INSTALAÇÃO. AF_08/2022</t>
  </si>
  <si>
    <t>TUBO, PPR, DN 50, CLASSE PN 12, INSTALADO EM PRUMADA DE ÁGUA FORNECIMENTO E INSTALAÇÃO. AF_08/2022</t>
  </si>
  <si>
    <t>TUBO, PPR, DN 50, CLASSE PN 25, INSTALADO EM PRUMADA DE ÁGUA FORNECIMENTO E INSTALAÇÃO. AF_08/2022</t>
  </si>
  <si>
    <t>TUBO, PPR, DN 63, CLASSE PN 12, INSTALADO EM PRUMADA DE ÁGUA FORNECIMENTO E INSTALAÇÃO. AF_08/2022</t>
  </si>
  <si>
    <t>TUBO, PPR, DN 63, CLASSE PN 25, INSTALADO EM PRUMADA DE ÁGUA FORNECIMENTO E INSTALAÇÃO. AF_08/2022</t>
  </si>
  <si>
    <t>TUBO, PPR, DN 75, CLASSE PN 12, INSTALADO EM PRUMADA DE ÁGUA FORNECIMENTO E INSTALAÇÃO. AF_08/2022</t>
  </si>
  <si>
    <t>TUBO, PPR, DN 75, CLASSE PN 25, INSTALADO EM PRUMADA DE ÁGUA FORNECIMENTO E INSTALAÇÃO. AF_08/2022</t>
  </si>
  <si>
    <t>TUBO, PPR, DN 90, CLASSE PN 12, INSTALADO EM PRUMADA DE ÁGUA FORNECIMENTO E INSTALAÇÃO. AF_08/2022</t>
  </si>
  <si>
    <t>TUBO, PPR, DN 90, CLASSE PN 25, INSTALADO EM PRUMADA DE ÁGUA FORNECIMENTO E INSTALAÇÃO. AF_08/2022</t>
  </si>
  <si>
    <t>TÊ MISTURADOR, PPR, 25 X 3/4, CLASSE PN 25, INSTALADO EM RAMAL OU SUB-RAMAL DE ÁGUA FORNECIMENTO E INSTALAÇÃO. AF_08/2022</t>
  </si>
  <si>
    <t>TÊ MISTURADOR, PPR, F M M, DN 20 X 20 MM, INSTALADO EM RAMAL OU SUB-RAMAL DE ÁGUA - FORNECIMENTO E INSTALAÇÃO. AF_08/2022</t>
  </si>
  <si>
    <t>TÊ MISTURADOR, PPR, F M M, DN 25 X 25 MM, INSTALADO EM RAMAL OU SUB-RAMAL DE ÁGUA - FORNECIMENTO E INSTALAÇÃO. AF_08/2022</t>
  </si>
  <si>
    <t>TÊ NORMAL, PPR, 90 GRAUS, DN 20 X 20 X 20 MM, INSTALADO EM RAMAL OU SUB-RAMAL DE ÁGUA - FORNECIMENTO E INSTALAÇÃO. AF_08/2022</t>
  </si>
  <si>
    <t>TÊ NORMAL, PPR, DN 110 MM, CLASSE PN 25, INSTALADO EM PRUMADA DE ÁGUA FORNECIMENTO E INSTALAÇÃO . AF_08/2022</t>
  </si>
  <si>
    <t>TÊ NORMAL, PPR, DN 25 MM, CLASSE PN 25, INSTALADO EM PRUMADA DE ÁGUA FORNECIMENTO E INSTALAÇÃO . AF_08/2022</t>
  </si>
  <si>
    <t>TÊ NORMAL, PPR, DN 25 MM, CLASSE PN 25, INSTALADO EM RAMAL DE DISTRIBUIÇÃO DE ÁGUA FORNECIMENTO E INSTALAÇÃO. AF_08/2022</t>
  </si>
  <si>
    <t>TÊ NORMAL, PPR, DN 25 MM, CLASSE PN 25, INSTALADO EM RAMAL OU SUB-RAMAL DE ÁGUA FORNECIMENTO E INSTALAÇÃO. AF_08/2022</t>
  </si>
  <si>
    <t>TÊ NORMAL, PPR, DN 32 MM, CLASSE PN 25, INSTALADO EM PRUMADA DE ÁGUA FORNECIMENTO E INSTALAÇÃO . AF_08/2022</t>
  </si>
  <si>
    <t>TÊ NORMAL, PPR, DN 32 MM, CLASSE PN 25, INSTALADO EM RAMAL DE DISTRIBUIÇÃO DE ÁGUA FORNECIMENTO E INSTALAÇÃO. AF_08/2022</t>
  </si>
  <si>
    <t>TÊ NORMAL, PPR, DN 40 MM, CLASSE PN 25, INSTALADO EM PRUMADA DE ÁGUA FORNECIMENTO E INSTALAÇÃO . AF_08/2022</t>
  </si>
  <si>
    <t>TÊ NORMAL, PPR, DN 40 MM, CLASSE PN 25, INSTALADO EM RAMAL DE DISTRIBUIÇÃO DE ÁGUA FORNECIMENTO E INSTALAÇÃO.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</si>
  <si>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</si>
  <si>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</si>
  <si>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</si>
  <si>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</si>
  <si>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CAIXA SIFONADA, COM GRELHA QUADRADA, PVC, DN 150 X 150 X 50 MM, JUNTA SOLDÁVEL, FORNECIDA E INSTALADA EM RAMAL DE DESCARGA OU EM RAMAL DE ESGOTO SANITÁRIO. AF_08/2022</t>
  </si>
  <si>
    <t>CAIXA SIFONADA, COM GRELHA REDONDA, PVC, DN 150 X 150 X 50 MM, JUNTA SOLDÁVEL, FORNECIDA E INSTALADA EM RAMAL DE DESCARGA OU EM RAMAL DE ESGOTO SANITÁRIO. AF_08/2022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</si>
  <si>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</si>
  <si>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</si>
  <si>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LINEAR, EM PVC COM GRELHA INOX, JUNTA SOLDÁVEL, FORNECIDO E INSTALADO EM RAMAL DE DESCARGA OU EM RAMAL DE ESGOTO SANITÁRIO. AF_08/2022</t>
  </si>
  <si>
    <t>RALO SECO CÔNICO, PVC, DN 100 X 40 MM, JUNTA SOLDÁVEL, FORNECIDO E INSTALADO EM RAMAL DE DESCARGA OU EM RAMAL DE ESGOTO SANITÁRIO. AF_08/2022</t>
  </si>
  <si>
    <t>RALO SECO, PVC, DN 100 X 40 MM, JUNTA SOLDÁVEL, FORNECIDO E INSTALADO EM RAMAL DE DESCARGA OU EM RAMAL DE ESGOTO SANITÁRIO. AF_08/2022</t>
  </si>
  <si>
    <t>RALO SIFONADO REDONDO, PVC, DN 100 X 40 MM, JUNTA SOLDÁVEL, FORNECIDO E INSTALADO EM RAMAL DE DESCARGA OU EM RAMAL DE ESGOTO SANITÁRIO. AF_08/2022</t>
  </si>
  <si>
    <t>RALO SIFONADO, PVC, DN 100 X 40 MM, JUNTA SOLDÁVEL, FORNECIDO E INSTALADO EM RAMAL DE DESCARGA OU EM RAMAL DE ESGOTO SANITÁRIO. AF_08/2022</t>
  </si>
  <si>
    <t>BUCHA DE REDUÇÃO LONGA, PVC, SÉRIE NORMAL, ESGOTO PREDIAL, DN 50 X 40 MM, JUNTA SOLDÁVEL E ELÁSTICA, FORNECIDO E INSTALADO EM RAMAL DE DESCARGA OU RAMAL DE ESGOTO SANITÁRIO. AF_08/2022</t>
  </si>
  <si>
    <t>CAP, PVC, SÉRIE NORMAL, ESGOTO PREDIAL, DN 100 MM, JUNTA ELÁSTICA, FORNECIDO E INSTALADO EM SUBCOLETOR AÉREO DE ESGOTO SANITÁRIO. AF_08/2022</t>
  </si>
  <si>
    <t>CURVA CURTA 90 GRAUS, PVC, SERIE NORMAL, ESGOTO PREDIAL, DN 100 MM, JUNTA ELÁSTICA, FORNECIDO E INSTALADO EM PRUMADA DE ESGOTO SANITÁRIO OU VENTILAÇÃO. AF_08/2022</t>
  </si>
  <si>
    <t>CURVA CURTA 90 GRAUS, PVC, SERIE NORMAL, ESGOTO PREDIAL, DN 100 MM, JUNTA ELÁSTICA, FORNECIDO E INSTALADO EM RAMAL DE DESCARGA OU RAMAL DE ESGOTO SANITÁRIO. AF_08/2022</t>
  </si>
  <si>
    <t>CURVA CURTA 90 GRAUS, PVC, SERIE NORMAL, ESGOTO PREDIAL, DN 100 MM, JUNTA ELÁSTICA, FORNECIDO E INSTALADO EM SUBCOLETOR AÉREO DE ESGOTO SANITÁRIO. AF_08/2022</t>
  </si>
  <si>
    <t>CURVA CURTA 90 GRAUS, PVC, SERIE NORMAL, ESGOTO PREDIAL, DN 40 MM, JUNTA SOLDÁVEL, FORNECIDO E INSTALADO EM RAMAL DE DESCARGA OU RAMAL DE ESGOTO SANITÁRIO. AF_08/2022</t>
  </si>
  <si>
    <t>CURVA CURTA 90 GRAUS, PVC, SERIE NORMAL, ESGOTO PREDIAL, DN 50 MM, JUNTA ELÁSTICA, FORNECIDO E INSTALADO EM PRUMADA DE ESGOTO SANITÁRIO OU VENTILAÇÃO. AF_08/2022</t>
  </si>
  <si>
    <t>CURVA CURTA 90 GRAUS, PVC, SERIE NORMAL, ESGOTO PREDIAL, DN 50 MM, JUNTA ELÁSTICA, FORNECIDO E INSTALADO EM RAMAL DE DESCARGA OU RAMAL DE ESGOTO SANITÁRIO. AF_08/2022</t>
  </si>
  <si>
    <t>CURVA CURTA 90 GRAUS, PVC, SERIE NORMAL, ESGOTO PREDIAL, DN 75 MM, JUNTA ELÁSTICA, FORNECIDO E INSTALADO EM PRUMADA DE ESGOTO SANITÁRIO OU VENTILAÇÃO. AF_08/2022</t>
  </si>
  <si>
    <t>CURVA CURTA 90 GRAUS, PVC, SERIE NORMAL, ESGOTO PREDIAL, DN 75 MM, JUNTA ELÁSTICA, FORNECIDO E INSTALADO EM RAMAL DE DESCARGA OU RAMAL DE ESGOTO SANITÁRIO. AF_08/2022</t>
  </si>
  <si>
    <t>CURVA LONGA 90 GRAUS, PVC, SERIE NORMAL, ESGOTO PREDIAL, DN 100 MM, JUNTA ELÁSTICA, FORNECIDO E INSTALADO EM PRUMADA DE ESGOTO SANITÁRIO OU VENTILAÇÃO. AF_08/2022</t>
  </si>
  <si>
    <t>CURVA LONGA 90 GRAUS, PVC, SERIE NORMAL, ESGOTO PREDIAL, DN 100 MM, JUNTA ELÁSTICA, FORNECIDO E INSTALADO EM RAMAL DE DESCARGA OU RAMAL DE ESGOTO SANITÁRIO. AF_08/2022</t>
  </si>
  <si>
    <t>CURVA LONGA 90 GRAUS, PVC, SERIE NORMAL, ESGOTO PREDIAL, DN 100 MM, JUNTA ELÁSTICA, FORNECIDO E INSTALADO EM SUBCOLETOR AÉREO DE ESGOTO SANITÁRIO. AF_08/2022</t>
  </si>
  <si>
    <t>CURVA LONGA 90 GRAUS, PVC, SERIE NORMAL, ESGOTO PREDIAL, DN 40 MM, JUNTA SOLDÁVEL, FORNECIDO E INSTALADO EM RAMAL DE DESCARGA OU RAMAL DE ESGOTO SANITÁRIO. AF_08/2022</t>
  </si>
  <si>
    <t>CURVA LONGA 90 GRAUS, PVC, SERIE NORMAL, ESGOTO PREDIAL, DN 50 MM, JUNTA ELÁSTICA, FORNECIDO E INSTALADO EM PRUMADA DE ESGOTO SANITÁRIO OU VENTILAÇÃO. AF_08/2022</t>
  </si>
  <si>
    <t>CURVA LONGA 90 GRAUS, PVC, SERIE NORMAL, ESGOTO PREDIAL, DN 50 MM, JUNTA ELÁSTICA, FORNECIDO E INSTALADO EM RAMAL DE DESCARGA OU RAMAL DE ESGOTO SANITÁRIO. AF_08/2022</t>
  </si>
  <si>
    <t>CURVA LONGA 90 GRAUS, PVC, SERIE NORMAL, ESGOTO PREDIAL, DN 75 MM, JUNTA ELÁSTICA, FORNECIDO E INSTALADO EM PRUMADA DE ESGOTO SANITÁRIO OU VENTILAÇÃO. AF_08/2022</t>
  </si>
  <si>
    <t>CURVA LONGA 90 GRAUS, PVC, SERIE NORMAL, ESGOTO PREDIAL, DN 75 MM, JUNTA ELÁSTICA, FORNECIDO E INSTALADO EM RAMAL DE DESCARGA OU RAMAL DE ESGOTO SANITÁRIO. AF_08/2022</t>
  </si>
  <si>
    <t>JOELHO 45 GRAUS, PVC, SERIE NORMAL, ESGOTO PREDIAL, DN 100 MM, JUNTA ELÁSTICA, FORNECIDO E INSTALADO EM PRUMADA DE ESGOTO SANITÁRIO OU VENTILAÇÃO. AF_08/2022</t>
  </si>
  <si>
    <t>JOELHO 45 GRAUS, PVC, SERIE NORMAL, ESGOTO PREDIAL, DN 100 MM, JUNTA ELÁSTICA, FORNECIDO E INSTALADO EM RAMAL DE DESCARGA OU RAMAL DE ESGOTO SANITÁRIO. AF_08/2022</t>
  </si>
  <si>
    <t>JOELHO 45 GRAUS, PVC, SERIE NORMAL, ESGOTO PREDIAL, DN 100 MM, JUNTA ELÁSTICA, FORNECIDO E INSTALADO EM SUBCOLETOR AÉREO DE ESGOTO SANITÁRIO. AF_08/2022</t>
  </si>
  <si>
    <t>JOELHO 45 GRAUS, PVC, SERIE NORMAL, ESGOTO PREDIAL, DN 150 MM, JUNTA ELÁSTICA, FORNECIDO E INSTALADO EM SUBCOLETOR AÉREO DE ESGOTO SANITÁRIO. AF_08/2022</t>
  </si>
  <si>
    <t>JOELHO 45 GRAUS, PVC, SERIE NORMAL, ESGOTO PREDIAL, DN 40 MM, JUNTA SOLDÁVEL, FORNECIDO E INSTALADO EM RAMAL DE DESCARGA OU RAMAL DE ESGOTO SANITÁRIO. AF_08/2022</t>
  </si>
  <si>
    <t>JOELHO 45 GRAUS, PVC, SERIE NORMAL, ESGOTO PREDIAL, DN 50 MM, JUNTA ELÁSTICA, FORNECIDO E INSTALADO EM PRUMADA DE ESGOTO SANITÁRIO OU VENTILAÇÃO. AF_08/2022</t>
  </si>
  <si>
    <t>JOELHO 45 GRAUS, PVC, SERIE NORMAL, ESGOTO PREDIAL, DN 50 MM, JUNTA ELÁSTICA, FORNECIDO E INSTALADO EM RAMAL DE DESCARGA OU RAMAL DE ESGOTO SANITÁRIO. AF_08/2022</t>
  </si>
  <si>
    <t>JOELHO 45 GRAUS, PVC, SERIE NORMAL, ESGOTO PREDIAL, DN 75 MM, JUNTA ELÁSTICA, FORNECIDO E INSTALADO EM PRUMADA DE ESGOTO SANITÁRIO OU VENTILAÇÃO. AF_08/2022</t>
  </si>
  <si>
    <t>JOELHO 45 GRAUS, PVC, SERIE NORMAL, ESGOTO PREDIAL, DN 75 MM, JUNTA ELÁSTICA, FORNECIDO E INSTALADO EM RAMAL DE DESCARGA OU RAMAL DE ESGOTO SANITÁRIO. AF_08/2022</t>
  </si>
  <si>
    <t>JOELHO 90 GRAUS, PVC, SERIE NORMAL, ESGOTO PREDIAL, DN 100 MM, JUNTA ELÁSTICA, FORNECIDO E INSTALADO EM PRUMADA DE ESGOTO SANITÁRIO OU VENTILAÇÃO. AF_08/2022</t>
  </si>
  <si>
    <t>JOELHO 90 GRAUS, PVC, SERIE NORMAL, ESGOTO PREDIAL, DN 100 MM, JUNTA ELÁSTICA, FORNECIDO E INSTALADO EM RAMAL DE DESCARGA OU RAMAL DE ESGOTO SANITÁRIO. AF_08/2022</t>
  </si>
  <si>
    <t>JOELHO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</si>
  <si>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</si>
  <si>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90 GRAUS, PVC, SERIE NORMAL, ESGOTO PREDIAL, DN 40 MM, JUNTA SOLDÁVEL, FORNECIDO E INSTALADO EM RAMAL DE DESCARGA OU RAMAL DE ESGOTO SANITÁRIO. AF_08/2022</t>
  </si>
  <si>
    <t>JOELHO 90 GRAUS, PVC, SERIE NORMAL, ESGOTO PREDIAL, DN 50 MM, JUNTA ELÁSTICA, FORNECIDO E INSTALADO EM PRUMADA DE ESGOTO SANITÁRIO OU VENTILAÇÃO. AF_08/2022</t>
  </si>
  <si>
    <t>JOELHO 90 GRAUS, PVC, SERIE NORMAL, ESGOTO PREDIAL, DN 50 MM, JUNTA ELÁSTICA, FORNECIDO E INSTALADO EM RAMAL DE DESCARGA OU RAMAL DE ESGOTO SANITÁRIO. AF_08/2022</t>
  </si>
  <si>
    <t>JOELHO 90 GRAUS, PVC, SERIE NORMAL, ESGOTO PREDIAL, DN 75 MM, JUNTA ELÁSTICA, FORNECIDO E INSTALADO EM PRUMADA DE ESGOTO SANITÁRIO OU VENTILAÇÃO. AF_08/2022</t>
  </si>
  <si>
    <t>JOELHO 90 GRAUS, PVC, SERIE NORMAL, ESGOTO PREDIAL, DN 75 MM, JUNTA ELÁSTICA, FORNECIDO E INSTALADO EM RAMAL DE DESCARGA OU RAMAL DE ESGOTO SANITÁRIO. AF_08/2022</t>
  </si>
  <si>
    <t>JUNÇÃO DE REDUCAO INVERTIDA, PVC, SÉRIE NORMAL, ESGOTO PREDIAL, DN 100 X 75 MM, JUNTA ELÁSTICA, FORNECIDO E INSTALADO EM PRUMADA DE ESGOTO SANITÁRIO OU VENTILAÇÃO. AF_08/2022</t>
  </si>
  <si>
    <t>JUNÇÃO DE REDUCAO INVERTIDA, PVC, SÉRIE NORMAL, ESGOTO PREDIAL, DN 100 X 75 MM, JUNTA ELÁSTICA, FORNECIDO E INSTALADO EM RAMAL DE DESCARGA OU RAMAL DE ESGOTO SANITÁRIO. AF_08/2022</t>
  </si>
  <si>
    <t>JUNÇÃO DE REDUÇÃO INVERTIDA, PVC, SÉRIE NORMAL, ESGOTO PREDIAL, DN 100 X 50 MM, JUNTA ELÁSTICA, FORNECIDO E INSTALADO EM PRUMADA DE ESGOTO SANITÁRIO OU VENTILAÇÃO. AF_08/2022</t>
  </si>
  <si>
    <t>JUNÇÃO DE REDUÇÃO INVERTIDA, PVC, SÉRIE NORMAL, ESGOTO PREDIAL, DN 100 X 50 MM, JUNTA ELÁSTICA, FORNECIDO E INSTALADO EM RAMAL DE DESCARGA OU RAMAL DE ESGOTO SANITÁRIO. AF_08/2022</t>
  </si>
  <si>
    <t>JUNÇÃO DE REDUÇÃO INVERTIDA, PVC, SÉRIE NORMAL, ESGOTO PREDIAL, DN 75 X 50 MM, JUNTA ELÁSTICA, FORNECIDO E INSTALADO EM PRUMADA DE ESGOTO SANITÁRIO OU VENTILAÇÃO. AF_08/2022</t>
  </si>
  <si>
    <t>JUNÇÃO DE REDUÇÃO INVERTIDA, PVC, SÉRIE NORMAL, ESGOTO PREDIAL, DN 75 X 50 MM, JUNTA ELÁSTICA, FORNECIDO E INSTALADO EM RAMAL DE DESCARGA OU RAMAL DE ESGOTO SANITÁRIO. AF_08/2022</t>
  </si>
  <si>
    <t>JUNÇÃO SIMPLES, PVC, SERIE NORMAL, ESGOTO PREDIAL, DN 100 X 100 MM, JUNTA ELÁSTICA, FORNECIDO E INSTALADO EM PRUMADA DE ESGOTO SANITÁRIO OU VENTILAÇÃO. AF_08/2022</t>
  </si>
  <si>
    <t>JUNÇÃO SIMPLES, PVC, SERIE NORMAL, ESGOTO PREDIAL, DN 100 X 100 MM, JUNTA ELÁSTICA, FORNECIDO E INSTALADO EM RAMAL DE DESCARGA OU RAMAL DE ESGOTO SANITÁRIO. AF_08/2022</t>
  </si>
  <si>
    <t>JUNÇÃO SIMPLES, PVC, SERIE NORMAL, ESGOTO PREDIAL, DN 100 X 100 MM, JUNTA ELÁSTICA, FORNECIDO E INSTALADO EM SUBCOLETOR AÉREO DE ESGOTO SANITÁRIO. AF_08/2022</t>
  </si>
  <si>
    <t>JUNÇÃO SIMPLES, PVC, SERIE NORMAL, ESGOTO PREDIAL, DN 40 MM, JUNTA SOLDÁVEL, FORNECIDO E INSTALADO EM RAMAL DE DESCARGA OU RAMAL DE ESGOTO SANITÁRIO. AF_08/2022</t>
  </si>
  <si>
    <t>JUNÇÃO SIMPLES, PVC, SERIE NORMAL, ESGOTO PREDIAL, DN 50 X 50 MM, JUNTA ELÁSTICA, FORNECIDO E INSTALADO EM PRUMADA DE ESGOTO SANITÁRIO OU VENTILAÇÃO. AF_08/2022</t>
  </si>
  <si>
    <t>JUNÇÃO SIMPLES, PVC, SERIE NORMAL, ESGOTO PREDIAL, DN 50 X 50 MM, JUNTA ELÁSTICA, FORNECIDO E INSTALADO EM RAMAL DE DESCARGA OU RAMAL DE ESGOTO SANITÁRIO. AF_08/2022</t>
  </si>
  <si>
    <t>JUNÇÃO SIMPLES, PVC, SERIE NORMAL, ESGOTO PREDIAL, DN 75 X 75 MM, JUNTA ELÁSTICA, FORNECIDO E INSTALADO EM PRUMADA DE ESGOTO SANITÁRIO OU VENTILAÇÃO. AF_08/2022</t>
  </si>
  <si>
    <t>JUNÇÃO SIMPLES, PVC, SERIE NORMAL, ESGOTO PREDIAL, DN 75 X 75 MM, JUNTA ELÁSTICA, FORNECIDO E INSTALADO EM RAMAL DE DESCARGA OU RAMAL DE ESGOTO SANITÁRIO. AF_08/2022</t>
  </si>
  <si>
    <t>LUVA DE CORRER, PVC, SERIE NORMAL, ESGOTO PREDIAL, DN 100 MM, JUNTA ELÁSTICA, FORNECIDO E INSTALADO EM PRUMADA DE ESGOTO SANITÁRIO OU VENTILAÇÃO. AF_08/2022</t>
  </si>
  <si>
    <t>LUVA DE CORRER, PVC, SERIE NORMAL, ESGOTO PREDIAL, DN 100 MM, JUNTA ELÁSTICA, FORNECIDO E INSTALADO EM RAMAL DE DESCARGA OU RAMAL DE ESGOTO SANITÁRIO. AF_08/2022</t>
  </si>
  <si>
    <t>LUVA DE CORRER, PVC, SERIE NORMAL, ESGOTO PREDIAL, DN 100 MM, JUNTA ELÁSTICA, FORNECIDO E INSTALADO EM SUBCOLETOR AÉREO DE ESGOTO SANITÁRIO. AF_08/2022</t>
  </si>
  <si>
    <t>LUVA DE CORRER, PVC, SERIE NORMAL, ESGOTO PREDIAL, DN 50 MM, JUNTA ELÁSTICA, FORNECIDO E INSTALADO EM PRUMADA DE ESGOTO SANITÁRIO OU VENTILAÇÃO. AF_08/2022</t>
  </si>
  <si>
    <t>LUVA DE CORRER, PVC, SERIE NORMAL, ESGOTO PREDIAL, DN 50 MM, JUNTA ELÁSTICA, FORNECIDO E INSTALADO EM RAMAL DE DESCARGA OU RAMAL DE ESGOTO SANITÁRIO. AF_08/2022</t>
  </si>
  <si>
    <t>LUVA DE CORRER, PVC, SERIE NORMAL, ESGOTO PREDIAL, DN 75 MM, JUNTA ELÁSTICA, FORNECIDO E INSTALADO EM PRUMADA DE ESGOTO SANITÁRIO OU VENTILAÇÃO. AF_08/2022</t>
  </si>
  <si>
    <t>LUVA DE CORRER, PVC, SERIE NORMAL, ESGOTO PREDIAL, DN 75 MM, JUNTA ELÁSTICA, FORNECIDO E INSTALADO EM RAMAL DE DESCARGA OU RAMAL DE ESGOTO SANITÁRIO. AF_08/2022</t>
  </si>
  <si>
    <t>LUVA SIMPLES, PVC, SERIE NORMAL, ESGOTO PREDIAL, DN 100 MM, JUNTA ELÁSTICA, FORNECIDO E INSTALADO EM PRUMADA DE ESGOTO SANITÁRIO OU VENTILAÇÃO. AF_08/2022</t>
  </si>
  <si>
    <t>LUVA SIMPLES, PVC, SERIE NORMAL, ESGOTO PREDIAL, DN 100 MM, JUNTA ELÁSTICA, FORNECIDO E INSTALADO EM RAMAL DE DESCARGA OU RAMAL DE ESGOTO SANITÁRIO. AF_08/2022</t>
  </si>
  <si>
    <t>LUVA SIMPLES, PVC, SERIE NORMAL, ESGOTO PREDIAL, DN 100 MM, JUNTA ELÁSTICA, FORNECIDO E INSTALADO EM SUBCOLETOR AÉREO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</si>
  <si>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</si>
  <si>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PRUMADA DE ESGOTO SANITÁRIO OU VENTILAÇÃO. AF_08/2022</t>
  </si>
  <si>
    <t>LUVA SIMPLES, PVC, SERIE NORMAL, ESGOTO PREDIAL, DN 50 MM, JUNTA ELÁSTICA, FORNECIDO E INSTALADO EM RAMAL DE DESCARGA OU RAMAL DE ESGOTO SANITÁRIO. AF_08/2022</t>
  </si>
  <si>
    <t>LUVA SIMPLES, PVC, SERIE NORMAL, ESGOTO PREDIAL, DN 75 MM, JUNTA ELÁSTICA, FORNECIDO E INSTALADO EM PRUMADA DE ESGOTO SANITÁRIO OU VENTILAÇÃO. AF_08/2022</t>
  </si>
  <si>
    <t>LUVA SIMPLES, PVC, SERIE NORMAL, ESGOTO PREDIAL, DN 75 MM, JUNTA ELÁSTICA, FORNECIDO E INSTALADO EM RAMAL DE DESCARGA OU RAMAL DE ESGOTO SANITÁRIO. AF_08/2022</t>
  </si>
  <si>
    <t>LUVA SIMPLES, PVC, SÉRIE NORMAL, ESGOTO PREDIAL, DN 150 MM, JUNTA ELÁSTICA, FORNECIDO E INSTALADO EM SUBCOLETOR AÉREO DE ESGOTO SANITÁRIO. AF_08/2022</t>
  </si>
  <si>
    <t>TE, PVC, SERIE NORMAL, ESGOTO PREDIAL, DN 100 X 100 MM, JUNTA ELÁSTICA, FORNECIDO E INSTALADO EM PRUMADA DE ESGOTO SANITÁRIO OU VENTILAÇÃO. AF_08/2022</t>
  </si>
  <si>
    <t>TE, PVC, SERIE NORMAL, ESGOTO PREDIAL, DN 100 X 100 MM, JUNTA ELÁSTICA, FORNECIDO E INSTALADO EM RAMAL DE DESCARGA OU RAMAL DE ESGOTO SANITÁRIO. AF_08/2022</t>
  </si>
  <si>
    <t>TE, PVC, SERIE NORMAL, ESGOTO PREDIAL, DN 100 X 100 MM, JUNTA ELÁSTICA, FORNECIDO E INSTALADO EM SUBCOLETOR AÉREO DE ESGOTO SANITÁRIO. AF_08/2022</t>
  </si>
  <si>
    <t>TE, PVC, SERIE NORMAL, ESGOTO PREDIAL, DN 40 X 40 MM, JUNTA SOLDÁVEL, FORNECIDO E INSTALADO EM RAMAL DE DESCARGA OU RAMAL DE ESGOTO SANITÁRIO. AF_08/2022</t>
  </si>
  <si>
    <t>TE, PVC, SERIE NORMAL, ESGOTO PREDIAL, DN 50 X 50 MM, JUNTA ELÁSTICA, FORNECIDO E INSTALADO EM PRUMADA DE ESGOTO SANITÁRIO OU VENTILAÇÃO. AF_08/2022</t>
  </si>
  <si>
    <t>TE, PVC, SERIE NORMAL, ESGOTO PREDIAL, DN 50 X 50 MM, JUNTA ELÁSTICA, FORNECIDO E INSTALADO EM RAMAL DE DESCARGA OU RAMAL DE ESGOTO SANITÁRIO. AF_08/2022</t>
  </si>
  <si>
    <t>TE, PVC, SERIE NORMAL, ESGOTO PREDIAL, DN 75 X 75 MM, JUNTA ELÁSTICA, FORNECIDO E INSTALADO EM PRUMADA DE ESGOTO SANITÁRIO OU VENTILAÇÃO. AF_08/2022</t>
  </si>
  <si>
    <t>TE, PVC, SERIE NORMAL, ESGOTO PREDIAL, DN 75 X 75 MM, JUNTA ELÁSTICA, FORNECIDO E INSTALADO EM RAMAL DE DESCARGA OU RAMAL DE ESGOTO SANITÁRIO. AF_08/2022</t>
  </si>
  <si>
    <t>TE, PVC, SÉRIE NORMAL, ESGOTO PREDIAL, DN 100 X 50 MM, JUNTA ELÁSTICA, FORNECIDO E INSTALADO EM PRUMADA DE ESGOTO SANITÁRIO OU VENTILAÇÃO. AF_08/2022</t>
  </si>
  <si>
    <t>TE, PVC, SÉRIE NORMAL, ESGOTO PREDIAL, DN 100 X 50 MM, JUNTA ELÁSTICA, FORNECIDO E INSTALADO EM RAMAL DE DESCARGA OU RAMAL DE ESGOTO SANITÁRIO. AF_08/2022</t>
  </si>
  <si>
    <t>TE, PVC, SÉRIE NORMAL, ESGOTO PREDIAL, DN 100 X 75 MM, JUNTA ELÁSTICA, FORNECIDO E INSTALADO EM PRUMADA DE ESGOTO SANITÁRIO OU VENTILAÇÃO. AF_08/2022</t>
  </si>
  <si>
    <t>TE, PVC, SÉRIE NORMAL, ESGOTO PREDIAL, DN 100 X 75 MM, JUNTA ELÁSTICA, FORNECIDO E INSTALADO EM RAMAL DE DESCARGA OU RAMAL DE ESGOTO SANITÁRIO. AF_08/2022</t>
  </si>
  <si>
    <t>TERMINAL DE VENTILAÇÃO, PVC, SÉRIE NORMAL, ESGOTO PREDIAL, DN 100 MM, JUNTA SOLDÁVEL, FORNECIDO E INSTALADO EM PRUMADA DE ESGOTO SANITÁRIO OU VENTILAÇÃO. AF_08/2022</t>
  </si>
  <si>
    <t>TERMINAL DE VENTILAÇÃO, PVC, SÉRIE NORMAL, ESGOTO PREDIAL, DN 50 MM, JUNTA SOLDÁVEL, FORNECIDO E INSTALADO EM PRUMADA DE ESGOTO SANITÁRIO OU VENTILAÇÃO. AF_08/2022</t>
  </si>
  <si>
    <t>TERMINAL DE VENTILAÇÃO, PVC, SÉRIE NORMAL, ESGOTO PREDIAL, DN 75 MM, JUNTA SOLDÁVEL,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</si>
  <si>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</si>
  <si>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RAMAL DE DESCARGA OU RAMAL DE ESGOTO SANITÁRIO.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</si>
  <si>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</si>
  <si>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</si>
  <si>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PVC, SERIE NORMAL, ESGOTO PREDIAL, DN 40 MM, FORNECIDO E INSTALADO EM RAMAL DE DESCARGA OU RAMAL DE ESGOTO SANITÁRIO. AF_08/2022</t>
  </si>
  <si>
    <t>TUBO PVC, SERIE NORMAL, ESGOTO PREDIAL, DN 50 MM, FORNECIDO E INSTALADO EM PRUMADA DE ESGOTO SANITÁRIO OU VENTILAÇÃO. AF_08/2022</t>
  </si>
  <si>
    <t>TUBO PVC, SERIE NORMAL, ESGOTO PREDIAL, DN 50 MM, FORNECIDO E INSTALADO EM RAMAL DE DESCARGA OU RAMAL DE ESGOTO SANITÁRIO. AF_08/2022</t>
  </si>
  <si>
    <t>TUBO PVC, SERIE NORMAL, ESGOTO PREDIAL, DN 75 MM, FORNECIDO E INSTALADO EM PRUMADA DE ESGOTO SANITÁRIO OU VENTILAÇÃO. AF_08/2022</t>
  </si>
  <si>
    <t>TUBO PVC, SERIE NORMAL, ESGOTO PREDIAL, DN 75 MM, FORNECIDO E INSTALADO EM RAMAL DE DESCARGA OU RAMAL DE ESGOTO SANITÁRIO. AF_08/2022</t>
  </si>
  <si>
    <t>ADAPTADOR CURTO COM BOLSA E ROSCA PARA REGISTRO, PVC, SOLDÁVEL, DN 20MM X 1/2, INSTALADO EM RAMAL OU SUB-RAMAL DE ÁGUA - FORNECIMENTO E INSTALAÇÃO. AF_06/2022</t>
  </si>
  <si>
    <t>ADAPTADOR CURTO COM BOLSA E ROSCA PARA REGISTRO, PVC, SOLDÁVEL, DN 25MM X 3/4, INSTALADO EM RAMAL DE DISTRIBUIÇÃO DE ÁGUA - FORNECIMENTO E INSTALAÇÃO. AF_06/2022</t>
  </si>
  <si>
    <t>ADAPTADOR CURTO COM BOLSA E ROSCA PARA REGISTRO, PVC, SOLDÁVEL, DN 25MM X 3/4, INSTALADO EM RAMAL OU SUB-RAMAL DE ÁGUA - FORNECIMENTO E INSTALAÇÃO. AF_06/2022</t>
  </si>
  <si>
    <t>ADAPTADOR CURTO COM BOLSA E ROSCA PARA REGISTRO, PVC, SOLDÁVEL, DN 32MM X 1, INSTALADO EM PRUMADA DE ÁGUA - FORNECIMENTO E INSTALAÇÃO. AF_06/2022</t>
  </si>
  <si>
    <t>ADAPTADOR CURTO COM BOLSA E ROSCA PARA REGISTRO, PVC, SOLDÁVEL, DN 32MM X 1, INSTALADO EM RAMAL DE DISTRIBUIÇÃO DE ÁGUA - FORNECIMENTO E INSTALAÇÃO. AF_06/2022</t>
  </si>
  <si>
    <t>ADAPTADOR CURTO COM BOLSA E ROSCA PARA REGISTRO, PVC, SOLDÁVEL, DN 32MM X 1, INSTALADO EM RAMAL OU SUB-RAMAL DE ÁGUA - FORNECIMENTO E INSTALAÇÃO. AF_06/2022</t>
  </si>
  <si>
    <t>ADAPTADOR CURTO COM BOLSA E ROSCA PARA REGISTRO, PVC, SOLDÁVEL, DN 40MM X 1.1/2", INSTALADO EM RAMAL DE DISTRIBUIÇÃO DE ÁGUA - FORNECIMENTO E INSTALAÇÃO. AF_06/2022</t>
  </si>
  <si>
    <t>ADAPTADOR CURTO COM BOLSA E ROSCA PARA REGISTRO, PVC, SOLDÁVEL, DN 40MM X 1.1/2, INSTALADO EM PRUMADA DE ÁGUA - FORNECIMENTO E INSTALAÇÃO. AF_06/2022</t>
  </si>
  <si>
    <t>ADAPTADOR CURTO COM BOLSA E ROSCA PARA REGISTRO, PVC, SOLDÁVEL, DN 40MM X 1.1/4", INSTALADO EM RAMAL DE DISTRIBUIÇÃO DE ÁGUA - FORNECIMENTO E INSTALAÇÃO. AF_06/2022</t>
  </si>
  <si>
    <t>ADAPTADOR CURTO COM BOLSA E ROSCA PARA REGISTRO, PVC, SOLDÁVEL, DN 40MM X 1.1/4, INSTALADO EM PRUMADA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</si>
  <si>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</si>
  <si>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1.1/2, INSTALADO EM PRUMADA DE ÁGUA - FORNECIMENTO E INSTALAÇÃO. AF_06/2022</t>
  </si>
  <si>
    <t>ADAPTADOR CURTO COM BOLSA E ROSCA PARA REGISTRO, PVC, SOLDÁVEL, DN 50MM X 1.1/4", INSTALADO EM RAMAL DE DISTRIBUIÇÃO DE ÁGUA - FORNECIMENTO E INSTALAÇÃO. AF_06/2022</t>
  </si>
  <si>
    <t>ADAPTADOR CURTO COM BOLSA E ROSCA PARA REGISTRO, PVC, SOLDÁVEL, DN 50MM X 1.1/4, INSTALADO EM PRUMADA DE ÁGUA - FORNECIMENTO E INSTALAÇÃO. AF_06/2022</t>
  </si>
  <si>
    <t>ADAPTADOR CURTO COM BOLSA E ROSCA PARA REGISTRO, PVC, SOLDÁVEL, DN 60MM X 2, INSTALADO EM PRUMADA DE ÁGUA - FORNECIMENTO E INSTALAÇÃO. AF_06/2022</t>
  </si>
  <si>
    <t>ADAPTADOR CURTO COM BOLSA E ROSCA PARA REGISTRO, PVC, SOLDÁVEL, DN 75MM X 2.1/2", INSTALADO EM PRUMADA DE ÁGUA - FORNECIMENTO E INSTALAÇÃO. AF_12/2014</t>
  </si>
  <si>
    <t>ADAPTADOR CURTO COM BOLSA E ROSCA PARA REGISTRO, PVC, SOLDÁVEL, DN 85MM X 3, INSTALADO EM PRUMADA DE ÁGUA - FORNECIMENTO E INSTALAÇÃO. AF_06/2022</t>
  </si>
  <si>
    <t>BUCHA DE REDUÇÃO, CURTA, PVC, SOLDÁVEL, DN 25 X 20 MM, INSTALADO EM RAMAL DE DISTRIBUIÇÃO DE ÁGUA - FORNECIMENTO E INSTALAÇÃO. AF_06/2022</t>
  </si>
  <si>
    <t>BUCHA DE REDUÇÃO, CURTA, PVC, SOLDÁVEL, DN 25 X 20 MM, INSTALADO EM RAMAL OU SUB-RAMAL DE ÁGUA - FORNECIMENTO E INSTALAÇÃO. AF_06/2022</t>
  </si>
  <si>
    <t>BUCHA DE REDUÇÃO, CURTA, PVC, SOLDÁVEL, DN 32 X 25 MM, INSTALADO EM PRUMADA DE ÁGUA - FORNECIMENTO E INSTALAÇÃO. AF_06/2022</t>
  </si>
  <si>
    <t>BUCHA DE REDUÇÃO, CURTA, PVC, SOLDÁVEL, DN 32 X 25 MM, INSTALADO EM RAMAL DE DISTRIBUIÇÃO DE ÁGUA - FORNECIMENTO E INSTALAÇÃO. AF_06/2022</t>
  </si>
  <si>
    <t>BUCHA DE REDUÇÃO, CURTA, PVC, SOLDÁVEL, DN 32 X 25 MM, INSTALADO EM RAMAL OU SUB-RAMAL DE ÁGUA - FORNECIMENTO E INSTALAÇÃO. AF_06/2022</t>
  </si>
  <si>
    <t>BUCHA DE REDUÇÃO, CURTA, PVC, SOLDÁVEL, DN 50 X 40 MM, INSTALADO EM PRUMADA DE ÁGUA - FORNECIMENTO E INSTALAÇÃO. AF_06/2022</t>
  </si>
  <si>
    <t>BUCHA DE REDUÇÃO, CURTA, PVC, SOLDÁVEL, DN 50 X 40 MM, INSTALADO EM RAMAL DE DISTRIBUIÇÃO DE ÁGUA - FORNECIMENTO E INSTALAÇÃO. AF_06/2022</t>
  </si>
  <si>
    <t>BUCHA DE REDUÇÃO, CURTA, PVC, SOLDÁVEL, DN 60 X 50 MM, INSTALADO EM PRUMADA DE ÁGUA - FORNECIMENTO E INSTALAÇÃO. AF_06/2022</t>
  </si>
  <si>
    <t>BUCHA DE REDUÇÃO, LONGA, PVC, SOLDÁVEL, DN 32 X 20 MM, INSTALADO EM PRUMADA DE ÁGUA - FORNECIMENTO E INSTALAÇÃO. AF_06/2022</t>
  </si>
  <si>
    <t>BUCHA DE REDUÇÃO, LONGA, PVC, SOLDÁVEL, DN 32 X 20 MM, INSTALADO EM RAMAL DE DISTRIBUIÇÃO DE ÁGUA - FORNECIMENTO E INSTALAÇÃO. AF_06/2022</t>
  </si>
  <si>
    <t>BUCHA DE REDUÇÃO, LONGA, PVC, SOLDÁVEL, DN 32 X 20 MM, INSTALADO EM RAMAL OU SUB-RAMAL DE ÁGUA - FORNECIMENTO E INSTALAÇÃO. AF_06/2022</t>
  </si>
  <si>
    <t>BUCHA DE REDUÇÃO, LONGA, PVC, SOLDÁVEL, DN 40 X 25 MM, INSTALADO EM PRUMADA DE ÁGUA - FORNECIMENTO E INSTALAÇÃO. AF_06/2022</t>
  </si>
  <si>
    <t>BUCHA DE REDUÇÃO, LONGA, PVC, SOLDÁVEL, DN 40 X 25 MM, INSTALADO EM RAMAL DE DISTRIBUIÇÃO DE ÁGUA - FORNECIMENTO E INSTALAÇÃO. AF_06/2022</t>
  </si>
  <si>
    <t>BUCHA DE REDUÇÃO, LONGA, PVC, SOLDÁVEL, DN 50 X 25 MM, INSTALADO EM PRUMADA DE ÁGUA - FORNECIMENTO E INSTALAÇÃO. AF_06/2022</t>
  </si>
  <si>
    <t>BUCHA DE REDUÇÃO, LONGA, PVC, SOLDÁVEL, DN 50 X 25 MM, INSTALADO EM RAMAL DE DISTRIBUIÇÃO DE ÁGUA - FORNECIMENTO E INSTALAÇÃO. AF_06/2022</t>
  </si>
  <si>
    <t>BUCHA DE REDUÇÃO, LONGA, PVC, SOLDÁVEL, DN 50 X 32 MM, INSTALADO EM PRUMADA DE ÁGUA - FORNECIMENTO E INSTALAÇÃO. AF_06/2022</t>
  </si>
  <si>
    <t>BUCHA DE REDUÇÃO, LONGA, PVC, SOLDÁVEL, DN 50 X 32 MM, INSTALADO EM RAMAL DE DISTRIBUIÇÃO DE ÁGUA - FORNECIMENTO E INSTALAÇÃO. AF_06/2022</t>
  </si>
  <si>
    <t>BUCHA DE REDUÇÃO, LONGA, PVC, SOLDÁVEL, DN 60 X 25 MM, INSTALADO EM PRUMADA DE ÁGUA - FORNECIMENTO E INSTALAÇÃO. AF_06/2022</t>
  </si>
  <si>
    <t>BUCHA DE REDUÇÃO, LONGA, PVC, SOLDÁVEL, DN 60 X 32 MM, INSTALADO EM PRUMADA DE ÁGUA - FORNECIMENTO E INSTALAÇÃO. AF_06/2022</t>
  </si>
  <si>
    <t>BUCHA DE REDUÇÃO, LONGA, PVC, SOLDÁVEL, DN 60 X 50 MM, INSTALADO EM PRUMADA DE ÁGUA - FORNECIMENTO E INSTALAÇÃO. AF_06/2022</t>
  </si>
  <si>
    <t>BUCHA DE REDUÇÃO, LONGA, PVC, SOLDÁVEL, DN 75 X 50 MM, INSTALADO EM PRUMADA DE ÁGUA - FORNECIMENTO E INSTALAÇÃO. AF_06/2022</t>
  </si>
  <si>
    <t>BUCHA DE REDUÇÃO, PVC, SOLDÁVEL, DN 40MM X 32MM, INSTALADO EM RAMAL DE DISTRIBUIÇÃO DE ÁGUA - FORNECIMENTO E INSTALAÇÃO. AF_06/2022</t>
  </si>
  <si>
    <t>CURVA 45 GRAUS, PVC, SOLDÁVEL, DN 20MM, INSTALADO EM RAMAL DE DISTRIBUIÇÃO DE ÁGUA - FORNECIMENTO E INSTALAÇÃO. AF_06/2022</t>
  </si>
  <si>
    <t>CURVA 45 GRAUS, PVC, SOLDÁVEL, DN 20MM, INSTALADO EM RAMAL OU SUB-RAMAL DE ÁGUA - FORNECIMENTO E INSTALAÇÃO. AF_06/2022</t>
  </si>
  <si>
    <t>CURVA 45 GRAUS, PVC, SOLDÁVEL, DN 25MM, INSTALADO EM PRUMADA DE ÁGUA - FORNECIMENTO E INSTALAÇÃO. AF_06/2022</t>
  </si>
  <si>
    <t>CURVA 45 GRAUS, PVC, SOLDÁVEL, DN 25MM, INSTALADO EM RAMAL DE DISTRIBUIÇÃO DE ÁGUA - FORNECIMENTO E INSTALAÇÃO. AF_06/2022</t>
  </si>
  <si>
    <t>CURVA 45 GRAUS, PVC, SOLDÁVEL, DN 25MM, INSTALADO EM RAMAL OU SUB-RAMAL DE ÁGUA - FORNECIMENTO E INSTALAÇÃO. AF_06/2022</t>
  </si>
  <si>
    <t>CURVA 45 GRAUS, PVC, SOLDÁVEL, DN 32MM, INSTALADO EM PRUMADA DE ÁGUA - FORNECIMENTO E INSTALAÇÃO. AF_06/2022</t>
  </si>
  <si>
    <t>CURVA 45 GRAUS, PVC, SOLDÁVEL, DN 32MM, INSTALADO EM RAMAL DE DISTRIBUIÇÃO DE ÁGUA - FORNECIMENTO E INSTALAÇÃO. AF_06/2022</t>
  </si>
  <si>
    <t>CURVA 45 GRAUS, PVC, SOLDÁVEL, DN 32MM, INSTALADO EM RAMAL OU SUB-RAMAL DE ÁGUA - FORNECIMENTO E INSTALAÇÃO. AF_06/2022</t>
  </si>
  <si>
    <t>CURVA 45 GRAUS, PVC, SOLDÁVEL, DN 40MM, INSTALADO EM PRUMADA DE ÁGUA - FORNECIMENTO E INSTALAÇÃO. AF_06/2022</t>
  </si>
  <si>
    <t>CURVA 45 GRAUS, PVC, SOLDÁVEL, DN 40MM, INSTALADO EM RAMAL DE DISTRIBUIÇÃO DE ÁGUA - FORNECIMENTO E INSTALAÇÃO. AF_06/2022</t>
  </si>
  <si>
    <t>CURVA 45 GRAUS, PVC, SOLDÁVEL, DN 50MM, INSTALADO EM PRUMADA DE ÁGUA - FORNECIMENTO E INSTALAÇÃO. AF_06/2022</t>
  </si>
  <si>
    <t>CURVA 45 GRAUS, PVC, SOLDÁVEL, DN 50MM, INSTALADO EM RAMAL DE DISTRIBUIÇÃO DE ÁGUA - FORNECIMENTO E INSTALAÇÃO. AF_06/2022</t>
  </si>
  <si>
    <t>CURVA 45 GRAUS, PVC, SOLDÁVEL, DN 60MM, INSTALADO EM PRUMADA DE ÁGUA - FORNECIMENTO E INSTALAÇÃO. AF_06/2022</t>
  </si>
  <si>
    <t>CURVA 45 GRAUS, PVC, SOLDÁVEL, DN 75MM, INSTALADO EM PRUMADA DE ÁGUA - FORNECIMENTO E INSTALAÇÃO. AF_06/2022</t>
  </si>
  <si>
    <t>CURVA 45 GRAUS, PVC, SOLDÁVEL, DN 85MM, INSTALADO EM PRUMADA DE ÁGUA - FORNECIMENTO E INSTALAÇÃO. AF_06/2022</t>
  </si>
  <si>
    <t>CURVA 90 GRAUS, PVC, SOLDÁVEL, DN 20MM, INSTALADO EM RAMAL DE DISTRIBUIÇÃO DE ÁGUA - FORNECIMENTO E INSTALAÇÃO. AF_06/2022</t>
  </si>
  <si>
    <t>CURVA 90 GRAUS, PVC, SOLDÁVEL, DN 20MM, INSTALADO EM RAMAL OU SUB-RAMAL DE ÁGUA - FORNECIMENTO E INSTALAÇÃO. AF_06/2022</t>
  </si>
  <si>
    <t>CURVA 90 GRAUS, PVC, SOLDÁVEL, DN 25MM, INSTALADO EM PRUMADA DE ÁGUA - FORNECIMENTO E INSTALAÇÃO. AF_06/2022</t>
  </si>
  <si>
    <t>CURVA 90 GRAUS, PVC, SOLDÁVEL, DN 25MM, INSTALADO EM RAMAL DE DISTRIBUIÇÃO DE ÁGUA - FORNECIMENTO E INSTALAÇÃO. AF_06/2022</t>
  </si>
  <si>
    <t>CURVA 90 GRAUS, PVC, SOLDÁVEL, DN 25MM, INSTALADO EM RAMAL OU SUB-RAMAL DE ÁGUA - FORNECIMENTO E INSTALAÇÃO. AF_06/2022</t>
  </si>
  <si>
    <t>CURVA 90 GRAUS, PVC, SOLDÁVEL, DN 32MM, INSTALADO EM PRUMADA DE ÁGUA - FORNECIMENTO E INSTALAÇÃO. AF_06/2022</t>
  </si>
  <si>
    <t>CURVA 90 GRAUS, PVC, SOLDÁVEL, DN 32MM, INSTALADO EM RAMAL DE DISTRIBUIÇÃO DE ÁGUA - FORNECIMENTO E INSTALAÇÃO. AF_06/2022</t>
  </si>
  <si>
    <t>CURVA 90 GRAUS, PVC, SOLDÁVEL, DN 32MM, INSTALADO EM RAMAL OU SUB-RAMAL DE ÁGUA - FORNECIMENTO E INSTALAÇÃO. AF_06/2022</t>
  </si>
  <si>
    <t>CURVA 90 GRAUS, PVC, SOLDÁVEL, DN 40MM, INSTALADO EM PRUMADA DE ÁGUA - FORNECIMENTO E INSTALAÇÃO. AF_06/2022</t>
  </si>
  <si>
    <t>CURVA 90 GRAUS, PVC, SOLDÁVEL, DN 40MM, INSTALADO EM RAMAL DE DISTRIBUIÇÃO DE ÁGUA - FORNECIMENTO E INSTALAÇÃO. AF_06/2022</t>
  </si>
  <si>
    <t>CURVA 90 GRAUS, PVC, SOLDÁVEL, DN 50MM, INSTALADO EM PRUMADA DE ÁGUA - FORNECIMENTO E INSTALAÇÃO. AF_06/2022</t>
  </si>
  <si>
    <t>CURVA 90 GRAUS, PVC, SOLDÁVEL, DN 50MM, INSTALADO EM RAMAL DE DISTRIBUIÇÃO DE ÁGUA - FORNECIMENTO E INSTALAÇÃO. AF_06/2022</t>
  </si>
  <si>
    <t>CURVA 90 GRAUS, PVC, SOLDÁVEL, DN 60MM, INSTALADO EM PRUMADA DE ÁGUA - FORNECIMENTO E INSTALAÇÃO. AF_06/2022</t>
  </si>
  <si>
    <t>CURVA 90 GRAUS, PVC, SOLDÁVEL, DN 75MM, INSTALADO EM PRUMADA DE ÁGUA - FORNECIMENTO E INSTALAÇÃO. AF_06/2022</t>
  </si>
  <si>
    <t>CURVA 90 GRAUS, PVC, SOLDÁVEL, DN 85MM, INSTALADO EM PRUMADA DE ÁGUA - FORNECIMENTO E INSTALAÇÃO. AF_06/2022</t>
  </si>
  <si>
    <t>CURVA DE TRANSPOSIÇÃO, PVC, SOLDÁVEL, DN 20MM, INSTALADO EM RAMAL DE DISTRIBUIÇÃO DE ÁGUA FORNECIMENTO E INSTALAÇÃO. AF_06/2022</t>
  </si>
  <si>
    <t>CURVA DE TRANSPOSIÇÃO, PVC, SOLDÁVEL, DN 20MM, INSTALADO EM RAMAL OU SUB-RAMAL DE ÁGUA - FORNECIMENTO E INSTALAÇÃO. AF_06/2022</t>
  </si>
  <si>
    <t>CURVA DE TRANSPOSIÇÃO, PVC, SOLDÁVEL, DN 25MM, INSTALADO EM PRUMADA DE ÁGUA - FORNECIMENTO E INSTALAÇÃO. AF_06/2022</t>
  </si>
  <si>
    <t>CURVA DE TRANSPOSIÇÃO, PVC, SOLDÁVEL, DN 25MM, INSTALADO EM RAMAL DE DISTRIBUIÇÃO DE ÁGUA FORNECIMENTO E INSTALAÇÃO. AF_06/2022</t>
  </si>
  <si>
    <t>CURVA DE TRANSPOSIÇÃO, PVC, SOLDÁVEL, DN 25MM, INSTALADO EM RAMAL OU SUB-RAMAL DE ÁGUA FORNECIMENTO E INSTALAÇÃO. AF_06/2022</t>
  </si>
  <si>
    <t>CURVA DE TRANSPOSIÇÃO, PVC, SOLDÁVEL, DN 32MM, INSTALADO EM PRUMADA DE ÁGUA FORNECIMENTO E INSTALAÇÃO. AF_06/2022</t>
  </si>
  <si>
    <t>CURVA DE TRANSPOSIÇÃO, PVC, SOLDÁVEL, DN 32MM, INSTALADO EM RAMAL DE DISTRIBUIÇÃO DE ÁGUA FORNECIMENTO E INSTALAÇÃO. AF_06/2022</t>
  </si>
  <si>
    <t>CURVA DE TRANSPOSIÇÃO, PVC, SOLDÁVEL, DN 32MM, INSTALADO EM RAMAL OU SUB-RAMAL DE ÁGUA FORNECIMENTO E INSTALAÇÃO. AF_06/2022</t>
  </si>
  <si>
    <t>JOELHO 45 GRAUS, PVC, SOLDÁVEL, DN 20MM, INSTALADO EM RAMAL DE DISTRIBUIÇÃO DE ÁGUA - FORNECIMENTO E INSTALAÇÃO. AF_06/2022</t>
  </si>
  <si>
    <t>JOELHO 45 GRAUS, PVC, SOLDÁVEL, DN 20MM, INSTALADO EM RAMAL OU SUB-RAMAL DE ÁGUA - FORNECIMENTO E INSTALAÇÃO. AF_06/2022</t>
  </si>
  <si>
    <t>JOELHO 45 GRAUS, PVC, SOLDÁVEL, DN 25MM, INSTALADO EM PRUMADA DE ÁGUA - FORNECIMENTO E INSTALAÇÃO. AF_06/2022</t>
  </si>
  <si>
    <t>JOELHO 45 GRAUS, PVC, SOLDÁVEL, DN 25MM, INSTALADO EM RAMAL DE DISTRIBUIÇÃO DE ÁGUA - FORNECIMENTO E INSTALAÇÃO. AF_06/2022</t>
  </si>
  <si>
    <t>JOELHO 45 GRAUS, PVC, SOLDÁVEL, DN 25MM, INSTALADO EM RAMAL OU SUB-RAMAL DE ÁGUA - FORNECIMENTO E INSTALAÇÃO. AF_06/2022</t>
  </si>
  <si>
    <t>JOELHO 45 GRAUS, PVC, SOLDÁVEL, DN 32MM, INSTALADO EM PRUMADA DE ÁGUA - FORNECIMENTO E INSTALAÇÃO. AF_06/2022</t>
  </si>
  <si>
    <t>JOELHO 45 GRAUS, PVC, SOLDÁVEL, DN 32MM, INSTALADO EM RAMAL DE DISTRIBUIÇÃO DE ÁGUA - FORNECIMENTO E INSTALAÇÃO. AF_06/2022</t>
  </si>
  <si>
    <t>JOELHO 45 GRAUS, PVC, SOLDÁVEL, DN 32MM, INSTALADO EM RAMAL OU SUB-RAMAL DE ÁGUA - FORNECIMENTO E INSTALAÇÃO. AF_06/2022</t>
  </si>
  <si>
    <t>JOELHO 45 GRAUS, PVC, SOLDÁVEL, DN 40MM, INSTALADO EM PRUMADA DE ÁGUA - FORNECIMENTO E INSTALAÇÃO. AF_06/2022</t>
  </si>
  <si>
    <t>JOELHO 45 GRAUS, PVC, SOLDÁVEL, DN 40MM, INSTALADO EM RAMAL DE DISTRIBUIÇÃO DE ÁGUA - FORNECIMENTO E INSTALAÇÃO. AF_06/2022</t>
  </si>
  <si>
    <t>JOELHO 45 GRAUS, PVC, SOLDÁVEL, DN 50MM, INSTALADO EM PRUMADA DE ÁGUA - FORNECIMENTO E INSTALAÇÃO. AF_06/2022</t>
  </si>
  <si>
    <t>JOELHO 45 GRAUS, PVC, SOLDÁVEL, DN 50MM, INSTALADO EM RAMAL DE DISTRIBUIÇÃO DE ÁGUA - FORNECIMENTO E INSTALAÇÃO. AF_06/2022</t>
  </si>
  <si>
    <t>JOELHO 45 GRAUS, PVC, SOLDÁVEL, DN 60MM, INSTALADO EM PRUMADA DE ÁGUA - FORNECIMENTO E INSTALAÇÃO. AF_06/2022</t>
  </si>
  <si>
    <t>JOELHO 45 GRAUS, PVC, SOLDÁVEL, DN 75MM, INSTALADO EM PRUMADA DE ÁGUA - FORNECIMENTO E INSTALAÇÃO. AF_06/2022</t>
  </si>
  <si>
    <t>JOELHO 45 GRAUS, PVC, SOLDÁVEL, DN 85MM, INSTALADO EM PRUMADA DE ÁGUA - FORNECIMENTO E INSTALAÇÃO. AF_06/2022</t>
  </si>
  <si>
    <t>JOELHO 90 GRAUS COM BUCHA DE LATÃO, PVC, SOLDÁVEL, DN 25MM, X 1/2 INSTALADO EM RAMAL OU SUB-RAMAL DE ÁGUA - FORNECIMENTO E INSTALAÇÃO. AF_06/2022</t>
  </si>
  <si>
    <t>JOELHO 90 GRAUS COM BUCHA DE LATÃO, PVC, SOLDÁVEL, DN 25MM, X 3/4 INSTALADO EM RAMAL OU SUB-RAMAL DE ÁGUA - FORNECIMENTO E INSTALAÇÃO. AF_06/2022</t>
  </si>
  <si>
    <t>JOELHO 90 GRAUS, PVC, SOLDÁVEL, DN 20MM, INSTALADO EM RAMAL DE DISTRIBUIÇÃO DE ÁGUA - FORNECIMENTO E INSTALAÇÃO. AF_06/2022</t>
  </si>
  <si>
    <t>JOELHO 90 GRAUS, PVC, SOLDÁVEL, DN 20MM, INSTALADO EM RAMAL OU SUB-RAMAL DE ÁGUA - FORNECIMENTO E INSTALAÇÃO. AF_06/2022</t>
  </si>
  <si>
    <t>JOELHO 90 GRAUS, PVC, SOLDÁVEL, DN 25MM, INSTALADO EM PRUMADA DE ÁGUA - FORNECIMENTO E INSTALAÇÃO. AF_06/2022</t>
  </si>
  <si>
    <t>JOELHO 90 GRAUS, PVC, SOLDÁVEL, DN 25MM, INSTALADO EM RAMAL DE DISTRIBUIÇÃO DE ÁGUA - FORNECIMENTO E INSTALAÇÃO. AF_06/2022</t>
  </si>
  <si>
    <t>JOELHO 90 GRAUS, PVC, SOLDÁVEL, DN 25MM, INSTALADO EM RAMAL OU SUB-RAMAL DE ÁGUA - FORNECIMENTO E INSTALAÇÃO. AF_06/2022</t>
  </si>
  <si>
    <t>JOELHO 90 GRAUS, PVC, SOLDÁVEL, DN 25MM, X 3/4 INSTALADO EM RAMAL DE DISTRIBUIÇÃO DE ÁGUA - FORNECIMENTO E INSTALAÇÃO. AF_06/2022</t>
  </si>
  <si>
    <t>JOELHO 90 GRAUS, PVC, SOLDÁVEL, DN 32MM, INSTALADO EM PRUMADA DE ÁGUA - FORNECIMENTO E INSTALAÇÃO. AF_06/2022</t>
  </si>
  <si>
    <t>JOELHO 90 GRAUS, PVC, SOLDÁVEL, DN 32MM, INSTALADO EM RAMAL DE DISTRIBUIÇÃO DE ÁGUA - FORNECIMENTO E INSTALAÇÃO. AF_06/2022</t>
  </si>
  <si>
    <t>JOELHO 90 GRAUS, PVC, SOLDÁVEL, DN 32MM, INSTALADO EM RAMAL OU SUB-RAMAL DE ÁGUA - FORNECIMENTO E INSTALAÇÃO. AF_06/2022</t>
  </si>
  <si>
    <t>JOELHO 90 GRAUS, PVC, SOLDÁVEL, DN 40MM, INSTALADO EM PRUMADA DE ÁGUA - FORNECIMENTO E INSTALAÇÃO. AF_06/2022</t>
  </si>
  <si>
    <t>JOELHO 90 GRAUS, PVC, SOLDÁVEL, DN 40MM, INSTALADO EM RAMAL DE DISTRIBUIÇÃO DE ÁGUA - FORNECIMENTO E INSTALAÇÃO. AF_06/2022</t>
  </si>
  <si>
    <t>JOELHO 90 GRAUS, PVC, SOLDÁVEL, DN 50MM, INSTALADO EM PRUMADA DE ÁGUA - FORNECIMENTO E INSTALAÇÃO. AF_06/2022</t>
  </si>
  <si>
    <t>JOELHO 90 GRAUS, PVC, SOLDÁVEL, DN 50MM, INSTALADO EM RAMAL DE DISTRIBUIÇÃO DE ÁGUA - FORNECIMENTO E INSTALAÇÃO. AF_06/2022</t>
  </si>
  <si>
    <t>JOELHO 90 GRAUS, PVC, SOLDÁVEL, DN 60MM, INSTALADO EM PRUMADA DE ÁGUA - FORNECIMENTO E INSTALAÇÃO. AF_06/2022</t>
  </si>
  <si>
    <t>JOELHO 90 GRAUS, PVC, SOLDÁVEL, DN 75MM, INSTALADO EM PRUMADA DE ÁGUA - FORNECIMENTO E INSTALAÇÃO. AF_06/2022</t>
  </si>
  <si>
    <t>JOELHO 90 GRAUS, PVC, SOLDÁVEL, DN 85MM, INSTALADO EM PRUMADA DE ÁGUA - FORNECIMENTO E INSTALAÇÃO. AF_06/2022</t>
  </si>
  <si>
    <t>JOELHO DE REDUÇÃO, 90 GRAUS, PVC, SOLDÁVEL, DN 25 MM X 20 MM, INSTALADO EM RAMAL DE DISTRIBUIÇÃO DE ÁGUA - FORNECIMENTO E INSTALAÇÃO. AF_06/2022</t>
  </si>
  <si>
    <t>JOELHO DE REDUÇÃO, 90 GRAUS, PVC, SOLDÁVEL, DN 25 MM X 20 MM, INSTALADO EM RAMAL OU SUB-RAMAL DE ÁGUA - FORNECIMENTO E INSTALAÇÃO. AF_06/2022</t>
  </si>
  <si>
    <t>JOELHO DE REDUÇÃO, 90 GRAUS, PVC, SOLDÁVEL, DN 32 MM X 25 MM, INSTALADO EM PRUMADA DE ÁGUA - FORNECIMENTO E INSTALAÇÃO. AF_06/2022</t>
  </si>
  <si>
    <t>JOELHO DE REDUÇÃO, 90 GRAUS, PVC, SOLDÁVEL, DN 32 MM X 25 MM, INSTALADO EM RAMAL DE DISTRIBUIÇÃO DE ÁGUA - FORNECIMENTO E INSTALAÇÃO. AF_06/2022</t>
  </si>
  <si>
    <t>JOELHO DE REDUÇÃO, 90 GRAUS, PVC, SOLDÁVEL, DN 32 MM X 25 MM, INSTALADO EM RAMAL OU SUB-RAMAL DE ÁGUA - FORNECIMENTO E INSTALAÇÃO. AF_06/2022</t>
  </si>
  <si>
    <t>LUVA COM BUCHA DE LATÃO, PVC, SOLDÁVEL, DN 20MM X 1/2", INSTALADO EM RAMAL OU SUB-RAMAL DE ÁGUA - FORNECIMENTO E INSTALAÇÃO. AF_06/2022</t>
  </si>
  <si>
    <t>LUVA COM BUCHA DE LATÃO, PVC, SOLDÁVEL, DN 25MM X 3/4, INSTALADO EM RAMAL DE DISTRIBUIÇÃO DE ÁGUA - FORNECIMENTO E INSTALAÇÃO. AF_06/2022</t>
  </si>
  <si>
    <t>LUVA COM BUCHA DE LATÃO, PVC, SOLDÁVEL, DN 25MM X 3/4, INSTALADO EM RAMAL OU SUB-RAMAL DE ÁGUA - FORNECIMENTO E INSTALAÇÃO. AF_06/2022</t>
  </si>
  <si>
    <t>LUVA COM BUCHA DE LATÃO, PVC, SOLDÁVEL, DN 32MM X 1, INSTALADO EM RAMAL DE DISTRIBUIÇÃO DE ÁGUA FORNECIMENTO E INSTALAÇÃO. AF_06/2022</t>
  </si>
  <si>
    <t>LUVA COM BUCHA DE LATÃO, PVC, SOLDÁVEL, DN 32MM X 1, INSTALADO EM RAMAL OU SUB-RAMAL DE ÁGUA FORNECIMENTO E INSTALAÇÃO. AF_06/2022</t>
  </si>
  <si>
    <t>LUVA COM ROSCA, PVC, SOLDÁVEL, DN 40MM X 1.1/4", INSTALADO EM RAMAL DE DISTRIBUIÇÃO DE ÁGUA - FORNECIMENTO E INSTALAÇÃO. AF_06/2022</t>
  </si>
  <si>
    <t>LUVA COM ROSCA, PVC, SOLDÁVEL, DN 40MM X 1.1/4, INSTALADO EM PRUMADA DE ÁGUA - FORNECIMENTO E INSTALAÇÃO. AF_06/2022</t>
  </si>
  <si>
    <t>LUVA COM ROSCA, PVC, SOLDÁVEL, DN 50MM X 1.1/2", INSTALADO EM RAMAL DE DISTRIBUIÇÃO DE ÁGUA - FORNECIMENTO E INSTALAÇÃO. AF_06/2022</t>
  </si>
  <si>
    <t>LUVA COM ROSCA, PVC, SOLDÁVEL, DN 50MM X 1.1/2, INSTALADO EM PRUMADA DE ÁGUA - FORNECIMENTO E INSTALAÇÃO. AF_06/2022</t>
  </si>
  <si>
    <t>LUVA DE CORRER, PVC, SOLDÁVEL, DN 20MM, INSTALADO EM RAMAL DE DISTRIBUIÇÃO DE ÁGUA - FORNECIMENTO E INSTALAÇÃO. AF_06/2022</t>
  </si>
  <si>
    <t>LUVA DE CORRER, PVC, SOLDÁVEL, DN 20MM, INSTALADO EM RAMAL OU SUB-RAMAL DE ÁGUA - FORNECIMENTO E INSTALAÇÃO. AF_06/2022</t>
  </si>
  <si>
    <t>LUVA DE CORRER, PVC, SOLDÁVEL, DN 25MM, INSTALADO EM PRUMADA DE ÁGUA - FORNECIMENTO E INSTALAÇÃO. AF_06/2022</t>
  </si>
  <si>
    <t>LUVA DE CORRER, PVC, SOLDÁVEL, DN 25MM, INSTALADO EM RAMAL DE DISTRIBUIÇÃO DE ÁGUA - FORNECIMENTO E INSTALAÇÃO. AF_06/2022</t>
  </si>
  <si>
    <t>LUVA DE CORRER, PVC, SOLDÁVEL, DN 25MM, INSTALADO EM RAMAL OU SUB-RAMAL DE ÁGUA - FORNECIMENTO E INSTALAÇÃO. AF_12/2014</t>
  </si>
  <si>
    <t>LUVA DE CORRER, PVC, SOLDÁVEL, DN 32MM, INSTALADO EM PRUMADA DE ÁGUA - FORNECIMENTO E INSTALAÇÃO. AF_06/2022</t>
  </si>
  <si>
    <t>LUVA DE CORRER, PVC, SOLDÁVEL, DN 32MM, INSTALADO EM RAMAL DE DISTRIBUIÇÃO DE ÁGUA FORNECIMENTO E INSTALAÇÃO. AF_06/2022</t>
  </si>
  <si>
    <t>LUVA DE CORRER, PVC, SOLDÁVEL, DN 32MM, INSTALADO EM RAMAL OU SUB-RAMAL DE ÁGUA FORNECIMENTO E INSTALAÇÃO. AF_06/2022</t>
  </si>
  <si>
    <t>LUVA DE CORRER, PVC, SOLDÁVEL, DN 40MM, INSTALADO EM PRUMADA DE ÁGUA FORNECIMENTO E INSTALAÇÃO. AF_06/2022</t>
  </si>
  <si>
    <t>LUVA DE CORRER, PVC, SOLDÁVEL, DN 40MM, INSTALADO EM RAMAL DE DISTRIBUIÇÃO DE ÁGUA - FORNECIMENTO E INSTALAÇÃO. AF_06/2022</t>
  </si>
  <si>
    <t>LUVA DE CORRER, PVC, SOLDÁVEL, DN 50MM, INSTALADO EM PRUMADA DE ÁGUA - FORNECIMENTO E INSTALAÇÃO. AF_06/2022</t>
  </si>
  <si>
    <t>LUVA DE CORRER, PVC, SOLDÁVEL, DN 50MM, INSTALADO EM RAMAL DE DISTRIBUIÇÃO DE ÁGUA - FORNECIMENTO E INSTALAÇÃO. AF_06/2022</t>
  </si>
  <si>
    <t>LUVA DE CORRER, PVC, SOLDÁVEL, DN 60MM, INSTALADO EM PRUMADA DE ÁGUA FORNECIMENTO E INSTALAÇÃO. AF_06/2022</t>
  </si>
  <si>
    <t>LUVA DE REDUÇÃO, PVC, SOLDÁVEL, DN 25MM X 20MM, INSTALADO EM RAMAL DE DISTRIBUIÇÃO DE ÁGUA - FORNECIMENTO E INSTALAÇÃO. AF_06/2022</t>
  </si>
  <si>
    <t>LUVA DE REDUÇÃO, PVC, SOLDÁVEL, DN 25MM X 20MM, INSTALADO EM RAMAL OU SUB-RAMAL DE ÁGUA - FORNECIMENTO E INSTALAÇÃO. AF_06/2022</t>
  </si>
  <si>
    <t>LUVA DE REDUÇÃO, PVC, SOLDÁVEL, DN 32MM X 25MM, INSTALADO EM PRUMADA DE ÁGUA - FORNECIMENTO E INSTALAÇÃO. AF_06/2022</t>
  </si>
  <si>
    <t>LUVA DE REDUÇÃO, PVC, SOLDÁVEL, DN 32MM X 25MM, INSTALADO EM RAMAL DE DISTRIBUIÇÃO DE ÁGUA - FORNECIMENTO E INSTALAÇÃO. AF_06/2022</t>
  </si>
  <si>
    <t>LUVA DE REDUÇÃO, PVC, SOLDÁVEL, DN 32MM X 25MM, INSTALADO EM RAMAL OU SUB-RAMAL DE ÁGUA - FORNECIMENTO E INSTALAÇÃO. AF_06/2022</t>
  </si>
  <si>
    <t>LUVA DE REDUÇÃO, PVC, SOLDÁVEL, DN 40MM X 32MM, INSTALADO EM PRUMADA DE ÁGUA - FORNECIMENTO E INSTALAÇÃO. AF_06/2022</t>
  </si>
  <si>
    <t>LUVA DE REDUÇÃO, PVC, SOLDÁVEL, DN 40MM X 32MM, INSTALADO EM RAMAL DE DISTRIBUIÇÃO DE ÁGUA - FORNECIMENTO E INSTALAÇÃO. AF_06/2022</t>
  </si>
  <si>
    <t>LUVA DE REDUÇÃO, PVC, SOLDÁVEL, DN 50MM X 25MM, INSTALADO EM PRUMADA DE ÁGUA FORNECIMENTO E INSTALAÇÃO. AF_06/2022</t>
  </si>
  <si>
    <t>LUVA DE REDUÇÃO, PVC, SOLDÁVEL, DN 50MM X 25MM, INSTALADO EM RAMAL DE DISTRIBUIÇÃO DE ÁGUA FORNECIMENTO E INSTALAÇÃO. AF_06/2022</t>
  </si>
  <si>
    <t>LUVA DE REDUÇÃO, PVC, SOLDÁVEL, DN 60MM X 50MM, INSTALADO EM PRUMADA DE ÁGUA - FORNECIMENTO E INSTALAÇÃO. AF_06/2022</t>
  </si>
  <si>
    <t>LUVA SOLDÁVEL E COM BUCHA DE LATÃO, PVC, SOLDÁVEL, DN 32MM X 1, INSTALADO EM PRUMADA DE ÁGUA FORNECIMENTO E INSTALAÇÃO. AF_06/2022</t>
  </si>
  <si>
    <t>LUVA SOLDÁVEL E COM ROSCA, PVC, SOLDÁVEL, DN 25MM X 3/4, INSTALADO EM RAMAL OU SUB-RAMAL DE ÁGUA - FORNECIMENTO E INSTALAÇÃO. AF_06/2022</t>
  </si>
  <si>
    <t>LUVA SOLDÁVEL E COM ROSCA, PVC, SOLDÁVEL, DN 32MM X 1, INSTALADO EM PRUMADA DE ÁGUA - FORNECIMENTO E INSTALAÇÃO. AF_06/2022</t>
  </si>
  <si>
    <t>LUVA SOLDÁVEL E COM ROSCA, PVC, SOLDÁVEL, DN 32MM X 1, INSTALADO EM RAMAL DE DISTRIBUIÇÃO DE ÁGUA - FORNECIMENTO E INSTALAÇÃO. AF_06/2022</t>
  </si>
  <si>
    <t>LUVA SOLDÁVEL E COM ROSCA, PVC, SOLDÁVEL, DN 32MM X 1, INSTALADO EM RAMAL OU SUB-RAMAL DE ÁGUA - FORNECIMENTO E INSTALAÇÃO. AF_06/2022</t>
  </si>
  <si>
    <t>LUVA, PVC, SOLDÁVEL, DN 20MM, INSTALADO EM RAMAL DE DISTRIBUIÇÃO DE ÁGUA - FORNECIMENTO E INSTALAÇÃO. AF_06/2022</t>
  </si>
  <si>
    <t>LUVA, PVC, SOLDÁVEL, DN 20MM, INSTALADO EM RAMAL OU SUB-RAMAL DE ÁGUA - FORNECIMENTO E INSTALAÇÃO. AF_06/2022</t>
  </si>
  <si>
    <t>LUVA, PVC, SOLDÁVEL, DN 25MM, INSTALADO EM PRUMADA DE ÁGUA - FORNECIMENTO E INSTALAÇÃO. AF_06/2022</t>
  </si>
  <si>
    <t>LUVA, PVC, SOLDÁVEL, DN 25MM, INSTALADO EM RAMAL DE DISTRIBUIÇÃO DE ÁGUA - FORNECIMENTO E INSTALAÇÃO. AF_06/2022</t>
  </si>
  <si>
    <t>LUVA, PVC, SOLDÁVEL, DN 25MM, INSTALADO EM RAMAL OU SUB-RAMAL DE ÁGUA - FORNECIMENTO E INSTALAÇÃO. AF_06/2022</t>
  </si>
  <si>
    <t>LUVA, PVC, SOLDÁVEL, DN 32MM, INSTALADO EM PRUMADA DE ÁGUA - FORNECIMENTO E INSTALAÇÃO. AF_06/2022</t>
  </si>
  <si>
    <t>LUVA, PVC, SOLDÁVEL, DN 32MM, INSTALADO EM RAMAL DE DISTRIBUIÇÃO DE ÁGUA - FORNECIMENTO E INSTALAÇÃO. AF_06/2022</t>
  </si>
  <si>
    <t>LUVA, PVC, SOLDÁVEL, DN 32MM, INSTALADO EM RAMAL OU SUB-RAMAL DE ÁGUA - FORNECIMENTO E INSTALAÇÃO. AF_06/2022</t>
  </si>
  <si>
    <t>LUVA, PVC, SOLDÁVEL, DN 40MM, INSTALADO EM PRUMADA DE ÁGUA - FORNECIMENTO E INSTALAÇÃO. AF_06/2022</t>
  </si>
  <si>
    <t>LUVA, PVC, SOLDÁVEL, DN 40MM, INSTALADO EM RAMAL DE DISTRIBUIÇÃO DE ÁGUA - FORNECIMENTO E INSTALAÇÃO. AF_06/2022</t>
  </si>
  <si>
    <t>LUVA, PVC, SOLDÁVEL, DN 50MM, INSTALADO EM PRUMADA DE ÁGUA - FORNECIMENTO E INSTALAÇÃO. AF_06/2022</t>
  </si>
  <si>
    <t>LUVA, PVC, SOLDÁVEL, DN 50MM, INSTALADO EM RAMAL DE DISTRIBUIÇÃO DE ÁGUA - FORNECIMENTO E INSTALAÇÃO. AF_06/2022</t>
  </si>
  <si>
    <t>LUVA, PVC, SOLDÁVEL, DN 60MM, INSTALADO EM PRUMADA DE ÁGUA - FORNECIMENTO E INSTALAÇÃO. AF_06/2022</t>
  </si>
  <si>
    <t>LUVA, PVC, SOLDÁVEL, DN 75MM, INSTALADO EM PRUMADA DE ÁGUA - FORNECIMENTO E INSTALAÇÃO. AF_06/2022</t>
  </si>
  <si>
    <t>LUVA, PVC, SOLDÁVEL, DN 85MM, INSTALADO EM PRUMADA DE ÁGUA - FORNECIMENTO E INSTALAÇÃO. AF_06/2022</t>
  </si>
  <si>
    <t>TE DE REDUÇÃO, 90 GRAUS, PVC, SOLDÁVEL, DN 50 MM X 20 MM, INSTALADO EM PRUMADA DE ÁGUA - FORNECIMENTO E INSTALAÇÃO. AF_06/2022</t>
  </si>
  <si>
    <t>TE DE REDUÇÃO, 90 GRAUS, PVC, SOLDÁVEL, DN 50 MM X 20 MM, INSTALADO EM RAMAL DE DISTRIBUIÇÃO DE ÁGUA - FORNECIMENTO E INSTALAÇÃO. AF_06/2022</t>
  </si>
  <si>
    <t>TE DE REDUÇÃO, 90 GRAUS, PVC, SOLDÁVEL, DN 50 MM X 32 MM, INSTALADO EM PRUMADA DE ÁGUA - FORNECIMENTO E INSTALAÇÃO. AF_06/2022</t>
  </si>
  <si>
    <t>TE DE REDUÇÃO, 90 GRAUS, PVC, SOLDÁVEL, DN 50 MM X 32 MM, INSTALADO EM RAMAL DE DISTRIBUIÇÃO DE ÁGUA - FORNECIMENTO E INSTALAÇÃO. AF_06/2022</t>
  </si>
  <si>
    <t>TE DE REDUÇÃO, PVC, SOLDÁVEL, DN 75MM X 50MM, INSTALADO EM PRUMADA DE ÁGUA - FORNECIMENTO E INSTALAÇÃO. AF_06/2022</t>
  </si>
  <si>
    <t>TE DE REDUÇÃO, PVC, SOLDÁVEL, DN 85MM X 60MM, INSTALADO EM PRUMADA DE ÁGUA - FORNECIMENTO E INSTALAÇÃO. AF_06/2022</t>
  </si>
  <si>
    <t>TE, PVC, SOLDÁVEL, DN 20MM, INSTALADO EM RAMAL DE DISTRIBUIÇÃO DE ÁGUA - FORNECIMENTO E INSTALAÇÃO. AF_06/2022</t>
  </si>
  <si>
    <t>TE, PVC, SOLDÁVEL, DN 20MM, INSTALADO EM RAMAL OU SUB-RAMAL DE ÁGUA - FORNECIMENTO E INSTALAÇÃO. AF_06/2022</t>
  </si>
  <si>
    <t>TE, PVC, SOLDÁVEL, DN 25MM, INSTALADO EM PRUMADA DE ÁGUA - FORNECIMENTO E INSTALAÇÃO. AF_06/2022</t>
  </si>
  <si>
    <t>TE, PVC, SOLDÁVEL, DN 25MM, INSTALADO EM RAMAL DE DISTRIBUIÇÃO DE ÁGUA - FORNECIMENTO E INSTALAÇÃO. AF_06/2022</t>
  </si>
  <si>
    <t>TE, PVC, SOLDÁVEL, DN 25MM, INSTALADO EM RAMAL OU SUB-RAMAL DE ÁGUA - FORNECIMENTO E INSTALAÇÃO. AF_06/2022</t>
  </si>
  <si>
    <t>TE, PVC, SOLDÁVEL, DN 32MM, INSTALADO EM PRUMADA DE ÁGUA - FORNECIMENTO E INSTALAÇÃO. AF_06/2022</t>
  </si>
  <si>
    <t>TE, PVC, SOLDÁVEL, DN 32MM, INSTALADO EM RAMAL DE DISTRIBUIÇÃO DE ÁGUA - FORNECIMENTO E INSTALAÇÃO. AF_06/2022</t>
  </si>
  <si>
    <t>TE, PVC, SOLDÁVEL, DN 32MM, INSTALADO EM RAMAL OU SUB-RAMAL DE ÁGUA - FORNECIMENTO E INSTALAÇÃO. AF_06/2022</t>
  </si>
  <si>
    <t>TE, PVC, SOLDÁVEL, DN 40MM, INSTALADO EM PRUMADA DE ÁGUA - FORNECIMENTO E INSTALAÇÃO. AF_06/2022</t>
  </si>
  <si>
    <t>TE, PVC, SOLDÁVEL, DN 40MM, INSTALADO EM RAMAL DE DISTRIBUIÇÃO DE ÁGUA - FORNECIMENTO E INSTALAÇÃO. AF_06/2022</t>
  </si>
  <si>
    <t>TE, PVC, SOLDÁVEL, DN 50MM, INSTALADO EM PRUMADA DE ÁGUA - FORNECIMENTO E INSTALAÇÃO. AF_06/2022</t>
  </si>
  <si>
    <t>TE, PVC, SOLDÁVEL, DN 50MM, INSTALADO EM RAMAL DE DISTRIBUIÇÃO DE ÁGUA - FORNECIMENTO E INSTALAÇÃO. AF_06/2022</t>
  </si>
  <si>
    <t>TE, PVC, SOLDÁVEL, DN 60MM, INSTALADO EM PRUMADA DE ÁGUA - FORNECIMENTO E INSTALAÇÃO. AF_06/2022</t>
  </si>
  <si>
    <t>TE, PVC, SOLDÁVEL, DN 75MM, INSTALADO EM PRUMADA DE ÁGUA - FORNECIMENTO E INSTALAÇÃO. AF_06/2022</t>
  </si>
  <si>
    <t>TE, PVC, SOLDÁVEL, DN 85MM, INSTALADO EM PRUMADA DE ÁGUA - FORNECIMENTO E INSTALAÇÃO. AF_06/2022</t>
  </si>
  <si>
    <t>TUBO, PVC, SOLDÁVEL, DE 20MM, INSTALADO EM RAMAL DE DISTRIBUIÇÃO DE ÁGUA - FORNECIMENTO E INSTALAÇÃO. AF_06/2022</t>
  </si>
  <si>
    <t>TUBO, PVC, SOLDÁVEL, DE 20MM, INSTALADO EM RAMAL OU SUB-RAMAL DE ÁGUA - FORNECIMENTO E INSTALAÇÃO. AF_06/2022</t>
  </si>
  <si>
    <t>TUBO, PVC, SOLDÁVEL, DE 25MM, INSTALADO EM PRUMADA DE ÁGUA - FORNECIMENTO E INSTALAÇÃO. AF_06/2022</t>
  </si>
  <si>
    <t>TUBO, PVC, SOLDÁVEL, DE 25MM, INSTALADO EM RAMAL DE DISTRIBUIÇÃO DE ÁGUA - FORNECIMENTO E INSTALAÇÃO. AF_06/2022</t>
  </si>
  <si>
    <t>TUBO, PVC, SOLDÁVEL, DE 25MM, INSTALADO EM RAMAL OU SUB-RAMAL DE ÁGUA - FORNECIMENTO E INSTALAÇÃO. AF_06/2022</t>
  </si>
  <si>
    <t>TUBO, PVC, SOLDÁVEL, DE 32MM, INSTALADO EM PRUMADA DE ÁGUA - FORNECIMENTO E INSTALAÇÃO. AF_06/2022</t>
  </si>
  <si>
    <t>TUBO, PVC, SOLDÁVEL, DE 32MM, INSTALADO EM RAMAL DE DISTRIBUIÇÃO DE ÁGUA - FORNECIMENTO E INSTALAÇÃO. AF_06/2022</t>
  </si>
  <si>
    <t>TUBO, PVC, SOLDÁVEL, DE 32MM, INSTALADO EM RAMAL OU SUB-RAMAL DE ÁGUA - FORNECIMENTO E INSTALAÇÃO. AF_06/2022</t>
  </si>
  <si>
    <t>TUBO, PVC, SOLDÁVEL, DE 40MM, INSTALADO EM PRUMADA DE ÁGUA - FORNECIMENTO E INSTALAÇÃO. AF_06/2022</t>
  </si>
  <si>
    <t>TUBO, PVC, SOLDÁVEL, DE 40MM, INSTALADO EM RAMAL DE DISTRIBUIÇÃO DE ÁGUA - FORNECIMENTO E INSTALAÇÃO. AF_06/2022</t>
  </si>
  <si>
    <t>TUBO, PVC, SOLDÁVEL, DE 50MM, INSTALADO EM PRUMADA DE ÁGUA - FORNECIMENTO E INSTALAÇÃO. AF_06/2022</t>
  </si>
  <si>
    <t>TUBO, PVC, SOLDÁVEL, DE 50MM, INSTALADO EM RAMAL DE DISTRIBUIÇÃO DE ÁGUA - FORNECIMENTO E INSTALAÇÃO. AF_06/2022</t>
  </si>
  <si>
    <t>TUBO, PVC, SOLDÁVEL, DE 60MM, INSTALADO EM PRUMADA DE ÁGUA - FORNECIMENTO E INSTALAÇÃO. AF_06/2022</t>
  </si>
  <si>
    <t>TUBO, PVC, SOLDÁVEL, DE 75MM, INSTALADO EM PRUMADA DE ÁGUA - FORNECIMENTO E INSTALAÇÃO. AF_06/2022</t>
  </si>
  <si>
    <t>TUBO, PVC, SOLDÁVEL, DE 85MM, INSTALADO EM PRUMADA DE ÁGUA - FORNECIMENTO E INSTALAÇÃO. AF_06/2022</t>
  </si>
  <si>
    <t>TÊ COM BUCHA DE LATÃO NA BOLSA CENTRAL, PVC, SOLDÁVEL, DN 20MM X 1/2, INSTALADO EM RAMAL OU SUB-RAMAL DE ÁGUA - FORNECIMENTO E INSTALAÇÃO. AF_06/2022</t>
  </si>
  <si>
    <t>TÊ COM BUCHA DE LATÃO NA BOLSA CENTRAL, PVC, SOLDÁVEL, DN 25MM X 1/2, INSTALADO EM RAMAL OU SUB-RAMAL DE ÁGUA - FORNECIMENTO E INSTALAÇÃO. AF_06/2022</t>
  </si>
  <si>
    <t>TÊ COM BUCHA DE LATÃO NA BOLSA CENTRAL, PVC, SOLDÁVEL, DN 25MM X 3/4, INSTALADO EM RAMAL OU SUB-RAMAL DE ÁGUA - FORNECIMENTO E INSTALAÇÃO. AF_06/2022</t>
  </si>
  <si>
    <t>TÊ COM BUCHA DE LATÃO NA BOLSA CENTRAL, PVC, SOLDÁVEL, DN 32MM X 3/4, INSTALADO EM RAMAL DE DISTRIBUIÇÃO DE ÁGUA - FORNECIMENTO E INSTALAÇÃO. AF_06/2022</t>
  </si>
  <si>
    <t>TÊ COM BUCHA DE LATÃO NA BOLSA CENTRAL, PVC, SOLDÁVEL, DN 32MM X 3/4, INSTALADO EM RAMAL OU SUB-RAMAL DE ÁGUA - FORNECIMENTO E INSTALAÇÃO. AF_06/2022</t>
  </si>
  <si>
    <t>TÊ DE REDUÇÃO, PVC, SOLDÁVEL, DN 25MM X 20MM, INSTALADO EM RAMAL DE DISTRIBUIÇÃO DE ÁGUA - FORNECIMENTO E INSTALAÇÃO. AF_06/2022</t>
  </si>
  <si>
    <t>TÊ DE REDUÇÃO, PVC, SOLDÁVEL, DN 25MM X 20MM, INSTALADO EM RAMAL OU SUB-RAMAL DE ÁGUA - FORNECIMENTO E INSTALAÇÃO. AF_06/2022</t>
  </si>
  <si>
    <t>TÊ DE REDUÇÃO, PVC, SOLDÁVEL, DN 32MM X 25MM, INSTALADO EM PRUMADA DE ÁGUA - FORNECIMENTO E INSTALAÇÃO. AF_06/2022</t>
  </si>
  <si>
    <t>TÊ DE REDUÇÃO, PVC, SOLDÁVEL, DN 32MM X 25MM, INSTALADO EM RAMAL DE DISTRIBUIÇÃO DE ÁGUA - FORNECIMENTO E INSTALAÇÃO. AF_06/2022</t>
  </si>
  <si>
    <t>TÊ DE REDUÇÃO, PVC, SOLDÁVEL, DN 32MM X 25MM, INSTALADO EM RAMAL OU SUB-RAMAL DE ÁGUA - FORNECIMENTO E INSTALAÇÃO. AF_06/2022</t>
  </si>
  <si>
    <t>TÊ DE REDUÇÃO, PVC, SOLDÁVEL, DN 40MM X 32MM, INSTALADO EM PRUMADA DE ÁGUA - FORNECIMENTO E INSTALAÇÃO. AF_06/2022</t>
  </si>
  <si>
    <t>TÊ DE REDUÇÃO, PVC, SOLDÁVEL, DN 40MM X 32MM, INSTALADO EM RAMAL DE DISTRIBUIÇÃO DE ÁGUA - FORNECIMENTO E INSTALAÇÃO. AF_06/2022</t>
  </si>
  <si>
    <t>TÊ DE REDUÇÃO, PVC, SOLDÁVEL, DN 50MM X 25MM, INSTALADO EM PRUMADA DE ÁGUA - FORNECIMENTO E INSTALAÇÃO. AF_06/2022</t>
  </si>
  <si>
    <t>TÊ DE REDUÇÃO, PVC, SOLDÁVEL, DN 50MM X 25MM, INSTALADO EM RAMAL DE DISTRIBUIÇÃO DE ÁGUA - FORNECIMENTO E INSTALAÇÃO. AF_06/2022</t>
  </si>
  <si>
    <t>TÊ DE REDUÇÃO, PVC, SOLDÁVEL, DN 50MM X 40MM, INSTALADO EM PRUMADA DE ÁGUA - FORNECIMENTO E INSTALAÇÃO. AF_06/2022</t>
  </si>
  <si>
    <t>TÊ DE REDUÇÃO, PVC, SOLDÁVEL, DN 50MM X 40MM, INSTALADO EM RAMAL DE DISTRIBUIÇÃO DE ÁGUA - FORNECIMENTO E INSTALAÇÃO. AF_06/2022</t>
  </si>
  <si>
    <t>TÊ SOLDÁVEL E COM ROSCA NA BOLSA CENTRAL, PVC, SOLDÁVEL, DN 20MM X 1/2, INSTALADO EM RAMAL DE DISTRIBUIÇÃO DE ÁGUA - FORNECIMENTO E INSTALAÇÃO. AF_06/2022</t>
  </si>
  <si>
    <t>UNIÃO, PVC, SOLDÁVEL, DN 20MM, INSTALADO EM RAMAL DE DISTRIBUIÇÃO DE ÁGUA - FORNECIMENTO E INSTALAÇÃO. AF_06/2022</t>
  </si>
  <si>
    <t>UNIÃO, PVC, SOLDÁVEL, DN 20MM, INSTALADO EM RAMAL OU SUB-RAMAL DE ÁGUA - FORNECIMENTO E INSTALAÇÃO. AF_06/2022</t>
  </si>
  <si>
    <t>UNIÃO, PVC, SOLDÁVEL, DN 25MM, INSTALADO EM PRUMADA DE ÁGUA - FORNECIMENTO E INSTALAÇÃO. AF_06/2022</t>
  </si>
  <si>
    <t>UNIÃO, PVC, SOLDÁVEL, DN 25MM, INSTALADO EM RAMAL DE DISTRIBUIÇÃO DE ÁGUA - FORNECIMENTO E INSTALAÇÃO. AF_06/2022</t>
  </si>
  <si>
    <t>UNIÃO, PVC, SOLDÁVEL, DN 25MM, INSTALADO EM RAMAL OU SUB-RAMAL DE ÁGUA - FORNECIMENTO E INSTALAÇÃO. AF_06/2022</t>
  </si>
  <si>
    <t>UNIÃO, PVC, SOLDÁVEL, DN 32MM, INSTALADO EM PRUMADA DE ÁGUA - FORNECIMENTO E INSTALAÇÃO. AF_06/2022</t>
  </si>
  <si>
    <t>UNIÃO, PVC, SOLDÁVEL, DN 32MM, INSTALADO EM RAMAL DE DISTRIBUIÇÃO DE ÁGUA - FORNECIMENTO E INSTALAÇÃO. AF_06/2022</t>
  </si>
  <si>
    <t>UNIÃO, PVC, SOLDÁVEL, DN 32MM, INSTALADO EM RAMAL OU SUB-RAMAL DE ÁGUA - FORNECIMENTO E INSTALAÇÃO. AF_06/2022</t>
  </si>
  <si>
    <t>UNIÃO, PVC, SOLDÁVEL, DN 40MM, INSTALADO EM PRUMADA DE ÁGUA - FORNECIMENTO E INSTALAÇÃO. AF_06/2022</t>
  </si>
  <si>
    <t>UNIÃO, PVC, SOLDÁVEL, DN 40MM, INSTALADO EM RAMAL DE DISTRIBUIÇÃO DE ÁGUA - FORNECIMENTO E INSTALAÇÃO. AF_06/2022</t>
  </si>
  <si>
    <t>UNIÃO, PVC, SOLDÁVEL, DN 50MM, INSTALADO EM PRUMADA DE ÁGUA - FORNECIMENTO E INSTALAÇÃO. AF_06/2022</t>
  </si>
  <si>
    <t>UNIÃO, PVC, SOLDÁVEL, DN 50MM, INSTALADO EM RAMAL DE DISTRIBUIÇÃO DE ÁGUA - FORNECIMENTO E INSTALAÇÃO. AF_06/2022</t>
  </si>
  <si>
    <t>UNIÃO, PVC, SOLDÁVEL, DN 60MM, INSTALADO EM PRUMADA DE ÁGUA - FORNECIMENTO E INSTALAÇÃO. AF_06/2022</t>
  </si>
  <si>
    <t>UNIÃO, PVC, SOLDÁVEL, DN 75MM, INSTALADO EM PRUMADA DE ÁGUA - FORNECIMENTO E INSTALAÇÃO. AF_06/2022</t>
  </si>
  <si>
    <t>UNIÃO, PVC, SOLDÁVEL, DN 85MM, INSTALADO EM PRUMADA DE ÁGUA - FORNECIMENTO E INSTALAÇÃO. AF_06/2022</t>
  </si>
  <si>
    <t>ADAPTADOR, CPVC, SOLDÁVEL, DN 22MM, INSTALADO EM RAMAL DE DISTRIBUIÇÃO DE ÁGUA FORNECIMENTO E INSTALAÇÃO. AF_06/2022</t>
  </si>
  <si>
    <t>ADAPTADOR, CPVC, SOLDÁVEL, DN15MM, INSTALADO EM RAMAL OU SUB-RAMAL DE ÁGUA FORNECIMENTO E INSTALAÇÃO. AF_06/2022</t>
  </si>
  <si>
    <t>ADAPTADOR, CPVC, SOLDÁVEL, DN22MM, INSTALADO EM RAMAL OU SUB-RAMAL DE ÁGUA FORNECIMENTO E INSTALAÇÃO. AF_06/2022</t>
  </si>
  <si>
    <t>BUCHA DE REDUÇÃO, CPVC, SOLDÁVEL, DN 28MM X 22MM, INSTALADO EM RAMAL DE DISTRIBUIÇÃO DE ÁGUA - FORNECIMENTO E INSTALAÇÃO. AF_06/2022</t>
  </si>
  <si>
    <t>BUCHA DE REDUÇÃO, CPVC, SOLDÁVEL, DN 42MM X 22MM, INSTALADO EM RAMAL DE DISTRIBUIÇÃO DE ÁGUA - FORNECIMENTO E INSTALAÇÃO. AF_06/2022</t>
  </si>
  <si>
    <t>BUCHA DE REDUÇÃO, CPVC, SOLDÁVEL, DN22MM X 15MM, INSTALADO EM RAMAL OU SUB-RAMAL DE ÁGUA FORNECIMENTO E INSTALAÇÃO. AF_06/2022</t>
  </si>
  <si>
    <t>BUCHA DE REDUÇÃO, CPVC, SOLDÁVEL, DN28MM X 22MM, INSTALADO EM RAMAL OU SUB-RAMAL DE ÁGUA FORNECIMENTO E INSTALAÇÃO. AF_06/2022</t>
  </si>
  <si>
    <t>BUCHA DE REDUÇÃO, CPVC, SOLDÁVEL, DN35MM X 28MM, INSTALADO EM RAMAL DE DISTRIBUIÇÃO DE ÁGUA - FORNECIMENTO E INSTALAÇÃO. AF_06/2022</t>
  </si>
  <si>
    <t>BUCHA DE REDUÇÃO, CPVC, SOLDÁVEL, DN35MM X 28MM, INSTALADO EM RAMAL OU SUB-RAMAL DE ÁGUA FORNECIMENTO E INSTALAÇÃO. AF_06/2022</t>
  </si>
  <si>
    <t>CONECTOR, CPVC, SOLDÁVEL, DN 15MM X 1/2, INSTALADO EM RAMAL OU SUB-RAMAL DE ÁGUA FORNECIMENTO E INSTALAÇÃO. AF_06/2022</t>
  </si>
  <si>
    <t>CONECTOR, CPVC, SOLDÁVEL, DN 22MM X 1/2, INSTALADO EM RAMAL OU SUB-RAMAL DE ÁGUA FORNECIMENTO E INSTALAÇÃO. AF_06/2022</t>
  </si>
  <si>
    <t>CONECTOR, CPVC, SOLDÁVEL, DN 28MM X 1, INSTALADO EM RAMAL DE DISTRIBUIÇÃO DE ÁGUA FORNECIMENTO E INSTALAÇÃO. AF_06/2022</t>
  </si>
  <si>
    <t>CONECTOR, CPVC, SOLDÁVEL, DN 28MM X 1, INSTALADO EM RAMAL OU SUB-RAMAL DE ÁGUA FORNECIMENTO E INSTALAÇÃO. AF_06/2022</t>
  </si>
  <si>
    <t>CONECTOR, CPVC, SOLDÁVEL, DN 35MM X 1 1/4, INSTALADO EM PRUMADA DE ÁGUA FORNECIMENTO E INSTALAÇÃO. AF_06/2022</t>
  </si>
  <si>
    <t>CONECTOR, CPVC, SOLDÁVEL, DN 35MM X 1 1/4, INSTALADO EM RAMAL DE DISTRIBUIÇÃO DE ÁGUA - FORNECIMENTO E INSTALAÇÃO. AF_06/2022</t>
  </si>
  <si>
    <t>CONECTOR, CPVC, SOLDÁVEL, DN 35MM X 1 1/4, INSTALADO EM RAMAL OU SUB-RAMAL DE ÁGUA FORNECIMENTO E INSTALAÇÃO. AF_06/2022</t>
  </si>
  <si>
    <t>CONECTOR, CPVC, SOLDÁVEL, DN 42MM X 1.1/2", INSTALADO EM RAMAL DE DISTRIBUIÇÃO DE ÁGUA - FORNECIMENTO E INSTALAÇÃO. AF_06/2022</t>
  </si>
  <si>
    <t>CONECTOR, CPVC, SOLDÁVEL, DN 42MM X 1.1/2, INSTALADO EM PRUMADA DE ÁGUA FORNECIMENTO E INSTALAÇÃO. AF_06/2022</t>
  </si>
  <si>
    <t>CONECTOR, CPVC, SOLDÁVEL, DN22MM X 3/4", INSTALADO EM RAMAL OU SUB-RAMAL DE ÁGUA - FORNECIMENTO E INSTALAÇÃO. AF_06/2022</t>
  </si>
  <si>
    <t>CURVA 90 GRAUS, CPVC, SOLDÁVEL, DN 15MM, INSTALADO EM RAMAL OU SUB-RAMAL DE ÁGUA - FORNECIMENTO E INSTALAÇÃO. AF_06/2022</t>
  </si>
  <si>
    <t>CURVA 90 GRAUS, CPVC, SOLDÁVEL, DN 22MM, INSTALADO EM RAMAL DE DISTRIBUIÇÃO DE ÁGUA - FORNECIMENTO E INSTALAÇÃO. AF_06/2022</t>
  </si>
  <si>
    <t>CURVA 90 GRAUS, CPVC, SOLDÁVEL, DN 22MM, INSTALADO EM RAMAL OU SUB-RAMAL DE ÁGUA - FORNECIMENTO E INSTALAÇÃO. AF_06/2022</t>
  </si>
  <si>
    <t>CURVA 90 GRAUS, CPVC, SOLDÁVEL, DN 28MM, INSTALADO EM RAMAL DE DISTRIBUIÇÃO DE ÁGUA FORNECIMENTO E INSTALAÇÃO. AF_06/2022</t>
  </si>
  <si>
    <t>CURVA 90 GRAUS, CPVC, SOLDÁVEL, DN 28MM, INSTALADO EM RAMAL OU SUB-RAMAL DE ÁGUA FORNECIMENTO E INSTALAÇÃO. AF_06/2022</t>
  </si>
  <si>
    <t>CURVA DE TRANSPOSIÇÃO, CPVC, SOLDÁVEL, DN 22MM, INSTALADO EM RAMAL DE DISTRIBUIÇÃO DE ÁGUA FORNECIMENTO E INSTALAÇÃO. AF_06/2022</t>
  </si>
  <si>
    <t>CURVA DE TRANSPOSIÇÃO, CPVC, SOLDÁVEL, DN15MM, INSTALADO EM RAMAL OU SUB-RAMAL DE ÁGUA FORNECIMENTO E INSTALAÇÃO. AF_06/2022</t>
  </si>
  <si>
    <t>CURVA DE TRANSPOSIÇÃO, CPVC, SOLDÁVEL, DN22MM, INSTALADO EM RAMAL OU SUB-RAMAL DE ÁGUA FORNECIMENTO E INSTALAÇÃO. AF_06/2022</t>
  </si>
  <si>
    <t>JOELHO 45 GRAUS, CPVC, SOLDÁVEL, DN 15MM, INSTALADO EM RAMAL OU SUB-RAMAL DE ÁGUA - FORNECIMENTO E INSTALAÇÃO. AF_06/2022</t>
  </si>
  <si>
    <t>JOELHO 45 GRAUS, CPVC, SOLDÁVEL, DN 22MM, INSTALADO EM RAMAL DE DISTRIBUIÇÃO DE ÁGUA FORNECIMENTO E INSTALAÇÃO. AF_06/2022</t>
  </si>
  <si>
    <t>JOELHO 45 GRAUS, CPVC, SOLDÁVEL, DN 22MM, INSTALADO EM RAMAL OU SUB-RAMAL DE ÁGUA - FORNECIMENTO E INSTALAÇÃO. AF_06/2022</t>
  </si>
  <si>
    <t>JOELHO 45 GRAUS, CPVC, SOLDÁVEL, DN 28MM, INSTALADO EM RAMAL DE DISTRIBUIÇÃO DE ÁGUA FORNECIMENTO E INSTALAÇÃO. AF_06/2022</t>
  </si>
  <si>
    <t>JOELHO 45 GRAUS, CPVC, SOLDÁVEL, DN 28MM, INSTALADO EM RAMAL OU SUB-RAMAL DE ÁGUA FORNECIMENTO E INSTALAÇÃO. AF_06/2022</t>
  </si>
  <si>
    <t>JOELHO 45 GRAUS, CPVC, SOLDÁVEL, DN 35MM, INSTALADO EM PRUMADA DE ÁGUA - FORNECIMENTO E INSTALAÇÃO. AF_06/2022</t>
  </si>
  <si>
    <t>JOELHO 45 GRAUS, CPVC, SOLDÁVEL, DN 35MM, INSTALADO EM RAMAL DE DISTRIBUIÇÃO DE ÁGUA FORNECIMENTO E INSTALAÇÃO. AF_06/2022</t>
  </si>
  <si>
    <t>JOELHO 45 GRAUS, CPVC, SOLDÁVEL, DN 35MM, INSTALADO EM RAMAL OU SUB-RAMAL DE ÁGUA FORNECIMENTO E INSTALAÇÃO. AF_06/2022</t>
  </si>
  <si>
    <t>JOELHO 45 GRAUS, CPVC, SOLDÁVEL, DN 42MM, INSTALADO EM PRUMADA DE ÁGUA FORNECIMENTO E INSTALAÇÃO. AF_06/2022</t>
  </si>
  <si>
    <t>JOELHO 45 GRAUS, CPVC, SOLDÁVEL, DN 42MM, INSTALADO EM RAMAL DE DISTRIBUIÇÃO DE ÁGUA - FORNECIMENTO E INSTALAÇÃO. AF_06/2022</t>
  </si>
  <si>
    <t>JOELHO 45 GRAUS, CPVC, SOLDÁVEL, DN 54MM, INSTALADO EM PRUMADA DE ÁGUA FORNECIMENTO E INSTALAÇÃO. AF_06/2022</t>
  </si>
  <si>
    <t>JOELHO 45 GRAUS, CPVC, SOLDÁVEL, DN 73MM, INSTALADO EM PRUMADA DE ÁGUA FORNECIMENTO E INSTALAÇÃO. AF_06/2022</t>
  </si>
  <si>
    <t>JOELHO 45 GRAUS, CPVC, SOLDÁVEL, DN 89MM, INSTALADO EM PRUMADA DE ÁGUA FORNECIMENTO E INSTALAÇÃO. AF_06/2022</t>
  </si>
  <si>
    <t>JOELHO 90 GRAUS, CPVC, SOLDÁVEL, DN 15MM, INSTALADO EM RAMAL OU SUB-RAMAL DE ÁGUA - FORNECIMENTO E INSTALAÇÃO. AF_06/2022</t>
  </si>
  <si>
    <t>JOELHO 90 GRAUS, CPVC, SOLDÁVEL, DN 22MM, INSTALADO EM RAMAL DE DISTRIBUIÇÃO DE ÁGUA FORNECIMENTO E INSTALAÇÃO. AF_06/2022</t>
  </si>
  <si>
    <t>JOELHO 90 GRAUS, CPVC, SOLDÁVEL, DN 22MM, INSTALADO EM RAMAL OU SUB-RAMAL DE ÁGUA - FORNECIMENTO E INSTALAÇÃO. AF_06/2022</t>
  </si>
  <si>
    <t>JOELHO 90 GRAUS, CPVC, SOLDÁVEL, DN 28MM, INSTALADO EM RAMAL DE DISTRIBUIÇÃO DE ÁGUA FORNECIMENTO E INSTALAÇÃO. AF_06/2022</t>
  </si>
  <si>
    <t>JOELHO 90 GRAUS, CPVC, SOLDÁVEL, DN 28MM, INSTALADO EM RAMAL OU SUB-RAMAL DE ÁGUA - FORNECIMENTO E INSTALAÇÃO. AF_06/2022</t>
  </si>
  <si>
    <t>JOELHO 90 GRAUS, CPVC, SOLDÁVEL, DN 35MM, INSTALADO EM PRUMADA DE ÁGUA FORNECIMENTO E INSTALAÇÃO. AF_06/2022</t>
  </si>
  <si>
    <t>JOELHO 90 GRAUS, CPVC, SOLDÁVEL, DN 35MM, INSTALADO EM RAMAL DE DISTRIBUIÇÃO DE ÁGUA FORNECIMENTO E INSTALAÇÃO. AF_06/2022</t>
  </si>
  <si>
    <t>JOELHO 90 GRAUS, CPVC, SOLDÁVEL, DN 35MM, INSTALADO EM RAMAL OU SUB-RAMAL DE ÁGUA FORNECIMENTO E INSTALAÇÃO. AF_06/2022</t>
  </si>
  <si>
    <t>JOELHO 90 GRAUS, CPVC, SOLDÁVEL, DN 42MM, INSTALADO EM PRUMADA DE ÁGUA FORNECIMENTO E INSTALAÇÃO. AF_06/2022</t>
  </si>
  <si>
    <t>JOELHO 90 GRAUS, CPVC, SOLDÁVEL, DN 42MM, INSTALADO EM RAMAL DE DISTRIBUIÇÃO DE ÁGUA - FORNECIMENTO E INSTALAÇÃO. AF_06/2022</t>
  </si>
  <si>
    <t>JOELHO 90 GRAUS, CPVC, SOLDÁVEL, DN 54MM, INSTALADO EM PRUMADA DE ÁGUA FORNECIMENTO E INSTALAÇÃO. AF_06/2022</t>
  </si>
  <si>
    <t>JOELHO 90 GRAUS, CPVC, SOLDÁVEL, DN 73MM, INSTALADO EM PRUMADA DE ÁGUA FORNECIMENTO E INSTALAÇÃO. AF_06/2022</t>
  </si>
  <si>
    <t>JOELHO 90 GRAUS, CPVC, SOLDÁVEL, DN 89MM, INSTALADO EM PRUMADA DE ÁGUA FORNECIMENTO E INSTALAÇÃO. AF_06/2022</t>
  </si>
  <si>
    <t>JOELHO DE TRANSIÇÃO, 90 GRAUS, CPVC, SOLDÁVEL, DN 15MM X 1/2",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</si>
  <si>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</si>
  <si>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</si>
  <si>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LUVA DE CORRER, CPVC, SOLDÁVEL, DN 15MM, INSTALADO EM RAMAL OU SUB-RAMAL DE ÁGUA FORNECIMENTO E INSTALAÇÃO. AF_06/2022</t>
  </si>
  <si>
    <t>LUVA DE CORRER, CPVC, SOLDÁVEL, DN 22MM, INSTALADO EM RAMAL DE DISTRIBUIÇÃO DE ÁGUA FORNECIMENTO E INSTALAÇÃO. AF_12/2014</t>
  </si>
  <si>
    <t>LUVA DE CORRER, CPVC, SOLDÁVEL, DN 22MM, INSTALADO EM RAMAL OU SUB-RAMAL DE ÁGUA FORNECIMENTO E INSTALAÇÃO. AF_06/2022</t>
  </si>
  <si>
    <t>LUVA DE CORRER, CPVC, SOLDÁVEL, DN 28MM, INSTALADO EM RAMAL DE DISTRIBUIÇÃO DE ÁGUA FORNECIMENTO E INSTALAÇÃO. AF_06/2022</t>
  </si>
  <si>
    <t>LUVA DE CORRER, CPVC, SOLDÁVEL, DN 28MM, INSTALADO EM RAMAL OU SUB-RAMAL DE ÁGUA FORNECIMENTO E INSTALAÇÃO. AF_06/2022</t>
  </si>
  <si>
    <t>LUVA DE CORRER, CPVC, SOLDÁVEL, DN 35MM, INSTALADO EM PRUMADA DE ÁGUA FORNECIMENTO E INSTALAÇÃO. AF_06/2022</t>
  </si>
  <si>
    <t>LUVA DE CORRER, CPVC, SOLDÁVEL, DN 35MM, INSTALADO EM RAMAL DE DISTRIBUIÇÃO DE ÁGUA - FORNECIMENTO E INSTALAÇÃO. AF_06/2022</t>
  </si>
  <si>
    <t>LUVA DE CORRER, CPVC, SOLDÁVEL, DN 35MM, INSTALADO EM RAMAL OU SUB-RAMAL DE ÁGUA FORNECIMENTO E INSTALAÇÃO. AF_06/2022</t>
  </si>
  <si>
    <t>LUVA DE CORRER, CPVC, SOLDÁVEL, DN 42MM, INSTALADO EM PRUMADA DE ÁGUA FORNECIMENTO E INSTALAÇÃO. AF_06/2022</t>
  </si>
  <si>
    <t>LUVA DE CORRER, CPVC, SOLDÁVEL, DN 42MM, INSTALADO EM RAMAL DE DISTRIBUIÇÃO DE ÁGUA - FORNECIMENTO E INSTALAÇÃO. AF_06/2022</t>
  </si>
  <si>
    <t>LUVA DE TRANSIÇÃO, CPVC, SOLDÁVEL, DN 22MM X 25MM, INSTALADO EM RAMAL DE DISTRIBUIÇÃO DE ÁGUA FORNECIMENTO E INSTALAÇÃO. AF_06/2022</t>
  </si>
  <si>
    <t>LUVA DE TRANSIÇÃO, CPVC, SOLDÁVEL, DN 54MM X 2, INSTALADO EM PRUMADA DE ÁGUA FORNECIMENTO E INSTALAÇÃO. AF_06/2022</t>
  </si>
  <si>
    <t>LUVA DE TRANSIÇÃO, CPVC, SOLDÁVEL, DN15MM X 1/2", INSTALADO EM RAMAL OU SUB-RAMAL DE ÁGUA - FORNECIMENTO E INSTALAÇÃO. AF_06/2022</t>
  </si>
  <si>
    <t>LUVA DE TRANSIÇÃO, CPVC, SOLDÁVEL, DN22MM X 25MM, INSTALADO EM RAMAL OU SUB-RAMAL DE ÁGUA - FORNECIMENTO E INSTALAÇÃO. AF_06/2022</t>
  </si>
  <si>
    <t>LUVA DE TRANSIÇÃO, CPVC, SOLDÁVEL, DN42MM X 1.1/2", INSTALADO EM RAMAL DE DISTRIBUIÇÃO DE ÁGUA - FORNECIMENTO E INSTALAÇÃO. AF_06/2022</t>
  </si>
  <si>
    <t>LUVA DE TRANSIÇÃO, CPVC, SOLDÁVEL, DN42MM X 1.1/2, INSTALADO EM PRUMADA DE ÁGUA FORNECIMENTO E INSTALAÇÃO. AF_06/2022</t>
  </si>
  <si>
    <t>LUVA, CPVC, SOLDÁVEL, DN 15MM, INSTALADO EM RAMAL OU SUB-RAMAL DE ÁGUA - FORNECIMENTO E INSTALAÇÃO. AF_06/2022</t>
  </si>
  <si>
    <t>LUVA, CPVC, SOLDÁVEL, DN 22MM, INSTALADO EM RAMAL DE DISTRIBUIÇÃO DE ÁGUA FORNECIMENTO E INSTALAÇÃO. AF_06/2022</t>
  </si>
  <si>
    <t>LUVA, CPVC, SOLDÁVEL, DN 22MM, INSTALADO EM RAMAL OU SUB-RAMAL DE ÁGUA FORNECIMENTO E INSTALAÇÃO. AF_06/2022</t>
  </si>
  <si>
    <t>LUVA, CPVC, SOLDÁVEL, DN 28MM, INSTALADO EM RAMAL DE DISTRIBUIÇÃO DE ÁGUA FORNECIMENTO E INSTALAÇÃO. AF_06/2022</t>
  </si>
  <si>
    <t>LUVA, CPVC, SOLDÁVEL, DN 28MM, INSTALADO EM RAMAL OU SUB-RAMAL DE ÁGUA FORNECIMENTO E INSTALAÇÃO. AF_06/2022</t>
  </si>
  <si>
    <t>LUVA, CPVC, SOLDÁVEL, DN 35MM, INSTALADO EM PRUMADA DE ÁGUA FORNECIMENTO E INSTALAÇÃO. AF_06/2022</t>
  </si>
  <si>
    <t>LUVA, CPVC, SOLDÁVEL, DN 35MM, INSTALADO EM RAMAL DE DISTRIBUIÇÃO DE ÁGUA - FORNECIMENTO E INSTALAÇÃO. AF_06/2022</t>
  </si>
  <si>
    <t>LUVA, CPVC, SOLDÁVEL, DN 35MM, INSTALADO EM RAMAL OU SUB-RAMAL DE ÁGUA FORNECIMENTO E INSTALAÇÃO. AF_06/2022</t>
  </si>
  <si>
    <t>LUVA, CPVC, SOLDÁVEL, DN 42MM, INSTALADO EM PRUMADA DE ÁGUA FORNECIMENTO E INSTALAÇÃO. AF_06/2022</t>
  </si>
  <si>
    <t>LUVA, CPVC, SOLDÁVEL, DN 42MM, INSTALADO EM RAMAL DE DISTRIBUIÇÃO DE ÁGUA - FORNECIMENTO E INSTALAÇÃO. AF_06/2022</t>
  </si>
  <si>
    <t>LUVA, CPVC, SOLDÁVEL, DN 54MM, INSTALADO EM PRUMADA DE ÁGUA FORNECIMENTO E INSTALAÇÃO. AF_06/2022</t>
  </si>
  <si>
    <t>LUVA, CPVC, SOLDÁVEL, DN 73MM, INSTALADO EM PRUMADA DE ÁGUA FORNECIMENTO E INSTALAÇÃO. AF_06/2022</t>
  </si>
  <si>
    <t>LUVA, CPVC, SOLDÁVEL, DN 89MM, INSTALADO EM PRUMADA DE ÁGUA FORNECIMENTO E INSTALAÇÃO. AF_06/2022</t>
  </si>
  <si>
    <t>TE DE REDUÇÃO, CPVC, SOLDÁVEL, DN 22 X 15 MM, INSTALADO EM RAMAL OU SUB-RAMAL DE ÁGUA - FORNECIMENTO E INSTALAÇÃO. AF_06/2022</t>
  </si>
  <si>
    <t>TE DE REDUÇÃO, CPVC, SOLDÁVEL, DN 28 X 22 MM, INSTALADO EM RAMAL DE DISTRIBUIÇÃO DE ÁGUA - FORNECIMENTO E INSTALAÇÃO. AF_06/2022</t>
  </si>
  <si>
    <t>TE DE REDUÇÃO, CPVC, SOLDÁVEL, DN 28 X 22 MM, INSTALADO EM RAMAL OU SUB-RAMAL DE ÁGUA - FORNECIMENTO E INSTALAÇÃO. AF_06/2022</t>
  </si>
  <si>
    <t>TE DE REDUÇÃO, CPVC, SOLDÁVEL, DN 35 X 28 MM, INSTALADO EM RAMAL DE DISTRIBUIÇÃO DE ÁGUA - FORNECIMENTO E INSTALAÇÃO. AF_06/2022</t>
  </si>
  <si>
    <t>TE DE REDUÇÃO, CPVC, SOLDÁVEL, DN 35 X 28 MM, INSTALADO EM RAMAL OU SUB-RAMAL DE ÁGUA - FORNECIMENTO E INSTALAÇÃO. AF_06/2022</t>
  </si>
  <si>
    <t>TE DE REDUÇÃO, CPVC, SOLDÁVEL, DN 42 X 35 MM, INSTALADO EM PRUMADA DE ÁGUA - FORNECIMENTO E INSTALAÇÃO. AF_06/2022</t>
  </si>
  <si>
    <t>TE DE REDUÇÃO, CPVC, SOLDÁVEL, DN 42 X 35 MM, INSTALADO EM RAMAL DE DISTRIBUIÇÃO DE ÁGUA - FORNECIMENTO E INSTALAÇÃO. AF_06/2022</t>
  </si>
  <si>
    <t>TE DE TRANSIÇÃO, CPVC, SOLDÁVEL, DN 15MM X 1/2, INSTALADO EM RAMAL OU SUB-RAMAL DE ÁGUA FORNECIMENTO E INSTALAÇÃO. AF_06/2022</t>
  </si>
  <si>
    <t>TE DE TRANSIÇÃO, CPVC, SOLDÁVEL, DN 22MM X 1/2, INSTALADO EM RAMAL OU SUB-RAMAL DE ÁGUA FORNECIMENTO E INSTALAÇÃO. AF_06/2022</t>
  </si>
  <si>
    <t>TE MISTURADOR DE TRANSIÇÃO, CPVC, SOLDÁVEL, DN 22MM X 3/4", INSTALADO EM RAMAL OU SUB-RAMAL DE ÁGUA - FORNECIMENTO E INSTALAÇÃO. AF_06/2022</t>
  </si>
  <si>
    <t>TE, CPVC, SOLDÁVEL, DN 15MM, INSTALADO EM RAMAL OU SUB-RAMAL DE ÁGUA - FORNECIMENTO E INSTALAÇÃO. AF_06/2022</t>
  </si>
  <si>
    <t>TE, CPVC, SOLDÁVEL, DN 22MM, INSTALADO EM RAMAL DE DISTRIBUIÇÃO DE ÁGUA - FORNECIMENTO E INSTALAÇÃO. AF_06/2022</t>
  </si>
  <si>
    <t>TE, CPVC, SOLDÁVEL, DN 22MM, INSTALADO EM RAMAL OU SUB-RAMAL DE ÁGUA - FORNECIMENTO E INSTALAÇÃO. AF_06/2022</t>
  </si>
  <si>
    <t>TE, CPVC, SOLDÁVEL, DN 42MM, INSTALADO EM PRUMADA DE ÁGUA FORNECIMENTO E INSTALAÇÃO. AF_06/2022</t>
  </si>
  <si>
    <t>TE, CPVC, SOLDÁVEL, DN 42MM, INSTALADO EM RAMAL DE DISTRIBUIÇÃO DE ÁGUA - FORNECIMENTO E INSTALAÇÃO. AF_06/2022</t>
  </si>
  <si>
    <t>TUBO, CPVC, SOLDÁVEL, DN 15MM, INSTALADO EM RAMAL OU SUB-RAMAL DE ÁGUA - FORNECIMENTO E INSTALAÇÃO. AF_06/2022</t>
  </si>
  <si>
    <t>TUBO, CPVC, SOLDÁVEL, DN 22MM, INSTALADO EM RAMAL DE DISTRIBUIÇÃO DE ÁGUA - FORNECIMENTO E INSTALAÇÃO. AF_06/2022</t>
  </si>
  <si>
    <t>TUBO, CPVC, SOLDÁVEL, DN 22MM, INSTALADO EM RAMAL OU SUB-RAMAL DE ÁGUA - FORNECIMENTO E INSTALAÇÃO. AF_06/2022</t>
  </si>
  <si>
    <t>TUBO, CPVC, SOLDÁVEL, DN 28MM, INSTALADO EM RAMAL DE DISTRIBUIÇÃO DE ÁGUA - FORNECIMENTO E INSTALAÇÃO. AF_06/2022</t>
  </si>
  <si>
    <t>TUBO, CPVC, SOLDÁVEL, DN 28MM, INSTALADO EM RAMAL OU SUB-RAMAL DE ÁGUA - FORNECIMENTO E INSTALAÇÃO. AF_06/2022</t>
  </si>
  <si>
    <t>TUBO, CPVC, SOLDÁVEL, DN 35MM, INSTALADO EM PRUMADA DE ÁGUA FORNECIMENTO E INSTALAÇÃO. AF_06/2022</t>
  </si>
  <si>
    <t>TUBO, CPVC, SOLDÁVEL, DN 35MM, INSTALADO EM RAMAL DE DISTRIBUIÇÃO DE ÁGUA FORNECIMENTO E INSTALAÇÃO. AF_06/2022</t>
  </si>
  <si>
    <t>TUBO, CPVC, SOLDÁVEL, DN 35MM, INSTALADO EM RAMAL OU SUB-RAMAL DE ÁGUA FORNECIMENTO E INSTALAÇÃO. AF_06/2022</t>
  </si>
  <si>
    <t>TUBO, CPVC, SOLDÁVEL, DN 42MM, INSTALADO EM PRUMADA DE ÁGUA FORNECIMENTO E INSTALAÇÃO. AF_06/2022</t>
  </si>
  <si>
    <t>TUBO, CPVC, SOLDÁVEL, DN 42MM, INSTALADO EM RAMAL DE DISTRIBUIÇÃO DE ÁGUA - FORNECIMENTO E INSTALAÇÃO. AF_06/2022</t>
  </si>
  <si>
    <t>TUBO, CPVC, SOLDÁVEL, DN 54MM,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</si>
  <si>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</si>
  <si>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</si>
  <si>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TÊ MISTURADOR, CPVC, SOLDÁVEL, DN 22MM, INSTALADO EM RAMAL DE DISTRIBUIÇÃO DE ÁGUA - FORNECIMENTO E INSTALAÇÃO. AF_06/2022</t>
  </si>
  <si>
    <t>TÊ MISTURADOR, CPVC, SOLDÁVEL, DN15MM, INSTALADO EM RAMAL OU SUB-RAMAL DE ÁGUA FORNECIMENTO E INSTALAÇÃO. AF_06/2022</t>
  </si>
  <si>
    <t>TÊ MISTURADOR, CPVC, SOLDÁVEL, DN22MM, INSTALADO EM RAMAL OU SUB-RAMAL DE ÁGUA FORNECIMENTO E INSTALAÇÃO. AF_06/2022</t>
  </si>
  <si>
    <t>TÊ, CPVC, SOLDÁVEL, DN 28MM, INSTALADO EM RAMAL DE DISTRIBUIÇÃO DE ÁGUA - FORNECIMENTO E INSTALAÇÃO. AF_06/2022</t>
  </si>
  <si>
    <t>TÊ, CPVC, SOLDÁVEL, DN 35MM,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</si>
  <si>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</si>
  <si>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</si>
  <si>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</si>
  <si>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TÊ, CPVC, SOLDÁVEL, DN28MM, INSTALADO EM RAMAL OU SUB-RAMAL DE ÁGUA FORNECIMENTO E INSTALAÇÃO. AF_06/2022</t>
  </si>
  <si>
    <t>TÊ, CPVC, SOLDÁVEL, DN35MM, INSTALADO EM RAMAL DE DISTRIBUIÇÃO DE ÁGUA - FORNECIMENTO E INSTALAÇÃO. AF_06/2022</t>
  </si>
  <si>
    <t>TÊ, CPVC, SOLDÁVEL, DN35MM, INSTALADO EM RAMAL OU SUB-RAMAL DE ÁGUA FORNECIMENTO E INSTALAÇÃO. AF_06/2022</t>
  </si>
  <si>
    <t>UNIÃO, CPVC, SOLDÁVEL, DN 22MM, INSTALADO EM RAMAL DE DISTRIBUIÇÃO DE ÁGUA FORNECIMENTO E INSTALAÇÃO. AF_06/2022</t>
  </si>
  <si>
    <t>UNIÃO, CPVC, SOLDÁVEL, DN 28MM, INSTALADO EM RAMAL DE DISTRIBUIÇÃO DE ÁGUA FORNECIMENTO E INSTALAÇÃO. AF_06/2022</t>
  </si>
  <si>
    <t>UNIÃO, CPVC, SOLDÁVEL, DN 42MM, INSTALADO EM RAMAL DE DISTRIBUIÇÃO DE ÁGUA FORNECIMENTO E INSTALAÇÃO. AF_06/2022</t>
  </si>
  <si>
    <t>UNIÃO, CPVC, SOLDÁVEL, DN 54MM, INSTALADO EM PRUMADA DE ÁGUA FORNECIMENTO E INSTALAÇÃO. AF_06/2022</t>
  </si>
  <si>
    <t>UNIÃO, CPVC, SOLDÁVEL, DN 73MM, INSTALADO EM PRUMADA DE ÁGUA FORNECIMENTO E INSTALAÇÃO. AF_06/2022</t>
  </si>
  <si>
    <t>UNIÃO, CPVC, SOLDÁVEL, DN 89MM, INSTALADO EM PRUMADA DE ÁGUA FORNECIMENTO E INSTALAÇÃO. AF_06/2022</t>
  </si>
  <si>
    <t>UNIÃO, CPVC, SOLDÁVEL, DN15MM, INSTALADO EM RAMAL OU SUB-RAMAL DE ÁGUA FORNECIMENTO E INSTALAÇÃO. AF_06/2022</t>
  </si>
  <si>
    <t>UNIÃO, CPVC, SOLDÁVEL, DN22MM, INSTALADO EM RAMAL OU SUB-RAMAL DE ÁGUA FORNECIMENTO E INSTALAÇÃO. AF_06/2022</t>
  </si>
  <si>
    <t>UNIÃO, CPVC, SOLDÁVEL, DN28MM, INSTALADO EM RAMAL OU SUB-RAMAL DE ÁGUA FORNECIMENTO E INSTALAÇÃO. AF_06/2022</t>
  </si>
  <si>
    <t>UNIÃO, CPVC, SOLDÁVEL, DN35MM, INSTALADO EM PRUMADA DE ÁGUA FORNECIMENTO E INSTALAÇÃO. AF_06/2022</t>
  </si>
  <si>
    <t>UNIÃO, CPVC, SOLDÁVEL, DN35MM, INSTALADO EM RAMAL DE DISTRIBUIÇÃO DE ÁGUA - FORNECIMENTO E INSTALAÇÃO. AF_06/2022</t>
  </si>
  <si>
    <t>UNIÃO, CPVC, SOLDÁVEL, DN35MM, INSTALADO EM RAMAL OU SUB-RAMAL DE ÁGUA FORNECIMENTO E INSTALAÇÃO. AF_06/2022</t>
  </si>
  <si>
    <t>UNIÃO, CPVC, SOLDÁVEL, DN42MM, INSTALADO EM PRUMADA DE ÁGUA FORNECIMENTO E INSTALAÇÃO. AF_06/2022</t>
  </si>
  <si>
    <t>BUCHA DE REDUÇÃO LONGA, PVC, SERIE R, ÁGUA PLUVIAL, DN 50 X 40 MM, JUNTA ELÁSTICA, FORNECIDO E INSTALADO EM RAMAL DE ENCAMINHAMENTO. AF_06/2022</t>
  </si>
  <si>
    <t>CAIXA SIFONADA, PVC, DN 100 X 100 X 50 MM, FORNECIDA E INSTALADA EM RAMAIS DE ENCAMINHAMENTO DE ÁGUA PLUVIAL. AF_06/2022</t>
  </si>
  <si>
    <t>CAIXA SIFONADA, PVC, DN 150 X 185 X 75 MM, FORNECIDA E INSTALADA EM RAMAIS DE ENCAMINHAMENTO DE ÁGUA PLUVIAL. AF_06/2022</t>
  </si>
  <si>
    <t>CAP, PVC, SERIE R, ÁGUA PLUVIAL, DN 100 MM, JUNTA ELÁSTICA, FORNECIDO E INSTALADO EM RAMAL DE ENCAMINHAMENTO. AF_06/2022</t>
  </si>
  <si>
    <t>CAP, PVC, SERIE R, ÁGUA PLUVIAL, DN 150 MM, JUNTA ELÁSTICA, FORNECIDO E INSTALADO EM RAMAL DE ENCAMINHAMENTO. AF_06/2022</t>
  </si>
  <si>
    <t>CURVA 87 GRAUS E 30 MINUTOS, PVC, SERIE R, ÁGUA PLUVIAL, DN 100 MM, JUNTA ELÁSTICA, FORNECIDO E INSTALADO EM CONDUTORES VERTICAIS DE ÁGUAS PLUVIAIS. AF_06/2022</t>
  </si>
  <si>
    <t>CURVA 87 GRAUS E 30 MINUTOS, PVC, SERIE R, ÁGUA PLUVIAL, DN 100 MM, JUNTA ELÁSTICA, FORNECIDO E INSTALADO EM RAMAL DE ENCAMINHAMENTO. AF_06/2022</t>
  </si>
  <si>
    <t>CURVA 87 GRAUS E 30 MINUTOS, PVC, SERIE R, ÁGUA PLUVIAL, DN 150 MM, JUNTA ELÁSTICA, FORNECIDO E INSTALADO EM CONDUTORES VERTICAIS DE ÁGUAS PLUVIAIS. AF_06/2022</t>
  </si>
  <si>
    <t>CURVA 87 GRAUS E 30 MINUTOS, PVC, SERIE R, ÁGUA PLUVIAL, DN 150 MM, JUNTA ELÁSTICA, FORNECIDO E INSTALADO EM RAMAL DE ENCAMINHAMENTO. AF_06/2022</t>
  </si>
  <si>
    <t>CURVA 87 GRAUS E 30 MINUTOS, PVC, SERIE R, ÁGUA PLUVIAL, DN 75 MM, JUNTA ELÁSTICA, FORNECIDO E INSTALADO EM CONDUTORES VERTICAIS DE ÁGUAS PLUVIAIS. AF_06/2022</t>
  </si>
  <si>
    <t>CURVA 87 GRAUS E 30 MINUTOS, PVC, SERIE R, ÁGUA PLUVIAL, DN 75 MM, JUNTA ELÁSTICA, FORNECIDO E INSTALADO EM RAMAL DE ENCAMINHAMENTO. AF_06/2022</t>
  </si>
  <si>
    <t>CURVA 90 GRAUS, PVC, SERIE R, ÁGUA PLUVIAL, DN 100 MM, JUNTA ELÁSTICA, FORNECIDO E INSTALADO EM CONDUTORES VERTICAIS DE ÁGUAS PLUVIAIS. AF_06/2022</t>
  </si>
  <si>
    <t>CURVA 90 GRAUS, PVC, SERIE R, ÁGUA PLUVIAL, DN 100 MM, JUNTA ELÁSTICA, FORNECIDO E INSTALADO EM RAMAL DE ENCAMINHAMENTO. AF_06/2022</t>
  </si>
  <si>
    <t>JOELHO 45 GRAUS, PVC, SERIE R, ÁGUA PLUVIAL, DN 100 MM, JUNTA ELÁSTICA, FORNECIDO E INSTALADO EM CONDUTORES VERTICAIS DE ÁGUAS PLUVIAIS. AF_06/2022</t>
  </si>
  <si>
    <t>JOELHO 45 GRAUS, PVC, SERIE R, ÁGUA PLUVIAL, DN 100 MM, JUNTA ELÁSTICA, FORNECIDO E INSTALADO EM RAMAL DE ENCAMINHAMENTO. AF_06/2022</t>
  </si>
  <si>
    <t>JOELHO 45 GRAUS, PVC, SERIE R, ÁGUA PLUVIAL, DN 150 MM, JUNTA ELÁSTICA, FORNECIDO E INSTALADO EM CONDUTORES VERTICAIS DE ÁGUAS PLUVIAIS. AF_06/2022</t>
  </si>
  <si>
    <t>JOELHO 45 GRAUS, PVC, SERIE R, ÁGUA PLUVIAL, DN 150 MM, JUNTA ELÁSTICA, FORNECIDO E INSTALADO EM RAMAL DE ENCAMINHAMENTO. AF_06/2022</t>
  </si>
  <si>
    <t>JOELHO 45 GRAUS, PVC, SERIE R, ÁGUA PLUVIAL, DN 40 MM, JUNTA SOLDÁVEL, FORNECIDO E INSTALADO EM RAMAL DE ENCAMINHAMENTO. AF_06/2022</t>
  </si>
  <si>
    <t>JOELHO 45 GRAUS, PVC, SERIE R, ÁGUA PLUVIAL, DN 50 MM, JUNTA ELÁSTICA, FORNECIDO E INSTALADO EM RAMAL DE ENCAMINHAMENTO. AF_06/2022</t>
  </si>
  <si>
    <t>JOELHO 45 GRAUS, PVC, SERIE R, ÁGUA PLUVIAL, DN 75 MM, JUNTA ELÁSTICA, FORNECIDO E INSTALADO EM CONDUTORES VERTICAIS DE ÁGUAS PLUVIAIS. AF_06/2022</t>
  </si>
  <si>
    <t>JOELHO 45 GRAUS, PVC, SERIE R, ÁGUA PLUVIAL, DN 75 MM, JUNTA ELÁSTICA, FORNECIDO E INSTALADO EM RAMAL DE ENCAMINHAMENTO. AF_06/2022</t>
  </si>
  <si>
    <t>JOELHO 90 GRAUS, PVC, SERIE R, ÁGUA PLUVIAL, DN 100 MM, JUNTA ELÁSTICA, FORNECIDO E INSTALADO EM CONDUTORES VERTICAIS DE ÁGUAS PLUVIAIS. AF_06/2022</t>
  </si>
  <si>
    <t>JOELHO 90 GRAUS, PVC, SERIE R, ÁGUA PLUVIAL, DN 100 MM, JUNTA ELÁSTICA, FORNECIDO E INSTALADO EM RAMAL DE ENCAMINHAMENTO. AF_06/2022</t>
  </si>
  <si>
    <t>JOELHO 90 GRAUS, PVC, SERIE R, ÁGUA PLUVIAL, DN 150 MM, JUNTA ELÁSTICA, FORNECIDO E INSTALADO EM CONDUTORES VERTICAIS DE ÁGUAS PLUVIAIS. AF_06/2022</t>
  </si>
  <si>
    <t>JOELHO 90 GRAUS, PVC, SERIE R, ÁGUA PLUVIAL, DN 150 MM, JUNTA ELÁSTICA, FORNECIDO E INSTALADO EM RAMAL DE ENCAMINHAMENTO. AF_06/2022</t>
  </si>
  <si>
    <t>JOELHO 90 GRAUS, PVC, SERIE R, ÁGUA PLUVIAL, DN 40 MM, JUNTA SOLDÁVEL, FORNECIDO E INSTALADO EM RAMAL DE ENCAMINHAMENTO. AF_06/2022</t>
  </si>
  <si>
    <t>JOELHO 90 GRAUS, PVC, SERIE R, ÁGUA PLUVIAL, DN 50 MM, JUNTA ELÁSTICA, FORNECIDO E INSTALADO EM RAMAL DE ENCAMINHAMENTO. AF_06/2022</t>
  </si>
  <si>
    <t>JOELHO 90 GRAUS, PVC, SERIE R, ÁGUA PLUVIAL, DN 75 MM, JUNTA ELÁSTICA, FORNECIDO E INSTALADO EM CONDUTORES VERTICAIS DE ÁGUAS PLUVIAIS. AF_06/2022</t>
  </si>
  <si>
    <t>JOELHO 90 GRAUS, PVC, SERIE R, ÁGUA PLUVIAL, DN 75 MM, JUNTA ELÁSTICA, FORNECIDO E INSTALADO EM RAMAL DE ENCAMINHAMENTO. AF_06/2022</t>
  </si>
  <si>
    <t>JUNÇÃO DUPLA, PVC, SERIE R, ÁGUA PLUVIAL, DN 100 X 100 X 100 MM, JUNTA ELÁSTICA, FORNECIDO E INSTALADO EM RAMAL DE ENCAMINHAMENTO. AF_06/2022</t>
  </si>
  <si>
    <t>JUNÇÃO SIMPLES, PVC, SERIE R, ÁGUA PLUVIAL, DN 100 X 100 MM, JUNTA ELÁSTICA, FORNECIDO E INSTALADO EM CONDUTORES VERTICAIS DE ÁGUAS PLUVIAIS. AF_06/2022</t>
  </si>
  <si>
    <t>JUNÇÃO SIMPLES, PVC, SERIE R, ÁGUA PLUVIAL, DN 100 X 100 MM, JUNTA ELÁSTICA, FORNECIDO E INSTALADO EM RAMAL DE ENCAMINHAMENTO. AF_06/2022</t>
  </si>
  <si>
    <t>JUNÇÃO SIMPLES, PVC, SERIE R, ÁGUA PLUVIAL, DN 100 X 75 MM, JUNTA ELÁSTICA, FORNECIDO E INSTALADO EM CONDUTORES VERTICAIS DE ÁGUAS PLUVIAIS. AF_06/2022</t>
  </si>
  <si>
    <t>JUNÇÃO SIMPLES, PVC, SERIE R, ÁGUA PLUVIAL, DN 100 X 75 MM, JUNTA ELÁSTICA, FORNECIDO E INSTALADO EM RAMAL DE ENCAMINHAMENTO. AF_06/2022</t>
  </si>
  <si>
    <t>JUNÇÃO SIMPLES, PVC, SERIE R, ÁGUA PLUVIAL, DN 150 X 100 MM, JUNTA ELÁSTICA, FORNECIDO E INSTALADO EM CONDUTORES VERTICAIS DE ÁGUAS PLUVIAIS. AF_06/2022</t>
  </si>
  <si>
    <t>JUNÇÃO SIMPLES, PVC, SERIE R, ÁGUA PLUVIAL, DN 150 X 100 MM, JUNTA ELÁSTICA, FORNECIDO E INSTALADO EM RAMAL DE ENCAMINHAMENTO. AF_06/2022</t>
  </si>
  <si>
    <t>JUNÇÃO SIMPLES, PVC, SERIE R, ÁGUA PLUVIAL, DN 150 X 150 MM, JUNTA ELÁSTICA, FORNECIDO E INSTALADO EM CONDUTORES VERTICAIS DE ÁGUAS PLUVIAIS. AF_06/2022</t>
  </si>
  <si>
    <t>JUNÇÃO SIMPLES, PVC, SERIE R, ÁGUA PLUVIAL, DN 150 X 150 MM, JUNTA ELÁSTICA, FORNECIDO E INSTALADO EM RAMAL DE ENCAMINHAMENTO. AF_06/2022</t>
  </si>
  <si>
    <t>JUNÇÃO SIMPLES, PVC, SERIE R, ÁGUA PLUVIAL, DN 40 MM, JUNTA SOLDÁVEL, FORNECIDO E INSTALADO EM RAMAL DE ENCAMINHAMENTO. AF_06/2022</t>
  </si>
  <si>
    <t>JUNÇÃO SIMPLES, PVC, SERIE R, ÁGUA PLUVIAL, DN 50 MM, JUNTA ELÁSTICA, FORNECIDO E INSTALADO EM RAMAL DE ENCAMINHAMENTO. AF_06/2022</t>
  </si>
  <si>
    <t>JUNÇÃO SIMPLES, PVC, SERIE R, ÁGUA PLUVIAL, DN 75 X 75 MM, JUNTA ELÁSTICA, FORNECIDO E INSTALADO EM CONDUTORES VERTICAIS DE ÁGUAS PLUVIAIS. AF_06/2022</t>
  </si>
  <si>
    <t>JUNÇÃO SIMPLES, PVC, SERIE R, ÁGUA PLUVIAL, DN 75 X 75 MM, JUNTA ELÁSTICA, FORNECIDO E INSTALADO EM RAMAL DE ENCAMINHAMENTO. AF_06/2022</t>
  </si>
  <si>
    <t>LUVA DE CORRER, PVC, SERIE R, ÁGUA PLUVIAL, DN 100 MM, JUNTA ELÁSTICA, FORNECIDO E INSTALADO EM CONDUTORES VERTICAIS DE ÁGUAS PLUVIAIS. AF_06/2022</t>
  </si>
  <si>
    <t>LUVA DE CORRER, PVC, SERIE R, ÁGUA PLUVIAL, DN 100 MM, JUNTA ELÁSTICA, FORNECIDO E INSTALADO EM RAMAL DE ENCAMINHAMENTO. AF_06/2022</t>
  </si>
  <si>
    <t>LUVA DE CORRER, PVC, SERIE R, ÁGUA PLUVIAL, DN 150 MM, JUNTA ELÁSTICA, FORNECIDO E INSTALADO EM CONDUTORES VERTICAIS DE ÁGUAS PLUVIAIS. AF_06/2022</t>
  </si>
  <si>
    <t>LUVA DE CORRER, PVC, SERIE R, ÁGUA PLUVIAL, DN 150 MM, JUNTA ELÁSTICA, FORNECIDO E INSTALADO EM RAMAL DE ENCAMINHAMENTO. AF_06/2022</t>
  </si>
  <si>
    <t>LUVA DE CORRER, PVC, SERIE R, ÁGUA PLUVIAL, DN 75 MM, JUNTA ELÁSTICA, FORNECIDO E INSTALADO EM CONDUTORES VERTICAIS DE ÁGUAS PLUVIAIS. AF_06/2022</t>
  </si>
  <si>
    <t>LUVA DE CORRER, PVC, SERIE R, ÁGUA PLUVIAL, DN 75 MM, JUNTA ELÁSTICA, FORNECIDO E INSTALADO EM RAMAL DE ENCAMINHAMENTO. AF_06/2022</t>
  </si>
  <si>
    <t>LUVA SIMPLES, PVC, SERIE R, ÁGUA PLUVIAL, DN 100 MM, JUNTA ELÁSTICA, FORNECIDO E INSTALADO EM CONDUTORES VERTICAIS DE ÁGUAS PLUVIAIS. AF_06/2022</t>
  </si>
  <si>
    <t>LUVA SIMPLES, PVC, SERIE R, ÁGUA PLUVIAL, DN 100 MM, JUNTA ELÁSTICA, FORNECIDO E INSTALADO EM RAMAL DE ENCAMINHAMENTO. AF_06/2022</t>
  </si>
  <si>
    <t>LUVA SIMPLES, PVC, SERIE R, ÁGUA PLUVIAL, DN 150 MM, JUNTA ELÁSTICA, FORNECIDO E INSTALADO EM CONDUTORES VERTICAIS DE ÁGUAS PLUVIAIS. AF_06/2022</t>
  </si>
  <si>
    <t>LUVA SIMPLES, PVC, SERIE R, ÁGUA PLUVIAL, DN 150 MM, JUNTA ELÁSTICA, FORNECIDO E INSTALADO EM RAMAL DE ENCAMINHAMENTO.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</si>
  <si>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</si>
  <si>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</si>
  <si>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LUVA SIMPLES, PVC, SERIE R, ÁGUA PLUVIAL, DN 75 MM, JUNTA ELÁSTICA, FORNECIDO E INSTALADO EM CONDUTORES VERTICAIS DE ÁGUAS PLUVIAIS. AF_06/2022</t>
  </si>
  <si>
    <t>LUVA SIMPLES, PVC, SERIE R, ÁGUA PLUVIAL, DN 75 MM, JUNTA ELÁSTICA, FORNECIDO E INSTALADO EM RAMAL DE ENCAMINHAMENTO. AF_06/2022</t>
  </si>
  <si>
    <t>RALO SIFONADO, PVC, DN 100 X 40 MM, JUNTA SOLDÁVEL, FORNECIDO E INSTALADO EM RAMAIS DE ENCAMINHAMENTO DE ÁGUA PLUVIAL. AF_06/2022</t>
  </si>
  <si>
    <t>REDUÇÃO EXCÊNTRICA, PVC, SERIE R, ÁGUA PLUVIAL, DN 100 X 75 MM, JUNTA ELÁSTICA, FORNECIDO E INSTALADO EM CONDUTORES VERTICAIS DE ÁGUAS PLUVIAIS. AF_06/2022</t>
  </si>
  <si>
    <t>REDUÇÃO EXCÊNTRICA, PVC, SERIE R, ÁGUA PLUVIAL, DN 100 X 75 MM, JUNTA ELÁSTICA, FORNECIDO E INSTALADO EM RAMAL DE ENCAMINHAMENTO. AF_06/2022</t>
  </si>
  <si>
    <t>REDUÇÃO EXCÊNTRICA, PVC, SERIE R, ÁGUA PLUVIAL, DN 150 X 100 MM, JUNTA ELÁSTICA, FORNECIDO E INSTALADO EM CONDUTORES VERTICAIS DE ÁGUAS PLUVIAIS. AF_06/2022</t>
  </si>
  <si>
    <t>REDUÇÃO EXCÊNTRICA, PVC, SERIE R, ÁGUA PLUVIAL, DN 150 X 100 MM, JUNTA ELÁSTICA, FORNECIDO E INSTALADO EM RAMAL DE ENCAMINHAMENTO. AF_06/2022</t>
  </si>
  <si>
    <t>REDUÇÃO EXCÊNTRICA, PVC, SERIE R, ÁGUA PLUVIAL, DN 75 X 50 MM, JUNTA ELÁSTICA, FORNECIDO E INSTALADO EM RAMAL DE ENCAMINHAMENTO. AF_06/2022</t>
  </si>
  <si>
    <t>TUBO PVC, SÉRIE R, ÁGUA PLUVIAL, DN 100 MM, FORNECIDO E INSTALADO EM CONDUTORES VERTICAIS DE ÁGUAS PLUVIAIS. AF_06/2022</t>
  </si>
  <si>
    <t>TUBO PVC, SÉRIE R, ÁGUA PLUVIAL, DN 100 MM, FORNECIDO E INSTALADO EM RAMAL DE ENCAMINHAMENTO. AF_06/2022</t>
  </si>
  <si>
    <t>TUBO PVC, SÉRIE R, ÁGUA PLUVIAL, DN 150 MM, FORNECIDO E INSTALADO EM CONDUTORES VERTICAIS DE ÁGUAS PLUVIAIS. AF_06/2022</t>
  </si>
  <si>
    <t>TUBO PVC, SÉRIE R, ÁGUA PLUVIAL, DN 150 MM, FORNECIDO E INSTALADO EM RAMAL DE ENCAMINHAMENTO. AF_06/2022</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</si>
  <si>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</si>
  <si>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</si>
  <si>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CONDUTORES VERTICAIS DE ÁGUAS PLUVIAIS. AF_06/2022</t>
  </si>
  <si>
    <t>TUBO PVC, SÉRIE R, ÁGUA PLUVIAL, DN 75 MM, FORNECIDO E INSTALADO EM RAMAL DE ENCAMINHAMENTO. AF_06/2022</t>
  </si>
  <si>
    <t>TÊ DE INSPEÇÃO, PVC, SERIE R, ÁGUA PLUVIAL, DN 100 MM, JUNTA ELÁSTICA, FORNECIDO E INSTALADO EM CONDUTORES VERTICAIS DE ÁGUAS PLUVIAIS. AF_06/2022</t>
  </si>
  <si>
    <t>TÊ DE INSPEÇÃO, PVC, SERIE R, ÁGUA PLUVIAL, DN 100 MM, JUNTA ELÁSTICA, FORNECIDO E INSTALADO EM RAMAL DE ENCAMINHAMENTO. AF_06/2022</t>
  </si>
  <si>
    <t>TÊ DE INSPEÇÃO, PVC, SERIE R, ÁGUA PLUVIAL, DN 150 MM, JUNTA ELÁSTICA, FORNECIDO E INSTALADO EM RAMAL DE ENCAMINHAMENTO. AF_06/2022</t>
  </si>
  <si>
    <t>TÊ DE INSPEÇÃO, PVC, SERIE R, ÁGUA PLUVIAL, DN 150 X 100 MM, JUNTA ELÁSTICA, FORNECIDO E INSTALADO EM CONDUTORES VERTICAIS DE ÁGUAS PLUVIAIS. AF_06/2022</t>
  </si>
  <si>
    <t>TÊ DE INSPEÇÃO, PVC, SERIE R, ÁGUA PLUVIAL, DN 75 MM, JUNTA ELÁSTICA, FORNECIDO E INSTALADO EM CONDUTORES VERTICAIS DE ÁGUAS PLUVIAIS. AF_06/2022</t>
  </si>
  <si>
    <t>TÊ DE INSPEÇÃO, PVC, SERIE R, ÁGUA PLUVIAL, DN 75 MM, JUNTA ELÁSTICA, FORNECIDO E INSTALADO EM RAMAL DE ENCAMINHAMENTO. AF_06/2022</t>
  </si>
  <si>
    <t>TÊ, PVC, SERIE R, ÁGUA PLUVIAL, DN 100 X 100 MM, JUNTA ELÁSTICA, FORNECIDO E INSTALADO EM CONDUTORES VERTICAIS DE ÁGUAS PLUVIAIS. AF_06/2022</t>
  </si>
  <si>
    <t>TÊ, PVC, SERIE R, ÁGUA PLUVIAL, DN 100 X 100 MM, JUNTA ELÁSTICA, FORNECIDO E INSTALADO EM RAMAL DE ENCAMINHAMENTO. AF_06/2022</t>
  </si>
  <si>
    <t>TÊ, PVC, SERIE R, ÁGUA PLUVIAL, DN 100 X 75 MM, JUNTA ELÁSTICA, FORNECIDO E INSTALADO EM CONDUTORES VERTICAIS DE ÁGUAS PLUVIAIS. AF_06/2022</t>
  </si>
  <si>
    <t>TÊ, PVC, SERIE R, ÁGUA PLUVIAL, DN 100 X 75 MM, JUNTA ELÁSTICA, FORNECIDO E INSTALADO EM RAMAL DE ENCAMINHAMENTO. AF_06/2022</t>
  </si>
  <si>
    <t>TÊ, PVC, SERIE R, ÁGUA PLUVIAL, DN 150 X 100 MM, JUNTA ELÁSTICA, FORNECIDO E INSTALADO EM CONDUTORES VERTICAIS DE ÁGUAS PLUVIAIS. AF_06/2022</t>
  </si>
  <si>
    <t>TÊ, PVC, SERIE R, ÁGUA PLUVIAL, DN 150 X 100 MM, JUNTA ELÁSTICA, FORNECIDO E INSTALADO EM RAMAL DE ENCAMINHAMENTO. AF_06/2022</t>
  </si>
  <si>
    <t>TÊ, PVC, SERIE R, ÁGUA PLUVIAL, DN 150 X 150 MM, JUNTA ELÁSTICA, FORNECIDO E INSTALADO EM CONDUTORES VERTICAIS DE ÁGUAS PLUVIAIS. AF_06/2022</t>
  </si>
  <si>
    <t>TÊ, PVC, SERIE R, ÁGUA PLUVIAL, DN 150 X 150 MM, JUNTA ELÁSTICA, FORNECIDO E INSTALADO EM RAMAL DE ENCAMINHAMENTO. AF_06/2022</t>
  </si>
  <si>
    <t>TÊ, PVC, SERIE R, ÁGUA PLUVIAL, DN 75 MM, JUNTA ELÁSTICA, FORNECIDO E INSTALADO EM RAMAL DE ENCAMINHAMENTO. AF_06/2022</t>
  </si>
  <si>
    <t>TÊ, PVC, SERIE R, ÁGUA PLUVIAL, DN 75 X 75 MM, JUNTA ELÁSTICA, FORNECIDO E INSTALADO EM CONDUTORES VERTICAIS DE ÁGUAS PLUVIAIS. AF_06/2022</t>
  </si>
  <si>
    <t>BOX FRONTAL DE CORRER, COM VIDRO TEMPERADO 8 MM, 190X100CM, 1 FOLHA FIXA, 1 FOLHA MÓVEL, PERFIS E FERRAGENS EM ALUMÍNIO. AF_01/2021</t>
  </si>
  <si>
    <t>DIVISORIA (N2) - PAINEL/VIDRO - PAINEL C/ MSO/COMEIA E=35MM - PERFIS SIMPLES ACO GALVANIZADO PINTADO. AF_04/2021</t>
  </si>
  <si>
    <t>DIVISORIA (N2) - PAINEL/VIDRO - PAINEL DE PVC E=35MM - PERFIS SIMPLES ACO GALVANIZADO PINTADO. AF_01/2021</t>
  </si>
  <si>
    <t>DIVISORIA (N2) - PAINEL/VIDRO - PAINEL MDF/VIDRO 6 MM, LINHA 90 MM - PERFIS DE ALUMÍNIO EXTRUDADO. AF_01/2021</t>
  </si>
  <si>
    <t>DIVISORIA (N3) - PAINEL/VIDRO/PAINEL MSO/COMEIA E=35MM - PERFIS SIMPLES ACO GALVANIZADO PINTADO. AF_04/2021</t>
  </si>
  <si>
    <t>DIVISORIA (N3) - PAINEL/VIDRO/PAINEL PVC E=35MM - PERFIS SIMPLES ACO GALVANIZADO PINTADO. AF_01/2021</t>
  </si>
  <si>
    <t>DIVISORIA CEGA (N1) - PAINEL MDF, LINHA 90 MM - PERFIS DE ALUMÍNIO EXTRUDADO. AF_01/2021</t>
  </si>
  <si>
    <t>DIVISORIA CEGA (N1) - PAINEL MSO/COMEIA E=35MM - PERFIS SIMPLES ACO GALVANIZADO PINTADO. AF_04/2021</t>
  </si>
  <si>
    <t>DIVISORIA CEGA (N1) - PAINEL PVC E=35MM - PERFIS SIMPLES ACO GALVANIZADO PINTADO. AF_01/2021</t>
  </si>
  <si>
    <t>DIVISORIA SANITÁRIA, TIPO CABINE, EM GRANITO CINZA POLIDO, ESP = 3CM, ASSENTADO COM ARGAMASSA COLANTE AC III-E, EXCLUSIVE FERRAGENS. AF_01/2021</t>
  </si>
  <si>
    <t>DIVISORIA SANITÁRIA, TIPO CABINE, EM MÁRMORE BRANCO POLIDO, ESP = 3CM, ASSENTADO COM ARGAMASSA COLANTE AC III-E, EXCLUSIVE FERRAGENS. AF_01/2021</t>
  </si>
  <si>
    <t>DIVISORIA SANITÁRIA, TIPO CABINE, EM PAINEL DE GRANILITE, ESP = 3CM, ASSENTADO COM ARGAMASSA COLANTE AC III-E, EXCLUSIVE FERRAGENS. AF_01/2021</t>
  </si>
  <si>
    <t>DIVISÓRIA (N3) - PAINEL/VIDRO/PAINEL MDF, LINHA 90 MM - PERFIS DE ALUMINIO EXTRUDADO. AF_01/2021</t>
  </si>
  <si>
    <t>DIVISÓRIA EM VIDRO TEMPERADO 10 MM COM PORTA DE CORRER, INCLUSIVE FERRAGENS. AF_01/2021</t>
  </si>
  <si>
    <t>DIVISÓRIA FIXA EM VIDRO TEMPERADO 10 MM, SEM ABERTURA. AF_01/2021_PS</t>
  </si>
  <si>
    <t>DIVISÓRIA SANITÁRIA, TIPO CABINE, EM PAINÉIS DE PVC, INCLUSIVE ESTRUTURA, PORTA E FERRAGENS. AF_01/2021</t>
  </si>
  <si>
    <t>DIVISÓRIA SANITÁRIA, TIPO CABINE, EM PAINÉIS ESTRUTURAIS TS, INCLUSIVE ESTRUTURA, PORTA E FERRAGENS. AF_01/2021</t>
  </si>
  <si>
    <t>PORTA DE CABINE SANITÁRIA EM VIDRO TEMPERADO 8MM, INCLUSIVE DOBRADIÇAS, BATENTE, TRINCO E CONTRA-TRINCO. AF_01/2021</t>
  </si>
  <si>
    <t>PORTA PARA DIVISÓRIA MDF/VIDRO 6 MM, LINHA 90 MM, 0,80 X 2,10 M - PERFIS DE ALUMINIO EXTRUDADO, INCLUSO PORTAL, BATENTES, DOBRADIÇAS E FECHADURA. AF_01/2021</t>
  </si>
  <si>
    <t>PORTA/PAINEL CEGO PARA DIVISÓRIA (N1) - PAINEL CEGO MSO/COMEIA E=35MM, S/ BONECA, INCLUSO BATENTE, TESTEIRO, DOBRADIÇAS E FECHADURA. AF_01/2021</t>
  </si>
  <si>
    <t>PORTA/PAINEL CEGO PARA DIVISÓRIA (N1) PVC E=35MM, S/ BONECA, INCLUSO BATENTE, TESTEIRO, DOBRADIÇAS E FECHADURA. AF_01/2021</t>
  </si>
  <si>
    <t>PORTA/PAINEL PARA DIVISÓRIA MDF, LINHA 90 MM, *0,80 X 2,10* M - PERFIS DE ALUMINIO EXTRUDADO, INCLUSO PORTAL, BATENTES, DOBRADIÇAS E FECHADURA. AF_01/2021</t>
  </si>
  <si>
    <t>PORTA/VIDRO PARA DIVISÓRIA (N2) - PAINEL C/ MSO/COMEIA E=35MM, S/ BONECA, INCLUSO BATENTE, TESTEIRO, DOBRADIÇAS E FECHADURA. AF_01/2021</t>
  </si>
  <si>
    <t>PORTA/VIDRO PARA DIVISÓRIA (N2) - PAINEL DE PVC E=35MM, S/ BONECA, INCLUSO BATENTE, TESTEIRO, DOBRADIÇAS E FECHADURA. AF_01/2021</t>
  </si>
  <si>
    <t>TAPA VISTA DE MICTÓRIO EM GRANITO CINZA POLIDO, ESP = 3CM, ASSENTADO COM ARGAMASSA COLANTE AC III-E . AF_01/2021</t>
  </si>
  <si>
    <t>TAPA VISTA DE MICTÓRIO EM MÁRMORE BRANCO POLIDO, ESP = 3CM, ASSENTADO COM ARGAMASSA COLANTE AC III-E . AF_01/2021</t>
  </si>
  <si>
    <t>TAPA VISTA DE MICTÓRIO EM PAINEL DE GRANILITE, ESP = 3CM, ASSENTADO COM ARGAMASSA COLANTE AC III-E . AF_01/2021</t>
  </si>
  <si>
    <t>ABRIGO PARA HIDRANTE, 75X45X17CM, COM REGISTRO GLOBO ANGULAR 45 GRAUS 2 1/2", ADAPTADOR STORZ 2 1/2", MANGUEIRA DE INCÊNDIO 15M 2 1/2" E ESGUICHO EM LATÃO 2 1/2" - FORNECIMENTO E INSTALAÇÃO. AF_10/2020</t>
  </si>
  <si>
    <t>ABRIGO PARA HIDRANTE, 90X60X17CM, COM REGISTRO GLOBO ANGULAR 45 GRAUS 2 1/2", ADAPTADOR STORZ 2 1/2", MANGUEIRA DE INCÊNDIO 20M, REDUÇÃO 2 1/2" X 1 1/2" E ESGUICHO EM LATÃO 1 1/2" - FORNECIMENTO E INSTALAÇÃO. AF_10/2020</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</si>
  <si>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</si>
  <si>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</si>
  <si>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</si>
  <si>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CAIXA DE INCÊNDIO 45X75X17CM - FORNECIMENTO E INSTALAÇÃO. AF_10/2020</t>
  </si>
  <si>
    <t>CAIXA DE INCÊNDIO 60X90X17CM - FORNECIMENTO E INSTALAÇÃO. AF_10/2020</t>
  </si>
  <si>
    <t>CONJUNTO DE MANGUEIRA PARA COMBATE A INCÊNDIO EM FIBRA DE POLIESTER PURA, COM 1.1/2", REVESTIDA INTERNAMENTE, COMPRIMENTO DE 15M - FORNECIMENTO E INSTALAÇÃO. AF_10/2020</t>
  </si>
  <si>
    <t>CURVA 45 GRAUS, EM AÇO, CONEXÃO RANHURADA, DN 50 (2"), INSTALADO EM PRUMADAS - FORNECIMENTO E INSTALAÇÃO. AF_10/2020</t>
  </si>
  <si>
    <t>CURVA 45 GRAUS, EM AÇO, CONEXÃO RANHURADA, DN 65 (2 1/2"), INSTALADO EM PRUMADAS - FORNECIMENTO E INSTALAÇÃO. AF_10/2020</t>
  </si>
  <si>
    <t>CURVA 45 GRAUS, EM AÇO, CONEXÃO RANHURADA, DN 80 (3"), INSTALADO EM PRUMADAS - FORNECIMENTO E INSTALAÇÃO. AF_10/2020</t>
  </si>
  <si>
    <t>CURVA 45 GRAUS, EM AÇO, CONEXÃO SOLDADA, DN 15 (1/2"), INSTALADO EM RAMAIS E SUB-RAMAIS DE GÁS - FORNECIMENTO E INSTALAÇÃO. AF_10/2020</t>
  </si>
  <si>
    <t>CURVA 45 GRAUS, EM AÇO, CONEXÃO SOLDADA, DN 20 (3/4"), INSTALADO EM RAMAIS E SUB-RAMAIS DE GÁS - FORNECIMENTO E INSTALAÇÃO. AF_10/2020</t>
  </si>
  <si>
    <t>CURVA 45 GRAUS, EM AÇO, CONEXÃO SOLDADA, DN 25 (1"), INSTALADO EM RAMAIS E SUB-RAMAIS DE GÁS - FORNECIMENTO E INSTALAÇÃO. AF_10/2020</t>
  </si>
  <si>
    <t>CURVA 45 GRAUS, EM AÇO, CONEXÃO SOLDADA, DN 25 (1"), INSTALADO EM REDE DE ALIMENTAÇÃO PARA HIDRANTE - FORNECIMENTO E INSTALAÇÃO. AF_10/2020</t>
  </si>
  <si>
    <t>CURVA 45 GRAUS, EM AÇO, CONEXÃO SOLDADA, DN 25 (1"), INSTALADO EM REDE DE ALIMENTAÇÃO PARA SPRINKLER - FORNECIMENTO E INSTALAÇÃO. AF_10/2020</t>
  </si>
  <si>
    <t>CURVA 45 GRAUS, EM AÇO, CONEXÃO SOLDADA, DN 32 (1 1/4"), INSTALADO EM REDE DE ALIMENTAÇÃO PARA HIDRANTE - FORNECIMENTO E INSTALAÇÃO. AF_10/2020</t>
  </si>
  <si>
    <t>CURVA 45 GRAUS, EM AÇO, CONEXÃO SOLDADA, DN 32 (1 1/4"), INSTALADO EM REDE DE ALIMENTAÇÃO PARA SPRINKLER - FORNECIMENTO E INSTALAÇÃO. AF_10/2020</t>
  </si>
  <si>
    <t>CURVA 45 GRAUS, EM AÇO, CONEXÃO SOLDADA, DN 40 (1 1/2"), INSTALADO EM REDE DE ALIMENTAÇÃO PARA HIDRANTE - FORNECIMENTO E INSTALAÇÃO. AF_10/2020</t>
  </si>
  <si>
    <t>CURVA 45 GRAUS, EM AÇO, CONEXÃO SOLDADA, DN 40 (1 1/2"), INSTALADO EM REDE DE ALIMENTAÇÃO PARA SPRINKLER - FORNECIMENTO E INSTALAÇÃO. AF_10/2020</t>
  </si>
  <si>
    <t>CURVA 45 GRAUS, EM AÇO, CONEXÃO SOLDADA, DN 50 (2"), INSTALADO EM PRUMADAS - FORNECIMENTO E INSTALAÇÃO. AF_10/2020</t>
  </si>
  <si>
    <t>CURVA 45 GRAUS, EM AÇO, CONEXÃO SOLDADA, DN 50 (2"), INSTALADO EM REDE DE ALIMENTAÇÃO PARA HIDRANTE - FORNECIMENTO E INSTALAÇÃO. AF_10/2020</t>
  </si>
  <si>
    <t>CURVA 45 GRAUS, EM AÇO, CONEXÃO SOLDADA, DN 50 (2"), INSTALADO EM REDE DE ALIMENTAÇÃO PARA SPRINKLER - FORNECIMENTO E INSTALAÇÃO. AF_10/2020</t>
  </si>
  <si>
    <t>CURVA 45 GRAUS, EM AÇO, CONEXÃO SOLDADA, DN 65 (2 1/2"), INSTALADO EM PRUMADAS - FORNECIMENTO E INSTALAÇÃO. AF_10/2020</t>
  </si>
  <si>
    <t>CURVA 45 GRAUS, EM AÇO, CONEXÃO SOLDADA, DN 65 (2 1/2"), INSTALADO EM REDE DE ALIMENTAÇÃO PARA HIDRANTE - FORNECIMENTO E INSTALAÇÃO. AF_10/2020</t>
  </si>
  <si>
    <t>CURVA 45 GRAUS, EM AÇO, CONEXÃO SOLDADA, DN 65 (2 1/2"), INSTALADO EM REDE DE ALIMENTAÇÃO PARA SPRINKLER - FORNECIMENTO E INSTALAÇÃO. AF_10/2020</t>
  </si>
  <si>
    <t>CURVA 45 GRAUS, EM AÇO, CONEXÃO SOLDADA, DN 80 (3"), INSTALADO EM PRUMADAS - FORNECIMENTO E INSTALAÇÃO. AF_10/2020</t>
  </si>
  <si>
    <t>CURVA 45 GRAUS, EM AÇO, CONEXÃO SOLDADA, DN 80 (3"), INSTALADO EM REDE DE ALIMENTAÇÃO PARA HIDRANTE - FORNECIMENTO E INSTALAÇÃO. AF_10/2020</t>
  </si>
  <si>
    <t>CURVA 45 GRAUS, EM AÇO, CONEXÃO SOLDADA, DN 80 (3"), INSTALADO EM REDE DE ALIMENTAÇÃO PARA SPRINKLER - FORNECIMENTO E INSTALAÇÃO. AF_10/2020</t>
  </si>
  <si>
    <t>CURVA 90 GRAUS, EM AÇO, CONEXÃO RANHURADA, DN 50 (2"), INSTALADO EM PRUMADAS - FORNECIMENTO E INSTALAÇÃO. AF_10/2020</t>
  </si>
  <si>
    <t>CURVA 90 GRAUS, EM AÇO, CONEXÃO RANHURADA, DN 65 (2 1/2"), INSTALADO EM PRUMADAS - FORNECIMENTO E INSTALAÇÃO. AF_10/2020</t>
  </si>
  <si>
    <t>CURVA 90 GRAUS, EM AÇO, CONEXÃO RANHURADA, DN 80 (3"), INSTALADO EM PRUMADAS - FORNECIMENTO E INSTALAÇÃO. AF_10/2020</t>
  </si>
  <si>
    <t>CURVA 90 GRAUS, EM AÇO, CONEXÃO SOLDADA, DN 15 (1/2"), INSTALADO EM RAMAIS E SUB-RAMAIS DE GÁS - FORNECIMENTO E INSTALAÇÃO. AF_10/2020</t>
  </si>
  <si>
    <t>CURVA 90 GRAUS, EM AÇO, CONEXÃO SOLDADA, DN 20 (3/4"), INSTALADO EM RAMAIS E SUB-RAMAIS DE GÁS - FORNECIMENTO E INSTALAÇÃO. AF_10/2020</t>
  </si>
  <si>
    <t>CURVA 90 GRAUS, EM AÇO, CONEXÃO SOLDADA, DN 25 (1"), INSTALADO EM RAMAIS E SUB-RAMAIS DE GÁS - FORNECIMENTO E INSTALAÇÃO. AF_10/2020</t>
  </si>
  <si>
    <t>CURVA 90 GRAUS, EM AÇO, CONEXÃO SOLDADA, DN 25 (1"), INSTALADO EM REDE DE ALIMENTAÇÃO PARA HIDRANTE - FORNECIMENTO E INSTALAÇÃO. AF_10/2020</t>
  </si>
  <si>
    <t>CURVA 90 GRAUS, EM AÇO, CONEXÃO SOLDADA, DN 25 (1"), INSTALADO EM REDE DE ALIMENTAÇÃO PARA SPRINKLER - FORNECIMENTO E INSTALAÇÃO. AF_10/2020</t>
  </si>
  <si>
    <t>CURVA 90 GRAUS, EM AÇO, CONEXÃO SOLDADA, DN 32 (1 1/4"), INSTALADO EM REDE DE ALIMENTAÇÃO PARA HIDRANTE - FORNECIMENTO E INSTALAÇÃO. AF_10/2020</t>
  </si>
  <si>
    <t>CURVA 90 GRAUS, EM AÇO, CONEXÃO SOLDADA, DN 32 (1 1/4"), INSTALADO EM REDE DE ALIMENTAÇÃO PARA SPRINKLER - FORNECIMENTO E INSTALAÇÃO. AF_10/2020</t>
  </si>
  <si>
    <t>CURVA 90 GRAUS, EM AÇO, CONEXÃO SOLDADA, DN 40 (1 1/2"), INSTALADO EM REDE DE ALIMENTAÇÃO PARA HIDRANTE - FORNECIMENTO E INSTALAÇÃO. AF_10/2020</t>
  </si>
  <si>
    <t>CURVA 90 GRAUS, EM AÇO, CONEXÃO SOLDADA, DN 40 (1 1/2"), INSTALADO EM REDE DE ALIMENTAÇÃO PARA SPRINKLER - FORNECIMENTO E INSTALAÇÃO. AF_10/2020</t>
  </si>
  <si>
    <t>CURVA 90 GRAUS, EM AÇO, CONEXÃO SOLDADA, DN 50 (2"), INSTALADO EM PRUMADAS - FORNECIMENTO E INSTALAÇÃO. AF_10/2020</t>
  </si>
  <si>
    <t>CURVA 90 GRAUS, EM AÇO, CONEXÃO SOLDADA, DN 50 (2"), INSTALADO EM REDE DE ALIMENTAÇÃO PARA HIDRANTE - FORNECIMENTO E INSTALAÇÃO. AF_10/2020</t>
  </si>
  <si>
    <t>CURVA 90 GRAUS, EM AÇO, CONEXÃO SOLDADA, DN 50 (2"), INSTALADO EM REDE DE ALIMENTAÇÃO PARA SPRINKLER - FORNECIMENTO E INSTALAÇÃO. AF_10/2020</t>
  </si>
  <si>
    <t>CURVA 90 GRAUS, EM AÇO, CONEXÃO SOLDADA, DN 65 (2 1/2"), INSTALADO EM PRUMADAS - FORNECIMENTO E INSTALAÇÃO. AF_10/2020</t>
  </si>
  <si>
    <t>CURVA 90 GRAUS, EM AÇO, CONEXÃO SOLDADA, DN 65 (2 1/2"), INSTALADO EM REDE DE ALIMENTAÇÃO PARA HIDRANTE - FORNECIMENTO E INSTALAÇÃO. AF_10/2020</t>
  </si>
  <si>
    <t>CURVA 90 GRAUS, EM AÇO, CONEXÃO SOLDADA, DN 65 (2 1/2"), INSTALADO EM REDE DE ALIMENTAÇÃO PARA SPRINKLER - FORNECIMENTO E INSTALAÇÃO. AF_10/2020</t>
  </si>
  <si>
    <t>CURVA 90 GRAUS, EM AÇO, CONEXÃO SOLDADA, DN 80 (3"), INSTALADO EM PRUMADAS - FORNECIMENTO E INSTALAÇÃO. AF_10/2020</t>
  </si>
  <si>
    <t>CURVA 90 GRAUS, EM AÇO, CONEXÃO SOLDADA, DN 80 (3"), INSTALADO EM REDE DE ALIMENTAÇÃO PARA HIDRANTE - FORNECIMENTO E INSTALAÇÃO. AF_10/2020</t>
  </si>
  <si>
    <t>CURVA 90 GRAUS, EM AÇO, CONEXÃO SOLDADA, DN 80 (3"), INSTALADO EM REDE DE ALIMENTAÇÃO PARA SPRINKLER - FORNECIMENTO E INSTALAÇÃO. AF_10/2020</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</si>
  <si>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</si>
  <si>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</si>
  <si>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12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</si>
  <si>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</si>
  <si>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</si>
  <si>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</si>
  <si>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ÁGUA PRESSURIZADA DE 10 L, CLASSE A - FORNECIMENTO E INSTALAÇÃO. AF_10/2020_PE</t>
  </si>
  <si>
    <t>HIDRANTE SUBTERRÂNEO PREDIAL (COM CURVA LONGA E CAIXA), DN 75 MM - FORNECIMENTO E INSTALAÇÃO. AF_10/2020</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</si>
  <si>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</si>
  <si>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</si>
  <si>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JOELHO 45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</si>
  <si>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</si>
  <si>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</si>
  <si>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45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</si>
  <si>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</si>
  <si>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</si>
  <si>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</si>
  <si>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</si>
  <si>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45 GRAUS, EM FERRO GALVANIZADO, CONEXÃO ROSQUEADA, DN 80 (3"), INSTALADO EM REDE DE ALIMENTAÇÃO PARA HIDRANTE - FORNECIMENTO E INSTALAÇÃO. AF_10/2020</t>
  </si>
  <si>
    <t>JOELHO 45 GRAUS, EM FERRO GALVANIZADO, CONEXÃO ROSQUEADA, DN 80 (3"), INSTALADO EM REDE DE ALIMENTAÇÃO PARA SPRINKLER - FORNECIMENTO E INSTALAÇÃO. AF_10/2020</t>
  </si>
  <si>
    <t>JOELHO 45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</si>
  <si>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</si>
  <si>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45 GRAUS, EM FERRO GALVANIZADO, DN 40 (1 1/2"), CONEXÃO ROSQUEADA, INSTALADO EM REDE DE ALIMENTAÇÃO PARA HIDRANTE - FORNECIMENTO E INSTALAÇÃO. AF_10/2020</t>
  </si>
  <si>
    <t>JOELHO 45 GRAUS, EM FERRO GALVANIZADO, DN 50 (2"), CONEXÃO ROSQUEADA, INSTALADO EM PRUMADAS - FORNECIMENTO E INSTALAÇÃO. AF_10/2020</t>
  </si>
  <si>
    <t>JOELHO 45 GRAUS, EM FERRO GALVANIZADO, DN 50 (2"), CONEXÃO ROSQUEADA, INSTALADO EM REDE DE ALIMENTAÇÃO PARA HIDRANTE - FORNECIMENTO E INSTALAÇÃO. AF_10/2020</t>
  </si>
  <si>
    <t>JOELHO 45 GRAUS, EM FERRO GALVANIZADO, DN 65 (2 1/2"), CONEXÃO ROSQUEADA, INSTALADO EM PRUMADAS - FORNECIMENTO E INSTALAÇÃO. AF_10/2020</t>
  </si>
  <si>
    <t>JOELHO 45 GRAUS, EM FERRO GALVANIZADO, DN 65 (2 1/2"), CONEXÃO ROSQUEADA, INSTALADO EM REDE DE ALIMENTAÇÃO PARA HIDRANTE - FORNECIMENTO E INSTALAÇÃO. AF_10/2020</t>
  </si>
  <si>
    <t>JOELHO 45 GRAUS, EM FERRO GALVANIZADO, DN 80 (3"), CONEXÃO ROSQUEADA, INSTALADO EM PRUMADAS - FORNECIMENTO E INSTALAÇÃO. AF_10/2020</t>
  </si>
  <si>
    <t>JOELHO 90 GRAUS, EM FERRO GALVANIZADO, CONEXÃO ROSQUEADA, DN 15 (1/2"), INSTALADO EM RAMAIS E SUB-RAMAIS DE GÁS - FORNECIMENTO E INSTALAÇÃO. AF_10/2020</t>
  </si>
  <si>
    <t>JOELHO 90 GRAUS, EM FERRO GALVANIZADO, CONEXÃO ROSQUEADA, DN 20 (3/4"), INSTALADO EM RAMAIS E SUB-RAMAIS DE GÁS - FORNECIMENTO E INSTALAÇÃO. AF_10/2020</t>
  </si>
  <si>
    <t>JOELHO 90 GRAUS, EM FERRO GALVANIZADO, CONEXÃO ROSQUEADA, DN 25 (1"), INSTALADO EM RAMAIS E SUB-RAMAIS DE GÁS - FORNECIMENTO E INSTALAÇÃO. AF_10/2020</t>
  </si>
  <si>
    <t>JOELHO 90 GRAUS, EM FERRO GALVANIZADO, CONEXÃO ROSQUEADA, DN 25 (1"), INSTALADO EM REDE DE ALIMENTAÇÃO PARA SPRINKLER - FORNECIMENTO E INSTALAÇÃO. AF_10/2020</t>
  </si>
  <si>
    <t>JOELHO 90 GRAUS, EM FERRO GALVANIZADO, CONEXÃO ROSQUEADA, DN 32 (1 1/4"), INSTALADO EM REDE DE ALIMENTAÇÃO PARA SPRINKLER - FORNECIMENTO E INSTALAÇÃO. AF_10/2020</t>
  </si>
  <si>
    <t>JOELHO 90 GRAUS, EM FERRO GALVANIZADO, CONEXÃO ROSQUEADA, DN 40 (1 1/2"), INSTALADO EM REDE DE ALIMENTAÇÃO PARA SPRINKLER - FORNECIMENTO E INSTALAÇÃO. AF_10/2020</t>
  </si>
  <si>
    <t>JOELHO 90 GRAUS, EM FERRO GALVANIZADO, CONEXÃO ROSQUEADA, DN 50 (2"), INSTALADO EM REDE DE ALIMENTAÇÃO PARA SPRINKLER - FORNECIMENTO E INSTALAÇÃO. AF_10/2020</t>
  </si>
  <si>
    <t>JOELHO 90 GRAUS, EM FERRO GALVANIZADO, CONEXÃO ROSQUEADA, DN 65 (2 1/2"), INSTALADO EM REDE DE ALIMENTAÇÃO PARA SPRINKLER - FORNECIMENTO E INSTALAÇÃO. AF_10/2020</t>
  </si>
  <si>
    <t>JOELHO 90 GRAUS, EM FERRO GALVANIZADO, CONEXÃO ROSQUEADA, DN 80 (3"), INSTALADO EM REDE DE ALIMENTAÇÃO PARA HIDRANTE - FORNECIMENTO E INSTALAÇÃO. AF_10/2020</t>
  </si>
  <si>
    <t>JOELHO 90 GRAUS, EM FERRO GALVANIZADO, CONEXÃO ROSQUEADA, DN 80 (3"), INSTALADO EM REDE DE ALIMENTAÇÃO PARA SPRINKLER - FORNECIMENTO E INSTALAÇÃO. AF_10/2020</t>
  </si>
  <si>
    <t>JOELHO 90 GRAUS, EM FERRO GALVANIZADO, DN 25 (1"), CONEXÃO ROSQUEADA, INSTALADO EM REDE DE ALIMENTAÇÃO PARA HIDRANTE - FORNECIMENTO E INSTALAÇÃO. AF_10/2020</t>
  </si>
  <si>
    <t>JOELHO 90 GRAUS, EM FERRO GALVANIZADO, DN 32 (1 1/4"),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</si>
  <si>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</si>
  <si>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90 GRAUS, EM FERRO GALVANIZADO, DN 50 (2"), CONEXÃO ROSQUEADA, INSTALADO EM PRUMADAS - FORNECIMENTO E INSTALAÇÃO. AF_10/2020</t>
  </si>
  <si>
    <t>JOELHO 90 GRAUS, EM FERRO GALVANIZADO, DN 50 (2"), CONEXÃO ROSQUEADA, INSTALADO EM REDE DE ALIMENTAÇÃO PARA HIDRANTE - FORNECIMENTO E INSTALAÇÃO. AF_10/2020</t>
  </si>
  <si>
    <t>JOELHO 90 GRAUS, EM FERRO GALVANIZADO, DN 65 (2 1/2"), CONEXÃO ROSQUEADA, INSTALADO EM PRUMADAS - FORNECIMENTO E INSTALAÇÃO. AF_10/2020</t>
  </si>
  <si>
    <t>JOELHO 90 GRAUS, EM FERRO GALVANIZADO, DN 65 (2 1/2"), CONEXÃO ROSQUEADA, INSTALADO EM REDE DE ALIMENTAÇÃO PARA HIDRANTE - FORNECIMENTO E INSTALAÇÃO. AF_10/2020</t>
  </si>
  <si>
    <t>JOELHO 90 GRAUS, EM FERRO GALVANIZADO, DN 80 (3"), CONEXÃO ROSQUEADA, INSTALADO EM PRUMADAS - FORNECIMENTO E INSTALAÇÃO. AF_10/2020</t>
  </si>
  <si>
    <t>JOELHO 90°, EM FERRO GALVANIZADO, 4", CONEXÃO ROSQUEADA, INSTALADO EM PRUMADAS - FORNECIMENTO E INSTALAÇÃO. AF_10/2020</t>
  </si>
  <si>
    <t>JOELHO 90°, EM FERRO GALVANIZADO, 4", CONEXÃO ROSQUEADA, INSTALADO EM REDE DE ALIMENTAÇÃO PARA HIDRANTE - FORNECIMENTO E INSTALAÇÃO. AF_10/2020</t>
  </si>
  <si>
    <t>LUVA COM REDUÇÃO, EM AÇO, CONEXÃO SOLDADA, DN 20 X 15 MM (3/4" X 1/2"), INSTALADO EM RAMAIS E SUB-RAMAIS DE GÁS - FORNECIMENTO E INSTALAÇÃO. AF_10/2020</t>
  </si>
  <si>
    <t>LUVA COM REDUÇÃO, EM AÇO, CONEXÃO SOLDADA, DN 25 X 20 MM (1 X 3/4"), INSTALADO EM REDE DE ALIMENTAÇÃO PARA HIDRANTE - FORNECIMENTO E INSTALAÇÃO. AF_10/2020</t>
  </si>
  <si>
    <t>LUVA COM REDUÇÃO, EM AÇO, CONEXÃO SOLDADA, DN 25 X 20 MM (1" X 3/4"), INSTALADO EM RAMAIS E SUB-RAMAIS DE GÁS - FORNECIMENTO E INSTALAÇÃO. AF_10/2020</t>
  </si>
  <si>
    <t>LUVA COM REDUÇÃO, EM AÇO, CONEXÃO SOLDADA, DN 25 X 20 MM (1" X 3/4"), INSTALADO EM REDE DE ALIMENTAÇÃO PARA SPRINKLER - FORNECIMENTO E INSTALAÇÃO. AF_10/2020</t>
  </si>
  <si>
    <t>LUVA COM REDUÇÃO, EM AÇO, CONEXÃO SOLDADA, DN 32 X 25 MM (1 1/4" X 1"), INSTALADO EM REDE DE ALIMENTAÇÃO PARA HIDRANTE - FORNECIMENTO E INSTALAÇÃO. AF_10/2020</t>
  </si>
  <si>
    <t>LUVA COM REDUÇÃO, EM AÇO, CONEXÃO SOLDADA, DN 32 X 25 MM (1 1/4" X 1"), INSTALADO EM REDE DE ALIMENTAÇÃO PARA SPRINKLER - FORNECIMENTO E INSTALAÇÃO. AF_10/2020</t>
  </si>
  <si>
    <t>LUVA COM REDUÇÃO, EM AÇO, CONEXÃO SOLDADA, DN 40 X 32 MM (1 1/2" X 1 1/4"), INSTALADO EM REDE DE ALIMENTAÇÃO PARA HIDRANTE - FORNECIMENTO E INSTALAÇÃO. AF_10/2020</t>
  </si>
  <si>
    <t>LUVA COM REDUÇÃO, EM AÇO, CONEXÃO SOLDADA, DN 40 X 32 MM (1 1/2" X 1 1/4"), INSTALADO EM REDE DE ALIMENTAÇÃO PARA SPRINKLER - FORNECIMENTO E INSTALAÇÃO. AF_10/2020</t>
  </si>
  <si>
    <t>LUVA COM REDUÇÃO, EM AÇO, CONEXÃO SOLDADA, DN 50 X 40 MM (2 X 1 1/2"), INSTALADO EM PRUMADAS - FORNECIMENTO E INSTALAÇÃO. AF_10/2020</t>
  </si>
  <si>
    <t>LUVA COM REDUÇÃO, EM AÇO, CONEXÃO SOLDADA, DN 50 X 40 MM (2" X 1 1/2"), INSTALADO EM REDE DE ALIMENTAÇÃO PARA HIDRANTE - FORNECIMENTO E INSTALAÇÃO. AF_10/2020</t>
  </si>
  <si>
    <t>LUVA COM REDUÇÃO, EM AÇO, CONEXÃO SOLDADA, DN 50 X 40 MM (2" X 1 1/2"), INSTALADO EM REDE DE ALIMENTAÇÃO PARA SPRINKLER - FORNECIMENTO E INSTALAÇÃO. AF_10/2020</t>
  </si>
  <si>
    <t>LUVA COM REDUÇÃO, EM AÇO, CONEXÃO SOLDADA, DN 65 X 50 MM (2 1/2" X 2"), INSTALADO EM PRUMADAS - FORNECIMENTO E INSTALAÇÃO. AF_10/2020</t>
  </si>
  <si>
    <t>LUVA COM REDUÇÃO, EM AÇO, CONEXÃO SOLDADA, DN 65 X 50 MM (2 1/2" X 2"), INSTALADO EM REDE DE ALIMENTAÇÃO PARA HIDRANTE - FORNECIMENTO E INSTALAÇÃO. AF_10/2020</t>
  </si>
  <si>
    <t>LUVA COM REDUÇÃO, EM AÇO, CONEXÃO SOLDADA, DN 65 X 50 MM (2 1/2" X 2"), INSTALADO EM REDE DE ALIMENTAÇÃO PARA SPRINKLER - FORNECIMENTO E INSTALAÇÃO. AF_10/2020</t>
  </si>
  <si>
    <t>LUVA COM REDUÇÃO, EM AÇO, CONEXÃO SOLDADA, DN 80 X 65 MM (3" X 2 1/2"), INSTALADO EM PRUMADAS - FORNECIMENTO E INSTALAÇÃO. AF_10/2020</t>
  </si>
  <si>
    <t>LUVA COM REDUÇÃO, EM AÇO, CONEXÃO SOLDADA, DN 80 X 65 MM (3" X 2 1/2"), INSTALADO EM REDE DE ALIMENTAÇÃO PARA HIDRANTE - FORNECIMENTO E INSTALAÇÃO. AF_10/2020</t>
  </si>
  <si>
    <t>LUVA COM REDUÇÃO, EM AÇO, CONEXÃO SOLDADA, DN 80 X 65 MM (3" X 2 1/2"), INSTALADO EM REDE DE ALIMENTAÇÃO PARA SPRINKLER - FORNECIMENTO E INSTALAÇÃO. AF_10/2020</t>
  </si>
  <si>
    <t>LUVA DE REDUÇÃO, EM FERRO GALVANIZADO, 1 1/2" X 1 1/4", CONEXÃO ROSQUEADA, INSTALADO EM REDE DE ALIMENTAÇÃO PARA HIDRANTE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</si>
  <si>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</si>
  <si>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HIDRANTE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</si>
  <si>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</si>
  <si>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HIDRANTE - FORNECIMENTO E INSTALAÇÃO. AF_10/2020</t>
  </si>
  <si>
    <t>LUVA DE REDUÇÃO, EM FERRO GALVANIZADO, 1 1/2" X 3/4", CONEXÃO ROSQUEADA, INSTALADO EM REDE DE ALIMENTAÇÃO PARA SPRINKLER - FORNECIMENTO E INSTALAÇÃO. AF_10/2020</t>
  </si>
  <si>
    <t>LUVA DE REDUÇÃO, EM FERRO GALVANIZADO, 1 1/4" X 1", CONEXÃO ROSQUEADA, INSTALADO EM REDE DE ALIMENTAÇÃO PARA HIDRANTE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</si>
  <si>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</si>
  <si>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HIDRANTE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</si>
  <si>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</si>
  <si>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HIDRANTE - FORNECIMENTO E INSTALAÇÃO. AF_10/2020</t>
  </si>
  <si>
    <t>LUVA DE REDUÇÃO, EM FERRO GALVANIZADO, 1 1/4" X 3/4", CONEXÃO ROSQUEADA, INSTALADO EM REDE DE ALIMENTAÇÃO PARA SPRINKLER - FORNECIMENTO E INSTALAÇÃO. AF_10/2020</t>
  </si>
  <si>
    <t>LUVA DE REDUÇÃO, EM FERRO GALVANIZADO, 1" X 1/2",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</si>
  <si>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</si>
  <si>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HIDRANTE - FORNECIMENTO E INSTALAÇÃO. AF_10/2020</t>
  </si>
  <si>
    <t>LUVA DE REDUÇÃO, EM FERRO GALVANIZADO, 1" X 3/4", CONEXÃO ROSQUEADA, INSTALADO EM REDE DE ALIMENTAÇÃO PARA SPRINKLER - FORNECIMENTO E INSTALAÇÃO. AF_10/2020</t>
  </si>
  <si>
    <t>LUVA DE REDUÇÃO, EM FERRO GALVANIZADO, 2 1/2" X 1 1/2", CONEXÃO ROSQUEADA, INSTALADO EM PRUMADAS - FORNECIMENTO E INSTALAÇÃO. AF_10/2020</t>
  </si>
  <si>
    <t>LUVA DE REDUÇÃO, EM FERRO GALVANIZADO, 2 1/2" X 1 1/2", CONEXÃO ROSQUEADA, INSTALADO EM REDE DE ALIMENTAÇÃO PARA HIDRANTE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</si>
  <si>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</si>
  <si>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PRUMADAS - FORNECIMENTO E INSTALAÇÃO. AF_10/2020</t>
  </si>
  <si>
    <t>LUVA DE REDUÇÃO, EM FERRO GALVANIZADO, 2 1/2" X 2", CONEXÃO ROSQUEADA, INSTALADO EM REDE DE ALIMENTAÇÃO PARA HIDRANTE - FORNECIMENTO E INSTALAÇÃO. AF_10/2020</t>
  </si>
  <si>
    <t>LUVA DE REDUÇÃO, EM FERRO GALVANIZADO, 2 1/2" X 2", CONEXÃO ROSQUEADA, INSTALADO EM REDE DE ALIMENTAÇÃO PARA SPRINKLER - FORNECIMENTO E INSTALAÇÃO. AF_10/2020</t>
  </si>
  <si>
    <t>LUVA DE REDUÇÃO, EM FERRO GALVANIZADO, 2" X 1 1/2", CONEXÃO ROSQUEADA, INSTALADO EM PRUMADAS - FORNECIMENTO E INSTALAÇÃO. AF_10/2020</t>
  </si>
  <si>
    <t>LUVA DE REDUÇÃO, EM FERRO GALVANIZADO, 2" X 1 1/2", CONEXÃO ROSQUEADA, INSTALADO EM REDE DE ALIMENTAÇÃO PARA HIDRANTE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</si>
  <si>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</si>
  <si>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PRUMADAS - FORNECIMENTO E INSTALAÇÃO. AF_10/2020</t>
  </si>
  <si>
    <t>LUVA DE REDUÇÃO, EM FERRO GALVANIZADO, 2" X 1 1/4", CONEXÃO ROSQUEADA, INSTALADO EM REDE DE ALIMENTAÇÃO PARA HIDRANTE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</si>
  <si>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</si>
  <si>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PRUMADAS - FORNECIMENTO E INSTALAÇÃO. AF_10/2020</t>
  </si>
  <si>
    <t>LUVA DE REDUÇÃO, EM FERRO GALVANIZADO, 2" X 1", CONEXÃO ROSQUEADA, INSTALADO EM REDE DE ALIMENTAÇÃO PARA HIDRANTE - FORNECIMENTO E INSTALAÇÃO. AF_10/2020</t>
  </si>
  <si>
    <t>LUVA DE REDUÇÃO, EM FERRO GALVANIZADO, 2" X 1", CONEXÃO ROSQUEADA, INSTALADO EM REDE DE ALIMENTAÇÃO PARA SPRINKLER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</si>
  <si>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</si>
  <si>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</si>
  <si>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1/2", CONEXÃO ROSQUEADA, INSTALADO EM REDE DE ALIMENTAÇÃO PARA HIDRANTE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</si>
  <si>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</si>
  <si>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PRUMADAS - FORNECIMENTO E INSTALAÇÃO. AF_10/2020</t>
  </si>
  <si>
    <t>LUVA DE REDUÇÃO, EM FERRO GALVANIZADO, 3" X 2", CONEXÃO ROSQUEADA, INSTALADO EM REDE DE ALIMENTAÇÃO PARA HIDRANTE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</si>
  <si>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</si>
  <si>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</si>
  <si>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LUVA DE REDUÇÃO, EM FERRO GALVANIZADO, 4" X 2 1/2", CONEXÃO ROSQUEADA, INSTALADO EM PRUMADAS - FORNECIMENTO E INSTALAÇÃO. AF_10/2020</t>
  </si>
  <si>
    <t>LUVA DE REDUÇÃO, EM FERRO GALVANIZADO, 4" X 2 1/2", CONEXÃO ROSQUEADA, INSTALADO EM REDE DE ALIMENTAÇÃO PARA HIDRANTE - FORNECIMENTO E INSTALAÇÃO. AF_10/2020</t>
  </si>
  <si>
    <t>LUVA DE REDUÇÃO, EM FERRO GALVANIZADO, 4" X 2", CONEXÃO ROSQUEADA, INSTALADO EM PRUMADAS - FORNECIMENTO E INSTALAÇÃO. AF_10/2020</t>
  </si>
  <si>
    <t>LUVA DE REDUÇÃO, EM FERRO GALVANIZADO, 4" X 2", CONEXÃO ROSQUEADA, INSTALADO EM REDE DE ALIMENTAÇÃO PARA HIDRANTE - FORNECIMENTO E INSTALAÇÃO. AF_10/2020</t>
  </si>
  <si>
    <t>LUVA DE REDUÇÃO, EM FERRO GALVANIZADO, 4" X 3", CONEXÃO ROSQUEADA, INSTALADO EM PRUMADAS - FORNECIMENTO E INSTALAÇÃO. AF_10/2020</t>
  </si>
  <si>
    <t>LUVA DE REDUÇÃO, EM FERRO GALVANIZADO, 4" X 3", CONEXÃO ROSQUEADA, INSTALADO EM REDE DE ALIMENTAÇÃO PARA HIDRANTE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</si>
  <si>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</si>
  <si>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</si>
  <si>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EM AÇO, CONEXÃO SOLDADA, DN 25 (1"), INSTALADO EM RAMAIS E SUB-RAMAIS DE GÁS - FORNECIMENTO E INSTALAÇÃO. AF_10/2020</t>
  </si>
  <si>
    <t>LUVA, EM AÇO, CONEXÃO SOLDADA, DN 25 (1"), INSTALADO EM REDE DE ALIMENTAÇÃO PARA HIDRANTE - FORNECIMENTO E INSTALAÇÃO. AF_10/2020</t>
  </si>
  <si>
    <t>LUVA, EM AÇO, CONEXÃO SOLDADA, DN 25 (1"), INSTALADO EM REDE DE ALIMENTAÇÃO PARA SPRINKLER - FORNECIMENTO E INSTALAÇÃO. AF_10/2020</t>
  </si>
  <si>
    <t>LUVA, EM AÇO, CONEXÃO SOLDADA, DN 32 (1 1/4"), INSTALADO EM REDE DE ALIMENTAÇÃO PARA HIDRANTE - FORNECIMENTO E INSTALAÇÃO. AF_10/2020</t>
  </si>
  <si>
    <t>LUVA, EM AÇO, CONEXÃO SOLDADA, DN 32 (1 1/4"), INSTALADO EM REDE DE ALIMENTAÇÃO PARA SPRINKLER - FORNECIMENTO E INSTALAÇÃO. AF_10/2020</t>
  </si>
  <si>
    <t>LUVA, EM AÇO, CONEXÃO SOLDADA, DN 40 (1 1/2"), INSTALADO EM REDE DE ALIMENTAÇÃO PARA HIDRANTE - FORNECIMENTO E INSTALAÇÃO. AF_10/2020</t>
  </si>
  <si>
    <t>LUVA, EM AÇO, CONEXÃO SOLDADA, DN 40 (1 1/2"), INSTALADO EM REDE DE ALIMENTAÇÃO PARA SPRINKLER - FORNECIMENTO E INSTALAÇÃO. AF_10/2020</t>
  </si>
  <si>
    <t>LUVA, EM AÇO, CONEXÃO SOLDADA, DN 50 (2"), INSTALADO EM PRUMADAS - FORNECIMENTO E INSTALAÇÃO. AF_10/2020</t>
  </si>
  <si>
    <t>LUVA, EM AÇO, CONEXÃO SOLDADA, DN 50 (2"), INSTALADO EM REDE DE ALIMENTAÇÃO PARA HIDRANTE - FORNECIMENTO E INSTALAÇÃO. AF_10/2020</t>
  </si>
  <si>
    <t>LUVA, EM AÇO, CONEXÃO SOLDADA, DN 50 (2"), INSTALADO EM REDE DE ALIMENTAÇÃO PARA SPRINKLER - FORNECIMENTO E INSTALAÇÃO. AF_10/2020</t>
  </si>
  <si>
    <t>LUVA, EM AÇO, CONEXÃO SOLDADA, DN 65 (2 1/2"), INSTALADO EM PRUMADAS - FORNECIMENTO E INSTALAÇÃO. AF_10/2020</t>
  </si>
  <si>
    <t>LUVA, EM AÇO, CONEXÃO SOLDADA, DN 65 (2 1/2"), INSTALADO EM REDE DE ALIMENTAÇÃO PARA HIDRANTE - FORNECIMENTO E INSTALAÇÃO. AF_10/2020</t>
  </si>
  <si>
    <t>LUVA, EM AÇO, CONEXÃO SOLDADA, DN 65 (2 1/2"), INSTALADO EM REDE DE ALIMENTAÇÃO PARA SPRINKLER - FORNECIMENTO E INSTALAÇÃO. AF_10/2020</t>
  </si>
  <si>
    <t>LUVA, EM AÇO, CONEXÃO SOLDADA, DN 80 (3"), INSTALADO EM PRUMADAS - FORNECIMENTO E INSTALAÇÃO. AF_10/2020</t>
  </si>
  <si>
    <t>LUVA, EM AÇO, CONEXÃO SOLDADA, DN 80 (3"), INSTALADO EM REDE DE ALIMENTAÇÃO PARA HIDRANTE - FORNECIMENTO E INSTALAÇÃO. AF_10/2020</t>
  </si>
  <si>
    <t>LUVA, EM AÇO, CONEXÃO SOLDADA, DN 80 (3"), INSTALADO EM REDE DE ALIMENTAÇÃO PARA SPRINKLER - FORNECIMENTO E INSTALAÇÃO. AF_10/2020</t>
  </si>
  <si>
    <t>LUVA, EM FERRO GALVANIZADO, 4", CONEXÃO ROSQUEADA, INSTALADO EM PRUMADAS - FORNECIMENTO E INSTALAÇÃO. AF_10/2020</t>
  </si>
  <si>
    <t>LUVA, EM FERRO GALVANIZADO, 4", CONEXÃO ROSQUEADA, INSTALADO EM REDE DE ALIMENTAÇÃO PARA HIDRANTE - FORNECIMENTO E INSTALAÇÃO. AF_10/2020</t>
  </si>
  <si>
    <t>LUVA, EM FERRO GALVANIZADO, CONEXÃO ROSQUEADA, DN 15 (1/2"), INSTALADO EM RAMAIS E SUB-RAMAIS DE GÁS - FORNECIMENTO E INSTALAÇÃO. AF_10/2020</t>
  </si>
  <si>
    <t>LUVA, EM FERRO GALVANIZADO, CONEXÃO ROSQUEADA, DN 20 (3/4"), INSTALADO EM RAMAIS E SUB-RAMAIS DE GÁS - FORNECIMENTO E INSTALAÇÃO. AF_10/2020</t>
  </si>
  <si>
    <t>LUVA, EM FERRO GALVANIZADO, CONEXÃO ROSQUEADA, DN 25 (1"), INSTALADO EM RAMAIS E SUB-RAMAIS DE GÁS - FORNECIMENTO E INSTALAÇÃO. AF_10/2020</t>
  </si>
  <si>
    <t>LUVA, EM FERRO GALVANIZADO, CONEXÃO ROSQUEADA, DN 25 (1"), INSTALADO EM REDE DE ALIMENTAÇÃO PARA SPRINKLER - FORNECIMENTO E INSTALAÇÃO. AF_10/2020</t>
  </si>
  <si>
    <t>LUVA, EM FERRO GALVANIZADO, CONEXÃO ROSQUEADA, DN 32 (1 1/4"), INSTALADO EM REDE DE ALIMENTAÇÃO PARA SPRINKLER - FORNECIMENTO E INSTALAÇÃO. AF_10/2020</t>
  </si>
  <si>
    <t>LUVA, EM FERRO GALVANIZADO, CONEXÃO ROSQUEADA, DN 40 (1 1/2"), INSTALADO EM REDE DE ALIMENTAÇÃO PARA SPRINKLER - FORNECIMENTO E INSTALAÇÃO. AF_10/2020</t>
  </si>
  <si>
    <t>LUVA, EM FERRO GALVANIZADO, CONEXÃO ROSQUEADA, DN 50 (2"), INSTALADO EM REDE DE ALIMENTAÇÃO PARA SPRINKLER - FORNECIMENTO E INSTALAÇÃO. AF_10/2020</t>
  </si>
  <si>
    <t>LUVA, EM FERRO GALVANIZADO, CONEXÃO ROSQUEADA, DN 65 (2 1/2"), INSTALADO EM REDE DE ALIMENTAÇÃO PARA SPRINKLER - FORNECIMENTO E INSTALAÇÃO. AF_10/2020</t>
  </si>
  <si>
    <t>LUVA, EM FERRO GALVANIZADO, CONEXÃO ROSQUEADA, DN 80 (3"), INSTALADO EM REDE DE ALIMENTAÇÃO PARA SPRINKLER - FORNECIMENTO E INSTALAÇÃO. AF_10/2020</t>
  </si>
  <si>
    <t>LUVA, EM FERRO GALVANIZADO, DN 25 (1"), CONEXÃO ROSQUEADA, INSTALADO EM REDE DE ALIMENTAÇÃO PARA HIDRANTE - FORNECIMENTO E INSTALAÇÃO. AF_10/2020</t>
  </si>
  <si>
    <t>LUVA, EM FERRO GALVANIZADO, DN 32 (1 1/4"), CONEXÃO ROSQUEADA, INSTALADO EM REDE DE ALIMENTAÇÃO PARA HIDRANTE - FORNECIMENTO E INSTALAÇÃO. AF_10/2020</t>
  </si>
  <si>
    <t>LUVA, EM FERRO GALVANIZADO, DN 40 (1 1/2"), CONEXÃO ROSQUEADA, INSTALADO EM REDE DE ALIMENTAÇÃO PARA HIDRANTE - FORNECIMENTO E INSTALAÇÃO. AF_10/2020</t>
  </si>
  <si>
    <t>LUVA, EM FERRO GALVANIZADO, DN 50 (2"), CONEXÃO ROSQUEADA, INSTALADO EM PRUMADAS - FORNECIMENTO E INSTALAÇÃO. AF_10/2020</t>
  </si>
  <si>
    <t>LUVA, EM FERRO GALVANIZADO, DN 50 (2"), CONEXÃO ROSQUEADA, INSTALADO EM REDE DE ALIMENTAÇÃO PARA HIDRANTE - FORNECIMENTO E INSTALAÇÃO. AF_10/2020</t>
  </si>
  <si>
    <t>LUVA, EM FERRO GALVANIZADO, DN 65 (2 1/2"), CONEXÃO ROSQUEADA, INSTALADO EM PRUMADAS - FORNECIMENTO E INSTALAÇÃO. AF_10/2020</t>
  </si>
  <si>
    <t>LUVA, EM FERRO GALVANIZADO, DN 65 (2 1/2"), CONEXÃO ROSQUEADA, INSTALADO EM REDE DE ALIMENTAÇÃO PARA HIDRANTE - FORNECIMENTO E INSTALAÇÃO. AF_10/2020</t>
  </si>
  <si>
    <t>LUVA, EM FERRO GALVANIZADO, DN 80 (3"), CONEXÃO ROSQUEADA, INSTALADO EM PRUMADAS - FORNECIMENTO E INSTALAÇÃO. AF_10/2020</t>
  </si>
  <si>
    <t>LUVA, EM FERRO GALVANIZADO, DN 80 (3"), CONEXÃO ROSQUEADA, INSTALADO EM REDE DE ALIMENTAÇÃO PARA HIDRANTE - FORNECIMENTO E INSTALAÇÃO. AF_10/2020</t>
  </si>
  <si>
    <t>MANÔMETRO 0 A 200 PSI (0 A 14 KGF/CM2), D = 50MM - FORNECIMENTO E INSTALAÇÃO. AF_10/2020</t>
  </si>
  <si>
    <t>NIPLE, EM FERRO GALVANIZADO, 4", CONEXÃO ROSQUEADA, INSTALADO EM PRUMADAS - FORNECIMENTO E INSTALAÇÃO. AF_10/2020</t>
  </si>
  <si>
    <t>NIPLE, EM FERRO GALVANIZADO, 4", CONEXÃO ROSQUEADA, INSTALADO EM REDE DE ALIMENTAÇÃO PARA HIDRANTE - FORNECIMENTO E INSTALAÇÃO. AF_10/2020</t>
  </si>
  <si>
    <t>NIPLE, EM FERRO GALVANIZADO, CONEXÃO ROSQUEADA, DN 15 (1/2"), INSTALADO EM RAMAIS E SUB-RAMAIS DE GÁS - FORNECIMENTO E INSTALAÇÃO. AF_10/2020</t>
  </si>
  <si>
    <t>NIPLE, EM FERRO GALVANIZADO, CONEXÃO ROSQUEADA, DN 20 (3/4"), INSTALADO EM RAMAIS E SUB-RAMAIS DE GÁS - FORNECIMENTO E INSTALAÇÃO. AF_10/2020</t>
  </si>
  <si>
    <t>NIPLE, EM FERRO GALVANIZADO, CONEXÃO ROSQUEADA, DN 25 (1"), INSTALADO EM RAMAIS E SUB-RAMAIS DE GÁS - FORNECIMENTO E INSTALAÇÃO. AF_10/2020</t>
  </si>
  <si>
    <t>NIPLE,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</si>
  <si>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</si>
  <si>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</si>
  <si>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</si>
  <si>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</si>
  <si>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</si>
  <si>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NIPLE,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</si>
  <si>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</si>
  <si>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</si>
  <si>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NIPLE, EM FERRO GALVANIZADO, DN 50 (2"), CONEXÃO ROSQUEADA, INSTALADO EM PRUMADAS - FORNECIMENTO E INSTALAÇÃO. AF_10/2020</t>
  </si>
  <si>
    <t>NIPLE, EM FERRO GALVANIZADO, DN 50 (2"), CONEXÃO ROSQUEADA, INSTALADO EM REDE DE ALIMENTAÇÃO PARA HIDRANTE - FORNECIMENTO E INSTALAÇÃO. AF_10/2020</t>
  </si>
  <si>
    <t>NIPLE, EM FERRO GALVANIZADO, DN 65 (2 1/2"), CONEXÃO ROSQUEADA, INSTALADO EM PRUMADAS - FORNECIMENTO E INSTALAÇÃO. AF_10/2020</t>
  </si>
  <si>
    <t>NIPLE, EM FERRO GALVANIZADO, DN 65 (2 1/2"), CONEXÃO ROSQUEADA, INSTALADO EM REDE DE ALIMENTAÇÃO PARA HIDRANTE - FORNECIMENTO E INSTALAÇÃO. AF_10/2020</t>
  </si>
  <si>
    <t>NIPLE, EM FERRO GALVANIZADO, DN 80 (3"), CONEXÃO ROSQUEADA, INSTALADO EM PRUMADAS - FORNECIMENTO E INSTALAÇÃO. AF_10/2020</t>
  </si>
  <si>
    <t>NIPLE, EM FERRO GALVANIZADO, DN 80 (3"), CONEXÃO ROSQUEADA, INSTALADO EM REDE DE ALIMENTAÇÃO PARA HIDRANTE - FORNECIMENTO E INSTALAÇÃO. AF_10/2020</t>
  </si>
  <si>
    <t>SPRINKLER TIPO PENDENTE, 68 °C, UNIÃO POR ROSCA DN 15 (1/2") - FORNECIMENTO E INSTALAÇÃO. AF_10/2020</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</si>
  <si>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</si>
  <si>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</si>
  <si>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RANHURADA, DN 80 (3"), INSTALADO EM PRUMADAS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</si>
  <si>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</si>
  <si>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</si>
  <si>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GALVANIZADO COM COSTURA, CLASSE MÉDIA, CONEXÃO ROSQUEADA, DN 25 (1"), INSTALADO EM RAMAIS E SUB-RAMAIS DE GÁS - FORNECIMENTO E INSTALAÇÃO. AF_10/2020</t>
  </si>
  <si>
    <t>TUBO DE AÇO GALVANIZADO COM COSTURA, CLASSE MÉDIA, CONEXÃO ROSQUEADA, DN 25 (1"),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</si>
  <si>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</si>
  <si>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</si>
  <si>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</si>
  <si>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</si>
  <si>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</si>
  <si>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DN 100 (4"), CONEXÃO ROSQUEADA, INSTALADO EM PRUMADAS - FORNECIMENTO E INSTALAÇÃO. AF_10/2020</t>
  </si>
  <si>
    <t>TUBO DE AÇO GALVANIZADO COM COSTURA, CLASSE MÉDIA, DN 100 (4"), CONEXÃO ROSQUEADA, INSTALADO EM REDE DE ALIMENTAÇÃO PARA HIDRANTE - FORNECIMENTO E INSTALAÇÃO. AF_10/2020</t>
  </si>
  <si>
    <t>TUBO DE AÇO GALVANIZADO COM COSTURA, CLASSE MÉDIA, DN 25 (1"), CONEXÃO ROSQUEADA,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</si>
  <si>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</si>
  <si>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</si>
  <si>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PRUMADAS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</si>
  <si>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</si>
  <si>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PRUMADAS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</si>
  <si>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</si>
  <si>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PRUMADAS - FORNECIMENTO E INSTALAÇÃO. AF_10/2020</t>
  </si>
  <si>
    <t>TUBO DE AÇO GALVANIZADO COM COSTURA, CLASSE MÉDIA, DN 80 (3"), CONEXÃO ROSQUEADA, INSTALADO EM REDE DE ALIMENTAÇÃO PARA HIDRANTE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</si>
  <si>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</si>
  <si>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</si>
  <si>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TUBO DE AÇO PRETO SEM COSTURA, CLASSE MÉDIA, CONEXÃO SOLDADA, DN 25 (1"), INSTALADO EM RAMAIS E SUB-RAMAIS DE GÁS - FORNECIMENTO E INSTALAÇÃO. AF_10/2020</t>
  </si>
  <si>
    <t>TUBO DE AÇO PRETO SEM COSTURA, CONEXÃO SOLDADA, DN 25 (1"), INSTALADO EM REDE DE ALIMENTAÇÃO PARA HIDRANTE - FORNECIMENTO E INSTALAÇÃO. AF_10/2020</t>
  </si>
  <si>
    <t>TUBO DE AÇO PRETO SEM COSTURA, CONEXÃO SOLDADA, DN 25 (1"), INSTALADO EM REDE DE ALIMENTAÇÃO PARA SPRINKLER - FORNECIMENTO E INSTALAÇÃO. AF_10/2020</t>
  </si>
  <si>
    <t>TUBO DE AÇO PRETO SEM COSTURA, CONEXÃO SOLDADA, DN 32 (1 1/4"), INSTALADO EM REDE DE ALIMENTAÇÃO PARA HIDRANTE - FORNECIMENTO E INSTALAÇÃO. AF_10/2020</t>
  </si>
  <si>
    <t>TUBO DE AÇO PRETO SEM COSTURA, CONEXÃO SOLDADA, DN 32 (1 1/4"), INSTALADO EM REDE DE ALIMENTAÇÃO PARA SPRINKLER - FORNECIMENTO E INSTALAÇÃO. AF_10/2020</t>
  </si>
  <si>
    <t>TUBO DE AÇO PRETO SEM COSTURA, CONEXÃO SOLDADA, DN 40 (1 1/2"), INSTALADO EM REDE DE ALIMENTAÇÃO PARA HIDRANTE - FORNECIMENTO E INSTALAÇÃO. AF_10/2020</t>
  </si>
  <si>
    <t>TUBO DE AÇO PRETO SEM COSTURA, CONEXÃO SOLDADA, DN 40 (1 1/2"), INSTALADO EM REDE DE ALIMENTAÇÃO PARA SPRINKLER - FORNECIMENTO E INSTALAÇÃO. AF_10/2020</t>
  </si>
  <si>
    <t>TUBO DE AÇO PRETO SEM COSTURA, CONEXÃO SOLDADA, DN 50 (2"), INSTALADO EM PRUMADAS - FORNECIMENTO E INSTALAÇÃO. AF_10/2020</t>
  </si>
  <si>
    <t>TUBO DE AÇO PRETO SEM COSTURA, CONEXÃO SOLDADA, DN 50 (2"), INSTALADO EM REDE DE ALIMENTAÇÃO PARA HIDRANTE - FORNECIMENTO E INSTALAÇÃO. AF_10/2020</t>
  </si>
  <si>
    <t>TUBO DE AÇO PRETO SEM COSTURA, CONEXÃO SOLDADA, DN 50 (2"), INSTALADO EM REDE DE ALIMENTAÇÃO PARA SPRINKLER - FORNECIMENTO E INSTALAÇÃO. AF_10/2020</t>
  </si>
  <si>
    <t>TUBO DE AÇO PRETO SEM COSTURA, CONEXÃO SOLDADA, DN 65 (2 1/2"), INSTALADO EM PRUMADAS - FORNECIMENTO E INSTALAÇÃO. AF_10/2020</t>
  </si>
  <si>
    <t>TUBO DE AÇO PRETO SEM COSTURA, CONEXÃO SOLDADA, DN 65 (2 1/2"), INSTALADO EM REDE DE ALIMENTAÇÃO PARA HIDRANTE - FORNECIMENTO E INSTALAÇÃO. AF_10/2020</t>
  </si>
  <si>
    <t>TUBO DE AÇO PRETO SEM COSTURA, CONEXÃO SOLDADA, DN 65 (2 1/2"), INSTALADO EM REDE DE ALIMENTAÇÃO PARA SPRINKLER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</si>
  <si>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</si>
  <si>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</si>
  <si>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</si>
  <si>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</si>
  <si>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</si>
  <si>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</si>
  <si>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TÊ, EM AÇO, CONEXÃO SOLDADA, DN 25 (1"), INSTALADO EM REDE DE ALIMENTAÇÃO PARA HIDRANTE - FORNECIMENTO E INSTALAÇÃO. AF_10/2020</t>
  </si>
  <si>
    <t>TÊ, EM AÇO, CONEXÃO SOLDADA, DN 25 (1"), INSTALADO EM REDE DE ALIMENTAÇÃO PARA SPRINKLER - FORNECIMENTO E INSTALAÇÃO. AF_10/2020</t>
  </si>
  <si>
    <t>TÊ, EM AÇO, CONEXÃO SOLDADA, DN 32 (1 1/4"), INSTALADO EM REDE DE ALIMENTAÇÃO PARA HIDRANTE - FORNECIMENTO E INSTALAÇÃO. AF_10/2020</t>
  </si>
  <si>
    <t>TÊ, EM AÇO, CONEXÃO SOLDADA, DN 32 (1 1/4"), INSTALADO EM REDE DE ALIMENTAÇÃO PARA SPRINKLER - FORNECIMENTO E INSTALAÇÃO. AF_10/2020</t>
  </si>
  <si>
    <t>TÊ, EM AÇO, CONEXÃO SOLDADA, DN 40 (1 1/2"), INSTALADO EM REDE DE ALIMENTAÇÃO PARA HIDRANTE - FORNECIMENTO E INSTALAÇÃO. AF_10/2020</t>
  </si>
  <si>
    <t>TÊ, EM AÇO, CONEXÃO SOLDADA, DN 40 (1 1/2"), INSTALADO EM REDE DE ALIMENTAÇÃO PARA SPRINKLER - FORNECIMENTO E INSTALAÇÃO. AF_10/2020</t>
  </si>
  <si>
    <t>TÊ, EM AÇO, CONEXÃO SOLDADA, DN 50 (2"), INSTALADO EM PRUMADAS - FORNECIMENTO E INSTALAÇÃO. AF_10/2020</t>
  </si>
  <si>
    <t>TÊ, EM AÇO, CONEXÃO SOLDADA, DN 50 (2"), INSTALADO EM REDE DE ALIMENTAÇÃO PARA HIDRANTE - FORNECIMENTO E INSTALAÇÃO. AF_10/2020</t>
  </si>
  <si>
    <t>TÊ, EM AÇO, CONEXÃO SOLDADA, DN 50 (2"), INSTALADO EM REDE DE ALIMENTAÇÃO PARA SPRINKLER - FORNECIMENTO E INSTALAÇÃO. AF_10/2020</t>
  </si>
  <si>
    <t>TÊ, EM AÇO, CONEXÃO SOLDADA, DN 65 (2 1/2"), INSTALADO EM PRUMADAS - FORNECIMENTO E INSTALAÇÃO. AF_10/2020</t>
  </si>
  <si>
    <t>TÊ, EM AÇO, CONEXÃO SOLDADA, DN 65 (2 1/2"), INSTALADO EM REDE DE ALIMENTAÇÃO PARA HIDRANTE - FORNECIMENTO E INSTALAÇÃO. AF_10/2020</t>
  </si>
  <si>
    <t>TÊ, EM AÇO, CONEXÃO SOLDADA, DN 65 (2 1/2"), INSTALADO EM REDE DE ALIMENTAÇÃO PARA SPRINKLER - FORNECIMENTO E INSTALAÇÃO. AF_10/2020</t>
  </si>
  <si>
    <t>TÊ, EM AÇO, CONEXÃO SOLDADA, DN 80 (3"), INSTALADO EM PRUMADAS - FORNECIMENTO E INSTALAÇÃO. AF_10/2020</t>
  </si>
  <si>
    <t>TÊ, EM AÇO, CONEXÃO SOLDADA, DN 80 (3"), INSTALADO EM REDE DE ALIMENTAÇÃO PARA HIDRANTE - FORNECIMENTO E INSTALAÇÃO. AF_10/2020</t>
  </si>
  <si>
    <t>TÊ, EM AÇO, CONEXÃO SOLDADA, DN 80 (3"), INSTALADO EM REDE DE ALIMENTAÇÃO PARA SPRINKLER - FORNECIMENTO E INSTALAÇÃO. AF_10/2020</t>
  </si>
  <si>
    <t>TÊ, EM FERRO GALVANIZADO, 4", CONEXÃO ROSQUEADA, INSTALADO EM PRUMADAS - FORNECIMENTO E INSTALAÇÃO. AF_10/2020</t>
  </si>
  <si>
    <t>TÊ, EM FERRO GALVANIZADO, 4", CONEXÃO ROSQUEADA, INSTALADO EM REDE DE ALIMENTAÇÃO PARA HIDRANTE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</si>
  <si>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</si>
  <si>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</si>
  <si>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</si>
  <si>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TÊ, EM FERRO GALVANIZADO, CONEXÃO ROSQUEADA, DN 25 (1"), INSTALADO EM REDE DE ALIMENTAÇÃO PARA HIDRANTE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</si>
  <si>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</si>
  <si>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HIDRANTE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</si>
  <si>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</si>
  <si>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HIDRANTE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</si>
  <si>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</si>
  <si>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HIDRANTE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</si>
  <si>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</si>
  <si>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HIDRANTE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</si>
  <si>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</si>
  <si>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HIDRANTE - FORNECIMENTO E INSTALAÇÃO. AF_10/2020</t>
  </si>
  <si>
    <t>TÊ, EM FERRO GALVANIZADO, CONEXÃO ROSQUEADA, DN 80 (3"), INSTALADO EM REDE DE ALIMENTAÇÃO PARA SPRINKLER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</si>
  <si>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</si>
  <si>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</si>
  <si>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</si>
  <si>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UNIÃO, EM FERRO GALVANIZADO, 4", CONEXÃO ROSQUEADA, INSTALADO EM PRUMADAS - FORNECIMENTO E INSTALAÇÃO. AF_10/2020</t>
  </si>
  <si>
    <t>UNIÃO, EM FERRO GALVANIZADO, 4", CONEXÃO ROSQUEADA, INSTALADO EM REDE DE ALIMENTAÇÃO PARA HIDRANTE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</si>
  <si>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</si>
  <si>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</si>
  <si>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</si>
  <si>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</si>
  <si>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</si>
  <si>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</si>
  <si>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</si>
  <si>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</si>
  <si>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</si>
  <si>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</si>
  <si>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</si>
  <si>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</si>
  <si>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UNIÃO, EM FERRO GALVANIZADO, DN 50 (2"), CONEXÃO ROSQUEADA, INSTALADO EM PRUMADAS - FORNECIMENTO E INSTALAÇÃO. AF_10/2020</t>
  </si>
  <si>
    <t>UNIÃO, EM FERRO GALVANIZADO, DN 50 (2"), CONEXÃO ROSQUEADA, INSTALADO EM REDE DE ALIMENTAÇÃO PARA HIDRANTE - FORNECIMENTO E INSTALAÇÃO. AF_10/2020</t>
  </si>
  <si>
    <t>UNIÃO, EM FERRO GALVANIZADO, DN 65 (2 1/2"), CONEXÃO ROSQUEADA, INSTALADO EM PRUMADAS - FORNECIMENTO E INSTALAÇÃO. AF_10/2020</t>
  </si>
  <si>
    <t>UNIÃO, EM FERRO GALVANIZADO, DN 65 (2 1/2"), CONEXÃO ROSQUEADA, INSTALADO EM REDE DE ALIMENTAÇÃO PARA HIDRANTE - FORNECIMENTO E INSTALAÇÃO. AF_10/2020</t>
  </si>
  <si>
    <t>UNIÃO, EM FERRO GALVANIZADO, DN 80 (3"), CONEXÃO ROSQUEADA, INSTALADO EM PRUMADAS - FORNECIMENTO E INSTALAÇÃO. AF_10/2020</t>
  </si>
  <si>
    <t>UNIÃO, EM FERRO GALVANIZADO, DN 80 (3"), CONEXÃO ROSQUEADA, INSTALADO EM REDE DE ALIMENTAÇÃO PARA HIDRANTE - FORNECIMENTO E INSTALAÇÃO. AF_10/2020</t>
  </si>
  <si>
    <t>CONEXÃO FIXA, ROSCA FÊMEA, METÁLICA, PARA INSTALAÇÕES EM PEX MULTICAMADA, DN 16MM X 1/2", CONEXÃO POR CRIMPAGEM - FORNECIMENTO E INSTALAÇÃO. AF_01/2020</t>
  </si>
  <si>
    <t>CONEXÃO FIXA, ROSCA FÊMEA, METÁLICA, PARA INSTALAÇÕES EM PEX MULTICAMADA, DN 20MM X 3/4", CONEXÃO POR CRIMPAGEM - FORNECIMENTO E INSTALAÇÃO. AF_01/2020</t>
  </si>
  <si>
    <t>CONEXÃO FIXA, ROSCA FÊMEA, METÁLICA, PARA INSTALAÇÕES EM PEX MULTICAMADA, DN 26MM X 1", CONEXÃO POR CRIMPAGEM - FORNECIMENTO E INSTALAÇÃO. AF_01/2020</t>
  </si>
  <si>
    <t>CONEXÃO FIXA, ROSCA FÊMEA, METÁLICA, PARA INSTALAÇÕES EM PEX MULTICAMADA, DN 32MM X 1 1/4", CONEXÃO POR CRIMPAGEM - FORNECIMENTO E INSTALAÇÃO. AF_01/2020</t>
  </si>
  <si>
    <t>CONEXÃO FIXA, ROSCA MACHO, METÁLICA, PARA INSTALAÇÕES EM PEX MULTICAMADA, DN 16MM X 1/2", CONEXÃO POR CRIMPAGEM - FORNECIMENTO E INSTALAÇÃO. AF_01/2020</t>
  </si>
  <si>
    <t>CONEXÃO FIXA, ROSCA MACHO, METÁLICA, PARA INSTALAÇÕES EM PEX MULTICAMADA, DN 20MM X 3/4", CONEXÃO POR CRIMPAGEM - FORNECIMENTO E INSTALAÇÃO. AF_01/2020</t>
  </si>
  <si>
    <t>CONEXÃO FIXA, ROSCA MACHO, METÁLICA, PARA INSTALAÇÕES EM PEX MULTICAMADA, DN 26MM X 1", CONEXÃO POR CRIMPAGEM - FORNECIMENTO E INSTALAÇÃO. AF_01/2020</t>
  </si>
  <si>
    <t>CONEXÃO FIXA, ROSCA MACHO, METÁLICA, PARA INSTALAÇÕES EM PEX MULTICAMADA, DN 32MM X 1 1/4", CONEXÃO POR CRIMPAGEM - FORNECIMENTO E INSTALAÇÃO. AF_01/2020</t>
  </si>
  <si>
    <t>FIXAÇÃO DE TUBOS VERTICAIS DE MULTICAMADA, DIÂMETROS MENORES OU IGUAIS A 32 MM, COM ABRAÇADEIRA TIPO SUPORTE MÚLTIPLO, FIXADA EM PAREDE EXTERNA - FORNECIMENTO E INSTALAÇÃO. AF_01/2020</t>
  </si>
  <si>
    <t>JOELHO 90 GRAUS, PARA INSTALAÇÕES EM PEX MULTICAMADA, DN 16 MM, CONEXÃO POR CRIMPAGEM - FORNECIMENTO E INSTALAÇÃO. AF_01/2020</t>
  </si>
  <si>
    <t>JOELHO 90 GRAUS, PARA INSTALAÇÕES EM PEX MULTICAMADA, DN 20 MM, CONEXÃO POR CRIMPAGEM - FORNECIMENTO E INSTALAÇÃO. AF_01/2020</t>
  </si>
  <si>
    <t>JOELHO 90 GRAUS, PARA INSTALAÇÕES EM PEX MULTICAMADA, DN 26 MM, CONEXÃO POR CRIMPAGEM - FORNECIMENTO E INSTALAÇÃO. AF_01/2020</t>
  </si>
  <si>
    <t>JOELHO 90 GRAUS, PARA INSTALAÇÕES EM PEX MULTICAMADA, DN 32 MM, CONEXÃO POR CRIMPAGEM - FORNECIMENTO E INSTALAÇÃO. AF_01/2020</t>
  </si>
  <si>
    <t>JOELHO 90 GRAUS, ROSCA FÊMEA, PARA INSTALAÇÕES EM PEX MULTICAMADA, DN 16 MM X 1/2'', CONEXÃO POR CRIMPAGEM - FORNECIMENTO E INSTALAÇÃO. AF_01/2020</t>
  </si>
  <si>
    <t>JOELHO 90 GRAUS, ROSCA FÊMEA, PARA INSTALAÇÕES EM PEX MULTICAMADA, DN 20 MM X 3/4", CONEXÃO POR CRIMPAGEM - FORNECIMENTO E INSTALAÇÃO. AF_01/2020</t>
  </si>
  <si>
    <t>JOELHO 90 GRAUS, ROSCA FÊMEA, PARA INSTALAÇÕES EM PEX MULTICAMADA, DN 25 MM X 1'', CONEXÃO POR CRIMPAGEM - FORNECIMENTO E INSTALAÇÃO. AF_01/2020</t>
  </si>
  <si>
    <t>JOELHO 90 GRAUS, ROSCA FÊMEA, PARA INSTALAÇÕES EM PEX MULTICAMADA, DN 32 MM X 1 1/4'', CONEXÃO POR CRIMPAGEM - FORNECIMENTO E INSTALAÇÃO. AF_01/2020</t>
  </si>
  <si>
    <t>JOELHO 90 GRAUS, ROSCA MACHO, PARA INSTALAÇÕES EM PEX MULTICAMADA, DN 16 MM X 1/2'', CONEXÃO POR CRIMPAGEM - FORNECIMENTO E INSTALAÇÃO. AF_01/2020</t>
  </si>
  <si>
    <t>JOELHO 90 GRAUS, ROSCA MACHO, PARA INSTALAÇÕES EM PEX MULTICAMADA, DN 20 MM X 3/4", CONEXÃO POR CRIMPAGEM - FORNECIMENTO E INSTALAÇÃO. AF_01/2020</t>
  </si>
  <si>
    <t>JOELHO 90 GRAUS, ROSCA MACHO, PARA INSTALAÇÕES EM PEX MULTICAMADA, DN 25 MM X 1'', CONEXÃO POR CRIMPAGEM - FORNECIMENTO E INSTALAÇÃO. AF_01/2020</t>
  </si>
  <si>
    <t>JOELHO 90 GRAUS, ROSCA MACHO, PARA INSTALAÇÕES EM PEX MULTICAMADA, DN 32 MM X 1 1/4'', CONEXÃO POR CRIMPAGEM - FORNECIMENTO E INSTALAÇÃO. AF_01/2020</t>
  </si>
  <si>
    <t>KIT CAVALETE PARA GÁS - COM MEDIDOR E REGULADOR - ENTRADA INDIVIDUAL PRINCIPAL, EM AÇO GALVANIZADO DN 15 E 25 MM (1/2" E 1") - FORNECIMENTO E INSTALAÇÃO. AF_01/2020</t>
  </si>
  <si>
    <t>KIT CAVALETE PARA GÁS - SEM MEDIDOR COM REGULADOR - ENTRADA INDIVIDUAL PRINCIPAL, EM AÇO GALVANIZADO DN 15 E 25 MM (1/2" E 1") - FORNECIMENTO E INSTALAÇÃO. AF_01/2020</t>
  </si>
  <si>
    <t>KIT CAVALETE PARA GÁS - SEM MEDIDOR OU REGULADOR - ENTRADA INDIVIDUAL PRINCIPAL, EM AÇO GALVANIZADO DN 15 E 25 MM (1/2" E 1") - FORNECIMENTO E INSTALAÇÃO. AF_01/2020</t>
  </si>
  <si>
    <t>LUVA DE REDUÇÃO PARA INSTALAÇÕES EM PEX MULTICAMADA, DN 20 X 16 MM, CONEXÃO POR CRIMPAGEM - FORNECIMENTO E INSTALAÇÃO. AF_01/2020</t>
  </si>
  <si>
    <t>LUVA DE REDUÇÃO PARA INSTALAÇÕES EM PEX MULTICAMADA, DN 26 X 20 MM, CONEXÃO POR CRIMPAGEM - FORNECIMENTO E INSTALAÇÃO. AF_01/2020</t>
  </si>
  <si>
    <t>LUVA DE REDUÇÃO PARA INSTALAÇÕES EM PEX MULTICAMADA, DN 32 X 26 MM, CONEXÃO POR CRIMPAGEM - FORNECIMENTO E INSTALAÇÃO. AF_01/2020</t>
  </si>
  <si>
    <t>LUVA PARA INSTALAÇÕES EM PEX MULTICAMADA, DN 16 MM, CONEXÃO POR CRIMPAGEM - FORNECIMENTO E INSTALAÇÃO. AF_01/2020</t>
  </si>
  <si>
    <t>LUVA PARA INSTALAÇÕES EM PEX MULTICAMADA, DN 20 MM, CONEXÃO POR CRIMPAGEM - FORNECIMENTO E INSTALAÇÃO. AF_01/2020</t>
  </si>
  <si>
    <t>LUVA PARA INSTALAÇÕES EM PEX MULTICAMADA, DN 26 MM, CONEXÃO POR CRIMPAGEM - FORNECIMENTO E INSTALAÇÃO. AF_01/2020</t>
  </si>
  <si>
    <t>LUVA PARA INSTALAÇÕES EM PEX MULTICAMADA, DN 32 MM, CONEXÃO POR CRIMPAGEM - FORNECIMENTO E INSTALAÇÃO. AF_01/2020</t>
  </si>
  <si>
    <t>TUBO, PEX, MULTICAMADA, COM PROTEÇÃO UV, DN 16, INSTALADO EM IMPLANTAÇÃO DE INSTALAÇÕES DE GÁS - FORNECIMENTO E INSTALAÇÃO. AF_01/2020</t>
  </si>
  <si>
    <t>TUBO, PEX, MULTICAMADA, COM PROTEÇÃO UV, DN 16, INSTALADO EM PRUMADA DE INSTALAÇÕES DE GÁS - FORNECIMENTO E INSTALAÇÃO. AF_01/2020</t>
  </si>
  <si>
    <t>TUBO, PEX, MULTICAMADA, COM PROTEÇÃO UV, DN 20, INSTALADO EM IMPLANTAÇÃO DE INSTALAÇÕES DE GÁS - FORNECIMENTO E INSTALAÇÃO. AF_01/2020</t>
  </si>
  <si>
    <t>TUBO, PEX, MULTICAMADA, COM PROTEÇÃO UV, DN 20, INSTALADO EM PRUMADA DE INSTALAÇÕES DE GÁS - FORNECIMENTO E INSTALAÇÃO. AF_01/2020</t>
  </si>
  <si>
    <t>TUBO, PEX, MULTICAMADA, COM PROTEÇÃO UV, DN 25, INSTALADO EM PRUMADA DE INSTALAÇÕES DE GÁS - FORNECIMENTO E INSTALAÇÃO. AF_01/2020</t>
  </si>
  <si>
    <t>TUBO, PEX, MULTICAMADA, COM PROTEÇÃO UV, DN 26, INSTALADO EM IMPLANTAÇÃO DE INSTALAÇÕES DE GÁS - FORNECIMENTO E INSTALAÇÃO. AF_01/2020</t>
  </si>
  <si>
    <t>TUBO, PEX, MULTICAMADA, COM PROTEÇÃO UV, DN 32, INSTALADO EM IMPLANTAÇÃO DE INSTALAÇÕES DE GÁS - FORNECIMENTO E INSTALAÇÃO. AF_01/2020</t>
  </si>
  <si>
    <t>TUBO, PEX, MULTICAMADA, COM PROTEÇÃO UV, DN 32, INSTALADO EM PRUMADA DE INSTALAÇÕES DE GÁS - FORNECIMENTO E INSTALAÇÃO. AF_01/2020</t>
  </si>
  <si>
    <t>TUBO, PEX, MULTICAMADA, COM TUBO LUVA, DN 16, INSTALADO EM IMPLANTAÇÃO DE INSTALAÇÕES DE GÁS - FORNECIMENTO E INSTALAÇÃO. AF_01/2020</t>
  </si>
  <si>
    <t>TUBO, PEX, MULTICAMADA, COM TUBO LUVA, DN 16, INSTALADO EM RAMAL INTERNO DE INSTALAÇÕES DE GÁS - FORNECIMENTO E INSTALAÇÃO. AF_01/2020</t>
  </si>
  <si>
    <t>TUBO, PEX, MULTICAMADA, COM TUBO LUVA, DN 20, INSTALADO EM IMPLANTAÇÃO DE INSTALAÇÕES DE GÁS - FORNECIMENTO E INSTALAÇÃO. AF_01/2020</t>
  </si>
  <si>
    <t>TUBO, PEX, MULTICAMADA, COM TUBO LUVA, DN 20, INSTALADO EM RAMAL INTERNO DE INSTALAÇÕES DE GÁS - FORNECIMENTO E INSTALAÇÃO. AF_01/2020</t>
  </si>
  <si>
    <t>TUBO, PEX, MULTICAMADA, COM TUBO LUVA, DN 26, INSTALADO EM IMPLANTAÇÃO DE INSTALAÇÕES DE GÁS - FORNECIMENTO E INSTALAÇÃO. AF_01/2020</t>
  </si>
  <si>
    <t>TUBO, PEX, MULTICAMADA, COM TUBO LUVA, DN 26, INSTALADO EM RAMAL INTERNO DE INSTALAÇÕES DE GÁS - FORNECIMENTO E INSTALAÇÃO. AF_01/2020</t>
  </si>
  <si>
    <t>TUBO, PEX, MULTICAMADA, COM TUBO LUVA, DN 32, INSTALADO EM IMPLANTAÇÃO DE INSTALAÇÕES DE GÁS - FORNECIMENTO E INSTALAÇÃO. AF_01/2020</t>
  </si>
  <si>
    <t>TUBO, PEX, MULTICAMADA, COM TUBO LUVA, DN 32, INSTALADO EM RAMAL INTERNO DE INSTALAÇÕES DE GÁS - FORNECIMENTO E INSTALAÇÃO. AF_01/2020</t>
  </si>
  <si>
    <t>TUBO, PEX, MULTICAMADA, DN 16, INSTALADO EM IMPLANTAÇÃO DE INSTALAÇÕES DE GÁS - FORNECIMENTO E INSTALAÇÃO. AF_01/2020</t>
  </si>
  <si>
    <t>TUBO, PEX, MULTICAMADA, DN 16, INSTALADO EM RAMAL INTERNO DE INSTALAÇÕES DE GÁS - FORNECIMENTO E INSTALAÇÃO. AF_01/2020</t>
  </si>
  <si>
    <t>TUBO, PEX, MULTICAMADA, DN 20, INSTALADO EM IMPLANTAÇÃO DE INSTALAÇÕES DE GÁS - FORNECIMENTO E INSTALAÇÃO. AF_01/2020</t>
  </si>
  <si>
    <t>TUBO, PEX, MULTICAMADA, DN 20, INSTALADO EM RAMAL INTERNO DE INSTALAÇÕES DE GÁS - FORNECIMENTO E INSTALAÇÃO. AF_01/2020</t>
  </si>
  <si>
    <t>TUBO, PEX, MULTICAMADA, DN 26, INSTALADO EM IMPLANTAÇÃO DE INSTALAÇÕES DE GÁS - FORNECIMENTO E INSTALAÇÃO. AF_01/2020</t>
  </si>
  <si>
    <t>TUBO, PEX, MULTICAMADA, DN 26, INSTALADO EM RAMAL INTERNO DE INSTALAÇÕES DE GÁS - FORNECIMENTO E INSTALAÇÃO. AF_01/2020</t>
  </si>
  <si>
    <t>TUBO, PEX, MULTICAMADA, DN 32, INSTALADO EM IMPLANTAÇÃO DE INSTALAÇÕES DE GÁS - FORNECIMENTO E INSTALAÇÃO. AF_01/2020</t>
  </si>
  <si>
    <t>TUBO, PEX, MULTICAMADA, DN 32, INSTALADO EM RAMAL INTERNO DE INSTALAÇÕES DE GÁS - FORNECIMENTO E INSTALAÇÃO. AF_01/2020</t>
  </si>
  <si>
    <t>TÊ, PARA INSTALAÇÕES EM PEX MULTICAMADA, DN 16 MM, CONEXÃO POR CRIMPAGEM - FORNECIMENTO E INSTALAÇÃO. AF_01/2020</t>
  </si>
  <si>
    <t>TÊ, PARA INSTALAÇÕES EM PEX MULTICAMADA, DN 20 MM, CONEXÃO POR CRIMPAGEM - FORNECIMENTO E INSTALAÇÃO. AF_01/2020</t>
  </si>
  <si>
    <t>TÊ, PARA INSTALAÇÕES EM PEX MULTICAMADA, DN 26 MM, CONEXÃO POR CRIMPAGEM - FORNECIMENTO E INSTALAÇÃO. AF_01/2020</t>
  </si>
  <si>
    <t>TÊ, PARA INSTALAÇÕES EM PEX MULTICAMADA, DN 32 MM, CONEXÃO POR CRIMPAGEM - FORNECIMENTO E INSTALAÇÃO. AF_01/2020</t>
  </si>
  <si>
    <t>AR CONDICIONADO JANELA, 10000 BTU/H, CICLO FRIO - FORNECIMENTO E INSTALAÇÃO. AF_11/2021</t>
  </si>
  <si>
    <t>AR CONDICIONADO JANELA, 12000 BTU/H, CICLO FRIO - FORNECIMENTO E INSTALAÇÃO. AF_11/2021</t>
  </si>
  <si>
    <t>AR CONDICIONADO JANELA, 7500 BTU/H, CICLO FRIO - FORNECIMENTO E INSTALAÇÃO. AF_11/2021</t>
  </si>
  <si>
    <t>AR CONDICIONADO SPLIT DUTO, 18000 BTU/H, CICLO QUENTE/FRIO - FORNECIMENTO E INSTALAÇÃO. AF_11/2021</t>
  </si>
  <si>
    <t>AR CONDICIONADO SPLIT DUTO, 24000 BTU/H, CICLO QUENTE/FRIO - FORNECIMENTO E INSTALAÇÃO. AF_11/2021</t>
  </si>
  <si>
    <t>AR CONDICIONADO SPLIT DUTO, 36000 BTU/H, CICLO QUENTE/FRIO - FORNECIMENTO E INSTALAÇÃO. AF_11/2021</t>
  </si>
  <si>
    <t>AR CONDICIONADO SPLIT INVERTER, HI-WALL (PAREDE), 12000 BTU/H, CICLO FRIO - FORNECIMENTO E INSTALAÇÃO. AF_11/2021_PE</t>
  </si>
  <si>
    <t>AR CONDICIONADO SPLIT INVERTER, HI-WALL (PAREDE), 18000 BTU/H, CICLO FRIO - FORNECIMENTO E INSTALAÇÃO. AF_11/2021_PE</t>
  </si>
  <si>
    <t>AR CONDICIONADO SPLIT INVERTER, HI-WALL (PAREDE), 24000 BTU/H, CICLO FRIO - FORNECIMENTO E INSTALAÇÃO. AF_11/2021_PE</t>
  </si>
  <si>
    <t>AR CONDICIONADO SPLIT INVERTER, HI-WALL (PAREDE), 9000 BTU/H, CICLO FRIO - FORNECIMENTO E INSTALAÇÃO. AF_11/2021_PE</t>
  </si>
  <si>
    <t>AR CONDICIONADO SPLIT INVERTER, PISO TETO, 18000 BTU/H, CICLO FRIO - FORNECIMENTO E INSTALAÇÃO. AF_11/2021_PSE</t>
  </si>
  <si>
    <t>AR CONDICIONADO SPLIT INVERTER, PISO TETO, 24000 BTU/H, CICLO FRIO - FORNECIMENTO E INSTALAÇÃO. AF_11/2021_PSE</t>
  </si>
  <si>
    <t>AR CONDICIONADO SPLIT INVERTER, PISO TETO, 24000 BTU/H, QUENTE/FRIO - FORNECIMENTO E INSTALAÇÃO. AF_11/2021_PSE</t>
  </si>
  <si>
    <t>AR CONDICIONADO SPLIT INVERTER, PISO TETO, 36000 BTU/H, CICLO FRIO - FORNECIMENTO E INSTALAÇÃO. AF_11/2021_PSE</t>
  </si>
  <si>
    <t>AR CONDICIONADO SPLIT INVERTER, PISO TETO, 48000 BTU/H, CICLO FRIO - FORNECIMENTO E INSTALAÇÃO. AF_11/2021_PE</t>
  </si>
  <si>
    <t>AR CONDICIONADO SPLIT INVERTER, PISO TETO, APRESENTANDO ENTRE 54000 E 58000 BTU/H, CICLO FRIO - FORNECIMENTO E INSTALAÇÃO. AF_11/2021_PE</t>
  </si>
  <si>
    <t>AR CONDICIONADO SPLIT ON/OFF, CASSETE (TETO), 18000 BTU/H, CICLO QUENTE/FRIO - FORNECIMENTO E INSTALAÇÃO. AF_11/2021_PE</t>
  </si>
  <si>
    <t>AR CONDICIONADO SPLIT ON/OFF, CASSETE (TETO), 24000 BTU/H, CICLO QUENTE/FRIO - FORNECIMENTO E INSTALAÇÃO. AF_11/2021_PE</t>
  </si>
  <si>
    <t>AR CONDICIONADO SPLIT ON/OFF, CASSETE (TETO), 36000 BTU/H, CICLO QUENTE/FRIO - FORNECIMENTO E INSTALAÇÃO. AF_11/2021_PE</t>
  </si>
  <si>
    <t>AR CONDICIONADO SPLIT ON/OFF, CASSETE (TETO), 48000 BTU/H, CICLO QUENTE/FRIO - FORNECIMENTO E INSTALAÇÃO. AF_11/2021_PE</t>
  </si>
  <si>
    <t>AR CONDICIONADO SPLIT ON/OFF, CASSETE (TETO), 60000 BTU/H, CICLO QUENTE/FRIO - FORNECIMENTO E INSTALAÇÃO. AF_11/2021_PE</t>
  </si>
  <si>
    <t>AR CONDICIONADO SPLIT ON/OFF, CASSETE (TETO), FRIO 4 VIAS 18000 BTU/H - FORNECIMENTO E INSTALAÇÃO. AF_11/2021_PE</t>
  </si>
  <si>
    <t>AR CONDICIONADO SPLIT ON/OFF, CASSETE (TETO), FRIO 4 VIAS 24000 BTU/H - FORNECIMENTO E INSTALAÇÃO. AF_11/2021_PE</t>
  </si>
  <si>
    <t>AR CONDICIONADO SPLIT ON/OFF, CASSETE (TETO), FRIO 4 VIAS 36000 BTU/H - FORNECIMENTO E INSTALAÇÃO. AF_11/2021_PE</t>
  </si>
  <si>
    <t>AR CONDICIONADO SPLIT ON/OFF, CASSETE (TETO), FRIO 4 VIAS 48000 BTU/H - FORNECIMENTO E INSTALAÇÃO. AF_11/2021_PE</t>
  </si>
  <si>
    <t>AR CONDICIONADO SPLIT ON/OFF, CASSETE (TETO), FRIO 4 VIAS 60000 BTU/H - FORNECIMENTO E INSTALAÇÃO. AF_11/2021_PE</t>
  </si>
  <si>
    <t>AR CONDICIONADO SPLIT ON/OFF, HI-WALL (PAREDE), 12000 BTUS/H, CICLO FRIO - FORNECIMENTO E INSTALAÇÃO. AF_11/2021_PE</t>
  </si>
  <si>
    <t>AR CONDICIONADO SPLIT ON/OFF, HI-WALL (PAREDE), 12000 BTUS/H, CICLO QUENTE/FRIO - FORNECIMENTO E INSTALAÇÃO. AF_11/2021_PE</t>
  </si>
  <si>
    <t>AR CONDICIONADO SPLIT ON/OFF, HI-WALL (PAREDE), 18000 BTUS/H, CICLO FRIO - FORNECIMENTO E INSTALAÇÃO. AF_11/2021_PE</t>
  </si>
  <si>
    <t>AR CONDICIONADO SPLIT ON/OFF, HI-WALL (PAREDE), 18000 BTUS/H, CICLO QUENTE/FRIO - FORNECIMENTO E INSTALAÇÃO. AF_11/2021_PE</t>
  </si>
  <si>
    <t>AR CONDICIONADO SPLIT ON/OFF, HI-WALL (PAREDE), 24000 BTUS/H, CICLO FRIO - FORNECIMENTO E INSTALAÇÃO. AF_11/2021_PE</t>
  </si>
  <si>
    <t>AR CONDICIONADO SPLIT ON/OFF, HI-WALL (PAREDE), 24000 BTUS/H, CICLO QUENTE/FRIO - FORNECIMENTO E INSTALAÇÃO. AF_11/2021_PE</t>
  </si>
  <si>
    <t>AR CONDICIONADO SPLIT ON/OFF, HI-WALL (PAREDE), 9000 BTUS/H, CICLO FRIO - FORNECIMENTO E INSTALAÇÃO. AF_11/2021_PE</t>
  </si>
  <si>
    <t>AR CONDICIONADO SPLIT ON/OFF, HI-WALL (PAREDE), 9000 BTUS/H, CICLO QUENTE/FRIO - FORNECIMENTO E INSTALAÇÃO. AF_11/2021_PE</t>
  </si>
  <si>
    <t>AR CONDICIONADO SPLIT ON/OFF, PISO TETO, 18.000 BTU/H, CICLO FRIO - FORNECIMENTO E INSTALAÇÃO. AF_11/2021_PSE</t>
  </si>
  <si>
    <t>AR CONDICIONADO SPLIT ON/OFF, PISO TETO, 24.000 BTU/H, CICLO FRIO - FORNECIMENTO E INSTALAÇÃO. AF_11/2021_PSE</t>
  </si>
  <si>
    <t>AR CONDICIONADO SPLIT ON/OFF, PISO TETO, 36.000 BTU/H, CICLO FRIO - FORNECIMENTO E INSTALAÇÃO. AF_11/2021_PSE</t>
  </si>
  <si>
    <t>AR CONDICIONADO SPLIT ON/OFF, PISO TETO, 48.000 BTU/H, CICLO FRIO - FORNECIMENTO E INSTALAÇÃO. AF_11/2021_PE</t>
  </si>
  <si>
    <t>AR CONDICIONADO SPLIT ON/OFF, PISO TETO, 60.000 BTU/H, CICLO FRIO - FORNECIMENTO E INSTALAÇÃO. AF_11/2021_PE</t>
  </si>
  <si>
    <t>AR CONDICIONADO SPLITÃO 10 TR - FORNECIMENTO E INSTALAÇÃO. AF_11/2021_PE</t>
  </si>
  <si>
    <t>AR CONDICIONADO SPLITÃO 15 TR - FORNECIMENTO E INSTALAÇÃO. AF_11/2021_PE</t>
  </si>
  <si>
    <t>DAMPER DE REGULAGEM PARA SISTEMA DE AR CONDICIONADO, 1000X500 MM - FORNECIMENTO E INSTALAÇÃO. AF_11/2021</t>
  </si>
  <si>
    <t>DIFUSOR PARA SISTEMA DE AR CONDICIONADO, 400X400 MM - FORNECIMENTO E INSTALAÇÃO. AF_11/2021</t>
  </si>
  <si>
    <t>GRELHA PARA SISTEMA DE AR CONDICIONADO, 400X400 MM - FORNECIMENTO E INSTALAÇÃO. AF_11/2021</t>
  </si>
  <si>
    <t>RASGO E CHUMBAMENTO EM ALVENARIA PARA TUBOS DE SPLIT PAREDE DE 9000 A 24000 BTUS/H. AF_11/2021</t>
  </si>
  <si>
    <t>TUBO EM COBRE FLEXÍVEL, DN 1/2", COM ISOLAMENTO, INSTALADO EM FORRO, PARA RAMAL DE ALIMENTAÇÃO DE AR CONDICIONADO, INCLUSO FIXADOR. AF_11/2021</t>
  </si>
  <si>
    <t>TUBO EM COBRE FLEXÍVEL, DN 1/4", COM ISOLAMENTO, INSTALADO EM FORRO, PARA RAMAL DE ALIMENTAÇÃO DE AR CONDICIONADO, INCLUSO FIXADOR. AF_11/2021</t>
  </si>
  <si>
    <t>TUBO EM COBRE FLEXÍVEL, DN 3/8", COM ISOLAMENTO, INSTALADO EM FORRO, PARA RAMAL DE ALIMENTAÇÃO DE AR CONDICIONADO, INCLUSO FIXADOR. AF_11/2021</t>
  </si>
  <si>
    <t>TUBO EM COBRE FLEXÍVEL, DN 5/8", COM ISOLAMENTO, INSTALADO EM FORRO, PARA RAMAL DE ALIMENTAÇÃO DE AR CONDICIONADO, INCLUSO FIXADOR. AF_11/2021</t>
  </si>
  <si>
    <t>TUBO EM COBRE FLEXÍVEL, DN 1/2", COM ISOLAMENTO, INSTALADO EM RAMAL DE ALIMENTAÇÃO DE AR CONDICIONADO COM CONDENSADORA CENTRAL - FORNECIMENTO E INSTALAÇÃO. AF_12/2015</t>
  </si>
  <si>
    <t>TUBO EM COBRE FLEXÍVEL, DN 1/2",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</si>
  <si>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</si>
  <si>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</si>
  <si>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CENTRAL - FORNECIMENTO E INSTALAÇÃO. AF_12/2015</t>
  </si>
  <si>
    <t>TUBO EM COBRE FLEXÍVEL, DN 3/8", COM ISOLAMENTO, INSTALADO EM RAMAL DE ALIMENTAÇÃO DE AR CONDICIONADO COM CONDENSADORA INDIVIDUAL - FORNECIMENTO E INSTALAÇÃO. AF_12/2015</t>
  </si>
  <si>
    <t>TUBO EM COBRE FLEXÍVEL, DN 5/8", COM ISOLAMENTO, INSTALADO EM RAMAL DE ALIMENTAÇÃO DE AR CONDICIONADO COM CONDENSADORA CENTRAL FORNECIMENTO E INSTALAÇÃO. AF_12/2015</t>
  </si>
  <si>
    <t>TUBO EM COBRE FLEXÍVEL, DN 5/8", COM ISOLAMENTO, INSTALADO EM RAMAL DE ALIMENTAÇÃO DE AR CONDICIONADO COM CONDENSADORA INDIVIDUAL - FORNECIMENTO E INSTALAÇÃO. AF_12/2015</t>
  </si>
  <si>
    <t>BUCHA DE REDUÇÃO EM COBRE, DN 22 MM X 15 MM, SEM ANEL DE SOLDA, PONTA X BOLSA, INSTALADO EM RAMAL DE DISTRIBUIÇÃO DE HIDRÁULICA PREDIAL - FORNECIMENTO E INSTALAÇÃO. AF_04/2022</t>
  </si>
  <si>
    <t>BUCHA DE REDUÇÃO EM COBRE, DN 22 MM X 15 MM, SEM ANEL DE SOLDA, PONTA X BOLSA, INSTALADO EM RAMAL E SUB-RAMAL DE AQUECIMENTO SOLAR - FORNECIMENTO E INSTALAÇÃO. AF_04/2022</t>
  </si>
  <si>
    <t>BUCHA DE REDUÇÃO EM COBRE, DN 22 MM X 15 MM, SEM ANEL DE SOLDA, PONTA X BOLSA, INSTALADO EM RAMAL E SUB-RAMAL DE GÁS COMBUSTÍVEL - FORNECIMENTO E INSTALAÇÃO. AF_04/2022</t>
  </si>
  <si>
    <t>BUCHA DE REDUÇÃO EM COBRE, DN 22 MM X 15 MM, SEM ANEL DE SOLDA, PONTA X BOLSA, INSTALADO EM RAMAL E SUB-RAMAL DE GÁS MEDICINAL - FORNECIMENTO E INSTALAÇÃO. AF_04/2022</t>
  </si>
  <si>
    <t>BUCHA DE REDUÇÃO EM COBRE, DN 22 MM X 15 MM, SEM ANEL DE SOLDA, PONTA X BOLSA, INSTALADO EM RAMAL E SUB-RAMAL DE HIDRÁULICA PREDIAL - FORNECIMENTO E INSTALAÇÃO. AF_04/2022</t>
  </si>
  <si>
    <t>BUCHA DE REDUÇÃO EM COBRE, DN 28 MM X 22 MM, SEM ANEL DE SOLDA, INSTALADO EM RAMAL DE DISTRIBUIÇÃO DE HIDRÁULICA PREDIAL - FORNECIMENTO E INSTALAÇÃO. AF_04/2022</t>
  </si>
  <si>
    <t>BUCHA DE REDUÇÃO EM COBRE, DN 28 MM X 22 MM, SEM ANEL DE SOLDA, INSTALADO EM RAMAL E SUB-RAMAL DE AQUECIMENTO SOLAR - FORNECIMENTO E INSTALAÇÃO. AF_04/2022</t>
  </si>
  <si>
    <t>BUCHA DE REDUÇÃO EM COBRE, DN 28 MM X 22 MM, SEM ANEL DE SOLDA, INSTALADO EM RAMAL E SUB-RAMAL DE GÁS COMBUSTÍVEL - FORNECIMENTO E INSTALAÇÃO. AF_04/2022</t>
  </si>
  <si>
    <t>BUCHA DE REDUÇÃO EM COBRE, DN 28 MM X 22 MM, SEM ANEL DE SOLDA, INSTALADO EM RAMAL E SUB-RAMAL DE GÁS MEDICINAL - FORNECIMENTO E INSTALAÇÃO. AF_04/2022</t>
  </si>
  <si>
    <t>BUCHA DE REDUÇÃO EM COBRE, DN 28 MM X 22 MM, SEM ANEL DE SOLDA, INSTALADO EM RAMAL E SUB-RAMAL DE HIDRÁULICA PREDIAL - FORNECIMENTO E INSTALAÇÃO. AF_04/2022</t>
  </si>
  <si>
    <t>BUCHA DE REDUÇÃO EM COBRE, DN 28 MM X 22 MM, SEM ANEL DE SOLDA, PONTA X BOLSA, INSTALADO EM PRUMADA DE HIDRÁULICA PREDIAL - FORNECIMENTO E INSTALAÇÃO. AF_04/2022</t>
  </si>
  <si>
    <t>BUCHA DE REDUÇÃO EM COBRE, DN 35 MM X 28 MM, SEM ANEL DE SOLDA, PONTA X BOLSA, INSTALADO EM PRUMADA DE HIDRÁULICA PREDIAL - FORNECIMENTO E INSTALAÇÃO. AF_04/2022</t>
  </si>
  <si>
    <t>BUCHA DE REDUÇÃO EM COBRE, DN 42 MM X 35 MM, SEM ANEL DE SOLDA, PONTA X BOLSA, INSTALADO EM PRUMADA DE HIDRÁULICA PREDIAL - FORNECIMENTO E INSTALAÇÃO. AF_04/2022</t>
  </si>
  <si>
    <t>BUCHA DE REDUÇÃO EM COBRE, DN 54 MM X 42 MM, SEM ANEL DE SOLDA, PONTA X BOLSA, INSTALADO EM PRUMADA DE HIDRÁULICA PREDIAL - FORNECIMENTO E INSTALAÇÃO. AF_04/2022</t>
  </si>
  <si>
    <t>BUCHA DE REDUÇÃO EM COBRE, DN 66 MM X 54 MM, SEM ANEL DE SOLDA, PONTA X BOLSA, INSTALADO EM PRUMADA DE HIDRÁULICA PREDIAL - FORNECIMENTO E INSTALAÇÃO. AF_04/2022</t>
  </si>
  <si>
    <t>CONECTOR EM BRONZE/LATÃO, DN 15 MM X 1/2", SEM ANEL DE SOLDA, BOLSA X ROSCA F, INSTALADO EM RAMAL DE DISTRIBUIÇÃO DE HIDRÁULICA PREDIAL - FORNECIMENTO E INSTALAÇÃO. AF_04/2022</t>
  </si>
  <si>
    <t>CONECTOR EM BRONZE/LATÃO, DN 15 MM X 1/2", SEM ANEL DE SOLDA, BOLSA X ROSCA F, INSTALADO EM RAMAL E SUB-RAMAL DE AQUECIMENTO SOLAR - FORNECIMENTO E INSTALAÇÃO. AF_04/2022</t>
  </si>
  <si>
    <t>CONECTOR EM BRONZE/LATÃO, DN 15 MM X 1/2", SEM ANEL DE SOLDA, BOLSA X ROSCA F, INSTALADO EM RAMAL E SUB-RAMAL DE GÁS COMBUSTÍVEL - FORNECIMENTO E INSTALAÇÃO. AF_04/2022</t>
  </si>
  <si>
    <t>CONECTOR EM BRONZE/LATÃO, DN 15 MM X 1/2", SEM ANEL DE SOLDA, BOLSA X ROSCA F, INSTALADO EM RAMAL E SUB-RAMAL DE GÁS MEDICINAL - FORNECIMENTO E INSTALAÇÃO. AF_04/2022</t>
  </si>
  <si>
    <t>CONECTOR EM BRONZE/LATÃO, DN 15 MM X 1/2", SEM ANEL DE SOLDA, BOLSA X ROSCA F, INSTALADO EM RAMAL E SUB-RAMAL DE HIDRÁULICA PREDIAL - FORNECIMENTO E INSTALAÇÃO. AF_04/2022</t>
  </si>
  <si>
    <t>CONECTOR EM BRONZE/LATÃO, DN 22 MM X 1/2", SEM ANEL DE SOLDA, BOLSA X ROSCA F, INSTALADO EM PRUMADA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</si>
  <si>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</si>
  <si>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1/2", SEM ANEL DE SOLDA, BOLSA X ROSCA F, INSTALADO EM RAMAL E SUB-RAMAL DE AQUECIMENTO SOLAR - FORNECIMENTO E INSTALAÇÃO. AF_04/2022</t>
  </si>
  <si>
    <t>CONECTOR EM BRONZE/LATÃO, DN 22 MM X 1/2", SEM ANEL DE SOLDA, BOLSA X ROSCA F, INSTALADO EM RAMAL E SUB-RAMAL DE GÁS COMBUSTÍVEL - FORNECIMENTO E INSTALAÇÃO. AF_04/2022</t>
  </si>
  <si>
    <t>CONECTOR EM BRONZE/LATÃO, DN 22 MM X 1/2", SEM ANEL DE SOLDA, BOLSA X ROSCA F, INSTALADO EM RAMAL E SUB-RAMAL DE GÁS MEDICINAL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</si>
  <si>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</si>
  <si>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PRUMADA DE HIDRÁULICA PREDIAL - FORNECIMENTO E INSTALAÇÃO. AF_04/2022</t>
  </si>
  <si>
    <t>CONECTOR EM BRONZE/LATÃO, DN 22 MM X 3/4", SEM ANEL DE SOLDA, BOLSA X ROSCA F, INSTALADO EM RAMAL DE DISTRIBUIÇÃO DE HIDRÁULICA PREDIAL - FORNECIMENTO E INSTALAÇÃO. AF_04/2022</t>
  </si>
  <si>
    <t>CONECTOR EM BRONZE/LATÃO, DN 22 MM X 3/4", SEM ANEL DE SOLDA, BOLSA X ROSCA F, INSTALADO EM RAMAL E SUB-RAMAL DE AQUECIMENTO SOLAR - FORNECIMENTO E INSTALAÇÃO. AF_04/2022</t>
  </si>
  <si>
    <t>CONECTOR EM BRONZE/LATÃO, DN 22 MM X 3/4", SEM ANEL DE SOLDA, BOLSA X ROSCA F, INSTALADO EM RAMAL E SUB-RAMAL DE GÁS COMBUSTÍVEL - FORNECIMENTO E INSTALAÇÃO. AF_04/2022</t>
  </si>
  <si>
    <t>CONECTOR EM BRONZE/LATÃO, DN 22 MM X 3/4", SEM ANEL DE SOLDA, BOLSA X ROSCA F, INSTALADO EM RAMAL E SUB-RAMAL DE GÁS MEDICINAL - FORNECIMENTO E INSTALAÇÃO. AF_04/2022</t>
  </si>
  <si>
    <t>CONECTOR EM BRONZE/LATÃO, DN 22 MM X 3/4", SEM ANEL DE SOLDA, BOLSA X ROSCA F, INSTALADO EM RAMAL E SUB-RAMAL DE HIDRÁULICA PREDIAL - FORNECIMENTO E INSTALAÇÃO. AF_04/2022</t>
  </si>
  <si>
    <t>CONECTOR EM BRONZE/LATÃO, DN 28 MM X 1/2", SEM ANEL DE SOLDA, BOLSA X ROSCA F, INSTALADO EM PRUMADA DE HIDRÁULICA PREDIAL - FORNECIMENTO E INSTALAÇÃO. AF_04/2022</t>
  </si>
  <si>
    <t>CONECTOR EM BRONZE/LATÃO, DN 28 MM X 1/2", SEM ANEL DE SOLDA, BOLSA X ROSCA F, INSTALADO EM RAMAL DE DISTRIBUIÇÃO DE HIDRÁULICA PREDIAL - FORNECIMENTO E INSTALAÇÃO. AF_04/2022</t>
  </si>
  <si>
    <t>CONECTOR EM BRONZE/LATÃO, DN 28 MM X 1/2", SEM ANEL DE SOLDA, BOLSA X ROSCA F, INSTALADO EM RAMAL E SUB-RAMAL DE AQUECIMENTO SOLAR - FORNECIMENTO E INSTALAÇÃO. AF_04/2022</t>
  </si>
  <si>
    <t>CONECTOR EM BRONZE/LATÃO, DN 28 MM X 1/2", SEM ANEL DE SOLDA, BOLSA X ROSCA F, INSTALADO EM RAMAL E SUB-RAMAL DE GÁS COMBUSTÍVEL - FORNECIMENTO E INSTALAÇÃO. AF_04/2022</t>
  </si>
  <si>
    <t>CONECTOR EM BRONZE/LATÃO, DN 28 MM X 1/2", SEM ANEL DE SOLDA, BOLSA X ROSCA F, INSTALADO EM RAMAL E SUB-RAMAL DE GÁS MEDICINAL - FORNECIMENTO E INSTALAÇÃO. AF_04/2022</t>
  </si>
  <si>
    <t>CONECTOR EM BRONZE/LATÃO, DN 28 MM X 1/2", SEM ANEL DE SOLDA, BOLSA X ROSCA F, INSTALADO EM RAMAL E SUB-RAMAL DE HIDRÁULICA PREDIAL - FORNECIMENTO E INSTALAÇÃO. AF_04/2022</t>
  </si>
  <si>
    <t>COTOVELO EM BRONZE/LATÃO, DN 15 MM X 1/2", 90 GRAUS, SEM ANEL DE SOLDA, BOLSA X ROSCA F, INSTALADO EM RAMAL DE DISTRIBUIÇÃO DE HIDRÁULICA PREDIAL - FORNECIMENTO E INSTALAÇÃO. AF_04/2022</t>
  </si>
  <si>
    <t>COTOVELO EM BRONZE/LATÃO, DN 15 MM X 1/2", 90 GRAUS, SEM ANEL DE SOLDA, BOLSA X ROSCA F, INSTALADO EM RAMAL E SUB-RAMAL DE AQUECIMENTO SOLAR - FORNECIMENTO E INSTALAÇÃO. AF_04/2022</t>
  </si>
  <si>
    <t>COTOVELO EM BRONZE/LATÃO, DN 15 MM X 1/2", 90 GRAUS, SEM ANEL DE SOLDA, BOLSA X ROSCA F, INSTALADO EM RAMAL E SUB-RAMAL DE GÁS COMBUSTÍVEL - FORNECIMENTO E INSTALAÇÃO. AF_04/2022</t>
  </si>
  <si>
    <t>COTOVELO EM BRONZE/LATÃO, DN 15 MM X 1/2", 90 GRAUS, SEM ANEL DE SOLDA, BOLSA X ROSCA F, INSTALADO EM RAMAL E SUB-RAMAL DE GÁS MEDICINAL - FORNECIMENTO E INSTALAÇÃO. AF_04/2022</t>
  </si>
  <si>
    <t>COTOVELO EM BRONZE/LATÃO, DN 15 MM X 1/2", 90 GRAUS, SEM ANEL DE SOLDA, BOLSA X ROSCA F, INSTALADO EM RAMAL E SUB-RAMAL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</si>
  <si>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</si>
  <si>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</si>
  <si>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1/2", 90 GRAUS, SEM ANEL DE SOLDA, BOLSA X ROSCA F, INSTALADO EM RAMAL E SUB-RAMAL DE AQUECIMENTO SOLAR - FORNECIMENTO E INSTALAÇÃO. AF_04/2022</t>
  </si>
  <si>
    <t>COTOVELO EM BRONZE/LATÃO, DN 22 MM X 1/2", 90 GRAUS, SEM ANEL DE SOLDA, BOLSA X ROSCA F, INSTALADO EM RAMAL E SUB-RAMAL DE GÁS COMBUSTÍVEL - FORNECIMENTO E INSTALAÇÃO. AF_04/2022</t>
  </si>
  <si>
    <t>COTOVELO EM BRONZE/LATÃO, DN 22 MM X 1/2", 90 GRAUS, SEM ANEL DE SOLDA, BOLSA X ROSCA F, INSTALADO EM RAMAL E SUB-RAMAL DE GÁS MEDICINAL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</si>
  <si>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</si>
  <si>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PRUMADA DE HIDRÁULICA PREDIAL - FORNECIMENTO E INSTALAÇÃO. AF_04/2022</t>
  </si>
  <si>
    <t>COTOVELO EM BRONZE/LATÃO, DN 22 MM X 3/4", 90 GRAUS, SEM ANEL DE SOLDA, BOLSA X ROSCA F, INSTALADO EM RAMAL DE DISTRIBUIÇÃO DE HIDRÁULICA PREDIAL - FORNECIMENTO E INSTALAÇÃO. AF_04/2022</t>
  </si>
  <si>
    <t>COTOVELO EM BRONZE/LATÃO, DN 22 MM X 3/4", 90 GRAUS, SEM ANEL DE SOLDA, BOLSA X ROSCA F, INSTALADO EM RAMAL E SUB-RAMAL DE AQUECIMENTO SOLAR - FORNECIMENTO E INSTALAÇÃO. AF_04/2022</t>
  </si>
  <si>
    <t>COTOVELO EM BRONZE/LATÃO, DN 22 MM X 3/4", 90 GRAUS, SEM ANEL DE SOLDA, BOLSA X ROSCA F, INSTALADO EM RAMAL E SUB-RAMAL DE GÁS COMBUSTÍVEL - FORNECIMENTO E INSTALAÇÃO. AF_04/2022</t>
  </si>
  <si>
    <t>COTOVELO EM BRONZE/LATÃO, DN 22 MM X 3/4", 90 GRAUS, SEM ANEL DE SOLDA, BOLSA X ROSCA F, INSTALADO EM RAMAL E SUB-RAMAL DE GÁS MEDICINAL - FORNECIMENTO E INSTALAÇÃO. AF_04/2022</t>
  </si>
  <si>
    <t>COTOVELO EM BRONZE/LATÃO, DN 22 MM X 3/4", 90 GRAUS, SEM ANEL DE SOLDA, BOLSA X ROSCA F, INSTALADO EM RAMAL E SUB-RAMAL DE HIDRÁULICA PREDIAL - FORNECIMENTO E INSTALAÇÃO. AF_04/2022</t>
  </si>
  <si>
    <t>COTOVELO EM COBRE, DN 15 MM, 90 GRAUS, SEM ANEL DE SOLDA, INSTALADO EM RAMAL DE DISTRIBUIÇÃO FORNECIMENTO E INSTALAÇÃO. AF_04/2022</t>
  </si>
  <si>
    <t>COTOVELO EM COBRE, DN 15 MM, 90 GRAUS, SEM ANEL DE SOLDA, INSTALADO EM RAMAL E SUB-RAMAL DE AQUECIMENTO SOLAR - FORNECIMENTO E INSTALAÇÃO. AF_04/2022</t>
  </si>
  <si>
    <t>COTOVELO EM COBRE, DN 15 MM, 90 GRAUS, SEM ANEL DE SOLDA, INSTALADO EM RAMAL E SUB-RAMAL DE GÁS COMBUSTÍVEL - FORNECIMENTO E INSTALAÇÃO. AF_04/2022</t>
  </si>
  <si>
    <t>COTOVELO EM COBRE, DN 15 MM, 90 GRAUS, SEM ANEL DE SOLDA, INSTALADO EM RAMAL E SUB-RAMAL DE GÁS MEDICINAL - FORNECIMENTO E INSTALAÇÃO. AF_04/2022</t>
  </si>
  <si>
    <t>COTOVELO EM COBRE, DN 15 MM, 90 GRAUS, SEM ANEL DE SOLDA, INSTALADO EM RAMAL E SUB-RAMAL DE HIDRÁULICA PREDIAL - FORNECIMENTO E INSTALAÇÃO. AF_04/2022</t>
  </si>
  <si>
    <t>COTOVELO EM COBRE, DN 22 MM, 90 GRAUS, SEM ANEL DE SOLDA, INSTALADO EM PRUMADA DE HIDRÁULICA PREDIAL - FORNECIMENTO E INSTALAÇÃO. AF_04/2022</t>
  </si>
  <si>
    <t>COTOVELO EM COBRE, DN 22 MM, 90 GRAUS, SEM ANEL DE SOLDA, INSTALADO EM RAMAL DE DISTRIBUIÇÃO DE HIDRÁULICA PREDIAL - FORNECIMENTO E INSTALAÇÃO. AF_04/2022</t>
  </si>
  <si>
    <t>COTOVELO EM COBRE, DN 22 MM, 90 GRAUS, SEM ANEL DE SOLDA, INSTALADO EM RAMAL E SUB-RAMAL DE AQUECIMENTO SOLAR - FORNECIMENTO E INSTALAÇÃO. AF_04/2022</t>
  </si>
  <si>
    <t>COTOVELO EM COBRE, DN 22 MM, 90 GRAUS, SEM ANEL DE SOLDA, INSTALADO EM RAMAL E SUB-RAMAL DE GÁS COMBUSTÍVEL - FORNECIMENTO E INSTALAÇÃO. AF_04/2022</t>
  </si>
  <si>
    <t>COTOVELO EM COBRE, DN 22 MM, 90 GRAUS, SEM ANEL DE SOLDA, INSTALADO EM RAMAL E SUB-RAMAL DE GÁS MEDICINAL - FORNECIMENTO E INSTALAÇÃO. AF_04/2022</t>
  </si>
  <si>
    <t>COTOVELO EM COBRE, DN 22 MM, 90 GRAUS, SEM ANEL DE SOLDA, INSTALADO EM RAMAL E SUB-RAMAL DE HIDRÁULICA PREDIAL - FORNECIMENTO E INSTALAÇÃO. AF_04/2022</t>
  </si>
  <si>
    <t>COTOVELO EM COBRE, DN 28 MM, 90 GRAUS, SEM ANEL DE SOLDA, INSTALADO EM PRUMADA DE HIDRÁULICA PREDIAL - FORNECIMENTO E INSTALAÇÃO. AF_04/2022</t>
  </si>
  <si>
    <t>COTOVELO EM COBRE, DN 28 MM, 90 GRAUS, SEM ANEL DE SOLDA, INSTALADO EM RAMAL DE DISTRIBUIÇÃO DE HIDRÁULICA PREDIAL - FORNECIMENTO E INSTALAÇÃO. AF_04/2022</t>
  </si>
  <si>
    <t>COTOVELO EM COBRE, DN 28 MM, 90 GRAUS, SEM ANEL DE SOLDA, INSTALADO EM RAMAL E SUB-RAMAL DE AQUECIMENTO SOLAR - FORNECIMENTO E INSTALAÇÃO. AF_04/2022</t>
  </si>
  <si>
    <t>COTOVELO EM COBRE, DN 28 MM, 90 GRAUS, SEM ANEL DE SOLDA, INSTALADO EM RAMAL E SUB-RAMAL DE GÁS COMBUSTÍVEL - FORNECIMENTO E INSTALAÇÃO. AF_04/2022</t>
  </si>
  <si>
    <t>COTOVELO EM COBRE, DN 28 MM, 90 GRAUS, SEM ANEL DE SOLDA, INSTALADO EM RAMAL E SUB-RAMAL DE GÁS MEDICINAL - FORNECIMENTO E INSTALAÇÃO. AF_04/2022</t>
  </si>
  <si>
    <t>COTOVELO EM COBRE, DN 28 MM, 90 GRAUS, SEM ANEL DE SOLDA, INSTALADO EM RAMAL E SUB-RAMAL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</si>
  <si>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</si>
  <si>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</si>
  <si>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</si>
  <si>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</si>
  <si>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CURVA DE TRANSPOSIÇÃO EM BRONZE/LATÃO, DN 15 MM, SEM ANEL DE SOLDA, BOLSA X BOLSA, INSTALADO EM RAMAL DE DISTRIBUIÇÃO DE HIDRÁULICA PREDIAL - FORNECIMENTO E INSTALAÇÃO. AF_04/2022</t>
  </si>
  <si>
    <t>CURVA DE TRANSPOSIÇÃO EM BRONZE/LATÃO, DN 15 MM, SEM ANEL DE SOLDA, BOLSA X BOLSA, INSTALADO EM RAMAL E SUB-RAMAL DE AQUECIMENTO SOLAR - FORNECIMENTO E INSTALAÇÃO. AF_04/2022</t>
  </si>
  <si>
    <t>CURVA DE TRANSPOSIÇÃO EM BRONZE/LATÃO, DN 15 MM, SEM ANEL DE SOLDA, BOLSA X BOLSA, INSTALADO EM RAMAL E SUB-RAMAL DE GÁS COMBUSTÍVEL - FORNECIMENTO E INSTALAÇÃO. AF_04/2022</t>
  </si>
  <si>
    <t>CURVA DE TRANSPOSIÇÃO EM BRONZE/LATÃO, DN 15 MM, SEM ANEL DE SOLDA, BOLSA X BOLSA, INSTALADO EM RAMAL E SUB-RAMAL DE GÁS MEDICINAL - FORNECIMENTO E INSTALAÇÃO. AF_04/2022</t>
  </si>
  <si>
    <t>CURVA DE TRANSPOSIÇÃO EM BRONZE/LATÃO, DN 15 MM, SEM ANEL DE SOLDA, BOLSA X BOLSA, INSTALADO EM RAMAL E SUB-RAMAL DE HIDRÁULICA PREDIAL - FORNECIMENTO E INSTALAÇÃO. AF_04/2022</t>
  </si>
  <si>
    <t>CURVA DE TRANSPOSIÇÃO EM BRONZE/LATÃO, DN 22 MM, SEM ANEL DE SOLDA, BOLSA X BOLSA, INSTALADO EM PRUMADA DE HIDRÁULICA PREDIAL - FORNECIMENTO E INSTALAÇÃO. AF_04/2022</t>
  </si>
  <si>
    <t>CURVA DE TRANSPOSIÇÃO EM BRONZE/LATÃO, DN 22 MM, SEM ANEL DE SOLDA, BOLSA X BOLSA, INSTALADO EM RAMAL DE DISTRIBUIÇÃO DE HIDRÁULICA PREDIAL - FORNECIMENTO E INSTALAÇÃO. AF_04/2022</t>
  </si>
  <si>
    <t>CURVA DE TRANSPOSIÇÃO EM BRONZE/LATÃO, DN 22 MM, SEM ANEL DE SOLDA, BOLSA X BOLSA, INSTALADO EM RAMAL E SUB-RAMAL DE AQUECIMENTO SOLAR - FORNECIMENTO E INSTALAÇÃO. AF_04/2022</t>
  </si>
  <si>
    <t>CURVA DE TRANSPOSIÇÃO EM BRONZE/LATÃO, DN 22 MM, SEM ANEL DE SOLDA, BOLSA X BOLSA, INSTALADO EM RAMAL E SUB-RAMAL DE GÁS COMBUSTÍVEL - FORNECIMENTO E INSTALAÇÃO. AF_04/2022</t>
  </si>
  <si>
    <t>CURVA DE TRANSPOSIÇÃO EM BRONZE/LATÃO, DN 22 MM, SEM ANEL DE SOLDA, BOLSA X BOLSA, INSTALADO EM RAMAL E SUB-RAMAL DE GÁS MEDICINAL - FORNECIMENTO E INSTALAÇÃO. AF_04/2022</t>
  </si>
  <si>
    <t>CURVA DE TRANSPOSIÇÃO EM BRONZE/LATÃO, DN 22 MM, SEM ANEL DE SOLDA, BOLSA X BOLSA, INSTALADO EM RAMAL E SUB-RAMAL DE HIDRÁULICA PREDIAL - FORNECIMENTO E INSTALAÇÃO. AF_04/2022</t>
  </si>
  <si>
    <t>CURVA DE TRANSPOSIÇÃO EM BRONZE/LATÃO, DN 28 MM, SEM ANEL DE SOLDA, BOLSA X BOLSA, INSTALADO EM PRUMADA DE HIDRÁULICA PREDIAL - FORNECIMENTO E INSTALAÇÃO. AF_04/2022</t>
  </si>
  <si>
    <t>CURVA DE TRANSPOSIÇÃO EM BRONZE/LATÃO, DN 28 MM, SEM ANEL DE SOLDA, BOLSA X BOLSA, INSTALADO EM RAMAL DE DISTRIBUIÇÃO DE HIDRÁULICA PREDIAL - FORNECIMENTO E INSTALAÇÃO. AF_04/2022</t>
  </si>
  <si>
    <t>CURVA DE TRANSPOSIÇÃO EM BRONZE/LATÃO, DN 28 MM, SEM ANEL DE SOLDA, BOLSA X BOLSA, INSTALADO EM RAMAL E SUB-RAMAL DE AQUECIMENTO SOLAR - FORNECIMENTO E INSTALAÇÃO. AF_04/2022</t>
  </si>
  <si>
    <t>CURVA DE TRANSPOSIÇÃO EM BRONZE/LATÃO, DN 28 MM, SEM ANEL DE SOLDA, BOLSA X BOLSA, INSTALADO EM RAMAL E SUB-RAMAL DE GÁS COMBUSTÍVEL - FORNECIMENTO E INSTALAÇÃO. AF_04/2022</t>
  </si>
  <si>
    <t>CURVA DE TRANSPOSIÇÃO EM BRONZE/LATÃO, DN 28 MM, SEM ANEL DE SOLDA, BOLSA X BOLSA, INSTALADO EM RAMAL E SUB-RAMAL DE GÁS MEDICINAL - FORNECIMENTO E INSTALAÇÃO. AF_04/2022</t>
  </si>
  <si>
    <t>CURVA DE TRANSPOSIÇÃO EM BRONZE/LATÃO, DN 28 MM, SEM ANEL DE SOLDA, BOLSA X BOLSA, INSTALADO EM RAMAL E SUB-RAMAL DE HIDRÁULICA PREDIAL - FORNECIMENTO E INSTALAÇÃO. AF_04/2022</t>
  </si>
  <si>
    <t>CURVA EM COBRE, DN 15 MM, 45 GRAUS, SEM ANEL DE SOLDA, BOLSA X BOLSA, INSTALADO EM RAMAL DE DISTRIBUIÇÃO DE HIDRÁULICA PREDIAL - FORNECIMENTO E INSTALAÇÃO. AF_04/2022</t>
  </si>
  <si>
    <t>CURVA EM COBRE, DN 15 MM, 45 GRAUS, SEM ANEL DE SOLDA, BOLSA X BOLSA, INSTALADO EM RAMAL E SUB-RAMAL DE AQUECIMENTO SOLAR - FORNECIMENTO E INSTALAÇÃO. AF_04/2022</t>
  </si>
  <si>
    <t>CURVA EM COBRE, DN 15 MM, 45 GRAUS, SEM ANEL DE SOLDA, BOLSA X BOLSA, INSTALADO EM RAMAL E SUB-RAMAL DE GÁS COMBUSTÍVEL - FORNECIMENTO E INSTALAÇÃO. AF_04/2022</t>
  </si>
  <si>
    <t>CURVA EM COBRE, DN 15 MM, 45 GRAUS, SEM ANEL DE SOLDA, BOLSA X BOLSA, INSTALADO EM RAMAL E SUB-RAMAL DE GÁS MEDICINAL - FORNECIMENTO E INSTALAÇÃO. AF_04/2022</t>
  </si>
  <si>
    <t>CURVA EM COBRE, DN 15 MM, 45 GRAUS, SEM ANEL DE SOLDA, BOLSA X BOLSA, INSTALADO EM RAMAL E SUB-RAMAL DE HIDRÁULICA PREDIAL - FORNECIMENTO E INSTALAÇÃO. AF_04/2022</t>
  </si>
  <si>
    <t>CURVA EM COBRE, DN 22 MM, 45 GRAUS, SEM ANEL DE SOLDA, BOLSA X BOLSA, INSTALADO EM PRUMADA DE HIDRÁULICA PREDIAL - FORNECIMENTO E INSTALAÇÃO. AF_04/2022</t>
  </si>
  <si>
    <t>CURVA EM COBRE, DN 22 MM, 45 GRAUS, SEM ANEL DE SOLDA, BOLSA X BOLSA, INSTALADO EM RAMAL DE DISTRIBUIÇÃO DE HIDRÁULICA PREDIAL - FORNECIMENTO E INSTALAÇÃO. AF_04/2022</t>
  </si>
  <si>
    <t>CURVA EM COBRE, DN 22 MM, 45 GRAUS, SEM ANEL DE SOLDA, BOLSA X BOLSA, INSTALADO EM RAMAL E SUB-RAMAL DE AQUECIMENTO SOLAR - FORNECIMENTO E INSTALAÇÃO. AF_04/2022</t>
  </si>
  <si>
    <t>CURVA EM COBRE, DN 22 MM, 45 GRAUS, SEM ANEL DE SOLDA, BOLSA X BOLSA, INSTALADO EM RAMAL E SUB-RAMAL DE GÁS COMBUSTÍVEL - FORNECIMENTO E INSTALAÇÃO. AF_04/2022</t>
  </si>
  <si>
    <t>CURVA EM COBRE, DN 22 MM, 45 GRAUS, SEM ANEL DE SOLDA, BOLSA X BOLSA, INSTALADO EM RAMAL E SUB-RAMAL DE GÁS MEDICINAL - FORNECIMENTO E INSTALAÇÃO. AF_04/2022</t>
  </si>
  <si>
    <t>CURVA EM COBRE, DN 22 MM, 45 GRAUS, SEM ANEL DE SOLDA, BOLSA X BOLSA, INSTALADO EM RAMAL E SUB-RAMAL DE HIDRÁULICA PREDIAL - FORNECIMENTO E INSTALAÇÃO. AF_04/2022</t>
  </si>
  <si>
    <t>CURVA EM COBRE, DN 28 MM, 45 GRAUS, SEM ANEL DE SOLDA, BOLSA X BOLSA, INSTALADO EM PRUMADA DE HIDRÁULICA PREDIAL - FORNECIMENTO E INSTALAÇÃO. AF_04/2022</t>
  </si>
  <si>
    <t>CURVA EM COBRE, DN 28 MM, 45 GRAUS, SEM ANEL DE SOLDA, BOLSA X BOLSA, INSTALADO EM RAMAL DE DISTRIBUIÇÃO DE HIDRÁULICA PREDIAL - FORNECIMENTO E INSTALAÇÃO. AF_04/2022</t>
  </si>
  <si>
    <t>CURVA EM COBRE, DN 28 MM, 45 GRAUS, SEM ANEL DE SOLDA, BOLSA X BOLSA, INSTALADO EM RAMAL E SUB-RAMAL DE AQUECIMENTO SOLAR - FORNECIMENTO E INSTALAÇÃO. AF_04/2022</t>
  </si>
  <si>
    <t>CURVA EM COBRE, DN 28 MM, 45 GRAUS, SEM ANEL DE SOLDA, BOLSA X BOLSA, INSTALADO EM RAMAL E SUB-RAMAL DE GÁS COMBUSTÍVEL - FORNECIMENTO E INSTALAÇÃO. AF_04/2022</t>
  </si>
  <si>
    <t>CURVA EM COBRE, DN 28 MM, 45 GRAUS, SEM ANEL DE SOLDA, BOLSA X BOLSA, INSTALADO EM RAMAL E SUB-RAMAL DE GÁS MEDICINAL - FORNECIMENTO E INSTALAÇÃO. AF_04/2022</t>
  </si>
  <si>
    <t>CURVA EM COBRE, DN 28 MM, 45 GRAUS, SEM ANEL DE SOLDA, BOLSA X BOLSA, INSTALADO EM RAMAL E SUB-RAMAL DE HIDRÁULICA PREDIAL - FORNECIMENTO E INSTALAÇÃO. AF_04/2022</t>
  </si>
  <si>
    <t>CURVA EM COBRE, DN 35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</si>
  <si>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</si>
  <si>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</si>
  <si>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</si>
  <si>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JUNTA DE EXPANSÃO EM BRONZE/LATÃO, DN 35 MM, PONTA X PONTA, INSTALADO EM PRUMADA DE HIDRÁULICA PREDIAL - FORNECIMENTO E INSTALAÇÃO. AF_04/2022</t>
  </si>
  <si>
    <t>JUNTA DE EXPANSÃO EM BRONZE/LATÃO, DN 42 MM, PONTA X PONTA, INSTALADO EM PRUMADA DE HIDRÁULICA PREDIAL - FORNECIMENTO E INSTALAÇÃO. AF_04/2022</t>
  </si>
  <si>
    <t>JUNTA DE EXPANSÃO EM BRONZE/LATÃO, DN 54 MM, PONTA X PONTA, INSTALADO EM PRUMADA DE HIDRÁULICA PREDIAL - FORNECIMENTO E INSTALAÇÃO. AF_04/2022</t>
  </si>
  <si>
    <t>JUNTA DE EXPANSÃO EM BRONZE/LATÃO, DN 66 MM, PONTA X PONTA, INSTALADO EM PRUMADA DE HIDRÁULICA PREDIAL - FORNECIMENTO E INSTALAÇÃO. AF_04/2022</t>
  </si>
  <si>
    <t>JUNTA DE EXPANSÃO EM COBRE, DN 15 MM, PONTA X PONTA, INSTALADO EM RAMAL DE DISTRIBUIÇÃO DE HIDRÁULICA PREDIAL - FORNECIMENTO E INSTALAÇÃO. AF_04/2022</t>
  </si>
  <si>
    <t>JUNTA DE EXPANSÃO EM COBRE, DN 15 MM, PONTA X PONTA, INSTALADO EM RAMAL E SUB-RAMAL DE AQUECIMENTO SOLAR - FORNECIMENTO E INSTALAÇÃO. AF_04/2022</t>
  </si>
  <si>
    <t>JUNTA DE EXPANSÃO EM COBRE, DN 15 MM, PONTA X PONTA, INSTALADO EM RAMAL E SUB-RAMAL DE GÁS COMBUSTÍVEL - FORNECIMENTO E INSTALAÇÃO. AF_04/2022</t>
  </si>
  <si>
    <t>JUNTA DE EXPANSÃO EM COBRE, DN 15 MM, PONTA X PONTA, INSTALADO EM RAMAL E SUB-RAMAL DE GÁS MEDICINAL - FORNECIMENTO E INSTALAÇÃO. AF_04/2022</t>
  </si>
  <si>
    <t>JUNTA DE EXPANSÃO EM COBRE, DN 15 MM, PONTA X PONTA, INSTALADO EM RAMAL E SUB-RAMAL DE HIDRÁULICA PREDIAL - FORNECIMENTO E INSTALAÇÃO. AF_04/2022</t>
  </si>
  <si>
    <t>JUNTA DE EXPANSÃO EM COBRE, DN 22 MM, PONTA X PONTA, INSTALADO EM PRUMADA DE HIDRÁULICA PREDIAL - FORNECIMENTO E INSTALAÇÃO. AF_04/2022</t>
  </si>
  <si>
    <t>JUNTA DE EXPANSÃO EM COBRE, DN 22 MM, PONTA X PONTA, INSTALADO EM RAMAL DE DISTRIBUIÇÃO DE HIDRÁULICA PREDIAL - FORNECIMENTO E INSTALAÇÃO. AF_04/2022</t>
  </si>
  <si>
    <t>JUNTA DE EXPANSÃO EM COBRE, DN 22 MM, PONTA X PONTA, INSTALADO EM RAMAL E SUB-RAMAL DE AQUECIMENTO SOLAR - FORNECIMENTO E INSTALAÇÃO. AF_04/2022</t>
  </si>
  <si>
    <t>JUNTA DE EXPANSÃO EM COBRE, DN 22 MM, PONTA X PONTA, INSTALADO EM RAMAL E SUB-RAMAL DE GÁS COMBUSTÍVEL - FORNECIMENTO E INSTALAÇÃO. AF_04/2022</t>
  </si>
  <si>
    <t>JUNTA DE EXPANSÃO EM COBRE, DN 22 MM, PONTA X PONTA, INSTALADO EM RAMAL E SUB-RAMAL DE GÁS MEDICINAL - FORNECIMENTO E INSTALAÇÃO. AF_04/2022</t>
  </si>
  <si>
    <t>JUNTA DE EXPANSÃO EM COBRE, DN 22 MM, PONTA X PONTA, INSTALADO EM RAMAL E SUB-RAMAL DE HIDRÁULICA PREDIAL - FORNECIMENTO E INSTALAÇÃO. AF_04/2022</t>
  </si>
  <si>
    <t>JUNTA DE EXPANSÃO EM COBRE, DN 28 MM, PONTA X PONTA, INSTALADO EM PRUMADA DE HIDRÁULICA PREDIAL - FORNECIMENTO E INSTALAÇÃO. AF_04/2022</t>
  </si>
  <si>
    <t>JUNTA DE EXPANSÃO EM COBRE, DN 28 MM, PONTA X PONTA, INSTALADO EM RAMAL DE DISTRIBUIÇÃO DE HIDRÁULICA PREDIAL - FORNECIMENTO E INSTALAÇÃO. AF_04/2022</t>
  </si>
  <si>
    <t>JUNTA DE EXPANSÃO EM COBRE, DN 28 MM, PONTA X PONTA, INSTALADO EM RAMAL E SUB-RAMAL DE AQUECIMENTO SOLAR - FORNECIMENTO E INSTALAÇÃO. AF_04/2022</t>
  </si>
  <si>
    <t>JUNTA DE EXPANSÃO EM COBRE, DN 28 MM, PONTA X PONTA, INSTALADO EM RAMAL E SUB-RAMAL DE GÁS COMBUSTÍVEL - FORNECIMENTO E INSTALAÇÃO. AF_04/2022</t>
  </si>
  <si>
    <t>JUNTA DE EXPANSÃO EM COBRE, DN 28 MM, PONTA X PONTA, INSTALADO EM RAMAL E SUB-RAMAL DE GÁS MEDICINAL - FORNECIMENTO E INSTALAÇÃO. AF_04/2022</t>
  </si>
  <si>
    <t>JUNTA DE EXPANSÃO EM COBRE, DN 28 MM, PONTA X PONTA, INSTALADO EM RAMAL E SUB-RAMAL DE HIDRÁULICA PREDIAL - FORNECIMENTO E INSTALAÇÃO. AF_04/2022</t>
  </si>
  <si>
    <t>LUVA EM COBRE, DN 15 MM, SEM ANEL DE SOLDA, INSTALADO EM RAMAL DE DISTRIBUIÇÃO DE HIDRÁULICA PREDIAL - FORNECIMENTO E INSTALAÇÃO. AF_04/2022</t>
  </si>
  <si>
    <t>LUVA EM COBRE, DN 15 MM, SEM ANEL DE SOLDA, INSTALADO EM RAMAL E SUB-RAMAL DE AQUECIMENTO SOLAR - FORNECIMENTO E INSTALAÇÃO. AF_04/2022</t>
  </si>
  <si>
    <t>LUVA EM COBRE, DN 15 MM, SEM ANEL DE SOLDA, INSTALADO EM RAMAL E SUB-RAMAL DE GÁS COMBUSTÍVEL - FORNECIMENTO E INSTALAÇÃO. AF_04/2022</t>
  </si>
  <si>
    <t>LUVA EM COBRE, DN 15 MM, SEM ANEL DE SOLDA, INSTALADO EM RAMAL E SUB-RAMAL DE GÁS MEDICINAL - FORNECIMENTO E INSTALAÇÃO. AF_04/2022</t>
  </si>
  <si>
    <t>LUVA EM COBRE, DN 15 MM, SEM ANEL DE SOLDA, INSTALADO EM RAMAL E SUB-RAMAL DE HIDRÁULICA PREDIAL - FORNECIMENTO E INSTALAÇÃO. AF_04/2022</t>
  </si>
  <si>
    <t>LUVA EM COBRE, DN 22 MM, SEM ANEL DE SOLDA, INSTALADO EM PRUMADA DE HIDRÁULICA PREDIAL - FORNECIMENTO E INSTALAÇÃO. AF_04/2022</t>
  </si>
  <si>
    <t>LUVA EM COBRE, DN 22 MM, SEM ANEL DE SOLDA, INSTALADO EM RAMAL DE DISTRIBUIÇÃO DE HIDRÁULICA PREDIAL - FORNECIMENTO E INSTALAÇÃO. AF_04/2022</t>
  </si>
  <si>
    <t>LUVA EM COBRE, DN 22 MM, SEM ANEL DE SOLDA, INSTALADO EM RAMAL E SUB-RAMAL DE AQUECIMENTO SOLAR - FORNECIMENTO E INSTALAÇÃO. AF_04/2022</t>
  </si>
  <si>
    <t>LUVA EM COBRE, DN 22 MM, SEM ANEL DE SOLDA, INSTALADO EM RAMAL E SUB-RAMAL DE GÁS COMBUSTÍVEL - FORNECIMENTO E INSTALAÇÃO. AF_04/2022</t>
  </si>
  <si>
    <t>LUVA EM COBRE, DN 22 MM, SEM ANEL DE SOLDA, INSTALADO EM RAMAL E SUB-RAMAL DE GÁS MEDICINAL - FORNECIMENTO E INSTALAÇÃO. AF_04/2022</t>
  </si>
  <si>
    <t>LUVA EM COBRE, DN 22 MM, SEM ANEL DE SOLDA, INSTALADO EM RAMAL E SUB-RAMAL DE HIDRÁULICA PREDIAL - FORNECIMENTO E INSTALAÇÃO. AF_04/2022</t>
  </si>
  <si>
    <t>LUVA EM COBRE, DN 28 MM, SEM ANEL DE SOLDA, INSTALADO EM PRUMADA DE HIDRÁULICA PREDIAL - FORNECIMENTO E INSTALAÇÃO. AF_04/2022</t>
  </si>
  <si>
    <t>LUVA EM COBRE, DN 28 MM, SEM ANEL DE SOLDA, INSTALADO EM RAMAL DE DISTRIBUIÇÃO DE HIDRÁULICA PREDIAL - FORNECIMENTO E INSTALAÇÃO. AF_04/2022</t>
  </si>
  <si>
    <t>LUVA EM COBRE, DN 28 MM, SEM ANEL DE SOLDA, INSTALADO EM RAMAL E SUB-RAMAL DE AQUECIMENTO SOLAR - FORNECIMENTO E INSTALAÇÃO. AF_04/2022</t>
  </si>
  <si>
    <t>LUVA EM COBRE, DN 28 MM, SEM ANEL DE SOLDA, INSTALADO EM RAMAL E SUB-RAMAL DE GÁS COMBUSTÍVEL - FORNECIMENTO E INSTALAÇÃO. AF_04/2022</t>
  </si>
  <si>
    <t>LUVA EM COBRE, DN 28 MM, SEM ANEL DE SOLDA, INSTALADO EM RAMAL E SUB-RAMAL DE GÁS MEDICINAL - FORNECIMENTO E INSTALAÇÃO. AF_04/2022</t>
  </si>
  <si>
    <t>LUVA EM COBRE, DN 28 MM, SEM ANEL DE SOLDA, INSTALADO EM RAMAL E SUB-RAMAL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</si>
  <si>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</si>
  <si>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</si>
  <si>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LUVA EM COBRE, DN 54 MM, SEM ANEL DE SOLDA, INSTALADO EM PRUMADA DE HIDRÁULICA PREDIAL - FORNECIMENTO E INSTALAÇÃO. AF_04/2022</t>
  </si>
  <si>
    <t>LUVA EM COBRE, DN 66 MM, SEM ANEL DE SOLDA, INSTALADO EM PRUMADA DE HIDRÁULICA PREDIAL - FORNECIMENTO E INSTALAÇÃO. AF_04/2022</t>
  </si>
  <si>
    <t>LUVA PASSANTE EM COBRE, DN 15 MM, SEM ANEL DE SOLDA, INSTALADO EM RAMAL DE DISTRIBUIÇÃO DE HIDRÁULICA PREDIAL - FORNECIMENTO E INSTALAÇÃO. AF_04/2022</t>
  </si>
  <si>
    <t>LUVA PASSANTE EM COBRE, DN 15 MM, SEM ANEL DE SOLDA, INSTALADO EM RAMAL E SUB-RAMAL DE AQUECIMENTO SOLAR - FORNECIMENTO E INSTALAÇÃO. AF_04/2022</t>
  </si>
  <si>
    <t>LUVA PASSANTE EM COBRE, DN 15 MM, SEM ANEL DE SOLDA, INSTALADO EM RAMAL E SUB-RAMAL DE GÁS COMBUSTÍVEL - FORNECIMENTO E INSTALAÇÃO. AF_04/2022</t>
  </si>
  <si>
    <t>LUVA PASSANTE EM COBRE, DN 15 MM, SEM ANEL DE SOLDA, INSTALADO EM RAMAL E SUB-RAMAL DE GÁS MEDICINAL - FORNECIMENTO E INSTALAÇÃO. AF_04/2022</t>
  </si>
  <si>
    <t>LUVA PASSANTE EM COBRE, DN 15 MM, SEM ANEL DE SOLDA, INSTALADO EM RAMAL E SUB-RAMAL DE HIDRÁULICA PREDIAL - FORNECIMENTO E INSTALAÇÃO. AF_04/2022</t>
  </si>
  <si>
    <t>LUVA PASSANTE EM COBRE, DN 22 MM, SEM ANEL DE SOLDA, INSTALADO EM PRUMADA DE HIDRÁULICA PREDIAL - FORNECIMENTO E INSTALAÇÃO. AF_04/2022</t>
  </si>
  <si>
    <t>LUVA PASSANTE EM COBRE, DN 22 MM, SEM ANEL DE SOLDA, INSTALADO EM RAMAL DE DISTRIBUIÇÃO DE HIDRÁULICA PREDIAL - FORNECIMENTO E INSTALAÇÃO. AF_04/2022</t>
  </si>
  <si>
    <t>LUVA PASSANTE EM COBRE, DN 22 MM, SEM ANEL DE SOLDA, INSTALADO EM RAMAL E SUB-RAMAL DE AQUECIMENTO SOLAR - FORNECIMENTO E INSTALAÇÃO. AF_04/2022</t>
  </si>
  <si>
    <t>LUVA PASSANTE EM COBRE, DN 22 MM, SEM ANEL DE SOLDA, INSTALADO EM RAMAL E SUB-RAMAL DE GÁS COMBUSTÍVEL - FORNECIMENTO E INSTALAÇÃO. AF_04/2022</t>
  </si>
  <si>
    <t>LUVA PASSANTE EM COBRE, DN 22 MM, SEM ANEL DE SOLDA, INSTALADO EM RAMAL E SUB-RAMAL DE GÁS MEDICINAL - FORNECIMENTO E INSTALAÇÃO. AF_04/2022</t>
  </si>
  <si>
    <t>LUVA PASSANTE EM COBRE, DN 22 MM, SEM ANEL DE SOLDA, INSTALADO EM RAMAL E SUB-RAMAL DE HIDRÁULICA PREDIAL - FORNECIMENTO E INSTALAÇÃO. AF_04/2022</t>
  </si>
  <si>
    <t>LUVA PASSANTE EM COBRE, DN 28 MM, SEM ANEL DE SOLDA, INSTALADO EM PRUMADA DE HIDRÁULICA PREDIAL - FORNECIMENTO E INSTALAÇÃO. AF_04/2022</t>
  </si>
  <si>
    <t>LUVA PASSANTE EM COBRE, DN 28 MM, SEM ANEL DE SOLDA, INSTALADO EM RAMAL DE DISTRIBUIÇÃO DE HIDRÁULICA PREDIAL - FORNECIMENTO E INSTALAÇÃO. AF_04/2022</t>
  </si>
  <si>
    <t>LUVA PASSANTE EM COBRE, DN 28 MM, SEM ANEL DE SOLDA, INSTALADO EM RAMAL E SUB-RAMAL DE AQUECIMENTO SOLAR - FORNECIMENTO E INSTALAÇÃO. AF_04/2022</t>
  </si>
  <si>
    <t>LUVA PASSANTE EM COBRE, DN 28 MM, SEM ANEL DE SOLDA, INSTALADO EM RAMAL E SUB-RAMAL DE GÁS COMBUSTÍVEL - FORNECIMENTO E INSTALAÇÃO. AF_04/2022</t>
  </si>
  <si>
    <t>LUVA PASSANTE EM COBRE, DN 28 MM, SEM ANEL DE SOLDA, INSTALADO EM RAMAL E SUB-RAMAL DE GÁS MEDICINAL - FORNECIMENTO E INSTALAÇÃO. AF_04/2022</t>
  </si>
  <si>
    <t>LUVA PASSANTE EM COBRE, DN 28 MM, SEM ANEL DE SOLDA, INSTALADO EM RAMAL E SUB-RAMAL DE HIDRÁULICA PREDIAL - FORNECIMENTO E INSTALAÇÃO. AF_04/2022</t>
  </si>
  <si>
    <t>LUVA PASSANTE EM COBRE, DN 35 MM, SEM ANEL DE SOLDA, INSTALADO EM PRUMADA DE HIDRÁULICA PREDIAL - FORNECIMENTO E INSTALAÇÃO. AF_04/2022</t>
  </si>
  <si>
    <t>LUVA PASSANTE EM COBRE, DN 42 MM, SEM ANEL DE SOLDA, INSTALADO EM PRUMADA DE HIDRÁULICA PREDIAL - FORNECIMENTO E INSTALAÇÃO. AF_04/2022</t>
  </si>
  <si>
    <t>LUVA PASSANTE EM COBRE, DN 54 MM, SEM ANEL DE SOLDA, INSTALADO EM PRUMADA DE HIDRÁULICA PREDIAL - FORNECIMENTO E INSTALAÇÃO. AF_04/2022</t>
  </si>
  <si>
    <t>LUVA PASSANTE EM COBRE, DN 66 MM, SEM ANEL DE SOLDA, INSTALADO EM PRUMADA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</si>
  <si>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</si>
  <si>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</si>
  <si>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TE EM COBRE, DN 15 MM, SEM ANEL DE SOLDA, INSTALADO EM RAMAL DE DISTRIBUIÇÃO DE HIDRÁULICA PREDIAL - FORNECIMENTO E INSTALAÇÃO. AF_04/2022</t>
  </si>
  <si>
    <t>TE EM COBRE, DN 15 MM, SEM ANEL DE SOLDA, INSTALADO EM RAMAL E SUB-RAMAL DE HIDRÁULICA PREDIAL - FORNECIMENTO E INSTALAÇÃO. AF_04/2022</t>
  </si>
  <si>
    <t>TE EM COBRE, DN 22 MM, SEM ANEL DE SOLDA, INSTALADO EM PRUMADA DE HIDRÁULICA PREDIAL - FORNECIMENTO E INSTALAÇÃO. AF_04/2022</t>
  </si>
  <si>
    <t>TE EM COBRE, DN 22 MM, SEM ANEL DE SOLDA, INSTALADO EM RAMAL DE DISTRIBUIÇÃO DE HIDRÁULICA PREDIAL - FORNECIMENTO E INSTALAÇÃO. AF_04/2022</t>
  </si>
  <si>
    <t>TE EM COBRE, DN 22 MM, SEM ANEL DE SOLDA, INSTALADO EM RAMAL E SUB-RAMAL DE GÁS COMBUSTÍVEL - FORNECIMENTO E INSTALAÇÃO. AF_04/2022</t>
  </si>
  <si>
    <t>TE EM COBRE, DN 22 MM, SEM ANEL DE SOLDA, INSTALADO EM RAMAL E SUB-RAMAL DE HIDRÁULICA PREDIAL - FORNECIMENTO E INSTALAÇÃO. AF_04/2022</t>
  </si>
  <si>
    <t>TE EM COBRE, DN 28 MM, SEM ANEL DE SOLDA, INSTALADO EM PRUMADA DE HIDRÁULICA PREDIAL - FORNECIMENTO E INSTALAÇÃO. AF_04/2022</t>
  </si>
  <si>
    <t>TE EM COBRE, DN 28 MM, SEM ANEL DE SOLDA, INSTALADO EM RAMAL DE DISTRIBUIÇÃO DE HIDRÁULICA PREDIAL - FORNECIMENTO E INSTALAÇÃO. AF_04/2022</t>
  </si>
  <si>
    <t>TE EM COBRE, DN 28 MM, SEM ANEL DE SOLDA, INSTALADO EM RAMAL E SUB-RAMAL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</si>
  <si>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</si>
  <si>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</si>
  <si>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</si>
  <si>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</si>
  <si>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TUBO EM COBRE RÍGIDO, DN 15 MM, CLASSE A, SEM ISOLAMENTO, INSTALADO EM RAMAL E SUB-RAMAL DE GÁS MEDICINAL - FORNECIMENTO E INSTALAÇÃO. AF_04/2022</t>
  </si>
  <si>
    <t>TUBO EM COBRE RÍGIDO, DN 15 MM, CLASSE E, COM ISOLAMENTO, INSTALADO EM RAMAL DE DISTRIBUIÇÃO DE HIDRÁULICA PREDIAL - FORNECIMENTO E INSTALAÇÃO. AF_04/2022</t>
  </si>
  <si>
    <t>TUBO EM COBRE RÍGIDO, DN 15 MM, CLASSE E, COM ISOLAMENTO, INSTALADO EM RAMAL E SUB-RAMAL DE AQUECIMENTO SOLAR - FORNECIMENTO E INSTALAÇÃO. AF_04/2022</t>
  </si>
  <si>
    <t>TUBO EM COBRE RÍGIDO, DN 15 MM, CLASSE E, COM ISOLAMENTO, INSTALADO EM RAMAL E SUB-RAMAL DE HIDRÁULICA PREDIAL - FORNECIMENTO E INSTALAÇÃO. AF_04/2022</t>
  </si>
  <si>
    <t>TUBO EM COBRE RÍGIDO, DN 15 MM, CLASSE E, SEM ISOLAMENTO, INSTALADO EM RAMAL DE DISTRIBUIÇÃO DE HIDRÁULICA PREDIAL - FORNECIMENTO E INSTALAÇÃO. AF_04/2022</t>
  </si>
  <si>
    <t>TUBO EM COBRE RÍGIDO, DN 15 MM, CLASSE E, SEM ISOLAMENTO, INSTALADO EM RAMAL E SUB-RAMAL DE AQUECIMENTO SOLAR - FORNECIMENTO E INSTALAÇÃO. AF_04/2022</t>
  </si>
  <si>
    <t>TUBO EM COBRE RÍGIDO, DN 15 MM, CLASSE E, SEM ISOLAMENTO, INSTALADO EM RAMAL E SUB-RAMAL DE GÁS COMBUSTÍVEL - FORNECIMENTO E INSTALAÇÃO. AF_04/2022</t>
  </si>
  <si>
    <t>TUBO EM COBRE RÍGIDO, DN 15 MM, CLASSE E, SEM ISOLAMENTO, INSTALADO EM RAMAL E SUB-RAMAL DE HIDRÁULICA PREDIAL - FORNECIMENTO E INSTALAÇÃO. AF_04/2022</t>
  </si>
  <si>
    <t>TUBO EM COBRE RÍGIDO, DN 22 MM, CLASSE A, SEM ISOLAMENTO, INSTALADO EM PRUMADA DE GÁS COMBUSTÍVEL - FORNECIMENTO E INSTALAÇÃO. AF_04/2022</t>
  </si>
  <si>
    <t>TUBO EM COBRE RÍGIDO, DN 22 MM, CLASSE A, SEM ISOLAMENTO, INSTALADO EM RAMAL E SUB-RAMAL DE GÁS MEDICINAL - FORNECIMENTO E INSTALAÇÃO. AF_04/2022</t>
  </si>
  <si>
    <t>TUBO EM COBRE RÍGIDO, DN 22 MM, CLASSE E, COM ISOLAMENTO, INSTALADO EM PRUMADA DE HIDRÁULICA PREDIAL - FORNECIMENTO E INSTALAÇÃO. AF_04/2022</t>
  </si>
  <si>
    <t>TUBO EM COBRE RÍGIDO, DN 22 MM, CLASSE E, COM ISOLAMENTO, INSTALADO EM RAMAL DE DISTRIBUIÇÃO DE HIDRÁULICA PREDIAL - FORNECIMENTO E INSTALAÇÃO. AF_04/2022</t>
  </si>
  <si>
    <t>TUBO EM COBRE RÍGIDO, DN 22 MM, CLASSE E, COM ISOLAMENTO, INSTALADO EM RAMAL E SUB-RAMAL DE AQUECIMENTO SOLAR - FORNECIMENTO E INSTALAÇÃO. AF_04/2022</t>
  </si>
  <si>
    <t>TUBO EM COBRE RÍGIDO, DN 22 MM, CLASSE E, COM ISOLAMENTO, INSTALADO EM RAMAL E SUB-RAMAL DE HIDRÁULICA PREDIAL - FORNECIMENTO E INSTALAÇÃO. AF_04/2022</t>
  </si>
  <si>
    <t>TUBO EM COBRE RÍGIDO, DN 22 MM, CLASSE E, SEM ISOLAMENTO, INSTALADO EM PRUMADA DE HIDRÁULICA PREDIAL - FORNECIMENTO E INSTALAÇÃO. AF_04/2022</t>
  </si>
  <si>
    <t>TUBO EM COBRE RÍGIDO, DN 22 MM, CLASSE E, SEM ISOLAMENTO, INSTALADO EM RAMAL DE DISTRIBUIÇÃO DE HIDRÁULICA PREDIAL - FORNECIMENTO E INSTALAÇÃO. AF_04/2022</t>
  </si>
  <si>
    <t>TUBO EM COBRE RÍGIDO, DN 22 MM, CLASSE E, SEM ISOLAMENTO, INSTALADO EM RAMAL E SUB-RAMAL DE AQUECIMENTO SOLAR - FORNECIMENTO E INSTALAÇÃO. AF_04/2022</t>
  </si>
  <si>
    <t>TUBO EM COBRE RÍGIDO, DN 22 MM, CLASSE E, SEM ISOLAMENTO, INSTALADO EM RAMAL E SUB-RAMAL DE GÁS COMBUSTÍVEL - FORNECIMENTO E INSTALAÇÃO. AF_04/2022</t>
  </si>
  <si>
    <t>TUBO EM COBRE RÍGIDO, DN 22 MM, CLASSE E, SEM ISOLAMENTO, INSTALADO EM RAMAL E SUB-RAMAL DE HIDRÁULICA PREDIAL - FORNECIMENTO E INSTALAÇÃO. AF_04/2022</t>
  </si>
  <si>
    <t>TUBO EM COBRE RÍGIDO, DN 28 MM, CLASSE A, SEM ISOLAMENTO, INSTALADO EM PRUMADA DE GÁS COMBUSTÍVEL - FORNECIMENTO E INSTALAÇÃO. AF_04/2022</t>
  </si>
  <si>
    <t>TUBO EM COBRE RÍGIDO, DN 28 MM, CLASSE A, SEM ISOLAMENTO, INSTALADO EM RAMAL E SUB-RAMAL DE GÁS MEDICINAL - FORNECIMENTO E INSTALAÇÃO. AF_04/2022</t>
  </si>
  <si>
    <t>TUBO EM COBRE RÍGIDO, DN 28 MM, CLASSE E, COM ISOLAMENTO, INSTALADO EM PRUMADA DE HIDRÁULICA PREDIAL - FORNECIMENTO E INSTALAÇÃO. AF_04/2022</t>
  </si>
  <si>
    <t>TUBO EM COBRE RÍGIDO, DN 28 MM, CLASSE E, COM ISOLAMENTO, INSTALADO EM RAMAL DE DISTRIBUIÇÃO DE HIDRÁULICA PREDIAL - FORNECIMENTO E INSTALAÇÃO. AF_04/2022</t>
  </si>
  <si>
    <t>TUBO EM COBRE RÍGIDO, DN 28 MM, CLASSE E, COM ISOLAMENTO, INSTALADO EM RAMAL E SUB-RAMAL DE AQUECIMENTO SOLAR - FORNECIMENTO E INSTALAÇÃO. AF_04/2022</t>
  </si>
  <si>
    <t>TUBO EM COBRE RÍGIDO, DN 28 MM, CLASSE E, COM ISOLAMENTO, INSTALADO EM RAMAL E SUB-RAMAL DE HIDRÁULICA PREDIAL - FORNECIMENTO E INSTALAÇÃO. AF_04/2022</t>
  </si>
  <si>
    <t>TUBO EM COBRE RÍGIDO, DN 28 MM, CLASSE E, SEM ISOLAMENTO, INSTALADO EM PRUMADA DE HIDRÁULICA PREDIAL - FORNECIMENTO E INSTALAÇÃO. AF_04/2022</t>
  </si>
  <si>
    <t>TUBO EM COBRE RÍGIDO, DN 28 MM, CLASSE E, SEM ISOLAMENTO, INSTALADO EM RAMAL DE DISTRIBUIÇÃO DE HIDRÁULICA PREDIAL - FORNECIMENTO E INSTALAÇÃO. AF_04/2022</t>
  </si>
  <si>
    <t>TUBO EM COBRE RÍGIDO, DN 28 MM, CLASSE E, SEM ISOLAMENTO, INSTALADO EM RAMAL E SUB-RAMAL DE AQUECIMENTO SOLAR - FORNECIMENTO E INSTALAÇÃO. AF_04/2022</t>
  </si>
  <si>
    <t>TUBO EM COBRE RÍGIDO, DN 28 MM, CLASSE E, SEM ISOLAMENTO, INSTALADO EM RAMAL E SUB-RAMAL DE GÁS COMBUSTÍVEL - FORNECIMENTO E INSTALAÇÃO. AF_04/2022</t>
  </si>
  <si>
    <t>TUBO EM COBRE RÍGIDO, DN 28 MM, CLASSE E, SEM ISOLAMENTO, INSTALADO EM RAMAL E SUB-RAMAL DE HIDRÁULICA PREDIAL - FORNECIMENTO E INSTALAÇÃO. AF_04/2022</t>
  </si>
  <si>
    <t>TUBO EM COBRE RÍGIDO, DN 35 MM, CLASSE A, SEM ISOLAMENTO, INSTALADO EM PRUMADA DE GÁS COMBUSTÍVEL - FORNECIMENTO E INSTALAÇÃO. AF_04/2022</t>
  </si>
  <si>
    <t>TUBO EM COBRE RÍGIDO, DN 35 MM, CLASSE E, COM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</si>
  <si>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</si>
  <si>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A, SEM ISOLAMENTO, INSTALADO EM PRUMADA DE GÁS COMBUSTÍVEL - FORNECIMENTO E INSTALAÇÃO. AF_04/2022</t>
  </si>
  <si>
    <t>TUBO EM COBRE RÍGIDO, DN 42 MM, CLASSE E, COM ISOLAMENTO, INSTALADO EM PRUMADA DE HIDRÁULICA PREDIAL - FORNECIMENTO E INSTALAÇÃO. AF_04/2022</t>
  </si>
  <si>
    <t>TUBO EM COBRE RÍGIDO, DN 42 MM, CLASSE E, SEM ISOLAMENTO, INSTALADO EM PRUMADA DE HIDRÁULICA PREDIAL - FORNECIMENTO E INSTALAÇÃO. AF_04/2022</t>
  </si>
  <si>
    <t>TUBO EM COBRE RÍGIDO, DN 54 MM, CLASSE A, SEM ISOLAMENTO, INSTALADO EM PRUMADA DE GÁS COMBUSTÍVEL - FORNECIMENTO E INSTALAÇÃO. AF_04/2022</t>
  </si>
  <si>
    <t>TUBO EM COBRE RÍGIDO, DN 54 MM, CLASSE E, COM ISOLAMENTO, INSTALADO EM PRUMADA DE HIDRÁULICA PREDIAL - FORNECIMENTO E INSTALAÇÃO. AF_04/2022</t>
  </si>
  <si>
    <t>TUBO EM COBRE RÍGIDO, DN 54 MM, CLASSE E, SEM ISOLAMENTO, INSTALADO EM PRUMADA DE HIDRÁULICA PREDIAL - FORNECIMENTO E INSTALAÇÃO. AF_04/2022</t>
  </si>
  <si>
    <t>TUBO EM COBRE RÍGIDO, DN 66 MM, CLASSE A, SEM ISOLAMENTO, INSTALADO EM PRUMADA DE GÁS COMBUSTÍVEL - FORNECIMENTO E INSTALAÇÃO. AF_04/2022</t>
  </si>
  <si>
    <t>TUBO EM COBRE RÍGIDO, DN 66 MM, CLASSE E, COM ISOLAMENTO, INSTALADO EM PRUMADA DE HIDRÁULICA PREDIAL - FORNECIMENTO E INSTALAÇÃO. AF_04/2022</t>
  </si>
  <si>
    <t>TUBO EM COBRE RÍGIDO, DN 66 MM, CLASSE E, SEM ISOLAMENTO, INSTALADO EM PRUMADA DE HIDRÁULICA PREDIAL - FORNECIMENTO E INSTALAÇÃO. AF_04/2022</t>
  </si>
  <si>
    <t>TÊ EM COBRE, DN 15 MM, SEM ANEL DE SOLDA, INSTALADO EM RAMAL E SUB-RAMAL DE AQUECIMENTO SOLAR - FORNECIMENTO E INSTALAÇÃO. AF_04/2022</t>
  </si>
  <si>
    <t>TÊ EM COBRE, DN 15 MM, SEM ANEL DE SOLDA, INSTALADO EM RAMAL E SUB-RAMAL DE GÁS COMBUSTÍVEL - FORNECIMENTO E INSTALAÇÃO. AF_04/2022</t>
  </si>
  <si>
    <t>TÊ EM COBRE, DN 15 MM, SEM ANEL DE SOLDA, INSTALADO EM RAMAL E SUB-RAMAL DE GÁS MEDICINAL - FORNECIMENTO E INSTALAÇÃO. AF_04/2022</t>
  </si>
  <si>
    <t>TÊ EM COBRE, DN 22 MM, SEM ANEL DE SOLDA, INSTALADO EM RAMAL E SUB-RAMAL DE AQUECIMENTO SOLAR - FORNECIMENTO E INSTALAÇÃO. AF_04/2022</t>
  </si>
  <si>
    <t>TÊ EM COBRE, DN 22 MM, SEM ANEL DE SOLDA, INSTALADO EM RAMAL E SUB-RAMAL DE GÁS MEDICINAL - FORNECIMENTO E INSTALAÇÃO. AF_04/2022</t>
  </si>
  <si>
    <t>TÊ EM COBRE, DN 28 MM, SEM ANEL DE SOLDA, INSTALADO EM RAMAL E SUB-RAMAL DE AQUECIMENTO SOLAR - FORNECIMENTO E INSTALAÇÃO. AF_04/2022</t>
  </si>
  <si>
    <t>TÊ EM COBRE, DN 28 MM, SEM ANEL DE SOLDA, INSTALADO EM RAMAL E SUB-RAMAL DE GÁS COMBUSTÍVEL - FORNECIMENTO E INSTALAÇÃO. AF_04/2022</t>
  </si>
  <si>
    <t>TÊ EM COBRE, DN 28 MM, SEM ANEL DE SOLDA, INSTALADO EM RAMAL E SUB-RAMAL DE GÁS MEDICINAL - FORNECIMENTO E INSTALAÇÃO. AF_04/2022</t>
  </si>
  <si>
    <t>ESTRUTURA DE MADEIRA PROVISÓRIA PARA SUPORTE DE CAIXA D'ÁGUA ELEVADA DE 2000 LITROS. AF_03/2024</t>
  </si>
  <si>
    <t>ESTRUTURA DE MADEIRA PROVISÓRIA PARA SUPORTE DE CAIXA DÁGUA ELEVADA DE 1000 LITROS. AF_03/2024</t>
  </si>
  <si>
    <t>ESTRUTURA DE MADEIRA PROVISÓRIA PARA SUPORTE DE CAIXA DÁGUA ELEVADA DE 3000 LITROS. AF_03/2024</t>
  </si>
  <si>
    <t>EXECUÇÃO DE PILARETES PARA TAPUMES E CONSTRUÇÕES TEMPORÁRIAS. AF_03/2024</t>
  </si>
  <si>
    <t>EXECUÇÃO DOS APOIOS PARA CONTÊINER OU MÓDULO HABITÁVEL. AF_03/2024</t>
  </si>
  <si>
    <t>INSTALAÇÃO DE CATRACA ELETRÔNICA. AF_03/2024</t>
  </si>
  <si>
    <t>INSTALAÇÃO DE CONCERTINA DUPLA CLIPADA, ESPIRAL DE 300 MM. AF_03/2024</t>
  </si>
  <si>
    <t>INSTALAÇÃO DE CONCERTINA FLAT, ESPIRAL DE 300 MM. AF_03/2024</t>
  </si>
  <si>
    <t>INSTALAÇÃO DE CONCERTINA SIMPLES, ESPIRAL DE 300 MM. AF_03/2024</t>
  </si>
  <si>
    <t>INSTALAÇÃO E DESINSTALAÇÃO MANUAL DE CONTÊINER OU MÓDULO HABITÁVEL PEQUENO. AF_03/2024</t>
  </si>
  <si>
    <t>INSTALAÇÃO E DESINSTALAÇÃO MECANIZADA DE CONTÊINER OU MÓDULO HABITÁVEL DE USOS DIVERSOS. AF_03/2024</t>
  </si>
  <si>
    <t>PAREDE DE MADEIRA COMPENSADA PARA CONSTRUÇÃO TEMPORÁRIA EM CHAPA DUPLA, EXTERNA, COM ÁREA LÍQUIDA MAIOR OU IGUAL A QUE 6 M², COM VÃO. AF_03/2024</t>
  </si>
  <si>
    <t>PAREDE DE MADEIRA COMPENSADA PARA CONSTRUÇÃO TEMPORÁRIA EM CHAPA DUPLA, EXTERNA, COM ÁREA LÍQUIDA MENOR QUE 6 M², COM VÃO. AF_03/2024</t>
  </si>
  <si>
    <t>PAREDE DE MADEIRA COMPENSADA PARA CONSTRUÇÃO TEMPORÁRIA EM CHAPA DUPLA, EXTERNA, SEM VÃO. AF_03/2024</t>
  </si>
  <si>
    <t>PAREDE DE MADEIRA COMPENSADA PARA CONSTRUÇÃO TEMPORÁRIA EM CHAPA DUPLA, INTERNA, COM ÁREA LÍQUIDA MAIOR OU IGUAL A 6 M², COM VÃO. AF_03/2024</t>
  </si>
  <si>
    <t>PAREDE DE MADEIRA COMPENSADA PARA CONSTRUÇÃO TEMPORÁRIA EM CHAPA DUPLA, INTERNA, COM ÁREA LÍQUIDA MENOR QUE 6 M², COM VÃO. AF_03/2024</t>
  </si>
  <si>
    <t>PAREDE DE MADEIRA COMPENSADA PARA CONSTRUÇÃO TEMPORÁRIA EM CHAPA DUPLA, INTERNA, SEM VÃO. AF_03/2024</t>
  </si>
  <si>
    <t>PAREDE DE MADEIRA COMPENSADA PARA CONSTRUÇÃO TEMPORÁRIA EM CHAPA SIMPLES, EXTERNA, COM ÁREA LÍQUIDA MAIOR OU IGUAL A 6 M², COM VÃO. AF_03/2024</t>
  </si>
  <si>
    <t>PAREDE DE MADEIRA COMPENSADA PARA CONSTRUÇÃO TEMPORÁRIA EM CHAPA SIMPLES, EXTERNA, COM ÁREA LÍQUIDA MENOR QUE 6 M², COM VÃO. AF_03/2024</t>
  </si>
  <si>
    <t>PAREDE DE MADEIRA COMPENSADA PARA CONSTRUÇÃO TEMPORÁRIA EM CHAPA SIMPLES, EXTERNA, SEM VÃO. AF_03/2024</t>
  </si>
  <si>
    <t>PAREDE DE MADEIRA COMPENSADA PARA CONSTRUÇÃO TEMPORÁRIA EM CHAPA SIMPLES, INTERNA, COM ÁREA LÍQUIDA MAIOR OU IGUAL A 6 M², COM VÃO. AF_03/2024</t>
  </si>
  <si>
    <t>PAREDE DE MADEIRA COMPENSADA PARA CONSTRUÇÃO TEMPORÁRIA EM CHAPA SIMPLES, INTERNA, COM ÁREA LÍQUIDA MENOR QUE 6 M², COM VÃO. AF_03/2024</t>
  </si>
  <si>
    <t>PAREDE DE MADEIRA COMPENSADA PARA CONSTRUÇÃO TEMPORÁRIA EM CHAPA SIMPLES, INTERNA, SEM VÃO. AF_03/2024</t>
  </si>
  <si>
    <t>PAREDE DE MADEIRA OSB PARA CONSTRUÇÃO TEMPORÁRIA EM CHAPA DUPLA, EXTERNA, COM ÁREA LÍQUIDA MAIOR OU IGUAL A QUE 6 M², COM VÃO. AF_03/2024</t>
  </si>
  <si>
    <t>PAREDE DE MADEIRA OSB PARA CONSTRUÇÃO TEMPORÁRIA EM CHAPA DUPLA, EXTERNA, COM ÁREA LÍQUIDA MENOR QUE 6 M², COM VÃO. AF_03/2024</t>
  </si>
  <si>
    <t>PAREDE DE MADEIRA OSB PARA CONSTRUÇÃO TEMPORÁRIA EM CHAPA DUPLA, EXTERNA, SEM VÃO. AF_03/2024</t>
  </si>
  <si>
    <t>PAREDE DE MADEIRA OSB PARA CONSTRUÇÃO TEMPORÁRIA EM CHAPA DUPLA, INTERNA, COM ÁREA LÍQUIDA MAIOR OU IGUAL A 6 M², COM VÃO. AF_03/2024</t>
  </si>
  <si>
    <t>PAREDE DE MADEIRA OSB PARA CONSTRUÇÃO TEMPORÁRIA EM CHAPA DUPLA, INTERNA, COM ÁREA LÍQUIDA MENOR QUE 6 M², COM VÃO. AF_03/2024</t>
  </si>
  <si>
    <t>PAREDE DE MADEIRA OSB PARA CONSTRUÇÃO TEMPORÁRIA EM CHAPA DUPLA, INTERNA, SEM VÃO. AF_03/2024</t>
  </si>
  <si>
    <t>PAREDE DE MADEIRA OSB PARA CONSTRUÇÃO TEMPORÁRIA EM CHAPA SIMPLES, EXTERNA, COM ÁREA LÍQUIDA MAIOR OU IGUAL A 6 M², COM VÃO. AF_03/2024</t>
  </si>
  <si>
    <t>PAREDE DE MADEIRA OSB PARA CONSTRUÇÃO TEMPORÁRIA EM CHAPA SIMPLES, EXTERNA, COM ÁREA LÍQUIDA MENOR QUE 6 M², COM VÃO. AF_03/2024</t>
  </si>
  <si>
    <t>PAREDE DE MADEIRA OSB PARA CONSTRUÇÃO TEMPORÁRIA EM CHAPA SIMPLES, EXTERNA, SEM VÃO. AF_03/2024</t>
  </si>
  <si>
    <t>PAREDE DE MADEIRA OSB PARA CONSTRUÇÃO TEMPORÁRIA EM CHAPA SIMPLES, INTERNA, COM ÁREA LÍQUIDA MAIOR OU IGUAL A 6 M², COM VÃO. AF_03/2024</t>
  </si>
  <si>
    <t>PAREDE DE MADEIRA OSB PARA CONSTRUÇÃO TEMPORÁRIA EM CHAPA SIMPLES, INTERNA, COM ÁREA LÍQUIDA MENOR QUE 6 M², COM VÃO. AF_03/2024</t>
  </si>
  <si>
    <t>PAREDE DE MADEIRA OSB PARA CONSTRUÇÃO TEMPORÁRIA EM CHAPA SIMPLES, INTERNA, SEM VÃO. AF_03/2024</t>
  </si>
  <si>
    <t>PISO PARA CONSTRUÇÃO TEMPORÁRIA EM MADEIRA, SEM REAPROVEITAMENTO. AF_03/2024</t>
  </si>
  <si>
    <t>TAPUME COM CHAPA METÁLICA. AF_03/2024</t>
  </si>
  <si>
    <t>TAPUME COM COMPENSADO DE MADEIRA. AF_03/2024</t>
  </si>
  <si>
    <t>TAPUME COM TELHA METÁLICA. AF_03/2024</t>
  </si>
  <si>
    <t>TAPUME EM CHAPA DE MADEIRA OSB. AF_03/2024</t>
  </si>
  <si>
    <t>LAJE PRÉ-MOLDADA UNIDIRECIONAL, BIAPOIADA, ENCHIMENTO EM CERÂMICA, VIGOTA PROTENDIDA, ALTURA TOTAL DA LAJE (ENCHIMENTO+CAPA) = (12+4). AF_11/2020</t>
  </si>
  <si>
    <t>LAJE PRÉ-MOLDADA UNIDIRECIONAL, BIAPOIADA, ENCHIMENTO EM CERÂMICA, VIGOTA PROTENDIDA, ALTURA TOTAL DA LAJE (ENCHIMENTO+CAPA) = (16+4). AF_11/2020</t>
  </si>
  <si>
    <t>LAJE PRÉ-MOLDADA UNIDIRECIONAL, BIAPOIADA, ENCHIMENTO EM CERÂMICA, VIGOTA PROTENDIDA, ALTURA TOTAL DA LAJE (ENCHIMENTO+CAPA) = (20+5). AF_11/2020</t>
  </si>
  <si>
    <t>LAJE PRÉ-MOLDADA UNIDIRECIONAL, BIAPOIADA, ENCHIMENTO EM CERÂMICA, VIGOTA PROTENDIDA, ALTURA TOTAL DA LAJE (ENCHIMENTO+CAPA) = (8+4). AF_11/2020</t>
  </si>
  <si>
    <t>LAJE PRÉ-MOLDADA UNIDIRECIONAL, BIAPOIADA, ENCHIMENTO EM CERÂMICA, VIGOTA TRELIÇADA, ALTURA TOTAL DA LAJE (ENCHIMENTO+CAPA) = (12+4). AF_11/2020</t>
  </si>
  <si>
    <t>LAJE PRÉ-MOLDADA UNIDIRECIONAL, BIAPOIADA, ENCHIMENTO EM CERÂMICA, VIGOTA TRELIÇADA, ALTURA TOTAL DA LAJE (ENCHIMENTO+CAPA) = (16+4). AF_11/2020</t>
  </si>
  <si>
    <t>LAJE PRÉ-MOLDADA UNIDIRECIONAL, BIAPOIADA, ENCHIMENTO EM CERÂMICA, VIGOTA TRELIÇADA, ALTURA TOTAL DA LAJE (ENCHIMENTO+CAPA) = (20+5). AF_11/2020</t>
  </si>
  <si>
    <t>LAJE PRÉ-MOLDADA UNIDIRECIONAL, BIAPOIADA, ENCHIMENTO EM CERÂMICA, VIGOTA TRELIÇADA, ALTURA TOTAL DA LAJE (ENCHIMENTO+CAPA) = (8+4). AF_11/2020</t>
  </si>
  <si>
    <t>LAJE PRÉ-MOLDADA UNIDIRECIONAL, BIAPOIADA, ENCHIMENTO EM EPS, VIGOTA PROTENDIDA, ALTURA TOTAL DA LAJE (ENCHIMENTO+CAPA) = (12+4). AF_11/2020</t>
  </si>
  <si>
    <t>LAJE PRÉ-MOLDADA UNIDIRECIONAL, BIAPOIADA, ENCHIMENTO EM EPS, VIGOTA PROTENDIDA, ALTURA TOTAL DA LAJE (ENCHIMENTO+CAPA) = (16+4). AF_11/2020</t>
  </si>
  <si>
    <t>LAJE PRÉ-MOLDADA UNIDIRECIONAL, BIAPOIADA, ENCHIMENTO EM EPS, VIGOTA PROTENDIDA, ALTURA TOTAL DA LAJE (ENCHIMENTO+CAPA) = (20+5). AF_11/2020</t>
  </si>
  <si>
    <t>LAJE PRÉ-MOLDADA UNIDIRECIONAL, BIAPOIADA, ENCHIMENTO EM EPS, VIGOTA PROTENDIDA, ALTURA TOTAL DA LAJE (ENCHIMENTO+CAPA) = (8+4). AF_11/2020</t>
  </si>
  <si>
    <t>LAJE PRÉ-MOLDADA UNIDIRECIONAL, BIAPOIADA, ENCHIMENTO EM EPS, VIGOTA TRELIÇADA, ALTURA TOTAL DA LAJE (ENCHIMENTO+CAPA) = (12+4). AF_11/2020</t>
  </si>
  <si>
    <t>LAJE PRÉ-MOLDADA UNIDIRECIONAL, BIAPOIADA, ENCHIMENTO EM EPS, VIGOTA TRELIÇADA, ALTURA TOTAL DA LAJE (ENCHIMENTO+CAPA) = (16+4). AF_11/2020</t>
  </si>
  <si>
    <t>LAJE PRÉ-MOLDADA UNIDIRECIONAL, BIAPOIADA, ENCHIMENTO EM EPS, VIGOTA TRELIÇADA, ALTURA TOTAL DA LAJE (ENCHIMENTO+CAPA) = (20+5). AF_11/2020</t>
  </si>
  <si>
    <t>LAJE PRÉ-MOLDADA UNIDIRECIONAL, BIAPOIADA, ENCHIMENTO EM EPS, VIGOTA TRELIÇADA, ALTURA TOTAL DA LAJE (ENCHIMENTO+CAPA) = (8+4). AF_11/2020</t>
  </si>
  <si>
    <t>LAJE PRÉ-MOLDADA UNIDIRECIONAL, BIAPOIADA, PARA FORRO, ENCHIMENTO EM CERÂMICA, VIGOTA CONVENCIONAL, ALTURA TOTAL DA LAJE (ENCHIMENTO+CAPA) = (8+3). AF_11/2020</t>
  </si>
  <si>
    <t>LAJE PRÉ-MOLDADA UNIDIRECIONAL, BIAPOIADA, PARA PISO, ENCHIMENTO EM CERÂMICA, VIGOTA CONVENCIONAL, ALTURA TOTAL DA LAJE (ENCHIMENTO+CAPA) = (8+4). AF_11/2020</t>
  </si>
  <si>
    <t>LASTRO COM MATERIAL GRANULAR (AREIA MÉDIA), APLICADO EM PISOS OU LAJES SOBRE SOLO, ESPESSURA DE *10 CM*. AF_01/2024</t>
  </si>
  <si>
    <t>LASTRO COM MATERIAL GRANULAR (PEDRA BRITADA N.1 E PEDRA BRITADA N.2), APLICADO EM PISOS OU LAJES SOBRE SOLO, ESPESSURA DE *10 CM*. AF_01/2024</t>
  </si>
  <si>
    <t>LASTRO COM MATERIAL GRANULAR (PEDRA BRITADA N.2), APLICADO EM PISOS OU LAJES SOBRE SOLO, ESPESSURA DE *10 CM*. AF_01/2024</t>
  </si>
  <si>
    <t>LASTRO COM MATERIAL GRANULAR (PEDRA BRITADA N.3), APLICADO EM PISOS OU LAJES SOBRE SOLO, ESPESSURA DE *10 CM*. AF_01/2024</t>
  </si>
  <si>
    <t>LASTRO COM MATERIAL GRANULAR, APLICADO EM BLOCOS DE COROAMENTO, ESPESSURA DE *10 CM*. AF_01/2024</t>
  </si>
  <si>
    <t>LASTRO COM MATERIAL GRANULAR, APLICADO EM PISOS OU LAJES SOBRE SOLO, ESPESSURA DE *5 CM*. AF_01/2024</t>
  </si>
  <si>
    <t>LASTRO COM MATERIAL GRANULAR, APLICAÇÃO EM BLOCOS DE COROAMENTO, ESPESSURA DE *5 CM*. AF_01/2024</t>
  </si>
  <si>
    <t>LASTRO DE CONCRETO MAGRO, APLICADO EM BLOCOS DE COROAMENTO OU SAPATAS, ESPESSURA DE 3 CM. AF_01/2024</t>
  </si>
  <si>
    <t>LASTRO DE CONCRETO MAGRO, APLICADO EM BLOCOS DE COROAMENTO OU SAPATAS, ESPESSURA DE 5 CM. AF_01/2024</t>
  </si>
  <si>
    <t>LASTRO DE CONCRETO MAGRO, APLICADO EM BLOCOS DE COROAMENTO OU SAPATAS. AF_01/2024</t>
  </si>
  <si>
    <t>LASTRO DE CONCRETO MAGRO, APLICADO EM PISOS, LAJES SOBRE SOLO OU RADIERS, ESPESSURA DE 3 CM. AF_01/2024</t>
  </si>
  <si>
    <t>LASTRO DE CONCRETO MAGRO, APLICADO EM PISOS, LAJES SOBRE SOLO OU RADIERS, ESPESSURA DE 5 CM. AF_01/2024</t>
  </si>
  <si>
    <t>LASTRO DE CONCRETO MAGRO, APLICADO EM PISOS, LAJES SOBRE SOLO OU RADIERS. AF_01/2024</t>
  </si>
  <si>
    <t>ADAPTADOR, POLIPROPILENO, PARA TUBOS EM PEAD, 20 MM X 1/2", PARA LIGAÇÃO PREDIAL DE ÁGUA. AF_06/2022</t>
  </si>
  <si>
    <t>ADAPTADOR, POLIPROPILENO, PARA TUBOS EM PEAD, 20 MM X 3/4", PARA LIGAÇÃO PREDIAL DE ÁGUA. AF_06/2022</t>
  </si>
  <si>
    <t>ADAPTADOR, POLIPROPILENO, PARA TUBOS EM PEAD, 32 MM X 1", PARA LIGAÇÃO PREDIAL DE ÁGUA. AF_06/2022</t>
  </si>
  <si>
    <t>ADAPTADOR, PVC, CURTO COM BOLSA E ROSCA, 20 MM X 1/2", PARA LIGAÇÃO PREDIAL DE ÁGUA. AF_06/2022</t>
  </si>
  <si>
    <t>ADAPTADOR, PVC, CURTO COM BOLSA E ROSCA, 32 MM X 1", PARA LIGAÇÃO PREDIAL DE ÁGUA. AF_06/2022</t>
  </si>
  <si>
    <t>CAP, PVC OCRE, JUNTA ELÁSTICA, DN 150 MM, PARA COLETOR PREDIAL DE ESGOTO. AF_06/2022</t>
  </si>
  <si>
    <t>COLAR DE TOMADA, FERRO FUNDIDO, COM PARAFUSOS, DN 50 MM X 3/4", PARA LIGAÇÃO PREDIAL DE ÁGUA. AF_06/2022</t>
  </si>
  <si>
    <t>COLAR DE TOMADA, POLIPROPILENO, COM PARAFUSOS, 63 MM X 1/2", PARA LIGAÇÃO PREDIAL DE ÁGUA. AF_06/2022</t>
  </si>
  <si>
    <t>COLAR DE TOMADA, POLIPROPILENO, COM PARAFUSOS, 63 MM X 3/4", PARA LIGAÇÃO PREDIAL DE ÁGUA. AF_06/2022</t>
  </si>
  <si>
    <t>COLAR DE TOMADA, PVC, COM TRAVAS, DE 110 MM X 1/2" OU 110 MM X 3/4", PARA LIGAÇÃO PREDIAL DE ÁGUA. AF_06/2022</t>
  </si>
  <si>
    <t>COLAR DE TOMADA, PVC, COM TRAVAS, DE 60 MM X 1/2" OU 60 MM X 3/4", PARA LIGAÇÃO PREDIAL DE ÁGUA. AF_06/2022</t>
  </si>
  <si>
    <t>COLAR DE TOMADA, PVC, COM TRAVAS, DE 75 MM X 1/2" OU 75 MM X 3/4", PARA LIGAÇÃO PREDIAL DE ÁGUA. AF_06/2022</t>
  </si>
  <si>
    <t>COLAR DE TOMADA, PVC, COM TRAVAS, DE 85 MM X 1/2" OU 85 MM X 3/4", PARA LIGAÇÃO PREDIAL DE ÁGUA. AF_06/2022</t>
  </si>
  <si>
    <t>COLAR TOMADA EM FERRO FUNDIDO, COM PARAFUSOS, SAIDA COM ROSCA, DN 75 MM X 3/4", PARA LIGACAO PREDIAL DE AGUA. AF_06/2022</t>
  </si>
  <si>
    <t>COTOVELO/JOELHO 90°, POLIPROPILENO, PARA TUBOS EM PEAD, 20 X 20 MM, PARA LIGAÇÃO PREDIAL DE ÁGUA. AF_06/2022</t>
  </si>
  <si>
    <t>COTOVELO/JOELHO 90°, POLIPROPILENO, PARA TUBOS EM PEAD, 32 X 32 MM, PARA LIGAÇÃO PREDIAL DE ÁGUA. AF_06/2022</t>
  </si>
  <si>
    <t>COTOVELO/JOELHO COM ADAPTADOR, POLIPROPILENO, PARA TUBOS EM PEAD, 20 MM X 1/2", PARA LIGAÇÃO PREDIAL DE ÁGUA. AF_06/2022</t>
  </si>
  <si>
    <t>COTOVELO/JOELHO COM ADAPTADOR, POLIPROPILENO, PARA TUBOS EM PEAD, 20 MM X 3/4", PARA LIGAÇÃO PREDIAL DE ÁGUA. AF_06/2022</t>
  </si>
  <si>
    <t>COTOVELO/JOELHO COM ADAPTADOR, POLIPROPILENO, PARA TUBOS EM PEAD, 32 MM X 1", PARA LIGAÇÃO PREDIAL DE ÁGUA. AF_06/2022</t>
  </si>
  <si>
    <t>CURVA LONGA, 45 GRAUS, PVC OCRE, JUNTA ELÁSTICA, DN 100 MM, PARA COLETOR PREDIAL DE ESGOTO. AF_06/2022</t>
  </si>
  <si>
    <t>CURVA LONGA, 45 GRAUS, PVC OCRE, JUNTA ELÁSTICA, DN 150 MM, PARA COLETOR PREDIAL DE ESGOTO. AF_06/2022</t>
  </si>
  <si>
    <t>CURVA LONGA, 90 GRAUS, PVC OCRE, JUNTA ELÁSTICA, DN 100 MM, PARA COLETOR PREDIAL DE ESGOTO. AF_06/2022</t>
  </si>
  <si>
    <t>CURVA LONGA, 90 GRAUS, PVC OCRE, JUNTA ELÁSTICA, DN 150 MM, PARA COLETOR PREDIAL DE ESGOTO. AF_06/2022</t>
  </si>
  <si>
    <t>LUVA, PVC, ROSCÁVEL, 1", PARA LIGAÇÃO PREDIAL DE ÁGUA. AF_06/2022</t>
  </si>
  <si>
    <t>LUVA, PVC, ROSCÁVEL, 1/2", PARA LIGAÇÃO PREDIAL DE ÁGUA. AF_06/2022</t>
  </si>
  <si>
    <t>PLUG, PVC OCRE, JUNTA ELÁSTICA, DN 100 MM, PARA COLETOR PREDIAL DE ESGOTO. AF_06/2022</t>
  </si>
  <si>
    <t>PLUG, PVC OCRE, JUNTA ELÁSTICA, DN 150 MM, PARA COLETOR PREDIAL DE ESGOTO. AF_06/2022</t>
  </si>
  <si>
    <t>REGISTRO ESFERA, LATÃO NIQUELADO, COM ROSCA, 3/4", PARA LIGAÇÃO PREDIAL DE ÁGUA. AF_06/2022</t>
  </si>
  <si>
    <t>REGISTRO ESFERA, PVC, COM ROSCA, 1/2", PARA LIGAÇÃO PREDIAL DE ÁGUA. AF_06/2022</t>
  </si>
  <si>
    <t>REGISTRO ESFERA, PVC, DE PASSEIO, PARA POLIETILENO, 20 MM, PARA LIGAÇÃO PREDIAL DE ÁGUA. AF_06/2022</t>
  </si>
  <si>
    <t>SELIM, PVC OCRE, COM TRAVA, DN 125 X 100 MM OU 150 X 100 MM, PARA COLETOR PREDIAL DE ESGOTO. AF_06/2022</t>
  </si>
  <si>
    <t>TUBO, PEAD, PE-80, DE = 20 MM X 2,3 MM, PARA LIGAÇÃO PREDIAL DE ÁGUA. AF_06/2022</t>
  </si>
  <si>
    <t>TUBO, PEAD, PE-80, DE = 32 MM X 3,0 MM, PARA LIGAÇÃO PREDIAL DE ÁGUA. AF_06/2022</t>
  </si>
  <si>
    <t>TUBO, PVC OCRE, JUNTA ELÁSTICA, DN 100 MM, PARA COLETOR PREDIAL DE ESGOTO. AF_06/2022</t>
  </si>
  <si>
    <t>TUBO, PVC OCRE, JUNTA ELÁSTICA, DN 150 MM, PARA COLETOR PREDIAL DE ESGOTO. AF_06/2022</t>
  </si>
  <si>
    <t>TÊ DE REDUÇÃO, PVC OCRE, JUNTA ELÁSTICA, DN 150 X 100 MM, PARA COLETOR PREDIAL DE ESGOTO. AF_06/2022</t>
  </si>
  <si>
    <t>TÊ DE REDUÇÃO, PVC OCRE, JUNTA ELÁSTICA, DN 300 X 100 MM, PARA COLETOR PREDIAL DE ESGOTO. AF_06/2022</t>
  </si>
  <si>
    <t>TÊ DE REDUÇÃO, PVC OCRE, JUNTA ELÁSTICA, DN 300 X 150 MM, PARA COLETOR PREDIAL DE ESGOTO. AF_06/2022</t>
  </si>
  <si>
    <t>TÊ DE SERVIÇO INTEGRADO, POLIPROPILENO, PARA TUBOS EM PEAD, 63 MM X 20 MM, PARA LIGAÇÃO PREDIAL DE ÁGUA. AF_06/2022</t>
  </si>
  <si>
    <t>TÊ DE SERVIÇO INTEGRADO, POLIPROPILENO, PARA TUBOS EM PEAD, 63 MM X 32 MM, PARA LIGAÇÃO PREDIAL DE ÁGUA. AF_06/2022</t>
  </si>
  <si>
    <t>TÊ DE SERVIÇO INTEGRADO, POLIPROPILENO, PARA TUBOS EM PEAD, 90 MM X 20 MM, PARA LIGAÇÃO PREDIAL DE ÁGUA. AF_06/2022</t>
  </si>
  <si>
    <t>TÊ DE SERVIÇO INTEGRADO, POLIPROPILENO, PARA TUBOS EM PEAD, 90 MM X 32 MM, PARA LIGAÇÃO PREDIAL DE ÁGUA. AF_06/2022</t>
  </si>
  <si>
    <t>TÊ, PVC OCRE, JUNTA ELÁSTICA, DN 200 MM, PARA COLETOR PREDIAL DE ESGOTO. AF_06/2022</t>
  </si>
  <si>
    <t>UNIÃO, POLIPROPILENO, PARA TUBOS EM PEAD, 20 MM, PARA LIGAÇÃO PREDIAL DE ÁGUA. AF_06/2022</t>
  </si>
  <si>
    <t>UNIÃO, POLIPROPILENO, PARA TUBOS EM PEAD, 32 MM, PARA LIGAÇÃO PREDIAL DE ÁGUA. AF_06/2022</t>
  </si>
  <si>
    <t>LIMPEZA DE BACIA SANITÁRIA, BIDÊ OU MICTÓRIO EM LOUÇA, INCLUSIVE METAIS CORRESPONDENTES. AF_04/2019</t>
  </si>
  <si>
    <t>LIMPEZA DE BANCADA DE PEDRA (MÁRMORE OU GRANITO). AF_04/2019</t>
  </si>
  <si>
    <t>LIMPEZA DE CONTRAPISO COM VASSOURA A SECO. AF_04/2019</t>
  </si>
  <si>
    <t>LIMPEZA DE FORRO REMOVÍVEL COM PANO ÚMIDO. AF_04/2019</t>
  </si>
  <si>
    <t>LIMPEZA DE JANELA DE VIDRO COM CAIXILHO EM AÇO/ALUMÍNIO/PVC. AF_04/2019</t>
  </si>
  <si>
    <t>LIMPEZA DE JANELA INTEIRAMENTE DE VIDRO. AF_04/2019</t>
  </si>
  <si>
    <t>LIMPEZA DE LADRILHO HIDRÁULICO EM PAREDE COM PANO ÚMIDO. AF_04/2019</t>
  </si>
  <si>
    <t>LIMPEZA DE LAVATÓRIO DE LOUÇA COM BANCADA DE PEDRA, INCLUSIVE METAIS CORRESPONDENTES. AF_04/2019</t>
  </si>
  <si>
    <t>LIMPEZA DE MÁRMORE/GRANITO EM PAREDE UTILIZANDO DETERGENTE NEUTRO E ESCOVAÇÃO MANUAL. AF_04/2019</t>
  </si>
  <si>
    <t>LIMPEZA DE PIA INOX COM BANCADA DE PEDRA, INCLUSIVE METAIS CORRESPONDENTES. AF_04/2019</t>
  </si>
  <si>
    <t>LIMPEZA DE PISO CERÂMICO OU COM PEDRAS RÚSTICAS UTILIZANDO ÁCIDO MURIÁTICO. AF_04/2019</t>
  </si>
  <si>
    <t>LIMPEZA DE PISO CERÂMICO OU PORCELANATO COM PANO ÚMIDO. AF_04/2019</t>
  </si>
  <si>
    <t>LIMPEZA DE PISO CERÂMICO OU PORCELANATO COM VASSOURA A SECO. AF_04/2019</t>
  </si>
  <si>
    <t>LIMPEZA DE PISO CERÂMICO OU PORCELANATO UTILIZANDO DETERGENTE NEUTRO E ESCOVAÇÃO MANUAL. AF_04/2019</t>
  </si>
  <si>
    <t>LIMPEZA DE PISO DE LADRILHO HIDRÁULICO COM PANO ÚMIDO. AF_04/2019</t>
  </si>
  <si>
    <t>LIMPEZA DE PISO DE MÁRMORE/GRANITO UTILIZANDO DETERGENTE NEUTRO E ESCOVAÇÃO MANUAL. AF_04/2019</t>
  </si>
  <si>
    <t>LIMPEZA DE PISO UTILIZANDO DETERGENTE NEUTRO E ESCOVAÇÃO . AF_04/2019</t>
  </si>
  <si>
    <t>LIMPEZA DE PORTA DE MADEIRA. AF_04/2019</t>
  </si>
  <si>
    <t>LIMPEZA DE PORTA DE VIDRO COM CAIXILHO EM AÇO/ ALUMÍNIO/ PVC. AF_04/2019</t>
  </si>
  <si>
    <t>LIMPEZA DE PORTA EM AÇO/ALUMÍNIO. AF_04/2019</t>
  </si>
  <si>
    <t>LIMPEZA DE PORTA INTEIRAMENTE DE VIDRO. AF_04/2019</t>
  </si>
  <si>
    <t>LIMPEZA DE REVESTIMENTO CERÂMICO EM PAREDE COM PANO ÚMIDO AF_04/2019</t>
  </si>
  <si>
    <t>LIMPEZA DE REVESTIMENTO CERÂMICO EM PAREDE UTILIZANDO DETERGENTE NEUTRO E ESCOVAÇÃO MANUAL. AF_04/2019</t>
  </si>
  <si>
    <t>LIMPEZA DE REVESTIMENTO CERÂMICO EM PAREDE UTILIZANDO ÁCIDO MURIÁTICO. AF_04/2019</t>
  </si>
  <si>
    <t>LIMPEZA DE SUPERFÍCIE COM JATO DE ALTA PRESSÃO. AF_04/2019</t>
  </si>
  <si>
    <t>LIMPEZA DE TANQUE OU LAVATÓRIO DE LOUÇA ISOLADO, INCLUSIVE METAIS CORRESPONDENTES. AF_04/2019</t>
  </si>
  <si>
    <t>AJUDANTE DE ARMADOR COM ENCARGOS COMPLEMENTARES</t>
  </si>
  <si>
    <t>AJUDANTE DE CARPINTEIRO COM ENCARGOS COMPLEMENTARES</t>
  </si>
  <si>
    <t>AJUDANTE DE ELETRICISTA COM ENCARGOS COMPLEMENTARES</t>
  </si>
  <si>
    <t>AJUDANTE DE ESTRUTURA METÁLICA COM ENCARGOS COMPLEMENTARES</t>
  </si>
  <si>
    <t>AJUDANTE DE ESTRUTURAS METÁLICAS COM ENCARGOS COMPLEMENTARES</t>
  </si>
  <si>
    <t>AJUDANTE DE OPERAÇÃO EM GERAL COM ENCARGOS COMPLEMENTARES</t>
  </si>
  <si>
    <t>AJUDANTE DE PEDREIRO COM ENCARGOS COMPLEMENTARES</t>
  </si>
  <si>
    <t>AJUDANTE DE PINTOR COM ENCARGOS COMPLEMENTARES</t>
  </si>
  <si>
    <t>AJUDANTE DE SERRALHEIRO COM ENCARGOS COMPLEMENTARES</t>
  </si>
  <si>
    <t>AJUDANTE ESPECIALIZADO COM ENCARGOS COMPLEMENTARES</t>
  </si>
  <si>
    <t>ALMOXARIFE COM ENCARGOS COMPLEMENTARES</t>
  </si>
  <si>
    <t>APONTADOR OU APROPRIADOR COM ENCARGOS COMPLEMENTARES</t>
  </si>
  <si>
    <t>ARMADOR COM ENCARGOS COMPLEMENTARES</t>
  </si>
  <si>
    <t>ARQUITETO DE OBRA JUNIOR COM ENCARGOS COMPLEMENTARES</t>
  </si>
  <si>
    <t>ARQUITETO DE OBRA PLENO COM ENCARGOS COMPLEMENTARES</t>
  </si>
  <si>
    <t>ARQUITETO DE OBRA SENIOR COM ENCARGOS COMPLEMENTARES</t>
  </si>
  <si>
    <t>ARQUITETO JUNIOR COM ENCARGOS COMPLEMENTARES</t>
  </si>
  <si>
    <t>ARQUITETO PLENO COM ENCARGOS COMPLEMENTARES</t>
  </si>
  <si>
    <t>ARQUITETO SENIOR COM ENCARGOS COMPLEMENTARES</t>
  </si>
  <si>
    <t>ASSENTADOR DE MANILHAS COM ENCARGOS COMPLEMENTARES</t>
  </si>
  <si>
    <t>ASSENTADOR DE TUBOS COM ENCARGOS COMPLEMENTARES</t>
  </si>
  <si>
    <t>AUXILIAR DE AZULEJISTA COM ENCARGOS COMPLEMENTARES</t>
  </si>
  <si>
    <t>AUXILIAR DE ELETRICISTA COM ENCARGOS COMPLEMENTARES</t>
  </si>
  <si>
    <t>AUXILIAR DE ENCANADOR OU BOMBEIRO HIDRÁULICO COM ENCARGOS COMPLEMENTARES</t>
  </si>
  <si>
    <t>AUXILIAR DE ESCRITORIO COM ENCARGOS COMPLEMENTARES</t>
  </si>
  <si>
    <t>AUXILIAR DE LABORATORISTA DE SOLOS E DE CONCRETO COM ENCARGOS COMPLEMENTARES</t>
  </si>
  <si>
    <t>AUXILIAR DE LABORATÓRIO COM ENCARGOS COMPLEMENTARES</t>
  </si>
  <si>
    <t>AUXILIAR DE MECÂNICO COM ENCARGOS COMPLEMENTARES</t>
  </si>
  <si>
    <t>AUXILIAR DE PEDREIRO COM ENCARGOS COMPLEMENTARES</t>
  </si>
  <si>
    <t>AUXILIAR DE SERRALHEIRO COM ENCARGOS COMPLEMENTARES</t>
  </si>
  <si>
    <t>AUXILIAR DE SERVIÇOS GERAIS COM ENCARGOS COMPLEMENTARES</t>
  </si>
  <si>
    <t>AUXILIAR DE TOPÓGRAFO COM ENCARGOS COMPLEMENTARES</t>
  </si>
  <si>
    <t>AUXILIAR TÉCNICO / ASSISTENTE DE ENGENHARIA COM ENCARGOS COMPLEMENTARES</t>
  </si>
  <si>
    <t>AUXILIAR TÉCNICO DE ENGENHARIA COM ENCARGOS COMPLEMENTARES</t>
  </si>
  <si>
    <t>AZULEJISTA OU LADRILHEIRO COM ENCARGOS COMPLEMENTARES</t>
  </si>
  <si>
    <t>AZULEJISTA OU LADRILHISTA COM ENCARGOS COMPLEMENTARES</t>
  </si>
  <si>
    <t>BLASTER, DINAMITADOR OU CABO DE FOGO COM ENCARGOS COMPLEMENTARES</t>
  </si>
  <si>
    <t>BLASTER, DINAMITADOR OU CABO DE FORÇA COM ENCARGOS COMPLEMENTARES</t>
  </si>
  <si>
    <t>CALCETEIRO COM ENCARGOS COMPLEMENTARES</t>
  </si>
  <si>
    <t>CARPINTEIRO AUXILIAR COM ENCARGOS COMPLEMENTARES</t>
  </si>
  <si>
    <t>CARPINTEIRO DE ESQUADRIA COM ENCARGOS COMPLEMENTARES</t>
  </si>
  <si>
    <t>CARPINTEIRO DE ESQUADRIAS COM ENCARGOS COMPLEMENTARES</t>
  </si>
  <si>
    <t>CARPINTEIRO DE FORMAS COM ENCARGOS COMPLEMENTARES</t>
  </si>
  <si>
    <t>CAVOUQUEIRO OU OPERADOR DE PERFURATRIZ COM ENCARGOS COMPLEMENTARES</t>
  </si>
  <si>
    <t>CAVOUQUEIRO OU OPERADOR PERFURATRIZ/ROMPEDOR COM ENCARGOS COMPLEMENTARES</t>
  </si>
  <si>
    <t>CURSO DE CAPACITAÇÃO PARA AJUDANTE DE ARMADOR (ENCARGOS COMPLEMENTARES) - HORISTA</t>
  </si>
  <si>
    <t>CURSO DE CAPACITAÇÃO PARA AJUDANTE DE ARMADOR (ENCARGOS COMPLEMENTARES) - MENSALISTA</t>
  </si>
  <si>
    <t>CURSO DE CAPACITAÇÃO PARA AJUDANTE DE CARPINTEIRO (ENCARGOS COMPLEMENTARES) - HORISTA</t>
  </si>
  <si>
    <t>CURSO DE CAPACITAÇÃO PARA AJUDANTE DE ELETRICISTA (ENCARGOS COMPLEMENTARES) - MENSALISTA</t>
  </si>
  <si>
    <t>CURSO DE CAPACITAÇÃO PARA AJUDANTE DE ESTRUTURA METÁLICA (ENCARGOS COMPLEMENTARES) - HORISTA</t>
  </si>
  <si>
    <t>CURSO DE CAPACITAÇÃO PARA AJUDANTE DE ESTRUTURAS METÁLICAS(ENCARGOS COMPLEMENTARES) - MENSALISTA</t>
  </si>
  <si>
    <t>CURSO DE CAPACITAÇÃO PARA AJUDANTE DE OPERAÇÃO EM GERAL (ENCARGOS COMPLEMENTARES) - HORISTA</t>
  </si>
  <si>
    <t>CURSO DE CAPACITAÇÃO PARA AJUDANTE DE OPERAÇÃO EM GERAL (ENCARGOS COMPLEMENTARES) - MENSALISTA</t>
  </si>
  <si>
    <t>CURSO DE CAPACITAÇÃO PARA AJUDANTE DE PEDREIRO (ENCARGOS COMPLEMENTARES) - HORISTA</t>
  </si>
  <si>
    <t>CURSO DE CAPACITAÇÃO PARA AJUDANTE DE PINTOR (ENCARGOS COMPLEMENTARES) - HORISTA</t>
  </si>
  <si>
    <t>CURSO DE CAPACITAÇÃO PARA AJUDANTE DE PINTOR (ENCARGOS COMPLEMENTARES) - MENSALISTA</t>
  </si>
  <si>
    <t>CURSO DE CAPACITAÇÃO PARA AJUDANTE DE SERRALHEIRO (ENCARGOS COMPLEMENTARES) - MENSALISTA</t>
  </si>
  <si>
    <t>CURSO DE CAPACITAÇÃO PARA AJUDANTE ESPECIALIZADO (ENCARGOS COMPLEMENTARES) - HORISTA</t>
  </si>
  <si>
    <t>CURSO DE CAPACITAÇÃO PARA AJUDANTE ESPECIALIZADO (ENCARGOS COMPLEMENTARES) - MENSALISTA</t>
  </si>
  <si>
    <t>CURSO DE CAPACITAÇÃO PARA ALMOXARIFE (ENCARGOS COMPLEMENTARES) - HORISTA</t>
  </si>
  <si>
    <t>CURSO DE CAPACITAÇÃO PARA ALMOXARIFE (ENCARGOS COMPLEMENTARES) - MENSALISTA</t>
  </si>
  <si>
    <t>CURSO DE CAPACITAÇÃO PARA APONTADOR OU APROPRIADOR (ENCARGOS COMPLEMENTARES) - HORISTA</t>
  </si>
  <si>
    <t>CURSO DE CAPACITAÇÃO PARA APONTADOR OU APROPRIADOR (ENCARGOS COMPLEMENTARES) - MENSALISTA</t>
  </si>
  <si>
    <t>CURSO DE CAPACITAÇÃO PARA ARMADOR (ENCARGOS COMPLEMENTARES) - HORISTA</t>
  </si>
  <si>
    <t>CURSO DE CAPACITAÇÃO PARA ARMADOR (ENCARGOS COMPLEMENTARES) - MENSALISTA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</si>
  <si>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</si>
  <si>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</si>
  <si>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</si>
  <si>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</si>
  <si>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</si>
  <si>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</si>
  <si>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ASSENTADOR DE MANILHA (ENCARGOS COMPLEMENTARES) - MENSALISTA</t>
  </si>
  <si>
    <t>CURSO DE CAPACITAÇÃO PARA ASSENTADOR DE TUBOS (ENCARGOS COMPLEMENTARES) - HORISTA</t>
  </si>
  <si>
    <t>CURSO DE CAPACITAÇÃO PARA AUXILIAR DE AZULEJISTA (ENCARGOS COMPLEMENTARES) - HORISTA</t>
  </si>
  <si>
    <t>CURSO DE CAPACITAÇÃO PARA AUXILIAR DE AZULEJISTA (ENCARGOS COMPLEMENTARES) - MENSALISTA</t>
  </si>
  <si>
    <t>CURSO DE CAPACITAÇÃO PARA AUXILIAR DE ELETRICISTA (ENCARGOS COMPLEMENTARES) - HORISTA</t>
  </si>
  <si>
    <t>CURSO DE CAPACITAÇÃO PARA AUXILIAR DE ENCANADOR OU BOMBEIRO HIDRÁULICO (ENCARGOS COMPLEMENTARES) - HORISTA</t>
  </si>
  <si>
    <t>CURSO DE CAPACITAÇÃO PARA AUXILIAR DE ENCANADOR OU BOMBEIRO HIDRÁULICO (ENCARGOS COMPLEMENTARES) - MENSALISTA</t>
  </si>
  <si>
    <t>CURSO DE CAPACITAÇÃO PARA AUXILIAR DE ESCRITÓRIO (ENCARGOS COMPLEMENTARES) - HORISTA</t>
  </si>
  <si>
    <t>CURSO DE CAPACITAÇÃO PARA AUXILIAR DE ESCRITÓRIO (ENCARGOS COMPLEMENTARES) - MENSALISTA</t>
  </si>
  <si>
    <t>CURSO DE CAPACITAÇÃO PARA AUXILIAR DE LABORATORISTA (ENCARGOS COMPLEMENTARES) - MENSALISTA</t>
  </si>
  <si>
    <t>CURSO DE CAPACITAÇÃO PARA AUXILIAR DE LABORATÓRIO (ENCARGOS COMPLEMENTARES) - HORISTA</t>
  </si>
  <si>
    <t>CURSO DE CAPACITAÇÃO PARA AUXILIAR DE MECANICO (ENCARGOS COMPLEMENTARES) - MENSALISTA</t>
  </si>
  <si>
    <t>CURSO DE CAPACITAÇÃO PARA AUXILIAR DE MECÂNICO (ENCARGOS COMPLEMENTARES) - HORISTA</t>
  </si>
  <si>
    <t>CURSO DE CAPACITAÇÃO PARA AUXILIAR DE PEDREIRO (ENCARGOS COMPLEMENTARES) - MENSALISTA</t>
  </si>
  <si>
    <t>CURSO DE CAPACITAÇÃO PARA AUXILIAR DE SERRALHEIRO (ENCARGOS COMPLEMENTARES) - HORISTA</t>
  </si>
  <si>
    <t>CURSO DE CAPACITAÇÃO PARA AUXILIAR DE SERVIÇOS GERAIS (ENCARGOS COMPLEMENTARES) - HORISTA</t>
  </si>
  <si>
    <t>CURSO DE CAPACITAÇÃO PARA AUXILIAR DE SERVIÇOS GERAIS (ENCARGOS COMPLEMENTARES) - MENSALISTA</t>
  </si>
  <si>
    <t>CURSO DE CAPACITAÇÃO PARA AUXILIAR DE TOPÓGRAFO (ENCARGOS COMPLEMENTARES) - HORISTA</t>
  </si>
  <si>
    <t>CURSO DE CAPACITAÇÃO PARA AUXILIAR DE TOPÓGRAFO (ENCARGOS COMPLEMENTARES) - MENSALISTA</t>
  </si>
  <si>
    <t>CURSO DE CAPACITAÇÃO PARA AUXILIAR TÉCNICO DE ENGENHARIA (ENCARGOS COMPLEMENTARES) - HORISTA</t>
  </si>
  <si>
    <t>CURSO DE CAPACITAÇÃO PARA AUXILIAR TÉCNICO DE ENGENHARIA (ENCARGOS COMPLEMENTARES) - MENSALISTA</t>
  </si>
  <si>
    <t>CURSO DE CAPACITAÇÃO PARA AZULEJISTA OU LADRILHISTA (ENCARGOS COMPLEMENTARES) - HORISTA</t>
  </si>
  <si>
    <t>CURSO DE CAPACITAÇÃO PARA AZULEJISTA OU LADRILHISTA (ENCARGOS COMPLEMENTARES) - MENSALISTA</t>
  </si>
  <si>
    <t>CURSO DE CAPACITAÇÃO PARA BLASTER, DINAMITADOR OU CABO DE FOGO (ENCARGOS COMPLEMENTARES) - HORISTA</t>
  </si>
  <si>
    <t>CURSO DE CAPACITAÇÃO PARA BLASTER, DINAMITADOR OU CABO DE FORÇA (ENCARGOS COMPLEMENTARES) - MENSALISTA</t>
  </si>
  <si>
    <t>CURSO DE CAPACITAÇÃO PARA CALCETEIRO (ENCARGOS COMPLEMENTARES) - HORISTA</t>
  </si>
  <si>
    <t>CURSO DE CAPACITAÇÃO PARA CALCETEIRO (ENCARGOS COMPLEMENTARES) - MENSALISTA</t>
  </si>
  <si>
    <t>CURSO DE CAPACITAÇÃO PARA CARPINTEIRO AUXILIAR (ENCARGOS COMPLEMENTARES) - MENSALISTA</t>
  </si>
  <si>
    <t>CURSO DE CAPACITAÇÃO PARA CARPINTEIRO DE ESQUADRIA (ENCARGOS COMPLEMENTARES) - HORISTA</t>
  </si>
  <si>
    <t>CURSO DE CAPACITAÇÃO PARA CARPINTEIRO DE ESQUADRIAS (ENCARGOS COMPLEMENTARES) - MENSALISTA</t>
  </si>
  <si>
    <t>CURSO DE CAPACITAÇÃO PARA CARPINTEIRO DE FORMAS (ENCARGOS COMPLEMENTARES) - MENSALISTA</t>
  </si>
  <si>
    <t>CURSO DE CAPACITAÇÃO PARA CARPINTEIRO DE FÔRMAS (ENCARGOS COMPLEMENTARES) - HORISTA</t>
  </si>
  <si>
    <t>CURSO DE CAPACITAÇÃO PARA CAVOUQUEIRO OU OPERADOR DE PERFURATRIZ (ENCARGOS COMPLEMENTARES) - MENSALISTA</t>
  </si>
  <si>
    <t>CURSO DE CAPACITAÇÃO PARA CAVOUQUEIRO OU OPERADOR PERFURATRIZ/ROMPEDOR (ENCARGOS COMPLEMENTARES) - HORISTA</t>
  </si>
  <si>
    <t>CURSO DE CAPACITAÇÃO PARA DESENHISTA PROJETISTA (ENCARGOS COMPLEMENTARES) - HORISTA</t>
  </si>
  <si>
    <t>CURSO DE CAPACITAÇÃO PARA DESENHISTA PROJETISTA (ENCARGOS COMPLEMENTARES) - MENSALISTA</t>
  </si>
  <si>
    <t>CURSO DE CAPACITAÇÃO PARA ELETRICISTA (ENCARGOS COMPLEMENTARES) - HORISTA</t>
  </si>
  <si>
    <t>CURSO DE CAPACITAÇÃO PARA ELETRICISTA (ENCARGOS COMPLEMENTARES) - MENSALISTA</t>
  </si>
  <si>
    <t>CURSO DE CAPACITAÇÃO PARA ELETROTÉCNICO (ENCARGOS COMPLEMENTARES) - HORISTA</t>
  </si>
  <si>
    <t>CURSO DE CAPACITAÇÃO PARA ELETROTÉCNICO (ENCARGOS COMPLEMENTARES) - MENSALISTA</t>
  </si>
  <si>
    <t>CURSO DE CAPACITAÇÃO PARA ENCANADOR OU BOMBEIRO HIDRÁULICO (ENCARGOS COMPLEMENTARES) - HORISTA</t>
  </si>
  <si>
    <t>CURSO DE CAPACITAÇÃO PARA ENCANADOR OU BOMBEIRO HIDRÁULICO (ENCARGOS COMPLEMENTARES) - MENSALISTA</t>
  </si>
  <si>
    <t>CURSO DE CAPACITAÇÃO PARA ENCARREGADO GERAL (ENCARGOS COMPLEMENTARES) - HORISTA</t>
  </si>
  <si>
    <t>CURSO DE CAPACITAÇÃO PARA ENCARREGADO GERAL DE OBRAS (ENCARGOS COMPLEMENTARES) - MENSALISTA</t>
  </si>
  <si>
    <t>CURSO DE CAPACITAÇÃO PARA ENGENHEIRO CIVIL DE OBRA JÚNIOR (ENCARGOS COMPLEMENTARES) - HORISTA</t>
  </si>
  <si>
    <t>CURSO DE CAPACITAÇÃO PARA ENGENHEIRO CIVIL DE OBRA JÚNIOR (ENCARGOS COMPLEMENTARES) - MENSALISTA</t>
  </si>
  <si>
    <t>CURSO DE CAPACITAÇÃO PARA ENGENHEIRO CIVIL DE OBRA PLENO (ENCARGOS COMPLEMENTARES) - HORISTA</t>
  </si>
  <si>
    <t>CURSO DE CAPACITAÇÃO PARA ENGENHEIRO CIVIL DE OBRA PLENO (ENCARGOS COMPLEMENTARES) - MENSALISTA</t>
  </si>
  <si>
    <t>CURSO DE CAPACITAÇÃO PARA ENGENHEIRO CIVIL DE OBRA SÊNIOR (ENCARGOS COMPLEMENTARES) - HORISTA</t>
  </si>
  <si>
    <t>CURSO DE CAPACITAÇÃO PARA ENGENHEIRO CIVIL DE OBRA SÊNIOR (ENCARGOS COMPLEMENTARES) - MENSALISTA</t>
  </si>
  <si>
    <t>CURSO DE CAPACITAÇÃO PARA GESSEIRO (ENCARGOS COMPLEMENTARES) - HORISTA</t>
  </si>
  <si>
    <t>CURSO DE CAPACITAÇÃO PARA GESSEIRO (ENCARGOS COMPLEMENTARES) - MENSALISTA</t>
  </si>
  <si>
    <t>CURSO DE CAPACITAÇÃO PARA IMPERMEABILIZADOR (ENCARGOS COMPLEMENTARES) - HORISTA</t>
  </si>
  <si>
    <t>CURSO DE CAPACITAÇÃO PARA IMPERMEABILIZADOR (ENCARGOS COMPLEMENTARES) - MENSALISTA</t>
  </si>
  <si>
    <t>CURSO DE CAPACITAÇÃO PARA INSTALADOR DE PISO ELEVADO (ENCARGOS COMPLEMENTARES) - HORISTA</t>
  </si>
  <si>
    <t>CURSO DE CAPACITAÇÃO PARA INSTALADOR DE TUBULAÇÕES (ENCARGOS COMPLEMENTARES) - MENSALISTA</t>
  </si>
  <si>
    <t>CURSO DE CAPACITAÇÃO PARA JARDINEIRO (ENCARGOS COMPLEMENTARES) - HORISTA</t>
  </si>
  <si>
    <t>CURSO DE CAPACITAÇÃO PARA JARDINEIRO (ENCARGOS COMPLEMENTARES) - MENSALISTA</t>
  </si>
  <si>
    <t>CURSO DE CAPACITAÇÃO PARA MARCENEIRO (ENCARGOS COMPLEMENTARES) - HORISTA</t>
  </si>
  <si>
    <t>CURSO DE CAPACITAÇÃO PARA MARCENEIRO (ENCARGOS COMPLEMENTARES) - MENSALISTA</t>
  </si>
  <si>
    <t>CURSO DE CAPACITAÇÃO PARA MARMORISTA / GRANITEIRO (ENCARGOS COMPLEMENTARES) - MENSALISTA</t>
  </si>
  <si>
    <t>CURSO DE CAPACITAÇÃO PARA MARMORISTA/GRANITEIRO (ENCARGOS COMPLEMENTARES) - HORISTA</t>
  </si>
  <si>
    <t>CURSO DE CAPACITAÇÃO PARA MAÇARIQUEIRO (ENCARGOS COMPLEMENTARES) - HORISTA</t>
  </si>
  <si>
    <t>CURSO DE CAPACITAÇÃO PARA MAÇARIQUEIRO (ENCARGOS COMPLEMENTARES) - MENSALISTA</t>
  </si>
  <si>
    <t>CURSO DE CAPACITAÇÃO PARA MECÂNICO DE EQUIPAMENTOS PESADOS (ENCARGOS COMPLEMENTARES) - HORISTA</t>
  </si>
  <si>
    <t>CURSO DE CAPACITAÇÃO PARA MECÂNICO DE EQUIPAMENTOS PESADOS (ENCARGOS COMPLEMENTARES) - MENSALISTA</t>
  </si>
  <si>
    <t>CURSO DE CAPACITAÇÃO PARA MECÂNICO DE REFRIGERAÇÃO (ENCARGOS COMPLEMENTARES) - HORISTA</t>
  </si>
  <si>
    <t>CURSO DE CAPACITAÇÃO PARA MECÂNICO DE REFRIGERAÇÃO (ENCARGOS COMPLEMENTARES) - MENSALISTA</t>
  </si>
  <si>
    <t>CURSO DE CAPACITAÇÃO PARA MESTRE DE OBRAS (ENCARGOS COMPLEMENTARES) - HORISTA</t>
  </si>
  <si>
    <t>CURSO DE CAPACITAÇÃO PARA MESTRE DE OBRAS (ENCARGOS COMPLEMENTARES) - MENSALISTA</t>
  </si>
  <si>
    <t>CURSO DE CAPACITAÇÃO PARA MONTADOR DE ELETROELETRONICOS (ENCARGOS COMPLEMENTARES) - HORISTA</t>
  </si>
  <si>
    <t>CURSO DE CAPACITAÇÃO PARA MONTADOR DE ELETROELETRONICOS(ENCARGOS COMPLEMENTARES) - MENSALISTA</t>
  </si>
  <si>
    <t>CURSO DE CAPACITAÇÃO PARA MONTADOR DE ESTRUTURA METÁLICA (ENCARGOS COMPLEMENTARES) - HORISTA</t>
  </si>
  <si>
    <t>CURSO DE CAPACITAÇÃO PARA MONTADOR DE ESTRUTURAS METALICAS (ENCARGOS COMPLEMENTARES) - MENSALISTA</t>
  </si>
  <si>
    <t>CURSO DE CAPACITAÇÃO PARA MONTADOR DE FÔRMAS DO SISTEMA DE PAREDES DE CONCRETO (ENCARGOS COMPLEMENTARES) - HORISTA</t>
  </si>
  <si>
    <t>CURSO DE CAPACITAÇÃO PARA MONTADOR DE MAQUINAS (ENCARGOS COMPLEMENTARES) - MENSALISTA</t>
  </si>
  <si>
    <t>CURSO DE CAPACITAÇÃO PARA MONTADOR DE TUBO AÇO/EQUIPAMENTOS (ENCARGOS COMPLEMENTARES) - HORISTA</t>
  </si>
  <si>
    <t>CURSO DE CAPACITAÇÃO PARA MONTADOR ELETROMECÂNICO (ENCARGOS COMPLEMENTARES) - HORISTA</t>
  </si>
  <si>
    <t>CURSO DE CAPACITAÇÃO PARA MOTORISTA DE BASCULANTE (ENCARGOS COMPLEMENTARES) - HORISTA</t>
  </si>
  <si>
    <t>CURSO DE CAPACITAÇÃO PARA MOTORISTA DE CAMINHAO-BASCULANTE (ENCARGOS COMPLEMENTARES) - MENSALISTA</t>
  </si>
  <si>
    <t>CURSO DE CAPACITAÇÃO PARA MOTORISTA DE CAMINHAO-CARRETA (ENCARGOS COMPLEMENTARES) - MENSALISTA</t>
  </si>
  <si>
    <t>CURSO DE CAPACITAÇÃO PARA MOTORISTA DE CAMINHÃO (ENCARGOS COMPLEMENTARES) - HORISTA</t>
  </si>
  <si>
    <t>CURSO DE CAPACITAÇÃO PARA MOTORISTA DE CAMINHÃO (ENCARGOS COMPLEMENTARES) - MENSALISTA</t>
  </si>
  <si>
    <t>CURSO DE CAPACITAÇÃO PARA MOTORISTA DE CAMINHÃO E CARRETA (ENCARGOS COMPLEMENTARES) - HORISTA</t>
  </si>
  <si>
    <t>CURSO DE CAPACITAÇÃO PARA MOTORISTA DE CARRO DE PASSEIO (ENCARGOS COMPLEMENTARES) - MENSALISTA</t>
  </si>
  <si>
    <t>CURSO DE CAPACITAÇÃO PARA MOTORISTA DE VEÍCULO LEVE (ENCARGOS COMPLEMENTARES) - HORISTA</t>
  </si>
  <si>
    <t>CURSO DE CAPACITAÇÃO PARA MOTORISTA OPERADOR DE CAMINHAO COM MUNCK (ENCARGOS COMPLEMENTARES) - MENSALISTA</t>
  </si>
  <si>
    <t>CURSO DE CAPACITAÇÃO PARA MOTORISTA OPERADOR DE MUNCK (ENCARGOS COMPLEMENTARES) - HORISTA</t>
  </si>
  <si>
    <t>CURSO DE CAPACITAÇÃO PARA NIVELADOR (ENCARGOS COMPLEMENTARES) - HORISTA</t>
  </si>
  <si>
    <t>CURSO DE CAPACITAÇÃO PARA NIVELADOR (ENCARGOS COMPLEMENTARES) - MENSALISTA</t>
  </si>
  <si>
    <t>CURSO DE CAPACITAÇÃO PARA OPERADOR DE BATE-ESTACAS (ENCARGOS COMPLEMENTARES) - MENSALISTA</t>
  </si>
  <si>
    <t>CURSO DE CAPACITAÇÃO PARA OPERADOR DE BETONEIRA (CAMINHÃO) (ENCARGOS COMPLEMENTARES) - HORISTA</t>
  </si>
  <si>
    <t>CURSO DE CAPACITAÇÃO PARA OPERADOR DE BETONEIRA (ENCARGOS COMPLEMENTARES) - MENSALISTA</t>
  </si>
  <si>
    <t>CURSO DE CAPACITAÇÃO PARA OPERADOR DE BETONEIRA ESTACIONARIA / MISTURADOR (ENCARGOS COMPLEMENTARES) - MENSALISTA</t>
  </si>
  <si>
    <t>CURSO DE CAPACITAÇÃO PARA OPERADOR DE BETONEIRA ESTACIONÁRIA/MISTURADOR (ENCARGOS COMPLEMENTARES) - HORISTA</t>
  </si>
  <si>
    <t>CURSO DE CAPACITAÇÃO PARA OPERADOR DE COMPRESSOR DE AR OU COMPRESSORISTA (ENCARGOS COMPLEMENTARES) - MENSALISTA</t>
  </si>
  <si>
    <t>CURSO DE CAPACITAÇÃO PARA OPERADOR DE COMPRESSOR OU COMPRESSORISTA (ENCARGOS COMPLEMENTARES) - HORISTA</t>
  </si>
  <si>
    <t>CURSO DE CAPACITAÇÃO PARA OPERADOR DE DEMARCADORA DE FAIXAS (ENCARGOS COMPLEMENTARES) - HORISTA</t>
  </si>
  <si>
    <t>CURSO DE CAPACITAÇÃO PARA OPERADOR DE DEMARCADORA DE FAIXAS DE TRAFEGO (ENCARGOS COMPLEMENTARES) - MENSALISTA</t>
  </si>
  <si>
    <t>CURSO DE CAPACITAÇÃO PARA OPERADOR DE ESCAVADEIRA (ENCARGOS COMPLEMENTARES) - HORISTA</t>
  </si>
  <si>
    <t>CURSO DE CAPACITAÇÃO PARA OPERADOR DE ESCAVADEIRA (ENCARGOS COMPLEMENTARES) - MENSALISTA</t>
  </si>
  <si>
    <t>CURSO DE CAPACITAÇÃO PARA OPERADOR DE GUINCHO (ENCARGOS COMPLEMENTARES) - HORISTA</t>
  </si>
  <si>
    <t>CURSO DE CAPACITAÇÃO PARA OPERADOR DE GUINCHO OU GUINCHEIRO (ENCARGOS COMPLEMENTARES) - MENSALISTA</t>
  </si>
  <si>
    <t>CURSO DE CAPACITAÇÃO PARA OPERADOR DE GUINDASTE (ENCARGOS COMPLEMENTARES) - HORISTA</t>
  </si>
  <si>
    <t>CURSO DE CAPACITAÇÃO PARA OPERADOR DE GUINDASTE (ENCARGOS COMPLEMENTARES) - MENSALISTA</t>
  </si>
  <si>
    <t>CURSO DE CAPACITAÇÃO PARA OPERADOR DE JATO ABRASIVO OU JATISTA (ENCARGOS COMPLEMENTARES) - MENSALISTA</t>
  </si>
  <si>
    <t>CURSO DE CAPACITAÇÃO PARA OPERADOR DE MAQUINAS E TRATORES DIVERSOS (ENCARGOS COMPLEMENTARES) - MENSALISTA</t>
  </si>
  <si>
    <t>CURSO DE CAPACITAÇÃO PARA OPERADOR DE MARTELETE OU MARTELETEIRO (ENCARGOS COMPLEMENTARES) - HORISTA</t>
  </si>
  <si>
    <t>CURSO DE CAPACITAÇÃO PARA OPERADOR DE MARTELETE OU MARTELETEIRO (ENCARGOS COMPLEMENTARES) - MENSALISTA</t>
  </si>
  <si>
    <t>CURSO DE CAPACITAÇÃO PARA OPERADOR DE MOTO SCRAPER (ENCARGOS COMPLEMENTARES) - MENSALISTA</t>
  </si>
  <si>
    <t>CURSO DE CAPACITAÇÃO PARA OPERADOR DE MOTO-ESCREIPER (ENCARGOS COMPLEMENTARES) - HORISTA</t>
  </si>
  <si>
    <t>CURSO DE CAPACITAÇÃO PARA OPERADOR DE MOTONIVELADORA (ENCARGOS COMPLEMENTARES) - HORISTA</t>
  </si>
  <si>
    <t>CURSO DE CAPACITAÇÃO PARA OPERADOR DE MOTONIVELADORA (ENCARGOS COMPLEMENTARES) - MENSALISTA</t>
  </si>
  <si>
    <t>CURSO DE CAPACITAÇÃO PARA OPERADOR DE MÁQUINAS E EQUIPAMENTOS (ENCARGOS COMPLEMENTARES) - HORISTA</t>
  </si>
  <si>
    <t>CURSO DE CAPACITAÇÃO PARA OPERADOR DE PA CARREGADEIRA (ENCARGOS COMPLEMENTARES) - MENSALISTA</t>
  </si>
  <si>
    <t>CURSO DE CAPACITAÇÃO PARA OPERADOR DE PAVIMENTADORA (ENCARGOS COMPLEMENTARES) - HORISTA</t>
  </si>
  <si>
    <t>CURSO DE CAPACITAÇÃO PARA OPERADOR DE PAVIMENTADORA / MESA VIBROACABADORA (ENCARGOS COMPLEMENTARES) - MENSALISTA</t>
  </si>
  <si>
    <t>CURSO DE CAPACITAÇÃO PARA OPERADOR DE PÁ CARREGADEIRA (ENCARGOS COMPLEMENTARES) - HORISTA</t>
  </si>
  <si>
    <t>CURSO DE CAPACITAÇÃO PARA OPERADOR DE ROLO COMPACTADOR (ENCARGOS COMPLEMENTARES) - HORISTA</t>
  </si>
  <si>
    <t>CURSO DE CAPACITAÇÃO PARA OPERADOR DE ROLO COMPACTADOR (ENCARGOS COMPLEMENTARES) - MENSALISTA</t>
  </si>
  <si>
    <t>CURSO DE CAPACITAÇÃO PARA OPERADOR DE USINA DE ASFALTO, DE SOLOS OU DE CONCRETO (ENCARGOS COMPLEMENTARES) - HORISTA</t>
  </si>
  <si>
    <t>CURSO DE CAPACITAÇÃO PARA OPERADOR DE USINA DE ASFALTO, DE SOLOS OU DE CONCRETO (ENCARGOS COMPLEMENTARES) - MENSALISTA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</si>
  <si>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</si>
  <si>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</si>
  <si>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</si>
  <si>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PASTILHEIRO (ENCARGOS COMPLEMENTARES) - MENSALISTA</t>
  </si>
  <si>
    <t>CURSO DE CAPACITAÇÃO PARA PEDREIRO (ENCARGOS COMPLEMENTARES) - HORISTA</t>
  </si>
  <si>
    <t>CURSO DE CAPACITAÇÃO PARA PEDREIRO (ENCARGOS COMPLEMENTARES) - MENSALISTA</t>
  </si>
  <si>
    <t>CURSO DE CAPACITAÇÃO PARA PINTOR (ENCARGOS COMPLEMENTARES) - HORISTA</t>
  </si>
  <si>
    <t>CURSO DE CAPACITAÇÃO PARA PINTOR (ENCARGOS COMPLEMENTARES) - MENSALISTA</t>
  </si>
  <si>
    <t>CURSO DE CAPACITAÇÃO PARA PINTOR DE LETREIROS (ENCARGOS COMPLEMENTARES) - HORISTA</t>
  </si>
  <si>
    <t>CURSO DE CAPACITAÇÃO PARA PINTOR DE LETREIROS (ENCARGOS COMPLEMENTARES) - MENSALISTA</t>
  </si>
  <si>
    <t>CURSO DE CAPACITAÇÃO PARA PINTOR PARA TINTA EPOXI (ENCARGOS COMPLEMENTARES) - MENSALISTA</t>
  </si>
  <si>
    <t>CURSO DE CAPACITAÇÃO PARA PINTOR PARA TINTA EPÓXI (ENCARGOS COMPLEMENTARES) - HORISTA</t>
  </si>
  <si>
    <t>CURSO DE CAPACITAÇÃO PARA POCEIRO (ENCARGOS COMPLEMENTARES) - HORISTA</t>
  </si>
  <si>
    <t>CURSO DE CAPACITAÇÃO PARA POCEIRO / ESCAVADOR DE VALAS E TUBULOES (ENCARGOS COMPLEMENTARES) - MENSALISTA</t>
  </si>
  <si>
    <t>CURSO DE CAPACITAÇÃO PARA RASTELEIRO (ENCARGOS COMPLEMENTARES) - HORISTA</t>
  </si>
  <si>
    <t>CURSO DE CAPACITAÇÃO PARA SERRALHEIRO (ENCARGOS COMPLEMENTARES) - HORISTA</t>
  </si>
  <si>
    <t>CURSO DE CAPACITAÇÃO PARA SERRALHEIRO (ENCARGOS COMPLEMENTARES) - MENSALISTA</t>
  </si>
  <si>
    <t>CURSO DE CAPACITAÇÃO PARA SERVENTE (ENCARGOS COMPLEMENTARES) - HORISTA</t>
  </si>
  <si>
    <t>CURSO DE CAPACITAÇÃO PARA SERVENTE DE OBRAS (ENCARGOS COMPLEMENTARES) - MENSALISTA</t>
  </si>
  <si>
    <t>CURSO DE CAPACITAÇÃO PARA SOLDADOR (ENCARGOS COMPLEMENTARES) - HORISTA</t>
  </si>
  <si>
    <t>CURSO DE CAPACITAÇÃO PARA SOLDADOR (ENCARGOS COMPLEMENTARES) - MENSALISTA</t>
  </si>
  <si>
    <t>CURSO DE CAPACITAÇÃO PARA SOLDADOR A (PARA SOLDA A SER TESTADA COM RAIOS X) (ENCARGOS COMPLEMENTARES) - HORISTA</t>
  </si>
  <si>
    <t>CURSO DE CAPACITAÇÃO PARA SOLDADOR ELETRICO (ENCARGOS COMPLEMENTARES) - MENSALISTA</t>
  </si>
  <si>
    <t>CURSO DE CAPACITAÇÃO PARA TECNICO DE EDIFICACOES (ENCARGOS COMPLEMENTARES) - HORISTA</t>
  </si>
  <si>
    <t>CURSO DE CAPACITAÇÃO PARA TECNICO DE EDIFICACOES (ENCARGOS COMPLEMENTARES) - MENSALISTA</t>
  </si>
  <si>
    <t>CURSO DE CAPACITAÇÃO PARA TECNICO EM LABORATORIO E CAMPO DE CONSTRUCAO CIVIL (ENCARGOS COMPLEMENTARES) - MENSALISTA</t>
  </si>
  <si>
    <t>CURSO DE CAPACITAÇÃO PARA TECNICO EM SONDAGEM (ENCARGOS COMPLEMENTARES) - MENSALISTA</t>
  </si>
  <si>
    <t>CURSO DE CAPACITAÇÃO PARA TELHADISTA (ENCARGOS COMPLEMENTARES) - HORISTA</t>
  </si>
  <si>
    <t>CURSO DE CAPACITAÇÃO PARA TELHADOR (ENCARGOS COMPLEMENTARES) - MENSALISTA</t>
  </si>
  <si>
    <t>CURSO DE CAPACITAÇÃO PARA TOPÓGRAFO (ENCARGOS COMPLEMENTARES) - HORISTA</t>
  </si>
  <si>
    <t>CURSO DE CAPACITAÇÃO PARA TOPÓGRAFO (ENCARGOS COMPLEMENTARES) - MENSALISTA</t>
  </si>
  <si>
    <t>CURSO DE CAPACITAÇÃO PARA TRATORISTA (ENCARGOS COMPLEMENTARES) - HORISTA</t>
  </si>
  <si>
    <t>CURSO DE CAPACITAÇÃO PARA TÉCNICO DE LABORATÓRIO (ENCARGOS COMPLEMENTARES) - HORISTA</t>
  </si>
  <si>
    <t>CURSO DE CAPACITAÇÃO PARA TÉCNICO DE SONDAGEM (ENCARGOS COMPLEMENTARES) - HORISTA</t>
  </si>
  <si>
    <t>CURSO DE CAPACITAÇÃO PARA TÉCNICO EM SEGURANÇA DO TRABALHO (ENCARGOS COMPLEMENTARES) - HORISTA</t>
  </si>
  <si>
    <t>CURSO DE CAPACITAÇÃO PARA TÉCNICO EM SEGURANÇA DO TRABALHO (ENCARGOS COMPLEMENTARES) - MENSALISTA</t>
  </si>
  <si>
    <t>CURSO DE CAPACITAÇÃO PARA VIDRACEIRO (ENCARGOS COMPLEMENTARES) - HORISTA</t>
  </si>
  <si>
    <t>CURSO DE CAPACITAÇÃO PARA VIDRACEIRO (ENCARGOS COMPLEMENTARES) - MENSALISTA</t>
  </si>
  <si>
    <t>CURSO DE CAPACITAÇÃO PARA VIGIA DIURNO (ENCARGOS COMPLEMENTARES) - HORISTA</t>
  </si>
  <si>
    <t>CURSO DE CAPACITAÇÃO PARA VIGIA DIURNO (ENCARGOS COMPLEMENTARES) - MENSALISTA</t>
  </si>
  <si>
    <t>DESENHISTA PROJETISTA COM ENCARGOS COMPLEMENTARES</t>
  </si>
  <si>
    <t>ELETRICISTA COM ENCARGOS COMPLEMENTARES</t>
  </si>
  <si>
    <t>ELETROTÉCNICO COM ENCARGOS COMPLEMENTARES</t>
  </si>
  <si>
    <t>ENCANADOR OU BOMBEIRO HIDRÁULICO COM ENCARGOS COMPLEMENTARES</t>
  </si>
  <si>
    <t>ENCARREGADO GERAL COM ENCARGOS COMPLEMENTARES</t>
  </si>
  <si>
    <t>ENCARREGADO GERAL DE OBRAS COM ENCARGOS COMPLEMENTARES</t>
  </si>
  <si>
    <t>ENGENHEIRO CIVIL DE OBRA JUNIOR COM ENCARGOS COMPLEMENTARES</t>
  </si>
  <si>
    <t>ENGENHEIRO CIVIL DE OBRA PLENO COM ENCARGOS COMPLEMENTARES</t>
  </si>
  <si>
    <t>ENGENHEIRO CIVIL DE OBRA SENIOR COM ENCARGOS COMPLEMENTARES</t>
  </si>
  <si>
    <t>GESSEIRO COM ENCARGOS COMPLEMENTARES</t>
  </si>
  <si>
    <t>IMPERMEABILIZADOR COM ENCARGOS COMPLEMENTARES</t>
  </si>
  <si>
    <t>INSTALADOR DE PISO ELEVADO COM ENCARGOS COMPLEMENTARES</t>
  </si>
  <si>
    <t>INSTALADOR DE TUBULAÇÕES COM ENCARGOS COMPLEMENTARES</t>
  </si>
  <si>
    <t>JARDINEIRO COM ENCARGOS COMPLEMENTARES</t>
  </si>
  <si>
    <t>MACARIQUEIRO COM ENCARGOS COMPLEMENTARES</t>
  </si>
  <si>
    <t>MARCENEIRO COM ENCARGOS COMPLEMENTARES</t>
  </si>
  <si>
    <t>MARMORISTA / GRANITEIRO COM ENCARGOS COMPLEMENTARES</t>
  </si>
  <si>
    <t>MARMORISTA/GRANITEIRO COM ENCARGOS COMPLEMENTARES</t>
  </si>
  <si>
    <t>MAÇARIQUEIRO COM ENCARGOS COMPLEMENTARES</t>
  </si>
  <si>
    <t>MECÂNICO DE EQUIPAMENTOS PESADOS COM ENCARGOS COMPLEMENTARES</t>
  </si>
  <si>
    <t>MECÂNICO DE REFRIGERAÇÃO COM ENCARGOS COMPLEMENTARES</t>
  </si>
  <si>
    <t>MECÃNICO DE EQUIPAMENTOS PESADOS COM ENCARGOS COMPLEMENTARES</t>
  </si>
  <si>
    <t>MESTRE DE OBRAS COM ENCARGOS COMPLEMENTARES</t>
  </si>
  <si>
    <t>MONTADOR (TUBO AÇO/EQUIPAMENTOS) COM ENCARGOS COMPLEMENTARES</t>
  </si>
  <si>
    <t>MONTADOR DE ELETROELETRÔNICO COM ENCARGOS COMPLEMENTARES</t>
  </si>
  <si>
    <t>MONTADOR DE ELETROELETRÔNICOS COM ENCARGOS COMPLEMENTARES</t>
  </si>
  <si>
    <t>MONTADOR DE ESTRUTURA METÁLICA COM ENCARGOS COMPLEMENTARES</t>
  </si>
  <si>
    <t>MONTADOR DE ESTRUTURAS METÁLICAS COM ENCARGOS COMPLEMENTARES</t>
  </si>
  <si>
    <t>MONTADOR DE FÔRMAS DO SISTEMA DE PAREDES DE CONCRETO COM ENCARGOS COMPLEMENTARES</t>
  </si>
  <si>
    <t>MONTADOR DE MÁQUINAS COM ENCARGOS COMPLEMENTARES</t>
  </si>
  <si>
    <t>MONTADOR ELETROMECÃNICO COM ENCARGOS COMPLEMENTARES</t>
  </si>
  <si>
    <t>MOTORISTA DE BASCULANTE COM ENCARGOS COMPLEMENTARES</t>
  </si>
  <si>
    <t>MOTORISTA DE CAMINHAO COM ENCARGOS COMPLEMENTARES</t>
  </si>
  <si>
    <t>MOTORISTA DE CAMINHÃO BASCULANTE COM ENCARGOS COMPLEMENTARES</t>
  </si>
  <si>
    <t>MOTORISTA DE CAMINHÃO CARRETA COM ENCARGOS COMPLEMENTARES</t>
  </si>
  <si>
    <t>MOTORISTA DE CAMINHÃO COM ENCARGOS COMPLEMENTARES</t>
  </si>
  <si>
    <t>MOTORISTA DE CAMINHÃO E CARRETA COM ENCARGOS COMPLEMENTARES</t>
  </si>
  <si>
    <t>MOTORISTA DE CARRO DE PASSEIO COM ENCARGOS COMPLEMENTARES</t>
  </si>
  <si>
    <t>MOTORISTA DE VEÍCULO LEVE COM ENCARGOS COMPLEMENTARES</t>
  </si>
  <si>
    <t>MOTORISTA OPERADOR DE CAMINHÃO COM MUNCK COM ENCARGOS COMPLEMENTARES</t>
  </si>
  <si>
    <t>MOTORISTA OPERADOR DE MUNCK COM ENCARGOS COMPLEMENTARES</t>
  </si>
  <si>
    <t>NIVELADOR COM ENCARGOS COMPLEMENTARES</t>
  </si>
  <si>
    <t>OPERADOR DE BATE-ESTACA COM ENCARGOS COMPLEMENTARES</t>
  </si>
  <si>
    <t>OPERADOR DE BETONEIRA (CAMINHÃO) COM ENCARGOS COMPLEMENTARES</t>
  </si>
  <si>
    <t>OPERADOR DE BETONEIRA ESTACIONÁRIA COM ENCARGOS COMPLEMENTARES</t>
  </si>
  <si>
    <t>OPERADOR DE BETONEIRA ESTACIONÁRIA/MISTURADOR COM ENCARGOS COMPLEMENTARES</t>
  </si>
  <si>
    <t>OPERADOR DE COMPRESSOR DE AR OU COMPRESSORISTA COM ENCARGOS COMPLEMENTARES</t>
  </si>
  <si>
    <t>OPERADOR DE COMPRESSOR OU COMPRESSORISTA COM ENCARGOS COMPLEMENTARES</t>
  </si>
  <si>
    <t>OPERADOR DE DEMARCADORA DE FAIXAS COM ENCARGOS COMPLEMENTARES</t>
  </si>
  <si>
    <t>OPERADOR DE DEMARCADORA DE FAIXAS DE TRÁFEGO COM ENCARGOS COMPLEMENTARES</t>
  </si>
  <si>
    <t>OPERADOR DE ESCAVADEIRA COM ENCARGOS COMPLEMENTARES</t>
  </si>
  <si>
    <t>OPERADOR DE GUINCHO COM ENCARGOS COMPLEMENTARES</t>
  </si>
  <si>
    <t>OPERADOR DE GUINCHO OU GUINCHEIRO COM ENCARGOS COMPLEMENTARES</t>
  </si>
  <si>
    <t>OPERADOR DE GUINDASTE COM ENCARGOS COMPLEMENTARES</t>
  </si>
  <si>
    <t>OPERADOR DE JATO ABRASIVO OU JATISTA COM ENCARGOS COMPLEMENTARES</t>
  </si>
  <si>
    <t>OPERADOR DE MARTELETE OU MARTELETEIRO COM ENCARGOS COMPLEMENTARES</t>
  </si>
  <si>
    <t>OPERADOR DE MOTO SCRAPER COM ENCARGOS COMPLEMENTARES</t>
  </si>
  <si>
    <t>OPERADOR DE MOTO-ESCREIPER COM ENCARGOS COMPLEMENTARES</t>
  </si>
  <si>
    <t>OPERADOR DE MOTONIVELADORA COM ENCARGOS COMPLEMENTARES</t>
  </si>
  <si>
    <t>OPERADOR DE MÁQUINAS E EQUIPAMENTOS COM ENCARGOS COMPLEMENTARES</t>
  </si>
  <si>
    <t>OPERADOR DE MÁQUINAS E TRATORES DIVERSOS COM ENCARGOS COMPLEMENTARES</t>
  </si>
  <si>
    <t>OPERADOR DE PAVIMENTADORA / MESA VIBROACABADORA COM ENCARGOS COMPLEMENTARES</t>
  </si>
  <si>
    <t>OPERADOR DE PAVIMENTADORA COM ENCARGOS COMPLEMENTARES</t>
  </si>
  <si>
    <t>OPERADOR DE PÁ CARREGADEIRA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</si>
  <si>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</si>
  <si>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</si>
  <si>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</si>
  <si>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</si>
  <si>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</si>
  <si>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PEDREIRO COM ENCARGOS COMPLEMENTARES</t>
  </si>
  <si>
    <t>PINTOR COM ENCARGOS COMPLEMENTARES</t>
  </si>
  <si>
    <t>PINTOR DE LETREIROS COM ENCARGOS COMPLEMENTARES</t>
  </si>
  <si>
    <t>PINTOR PARA TINTA EPÓXI COM ENCARGOS COMPLEMENTARES</t>
  </si>
  <si>
    <t>POCEIRO / ESCAVADOR DE VALAS COM ENCARGOS COMPLEMENTARES</t>
  </si>
  <si>
    <t>POCEIRO COM ENCARGOS COMPLEMENTARES</t>
  </si>
  <si>
    <t>RASTELEIRO COM ENCARGOS COMPLEMENTARES</t>
  </si>
  <si>
    <t>SERRALHEIRO COM ENCARGOS COMPLEMENTARES</t>
  </si>
  <si>
    <t>SERVENTE COM ENCARGOS COMPLEMENTARES</t>
  </si>
  <si>
    <t>SERVENTE DE OBRAS COM ENCARGOS COMPLEMENTARES</t>
  </si>
  <si>
    <t>SERVIÇOS TÉCNICOS ESPECIALIZADOS PARA ACOMPANHAMENTO DE EXECUÇÃO DE FUNDAÇÕES PROFUNDAS E ESTRUTURAS DE CONTENÇÃO</t>
  </si>
  <si>
    <t>SOLDADOR A (PARA SOLDA A SER TESTADA COM RAIOS "X") COM ENCARGOS COMPLEMENTARES</t>
  </si>
  <si>
    <t>SOLDADOR COM ENCARGOS COMPLEMENTARES</t>
  </si>
  <si>
    <t>SOLDADOR ELÉTRICO COM ENCARGOS COMPLEMENTARES</t>
  </si>
  <si>
    <t>TECNICO DE EDIFICACOES COM ENCARGOS COMPLEMENTARES</t>
  </si>
  <si>
    <t>TELHADISTA COM ENCARGOS COMPLEMENTARES</t>
  </si>
  <si>
    <t>TELHADOR COM ENCARGOS COMPLEMENTARES</t>
  </si>
  <si>
    <t>TOPOGRAFO COM ENCARGOS COMPLEMENTARES</t>
  </si>
  <si>
    <t>TRATORISTA COM ENCARGOS COMPLEMENTARES</t>
  </si>
  <si>
    <t>TÉCNICO DE LABORATÓRIO COM ENCARGOS COMPLEMENTARES</t>
  </si>
  <si>
    <t>TÉCNICO DE LABORATÓRIO E CAMPO DE CONSTRUÇÃO COM ENCARGOS COMPLEMENTARES</t>
  </si>
  <si>
    <t>TÉCNICO DE SONDAGEM COM ENCARGOS COMPLEMENTARES</t>
  </si>
  <si>
    <t>TÉCNICO EM SEGURANÇA DO TRABALHO COM ENCARGOS COMPLEMENTARES</t>
  </si>
  <si>
    <t>TÉCNICO EM SONDAGEM COM ENCARGOS COMPLEMENTARES</t>
  </si>
  <si>
    <t>VIDRACEIRO COM ENCARGOS COMPLEMENTARES</t>
  </si>
  <si>
    <t>VIGIA DIURNO COM ENCARGOS COMPLEMENTARES</t>
  </si>
  <si>
    <t>EXECUÇÃO DE LINHAS DE REFERÊNCIA EM GABARITO OU CAVALETE. AF_03/2024</t>
  </si>
  <si>
    <t>LOCAÇÃO COM CAVALETE COM ALTURA DE 0,50 M - 2 UTILIZAÇÕES. AF_03/2024</t>
  </si>
  <si>
    <t>LOCAÇÃO COM CAVALETE COM ALTURA DE 1,00 M - 2 UTILIZAÇÕES. AF_03/2024</t>
  </si>
  <si>
    <t>LOCAÇÃO COM USO EXCLUSIVO DE EQUIPAMENTO TOPOGRÁFICO. AF_03/2024</t>
  </si>
  <si>
    <t>LOCAÇÃO CONVENCIONAL DE OBRA, UTILIZANDO GABARITO DE TÁBUAS CORRIDAS PONTALETADAS A CADA 1,50M - 2 UTILIZAÇÕES. AF_03/2024</t>
  </si>
  <si>
    <t>LOCAÇÃO CONVENCIONAL DE OBRA, UTILIZANDO GABARITO DE TÁBUAS CORRIDAS PONTALETADAS A CADA 2,00M - 2 UTILIZAÇÕES. AF_03/2024</t>
  </si>
  <si>
    <t>LOCAÇÃO DE PAVIMENTAÇÃO. AF_03/2024</t>
  </si>
  <si>
    <t>LOCAÇÃO DE PONTO PARA REFERÊNCIA TOPOGRÁFICA. AF_03/2024</t>
  </si>
  <si>
    <t>LOCAÇÃO DE PRAÇAS EM PONTALETEAMENTO. AF_03/2024</t>
  </si>
  <si>
    <t>LOCAÇÃO DE REDE DE ÁGUA OU ESGOTO. AF_03/2024</t>
  </si>
  <si>
    <t>MARCAÇÃO DE PONTOS EM GABARITO OU CAVALETE, COM USO DE ESTAÇÃO TOTAL. AF_03/2024</t>
  </si>
  <si>
    <t>MARCAÇÃO DE PONTOS EM GABARITO OU CAVALETE. AF_03/2024</t>
  </si>
  <si>
    <t>ACABAMENTO MONOCOMANDO PARA CHUVEIRO - FORNECIMENTO E INSTALAÇÃO. AF_01/2020</t>
  </si>
  <si>
    <t>APARELHO MISTURADOR DE MESA PARA LAVATÓRIO, PADRÃO MÉDIO - FORNECIMENTO E INSTALAÇÃO. AF_01/2020</t>
  </si>
  <si>
    <t>APARELHO MISTURADOR DE MESA PARA PIA DE COZINHA, PADRÃO MÉDIO - FORNECIMENTO E INSTALAÇÃO. AF_01/2020</t>
  </si>
  <si>
    <t>ASSENTO SANITÁRIO CONVENCIONAL - FORNECIMENTO E INSTALACAO. AF_01/2020</t>
  </si>
  <si>
    <t>ASSENTO SANITÁRIO INFANTIL - FORNECIMENTO E INSTALACAO. AF_01/2020</t>
  </si>
  <si>
    <t>ASSENTO SANITÁRIO PARA PCD - FORNECIMENTO E INSTALACAO. AF_01/2020</t>
  </si>
  <si>
    <t>BANCADA DE GRANITO CINZA POLIDO, DE 0,50 X 0,60 M, PARA LAVATÓRIO - FORNECIMENTO E INSTALAÇÃO. AF_01/2020</t>
  </si>
  <si>
    <t>BANCADA DE GRANITO CINZA POLIDO, DE 1,50 X 0,60 M, PARA PIA DE COZINHA - FORNECIMENTO E INSTALAÇÃO. AF_01/2020</t>
  </si>
  <si>
    <t>BANCADA DE MÁRMORE BRANCO POLIDO, DE 0,50 X 0,60 M, PARA LAVATÓRIO - FORNECIMENTO E INSTALAÇÃO. AF_01/2020</t>
  </si>
  <si>
    <t>BANCADA DE MÁRMORE BRANCO POLIDO, DE 1,50 X 0,60 M, PARA PIA DE COZINHA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</si>
  <si>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</si>
  <si>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</si>
  <si>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DE 120 X 60CM, COM CUBA INTEGRADA - FORNECIMENTO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</si>
  <si>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</si>
  <si>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</si>
  <si>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BANCADA MÁRMORE BRANCO 150 X 60 CM, COM CUBA DE EMBUTIR DE AÇO, VÁLVULA AMERICANA E SIFÃO TIPO GARRAFA EM METAL, ENGATE FLEXÍVEL 30 CM, TORNEIRA CROMADA, DE MESA, 1/2" OU 3/4", PARA PIA COZINHA, PADRÃO ALTO - FORNEC.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</si>
  <si>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</si>
  <si>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BANCO ARTICULADO, EM ACO INOX, PARA PCD, FIXADO NA PAREDE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</si>
  <si>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</si>
  <si>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</si>
  <si>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</si>
  <si>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</si>
  <si>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</si>
  <si>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</si>
  <si>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</si>
  <si>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</si>
  <si>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</si>
  <si>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</si>
  <si>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</si>
  <si>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CHUVEIRO ELÉTRICO COMUM CORPO PLÁSTICO, TIPO DUCHA - FORNECIMENTO E INSTALAÇÃO. AF_01/2020</t>
  </si>
  <si>
    <t>CUBA DE EMBUTIR DE AÇO INOXIDÁVEL MÉDIA, INCLUSO VÁLVULA TIPO AMERICANA E SIFÃO TIPO GARRAFA EM METAL CROMADO - FORNECIMENTO E INSTALAÇÃO. AF_01/2020</t>
  </si>
  <si>
    <t>CUBA DE EMBUTIR DE AÇO INOXIDÁVEL MÉDIA, INCLUSO VÁLVULA TIPO AMERICANA EM METAL CROMADO E SIFÃO FLEXÍVEL EM PVC - FORNECIMENTO E INSTALAÇÃO. AF_01/2020</t>
  </si>
  <si>
    <t>CUBA DE EMBUTIR OVAL EM LOUÇA BRANCA, 35 X 50CM OU EQUIVALENTE - FORNECIMENTO E INSTALAÇÃO. AF_01/2020</t>
  </si>
  <si>
    <t>CUBA DE EMBUTIR OVAL EM LOUÇA BRANCA, 35 X 50CM OU EQUIVALENTE, INCLUSO VÁLVULA E SIFÃO TIPO GARRAFA EM METAL CROMADO - FORNECIMENTO E INSTALAÇÃO. AF_01/2020</t>
  </si>
  <si>
    <t>CUBA DE EMBUTIR OVAL EM LOUÇA BRANCA, 35 X 50CM OU EQUIVALENTE, INCLUSO VÁLVULA EM METAL CROMADO E SIFÃO FLEXÍVEL EM PVC - FORNECIMENTO E INSTALAÇÃO. AF_01/2020</t>
  </si>
  <si>
    <t>CUBA DE EMBUTIR RETANGULAR DE AÇO INOXIDÁVEL, 46 X 30 X 12 CM - FORNECIMENTO E INSTALAÇÃO. AF_01/2020</t>
  </si>
  <si>
    <t>CUBA DE EMBUTIR RETANGULAR DE AÇO INOXIDÁVEL, 56 X 33 X 12 CM - FORNECIMENTO E INSTALAÇÃO. AF_01/2020</t>
  </si>
  <si>
    <t>ENGATE FLEXÍVEL EM INOX, 1/2 X 30CM - FORNECIMENTO E INSTALAÇÃO. AF_01/2020</t>
  </si>
  <si>
    <t>ENGATE FLEXÍVEL EM INOX, 1/2 X 40CM - FORNECIMENTO E INSTALAÇÃO. AF_01/2020</t>
  </si>
  <si>
    <t>ENGATE FLEXÍVEL EM PLÁSTICO BRANCO, 1/2" X 30CM - FORNECIMENTO E INSTALAÇÃO. AF_01/2020</t>
  </si>
  <si>
    <t>ENGATE FLEXÍVEL EM PLÁSTICO BRANCO, 1/2" X 40CM - FORNECIMENTO E INSTALAÇÃO. AF_01/2020</t>
  </si>
  <si>
    <t>KIT DE ACESSORIOS PARA BANHEIRO EM METAL CROMADO, 5 PECAS, INCLUSO FIXAÇÃO. AF_01/2020</t>
  </si>
  <si>
    <t>LAVATÓRIO LOUÇA BRANCA COM COLUNA, *44 X 35,5* CM, PADRÃO POPULAR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</si>
  <si>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</si>
  <si>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</si>
  <si>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</si>
  <si>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</si>
  <si>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</si>
  <si>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</si>
  <si>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</si>
  <si>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MANOPLA E CANOPLA CROMADA - FORNECIMENTO E INSTALAÇÃO. AF_01/2020</t>
  </si>
  <si>
    <t>MICTÓRIO SIFONADO LOUÇA BRANCA - PADRÃO MÉDIO - FORNECIMENTO E INSTALAÇÃO. AF_01/2020</t>
  </si>
  <si>
    <t>MICTÓRIO SIFONADO LOUÇA BRANCA PARA ENTRADA DE ÁGUA EMBUTIDA - PADRÃO ALTO - FORNECIMENTO E INSTALAÇÃO. AF_01/2020</t>
  </si>
  <si>
    <t>PAPELEIRA DE PAREDE EM METAL CROMADO SEM TAMPA, INCLUSO FIXAÇÃO. AF_01/2020</t>
  </si>
  <si>
    <t>PORTA TOALHA BANHO EM METAL CROMADO, TIPO BARRA, INCLUSO FIXAÇÃO. AF_01/2020</t>
  </si>
  <si>
    <t>PORTA TOALHA ROSTO EM METAL CROMADO, TIPO ARGOLA, INCLUSO FIXAÇÃO. AF_01/2020</t>
  </si>
  <si>
    <t>PUXADOR PARA PCD, FIXADO NA PORTA - FORNECIMENTO E INSTALAÇÃO. AF_01/2020</t>
  </si>
  <si>
    <t>SABONETEIRA DE PAREDE EM METAL CROMADO, INCLUSO FIXAÇÃO. AF_01/2020</t>
  </si>
  <si>
    <t>SABONETEIRA PLASTICA TIPO DISPENSER PARA SABONETE LIQUIDO COM RESERVATORIO 800 A 1500 ML, INCLUSO FIXAÇÃO. AF_01/2020</t>
  </si>
  <si>
    <t>SIFÃO DO TIPO FLEXÍVEL EM PVC 1 X 1.1/2 - FORNECIMENTO E INSTALAÇÃO. AF_01/2020</t>
  </si>
  <si>
    <t>SIFÃO DO TIPO GARRAFA EM METAL CROMADO 1 X 1.1/2" - FORNECIMENTO E INSTALAÇÃO. AF_01/2020</t>
  </si>
  <si>
    <t>SIFÃO DO TIPO GARRAFA/COPO EM PVC 1.1/4 X 1.1/2" - FORNECIMENTO E INSTALAÇÃO. AF_01/2020</t>
  </si>
  <si>
    <t>SUPORTE MÃO FRANCESA EM ACO, ABAS IGUAIS 40 CM, CAPACIDADE MINIMA 70 KG, BRANCO - FORNECIMENTO E INSTALAÇÃO. AF_01/2020</t>
  </si>
  <si>
    <t>SUPORTE MÃO FRANCESA EM AÇO, ABAS IGUAIS 30 CM, CAPACIDADE MINIMA 60 KG, BRANCO - FORNECIMENTO E INSTALAÇÃO. AF_01/2020</t>
  </si>
  <si>
    <t>TANQUE DE LOUÇA BRANCA COM COLUNA, 30L OU EQUIVALENTE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</si>
  <si>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</si>
  <si>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</si>
  <si>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</si>
  <si>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</si>
  <si>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</si>
  <si>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</si>
  <si>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</si>
  <si>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</si>
  <si>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</si>
  <si>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</si>
  <si>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</si>
  <si>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</si>
  <si>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</si>
  <si>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</si>
  <si>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</si>
  <si>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TORNEIRA CROMADA 1/2" OU 3/4" PARA TANQUE, PADRÃO MÉDIO - FORNECIMENTO E INSTALAÇÃO. AF_01/2020</t>
  </si>
  <si>
    <t>TORNEIRA CROMADA 1/2" OU 3/4" PARA TANQUE, PADRÃO POPULAR - FORNECIMENTO E INSTALAÇÃO. AF_01/2020</t>
  </si>
  <si>
    <t>TORNEIRA CROMADA DE MESA PARA LAVATORIO, TIPO MONOCOMANDO. AF_01/2020</t>
  </si>
  <si>
    <t>TORNEIRA CROMADA DE MESA PARA LAVATÓRIO COM SENSOR DE PRESENCA. AF_01/2020</t>
  </si>
  <si>
    <t>TORNEIRA CROMADA DE MESA, 1/2" OU 3/4", PARA LAVATÓRIO, PADRÃO MÉDIO - FORNECIMENTO E INSTALAÇÃO. AF_01/2020</t>
  </si>
  <si>
    <t>TORNEIRA CROMADA DE MESA, 1/2" OU 3/4", PARA LAVATÓRIO, PADRÃO POPULAR - FORNECIMENTO E INSTALAÇÃO. AF_01/2020</t>
  </si>
  <si>
    <t>TORNEIRA CROMADA LONGA, DE PAREDE, 1/2" OU 3/4", PARA PIA DE COZINHA, PADRÃO POPULAR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</si>
  <si>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</si>
  <si>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</si>
  <si>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PLÁSTICA 3/4" PARA TANQUE - FORNECIMENTO E INSTALAÇÃO. AF_01/2020</t>
  </si>
  <si>
    <t>VASO SANITARIO SIFONADO CONVENCIONAL COM LOUÇA BRANCA - FORNECIMENTO E INSTALAÇÃO. AF_01/2020</t>
  </si>
  <si>
    <t>VASO SANITARIO SIFONADO CONVENCIONAL COM LOUÇA BRANCA, INCLUSO CONJUNTO DE LIGAÇÃO PARA BACIA SANITÁRIA AJUSTÁVEL - FORNECIMENTO E INSTALAÇÃO. AF_01/2020</t>
  </si>
  <si>
    <t>VASO SANITARIO SIFONADO CONVENCIONAL PARA PCD SEM FURO FRONTAL COM LOUÇA BRANCA SEM ASSENTO - FORNECIMENTO E INSTALAÇÃO. AF_01/2020</t>
  </si>
  <si>
    <t>VASO SANITARIO SIFONADO CONVENCIONAL PARA PCD SEM FURO FRONTAL COM LOUÇA BRANCA SEM ASSENTO, INCLUSO CONJUNTO DE LIGAÇÃO PARA BACIA SANITÁRIA AJUSTÁVEL - FORNECIMENTO E INSTALAÇÃO. AF_01/2020</t>
  </si>
  <si>
    <t>VASO SANITÁRIO INFANTIL LOUÇA BRANCA - FORNECIMENTO E INSTALACAO. AF_01/2020</t>
  </si>
  <si>
    <t>VASO SANITÁRIO SIFONADO COM CAIXA ACOPLADA LOUÇA BRANCA - FORNECIMENTO E INSTALAÇÃO. AF_01/2020</t>
  </si>
  <si>
    <t>VASO SANITÁRIO SIFONADO COM CAIXA ACOPLADA LOUÇA BRANCA - PADRÃO MÉDIO, INCLUSO ENGATE FLEXÍVEL EM METAL CROMADO, 1/2 X 40CM - FORNECIMENTO E INSTALAÇÃO. AF_01/2020</t>
  </si>
  <si>
    <t>VASO SANITÁRIO SIFONADO COM CAIXA ACOPLADA LOUÇA BRANCA, INCLUSO ENGATE FLEXÍVEL EM PLÁSTICO BRANCO, 1/2 X 40CM - FORNECIMENTO E INSTALAÇÃO. AF_01/2020</t>
  </si>
  <si>
    <t>VASO SANITÁRIO SIFONADO COM CAIXA ACOPLADA, LOUÇA BRANCA - PADRÃO ALTO - FORNECIMENTO E INSTALAÇÃO. AF_01/2020</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</si>
  <si>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</si>
  <si>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</si>
  <si>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</si>
  <si>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</si>
  <si>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ABRAÇADEIRA DE FIXAÇÃO DE BRAÇOS DE LUMINÁRIAS DE 2" - FORNECIMENTO E INSTALAÇÃO. AF_02/2025</t>
  </si>
  <si>
    <t>ABRAÇADEIRA DE FIXAÇÃO DE BRAÇOS DE LUMINÁRIAS DE 3" - FORNECIMENTO E INSTALAÇÃO. AF_02/2025</t>
  </si>
  <si>
    <t>ABRAÇADEIRA DE FIXAÇÃO DE BRAÇOS DE LUMINÁRIAS DE 4" - FORNECIMENTO E INSTALAÇÃO. AF_02/2025</t>
  </si>
  <si>
    <t>BRAÇO PARA ILUMINAÇÃO PÚBLICA, EM TUBO DE AÇO GALVANIZADO, COMPRIMENTO DE 1,20 M, PARA FIXAÇÃO EM POSTE DE CONCRETO - FORNECIMENTO E INSTALAÇÃO. AF_02/2025</t>
  </si>
  <si>
    <t>BRAÇO PARA ILUMINAÇÃO PÚBLICA, EM TUBO DE AÇO GALVANIZADO, COMPRIMENTO DE 1,20 M, PARA FIXAÇÃO EM POSTE METÁLICO - FORNECIMENTO E INSTALAÇÃO. AF_02/2025</t>
  </si>
  <si>
    <t>BRAÇO PARA ILUMINAÇÃO PÚBLICA, EM TUBO DE AÇO GALVANIZADO, COMPRIMENTO DE 1,50 M, PARA FIXAÇÃO EM POSTE DE CONCRETO - FORNECIMENTO E INSTALAÇÃO. AF_02/2025_PS</t>
  </si>
  <si>
    <t>BRAÇO PARA ILUMINAÇÃO PÚBLICA, EM TUBO DE AÇO GALVANIZADO, COMPRIMENTO DE 1,50 M, PARA FIXAÇÃO EM POSTE METÁLICO - FORNECIMENTO E INSTALAÇÃO. AF_02/2025_PS</t>
  </si>
  <si>
    <t>BRAÇO PARA ILUMINAÇÃO PÚBLICA, EM TUBO DE AÇO GALVANIZADO, COMPRIMENTO DE 3,50 M, PARA FIXAÇÃO EM POSTE DE CONCRETO - FORNECIMENTO E INSTALAÇÃO. AF_02/2025</t>
  </si>
  <si>
    <t>BRAÇO PARA ILUMINAÇÃO PÚBLICA, EM TUBO DE AÇO GALVANIZADO, COMPRIMENTO DE 3,50 M, PARA FIXAÇÃO EM POSTE METÁLICO - FORNECIMENTO E INSTALAÇÃO. AF_02/2025</t>
  </si>
  <si>
    <t>LUMINÁRIA DE LED PARA ILUMINAÇÃO PÚBLICA, 1000 W - FORNECIMENTO E INSTALAÇÃO. AF_02/2025</t>
  </si>
  <si>
    <t>LUMINÁRIA DE LED PARA ILUMINAÇÃO PÚBLICA, DE 138 W ATÉ 180 W - FORNECIMENTO E INSTALAÇÃO. AF_02/2025_PS</t>
  </si>
  <si>
    <t>LUMINÁRIA DE LED PARA ILUMINAÇÃO PÚBLICA, DE 181 W ATÉ 239 W - FORNECIMENTO E INSTALAÇÃO. AF_02/2025_PS</t>
  </si>
  <si>
    <t>LUMINÁRIA DE LED PARA ILUMINAÇÃO PÚBLICA, DE 240 W ATÉ 350 W - FORNECIMENTO E INSTALAÇÃO. AF_02/2025_PS</t>
  </si>
  <si>
    <t>LUMINÁRIA DE LED PARA ILUMINAÇÃO PÚBLICA, DE 33 W ATÉ 50 W - FORNECIMENTO E INSTALAÇÃO. AF_02/2025_PS</t>
  </si>
  <si>
    <t>LUMINÁRIA DE LED PARA ILUMINAÇÃO PÚBLICA, DE 51 W ATÉ 67 W - FORNECIMENTO E INSTALAÇÃO. AF_02/2025_PS</t>
  </si>
  <si>
    <t>LUMINÁRIA DE LED PARA ILUMINAÇÃO PÚBLICA, DE 68 W ATÉ 97 W - FORNECIMENTO E INSTALAÇÃO. AF_02/2025_PS</t>
  </si>
  <si>
    <t>LUMINÁRIA DE LED PARA ILUMINAÇÃO PÚBLICA, DE 98 W ATÉ 137 W - FORNECIMENTO E INSTALAÇÃO. AF_02/2025_PS</t>
  </si>
  <si>
    <t>LUMINÁRIA REFLETOR LED PARA ILUMINAÇÃO PÚBLICA, 1000 W - FORNECIMENTO E INSTALAÇÃO. AF_02/2025</t>
  </si>
  <si>
    <t>LUMINÁRIA REFLETOR LED PARA ILUMINAÇÃO PÚBLICA, 200 W - FORNECIMENTO E INSTALAÇÃO. AF_02/2025</t>
  </si>
  <si>
    <t>LUMINÁRIA REFLETOR LED PARA ILUMINAÇÃO PÚBLICA, 50 W - FORNECIMENTO E INSTALAÇÃO. AF_02/2025</t>
  </si>
  <si>
    <t>LUMINÁRIA REFLETOR LED PARA ILUMINAÇÃO PÚBLICA, 600 W - FORNECIMENTO E INSTALAÇÃO. AF_02/2025</t>
  </si>
  <si>
    <t>RELÉ FOTOELÉTRICO PARA COMANDO DE ILUMINAÇÃO EXTERNA 1000 W - FORNECIMENTO E INSTALAÇÃO. AF_02/2025</t>
  </si>
  <si>
    <t>SUBSTITUIÇÃO DE LUMINÁRIA DE VAPOR DE MERCÚRIO/VAPOR DE SÓDIO POR LUMINÁRIA DE LED PARA ILUMINAÇÃO PÚBLICA (NÃO INCLUI FORNECIMENTO). AF_02/2025_PS</t>
  </si>
  <si>
    <t>SUBSTITUIÇÃO DE LUMINÁRIA REFLETOR LED PARA ILUMINAÇÃO PÚBLICA (NÃO INCLUI FORNECIMENTO). AF_02/2025</t>
  </si>
  <si>
    <t>SUBSTITUIÇÃO DE LÂMPADA PARA ILUMINAÇÃO PÚBLICA (NÃO INCLUI FORNECIMENTO). AF_02/2025_PS</t>
  </si>
  <si>
    <t>SUBSTITUIÇÃO DE REATOR PARA ILUMINAÇÃO PÚBLICA (NÃO INCLUI FORNECIMENTO). AF_02/2025_PS</t>
  </si>
  <si>
    <t>SUBSTITUIÇÃO DE RELÉ FOTOELÉTRICO PARA COMANDO DE ILUMINAÇÃO EXTERNA 1000 W - FORNECIMENTO E INSTALAÇÃO. AF_02/2025_PS</t>
  </si>
  <si>
    <t>EMBOÇO OU MASSA ÚNICA EM ARGAMASSA INDUSTRIALIZADA, PREPARO MECÂNICA E APLICAÇÃO COM EQUIPAMENTO DE MISTURA E PROJEÇÃO DE 1,5 M3/H DE ARGAMASSA EM PANOS DE FACHADA COM PRESENÇA DE VÃOS, ESPESSURA DE 25 MM, ACESSO POR ANDAIME. AF_08/2022</t>
  </si>
  <si>
    <t>EMBOÇO OU MASSA ÚNICA EM ARGAMASSA INDUSTRIALIZADA, PREPARO MECÂNICA E APLICAÇÃO COM EQUIPAMENTO DE MISTURA E PROJEÇÃO DE 1,5 M3/H DE ARGAMASSA EM PANOS DE FACHADA COM PRESENÇA DE VÃOS, ESPESSURA DE 35 MM, ACESSO POR ANDAIME. AF_08/2022</t>
  </si>
  <si>
    <t>EMBOÇO OU MASSA ÚNICA EM ARGAMASSA INDUSTRIALIZADA, PREPARO MECÂNICA E APLICAÇÃO COM EQUIPAMENTO DE MISTURA E PROJEÇÃO DE 1,5 M3/H DE ARGAMASSA EM PANOS DE FACHADA COM PRESENÇA DE VÃOS, ESPESSURA DE 45 MM, ACESSO POR ANDAIME. AF_08/2022</t>
  </si>
  <si>
    <t>EMBOÇO OU MASSA ÚNICA EM ARGAMASSA INDUSTRIALIZADA, PREPARO MECÂNICA E APLICAÇÃO COM EQUIPAMENTO DE MISTURA E PROJEÇÃO DE 1,5 M3/H DE ARGAMASSA EM PANOS DE FACHADA COM PRESENÇA DE VÃOS, ESPESSURA DE 50 MM, ACESSO POR ANDAIME. AF_08/2022</t>
  </si>
  <si>
    <t>EMBOÇO OU MASSA ÚNICA EM ARGAMASSA INDUSTRIALIZADA, PREPARO MECÂNICA E APLICAÇÃO COM EQUIPAMENTO DE MISTURA E PROJEÇÃO DE 1,5 M3/H DE ARGAMASSA EM PANOS DE FACHADA SEM PRESENÇA DE VÃOS, ESPESSURA DE 25 MM, ACESSO POR ANDAIME. AF_08/2022</t>
  </si>
  <si>
    <t>EMBOÇO OU MASSA ÚNICA EM ARGAMASSA INDUSTRIALIZADA, PREPARO MECÂNICA E APLICAÇÃO COM EQUIPAMENTO DE MISTURA E PROJEÇÃO DE 1,5 M3/H DE ARGAMASSA EM PANOS DE FACHADA SEM PRESENÇA DE VÃOS, ESPESSURA DE 35 MM, ACESSO POR ANDAIME. AF_08/2022</t>
  </si>
  <si>
    <t>EMBOÇO OU MASSA ÚNICA EM ARGAMASSA INDUSTRIALIZADA, PREPARO MECÂNICA E APLICAÇÃO COM EQUIPAMENTO DE MISTURA E PROJEÇÃO DE 1,5 M3/H DE ARGAMASSA EM PANOS DE FACHADA SEM PRESENÇA DE VÃOS, ESPESSURA DE 45 MM, ACESSO POR ANDAIME. AF_08/2022</t>
  </si>
  <si>
    <t>EMBOÇO OU MASSA ÚNICA EM ARGAMASSA INDUSTRIALIZADA, PREPARO MECÂNICA E APLICAÇÃO COM EQUIPAMENTO DE MISTURA E PROJEÇÃO DE 1,5 M3/H DE ARGAMASSA EM PANOS DE FACHADA SEM PRESENÇA DE VÃOS, ESPESSURA DE 50 MM, ACESSO POR ANDAIME. AF_08/2022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</si>
  <si>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</si>
  <si>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</si>
  <si>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</si>
  <si>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</si>
  <si>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</si>
  <si>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</si>
  <si>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</si>
  <si>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</si>
  <si>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INDUSTRIALIZADA, PREPARO MECÂNICO E APLICAÇÃO COM EQUIPAMENTO DE MISTURA E PROJEÇÃO DE 1,5 M3/H DE ARGAMASSA NAS PAREDES INTERNAS DA SACADA, ESPESSURA 35 MM, SEM USO DE TELA METÁLICA.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</si>
  <si>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</si>
  <si>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</si>
  <si>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</si>
  <si>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</si>
  <si>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</si>
  <si>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INDUSTRIALIZADA, PREPARO MECÂNICO E APLICAÇÃO COM EQUIPAMENTO DE MISTURA E PROJEÇÃO DE 1,5 M3/H, NAS SUPERFÍCIES EXTERNAS DA SACADA, ESPESSURA DE 25 MM, ACESSO POR ANDAIME, SEM USO DE TELA METÁLICA. AF_08/2022</t>
  </si>
  <si>
    <t>EMBOÇO OU MASSA ÚNICA EM ARGAMASSA INDUSTRIALIZADA, PREPARO MECÂNICO E APLICAÇÃO COM EQUIPAMENTO DE MISTURA E PROJEÇÃO DE 1,5 M3/H, NAS SUPERFÍCIES EXTERNAS DA SACADA, ESPESSURA DE 35 MM, ACESSO POR ANDAIME, SEM USO DE TELA METÁLICA. AF_08/2022</t>
  </si>
  <si>
    <t>EMBOÇO OU MASSA ÚNICA EM ARGAMASSA INDUSTRIALIZADA, PREPARO MECÂNICO E APLICAÇÃO COM EQUIPAMENTO DE MISTURA E PROJEÇÃO DE 1,5 M3/H, NAS SUPERFÍCIES EXTERNAS DA SACADA, ESPESSURA DE 45 MM, ACESSO POR ANDAIME, SEM USO DE TELA METÁLICA. AF_08/2022</t>
  </si>
  <si>
    <t>EMBOÇO OU MASSA ÚNICA EM ARGAMASSA INDUSTRIALIZADA, PREPARO MECÂNICO E APLICAÇÃO COM EQUIPAMENTO DE MISTURA E PROJEÇÃO DE 1,5 M3/H, NAS SUPERFÍCIES EXTERNAS DA SACADA, ESPESSURA DE 50 MM, ACESSO POR ANDAIME, SEM USO DE TELA METÁLICA. AF_08/2022</t>
  </si>
  <si>
    <t>EMBOÇO OU MASSA ÚNICA EM ARGAMASSA TRAÇO 1:2:8, PREPARO MANUAL, APLICADA MANUALMENTE EM PANOS CEGOS DE FACHADA (SEM PRESENÇA DE VÃOS), ESPESSURA DE 25 MM. AF_09/2022</t>
  </si>
  <si>
    <t>EMBOÇO OU MASSA ÚNICA EM ARGAMASSA TRAÇO 1:2:8, PREPARO MANUAL, APLICADA MANUALMENTE EM PANOS CEGOS DE FACHADA (SEM PRESENÇA DE VÃOS), ESPESSURA DE 35 MM. AF_08/2022</t>
  </si>
  <si>
    <t>EMBOÇO OU MASSA ÚNICA EM ARGAMASSA TRAÇO 1:2:8, PREPARO MANUAL, APLICADA MANUALMENTE EM PANOS CEGOS DE FACHADA (SEM PRESENÇA DE VÃOS), ESPESSURA DE 45 MM. AF_08/2022</t>
  </si>
  <si>
    <t>EMBOÇO OU MASSA ÚNICA EM ARGAMASSA TRAÇO 1:2:8, PREPARO MANUAL, APLICADA MANUALMENTE EM PANOS CEGOS DE FACHADA (SEM PRESENÇA DE VÃOS), ESPESSURA MAIOR OU IGUAL A 50 MM. AF_08/2022</t>
  </si>
  <si>
    <t>EMBOÇO OU MASSA ÚNICA EM ARGAMASSA TRAÇO 1:2:8, PREPARO MANUAL, APLICADA MANUALMENTE EM PANOS DE FACHADA COM PRESENÇA DE VÃOS, ESPESSURA DE 25 MM, ACESSO POR ANDAIME. AF_08/2022</t>
  </si>
  <si>
    <t>EMBOÇO OU MASSA ÚNICA EM ARGAMASSA TRAÇO 1:2:8, PREPARO MANUAL, APLICADA MANUALMENTE EM PANOS DE FACHADA COM PRESENÇA DE VÃOS, ESPESSURA DE 25 MM. AF_08/2022</t>
  </si>
  <si>
    <t>EMBOÇO OU MASSA ÚNICA EM ARGAMASSA TRAÇO 1:2:8, PREPARO MANUAL, APLICADA MANUALMENTE EM PANOS DE FACHADA COM PRESENÇA DE VÃOS, ESPESSURA DE 35 MM, ACESSO POR ANDAIME. AF_08/2022</t>
  </si>
  <si>
    <t>EMBOÇO OU MASSA ÚNICA EM ARGAMASSA TRAÇO 1:2:8, PREPARO MANUAL, APLICADA MANUALMENTE EM PANOS DE FACHADA COM PRESENÇA DE VÃOS, ESPESSURA DE 35 MM. AF_08/2022</t>
  </si>
  <si>
    <t>EMBOÇO OU MASSA ÚNICA EM ARGAMASSA TRAÇO 1:2:8, PREPARO MANUAL, APLICADA MANUALMENTE EM PANOS DE FACHADA COM PRESENÇA DE VÃOS, ESPESSURA DE 45 MM, ACESSO POR ANDAIME. AF_08/2022</t>
  </si>
  <si>
    <t>EMBOÇO OU MASSA ÚNICA EM ARGAMASSA TRAÇO 1:2:8, PREPARO MANUAL, APLICADA MANUALMENTE EM PANOS DE FACHADA COM PRESENÇA DE VÃOS, ESPESSURA DE 45 MM. AF_08/2022</t>
  </si>
  <si>
    <t>EMBOÇO OU MASSA ÚNICA EM ARGAMASSA TRAÇO 1:2:8, PREPARO MANUAL, APLICADA MANUALMENTE EM PANOS DE FACHADA COM PRESENÇA DE VÃOS, ESPESSURA DE 50 MM, ACESSO POR ANDAIME. AF_08/2022</t>
  </si>
  <si>
    <t>EMBOÇO OU MASSA ÚNICA EM ARGAMASSA TRAÇO 1:2:8, PREPARO MANUAL, APLICADA MANUALMENTE EM PANOS DE FACHADA SEM PRESENÇA DE VÃOS, ESPESSURA DE 25 MM, ACESSO POR ANDAIME. AF_08/2022</t>
  </si>
  <si>
    <t>EMBOÇO OU MASSA ÚNICA EM ARGAMASSA TRAÇO 1:2:8, PREPARO MANUAL, APLICADA MANUALMENTE EM PANOS DE FACHADA SEM PRESENÇA DE VÃOS, ESPESSURA DE 35 MM, ACESSO POR ANDAIME. AF_08/2022</t>
  </si>
  <si>
    <t>EMBOÇO OU MASSA ÚNICA EM ARGAMASSA TRAÇO 1:2:8, PREPARO MANUAL, APLICADA MANUALMENTE EM PANOS DE FACHADA SEM PRESENÇA DE VÃOS, ESPESSURA DE 45 MM, ACESSO POR ANDAIME. AF_08/2022</t>
  </si>
  <si>
    <t>EMBOÇO OU MASSA ÚNICA EM ARGAMASSA TRAÇO 1:2:8, PREPARO MANUAL, APLICADA MANUALMENTE EM PANOS DE FACHADA SEM PRESENÇA DE VÃOS, ESPESSURA DE 50 MM, ACESSO POR ANDAIME. AF_08/2022</t>
  </si>
  <si>
    <t>EMBOÇO OU MASSA ÚNICA EM ARGAMASSA TRAÇO 1:2:8, PREPARO MANUAL, APLICADA MANUALMENTE EM SUPERFÍCIES EXTERNAS DA SACADA, ESPESSURA DE 25 MM, ACESSO POR ANDAIME, SEM USO DE TELA METÁLICA. AF_08/2022</t>
  </si>
  <si>
    <t>EMBOÇO OU MASSA ÚNICA EM ARGAMASSA TRAÇO 1:2:8, PREPARO MANUAL,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</si>
  <si>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35 MM, ACESSO POR ANDAIME, SEM USO DE TELA METÁLICA. AF_08/2022</t>
  </si>
  <si>
    <t>EMBOÇO OU MASSA ÚNICA EM ARGAMASSA TRAÇO 1:2:8, PREPARO MANUAL,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</si>
  <si>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45 MM, ACESSO POR ANDAIME, SEM USO DE TELA METÁLICA. AF_08/2022</t>
  </si>
  <si>
    <t>EMBOÇO OU MASSA ÚNICA EM ARGAMASSA TRAÇO 1:2:8, PREPARO MANUAL,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</si>
  <si>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50 MM, ACESSO POR ANDAIME, SEM USO DE TELA METÁLICA. AF_08/2022</t>
  </si>
  <si>
    <t>EMBOÇO OU MASSA ÚNICA EM ARGAMASSA TRAÇO 1:2:8, PREPARO MANUAL, APLICADA MANUALMENTE EM SUPERFÍCIES EXTERNAS DA SACADA, ESPESSURA MAIOR OU IGUAL A 50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</si>
  <si>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</si>
  <si>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</si>
  <si>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TRAÇO 1:2:8, PREPARO MECÂNICA COM BETONEIRA 400 L, APLICADA COM PROJETOR TIPO CANEQUINHA EM PANOS DE FACHADA COM PRESENÇA DE VÃOS, ESPESSURA DE 25 MM, ACESSO POR ANDAIME. AF_08/2022</t>
  </si>
  <si>
    <t>EMBOÇO OU MASSA ÚNICA EM ARGAMASSA TRAÇO 1:2:8, PREPARO MECÂNICA COM BETONEIRA 400 L, APLICADA COM PROJETOR TIPO CANEQUINHA EM PANOS DE FACHADA COM PRESENÇA DE VÃOS, ESPESSURA DE 25 MM, ACESSO POR BALANCIM MANUAL. AF_08/2022</t>
  </si>
  <si>
    <t>EMBOÇO OU MASSA ÚNICA EM ARGAMASSA TRAÇO 1:2:8, PREPARO MECÂNICA COM BETONEIRA 400 L, APLICADA COM PROJETOR TIPO CANEQUINHA EM PANOS DE FACHADA COM PRESENÇA DE VÃOS, ESPESSURA DE 35 MM, ACESSO POR ANDAIME. AF_08/2022</t>
  </si>
  <si>
    <t>EMBOÇO OU MASSA ÚNICA EM ARGAMASSA TRAÇO 1:2:8, PREPARO MECÂNICA COM BETONEIRA 400 L, APLICADA COM PROJETOR TIPO CANEQUINHA EM PANOS DE FACHADA COM PRESENÇA DE VÃOS, ESPESSURA DE 35 MM, ACESSO POR BALANCIM MANUAL. AF_08/2022</t>
  </si>
  <si>
    <t>EMBOÇO OU MASSA ÚNICA EM ARGAMASSA TRAÇO 1:2:8, PREPARO MECÂNICA COM BETONEIRA 400 L, APLICADA COM PROJETOR TIPO CANEQUINHA EM PANOS DE FACHADA COM PRESENÇA DE VÃOS, ESPESSURA DE 45 MM, ACESSO POR ANDAIME. AF_08/2022</t>
  </si>
  <si>
    <t>EMBOÇO OU MASSA ÚNICA EM ARGAMASSA TRAÇO 1:2:8, PREPARO MECÂNICA COM BETONEIRA 400 L, APLICADA COM PROJETOR TIPO CANEQUINHA EM PANOS DE FACHADA COM PRESENÇA DE VÃOS, ESPESSURA DE 45 MM, ACESSO POR BALANCIM MANUAL. AF_08/2022</t>
  </si>
  <si>
    <t>EMBOÇO OU MASSA ÚNICA EM ARGAMASSA TRAÇO 1:2:8, PREPARO MECÂNICA COM BETONEIRA 400 L, APLICADA COM PROJETOR TIPO CANEQUINHA EM PANOS DE FACHADA COM PRESENÇA DE VÃOS, ESPESSURA DE 50 MM, ACESSO POR ANDAIME. AF_08/2022</t>
  </si>
  <si>
    <t>EMBOÇO OU MASSA ÚNICA EM ARGAMASSA TRAÇO 1:2:8, PREPARO MECÂNICA COM BETONEIRA 400 L, APLICADA COM PROJETOR TIPO CANEQUINHA EM PANOS DE FACHADA COM PRESENÇA DE VÃOS, ESPESSURA DE 50 MM, ACESSO POR BALANCIM MANUAL. AF_08/2022</t>
  </si>
  <si>
    <t>EMBOÇO OU MASSA ÚNICA EM ARGAMASSA TRAÇO 1:2:8, PREPARO MECÂNICA COM BETONEIRA 400 L, APLICADA COM PROJETOR TIPO CANEQUINHA EM PANOS DE FACHADA SEM PRESENÇA DE VÃOS, ESPESSURA DE 25 MM, ACESSO POR ANDAIME. AF_08/2022</t>
  </si>
  <si>
    <t>EMBOÇO OU MASSA ÚNICA EM ARGAMASSA TRAÇO 1:2:8, PREPARO MECÂNICA COM BETONEIRA 400 L, APLICADA COM PROJETOR TIPO CANEQUINHA EM PANOS DE FACHADA SEM PRESENÇA DE VÃOS, ESPESSURA DE 25 MM, ACESSO POR BALANCIM MANUAL. AF_08/2022</t>
  </si>
  <si>
    <t>EMBOÇO OU MASSA ÚNICA EM ARGAMASSA TRAÇO 1:2:8, PREPARO MECÂNICA COM BETONEIRA 400 L, APLICADA COM PROJETOR TIPO CANEQUINHA EM PANOS DE FACHADA SEM PRESENÇA DE VÃOS, ESPESSURA DE 35 MM, ACESSO POR ANDAIME. AF_08/2022</t>
  </si>
  <si>
    <t>EMBOÇO OU MASSA ÚNICA EM ARGAMASSA TRAÇO 1:2:8, PREPARO MECÂNICA COM BETONEIRA 400 L, APLICADA COM PROJETOR TIPO CANEQUINHA EM PANOS DE FACHADA SEM PRESENÇA DE VÃOS, ESPESSURA DE 35 MM, ACESSO POR BALANCIM MANUAL. AF_08/2022</t>
  </si>
  <si>
    <t>EMBOÇO OU MASSA ÚNICA EM ARGAMASSA TRAÇO 1:2:8, PREPARO MECÂNICA COM BETONEIRA 400 L, APLICADA COM PROJETOR TIPO CANEQUINHA EM PANOS DE FACHADA SEM PRESENÇA DE VÃOS, ESPESSURA DE 45 MM, ACESSO POR ANDAIME. AF_08/2022</t>
  </si>
  <si>
    <t>EMBOÇO OU MASSA ÚNICA EM ARGAMASSA TRAÇO 1:2:8, PREPARO MECÂNICA COM BETONEIRA 400 L, APLICADA COM PROJETOR TIPO CANEQUINHA EM PANOS DE FACHADA SEM PRESENÇA DE VÃOS, ESPESSURA DE 45 MM, ACESSO POR BALANCIM MANUAL. AF_08/2022</t>
  </si>
  <si>
    <t>EMBOÇO OU MASSA ÚNICA EM ARGAMASSA TRAÇO 1:2:8, PREPARO MECÂNICA COM BETONEIRA 400 L, APLICADA COM PROJETOR TIPO CANEQUINHA EM PANOS DE FACHADA SEM PRESENÇA DE VÃOS, ESPESSURA DE 50 MM, ACESSO POR ANDAIME. AF_08/2022</t>
  </si>
  <si>
    <t>EMBOÇO OU MASSA ÚNICA EM ARGAMASSA TRAÇO 1:2:8, PREPARO MECÂNICA COM BETONEIRA 400 L, APLICADA COM PROJETOR TIPO CANEQUINHA EM PANOS DE FACHADA SEM PRESENÇA DE VÃOS, ESPESSURA DE 50 MM, ACESSO POR BALANCIM MANUAL. AF_08/2022</t>
  </si>
  <si>
    <t>EMBOÇO OU MASSA ÚNICA EM ARGAMASSA TRAÇO 1:2:8, PREPARO MECÂNICA COM BETONEIRA 400 L, APLICADA COM PROJETOR TIPO CANEQUINHA EM SUPERFÍCIES EXTERNAS DA SACADA, ESPESSURA DE 25 MM, ACESSO POR ANDAIME, SEM USO DE TELA METÁLICA. AF_08/2022</t>
  </si>
  <si>
    <t>EMBOÇO OU MASSA ÚNICA EM ARGAMASSA TRAÇO 1:2:8, PREPARO MECÂNICA COM BETONEIRA 400 L, APLICADA COM PROJETOR TIPO CANEQUINHA EM SUPERFÍCIES EXTERNAS DA SACADA, ESPESSURA DE 25 MM, ACESSO POR BALANCIM MANUAL, SEM USO DE TELA METÁLICA. AF_08/2022</t>
  </si>
  <si>
    <t>EMBOÇO OU MASSA ÚNICA EM ARGAMASSA TRAÇO 1:2:8, PREPARO MECÂNICA COM BETONEIRA 400 L, APLICADA COM PROJETOR TIPO CANEQUINHA EM SUPERFÍCIES EXTERNAS DA SACADA, ESPESSURA DE 35 MM, ACESSO POR BALANCIM MANUAL, SEM USO DE TELA METÁLICA. AF_08/2022</t>
  </si>
  <si>
    <t>EMBOÇO OU MASSA ÚNICA EM ARGAMASSA TRAÇO 1:2:8, PREPARO MECÂNICA COM BETONEIRA 400 L, APLICADA COM PROJETOR TIPO CANEQUINHA EM SUPERFÍCIES EXTERNAS DA SACADA, ESPESSURA DE 45 MM, ACESSO POR BALANCIM MANUAL, SEM USO DE TELA METÁLICA. AF_08/2022</t>
  </si>
  <si>
    <t>EMBOÇO OU MASSA ÚNICA EM ARGAMASSA TRAÇO 1:2:8, PREPARO MECÂNICA COM BETONEIRA 400 L, APLICADA COM PROJETOR TIPO CANEQUINHA EM SUPERFÍCIES EXTERNAS DA SACADA, ESPESSURA DE 50 MM, ACESSO POR BALANCIM MANUAL, SEM USO DE TELA METÁLICA. AF_08/2022</t>
  </si>
  <si>
    <t>EMBOÇO OU MASSA ÚNICA EM ARGAMASSA TRAÇO 1:2:8, PREPARO MECÂNICA COM BETONEIRA 400 L, APLICADA COM PROJETOR TIPO CANEQUINHA EM SUPERFÍCIES INTERNAS DA SACADA, ESPESSURA DE 25 MM, SEM USO DE TELA METÁLICA. AF_08/2022</t>
  </si>
  <si>
    <t>EMBOÇO OU MASSA ÚNICA EM ARGAMASSA TRAÇO 1:2:8, PREPARO MECÂNICA COM BETONEIRA 400 L, APLICADA COM PROJETOR TIPO CANEQUINHA EM SUPERFÍCIES INTERNAS DA SACADA, ESPESSURA DE 35 MM, SEM USO DE TELA METÁLICA. AF_08/2022</t>
  </si>
  <si>
    <t>EMBOÇO OU MASSA ÚNICA EM ARGAMASSA TRAÇO 1:2:8, PREPARO MECÂNICA COM BETONEIRA 400 L, APLICADA MANUALMENTE EM PANOS DE FACHADA COM PRESENÇA DE VÃOS, ESPESSURA DE 25 MM, ACESSO POR ANDAIME. AF_08/2022</t>
  </si>
  <si>
    <t>EMBOÇO OU MASSA ÚNICA EM ARGAMASSA TRAÇO 1:2:8, PREPARO MECÂNICA COM BETONEIRA 400 L, APLICADA MANUALMENTE EM PANOS DE FACHADA COM PRESENÇA DE VÃOS, ESPESSURA DE 35 MM, ACESSO POR ANDAIME. AF_08/2022</t>
  </si>
  <si>
    <t>EMBOÇO OU MASSA ÚNICA EM ARGAMASSA TRAÇO 1:2:8, PREPARO MECÂNICA COM BETONEIRA 400 L, APLICADA MANUALMENTE EM PANOS DE FACHADA COM PRESENÇA DE VÃOS, ESPESSURA DE 45 MM, ACESSO POR ANDAIME. AF_08/2022</t>
  </si>
  <si>
    <t>EMBOÇO OU MASSA ÚNICA EM ARGAMASSA TRAÇO 1:2:8, PREPARO MECÂNICA COM BETONEIRA 400 L, APLICADA MANUALMENTE EM PANOS DE FACHADA COM PRESENÇA DE VÃOS, ESPESSURA DE 50 MM, ACESSO POR ANDAIME. AF_08/2022</t>
  </si>
  <si>
    <t>EMBOÇO OU MASSA ÚNICA EM ARGAMASSA TRAÇO 1:2:8, PREPARO MECÂNICA COM BETONEIRA 400 L, APLICADA MANUALMENTE EM PANOS DE FACHADA SEM PRESENÇA DE VÃOS, ESPESSURA DE 25 MM, ACESSO POR ANDAIME. AF_08/2022</t>
  </si>
  <si>
    <t>EMBOÇO OU MASSA ÚNICA EM ARGAMASSA TRAÇO 1:2:8, PREPARO MECÂNICA COM BETONEIRA 400 L, APLICADA MANUALMENTE EM PANOS DE FACHADA SEM PRESENÇA DE VÃOS, ESPESSURA DE 35 MM, ACESSO POR ANDAIME. AF_08/2022</t>
  </si>
  <si>
    <t>EMBOÇO OU MASSA ÚNICA EM ARGAMASSA TRAÇO 1:2:8, PREPARO MECÂNICA COM BETONEIRA 400 L, APLICADA MANUALMENTE EM PANOS DE FACHADA SEM PRESENÇA DE VÃOS, ESPESSURA DE 45 MM, ACESSO POR ANDAIME. AF_08/2022</t>
  </si>
  <si>
    <t>EMBOÇO OU MASSA ÚNICA EM ARGAMASSA TRAÇO 1:2:8, PREPARO MECÂNICA COM BETONEIRA 400 L, APLICADA MANUALMENTE EM PANOS DE FACHADA SEM PRESENÇA DE VÃOS, ESPESSURA DE 50 MM, ACESSO POR ANDAIME. AF_08/2022</t>
  </si>
  <si>
    <t>EMBOÇO OU MASSA ÚNICA EM ARGAMASSA TRAÇO 1:2:8, PREPARO MECÂNICA COM BETONEIRA 400 L, APLICADA MANUALMENTE EM SUPERFÍCIES EXTERNAS DA SACADA, ESPESSURA DE 25 MM, ACESSO POR ANDAIME, SEM USO DE TELA METÁLICA. AF_08/2022</t>
  </si>
  <si>
    <t>EMBOÇO OU MASSA ÚNICA EM ARGAMASSA TRAÇO 1:2:8, PREPARO MECÂNICA COM BETONEIRA 400 L, APLICADA MANUALMENTE EM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</si>
  <si>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</si>
  <si>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45 MM, ACESSO POR ANDAIME, SEM USO DE TELA METÁLICA. AF_08/2022</t>
  </si>
  <si>
    <t>EMBOÇO OU MASSA ÚNICA EM ARGAMASSA TRAÇO 1:2:8, PREPARO MECÂNICO COM BETONEIRA 400 L, APLICADA COM PROJETOR TIPO CANEQUINHA EM SUPERFÍCIES EXTERNAS DA SACADA, ESPESSURA DE 50 MM, ACESSO POR ANDAIME, SEM USO DE TELA METÁLICA. AF_08/2022</t>
  </si>
  <si>
    <t>EMBOÇO OU MASSA ÚNICA EM ARGAMASSA TRAÇO 1:2:8, PREPARO MECÂNICO COM BETONEIRA 400 L, APLICADA MANUALMENTE EM PANOS CEGOS DE FACHADA (SEM PRESENÇA DE VÃOS), ESPESSURA DE 25 MM. AF_08/2022</t>
  </si>
  <si>
    <t>EMBOÇO OU MASSA ÚNICA EM ARGAMASSA TRAÇO 1:2:8, PREPARO MECÂNICO COM BETONEIRA 400 L, APLICADA MANUALMENTE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</si>
  <si>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</si>
  <si>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</si>
  <si>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MECÂNICO COM BETONEIRA 400 L, APLICADA MANUALMENTE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</si>
  <si>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</si>
  <si>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</si>
  <si>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</si>
  <si>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</si>
  <si>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</si>
  <si>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MECÂNICO COM BETONEIRA 400 L, APLICADA MANUALMENTE EM SUPERFÍCIES EXTERNAS DA SACADA, ESPESSURA DE 45 MM, ACESSO POR ANDAIME,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</si>
  <si>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</si>
  <si>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MECÂNICO COM BETONEIRA 400 L, APLICADA MANUALMENTE EM SUPERFÍCIES EXTERNAS DA SACADA, ESPESSURA DE 50 MM, ACESSO POR ANDAIME,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</si>
  <si>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</si>
  <si>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</si>
  <si>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MECÂNICO COM BETONEIRA 400 L, APLICADA MANUALMENTE NAS PAREDES INTERNAS DA SACADA, ESPESSURA DE 35 MM, SEM USO DE TELA METÁLICA DE REFORÇO CONTRA FISSURAÇÃO. AF_08/2022</t>
  </si>
  <si>
    <t>EMBOÇO, EM ARGAMASSA INDUSTRIALIZADA, PREPARO MECÂNICO, APLICADO COM EQUIPAMENTO DE MISTURA E PROJEÇÃO DE ARGAMASSA EM PAREDES INTERNAS, E = 10MM, COM TALISCAS. AF_03/2024</t>
  </si>
  <si>
    <t>EMBOÇO, EM ARGAMASSA INDUSTRIALIZADA, PREPARO MECÂNICO, APLICADO COM EQUIPAMENTO DE MISTURA E PROJEÇÃO DE ARGAMASSA EM PAREDES INTERNAS, E = 17,5MM, COM TALISCAS. AF_03/2024</t>
  </si>
  <si>
    <t>EMBOÇO, EM ARGAMASSA TRAÇO 1:2:8, PREPARO MANUAL, APLICADO MANUALMENTE EM PAREDES INTERNAS DE AMBIENTES COM PÉ-DIREITO DUPLO E ÁREA ENTRE 5M² E 10M², E = 10MM, COM TALISCAS. AF_03/2024</t>
  </si>
  <si>
    <t>EMBOÇO, EM ARGAMASSA TRAÇO 1:2:8, PREPARO MANUAL, APLICADO MANUALMENTE EM PAREDES INTERNAS DE AMBIENTES COM PÉ-DIREITO DUPLO E ÁREA ENTRE 5M² E 10M², E = 17,5MM, COM TALISCAS. AF_03/2024</t>
  </si>
  <si>
    <t>EMBOÇO, EM ARGAMASSA TRAÇO 1:2:8, PREPARO MANUAL, APLICADO MANUALMENTE EM PAREDES INTERNAS DE AMBIENTES COM PÉ-DIREITO DUPLO E ÁREA MAIOR QUE 10M², E = 10MM, COM TALISCAS. AF_03/2024</t>
  </si>
  <si>
    <t>EMBOÇO, EM ARGAMASSA TRAÇO 1:2:8, PREPARO MANUAL, APLICADO MANUALMENTE EM PAREDES INTERNAS DE AMBIENTES COM PÉ-DIREITO DUPLO E ÁREA MAIOR QUE 10M², E = 17,5MM, COM TALISCAS. AF_03/2024</t>
  </si>
  <si>
    <t>EMBOÇO, EM ARGAMASSA TRAÇO 1:2:8, PREPARO MANUAL, APLICADO MANUALMENTE EM PAREDES INTERNAS DE AMBIENTES COM PÉ-DIREITO DUPLO E ÁREA MENOR QUE 5M², E = 10MM, COM TALISCAS. AF_03/2024</t>
  </si>
  <si>
    <t>EMBOÇO, EM ARGAMASSA TRAÇO 1:2:8, PREPARO MANUAL, APLICADO MANUALMENTE EM PAREDES INTERNAS DE AMBIENTES COM PÉ-DIREITO DUPLO E ÁREA MENOR QUE 5M², E = 17,5MM, COM TALISCAS. AF_03/2024</t>
  </si>
  <si>
    <t>EMBOÇO, EM ARGAMASSA TRAÇO 1:2:8, PREPARO MANUAL, APLICADO MANUALMENTE EM PAREDES INTERNAS DE AMBIENTES COM ÁREA ENTRE 5M² E 10M², E = 10MM, COM TALISCAS. AF_03/2024</t>
  </si>
  <si>
    <t>EMBOÇO, EM ARGAMASSA TRAÇO 1:2:8, PREPARO MANUAL, APLICADO MANUALMENTE EM PAREDES INTERNAS DE AMBIENTES COM ÁREA ENTRE 5M² E 10M², E = 17,5MM, COM TALISCAS. AF_03/2024</t>
  </si>
  <si>
    <t>EMBOÇO, EM ARGAMASSA TRAÇO 1:2:8, PREPARO MANUAL, APLICADO MANUALMENTE EM PAREDES INTERNAS DE AMBIENTES COM ÁREA MAIOR QUE 10M², E = 10MM, COM TALISCAS. AF_03/2024</t>
  </si>
  <si>
    <t>EMBOÇO, EM ARGAMASSA TRAÇO 1:2:8, PREPARO MANUAL, APLICADO MANUALMENTE EM PAREDES INTERNAS DE AMBIENTES COM ÁREA MAIOR QUE 10M², E = 17,5MM, COM TALISCAS. AF_03/2024</t>
  </si>
  <si>
    <t>EMBOÇO, EM ARGAMASSA TRAÇO 1:2:8, PREPARO MANUAL, APLICADO MANUALMENTE EM PAREDES INTERNAS DE AMBIENTES COM ÁREA MENOR QUE 5M², E = 17,5MM, COM TALISCAS. AF_03/2024</t>
  </si>
  <si>
    <t>EMBOÇO, EM ARGAMASSA TRAÇO 1:2:8, PREPARO MANUAL, APLICADO MANUALMENTE EM PAREDES INTERNAS, PARA AMBIENTES COM ÁREA MENOR QUE 5M², E = 10MM, COM TALISCAS. AF_03/2024</t>
  </si>
  <si>
    <t>EMBOÇO, EM ARGAMASSA TRAÇO 1:2:8, PREPARO MECÂNICO, APLICADO MANUALMENTE EM PAREDES INTERNAS DE AMBIENTES COM PÉ-DIREITO DUPLO E ÁREA ENTRE 5M² E 10M², E = 10MM, COM TALISCAS. AF_03/2024</t>
  </si>
  <si>
    <t>EMBOÇO, EM ARGAMASSA TRAÇO 1:2:8, PREPARO MECÂNICO, APLICADO MANUALMENTE EM PAREDES INTERNAS DE AMBIENTES COM PÉ-DIREITO DUPLO E ÁREA ENTRE 5M² E 10M², E = 17,5MM, COM TALISCAS. AF_03/2024</t>
  </si>
  <si>
    <t>EMBOÇO, EM ARGAMASSA TRAÇO 1:2:8, PREPARO MECÂNICO, APLICADO MANUALMENTE EM PAREDES INTERNAS DE AMBIENTES COM PÉ-DIREITO DUPLO E ÁREA MAIOR QUE 10M², E = 10MM, COM TALISCAS. AF_03/2024</t>
  </si>
  <si>
    <t>EMBOÇO, EM ARGAMASSA TRAÇO 1:2:8, PREPARO MECÂNICO, APLICADO MANUALMENTE EM PAREDES INTERNAS DE AMBIENTES COM PÉ-DIREITO DUPLO E ÁREA MAIOR QUE 10M², E = 17,5MM, COM TALISCAS. AF_03/2024</t>
  </si>
  <si>
    <t>EMBOÇO, EM ARGAMASSA TRAÇO 1:2:8, PREPARO MECÂNICO, APLICADO MANUALMENTE EM PAREDES INTERNAS DE AMBIENTES COM PÉ-DIREITO DUPLO E ÁREA MENOR QUE 5M², E = 10MM, COM TALISCAS. AF_03/2024</t>
  </si>
  <si>
    <t>EMBOÇO, EM ARGAMASSA TRAÇO 1:2:8, PREPARO MECÂNICO, APLICADO MANUALMENTE EM PAREDES INTERNAS DE AMBIENTES COM PÉ-DIREITO DUPLO E ÁREA MENOR QUE 5M², E = 17,5MM, COM TALISCAS. AF_03/2024</t>
  </si>
  <si>
    <t>EMBOÇO, EM ARGAMASSA TRAÇO 1:2:8, PREPARO MECÂNICO, APLICADO MANUALMENTE EM PAREDES INTERNAS DE AMBIENTES COM ÁREA ENTRE 5M² E 10M², E = 10MM, COM TALISCAS. AF_03/2024</t>
  </si>
  <si>
    <t>EMBOÇO, EM ARGAMASSA TRAÇO 1:2:8, PREPARO MECÂNICO, APLICADO MANUALMENTE EM PAREDES INTERNAS DE AMBIENTES COM ÁREA ENTRE 5M² E 10M², E = 17,5MM, COM TALISCAS. AF_03/2024</t>
  </si>
  <si>
    <t>EMBOÇO, EM ARGAMASSA TRAÇO 1:2:8, PREPARO MECÂNICO, APLICADO MANUALMENTE EM PAREDES INTERNAS DE AMBIENTES COM ÁREA MAIOR QUE 10M², E = 10MM, COM TALISCAS. AF_03/2024</t>
  </si>
  <si>
    <t>EMBOÇO, EM ARGAMASSA TRAÇO 1:2:8, PREPARO MECÂNICO, APLICADO MANUALMENTE EM PAREDES INTERNAS DE AMBIENTES COM ÁREA MAIOR QUE 10M², E = 17,5MM, COM TALISCAS. AF_03/2024</t>
  </si>
  <si>
    <t>EMBOÇO, EM ARGAMASSA TRAÇO 1:2:8, PREPARO MECÂNICO, APLICADO MANUALMENTE EM PAREDES INTERNAS DE AMBIENTES COM ÁREA MENOR QUE 5M², E =17,5MM, COM TALISCAS. AF_03/2024</t>
  </si>
  <si>
    <t>EMBOÇO, EM ARGAMASSA TRAÇO 1:2:8, PREPARO MECÂNICO, APLICADO MANUALMENTE EM PAREDES INTERNAS, PARA AMBIENTES COM ÁREA MENOR QUE 5M², E = 10MM, COM TALISCAS. AF_03/2024</t>
  </si>
  <si>
    <t>MASSA ÚNICA, EM ARGAMASSA INDUSTRIALIZADA, PREPARO MECÂNICO, APLICADA COM EQUIPAMENTO DE MISTURA E PROJEÇÃO DE ARGAMASSA EM PAREDES INTERNAS, E = 10MM, COM TALISCAS. AF_03/2024</t>
  </si>
  <si>
    <t>MASSA ÚNICA, EM ARGAMASSA INDUSTRIALIZADA, PREPARO MECÂNICO, APLICADA COM EQUIPAMENTO DE MISTURA E PROJEÇÃO DE ARGAMASSA EM PAREDES INTERNAS, E = 10MM, SEM TALISCAS. AF_03/2024</t>
  </si>
  <si>
    <t>MASSA ÚNICA, EM ARGAMASSA INDUSTRIALIZADA, PREPARO MECÂNICO, APLICADA COM EQUIPAMENTO DE MISTURA E PROJEÇÃO DE ARGAMASSA EM PAREDES INTERNAS, E = 17,5MM, COM TALISCAS. AF_03/2024</t>
  </si>
  <si>
    <t>MASSA ÚNICA, EM ARGAMASSA INDUSTRIALIZADA, PREPARO MECÂNICO, APLICADA COM EQUIPAMENTO DE MISTURA E PROJEÇÃO DE ARGAMASSA EM PAREDES INTERNAS, E = 5MM, SEM TALISCAS. AF_03/2024</t>
  </si>
  <si>
    <t>MASSA ÚNICA, EM ARGAMASSA TRAÇO 1:2:8 PREPARO MANUAL, APLICADA MANUALMENTE EM PAREDES INTERNAS DE AMBIENTES COM ÁREA MAIOR QUE 10M², E = 10MM, COM TALISCAS. AF_03/2024</t>
  </si>
  <si>
    <t>MASSA ÚNICA, EM ARGAMASSA TRAÇO 1:2:8 PREPARO MECÂNICO, APLICADA MANUALMENTE EM PAREDES INTERNAS DE AMBIENTES COM ÁREA MAIOR QUE 10M², E = 10MM, COM TALISCAS. AF_03/2024</t>
  </si>
  <si>
    <t>MASSA ÚNICA, EM ARGAMASSA TRAÇO 1:2:8, PREPARO MANUAL, APLICADA MANUALMENTE EM PAREDES INTERNAS DE AMBIENTES COM PÉ-DIREITO DUPLO E ÁREA ENTRE 5M² E 10M², E = 10MM, COM TALISCAS. AF_03/2024</t>
  </si>
  <si>
    <t>MASSA ÚNICA, EM ARGAMASSA TRAÇO 1:2:8, PREPARO MANUAL, APLICADA MANUALMENTE EM PAREDES INTERNAS DE AMBIENTES COM PÉ-DIREITO DUPLO E ÁREA ENTRE 5M² E 10M², E = 17,5MM, COM TALISCAS. AF_03/2024</t>
  </si>
  <si>
    <t>MASSA ÚNICA, EM ARGAMASSA TRAÇO 1:2:8, PREPARO MANUAL, APLICADA MANUALMENTE EM PAREDES INTERNAS DE AMBIENTES COM PÉ-DIREITO DUPLO E ÁREA MAIOR QUE 10M², E = 17,5MM, COM TALISCAS. AF_03/2024</t>
  </si>
  <si>
    <t>MASSA ÚNICA, EM ARGAMASSA TRAÇO 1:2:8, PREPARO MANUAL, APLICADA MANUALMENTE EM PAREDES INTERNAS DE AMBIENTES COM PÉ-DIREITO DUPLO ÁREA MAIOR QUE 10M², E = 10MM, COM TALISCAS. AF_03/2024</t>
  </si>
  <si>
    <t>MASSA ÚNICA, EM ARGAMASSA TRAÇO 1:2:8, PREPARO MANUAL, APLICADA MANUALMENTE EM PAREDES INTERNAS DE AMBIENTES COM ÁREA ENTRE 5M² E 10M², E = 10MM, COM TALISCAS. AF_03/2024</t>
  </si>
  <si>
    <t>MASSA ÚNICA, EM ARGAMASSA TRAÇO 1:2:8, PREPARO MANUAL, APLICADA MANUALMENTE EM PAREDES INTERNAS DE AMBIENTES COM ÁREA ENTRE 5M² E 10M², E = 17,5MM, COM TALISCAS. AF_03/2024</t>
  </si>
  <si>
    <t>MASSA ÚNICA, EM ARGAMASSA TRAÇO 1:2:8, PREPARO MANUAL, APLICADA MANUALMENTE EM PAREDES INTERNAS DE AMBIENTES COM ÁREA MAIOR QUE 10M², E = 17,5MM, COM TALISCAS. AF_03/2024</t>
  </si>
  <si>
    <t>MASSA ÚNICA, EM ARGAMASSA TRAÇO 1:2:8, PREPARO MECÂNICO, APLICADA MANUALMENTE EM PAREDES INTERNAS DE AMBIENTES COM PÉ-DIREITO DUPLO E ÁREA ENTRE 5M² E 10M², E = 10MM, COM TALISCAS. AF_03/2024</t>
  </si>
  <si>
    <t>MASSA ÚNICA, EM ARGAMASSA TRAÇO 1:2:8, PREPARO MECÂNICO, APLICADA MANUALMENTE EM PAREDES INTERNAS DE AMBIENTES COM PÉ-DIREITO DUPLO E ÁREA ENTRE 5M² E 10M², E = 17,5MM, COM TALISCAS. AF_03/2024</t>
  </si>
  <si>
    <t>MASSA ÚNICA, EM ARGAMASSA TRAÇO 1:2:8, PREPARO MECÂNICO, APLICADA MANUALMENTE EM PAREDES INTERNAS DE AMBIENTES COM PÉ-DIREITO DUPLO E ÁREA MAIOR QUE 10M², E = 17,5MM, COM TALISCAS. AF_03/2024</t>
  </si>
  <si>
    <t>MASSA ÚNICA, EM ARGAMASSA TRAÇO 1:2:8, PREPARO MECÂNICO, APLICADA MANUALMENTE EM PAREDES INTERNAS DE AMBIENTES COM PÉ-DIREITO DUPLO ÁREA MAIOR QUE 10M², E = 10MM, COM TALISCAS. AF_03/2024</t>
  </si>
  <si>
    <t>MASSA ÚNICA, EM ARGAMASSA TRAÇO 1:2:8, PREPARO MECÂNICO, APLICADA MANUALMENTE EM PAREDES INTERNAS DE AMBIENTES COM ÁREA ENTRE 5M² E 10M², E = 10MM, COM TALISCAS. AF_03/2024</t>
  </si>
  <si>
    <t>MASSA ÚNICA, EM ARGAMASSA TRAÇO 1:2:8, PREPARO MECÂNICO, APLICADA MANUALMENTE EM PAREDES INTERNAS DE AMBIENTES COM ÁREA ENTRE 5M² E 10M², E = 17,5MM, COM TALISCAS. AF_03/2024</t>
  </si>
  <si>
    <t>MASSA ÚNICA, EM ARGAMASSA TRAÇO 1:2:8, PREPARO MECÂNICO, APLICADA MANUALMENTE EM PAREDES INTERNAS DE AMBIENTES COM ÁREA MAIOR QUE 10M², E = 17,5MM, COM TALISCAS. AF_03/2024</t>
  </si>
  <si>
    <t>MASSA ÚNICA, EM ARGAMASSA TRAÇO 1:2:8, PREPARO MECÂNICO, APLICADA MANUALMENTE EM TETO DE AMBIENTES COM PAREDES EM PÉ-DIREITO DUPLO, E = 10MM, COM TALISCAS. AF_03/2024</t>
  </si>
  <si>
    <t>MASSA ÚNICA, EM ARGAMASSA TRAÇO 1:2:8, PREPARO MECÂNICO, APLICADA MANUALMENTE EM TETO DE AMBIENTES COM PAREDES EM PÉ-DIREITO DUPLO, E = 17,5MM, COM TALISCAS. AF_03/2024</t>
  </si>
  <si>
    <t>MASSA ÚNICA, EM ARGAMASSA TRAÇO 1:2:8, PREPARO MECÂNICO, APLICADA MANUALMENTE EM TETO, E = 10MM, COM TALISCAS. AF_03/2024</t>
  </si>
  <si>
    <t>MASSA ÚNICA, EM ARGAMASSA TRAÇO 1:2:8, PREPARO MECÂNICO, APLICADA MANUALMENTE EM TETO, E = 17,5MM, COM TALISCAS. AF_03/2024</t>
  </si>
  <si>
    <t>INSTALAÇÃO DE BALIZADOR METÁLICO COM LED, EM ALUMÍNIO COM DIFUSOR EM POLICARBONATO E DIMENSÕES 6,2 CM X30 CM, COM PINTURA ELETROSTÁTICA, SOBRE PISO DE CONCRETO EXISTENTE. AF_11/2021</t>
  </si>
  <si>
    <t>INSTALAÇÃO DE BALIZADOR METÁLICO, MODELO OLEGÁRIO, EM TUBO DE AÇO GALVANIZADO ESPESSURA 3" E DIMENSÕES 9 CM X 78,5 CM, COM PINTURA ELETROSTÁTICA, SOBRE PISO DE CONCRETO EXISTENTE. AF_11/2021</t>
  </si>
  <si>
    <t>INSTALAÇÃO DE BALIZADOR METÁLICO, MODELO OLEGÁRIO, EM TUBO DE AÇO GALVANIZADO ESPESSURA 3" E DIMENSÕES 9 CM X 78,5 CM, COM PINTURA ELETROSTÁTICA, SOBRE SOLO. AF_11/2021</t>
  </si>
  <si>
    <t>INSTALAÇÃO DE BALIZADOR PRÉ-FABRICADO DE CONCRETO, DIMENSÕES 30 CM X 60 CM, SOBRE PISO DE CONCRETO EXISTENTE. AF_11/2021</t>
  </si>
  <si>
    <t>INSTALAÇÃO DE BALIZADOR PRÉ-FABRICADO DE CONCRETO, DIMENSÕES 30 CM X 60 CM, SOBRE SOLO. AF_11/2021</t>
  </si>
  <si>
    <t>INSTALAÇÃO DE BANCO CIRCULAR PRÉ-FABRICADO DE CONCRETO, DIMENSÕES 60 CM X 40 CM. AF_11/2021</t>
  </si>
  <si>
    <t>INSTALAÇÃO DE BANCO METÁLICO COM ENCOSTO, 1,60 M DE COMPRIMENTO, EM TUBO DE AÇO CARBONO COM PINTURA ELETROSTÁTICA, SOBRE PISO DE CONCRETO EXISTENTE. AF_11/2021</t>
  </si>
  <si>
    <t>INSTALAÇÃO DE BANCO METÁLICO SEM ENCOSTO, EM TUBOS E CHAPAS DE AÇO CARBONO, PINTURA POR PROCESSO ELETROSTÁTICO, DIMENSÕES 49 CM X 157 CM X 34 CM, SOBRE PISO DE CONCRETO EXISTENTE. AF_11/2021</t>
  </si>
  <si>
    <t>INSTALAÇÃO DE BANCO PRÉ-FABRICADO DE CONCRETO COM ENCOSTO, DIMENSÕES 180 CM X 64 CM X 89 CM, SOBRE PISO DE CONCRETO EXISTENTE. AF_11/2021</t>
  </si>
  <si>
    <t>INSTALAÇÃO DE BANCO PRÉ-FABRICADO DE CONCRETO COM ENCOSTO, DIMENSÕES 180 CM X 64 CM X 89 CM, SOBRE SOLO. AF_11/2021</t>
  </si>
  <si>
    <t>INSTALAÇÃO DE BANCO PRÉ-FABRICADO DE CONCRETO SEM ENCOSTO, DIMENSÕES 115 CM X 50 CM X 45 CM, SOBRE PISO DE CONCRETO EXISTENTE. AF_11/2021</t>
  </si>
  <si>
    <t>INSTALAÇÃO DE BANCO PRÉ-FABRICADO DE CONCRETO SEM ENCOSTO, DIMENSÕES 115 CM X 50 CM X 45 CM, SOBRE SOLO. AF_11/2021</t>
  </si>
  <si>
    <t>INSTALAÇÃO DE BICICLETÁRIO MODELO U INVERTIDO, DIMENSÕES 110 CM X 78 CM EM TUBO CIRCULAR DE AÇO Ø 2'' COM PINTURA ELETROSTÁTICA, FIXADO COM CONCRETO, SOBRE SOLO. AF_11/2021</t>
  </si>
  <si>
    <t>INSTALAÇÃO DE BICICLETÁRIO MODELO U INVERTIDO, DIMENSÕES 82 CM X 78 CM EM TUBO CIRCULAR DE AÇO Ø 2'' COM PINTURA ELETROSTÁTICA, FIXADO COM CHUMBADOR MECÂNICO, SOBRE PISO DE CONCRETO EXISTENTE. AF_11/2021</t>
  </si>
  <si>
    <t>INSTALAÇÃO DE BICICLETÁRIO MODELO U INVERTIDO, DIMENSÕES 82 CM X 78 CM EM TUBO CIRCULAR DE AÇO Ø 2'' COM PINTURA ELETROSTÁTICA, FIXADO COM CONCRETO, SOBRE PISO DE CONCRETO EXISTENTE. AF_11/2021</t>
  </si>
  <si>
    <t>INSTALAÇÃO DE CONJUNTO COM MESA E QUATRO BANCOS PRÉ-FABRICADO DE CONCRETO, DIMENSÕES 90 CM X 95 CM (MESA) E 20 CM X 60 CM (BANCO), SOBRE PISO DE CONCRETO EXISTENTE. AF_11/2021</t>
  </si>
  <si>
    <t>INSTALAÇÃO DE CONJUNTO COM MESA E QUATRO BANCOS PRÉ-FABRICADO DE CONCRETO, DIMENSÕES 90 CM X 95 CM (MESA) E 20 CM X 60 CM (BANCO), SOBRE SOLO. AF_11/2021</t>
  </si>
  <si>
    <t>INSTALAÇÃO DE FLOREIRA CIRCULAR PRÉ-FABRICADO DE CONCRETO, DIMENSÕES 60 CM X 40 CM. AF_11/2021</t>
  </si>
  <si>
    <t>INSTALAÇÃO DE LIXEIRA METÁLICA DUPLA, CAPACIDADE DE 60 L, EM TUBO DE AÇO CARBONO E CESTOS EM CHAPA DE AÇO COM PINTURA ELETROSTÁTICA, SOBRE PISO DE CONCRETO EXISTENTE. AF_11/2021</t>
  </si>
  <si>
    <t>INSTALAÇÃO DE LIXEIRA METÁLICA DUPLA, CAPACIDADE DE 60 L, EM TUBO DE AÇO CARBONO E CESTOS EM CHAPA DE AÇO COM PINTURA ELETROSTÁTICA, SOBRE SOLO. AF_11/2021</t>
  </si>
  <si>
    <t>INSTALAÇÃO DE LIXEIRA PRÉ-FABRICADA DE CONCRETO, VOLUME MÍNIMO DE 120 L. AF_11/2021</t>
  </si>
  <si>
    <t>INSTALAÇÃO DE PERGOLADO DE MADEIRA, EM MAÇARANDUBA, ANGELIM OU EQUIVALENTE DA REGIÃO, FIXADO COM CONCRETO SOBRE PISO DE CONCRETO EXISTENTE. AF_11/2021</t>
  </si>
  <si>
    <t>INSTALAÇÃO DE PERGOLADO DE MADEIRA, EM MAÇARANDUBA, ANGELIM OU EQUIVALENTE DA REGIÃO, FIXADO COM CONCRETO SOBRE SOLO. AF_11/2021</t>
  </si>
  <si>
    <t>REVESTIMENTO DECORATIVO MONOCAMADA EXECUTADO COM EQUIPAMENTO DE PROJEÇÃO EM FACHADA DE UM EDIFÍCIO DE ALVENARIA ESTRUTURAL E ACABAMENTO CHAPISCADO/FLOCADO. AF_03/2024</t>
  </si>
  <si>
    <t>REVESTIMENTO DECORATIVO MONOCAMADA EXECUTADO COM EQUIPAMENTO DE PROJEÇÃO EM FACHADA DE UM EDIFÍCIO DE ALVENARIA ESTRUTURAL E ACABAMENTO RASPADO. AF_03/2024</t>
  </si>
  <si>
    <t>REVESTIMENTO DECORATIVO MONOCAMADA EXECUTADO COM EQUIPAMENTO DE PROJEÇÃO EM FACHADA DE UM EDIFÍCIO DE ALVENARIA ESTRUTURAL E ACABAMENTO TRAVERTINO. AF_03/2024</t>
  </si>
  <si>
    <t>REVESTIMENTO DECORATIVO MONOCAMADA EXECUTADO COM EQUIPAMENTO DE PROJEÇÃO EM FACHADA DE UM EDIFÍCIO DE ESTRUTURA CONVENCIONAL E ACABAMENTO CHAPISCADO/FLOCADO. AF_03/2024</t>
  </si>
  <si>
    <t>REVESTIMENTO DECORATIVO MONOCAMADA EXECUTADO COM EQUIPAMENTO DE PROJEÇÃO EM FACHADA DE UM EDIFÍCIO DE ESTRUTURA CONVENCIONAL E ACABAMENTO RASPADO. AF_03/2024</t>
  </si>
  <si>
    <t>REVESTIMENTO DECORATIVO MONOCAMADA EXECUTADO COM EQUIPAMENTO DE PROJEÇÃO EM FACHADA DE UM EDIFÍCIO DE ESTRUTURA CONVENCIONAL E ACABAMENTO TRAVERTINO. AF_03/2024</t>
  </si>
  <si>
    <t>REVESTIMENTO DECORATIVO MONOCAMADA EXECUTADO MANUALMENTE EM FACHADA DE UM EDIFÍCIO DE ALVENARIA ESTRUTURAL E ACABAMENTO CHAPISCADO/FLOCADO. AF_03/2024</t>
  </si>
  <si>
    <t>REVESTIMENTO DECORATIVO MONOCAMADA EXECUTADO MANUALMENTE EM FACHADA DE UM EDIFÍCIO DE ALVENARIA ESTRUTURAL E ACABAMENTO RASPADO. AF_03/2024</t>
  </si>
  <si>
    <t>REVESTIMENTO DECORATIVO MONOCAMADA EXECUTADO MANUALMENTE EM FACHADA DE UM EDIFÍCIO DE ALVENARIA ESTRUTURAL E ACABAMENTO TRAVERTINO. AF_03/2024</t>
  </si>
  <si>
    <t>REVESTIMENTO DECORATIVO MONOCAMADA EXECUTADO MANUALMENTE EM FACHADA DE UM EDIFÍCIO DE ESTRUTURA CONVENCIONAL E ACABAMENTO CHAPISCADO/FLOCADO. AF_03/2024</t>
  </si>
  <si>
    <t>REVESTIMENTO DECORATIVO MONOCAMADA EXECUTADO MANUALMENTE EM FACHADA DE UM EDIFÍCIO DE ESTRUTURA CONVENCIONAL E ACABAMENTO RASPADO. AF_03/2024</t>
  </si>
  <si>
    <t>REVESTIMENTO DECORATIVO MONOCAMADA EXECUTADO MANUALMENTE EM FACHADA DE UM EDIFÍCIO DE ESTRUTURA CONVENCIONAL E ACABAMENTO TRAVERTINO. AF_03/2024</t>
  </si>
  <si>
    <t>ASCENSÃO DE GRUA ASCENSIONAL. AF_03/2024</t>
  </si>
  <si>
    <t>ASCENSÃO DE MINI GRUA. AF_03/2024</t>
  </si>
  <si>
    <t>ASCENSÃO E DESCIDA DE ELEVADOR DE CREMALHEIRA. AF_03/2024</t>
  </si>
  <si>
    <t>ASCENSÃO E DESCIDA DE GRUA FIXA. AF_03/2024</t>
  </si>
  <si>
    <t>MONTAGEM E DESMONTAGEM DE GRUA ASCENSIONAL, UTILIZAÇÃO DE GUINDASTE AUTOPROPELIDO 90T. AF_03/2024</t>
  </si>
  <si>
    <t>MONTAGEM E DESMONTAGEM DE GRUA ASCENSIONAL, UTILIZAÇÃO DE GUINDASTE DERRICK. AF_03/2024</t>
  </si>
  <si>
    <t>MONTAGEM E DESMONTAGEM DE MINI GRUA. AF_03/2024</t>
  </si>
  <si>
    <t>MONTAGEM E DESMONTAGEM DE TRECHO INICIAL DE ELEVADOR DE CREMALHEIRA, CABINE DUPLA - EXCLUSO FUNDAÇÕES. AF_03/2024</t>
  </si>
  <si>
    <t>MONTAGEM E DESMONTAGEM DE TRECHO INICIAL DE ELEVADOR DE CREMALHEIRA, CABINE SIMPLES - EXCLUSO FUNDAÇÕES. AF_03/2024</t>
  </si>
  <si>
    <t>MONTAGEM E DESMONTAGEM DO TRECHO INICIAL DE GRUA FIXA (ALTURA LIVRE) - EXCLUSO FUNDAÇÕES. AF_03/2024</t>
  </si>
  <si>
    <t>APLICAÇÃO DE ADUBO EM SOLO. AF_07/2024</t>
  </si>
  <si>
    <t>APLICAÇÃO DE CALCÁRIO PARA CORREÇÃO DO PH DO SOLO. AF_07/2024</t>
  </si>
  <si>
    <t>ESPALHAMENTO DE TERRA VEGETAL PARA O PLANTIO. AF_07/2024</t>
  </si>
  <si>
    <t>PLANTIO DE ARBUSTO OU CERCA VIVA. AF_07/2024</t>
  </si>
  <si>
    <t>PLANTIO DE ESPÉCIE VEGETAL, TIPO COMIGO-NINGUÉM-PODE OU EQUIVALENTE, COM ALTURA DE MUDA MAIOR QUE 0,50 M E MENOR OU IGUAL A 1,00 M. AF_07/2024</t>
  </si>
  <si>
    <t>PLANTIO DE ESPÉCIE VEGETAL, TIPO COMIGO-NINGUÉM-PODE OU EQUIVALENTE, COM ALTURA DE MUDA MAIOR QUE 1,00 M. AF_07/2024</t>
  </si>
  <si>
    <t>PLANTIO DE ESPÉCIE VEGETAL, TIPO COMIGO-NINGUÉM-PODE OU EQUIVALENTE, COM ALTURA DE MUDA MENOR OU IGUAL A 0,50 M. AF_07/2024</t>
  </si>
  <si>
    <t>PLANTIO DE FORRAÇÃO. AF_07/2024</t>
  </si>
  <si>
    <t>PLANTIO DE GRAMA BATATAIS EM PLACAS. AF_07/2024</t>
  </si>
  <si>
    <t>PLANTIO DE GRAMA EM PAVIMENTO CONCREGRAMA. AF_07/2024</t>
  </si>
  <si>
    <t>PLANTIO DE GRAMA ESMERALDA OU SÃO CARLOS OU CURITIBANA, EM PLACAS. AF_07/2024</t>
  </si>
  <si>
    <t>PLANTIO DE PALMEIRA COM ALTURA DE MUDA MAIOR QUE 2,00 M E MENOR OU IGUAL A 4,00 M. AF_07/2024</t>
  </si>
  <si>
    <t>PLANTIO DE PALMEIRA COM ALTURA DE MUDA MAIOR QUE 4,00 M . AF_07/2024</t>
  </si>
  <si>
    <t>PLANTIO DE PALMEIRA COM ALTURA DE MUDA MENOR OU IGUAL A 2,00 M . AF_07/2024</t>
  </si>
  <si>
    <t>PLANTIO DE ÁRVORE FRUTÍFERA COM ALTURA DE MUDA MAIOR QUE 2,00 M E MENOR OU IGUAL A 4,00 M. AF_07/2024</t>
  </si>
  <si>
    <t>PLANTIO DE ÁRVORE FRUTÍFERA COM ALTURA DE MUDA MAIOR QUE 4,00 M. AF_07/2024</t>
  </si>
  <si>
    <t>PLANTIO DE ÁRVORE FRUTÍFERA COM ALTURA DE MUDA MENOR OU IGUAL A 2,00 M. AF_07/2024</t>
  </si>
  <si>
    <t>PLANTIO DE ÁRVORE ORNAMENTAL COM ALTURA DE MUDA MAIOR QUE 2,00 M E MENOR OU IGUAL A 4,00 M . AF_07/2024</t>
  </si>
  <si>
    <t>PLANTIO DE ÁRVORE ORNAMENTAL COM ALTURA DE MUDA MAIOR QUE 4,00 M. AF_07/2024</t>
  </si>
  <si>
    <t>PLANTIO DE ÁRVORE ORNAMENTAL COM ALTURA DE MUDA MENOR OU IGUAL A 2,00 M . AF_07/2024</t>
  </si>
  <si>
    <t>REVOLVIMENTO E LIMPEZA MANUAL DE SOLO. AF_07/2024</t>
  </si>
  <si>
    <t>ARMAÇÃO DO SISTEMA DE PAREDES DE CONCRETO, EXECUTADA COMO ARMADURA NEGATIVA DE LAJES, TELA L-159. AF_12/2024</t>
  </si>
  <si>
    <t>ARMAÇÃO DO SISTEMA DE PAREDES DE CONCRETO, EXECUTADA COMO ARMADURA NEGATIVA DE LAJES, TELA L-196. AF_12/2024</t>
  </si>
  <si>
    <t>ARMAÇÃO DO SISTEMA DE PAREDES DE CONCRETO, EXECUTADA COMO ARMADURA NEGATIVA DE LAJES, TELA T-138. AF_12/2024</t>
  </si>
  <si>
    <t>ARMAÇÃO DO SISTEMA DE PAREDES DE CONCRETO, EXECUTADA COMO ARMADURA NEGATIVA DE LAJES, TELA T-159. AF_12/2024</t>
  </si>
  <si>
    <t>ARMAÇÃO DO SISTEMA DE PAREDES DE CONCRETO, EXECUTADA COMO ARMADURA NEGATIVA DE LAJES, TELA T-196. AF_12/2024</t>
  </si>
  <si>
    <t>ARMAÇÃO DO SISTEMA DE PAREDES DE CONCRETO, EXECUTADA COMO ARMADURA POSITIVA DE LAJES, TELA Q-113. AF_12/2024</t>
  </si>
  <si>
    <t>ARMAÇÃO DO SISTEMA DE PAREDES DE CONCRETO, EXECUTADA COMO ARMADURA POSITIVA DE LAJES, TELA Q-138. AF_12/2024</t>
  </si>
  <si>
    <t>ARMAÇÃO DO SISTEMA DE PAREDES DE CONCRETO, EXECUTADA COMO ARMADURA POSITIVA DE LAJES, TELA Q-159. AF_12/2024</t>
  </si>
  <si>
    <t>ARMAÇÃO DO SISTEMA DE PAREDES DE CONCRETO, EXECUTADA COMO ARMADURA POSITIVA DE LAJES, TELA Q-196. AF_12/2024</t>
  </si>
  <si>
    <t>ARMAÇÃO DO SISTEMA DE PAREDES DE CONCRETO, EXECUTADA COMO REFORÇO, VERGALHÃO DE 10,0 MM DE DIÂMETRO. AF_12/2024</t>
  </si>
  <si>
    <t>ARMAÇÃO DO SISTEMA DE PAREDES DE CONCRETO, EXECUTADA COMO REFORÇO, VERGALHÃO DE 12,5 MM DE DIÂMETRO. AF_12/2024</t>
  </si>
  <si>
    <t>ARMAÇÃO DO SISTEMA DE PAREDES DE CONCRETO, EXECUTADA COMO REFORÇO, VERGALHÃO DE 5,0 MM DE DIÂMETRO. AF_12/2024</t>
  </si>
  <si>
    <t>ARMAÇÃO DO SISTEMA DE PAREDES DE CONCRETO, EXECUTADA COMO REFORÇO, VERGALHÃO DE 6,3 MM DE DIÂMETRO. AF_12/2024</t>
  </si>
  <si>
    <t>ARMAÇÃO DO SISTEMA DE PAREDES DE CONCRETO, EXECUTADA COMO REFORÇO, VERGALHÃO DE 8,0 MM DE DIÂMETRO. AF_12/2024</t>
  </si>
  <si>
    <t>ARMAÇÃO DO SISTEMA DE PAREDES DE CONCRETO, EXECUTADA EM PAREDES DE EDIFICAÇÕES MULTIFAMILIARES, TELA Q-138. AF_12/2024_PS</t>
  </si>
  <si>
    <t>ARMAÇÃO DO SISTEMA DE PAREDES DE CONCRETO, EXECUTADA EM PAREDES DE EDIFICAÇÕES MULTIFAMILIARES, TELA Q-283. AF_12/2024_PS</t>
  </si>
  <si>
    <t>ARMAÇÃO DO SISTEMA DE PAREDES DE CONCRETO, EXECUTADA EM PAREDES DE EDIFICAÇÕES UNIFAMILIARES OU MULTIFAMILIARES, TELA Q-92. AF_12/2024_PS</t>
  </si>
  <si>
    <t>ARMAÇÃO DO SISTEMA DE PAREDES DE CONCRETO, EXECUTADA EM PAREDES DE EDIFICAÇÕES UNIFAMILIARES, TELA Q-61. AF_12/2024_PS</t>
  </si>
  <si>
    <t>ARMAÇÃO DO SISTEMA DE PAREDES DE CONCRETO, EXECUTADA EM PAREDES DE EDIFICAÇÕES UNIFAMILIARES, TELA Q-75. AF_12/2024</t>
  </si>
  <si>
    <t>ARMAÇÃO DO SISTEMA DE PAREDES DE CONCRETO, EXECUTADA EM PLATIBANDAS, TELA Q-92. AF_12/2024_PS</t>
  </si>
  <si>
    <t>CONCRETAGEM DE EDIFICAÇÕES (PAREDES E LAJES) FEITAS COM SISTEMA DE FÔRMAS MANUSEÁVEIS, COM CONCRETO USINADO AUTOADENSÁVEL FCK 25 MPA - LANÇAMENTO E ACABAMENTO. AF_09/2024</t>
  </si>
  <si>
    <t>CONCRETAGEM DE EDIFICAÇÕES (PAREDES E LAJES) FEITAS COM SISTEMA DE FÔRMAS MANUSEÁVEIS, COM CONCRETO USINADO AUTOADENSÁVEL REFORÇADO COM FIBRAS DE POLIPROPILENO, FCK 25 MPA - LANÇAMENTO E ACABAMENTO. AF_09/2024</t>
  </si>
  <si>
    <t>CONCRETAGEM DE EDIFICAÇÕES (PAREDES E LAJES) FEITAS COM SISTEMA DE FÔRMAS MANUSEÁVEIS, COM CONCRETO USINADO BOMBEÁVEL FCK 25 MPA - LANÇAMENTO, ADENSAMENTO E ACABAMENTO. AF_09/2024</t>
  </si>
  <si>
    <t>CONCRETAGEM DE ESCADAS EM EDIFICAÇÕES MULTIFAMILIARES FEITAS COM SISTEMA DE FÔRMAS MANUSEÁVEIS COM CONCRETO USINADO AUTOADENSÁVEL REFORÇADO COM FIBRAS DE POLIPROPILENO, FCK 25 MPA - LANÇAMENTO E ACABAMENTO. AF_09/2024</t>
  </si>
  <si>
    <t>CONCRETAGEM DE ESCADAS EM EDIFICAÇÕES MULTIFAMILIARES FEITAS COM SISTEMA DE FÔRMAS MANUSEÁVEIS COM CONCRETO USINADO AUTOADENSÁVEL, FCK 25 MPA - LANÇAMENTO E ACABAMENTO. AF_09/2024</t>
  </si>
  <si>
    <t>CONCRETAGEM DE ESCADAS EM EDIFICAÇÕES MULTIFAMILIARES FEITAS COM SISTEMA DE FÔRMAS MANUSEÁVEIS COM CONCRETO USINADO BOMBEÁVEL, FCK 25 MPA - LANÇAMENTO, ADENSAMENTO E ACABAMENTO. AF_09/2024</t>
  </si>
  <si>
    <t>CONCRETAGEM DE LAJES EM EDIFICAÇÕES MULTIFAMILIARES FEITAS COM SISTEMA DE FÔRMAS MANUSEÁVEIS, COM CONCRETO USINADO BOMBEÁVEL FCK 25 MPA - LANÇAMENTO, ADENSAMENTO E ACABAMENTO. AF_09/2024</t>
  </si>
  <si>
    <t>CONCRETAGEM DE LAJES EM EDIFICAÇÕES UNIFAMILIARES FEITAS COM SISTEMA DE FÔRMAS MANUSEÁVEIS, COM CONCRETO USINADO BOMBEÁVEL FCK 25 MPA - LANÇAMENTO, ADENSAMENTO E ACABAMENTO. AF_09/2024</t>
  </si>
  <si>
    <t>CONCRETAGEM DE PAREDES EM EDIFICAÇÕES MULTIFAMILIARES FEITAS COM SISTEMA DE FÔRMAS MANUSEÁVEIS, COM CONCRETO USINADO BOMBEÁVEL FCK 25 MPA - LANÇAMENTO, ADENSAMENTO E ACABAMENTO. AF_09/2024</t>
  </si>
  <si>
    <t>CONCRETAGEM DE PAREDES EM EDIFICAÇÕES UNIFAMILIARES FEITAS COM SISTEMA DE FÔRMAS MANUSEÁVEIS, COM CONCRETO USINADO BOMBEÁVEL FCK 25 MPA - LANÇAMENTO, ADENSAMENTO E ACABAMENTO. AF_09/2024</t>
  </si>
  <si>
    <t>CONCRETAGEM DE PLATIBANDA EM EDIFICAÇÕES MULTIFAMILIARES FEITAS COM SISTEMA DE FÔRMAS MANUSEÁVEIS, COM CONCRETO USINADO AUTOADENSÁVEL FCK 25 MPA - LANÇAMENTO E ACABAMENTO. AF_09/2024</t>
  </si>
  <si>
    <t>CONCRETAGEM DE PLATIBANDA EM EDIFICAÇÕES MULTIFAMILIARES FEITAS COM SISTEMA DE FÔRMAS MANUSEÁVEIS, COM CONCRETO USINADO AUTOADENSÁVEL REFORÇADO COM FIBRAS DE POLIPROPILENO, FCK 25 MPA - LANÇAMENTO E ACABAMENTO. AF_09/2024</t>
  </si>
  <si>
    <t>CONCRETAGEM DE PLATIBANDA EM EDIFICAÇÕES MULTIFAMILIARES FEITAS COM SISTEMA DE FÔRMAS MANUSEÁVEIS, COM CONCRETO USINADO BOMBEÁVEL FCK 25 MPA - LANÇAMENTO, ADENSAMENTO E ACABAMENTO. AF_09/2024</t>
  </si>
  <si>
    <t>CONCRETAGEM DE PLATIBANDA EM EDIFICAÇÕES UNIFAMILIARES FEITAS COM SISTEMA DE FÔRMAS MANUSEÁVEIS, COM CONCRETO USINADO AUTOADENSÁVEL FCK 25 MPA - LANÇAMENTO E ACABAMENTO. AF_09/2024</t>
  </si>
  <si>
    <t>CONCRETAGEM DE PLATIBANDA EM EDIFICAÇÕES UNIFAMILIARES FEITAS COM SISTEMA DE FÔRMAS MANUSEÁVEIS, COM CONCRETO USINADO AUTOADENSÁVEL REFORÇADO COM FIBRAS DE POLIPROPILENO, FCK 25 MPA - LANÇAMENTO E ACABAMENTO. AF_09/2024</t>
  </si>
  <si>
    <t>CONCRETAGEM DE PLATIBANDA EM EDIFICAÇÕES UNIFAMILIARES FEITAS COM SISTEMA DE FÔRMAS MANUSEÁVEIS, COM CONCRETO USINADO BOMBEÁVEL FCK 25 MPA - LANÇAMENTO, ADENSAMENTO E ACABAMENTO. AF_09/2024</t>
  </si>
  <si>
    <t>ESTUCAMENTO DE DENSIDADE ALTA DE PANOS DE FACHADA DO SISTEMA DE PAREDES DE CONCRETO EM EDIFICAÇÕES DE MÚLTIPLOS PAVIMENTOS, PAVIMENTO TÉRREO, UTILIZAÇÃO DE ARGAMASSA COLANTE. AF_12/2024</t>
  </si>
  <si>
    <t>ESTUCAMENTO DE DENSIDADE ALTA DE PANOS DE FACHADA DO SISTEMA DE PAREDES DE CONCRETO EM EDIFICAÇÕES DE MÚLTIPLOS PAVIMENTOS, PAVIMENTO TÉRREO, UTILIZAÇÃO DE ARGAMASSA POLIMÉRICA. AF_12/2024</t>
  </si>
  <si>
    <t>ESTUCAMENTO DE DENSIDADE ALTA DE PANOS DE FACHADA DO SISTEMA DE PAREDES DE CONCRETO EM EDIFICAÇÕES DE MÚLTIPLOS PAVIMENTOS, PAVIMENTO TÉRREO, UTILIZAÇÃO DE ARGAMASSA TRAÇO 1:0,5:4,5 (CIM:CAL:AREIA). AF_12/2024</t>
  </si>
  <si>
    <t>ESTUCAMENTO DE DENSIDADE ALTA DE PANOS DE FACHADA DO SISTEMA DE PAREDES DE CONCRETO EM EDIFICAÇÕES DE MÚLTIPLOS PAVIMENTOS, PAVIMENTOS SUPERIORES, UTILIZAÇÃO DE ARGAMASSA COLANTE. AF_12/2024</t>
  </si>
  <si>
    <t>ESTUCAMENTO DE DENSIDADE ALTA DE PANOS DE FACHADA DO SISTEMA DE PAREDES DE CONCRETO EM EDIFICAÇÕES DE MÚLTIPLOS PAVIMENTOS, PAVIMENTOS SUPERIORES, UTILIZAÇÃO DE ARGAMASSA POLIMÉRICA. AF_12/2024</t>
  </si>
  <si>
    <t>ESTUCAMENTO DE DENSIDADE ALTA DE PANOS DE FACHADA DO SISTEMA DE PAREDES DE CONCRETO EM EDIFICAÇÕES DE MÚLTIPLOS PAVIMENTOS, PAVIMENTOS SUPERIORES, UTILIZAÇÃO DE ARGAMASSA TRAÇO 1:0,5:4,5 (CIM:CAL:AREIA). AF_12/2024</t>
  </si>
  <si>
    <t>ESTUCAMENTO DE DENSIDADE ALTA DE PANOS DE FACHADA DO SISTEMA DE PAREDES DE CONCRETO EM UNIDADES HABITACIONAIS DE DOIS PAVIMENTOS (SOBRADO), ACESSO COM ANDAIME FACHADEIRO, UTILIZAÇÃO DE ARGAMASSA COLANTE. AF_12/2024</t>
  </si>
  <si>
    <t>ESTUCAMENTO DE DENSIDADE ALTA DE PANOS DE FACHADA DO SISTEMA DE PAREDES DE CONCRETO EM UNIDADES HABITACIONAIS DE DOIS PAVIMENTOS (SOBRADO), ACESSO COM ANDAIME FACHADEIRO, UTILIZAÇÃO DE ARGAMASSA POLIMÉRICA. AF_12/2024</t>
  </si>
  <si>
    <t>ESTUCAMENTO DE DENSIDADE ALTA DE PANOS DE FACHADA DO SISTEMA DE PAREDES DE CONCRETO EM UNIDADES HABITACIONAIS DE DOIS PAVIMENTOS (SOBRADO), ACESSO COM ANDAIME FACHADEIRO, UTILIZAÇÃO DE ARGAMASSA TRAÇO 1:0,5:4,5 (CIM:CAL:AREIA). AF_12/2024</t>
  </si>
  <si>
    <t>ESTUCAMENTO DE DENSIDADE ALTA DE PANOS DE FACHADA DO SISTEMA DE PAREDES DE CONCRETO EM UNIDADES HABITACIONAIS DE PAVIMENTO ÚNICO, UTILIZAÇÃO DE ARGAMASSA COLANTE. AF_12/2024</t>
  </si>
  <si>
    <t>ESTUCAMENTO DE DENSIDADE ALTA DE PANOS DE FACHADA DO SISTEMA DE PAREDES DE CONCRETO EM UNIDADES HABITACIONAIS DE PAVIMENTO ÚNICO, UTILIZAÇÃO DE ARGAMASSA POLIMÉRICA. AF_12/2024</t>
  </si>
  <si>
    <t>ESTUCAMENTO DE DENSIDADE ALTA DE PANOS DE FACHADA DO SISTEMA DE PAREDES DE CONCRETO EM UNIDADES HABITACIONAIS DE PAVIMENTO ÚNICO, UTILIZAÇÃO DE ARGAMASSA TRAÇO 1:0,5:4,5 (CIM:CAL:AREIA). AF_12/2024</t>
  </si>
  <si>
    <t>ESTUCAMENTO DE DENSIDADE ALTA NAS FACES INTERNAS DE PAREDES DO SISTEMA DE PAREDES DE CONCRETO, EM AMBIENTES COM ÁREA ENTRE 5 M² E 10 M², UTILIZAÇÃO DE ARGAMASSA COLANTE. AF_12/2024</t>
  </si>
  <si>
    <t>ESTUCAMENTO DE DENSIDADE ALTA NAS FACES INTERNAS DE PAREDES DO SISTEMA DE PAREDES DE CONCRETO, EM AMBIENTES COM ÁREA ENTRE 5 M² E 10 M², UTILIZAÇÃO DE ARGAMASSA POLIMÉRICA. AF_12/2024</t>
  </si>
  <si>
    <t>ESTUCAMENTO DE DENSIDADE ALTA NAS FACES INTERNAS DE PAREDES DO SISTEMA DE PAREDES DE CONCRETO, EM AMBIENTES COM ÁREA ENTRE 5 M² E 10 M², UTILIZAÇÃO DE ARGAMASSA TRAÇO 1:1:6 (CIM:CAL:AREIA). AF_12/2024</t>
  </si>
  <si>
    <t>ESTUCAMENTO DE DENSIDADE ALTA NAS FACES INTERNAS DE PAREDES DO SISTEMA DE PAREDES DE CONCRETO, EM AMBIENTES COM ÁREA MAIOR OU IGUAL A 10 M², UTILIZAÇÃO DE ARGAMASSA COLANTE. AF_12/2024</t>
  </si>
  <si>
    <t>ESTUCAMENTO DE DENSIDADE ALTA NAS FACES INTERNAS DE PAREDES DO SISTEMA DE PAREDES DE CONCRETO, EM AMBIENTES COM ÁREA MAIOR OU IGUAL A 10 M², UTILIZAÇÃO DE ARGAMASSA POLIMÉRICA. AF_12/2024</t>
  </si>
  <si>
    <t>ESTUCAMENTO DE DENSIDADE ALTA NAS FACES INTERNAS DE PAREDES DO SISTEMA DE PAREDES DE CONCRETO, EM AMBIENTES COM ÁREA MAIOR OU IGUAL A 10 M², UTILIZAÇÃO DE ARGAMASSA TRAÇO 1:1:6 (CIM:CAL:AREIA). AF_12/2024</t>
  </si>
  <si>
    <t>ESTUCAMENTO DE DENSIDADE ALTA NAS FACES INTERNAS DE PAREDES DO SISTEMA DE PAREDES DE CONCRETO, EM AMBIENTES COM ÁREA MENOR OU IGUAL A 5 M², UTILIZAÇÃO DE ARGAMASSA COLANTE. AF_12/2024</t>
  </si>
  <si>
    <t>ESTUCAMENTO DE DENSIDADE ALTA NAS FACES INTERNAS DE PAREDES DO SISTEMA DE PAREDES DE CONCRETO, EM AMBIENTES COM ÁREA MENOR OU IGUAL A 5 M², UTILIZAÇÃO DE ARGAMASSA POLIMÉRICA. AF_12/2024</t>
  </si>
  <si>
    <t>ESTUCAMENTO DE DENSIDADE ALTA NAS FACES INTERNAS DE PAREDES DO SISTEMA DE PAREDES DE CONCRETO, EM AMBIENTES COM ÁREA MENOR OU IGUAL A 5 M², UTILIZAÇÃO DE ARGAMASSA TRAÇO 1:1:6 (CIM:CAL:AREIA). AF_12/2024</t>
  </si>
  <si>
    <t>ESTUCAMENTO DE DENSIDADE BAIXA DE PANOS DE FACHADA DO SISTEMA DE PAREDES DE CONCRETO EM EDIFICAÇÕES DE MÚLTIPLOS PAVIMENTOS, PAVIMENTO TÉRREO, UTILIZAÇÃO DE ARGAMASSA COLANTE. AF_12/2024</t>
  </si>
  <si>
    <t>ESTUCAMENTO DE DENSIDADE BAIXA DE PANOS DE FACHADA DO SISTEMA DE PAREDES DE CONCRETO EM EDIFICAÇÕES DE MÚLTIPLOS PAVIMENTOS, PAVIMENTOS SUPERIORES, UTILIZAÇÃO DE ARGAMASSA COLANTE. AF_12/2024</t>
  </si>
  <si>
    <t>ESTUCAMENTO DE DENSIDADE BAIXA DE PANOS DE FACHADA DO SISTEMA DE PAREDES DE CONCRETO EM UNIDADES HABITACIONAIS DE DOIS PAVIMENTOS (SOBRADO), ACESSO COM ANDAIME FACHADEIRO, UTILIZAÇÃO DE ARGAMASSA COLANTE. AF_12/2024</t>
  </si>
  <si>
    <t>ESTUCAMENTO DE DENSIDADE BAIXA DE PANOS DE FACHADA DO SISTEMA DE PAREDES DE CONCRETO EM UNIDADES HABITACIONAIS DE PAVIMENTO ÚNICO, UTILIZAÇÃO DE ARGAMASSA COLANTE. AF_12/2024</t>
  </si>
  <si>
    <t>ESTUCAMENTO DE DENSIDADE BAIXA NAS FACES INTERNAS DE PAREDES DO SISTEMA DE PAREDES DE CONCRETO, EM AMBIENTES COM ÁREA ENTRE 5 M² E 10 M², UTILIZAÇÃO DE ARGAMASSA COLANTE. AF_12/2024</t>
  </si>
  <si>
    <t>ESTUCAMENTO DE DENSIDADE BAIXA NAS FACES INTERNAS DE PAREDES DO SISTEMA DE PAREDES DE CONCRETO, EM AMBIENTES COM ÁREA MAIOR OU IGUAL A 10 M², UTILIZAÇÃO DE ARGAMASSA COLANTE. AF_12/2024</t>
  </si>
  <si>
    <t>ESTUCAMENTO DE DENSIDADE BAIXA NAS FACES INTERNAS DE PAREDES DO SISTEMA DE PAREDES DE CONCRETO, EM AMBIENTES COM ÁREA MENOR OU IGUAL A 5 M², UTILIZAÇÃO DE ARGAMASSA COLANTE. AF_12/2024</t>
  </si>
  <si>
    <t>ESTUCAMENTO PARA QUALQUER REVESTIMENTO, EM TETO DO SISTEMA DE PAREDES DE CONCRETO, EM AMBIENTES COM ÁREA ENTRE 5 M² E 10 M², UTILIZAÇÃO DE ARGAMASSA COLANTE. AF_12/2024</t>
  </si>
  <si>
    <t>ESTUCAMENTO PARA QUALQUER REVESTIMENTO, EM TETO DO SISTEMA DE PAREDES DE CONCRETO, EM AMBIENTES COM ÁREA MAIOR OU IGUAL A 10 M², UTILIZAÇÃO DE ARGAMASSA COLANTE. AF_12/2024</t>
  </si>
  <si>
    <t>ESTUCAMENTO PARA QUALQUER REVESTIMENTO, EM TETO DO SISTEMA DE PAREDES DE CONCRETO, EM AMBIENTES COM ÁREA MENOR OU IGUAL A 5 M², UTILIZAÇÃO DE ARGAMASSA COLANTE. AF_12/2024</t>
  </si>
  <si>
    <t>FÔRMAS MANUSEÁVEIS DA ALUMÍNIO PARA PAREDES DE CONCRETO MOLDADAS IN LOCO, EM PLATIBANDA. AF_11/2024</t>
  </si>
  <si>
    <t>FÔRMAS MANUSEÁVEIS DE ALUMÍNIO PARA PAREDES DE CONCRETO MOLDADAS IN LOCO, DE EDIFICAÇÕES DE MÚLTIPLOS PAVIMENTOS, EM LAJES. AF_11/2024</t>
  </si>
  <si>
    <t>FÔRMAS MANUSEÁVEIS DE ALUMÍNIO PARA PAREDES DE CONCRETO MOLDADAS IN LOCO, DE EDIFICAÇÕES DE MÚLTIPLOS PAVIMENTOS, EM PAREDES. AF_11/2024</t>
  </si>
  <si>
    <t>FÔRMAS MANUSEÁVEIS DE ALUMÍNIO PARA PAREDES DE CONCRETO MOLDADAS IN LOCO, DE EDIFICAÇÕES UNIFAMILIARES, EM LAJES. AF_11/2024</t>
  </si>
  <si>
    <t>FÔRMAS MANUSEÁVEIS DE ALUMÍNIO PARA PAREDES DE CONCRETO MOLDADAS IN LOCO, DE EDIFICAÇÕES UNIFAMILIARES, EM PAREDES. AF_11/2024</t>
  </si>
  <si>
    <t>FÔRMAS MANUSEÁVEIS DE PLÁSTICO ESTRUTURADO EM AÇO PARA PAREDES DE CONCRETO MOLDADAS IN LOCO, DE EDIFICAÇÕES DE MÚLTIPLOS PAVIMENTOS, EM LAJES. AF_11/2024</t>
  </si>
  <si>
    <t>FÔRMAS MANUSEÁVEIS DE PLÁSTICO ESTRUTURADO EM AÇO PARA PAREDES DE CONCRETO MOLDADAS IN LOCO, DE EDIFICAÇÕES DE MÚLTIPLOS PAVIMENTOS, EM PLATIBANDA. AF_11/2024</t>
  </si>
  <si>
    <t>FÔRMAS MANUSEÁVEIS DE PLÁSTICO ESTRUTURADO EM AÇO PARA PAREDES DE CONCRETO MOLDADAS IN LOCO, DE EDIFICAÇÕES MÚLTIPLOS PAVIMENTOS, EM PAREDES. AF_11/2024</t>
  </si>
  <si>
    <t>FÔRMAS MANUSEÁVEIS DE PLÁSTICO ESTRUTURADO EM AÇO PARA PAREDES DE CONCRETO MOLDADAS IN LOCO, DE EDIFICAÇÕES UNIFAMILIARES, EM LAJES. AF_11/2024</t>
  </si>
  <si>
    <t>FÔRMAS MANUSEÁVEIS DE PLÁSTICO ESTRUTURADO EM AÇO PARA PAREDES DE CONCRETO MOLDADAS IN LOCO, DE EDIFICAÇÕES UNIFAMILIARES, EM PAREDES. AF_11/2024</t>
  </si>
  <si>
    <t>INSTALAÇÃO DE ISOLAMENTO COM LÃ DE PET EM PAREDE DRYWALL. AF_07/2023</t>
  </si>
  <si>
    <t>INSTALAÇÃO DE ISOLAMENTO COM LÃ DE VIDRO EM PAREDE DRYWALL. AF_07/2023</t>
  </si>
  <si>
    <t>INSTALAÇÃO DE REFORÇO DE MADEIRA EM PAREDE DRYWALL. AF_07/2023</t>
  </si>
  <si>
    <t>INSTALAÇÃO DE REFORÇO METÁLICO EM PAREDE DRYWALL. AF_07/2023</t>
  </si>
  <si>
    <t>PAREDE COM SISTEMA EM CHAPAS DE GESSO PARA DRYWALL, USO INTERNO COM DUAS FACES DUPLAS E ESTRUTURA METÁLICA COM GUIAS DUPLAS, SEM VÃOS. AF_07/2023_PS</t>
  </si>
  <si>
    <t>PAREDE COM SISTEMA EM CHAPAS DE GESSO PARA DRYWALL, USO INTERNO COM UMA FACE SIMPLES E OUTRA FACE DUPLA E ESTRUTURA METÁLICA COM GUIAS DUPLAS, SEM VÃOS. AF_07/2023_PS</t>
  </si>
  <si>
    <t>PAREDE COM SISTEMA EM CHAPAS DE GESSO PARA DRYWALL, USO INTERNO, COM DUAS FACES DUPLAS E ESTRUTURA METÁLICA COM GUIAS DUPLAS PARA PAREDES COM ÁREA LÍQUIDA MAIOR OU IGUAL A 6 M2, COM VÃOS. AF_07/2023_PS</t>
  </si>
  <si>
    <t>PAREDE COM SISTEMA EM CHAPAS DE GESSO PARA DRYWALL, USO INTERNO, COM DUAS FACES DUPLAS E ESTRUTURA METÁLICA COM GUIAS DUPLAS PARA PAREDES COM ÁREA LÍQUIDA MENOR QUE 6 M2, COM VÃOS. AF_07/2023_PS</t>
  </si>
  <si>
    <t>PAREDE COM SISTEMA EM CHAPAS DE GESSO PARA DRYWALL, USO INTERNO, COM DUAS FACES DUPLAS E ESTRUTURA METÁLICA COM GUIAS SIMPLES PARA PAREDES COM ÁREA LÍQUIDA MAIOR OU IGUAL A 6 M2, COM VÃOS. AF_07/2023_PS</t>
  </si>
  <si>
    <t>PAREDE COM SISTEMA EM CHAPAS DE GESSO PARA DRYWALL, USO INTERNO, COM DUAS FACES DUPLAS E ESTRUTURA METÁLICA COM GUIAS SIMPLES PARA PAREDES COM ÁREA LÍQUIDA MENOR QUE 6 M2, COM VÃOS. AF_07/2023_PS</t>
  </si>
  <si>
    <t>PAREDE COM SISTEMA EM CHAPAS DE GESSO PARA DRYWALL, USO INTERNO, COM DUAS FACES DUPLAS E ESTRUTURA METÁLICA COM GUIAS SIMPLES, SEM VÃOS. AF_07/2023_PS</t>
  </si>
  <si>
    <t>PAREDE COM SISTEMA EM CHAPAS DE GESSO PARA DRYWALL, USO INTERNO, COM DUAS FACES SIMPLES E ESTRUTURA METÁLICA COM GUIAS DUPLAS PARA PAREDES COM ÁREA LÍQUIDA MAIOR OU IGUAL A 6 M2, COM VÃOS. AF_07/2023_PS</t>
  </si>
  <si>
    <t>PAREDE COM SISTEMA EM CHAPAS DE GESSO PARA DRYWALL, USO INTERNO, COM DUAS FACES SIMPLES E ESTRUTURA METÁLICA COM GUIAS DUPLAS PARA PAREDES COM ÁREA LÍQUIDA MENOR QUE 6 M2, COM VÃOS. AF_07/2023_PS</t>
  </si>
  <si>
    <t>PAREDE COM SISTEMA EM CHAPAS DE GESSO PARA DRYWALL, USO INTERNO, COM DUAS FACES SIMPLES E ESTRUTURA METÁLICA COM GUIAS DUPLAS, SEM VÃOS. AF_07/2023_PS</t>
  </si>
  <si>
    <t>PAREDE COM SISTEMA EM CHAPAS DE GESSO PARA DRYWALL, USO INTERNO, COM DUAS FACES SIMPLES E ESTRUTURA METÁLICA COM GUIAS SIMPLES PARA PAREDES COM ÁREA LÍQUIDA MAIOR OU IGUAL A 6 M2, COM VÃOS. AF_07/2023_PS</t>
  </si>
  <si>
    <t>PAREDE COM SISTEMA EM CHAPAS DE GESSO PARA DRYWALL, USO INTERNO, COM DUAS FACES SIMPLES E ESTRUTURA METÁLICA COM GUIAS SIMPLES PARA PAREDES COM ÁREA LÍQUIDA MENOR QUE 6 M2, COM VÃOS. AF_07/2023_PS</t>
  </si>
  <si>
    <t>PAREDE COM SISTEMA EM CHAPAS DE GESSO PARA DRYWALL, USO INTERNO, COM DUAS FACES SIMPLES E ESTRUTURA METÁLICA COM GUIAS SIMPLES, SEM VÃOS. AF_07/2023_PS</t>
  </si>
  <si>
    <t>PAREDE COM SISTEMA EM CHAPAS DE GESSO PARA DRYWALL, USO INTERNO, COM UMA FACE SIMPLES E ESTRUTURA METÁLICA COM GUIAS SIMPLES PARA PAREDES COM ÁREA LÍQUIDA MAIOR OU IGUAL A 6 M2, COM VÃOS. AF_07/2023_PS</t>
  </si>
  <si>
    <t>PAREDE COM SISTEMA EM CHAPAS DE GESSO PARA DRYWALL, USO INTERNO, COM UMA FACE SIMPLES E ESTRUTURA METÁLICA COM GUIAS SIMPLES PARA PAREDES COM ÁREA LÍQUIDA MENOR QUE 6 M2, COM VÃOS. AF_07/2023_PS</t>
  </si>
  <si>
    <t>PAREDE COM SISTEMA EM CHAPAS DE GESSO PARA DRYWALL, USO INTERNO, COM UMA FACE SIMPLES E ESTRUTURA METÁLICA COM GUIAS SIMPLES, SEM VÃOS. AF_07/2023_PS</t>
  </si>
  <si>
    <t>PAREDE COM SISTEMA EM CHAPAS DE GESSO PARA DRYWALL, USO INTERNO, COM UMA FACE SIMPLES E OUTRA FACE DUPLA E ESTRUTURA METÁLICA COM GUIAS DUPLAS PARA PAREDES COM ÁREA LÍQUIDA MAIOR OU IGUAL A 6 M2, COM VÃOS. AF_07/2023_PS</t>
  </si>
  <si>
    <t>PAREDE COM SISTEMA EM CHAPAS DE GESSO PARA DRYWALL, USO INTERNO, COM UMA FACE SIMPLES E OUTRA FACE DUPLA E ESTRUTURA METÁLICA COM GUIAS DUPLAS PARA PAREDES COM ÁREA LÍQUIDA MENOR QUE 6 M2, COM VÃOS. AF_07/2023_PS</t>
  </si>
  <si>
    <t>PAREDE COM SISTEMA EM CHAPAS DE GESSO PARA DRYWALL, USO INTERNO, COM UMA FACE SIMPLES E OUTRA FACE DUPLA E ESTRUTURA METÁLICA COM GUIAS SIMPLES PARA PAREDES COM ÁREA LÍQUIDA MAIOR OU IGUAL A 6 M2, COM VÃOS. AF_07/2023_PS</t>
  </si>
  <si>
    <t>PAREDE COM SISTEMA EM CHAPAS DE GESSO PARA DRYWALL, USO INTERNO, COM UMA FACE SIMPLES E OUTRA FACE DUPLA E ESTRUTURA METÁLICA COM GUIAS SIMPLES PARA PAREDES COM ÁREA LÍQUIDA MENOR QUE 6 M2, COM VÃOS. AF_07/2023_PS</t>
  </si>
  <si>
    <t>PAREDE COM SISTEMA EM CHAPAS DE GESSO PARA DRYWALL, USO INTERNO, COM UMA FACE SIMPLES E OUTRA FACE DUPLA E ESTRUTURA METÁLICA COM GUIAS SIMPLES, SEM VÃOS. AF_07/2023_PS</t>
  </si>
  <si>
    <t>INSTALAÇÃO DE ALONGADOR COM TRÊS ALTURAS, EM TUBO DE AÇO CARBONO - EQUIPAMENTO DE GINASTICA PARA ACADEMIA AO AR LIVRE / ACADEMIA DA TERCEIRA IDADE - ATI, INSTALADO SOBRE SOLO. AF_10/2021</t>
  </si>
  <si>
    <t>INSTALAÇÃO DE ALONGADOR COM TRÊS ALTURAS, EM TUBO DE AÇO CARBONO - EQUIPAMENTO DE GINÁSTICA PARA ACADEMIA AO AR LIVRE / ACADEMIA DA TERCEIRA IDADE - ATI, INSTALADO SOBRE PISO DE CONCRETO EXISTENTE. AF_10/2021</t>
  </si>
  <si>
    <t>INSTALAÇÃO DE BALANÇO DE 2 LUGARES COM ESTRUTURA DE MADEIRA TRATADA, INSTALADO SOBRE PISO DE CONCRETO EXISTENTE. AF_10/2021</t>
  </si>
  <si>
    <t>INSTALAÇÃO DE BALANÇO DE 2 LUGARES COM ESTRUTURA DE MADEIRA TRATADA, INSTALADO SOBRE SOLO. AF_10/2021</t>
  </si>
  <si>
    <t>INSTALAÇÃO DE BALANÇO DE 2 LUGARES COM ESTRUTURA METÁLICA EM TUBOS DE AÇO CARBONO, INSTALADO SOBRE PISO DE CONCRETO EXISTENTE. AF_10/2021</t>
  </si>
  <si>
    <t>INSTALAÇÃO DE BALANÇO DE 2 LUGARES COM ESTRUTURA METÁLICA EM TUBOS DE AÇO CARBONO, INSTALADO SOBRE SOLO. AF_10/2021</t>
  </si>
  <si>
    <t>INSTALAÇÃO DE CASINHA DE MADEIRA TRATADA COM RAMPA ESCALADA, ESCORREGADOR E ESCADA MARINHEIRO, INSTALADO SOBRE PISO DE CONCRETO EXISTENTE. AF_10/2021</t>
  </si>
  <si>
    <t>INSTALAÇÃO DE CASINHA DE MADEIRA TRATADA COM RAMPA ESCALADA, ESCORREGADOR E ESCADA MARINHEIRO, INSTALADO SOBRE SOLO. AF_10/2021</t>
  </si>
  <si>
    <t>INSTALAÇÃO DE ESCORREGADOR DE MADEIRA TRATADA, INSTALADO SOBRE PISO DE CONCRETO EXISTENTE. AF_10/2021</t>
  </si>
  <si>
    <t>INSTALAÇÃO DE ESCORREGADOR DE MADEIRA TRATADA, INSTALADO SOBRE SOLO. AF_10/2021</t>
  </si>
  <si>
    <t>INSTALAÇÃO DE ESCORREGADOR METÁLICO EM TUBOS E CHAPAS DE AÇO CARBONO, INSTALADO SOBRE PISO DE CONCRETO EXISTENTE. AF_10/2021</t>
  </si>
  <si>
    <t>INSTALAÇÃO DE ESCORREGADOR METÁLICO EM TUBOS E CHAPAS DE AÇO CARBONO, INSTALADO SOBRE SOLO. AF_10/2021</t>
  </si>
  <si>
    <t>INSTALAÇÃO DE ESQUI TRIPLO, EM TUBO DE AÇO CARBONO - EQUIPAMENTO DE GINÁSTICA PARA ACADEMIA AO AR LIVRE / ACADEMIA DA TERCEIRA IDADE - ATI, INSTALADO SOBRE PISO DE CONCRETO EXISTENTE. AF_10/2021</t>
  </si>
  <si>
    <t>INSTALAÇÃO DE GAIOLA LABIRINTO METÁLICA EM TUBOS DE AÇO CARBONO, INSTALADA SOBRE PISO DE CONCRETO EXISTENTE. AF_10/2021</t>
  </si>
  <si>
    <t>INSTALAÇÃO DE GAIOLA LABIRINTO METÁLICA EM TUBOS DE AÇO CARBONO, INSTALADO SOBRE SOLO. AF_10/2021</t>
  </si>
  <si>
    <t>INSTALAÇÃO DE GANGORRA SIMPLES DE MADEIRA TRATADA, INSTALADA SOBRE PISO DE CONCRETO EXISTENTE. AF_10/2021</t>
  </si>
  <si>
    <t>INSTALAÇÃO DE GANGORRA SIMPLES DE MADEIRA TRATADA, INSTALADA SOBRE SOLO. AF_10/2021</t>
  </si>
  <si>
    <t>INSTALAÇÃO DE GANGORRA SIMPLES METÁLICA EM TUBOS DE AÇO CARBONO, INSTALADA SOBRE PISO DE CONCRETO EXISTENTE. AF_10/2021</t>
  </si>
  <si>
    <t>INSTALAÇÃO DE GANGORRA SIMPLES METÁLICA EM TUBOS DE AÇO CARBONO, INSTALADA SOBRE SOLO. AF_10/2021</t>
  </si>
  <si>
    <t>INSTALAÇÃO DE GIRA-GIRA METÁLICO EM TUBOS DE AÇO CARBONO, INSTALADO SOBRE PISO DE CONCRETO EXISTENTE. AF_10/2021</t>
  </si>
  <si>
    <t>INSTALAÇÃO DE GIRA-GIRA METÁLICO EM TUBOS DE AÇO CARBONO, INSTALADO SOBRE SOLO. AF_10/2021</t>
  </si>
  <si>
    <t>INSTALAÇÃO DE MULTIEXERCITADOR COM SEIS FUNÇÕES, EM TUBO DE AÇO CARBONO - EQUIPAMENTO DE GINÁSTICA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</si>
  <si>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</si>
  <si>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SOLO. AF_10/2021</t>
  </si>
  <si>
    <t>INSTALAÇÃO DE PRESSÃO DE PERNAS TRIPLO, EM TUBO DE AÇO CARBONO - EQUIPAMENTO DE GINÁSTICA PARA ACADEMIA AO AR LIVRE / ACADEMIA DA TERCEIRA IDADE - ATI, INSTALADO SOBRE PISO DE CONCRETO EXISTENTE. AF_10/2021</t>
  </si>
  <si>
    <t>INSTALAÇÃO DE PRESSÃO DE PERNAS TRIPLO, EM TUBO DE AÇO CARBONO - EQUIPAMENTO DE GINÁSTICA PARA ACADEMIA AO AR LIVRE / ACADEMIA DA TERCEIRA IDADE - ATI, INSTALADO SOBRE SOLO. AF_10/2021</t>
  </si>
  <si>
    <t>INSTALAÇÃO DE ROTAÇÃO DIAGONAL DUPLA, APARELHO TRIPLO, EM TUBO DE AÇO CARBONO - EQUIPAMENTO DE GINÁSTICA PARA ACADEMIA AO AR LIVRE / ACADEMIA DA TERCEIRA IDADE - ATI, INSTALADO SOBRE PISO DE CONCRETO EXISTENTE. AF_10/2021</t>
  </si>
  <si>
    <t>INSTALAÇÃO DE ROTAÇÃO DIAGONAL DUPLA, APARELHO TRIPLO, EM TUBO DE AÇO CARBONO - EQUIPAMENTO DE GINÁSTICA PARA ACADEMIA AO AR LIVRE / ACADEMIA DA TERCEIRA IDADE - ATI, INSTALADO SOBRE SOLO. AF_10/2021</t>
  </si>
  <si>
    <t>INSTALAÇÃO DE ROTAÇÃO VERTICAL DUPLO, EM TUBO DE ACO CARBONO - EQUIPAMENTO DE GINASTICA PARA ACADEMIA AO AR LIVRE / ACADEMIA DA TERCEIRA IDADE - ATI, INSTALADO SOBRE PISO DE CONCRETO EXISTENTE. AF_10/2021</t>
  </si>
  <si>
    <t>INSTALAÇÃO DE ROTAÇÃO VERTICAL DUPLO, EM TUBO DE AÇO CARBONO - EQUIPAMENTO DE GINÁSTICA PARA ACADEMIA AO AR LIVRE / ACADEMIA DA TERCEIRA IDADE - ATI, INSTALADO SOBRE SOLO. AF_10/2021</t>
  </si>
  <si>
    <t>INSTALAÇÃO DE SIMULADOR DE CAMINHADA TRIPLO, EM TUBO DE AÇO CARBONO - EQUIPAMENTO DE GINÁSTICA PARA ACADEMIA AO AR LIVRE / ACADEMIA DA TERCEIRA IDADE - ATI, INSTALADO SOBRE PISO DE CONCRETO EXISTENTE. AF_10/2021</t>
  </si>
  <si>
    <t>INSTALAÇÃO DE SIMULADOR DE CAVALGADA TRIPLO, EM TUBO DE AÇO CARBONO - EQUIPAMENTO DE GINÁSTICA PARA ACADEMIA AO AR LIVRE / ACADEMIA DA TERCEIRA IDADE - ATI, INSTALADO SOBRE PISO DE CONCRETO EXISTENTE. AF_10/2021</t>
  </si>
  <si>
    <t>INSTALAÇÃO DE SIMULADOR DE REMO INDIVIDUAL, EM TUBO DE AÇO CARBONO - EQUIPAMENTO DE GINÁSTICA PARA ACADEMIA AO AR LIVRE / ACADEMIA DA TERCEIRA IDADE - ATI, INSTALADO SOBRE PISO DE CONCRETO EXISTENTE. AF_10/2021</t>
  </si>
  <si>
    <t>INSTALAÇÃO DE SURF DUPLO, EM TUBO DE AÇO CARBONO - EQUIPAMENTO DE GINÁSTICA PARA ACADEMIA AO AR LIVRE / ACADEMIA DA TERCEIRA IDADE - ATI, INSTALADO SOBRE PISO DE CONCRETO EXISTENTE. AF_10/2021</t>
  </si>
  <si>
    <t>INSTALAÇÃO DE SURF DUPLO, EM TUBO DE AÇO CARBONO - EQUIPAMENTO DE GINÁSTICA PARA ACADEMIA AO AR LIVRE / ACADEMIA DA TERCEIRA IDADE - ATI, INSTALADO SOBRE SOLO. AF_10/2021</t>
  </si>
  <si>
    <t>EXECUÇÃO DE PASSEIO (CALÇADA) COM CONCRETO MOLDADO IN LOCO, FEITO EM OBRA, ACABAMENTO ESTAMPADO, ESPESSURA 6 CM, ARMADO. AF_08/2022</t>
  </si>
  <si>
    <t>EXECUÇÃO DE PASSEIO (CALÇADA) COM CONCRETO MOLDADO IN LOCO, FEITO EM OBRA, ACABAMENTO ESTAMPADO, ESPESSURA 6 CM, NÃO ARMADO. AF_08/2022</t>
  </si>
  <si>
    <t>EXECUÇÃO DE PASSEIO (CALÇADA) COM CONCRETO MOLDADO IN LOCO, FEITO EM OBRA, ACABAMENTO ESTAMPADO, ESPESSURA 8 CM, ARMADO. AF_08/2022</t>
  </si>
  <si>
    <t>EXECUÇÃO DE PASSEIO (CALÇADA) COM CONCRETO MOLDADO IN LOCO, FEITO EM OBRA, ACABAMENTO ESTAMPADO, ESPESSURA 8 CM, NÃO ARMADO. AF_08/2022</t>
  </si>
  <si>
    <t>EXECUÇÃO DE PASSEIO (CALÇADA) COM CONCRETO MOLDADO IN LOCO, USINADO, ACABAMENTO ESTAMPADO, ESPESSURA 6 CM, ARMADO. AF_08/2022</t>
  </si>
  <si>
    <t>EXECUÇÃO DE PASSEIO (CALÇADA) COM CONCRETO MOLDADO IN LOCO, USINADO, ACABAMENTO ESTAMPADO, ESPESSURA 6 CM, NÃO ARMADO. AF_08/2022</t>
  </si>
  <si>
    <t>EXECUÇÃO DE PASSEIO (CALÇADA) COM CONCRETO MOLDADO IN LOCO, USINADO, ACABAMENTO ESTAMPADO, ESPESSURA 8 CM, ARMADO. AF_08/2022</t>
  </si>
  <si>
    <t>EXECUÇÃO DE PASSEIO (CALÇADA) COM CONCRETO MOLDADO IN LOCO, USINADO, ACABAMENTO ESTAMPADO, ESPESSURA 8 CM, NÃO ARMADO. AF_08/2022</t>
  </si>
  <si>
    <t>EXECUÇÃO DE PASSEIO (CALÇADA) COM PLACAS DE CONCRETO PRÉ-FABRICADAS, ASSENTADAS COM ARGAMASSA, PLACAS DE 100 X 100 CM, NÃO ARMADO. AF_08/2022</t>
  </si>
  <si>
    <t>EXECUÇÃO DE PASSEIO (CALÇADA) COM PLACAS DE CONCRETO PRÉ-FABRICADAS, ASSENTADAS COM ARGAMASSA, PLACAS DE 40 X 40 CM, NÃO ARMADO. AF_08/2022</t>
  </si>
  <si>
    <t>EXECUÇÃO DE PASSEIO (CALÇADA) OU PISO DE CONCRETO COM CONCRETO MOLDADO IN LOCO, FEITO EM OBRA,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</si>
  <si>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</si>
  <si>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FEITO EM OBRA, ACABAMENTO CONVENCIONAL, NÃO ARMADO. AF_08/2022</t>
  </si>
  <si>
    <t>EXECUÇÃO DE PASSEIO (CALÇADA) OU PISO DE CONCRETO COM CONCRETO MOLDADO IN LOCO, USINADO C20, ACABAMENTO CONVENCIONAL, NÃO ARMADO. AF_08/2022</t>
  </si>
  <si>
    <t>EXECUÇÃO DE PASSEIO (CALÇADA) OU PISO DE CONCRETO COM CONCRETO MOLDADO IN LOCO, USINADO C25, ACABAMENTO CONVENCIONAL, NÃO ARMADO. AF_03/2023</t>
  </si>
  <si>
    <t>EXECUÇÃO DE PASSEIO (CALÇADA) OU PISO DE CONCRETO COM CONCRETO MOLDADO IN LOCO, USINADO, ACABAMENTO CONVENCIONAL, ESPESSURA 6 CM, ARMADO. AF_08/2022</t>
  </si>
  <si>
    <t>EXECUÇÃO DE PASSEIO (CALÇADA) OU PISO DE CONCRETO COM CONCRETO MOLDADO IN LOCO, USINADO, ACABAMENTO CONVENCIONAL, ESPESSURA 8 CM, ARMADO. AF_08/2022</t>
  </si>
  <si>
    <t>EXECUÇÃO DE PAVIMENTO EM PARALELEPÍPEDOS, REJUNTAMENTO COM ARGAMASSA TRAÇO 1:3 (CIMENTO E AREIA). AF_05/2020</t>
  </si>
  <si>
    <t>EXECUÇÃO DE PAVIMENTO EM PARALELEPÍPEDOS, REJUNTAMENTO COM PEDRISCO E EMULSÃO ASFÁLTICA. AF_05/2020</t>
  </si>
  <si>
    <t>EXECUÇÃO DE PAVIMENTO EM PARALELEPÍPEDOS, REJUNTAMENTO COM PÓ DE PEDRA. AF_05/2020</t>
  </si>
  <si>
    <t>EXECUÇÃO DE PAVIMENTO EM PEDRAS POLIÉDRICAS, REJUNTAMENTO COM ARGAMASSA TRAÇO 1:3 (CIMENTO E AREIA). AF_05/2020</t>
  </si>
  <si>
    <t>EXECUÇÃO DE PAVIMENTO EM PEDRAS POLIÉDRICAS, REJUNTAMENTO COM PEDRISCO E EMULSÃO ASFÁLTICA. AF_05/2020</t>
  </si>
  <si>
    <t>EXECUÇÃO DE PAVIMENTO EM PEDRAS POLIÉDRICAS, REJUNTAMENTO COM PÓ DE PEDRA. AF_05/2020</t>
  </si>
  <si>
    <t>EXECUÇÃO DE PASSEIO COM PLACAS DE CONCRETO PERMEÁVEL (DRENANTE), PRÉ-FABRICADAS, DE 40 X 40 CM, ESPESSURA 6 CM. AF_10/2022</t>
  </si>
  <si>
    <t>EXECUÇÃO DE PASSEIO EM PISO INTERTRAVADO, COM BLOCO 16 FACES DE 22 X 11 CM, ESPESSURA 6 CM. AF_10/2022</t>
  </si>
  <si>
    <t>EXECUÇÃO DE PASSEIO EM PISO INTERTRAVADO, COM BLOCO DE CONCRETO PERMEÁVEL (DRENANTE) 16 FACES DE 22 X 11 CM, ESPESSURA 6 CM. AF_10/2022</t>
  </si>
  <si>
    <t>EXECUÇÃO DE PASSEIO EM PISO INTERTRAVADO, COM BLOCO DE CONCRETO PERMEÁVEL RETANGULAR DE 20 X 10 CM, ESPESSURA 6 CM. AF_10/2022</t>
  </si>
  <si>
    <t>EXECUÇÃO DE PASSEIO EM PISO INTERTRAVADO, COM BLOCO PODOTÁTIL (ALERTA OU DIRECIONAL) QUADRADO DE 20 X 20 CM, ESPESSURA 6 CM. AF_10/2022</t>
  </si>
  <si>
    <t>EXECUÇÃO DE PASSEIO EM PISO INTERTRAVADO, COM BLOCO PODOTÁTIL (ALERTA OU DIRECIONAL) RETANGULAR DE 20 X 10 CM, ESPESSURA 6 CM. AF_10/2022</t>
  </si>
  <si>
    <t>EXECUÇÃO DE PASSEIO EM PISO INTERTRAVADO, COM BLOCO RAQUETE 22 X 13,5 CM, ESPESSURA 6 CM. AF_10/2022</t>
  </si>
  <si>
    <t>EXECUÇÃO DE PASSEIO EM PISO INTERTRAVADO, COM BLOCO RETANGULAR COLORIDO DE 20 X 10 CM, ESPESSURA 6 CM. AF_10/2022</t>
  </si>
  <si>
    <t>EXECUÇÃO DE PASSEIO EM PISO INTERTRAVADO, COM BLOCO RETANGULAR COR NATURAL DE 20 X 10 CM, ESPESSURA 6 CM. AF_10/2022</t>
  </si>
  <si>
    <t>EXECUÇÃO DE PAVIMENTO COM PLACAS DE CONCRETO PERMEÁVEL (DRENANTE), PRÉ-FABRICADAS, DE 40 X 40 CM, ESPESSURA 6 CM. AF_10/2022</t>
  </si>
  <si>
    <t>EXECUÇÃO DE PAVIMENTO COM PLACAS DE CONCRETO PERMEÁVEL (DRENANTE), PRÉ-FABRICADAS, DE 40 X 40 CM, ESPESSURA 8 CM. AF_10/2022</t>
  </si>
  <si>
    <t>EXECUÇÃO DE PAVIMENTO EM PISO INTERTRAVADO, COM BLOCO 16 FACES DE 22 X 11 CM, ESPESSURA 10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</si>
  <si>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</si>
  <si>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</si>
  <si>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DE CONCRETO PERMEÁVEL (DRENANTE) 16 FACES DE 22 X 11 CM, ESPESSURA 6 CM. AF_10/2022</t>
  </si>
  <si>
    <t>EXECUÇÃO DE PAVIMENTO EM PISO INTERTRAVADO, COM BLOCO DE CONCRETO PERMEÁVEL (DRENANTE) 16 FACES DE 22 X 11 CM, ESPESSURA 8 CM. AF_10/2022</t>
  </si>
  <si>
    <t>EXECUÇÃO DE PAVIMENTO EM PISO INTERTRAVADO, COM BLOCO DE CONCRETO PERMEÁVEL (DRENANTE) RETANGULAR DE 20 X 10 CM, ESPESSURA 6 CM. AF_10/2022</t>
  </si>
  <si>
    <t>EXECUÇÃO DE PAVIMENTO EM PISO INTERTRAVADO, COM BLOCO DE CONCRETO PERMEÁVEL (DRENANTE) RETANGULAR DE 20 X 10 CM, ESPESSURA 8 CM. AF_10/2022</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</si>
  <si>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</si>
  <si>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</si>
  <si>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PODOTÁTIL (ALERTA OU DIRECIONAL) QUADRADO DE 20 X 20 CM, ESPESSURA 6 CM. AF_10/2022</t>
  </si>
  <si>
    <t>EXECUÇÃO DE PAVIMENTO EM PISO INTERTRAVADO, COM BLOCO PODOTÁTIL (ALERTA OU DIRECIONAL) RETANGULAR DE 20 X 10 CM, ESPESSURA 6 CM. AF_10/2022</t>
  </si>
  <si>
    <t>EXECUÇÃO DE PAVIMENTO EM PISO INTERTRAVADO, COM BLOCO RAQUETE 22 X 13,5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</si>
  <si>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</si>
  <si>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</si>
  <si>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EXECUÇÃO DE PAVIMENTO EM PISO INTERTRAVADO, COM BLOCO RETANGULAR COR NATURAL DE 20 X 10 CM, ESPESSURA 6 CM. AF_10/2022</t>
  </si>
  <si>
    <t>EXECUÇÃO DE PAVIMENTO EM PISO INTERTRAVADO, COM BLOCO RETANGULAR COR NATURAL DE 20 X 10 CM, ESPESSURA 8 CM. AF_10/2022</t>
  </si>
  <si>
    <t>EXECUÇÃO DE PAVIMENTO EM PISO INTERTRAVADO, COM BLOCO RETANGULAR DE 20 X 10 CM, ESPESSURA 10 CM. AF_10/2022</t>
  </si>
  <si>
    <t>EXECUÇÃO DE PAVIMENTO EM PISO INTERTRAVADO, COM BLOCO SEXTAVADO DE 25 X 25 CM, ESPESSURA 10 CM. AF_10/2022</t>
  </si>
  <si>
    <t>EXECUÇÃO DE PAVIMENTO EM PISO INTERTRAVADO, COM BLOCO SEXTAVADO DE 25 X 25 CM, ESPESSURA 6 CM. AF_10/2022</t>
  </si>
  <si>
    <t>EXECUÇÃO DE PAVIMENTO EM PISO INTERTRAVADO, COM BLOCO SEXTAVADO DE 25 X 25 CM, ESPESSURA 8 CM. AF_10/2022</t>
  </si>
  <si>
    <t>APLICAÇÃO DE GRAXA EM BARRAS DE TRANSFERÊNCIA PARA EXECUÇÃO DE PAVIMENTO DE CONCRETO. AF_04/2022</t>
  </si>
  <si>
    <t>APLICAÇÃO DE LONA PLÁSTICA PARA EXECUÇÃO DE PAVIMENTOS DE CONCRETO. AF_04/2022</t>
  </si>
  <si>
    <t>BARRAS DE LIGAÇÃO, AÇO CA-50 DE 10 MM, PARA EXECUÇÃO DE PAVIMENTO DE CONCRETO - FORNECIMENTO E INSTALAÇÃO. AF_04/2022</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</si>
  <si>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</si>
  <si>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</si>
  <si>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</si>
  <si>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</si>
  <si>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EXECUÇÃO DE JUNTAS DE CONTRAÇÃO PARA PAVIMENTOS DE CONCRETO. AF_04/2022</t>
  </si>
  <si>
    <t>EXECUÇÃO DE PAVIMENTO DE CONCRETO ARMADO (PCA), FCK = 30 MPA, ESPESSURA DE 15,0 CM. AF_04/2022</t>
  </si>
  <si>
    <t>EXECUÇÃO DE PAVIMENTO DE CONCRETO ARMADO (PCA), FCK = 30 MPA, ESPESSURA DE 17,5 CM. AF_04/2022</t>
  </si>
  <si>
    <t>EXECUÇÃO DE PAVIMENTO DE CONCRETO SIMPLES (PCS), FCK = 35 MPA, ESPESSURA DE 15,0 CM. AF_04/2022</t>
  </si>
  <si>
    <t>EXECUÇÃO DE PAVIMENTO DE CONCRETO SIMPLES (PCS), FCK = 35 MPA, ESPESSURA DE 16,0 CM. AF_04/2022</t>
  </si>
  <si>
    <t>EXECUÇÃO DE PAVIMENTO DE CONCRETO SIMPLES (PCS), FCK = 35 MPA, ESPESSURA DE 17,5 CM. AF_04/2022</t>
  </si>
  <si>
    <t>EXECUÇÃO DE PAVIMENTO DE CONCRETO SIMPLES (PCS), FCK = 35 MPA, ESPESSURA DE 25,0 CM. AF_04/2022</t>
  </si>
  <si>
    <t>EXECUÇÃO DE PAVIMENTO DE CONCRETO SIMPLES (PCS), FCK = 40 MPA, ESPESSURA DE 15,0 CM. AF_04/2022</t>
  </si>
  <si>
    <t>EXECUÇÃO DE PAVIMENTO DE CONCRETO SIMPLES (PCS), FCK = 40 MPA, ESPESSURA DE 16,0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</si>
  <si>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</si>
  <si>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</si>
  <si>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</si>
  <si>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</si>
  <si>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</si>
  <si>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PISO INDUSTRIAL DE CONCRETO ARMADO, FCK = 20 MPA, ESPESSURA DE 12,0 CM. AF_04/2022</t>
  </si>
  <si>
    <t>EXECUÇÃO DE PISO INDUSTRIAL DE CONCRETO ARMADO, FCK = 20 MPA, ESPESSURA DE 14,0 CM. AF_04/2022</t>
  </si>
  <si>
    <t>EXECUÇÃO DE PISO INDUSTRIAL DE CONCRETO ARMADO, FCK = 20 MPA, ESPESSURA DE 15,0 CM. AF_04/2022</t>
  </si>
  <si>
    <t>EXECUÇÃO DE PISO INDUSTRIAL DE CONCRETO ARMADO, FCK = 20 MPA, ESPESSURA DE 18,0 CM. AF_04/2022</t>
  </si>
  <si>
    <t>EXECUÇÃO DE PISO INDUSTRIAL DE CONCRETO ARMADO, FCK = 20 MPA, ESPESSURA DE 20,0 CM. AF_04/2022</t>
  </si>
  <si>
    <t>EXECUÇÃO DE PISO INDUSTRIAL DE CONCRETO ARMADO, FCK = 20 MPA, ESPESSURA DE 22,0 CM. AF_04/2022</t>
  </si>
  <si>
    <t>EXECUÇÃO DE PISO INDUSTRIAL REFORÇADO COM FIBRAS, FCK = 30 MPA, ESPESSURA DE 12,0 CM. AF_04/2022</t>
  </si>
  <si>
    <t>EXECUÇÃO DE PISO INDUSTRIAL REFORÇADO COM FIBRAS, FCK = 30 MPA, ESPESSURA DE 14,0 CM. AF_04/2022</t>
  </si>
  <si>
    <t>EXECUÇÃO DE PISO INDUSTRIAL REFORÇADO COM FIBRAS, FCK = 30 MPA, ESPESSURA DE 16,0 CM. AF_04/2022</t>
  </si>
  <si>
    <t>EXECUÇÃO DE PISO INDUSTRIAL REFORÇADO COM FIBRAS, FCK = 30 MPA, ESPESSURA DE 18,0 CM. AF_04/2022</t>
  </si>
  <si>
    <t>EXECUÇÃO DE PISO INDUSTRIAL REFORÇADO COM FIBRAS, FCK = 30 MPA, ESPESSURA DE 20,0 CM. AF_04/2022</t>
  </si>
  <si>
    <t>EXECUÇÃO PAVIMENTO DE CONCRETO SIMPLES (PCS), FCK = 35 MPA, ESPESSURA DE 20,0 CM. AF_04/2022</t>
  </si>
  <si>
    <t>EXECUÇÃO PAVIMENTO DE CONCRETO SIMPLES (PCS), FCK = 35 MPA, ESPESSURA DE 22,5 CM. AF_04/2022</t>
  </si>
  <si>
    <t>EXECUÇÃO PAVIMENTO DE CONCRETO SIMPLES (PCS), FCK = 35 MPA, ESPESSURA DE 27,5 CM. AF_04/2022</t>
  </si>
  <si>
    <t>CHAPIM (RUFO CAPA) EM AÇO GALVANIZADO, CORTE 33. AF_11/2020</t>
  </si>
  <si>
    <t>CHAPIM SOBRE MUROS LINEARES, EM CONCRETO PRÉ-MOLDADO, COMPRIMENTO DE ATÉ 6 M, ASSENTADO COM ARGAMASSA 1:6 COM ADITIVO. AF_11/2020</t>
  </si>
  <si>
    <t>CHAPIM SOBRE MUROS LINEARES, EM CONCRETO PRÉ-MOLDADO, COMPRIMENTO MAIOR QUE 6 M, ASSENTADO COM ARGAMASSA 1:6 COM ADITIVO. AF_11/2020</t>
  </si>
  <si>
    <t>CHAPIM SOBRE MUROS LINEARES, EM GRANITO OU MÁRMORE, L = 25 CM, ASSENTADO COM ARGAMASSA 1:6 COM ADITIVO. AF_11/2020</t>
  </si>
  <si>
    <t>CHAPIM SOBRE MUROS NÃO LINEARES, EM CONCRETO PRÉ-MOLDADO, COMPRIMENTO DE ATÉ 6 M, ASSENTADO COM ARGAMASSA 1:6 COM ADITIVO. AF_11/2020</t>
  </si>
  <si>
    <t>CHAPIM SOBRE MUROS NÃO LINEARES, EM CONCRETO PRÉ-MOLDADO, COMPRIMENTO MAIOR QUE 6 M, ASSENTADO COM ARGAMASSA 1:6 COM ADITIVO. AF_11/2020</t>
  </si>
  <si>
    <t>PEITORIL LINEAR EM CONCRETO PRÉ-MOLDADO, COMPRIMENTO DE ATÉ 2 M, ASSENTADO COM ARGAMASSA 1:6 COM ADITIVO. AF_11/2020</t>
  </si>
  <si>
    <t>PEITORIL LINEAR EM CONCRETO PRÉ-MOLDADO, COMPRIMENTO MAIOR QUE 2 M, ASSENTADO COM ARGAMASSA 1:6 COM ADITIVO. AF_11/2020</t>
  </si>
  <si>
    <t>PEITORIL LINEAR EM GRANITO OU MÁRMORE, L = 15CM, ASSENTADO COM ARGAMASSA 1:6 COM ADITIVO. AF_11/2020</t>
  </si>
  <si>
    <t>FACHADA CORTINA EM VIDRO NO SISTEMA STICK, CONSIDERANDO MODULAÇÃO DE 1,25 X 3,20 M, COM ABERTURA, ACABAMENTO ANODIZADO OU PINTADO - FORNECIMENTO E INSTALAÇÃO. AF_06/2022</t>
  </si>
  <si>
    <t>FACHADA CORTINA EM VIDRO NO SISTEMA STICK, CONSIDERANDO MODULAÇÃO DE 1,25 X 3,20 M, SEM ABERTURA, ACABAMENTO ANODIZADO OU PINTADO - FORNECIMENTO E INSTALAÇÃO. AF_06/2022</t>
  </si>
  <si>
    <t>FACHADA CORTINA EM VIDRO NO SISTEMA UNITIZADO, CONSIDERANDO MODULAÇÃO DE 1,25 X 3,20 M, COM ABERTURA, ACABAMENTO ANODIZADO OU PINTADO - FORNECIMENTO E INSTALAÇÃO. AF_06/2022</t>
  </si>
  <si>
    <t>FACHADA CORTINA EM VIDRO NO SISTEMA UNITIZADO, CONSIDERANDO MODULAÇÃO DE 1,25 X 3,20 M, SEM ABERTURA, ACABAMENTO ANODIZADO OU PINTADO - FORNECIMENTO E INSTALAÇÃO. AF_06/2022</t>
  </si>
  <si>
    <t>FACHADA EM VIDRO NO SISTEMA SPIDER GLASS, CONSIDERANDO MÓDULOS DE 2,00 X 2,50 M, FIXADO EM ESTRUTURA METÁLICA FORNECIMENTO E INSTALAÇÃO. AF_06/2022</t>
  </si>
  <si>
    <t>ENSACAMENTO DE AREIA. AF_11/2015</t>
  </si>
  <si>
    <t>PENEIRAMENTO DE AREIA COM PENEIRA ELÉTRICA. AF_11/2015</t>
  </si>
  <si>
    <t>PENEIRAMENTO DE AREIA COM PENEIRA MANUAL. AF_11/2015</t>
  </si>
  <si>
    <t>PERFURAÇÃO HORIZONTAL DIRECIONAL E INSTALAÇÃO DE TUBULAÇÃO PEAD 110 MM, EM SOLO DE 1ª CATEGORIA. AF_01/2022</t>
  </si>
  <si>
    <t>PERFURAÇÃO HORIZONTAL DIRECIONAL E INSTALAÇÃO DE TUBULAÇÃO PEAD 110 MM, EM SOLO DE 2ª CATEGORIA. AF_01/2022</t>
  </si>
  <si>
    <t>PERFURAÇÃO HORIZONTAL DIRECIONAL E INSTALAÇÃO DE TUBULAÇÃO PEAD 110 MM, EM SOLO MOLE. AF_01/2022</t>
  </si>
  <si>
    <t>PERFURAÇÃO HORIZONTAL DIRECIONAL E INSTALAÇÃO DE TUBULAÇÃO PEAD 160 MM, EM SOLO DE 1ª CATEGORIA. AF_01/2022</t>
  </si>
  <si>
    <t>PERFURAÇÃO HORIZONTAL DIRECIONAL E INSTALAÇÃO DE TUBULAÇÃO PEAD 160 MM, EM SOLO DE 2ª CATEGORIA. AF_01/2022</t>
  </si>
  <si>
    <t>PERFURAÇÃO HORIZONTAL DIRECIONAL E INSTALAÇÃO DE TUBULAÇÃO PEAD 160 MM, EM SOLO MOLE. AF_01/2022</t>
  </si>
  <si>
    <t>PERFURAÇÃO HORIZONTAL DIRECIONAL E INSTALAÇÃO DE TUBULAÇÃO PEAD 180 MM, EM SOLO DE 1ª CATEGORIA. AF_01/2022</t>
  </si>
  <si>
    <t>PERFURAÇÃO HORIZONTAL DIRECIONAL E INSTALAÇÃO DE TUBULAÇÃO PEAD 180 MM, EM SOLO DE 2ª CATEGORIA. AF_01/2022</t>
  </si>
  <si>
    <t>PERFURAÇÃO HORIZONTAL DIRECIONAL E INSTALAÇÃO DE TUBULAÇÃO PEAD 180 MM, EM SOLO MOLE. AF_01/2022</t>
  </si>
  <si>
    <t>PERFURAÇÃO HORIZONTAL DIRECIONAL E INSTALAÇÃO DE TUBULAÇÃO PEAD 20 MM, EM SOLO DE 1ª CATEGORIA. AF_01/2022</t>
  </si>
  <si>
    <t>PERFURAÇÃO HORIZONTAL DIRECIONAL E INSTALAÇÃO DE TUBULAÇÃO PEAD 20 MM, EM SOLO DE 2ª CATEGORIA. AF_01/2022</t>
  </si>
  <si>
    <t>PERFURAÇÃO HORIZONTAL DIRECIONAL E INSTALAÇÃO DE TUBULAÇÃO PEAD 20 MM, EM SOLO MOLE. AF_01/2022</t>
  </si>
  <si>
    <t>PERFURAÇÃO HORIZONTAL DIRECIONAL E INSTALAÇÃO DE TUBULAÇÃO PEAD 200 MM, EM SOLO DE 1ª CATEGORIA. AF_01/2022</t>
  </si>
  <si>
    <t>PERFURAÇÃO HORIZONTAL DIRECIONAL E INSTALAÇÃO DE TUBULAÇÃO PEAD 200 MM, EM SOLO DE 2ª CATEGORIA. AF_01/2022</t>
  </si>
  <si>
    <t>PERFURAÇÃO HORIZONTAL DIRECIONAL E INSTALAÇÃO DE TUBULAÇÃO PEAD 200 MM, EM SOLO MOLE. AF_01/2022</t>
  </si>
  <si>
    <t>PERFURAÇÃO HORIZONTAL DIRECIONAL E INSTALAÇÃO DE TUBULAÇÃO PEAD 225 MM, EM SOLO DE 1ª CATEGORIA. AF_01/2022</t>
  </si>
  <si>
    <t>PERFURAÇÃO HORIZONTAL DIRECIONAL E INSTALAÇÃO DE TUBULAÇÃO PEAD 225 MM, EM SOLO DE 2ª CATEGORIA. AF_01/2022</t>
  </si>
  <si>
    <t>PERFURAÇÃO HORIZONTAL DIRECIONAL E INSTALAÇÃO DE TUBULAÇÃO PEAD 225 MM, EM SOLO MOLE. AF_01/2022</t>
  </si>
  <si>
    <t>PERFURAÇÃO HORIZONTAL DIRECIONAL E INSTALAÇÃO DE TUBULAÇÃO PEAD 250 MM, EM SOLO DE 1ª CATEGORIA. AF_01/2022</t>
  </si>
  <si>
    <t>PERFURAÇÃO HORIZONTAL DIRECIONAL E INSTALAÇÃO DE TUBULAÇÃO PEAD 250 MM, EM SOLO DE 2ª CATEGORIA. AF_01/2022</t>
  </si>
  <si>
    <t>PERFURAÇÃO HORIZONTAL DIRECIONAL E INSTALAÇÃO DE TUBULAÇÃO PEAD 250 MM, EM SOLO MOLE. AF_01/2022</t>
  </si>
  <si>
    <t>PERFURAÇÃO HORIZONTAL DIRECIONAL E INSTALAÇÃO DE TUBULAÇÃO PEAD 280 MM, EM SOLO DE 1ª CATEGORIA. AF_01/2022</t>
  </si>
  <si>
    <t>PERFURAÇÃO HORIZONTAL DIRECIONAL E INSTALAÇÃO DE TUBULAÇÃO PEAD 280 MM, EM SOLO DE 2ª CATEGORIA. AF_01/2022</t>
  </si>
  <si>
    <t>PERFURAÇÃO HORIZONTAL DIRECIONAL E INSTALAÇÃO DE TUBULAÇÃO PEAD 280 MM, EM SOLO MOLE. AF_01/2022</t>
  </si>
  <si>
    <t>PERFURAÇÃO HORIZONTAL DIRECIONAL E INSTALAÇÃO DE TUBULAÇÃO PEAD 315 MM, EM SOLO DE 1ª CATEGORIA. AF_01/2022</t>
  </si>
  <si>
    <t>PERFURAÇÃO HORIZONTAL DIRECIONAL E INSTALAÇÃO DE TUBULAÇÃO PEAD 315 MM, EM SOLO DE 2ª CATEGORIA. AF_01/2022</t>
  </si>
  <si>
    <t>PERFURAÇÃO HORIZONTAL DIRECIONAL E INSTALAÇÃO DE TUBULAÇÃO PEAD 315 MM, EM SOLO MOLE. AF_01/2022</t>
  </si>
  <si>
    <t>PERFURAÇÃO HORIZONTAL DIRECIONAL E INSTALAÇÃO DE TUBULAÇÃO PEAD 32 MM, EM SOLO DE 1ª CATEGORIA. AF_01/2022</t>
  </si>
  <si>
    <t>PERFURAÇÃO HORIZONTAL DIRECIONAL E INSTALAÇÃO DE TUBULAÇÃO PEAD 32 MM, EM SOLO DE 2ª CATEGORIA. AF_01/2022</t>
  </si>
  <si>
    <t>PERFURAÇÃO HORIZONTAL DIRECIONAL E INSTALAÇÃO DE TUBULAÇÃO PEAD 32 MM, EM SOLO MOLE. AF_01/2022</t>
  </si>
  <si>
    <t>PERFURAÇÃO HORIZONTAL DIRECIONAL E INSTALAÇÃO DE TUBULAÇÃO PEAD 355 MM, EM SOLO DE 1ª CATEGORIA. AF_01/2022</t>
  </si>
  <si>
    <t>PERFURAÇÃO HORIZONTAL DIRECIONAL E INSTALAÇÃO DE TUBULAÇÃO PEAD 355 MM, EM SOLO DE 2ª CATEGORIA. AF_01/2022</t>
  </si>
  <si>
    <t>PERFURAÇÃO HORIZONTAL DIRECIONAL E INSTALAÇÃO DE TUBULAÇÃO PEAD 355 MM, EM SOLO MOLE. AF_01/2022</t>
  </si>
  <si>
    <t>PERFURAÇÃO HORIZONTAL DIRECIONAL E INSTALAÇÃO DE TUBULAÇÃO PEAD 400 MM, EM SOLO DE 1ª CATEGORIA. AF_01/2022</t>
  </si>
  <si>
    <t>PERFURAÇÃO HORIZONTAL DIRECIONAL E INSTALAÇÃO DE TUBULAÇÃO PEAD 400 MM, EM SOLO DE 2ª CATEGORIA. AF_01/2022</t>
  </si>
  <si>
    <t>PERFURAÇÃO HORIZONTAL DIRECIONAL E INSTALAÇÃO DE TUBULAÇÃO PEAD 400 MM, EM SOLO MOLE. AF_01/2022</t>
  </si>
  <si>
    <t>PERFURAÇÃO HORIZONTAL DIRECIONAL E INSTALAÇÃO DE TUBULAÇÃO PEAD 450 MM, EM SOLO DE 1ª CATEGORIA. AF_01/2022</t>
  </si>
  <si>
    <t>PERFURAÇÃO HORIZONTAL DIRECIONAL E INSTALAÇÃO DE TUBULAÇÃO PEAD 450 MM, EM SOLO DE 2ª CATEGORIA. AF_01/2022</t>
  </si>
  <si>
    <t>PERFURAÇÃO HORIZONTAL DIRECIONAL E INSTALAÇÃO DE TUBULAÇÃO PEAD 450 MM, EM SOLO MOLE. AF_01/2022</t>
  </si>
  <si>
    <t>PERFURAÇÃO HORIZONTAL DIRECIONAL E INSTALAÇÃO DE TUBULAÇÃO PEAD 50 MM, EM SOLO DE 1ª CATEGORIA. AF_01/2022</t>
  </si>
  <si>
    <t>PERFURAÇÃO HORIZONTAL DIRECIONAL E INSTALAÇÃO DE TUBULAÇÃO PEAD 50 MM, EM SOLO DE 2ª CATEGORIA. AF_01/2022</t>
  </si>
  <si>
    <t>PERFURAÇÃO HORIZONTAL DIRECIONAL E INSTALAÇÃO DE TUBULAÇÃO PEAD 50 MM, EM SOLO MOLE. AF_01/2022</t>
  </si>
  <si>
    <t>PERFURAÇÃO HORIZONTAL DIRECIONAL E INSTALAÇÃO DE TUBULAÇÃO PEAD 500 MM, EM SOLO DE 1ª CATEGORIA. AF_01/2022</t>
  </si>
  <si>
    <t>PERFURAÇÃO HORIZONTAL DIRECIONAL E INSTALAÇÃO DE TUBULAÇÃO PEAD 500 MM, EM SOLO DE 2ª CATEGORIA. AF_01/2022</t>
  </si>
  <si>
    <t>PERFURAÇÃO HORIZONTAL DIRECIONAL E INSTALAÇÃO DE TUBULAÇÃO PEAD 500 MM, EM SOLO MOLE. AF_01/2022</t>
  </si>
  <si>
    <t>PERFURAÇÃO HORIZONTAL DIRECIONAL E INSTALAÇÃO DE TUBULAÇÃO PEAD 560 MM, EM SOLO DE 1ª CATEGORIA. AF_01/2022</t>
  </si>
  <si>
    <t>PERFURAÇÃO HORIZONTAL DIRECIONAL E INSTALAÇÃO DE TUBULAÇÃO PEAD 560 MM, EM SOLO DE 2ª CATEGORIA. AF_01/2022</t>
  </si>
  <si>
    <t>PERFURAÇÃO HORIZONTAL DIRECIONAL E INSTALAÇÃO DE TUBULAÇÃO PEAD 560 MM, EM SOLO MOLE. AF_01/2022</t>
  </si>
  <si>
    <t>PERFURAÇÃO HORIZONTAL DIRECIONAL E INSTALAÇÃO DE TUBULAÇÃO PEAD 63 MM, EM SOLO DE 1ª CATEGORIA. AF_01/2022</t>
  </si>
  <si>
    <t>PERFURAÇÃO HORIZONTAL DIRECIONAL E INSTALAÇÃO DE TUBULAÇÃO PEAD 63 MM, EM SOLO DE 2ª CATEGORIA. AF_01/2022</t>
  </si>
  <si>
    <t>PERFURAÇÃO HORIZONTAL DIRECIONAL E INSTALAÇÃO DE TUBULAÇÃO PEAD 63 MM, EM SOLO MOLE. AF_01/2022</t>
  </si>
  <si>
    <t>PERFURAÇÃO HORIZONTAL DIRECIONAL E INSTALAÇÃO DE TUBULAÇÃO PEAD 630 MM, EM SOLO DE 1ª CATEGORIA. AF_01/2022</t>
  </si>
  <si>
    <t>PERFURAÇÃO HORIZONTAL DIRECIONAL E INSTALAÇÃO DE TUBULAÇÃO PEAD 630 MM, EM SOLO DE 2ª CATEGORIA. AF_01/2022</t>
  </si>
  <si>
    <t>PERFURAÇÃO HORIZONTAL DIRECIONAL E INSTALAÇÃO DE TUBULAÇÃO PEAD 630 MM, EM SOLO MOLE. AF_01/2022</t>
  </si>
  <si>
    <t>PERFURAÇÃO HORIZONTAL DIRECIONAL E INSTALAÇÃO DE TUBULAÇÃO PEAD 710 MM, EM SOLO DE 1ª CATEGORIA. AF_01/2022</t>
  </si>
  <si>
    <t>PERFURAÇÃO HORIZONTAL DIRECIONAL E INSTALAÇÃO DE TUBULAÇÃO PEAD 710 MM, EM SOLO DE 2ª CATEGORIA. AF_01/2022</t>
  </si>
  <si>
    <t>PERFURAÇÃO HORIZONTAL DIRECIONAL E INSTALAÇÃO DE TUBULAÇÃO PEAD 710 MM, EM SOLO MOLE. AF_01/2022</t>
  </si>
  <si>
    <t>PERFURAÇÃO HORIZONTAL DIRECIONAL E INSTALAÇÃO DE TUBULAÇÃO PEAD 75 MM, EM SOLO DE 1ª CATEGORIA. AF_01/2022</t>
  </si>
  <si>
    <t>PERFURAÇÃO HORIZONTAL DIRECIONAL E INSTALAÇÃO DE TUBULAÇÃO PEAD 75 MM, EM SOLO DE 2ª CATEGORIA. AF_01/2022</t>
  </si>
  <si>
    <t>PERFURAÇÃO HORIZONTAL DIRECIONAL E INSTALAÇÃO DE TUBULAÇÃO PEAD 75 MM, EM SOLO MOLE. AF_01/2022</t>
  </si>
  <si>
    <t>PERFURAÇÃO HORIZONTAL DIRECIONAL E INSTALAÇÃO DE TUBULAÇÃO PEAD 800 MM, EM SOLO DE 1ª CATEGORIA. AF_01/2022</t>
  </si>
  <si>
    <t>PERFURAÇÃO HORIZONTAL DIRECIONAL E INSTALAÇÃO DE TUBULAÇÃO PEAD 800 MM, EM SOLO DE 2ª CATEGORIA. AF_01/2022</t>
  </si>
  <si>
    <t>PERFURAÇÃO HORIZONTAL DIRECIONAL E INSTALAÇÃO DE TUBULAÇÃO PEAD 800 MM, EM SOLO MOLE. AF_01/2022</t>
  </si>
  <si>
    <t>PERFURAÇÃO HORIZONTAL DIRECIONAL E INSTALAÇÃO DE TUBULAÇÃO PEAD 90 MM, EM SOLO DE 1ª CATEGORIA. AF_01/2022</t>
  </si>
  <si>
    <t>PERFURAÇÃO HORIZONTAL DIRECIONAL E INSTALAÇÃO DE TUBULAÇÃO PEAD 90 MM, EM SOLO DE 2ª CATEGORIA. AF_01/2022</t>
  </si>
  <si>
    <t>PERFURAÇÃO HORIZONTAL DIRECIONAL E INSTALAÇÃO DE TUBULAÇÃO PEAD 90 MM, EM SOLO MOLE. AF_01/2022</t>
  </si>
  <si>
    <t>APLICAÇÃO MANUAL DE FUNDO SELADOR ACRÍLICO EM PANOS CEGOS DE FACHADA (SEM PRESENÇA DE VÃOS) DE EDIFÍCIOS DE MÚLTIPLOS PAVIMENTOS. AF_03/2024</t>
  </si>
  <si>
    <t>APLICAÇÃO MANUAL DE FUNDO SELADOR ACRÍLICO EM PANOS COM PRESENÇA DE VÃOS DE EDIFÍCIOS DE MÚLTIPLOS PAVIMENTOS. AF_03/2024</t>
  </si>
  <si>
    <t>APLICAÇÃO MANUAL DE FUNDO SELADOR ACRÍLICO EM PAREDES EXTERNAS DE CASAS. AF_03/2024</t>
  </si>
  <si>
    <t>APLICAÇÃO MANUAL DE FUNDO SELADOR ACRÍLICO EM SUPERFÍCIES EXTERNAS DE SACADA DE EDIFÍCIOS DE MÚLTIPLOS PAVIMENTOS. AF_03/2024</t>
  </si>
  <si>
    <t>APLICAÇÃO MANUAL DE FUNDO SELADOR ACRÍLICO EM SUPERFÍCIES INTERNAS DA SACADA DE EDIFÍCIOS DE MÚLTIPLOS PAVIMENTOS. AF_03/2024</t>
  </si>
  <si>
    <t>APLICAÇÃO MANUAL DE MASSA ACRÍLICA EM PANOS DE FACHADA COM PRESENÇA DE VÃOS, DE EDIFÍCIOS DE MÚLTIPLOS PAVIMENTOS, DUAS DEMÃOS. AF_03/2024</t>
  </si>
  <si>
    <t>APLICAÇÃO MANUAL DE MASSA ACRÍLICA EM PANOS DE FACHADA COM PRESENÇA DE VÃOS, DE EDIFÍCIOS DE MÚLTIPLOS PAVIMENTOS, UMA DEMÃO. AF_03/2024</t>
  </si>
  <si>
    <t>APLICAÇÃO MANUAL DE MASSA ACRÍLICA EM PANOS DE FACHADA SEM PRESENÇA DE VÃOS, DE EDIFÍCIOS DE MÚLTIPLOS PAVIMENTOS, DUAS DEMÃOS. AF_03/2024</t>
  </si>
  <si>
    <t>APLICAÇÃO MANUAL DE MASSA ACRÍLICA EM PANOS DE FACHADA SEM PRESENÇA DE VÃOS, DE EDIFÍCIOS DE MÚLTIPLOS PAVIMENTOS, UMA DEMÃO. AF_03/2024</t>
  </si>
  <si>
    <t>APLICAÇÃO MANUAL DE MASSA ACRÍLICA EM PAREDES EXTERNAS DE CASAS, DUAS DEMÃOS. AF_03/2024</t>
  </si>
  <si>
    <t>APLICAÇÃO MANUAL DE MASSA ACRÍLICA EM PAREDES EXTERNAS DE CASAS, UMA DEMÃO. AF_03/2024</t>
  </si>
  <si>
    <t>APLICAÇÃO MANUAL DE MASSA ACRÍLICA EM SUPERFÍCIES EXTERNAS DE SACADA DE EDIFÍCIOS DE MÚLTIPLOS PAVIMENTOS, DUAS DEMÃOS. AF_03/2024</t>
  </si>
  <si>
    <t>APLICAÇÃO MANUAL DE MASSA ACRÍLICA EM SUPERFÍCIES EXTERNAS DE SACADA DE EDIFÍCIOS DE MÚLTIPLOS PAVIMENTOS, UMA DEMÃO. AF_03/2024</t>
  </si>
  <si>
    <t>APLICAÇÃO MANUAL DE MASSA ACRÍLICA EM SUPERFÍCIES INTERNAS DE SACADA DE EDIFÍCIOS DE MÚLTIPLOS PAVIMENTOS, DUAS DEMÃOS. AF_03/2024</t>
  </si>
  <si>
    <t>APLICAÇÃO MANUAL DE MASSA ACRÍLICA EM SUPERFÍCIES INTERNAS DE SACADA DE EDIFÍCIOS DE MÚLTIPLOS PAVIMENTOS, UMA DEMÃO. AF_03/2024</t>
  </si>
  <si>
    <t>APLICAÇÃO MANUAL DE PINTURA COM TINTA TEXTURIZADA ACRÍLICA EM MOLDURAS DE EPS. AF_03/2024</t>
  </si>
  <si>
    <t>APLICAÇÃO MANUAL DE PINTURA COM TINTA TEXTURIZADA ACRÍLICA EM PANOS CEGOS DE FACHADA (SEM PRESENÇA DE VÃOS) DE EDIFÍCIOS DE MÚLTIPLOS PAVIMENTOS, DUAS CORES. AF_03/2024</t>
  </si>
  <si>
    <t>APLICAÇÃO MANUAL DE PINTURA COM TINTA TEXTURIZADA ACRÍLICA EM PANOS CEGOS DE FACHADA (SEM PRESENÇA DE VÃOS) DE EDIFÍCIOS DE MÚLTIPLOS PAVIMENTOS, UMA COR. AF_03/2024</t>
  </si>
  <si>
    <t>APLICAÇÃO MANUAL DE PINTURA COM TINTA TEXTURIZADA ACRÍLICA EM PANOS COM PRESENÇA DE VÃOS DE EDIFÍCIOS DE MÚLTIPLOS PAVIMENTOS, DUAS CORES. AF_03/2024</t>
  </si>
  <si>
    <t>APLICAÇÃO MANUAL DE PINTURA COM TINTA TEXTURIZADA ACRÍLICA EM PANOS COM PRESENÇA DE VÃOS DE EDIFÍCIOS DE MÚLTIPLOS PAVIMENTOS, UMA COR. AF_03/2024</t>
  </si>
  <si>
    <t>APLICAÇÃO MANUAL DE PINTURA COM TINTA TEXTURIZADA ACRÍLICA EM PAREDES EXTERNAS DE CASAS, DUAS CORES. AF_03/2024</t>
  </si>
  <si>
    <t>APLICAÇÃO MANUAL DE PINTURA COM TINTA TEXTURIZADA ACRÍLICA EM PAREDES EXTERNAS DE CASAS, UMA COR. AF_03/2024</t>
  </si>
  <si>
    <t>APLICAÇÃO MANUAL DE PINTURA COM TINTA TEXTURIZADA ACRÍLICA EM SUPERFÍCIES EXTERNAS DE SACADA DE EDIFÍCIOS DE MÚLTIPLOS PAVIMENTOS, DUAS CORES. AF_03/2024</t>
  </si>
  <si>
    <t>APLICAÇÃO MANUAL DE PINTURA COM TINTA TEXTURIZADA ACRÍLICA EM SUPERFÍCIES EXTERNAS DE SACADA DE EDIFÍCIOS DE MÚLTIPLOS PAVIMENTOS, UMA COR. AF_03/2024</t>
  </si>
  <si>
    <t>APLICAÇÃO MANUAL DE PINTURA COM TINTA TEXTURIZADA ACRÍLICA EM SUPERFÍCIES INTERNAS DA SACADA DE EDIFÍCIOS DE MÚLTIPLOS PAVIMENTOS, DUAS CORES. AF_03/2024</t>
  </si>
  <si>
    <t>APLICAÇÃO MANUAL DE PINTURA COM TINTA TEXTURIZADA ACRÍLICA EM SUPERFÍCIES INTERNAS DA SACADA DE EDIFÍCIOS DE MÚLTIPLOS PAVIMENTOS, UMA COR. AF_03/2024</t>
  </si>
  <si>
    <t>APLICAÇÃO MANUAL DE TINTA LÁTEX ACRÍLICA EM PANOS COM PRESENÇA DE VÃOS DE EDIFÍCIOS DE MÚLTIPLOS PAVIMENTOS, DUAS DEMÃOS. AF_03/2024</t>
  </si>
  <si>
    <t>APLICAÇÃO MANUAL DE TINTA LÁTEX ACRÍLICA EM PANOS SEM PRESENÇA DE VÃOS DE EDIFÍCIOS DE MÚLTIPLOS PAVIMENTOS, DUAS DEMÃOS. AF_03/2024</t>
  </si>
  <si>
    <t>APLICAÇÃO MANUAL DE TINTA LÁTEX ACRÍLICA EM PAREDE EXTERNAS DE CASAS, DUAS DEMÃOS. AF_03/2024</t>
  </si>
  <si>
    <t>APLICAÇÃO MANUAL DE TINTA LÁTEX ACRÍLICA EM SUPERFÍCIES EXTERNAS DE SACADA DE EDIFÍCIOS DE MÚLTIPLOS PAVIMENTOS, DUAS DEMÃOS. AF_03/2024</t>
  </si>
  <si>
    <t>APLICAÇÃO MANUAL DE TINTA LÁTEX ACRÍLICA EM SUPERFÍCIES INTERNAS DE SACADA DE EDIFÍCIOS DE MÚLTIPLOS PAVIMENTOS, DUAS DEMÃOS. AF_03/2024</t>
  </si>
  <si>
    <t>EMASSAMENTO COM MASSA LÁTEX, APLICAÇÃO EM PAREDE, DUAS DEMÃOS, LIXAMENTO MANUAL. AF_04/2023</t>
  </si>
  <si>
    <t>EMASSAMENTO COM MASSA LÁTEX, APLICAÇÃO EM PAREDE, DUAS DEMÃOS, LIXAMENTO MECANIZADO. AF_04/2023</t>
  </si>
  <si>
    <t>EMASSAMENTO COM MASSA LÁTEX, APLICAÇÃO EM PAREDE, UMA DEMÃO, LIXAMENTO MANUAL. AF_04/2023</t>
  </si>
  <si>
    <t>EMASSAMENTO COM MASSA LÁTEX, APLICAÇÃO EM PAREDE, UMA DEMÃO, LIXAMENTO MECANIZADO. AF_04/2023</t>
  </si>
  <si>
    <t>EMASSAMENTO COM MASSA LÁTEX, APLICAÇÃO EM TETO, DUAS DEMÃOS, LIXAMENTO MANUAL. AF_04/2023</t>
  </si>
  <si>
    <t>EMASSAMENTO COM MASSA LÁTEX, APLICAÇÃO EM TETO, DUAS DEMÃOS, LIXAMENTO MECANIZADO. AF_04/2023</t>
  </si>
  <si>
    <t>EMASSAMENTO COM MASSA LÁTEX, APLICAÇÃO EM TETO, UMA DEMÃO, LIXAMENTO MANUAL. AF_04/2023</t>
  </si>
  <si>
    <t>EMASSAMENTO COM MASSA LÁTEX, APLICAÇÃO EM TETO, UMA DEMÃO, LIXAMENTO MECANIZADO. AF_04/2023</t>
  </si>
  <si>
    <t>FUNDO SELADOR ACRÍLICO, APLICAÇÃO MANUAL EM PAREDE, UMA DEMÃO. AF_04/2023</t>
  </si>
  <si>
    <t>FUNDO SELADOR ACRÍLICO, APLICAÇÃO MANUAL EM TETO, UMA DEMÃO. AF_04/2023</t>
  </si>
  <si>
    <t>FUNDO SELADOR ACRÍLICO, APLICAÇÃO MECÂNICA EM PAREDE, UMA DEMÃO. AF_04/2023</t>
  </si>
  <si>
    <t>FUNDO SELADOR ACRÍLICO, APLICAÇÃO MECÂNICA EM TETO, UMA DEMÃO. AF_04/2023</t>
  </si>
  <si>
    <t>PINTURA LÁTEX ACRÍLICA ECONÔMICA, APLICAÇÃO MANUAL EM PAREDES, DUAS DEMÃOS. AF_04/2023</t>
  </si>
  <si>
    <t>PINTURA LÁTEX ACRÍLICA ECONÔMICA, APLICAÇÃO MANUAL EM TETO, DUAS DEMÃOS. AF_04/2023</t>
  </si>
  <si>
    <t>PINTURA LÁTEX ACRÍLICA ECONÔMICA, APLICAÇÃO MECÂNICA EM PAREDES, DUAS DEMÃOS. AF_04/2023</t>
  </si>
  <si>
    <t>PINTURA LÁTEX ACRÍLICA ECONÔMICA, APLICAÇÃO MECÂNICA EM TETO, DUAS DEMÃOS. AF_04/2023</t>
  </si>
  <si>
    <t>PINTURA LÁTEX ACRÍLICA PREMIUM, APLICAÇÃO MANUAL EM PAREDES, DUAS DEMÃOS. AF_04/2023</t>
  </si>
  <si>
    <t>PINTURA LÁTEX ACRÍLICA PREMIUM, APLICAÇÃO MANUAL EM TETO, DUAS DEMÃOS. AF_04/2023</t>
  </si>
  <si>
    <t>PINTURA LÁTEX ACRÍLICA STANDARD, APLICAÇÃO MANUAL EM PAREDES, DUAS DEMÃOS. AF_04/2023</t>
  </si>
  <si>
    <t>PINTURA LÁTEX ACRÍLICA STANDARD, APLICAÇÃO MANUAL EM TETO, DUAS DEMÃOS. AF_04/2023</t>
  </si>
  <si>
    <t>TEXTURA ACRÍLICA, APLICAÇÃO MANUAL EM PAREDE, UMA DEMÃO. AF_04/2023</t>
  </si>
  <si>
    <t>TEXTURA ACRÍLICA, APLICAÇÃO MANUAL EM TETO, UMA DEMÃO. AF_04/2023</t>
  </si>
  <si>
    <t>APLICAÇÃO MASSA ACRÍLICA PARA MADEIRA, PARA PINTURA COM TINTA DE ACABAMENTO (PIGMENTADA). AF_01/2021</t>
  </si>
  <si>
    <t>APLICAÇÃO MASSA ALQUÍDICA PARA MADEIRA, PARA PINTURA COM TINTA DE ACABAMENTO (PIGMENTADA). AF_01/2021</t>
  </si>
  <si>
    <t>APLICAÇÃO MASSA EPÓXI PARA MADEIRA, PARA PINTURA COM TINTA PU DE ACABAMENTO (PIGMENTADA). AF_01/2021</t>
  </si>
  <si>
    <t>LIXAMENTO DE MADEIRA PARA APLICAÇÃO DE FUNDO OU PINTURA. AF_01/2021</t>
  </si>
  <si>
    <t>LIXAMENTO DE MASSA PARA MADEIRA. AF_01/2021</t>
  </si>
  <si>
    <t>PINTURA FUNDO NIVELADOR ACRÍLICO BRANCO EM MADEIRA. AF_01/2021</t>
  </si>
  <si>
    <t>PINTURA FUNDO NIVELADOR ALQUÍDICO BRANCO EM MADEIRA. AF_01/2021</t>
  </si>
  <si>
    <t>PINTURA FUNDO NIVELADOR ALQUÍDICO INCOLOR EM MADEIRA. AF_01/2021</t>
  </si>
  <si>
    <t>PINTURA FUNDO NIVELADOR POLIURETÂNICO BRANCO EM MADEIRA. AF_01/2021</t>
  </si>
  <si>
    <t>PINTURA FUNDO NIVELADOR POLIURETÂNICO INCOLOR EM MADEIRA. AF_01/2021</t>
  </si>
  <si>
    <t>PINTURA IMUNIZANTE PARA MADEIRA, 1 DEMÃO. AF_01/2021</t>
  </si>
  <si>
    <t>PINTURA IMUNIZANTE PARA MADEIRA, 2 DEMÃOS. AF_01/2021</t>
  </si>
  <si>
    <t>PINTURA TINTA DE ACABAMENTO (PIGMENTADA) A ÓLEO EM MADEIRA, 1 DEMÃO. AF_01/2021</t>
  </si>
  <si>
    <t>PINTURA TINTA DE ACABAMENTO (PIGMENTADA) A ÓLEO EM MADEIRA, 2 DEMÃOS. AF_01/2021</t>
  </si>
  <si>
    <t>PINTURA TINTA DE ACABAMENTO (PIGMENTADA) A ÓLEO EM MADEIRA, 3 DEMÃOS. AF_01/2021</t>
  </si>
  <si>
    <t>PINTURA TINTA DE ACABAMENTO (PIGMENTADA) ESMALTE BASE ÁGUA EM MADEIRA, 1 DEMÃO. AF_01/2021</t>
  </si>
  <si>
    <t>PINTURA TINTA DE ACABAMENTO (PIGMENTADA) ESMALTE BASE ÁGUA EM MADEIRA, 2 DEMÃOS. AF_01/2021</t>
  </si>
  <si>
    <t>PINTURA TINTA DE ACABAMENTO (PIGMENTADA) ESMALTE BASE ÁGUA EM MADEIRA, 3 DEMÃOS. AF_01/2021</t>
  </si>
  <si>
    <t>PINTURA TINTA DE ACABAMENTO (PIGMENTADA) ESMALTE SINTÉTICO ACETINADO EM MADEIRA, 1 DEMÃO. AF_01/2021</t>
  </si>
  <si>
    <t>PINTURA TINTA DE ACABAMENTO (PIGMENTADA) ESMALTE SINTÉTICO ACETINADO EM MADEIRA, 2 DEMÃOS. AF_01/2021</t>
  </si>
  <si>
    <t>PINTURA TINTA DE ACABAMENTO (PIGMENTADA) ESMALTE SINTÉTICO ACETINADO EM MADEIRA, 3 DEMÃOS. AF_01/2021</t>
  </si>
  <si>
    <t>PINTURA TINTA DE ACABAMENTO (PIGMENTADA) ESMALTE SINTÉTICO BRILHANTE EM MADEIRA, 1 DEMÃO. AF_01/2021</t>
  </si>
  <si>
    <t>PINTURA TINTA DE ACABAMENTO (PIGMENTADA) ESMALTE SINTÉTICO BRILHANTE EM MADEIRA, 2 DEMÃOS. AF_01/2021</t>
  </si>
  <si>
    <t>PINTURA TINTA DE ACABAMENTO (PIGMENTADA) ESMALTE SINTÉTICO BRILHANTE EM MADEIRA, 3 DEMÃOS. AF_01/2021</t>
  </si>
  <si>
    <t>PINTURA TINTA DE ACABAMENTO (PIGMENTADA) ESMALTE SINTÉTICO FOSCO EM MADEIRA, 1 DEMÃO. AF_01/2021</t>
  </si>
  <si>
    <t>PINTURA TINTA DE ACABAMENTO (PIGMENTADA) ESMALTE SINTÉTICO FOSCO EM MADEIRA, 2 DEMÃOS. AF_01/2021</t>
  </si>
  <si>
    <t>PINTURA TINTA DE ACABAMENTO (PIGMENTADA) ESMALTE SINTÉTICO FOSCO EM MADEIRA, 3 DEMÃOS. AF_01/2021</t>
  </si>
  <si>
    <t>PINTURA TINTA DE ACABAMENTO (PIGMENTADA) POLIURETÂNICA EM MADEIRA, 1 DEMÃO. AF_01/2021</t>
  </si>
  <si>
    <t>PINTURA TINTA DE ACABAMENTO (PIGMENTADA) POLIURETÂNICA EM MADEIRA, 2 DEMÃOS. AF_01/2021</t>
  </si>
  <si>
    <t>PINTURA TINTA DE ACABAMENTO (PIGMENTADA) POLIURETÂNICA EM MADEIRA, 3 DEMÃOS. AF_01/2021</t>
  </si>
  <si>
    <t>PINTURA VERNIZ (INCOLOR) ALQUÍDICO EM MADEIRA, USO INTERNO E EXTERNO, 1 DEMÃO. AF_01/2021</t>
  </si>
  <si>
    <t>PINTURA VERNIZ (INCOLOR) ALQUÍDICO EM MADEIRA, USO INTERNO E EXTERNO, 2 DEMÃOS. AF_01/2021</t>
  </si>
  <si>
    <t>PINTURA VERNIZ (INCOLOR) ALQUÍDICO EM MADEIRA, USO INTERNO E EXTERNO, 3 DEMÃOS. AF_01/2021</t>
  </si>
  <si>
    <t>PINTURA VERNIZ (INCOLOR) ALQUÍDICO EM MADEIRA, USO INTERNO, 1 DEMÃO. AF_01/2021</t>
  </si>
  <si>
    <t>PINTURA VERNIZ (INCOLOR) ALQUÍDICO EM MADEIRA, USO INTERNO, 2 DEMÃOS. AF_01/2021</t>
  </si>
  <si>
    <t>PINTURA VERNIZ (INCOLOR) ALQUÍDICO EM MADEIRA, USO INTERNO, 3 DEMÃOS. AF_01/2021</t>
  </si>
  <si>
    <t>PINTURA VERNIZ (INCOLOR) POLIURETÂNICO (RESINA ALQUÍDICA MODIFICADA) EM MADEIRA, 1 DEMÃO. AF_01/2021</t>
  </si>
  <si>
    <t>PINTURA VERNIZ (INCOLOR) POLIURETÂNICO (RESINA ALQUÍDICA MODIFICADA) EM MADEIRA, 2 DEMÃOS. AF_01/2021</t>
  </si>
  <si>
    <t>PINTURA VERNIZ (INCOLOR) POLIURETÂNICO (RESINA ALQUÍDICA MODIFICADA) EM MADEIRA, 3 DEMÃOS. AF_01/2021</t>
  </si>
  <si>
    <t>PINTURA VERNIZ (INCOLOR) POLIURETÂNICO (RESINA POLIURETÂNICA) EM MADEIRA, 1 DEMÃO. AF_01/2021</t>
  </si>
  <si>
    <t>PINTURA VERNIZ (INCOLOR) POLIURETÂNICO (RESINA POLIURETÂNICA) EM MADEIRA, 2 DEMÃOS. AF_01/2021</t>
  </si>
  <si>
    <t>PINTURA VERNIZ (INCOLOR) POLIURETÂNICO (RESINA POLIURETÂNICA) EM MADEIRA, 3 DEMÃOS. AF_01/2021</t>
  </si>
  <si>
    <t>COLOCAÇÃO DE FITA PROTETORA PARA PINTURA. AF_01/2020</t>
  </si>
  <si>
    <t>JATEAMENTO ABRASIVO COM GRANALHA DE AÇO EM PERFIL METÁLICO EM FÁBRICA. AF_01/2020</t>
  </si>
  <si>
    <t>LIXAMENTO MANUAL EM SUPERFÍCIES METÁLICAS EM OBRA. AF_01/2020</t>
  </si>
  <si>
    <t>PINTURA COM TINTA ACRÍLICA DE ACABAMENTO APLICADA A ROLO OU PINCEL SOBRE SUPERFÍCIES METÁLICAS (EXCETO PERFIL) EXECUTADO EM OBRA (02 DEMÃOS). AF_01/2020</t>
  </si>
  <si>
    <t>PINTURA COM TINTA ACRÍLICA DE ACABAMENTO APLICADA A ROLO OU PINCEL SOBRE SUPERFÍCIES METÁLICAS (EXCETO PERFIL) EXECUTADO EM OBRA (POR DEMÃO). AF_01/2020</t>
  </si>
  <si>
    <t>PINTURA COM TINTA ACRÍLICA DE ACABAMENTO PULVERIZADA SOBRE SUPERFÍCIES METÁLICAS (EXCETO PERFIL) EXECUTADO EM OBRA (02 DEMÃOS). AF_01/2020_PE</t>
  </si>
  <si>
    <t>PINTURA COM TINTA ACRÍLICA DE ACABAMENTO PULVERIZADA SOBRE SUPERFÍCIES METÁLICAS (EXCETO PERFIL) EXECUTADO EM OBRA (POR DEMÃO). AF_01/2020_PE</t>
  </si>
  <si>
    <t>PINTURA COM TINTA ACRÍLICA DE FUNDO APLICADA A ROLO OU PINCEL SOBRE SUPERFÍCIES METÁLICAS (EXCETO PERFIL) EXECUTADO EM OBRA (POR DEMÃO). AF_01/2020</t>
  </si>
  <si>
    <t>PINTURA COM TINTA ACRÍLICA DE FUNDO PULVERIZADA SOBRE SUPERFÍCIES METÁLICAS (EXCETO PERFIL) EXECUTADO EM OBRA (POR DEMÃO). AF_01/2020_PE</t>
  </si>
  <si>
    <t>PINTURA COM TINTA ALQUÍDICA DE ACABAMENTO (ESMALTE SINTÉTICO ACETINADO) APLICADA A ROLO OU PINCEL SOBRE PERFIL METÁLICO EXECUTADO EM FÁBRICA (POR DEMÃO). AF_01/2020</t>
  </si>
  <si>
    <t>PINTURA COM TINTA ALQUÍDICA DE ACABAMENTO (ESMALTE SINTÉTICO ACETINADO) APLICADA A ROLO OU PINCEL SOBRE SUPERFÍCIES METÁLICAS (EXCETO PERFIL) EXECUTADO EM OBRA (02 DEMÃOS). AF_01/2020</t>
  </si>
  <si>
    <t>PINTURA COM TINTA ALQUÍDICA DE ACABAMENTO (ESMALTE SINTÉTICO ACETINADO) APLICADA A ROLO OU PINCEL SOBRE SUPERFÍCIES METÁLICAS (EXCETO PERFIL) EXECUTADO EM OBRA (POR DEMÃO). AF_01/2020</t>
  </si>
  <si>
    <t>PINTURA COM TINTA ALQUÍDICA DE ACABAMENTO (ESMALTE SINTÉTICO ACETINADO) PULVERIZADA SOBRE PERFIL METÁLICO EXECUTADO EM FÁBRICA (POR DEMÃO). AF_01/2020_PE</t>
  </si>
  <si>
    <t>PINTURA COM TINTA ALQUÍDICA DE ACABAMENTO (ESMALTE SINTÉTICO ACETINADO) PULVERIZADA SOBRE SUPERFÍCIES METÁLICAS (EXCETO PERFIL) EXECUTADO EM OBRA (02 DEMÃOS). AF_01/2020_PE</t>
  </si>
  <si>
    <t>PINTURA COM TINTA ALQUÍDICA DE ACABAMENTO (ESMALTE SINTÉTICO ACETINADO) PULVERIZADA SOBRE SUPERFÍCIES METÁLICAS (EXCETO PERFIL) EXECUTADO EM OBRA (POR DEMÃO). AF_01/2020_PE</t>
  </si>
  <si>
    <t>PINTURA COM TINTA ALQUÍDICA DE ACABAMENTO (ESMALTE SINTÉTICO BRILHANTE) APLICADA A ROLO OU PINCEL SOBRE PERFIL METÁLICO EXECUTADO EM FÁBRICA (POR DEMÃO). AF_01/2020</t>
  </si>
  <si>
    <t>PINTURA COM TINTA ALQUÍDICA DE ACABAMENTO (ESMALTE SINTÉTICO BRILHANTE) APLICADA A ROLO OU PINCEL SOBRE SUPERFÍCIES METÁLICAS (EXCETO PERFIL) EXECUTADO EM OBRA (02 DEMÃOS). AF_01/2020</t>
  </si>
  <si>
    <t>PINTURA COM TINTA ALQUÍDICA DE ACABAMENTO (ESMALTE SINTÉTICO BRILHANTE) APLICADA A ROLO OU PINCEL SOBRE SUPERFÍCIES METÁLICAS (EXCETO PERFIL) EXECUTADO EM OBRA (POR DEMÃO). AF_01/2020</t>
  </si>
  <si>
    <t>PINTURA COM TINTA ALQUÍDICA DE ACABAMENTO (ESMALTE SINTÉTICO BRILHANTE) PULVERIZADA SOBRE PERFIL METÁLICO EXECUTADO EM FÁBRICA (POR DEMÃO). AF_01/2020_PE</t>
  </si>
  <si>
    <t>PINTURA COM TINTA ALQUÍDICA DE ACABAMENTO (ESMALTE SINTÉTICO BRILHANTE) PULVERIZADA SOBRE SUPERFÍCIES METÁLICAS (EXCETO PERFIL) EXECUTADO EM OBRA (02 DEMÃOS). AF_01/2020_PE</t>
  </si>
  <si>
    <t>PINTURA COM TINTA ALQUÍDICA DE ACABAMENTO (ESMALTE SINTÉTICO BRILHANTE) PULVERIZADA SOBRE SUPERFÍCIES METÁLICAS (EXCETO PERFIL) EXECUTADO EM OBRA (POR DEMÃO). AF_01/2020_PE</t>
  </si>
  <si>
    <t>PINTURA COM TINTA ALQUÍDICA DE ACABAMENTO (ESMALTE SINTÉTICO FOSCO) APLICADA A ROLO OU PINCEL SOBRE PERFIL METÁLICO EXECUTADO EM FÁBRICA (POR DEMÃO). AF_01/2020</t>
  </si>
  <si>
    <t>PINTURA COM TINTA ALQUÍDICA DE ACABAMENTO (ESMALTE SINTÉTICO FOSCO) APLICADA A ROLO OU PINCEL SOBRE SUPERFÍCIES METÁLICAS (EXCETO PERFIL) EXECUTADO EM OBRA (02 DEMÃOS). AF_01/2020</t>
  </si>
  <si>
    <t>PINTURA COM TINTA ALQUÍDICA DE ACABAMENTO (ESMALTE SINTÉTICO FOSCO) APLICADA A ROLO OU PINCEL SOBRE SUPERFÍCIES METÁLICAS (EXCETO PERFIL) EXECUTADO EM OBRA (POR DEMÃO). AF_01/2020</t>
  </si>
  <si>
    <t>PINTURA COM TINTA ALQUÍDICA DE ACABAMENTO (ESMALTE SINTÉTICO FOSCO) PULVERIZADA SOBRE PERFIL METÁLICO EXECUTADO EM FÁBRICA (POR DEMÃO). AF_01/2020_PE</t>
  </si>
  <si>
    <t>PINTURA COM TINTA ALQUÍDICA DE ACABAMENTO (ESMALTE SINTÉTICO FOSCO) PULVERIZADA SOBRE SUPERFÍCIES METÁLICAS (EXCETO PERFIL) EXECUTADO EM OBRA (02 DEMÃOS). AF_01/2020_PE</t>
  </si>
  <si>
    <t>PINTURA COM TINTA ALQUÍDICA DE ACABAMENTO (ESMALTE SINTÉTICO FOSCO) PULVERIZADA SOBRE SUPERFÍCIES METÁLICAS (EXCETO PERFIL) EXECUTADO EM OBRA (POR DEMÃO). AF_01/2020_PE</t>
  </si>
  <si>
    <t>PINTURA COM TINTA ALQUÍDICA DE FUNDO (TIPO ZARCÃO) APLICADA A ROLO OU PINCEL SOBRE PERFIL METÁLICO EXECUTADO EM FÁBRICA (POR DEMÃO). AF_01/2020</t>
  </si>
  <si>
    <t>PINTURA COM TINTA ALQUÍDICA DE FUNDO (TIPO ZARCÃO) APLICADA A ROLO OU PINCEL SOBRE SUPERFÍCIES METÁLICAS (EXCETO PERFIL) EXECUTADO EM OBRA (POR DEMÃO). AF_01/2020</t>
  </si>
  <si>
    <t>PINTURA COM TINTA ALQUÍDICA DE FUNDO (TIPO ZARCÃO) PULVERIZADA SOBRE PERFIL METÁLICO EXECUTADO EM FÁBRICA (POR DEMÃO). AF_01/2020_PE</t>
  </si>
  <si>
    <t>PINTURA COM TINTA ALQUÍDICA DE FUNDO (TIPO ZARCÃO) PULVERIZADA SOBRE SUPERFÍCIES METÁLICAS (EXCETO PERFIL) EXECUTADO EM OBRA (POR DEMÃO). AF_01/2020_PE</t>
  </si>
  <si>
    <t>PINTURA COM TINTA ALQUÍDICA DE FUNDO E ACABAMENTO (ESMALTE SINTÉTICO GRAFITE) APLICADA A ROLO OU PINCEL SOBRE PERFIL METÁLICO EXECUTADO EM FÁBRICA (POR DEMÃO). AF_01/2020</t>
  </si>
  <si>
    <t>PINTURA COM TINTA ALQUÍDICA DE FUNDO E ACABAMENTO (ESMALTE SINTÉTICO GRAFITE) APLICADA A ROLO OU PINCEL SOBRE SUPERFÍCIES METÁLICAS (EXCETO PERFIL) EXECUTADO EM OBRA (POR DEMÃO). AF_01/2020</t>
  </si>
  <si>
    <t>PINTURA COM TINTA ALQUÍDICA DE FUNDO E ACABAMENTO (ESMALTE SINTÉTICO GRAFITE) PULVERIZADA SOBRE PERFIL METÁLICO EXECUTADO EM FÁBRICA (POR DEMÃO). AF_01/2020_PE</t>
  </si>
  <si>
    <t>PINTURA COM TINTA ALQUÍDICA DE FUNDO E ACABAMENTO (ESMALTE SINTÉTICO GRAFITE) PULVERIZADA SOBRE SUPERFÍCIES METÁLICAS (EXCETO PERFIL) EXECUTADO EM OBRA (POR DEMÃO). AF_01/2020_PE</t>
  </si>
  <si>
    <t>PINTURA COM TINTA EPOXÍDICA DE ACABAMENTO APLICADA A ROLO OU PINCEL SOBRE PERFIL METÁLICO EXECUTADO EM FÁBRICA (02 DEMÃOS). AF_01/2020</t>
  </si>
  <si>
    <t>PINTURA COM TINTA EPOXÍDICA DE ACABAMENTO APLICADA A ROLO OU PINCEL SOBRE PERFIL METÁLICO EXECUTADO EM FÁBRICA (POR DEMÃO). AF_01/2020</t>
  </si>
  <si>
    <t>PINTURA COM TINTA EPOXÍDICA DE ACABAMENTO PULVERIZADA SOBRE PERFIL METÁLICO EXECUTADO EM FÁBRICA (02 DEMÃOS). AF_01/2020_PE</t>
  </si>
  <si>
    <t>PINTURA COM TINTA EPOXÍDICA DE ACABAMENTO PULVERIZADA SOBRE PERFIL METÁLICO EXECUTADO EM FÁBRICA (POR DEMÃO). AF_01/2020_PE</t>
  </si>
  <si>
    <t>PINTURA COM TINTA EPOXÍDICA DE FUNDO APLICADA A ROLO OU PINCEL SOBRE PERFIL METÁLICO EXECUTADO EM FÁBRICA (POR DEMÃO). AF_01/2020</t>
  </si>
  <si>
    <t>PINTURA COM TINTA EPOXÍDICA DE FUNDO E ACABAMENTO APLICADA A ROLO OU PINCEL SOBRE PERFIL METÁLICO EXECUTADO EM FÁBRICA (POR DEMÃO). AF_01/2020</t>
  </si>
  <si>
    <t>PINTURA COM TINTA EPOXÍDICA DE FUNDO E ACABAMENTO PULVERIZADA SOBRE PERFIL METÁLICO EXECUTADO EM FÁBRICA (POR DEMÃO). AF_01/2020</t>
  </si>
  <si>
    <t>PINTURA COM TINTA EPOXÍDICA DE FUNDO PULVERIZADA SOBRE PERFIL METÁLICO EXECUTADO EM FÁBRICA (POR DEMÃO). AF_01/2020_PE</t>
  </si>
  <si>
    <t>PINTURA COM TINTA POLIURETÂNICA DE ACABAMENTO APLICADA A ROLO OU PINCEL SOBRE PERFIL METÁLICO EXECUTADO EM FÁBRICA (02 DEMÃOS). AF_01/2020</t>
  </si>
  <si>
    <t>PINTURA COM TINTA POLIURETÂNICA DE ACABAMENTO APLICADA A ROLO OU PINCEL SOBRE PERFIL METÁLICO EXECUTADO EM FÁBRICA (POR DEMÃO). AF_01/2020</t>
  </si>
  <si>
    <t>PINTURA COM TINTA POLIURETÂNICA DE ACABAMENTO PULVERIZADA SOBRE PERFIL METÁLICO EXECUTADO EM FÁBRICA (02 DEMÃOS). AF_01/2020</t>
  </si>
  <si>
    <t>PINTURA COM TINTA POLIURETÂNICA DE ACABAMENTO PULVERIZADA SOBRE PERFIL METÁLICO EXECUTADO EM FÁBRICA (POR DEMÃO). AF_01/2020</t>
  </si>
  <si>
    <t>ENCERAMENTO DE PISO EM MADEIRA. AF_05/2021</t>
  </si>
  <si>
    <t>PINTURA DE DEMARCAÇÃO DE QUADRA POLIESPORTIVA COM BORRACHA CLORADA, E = 5 CM, APLICAÇÃO MANUAL. AF_05/2021</t>
  </si>
  <si>
    <t>PINTURA DE DEMARCAÇÃO DE QUADRA POLIESPORTIVA COM TINTA ACRÍLICA, E = 5 CM, APLICAÇÃO MANUAL. AF_05/2021</t>
  </si>
  <si>
    <t>PINTURA DE DEMARCAÇÃO DE QUADRA POLIESPORTIVA COM TINTA EPÓXI, E = 5 CM, APLICAÇÃO MANUAL. AF_05/2021</t>
  </si>
  <si>
    <t>PINTURA DE DEMARCAÇÃO DE VAGA COM TINTA ACRÍLICA, E = 10 CM, APLICAÇÃO MANUAL. AF_05/2021</t>
  </si>
  <si>
    <t>PINTURA DE DEMARCAÇÃO DE VAGA COM TINTA ACRÍLICA, E = 10 CM, APLICAÇÃO MECÂNICA COM DEMARCADORA A TRAÇÃO MANUAL. AF_05/2021</t>
  </si>
  <si>
    <t>PINTURA DE DEMARCAÇÃO DE VAGA COM TINTA EPÓXI, E = 10 CM, APLICAÇÃO MANUAL. AF_05/2021</t>
  </si>
  <si>
    <t>PINTURA DE EIXO VIÁRIO COM TINTA RETRORREFLETIVA A BASE DE RESINA ACRÍLICA COM MICROESFERAS DE VIDRO, E = 10 CM, APLICAÇÃO MECÂNICA COM DEMARCADORA A TRAÇÃO MANUAL. AF_05/2021</t>
  </si>
  <si>
    <t>PINTURA DE EIXO VIÁRIO SOBRE ASFALTO COM TINTA RETRORREFLETIVA A BASE DE RESINA ACRÍLICA COM MICROESFERAS DE VIDRO, E = 10 CM, APLICAÇÃO MECÂNICA COM DEMARCADORA AUTOPROPELIDA. AF_05/2021</t>
  </si>
  <si>
    <t>PINTURA DE FAIXA DE PEDESTRE OU ZEBRADA COM TINTA ACRÍLICA, E = 30 CM, APLICAÇÃO MANUAL. AF_05/2021</t>
  </si>
  <si>
    <t>PINTURA DE FAIXA DE PEDESTRE OU ZEBRADA COM TINTA ACRÍLICA, E = 30 CM, APLICAÇÃO MECÂNICA COM DEMARCADORA A TRAÇÃO MANUAL. AF_05/2021</t>
  </si>
  <si>
    <t>PINTURA DE FAIXA DE PEDESTRE OU ZEBRADA COM TINTA EPÓXI, E = 30 CM, APLICAÇÃO MANUAL. AF_05/2021</t>
  </si>
  <si>
    <t>PINTURA DE FAIXA DE PEDESTRE OU ZEBRADA COM TINTA RETRORREFLETIVA A BASE DE RESINA ACRÍLICA COM MICROESFERAS DE VIDRO, E = 30 CM, APLICAÇÃO MECÂNICA COM DEMARCADORA A TRAÇÃO MANUAL. AF_05/2021</t>
  </si>
  <si>
    <t>PINTURA DE FAIXA DE PEDESTRE OU ZEBRADA TINTA RETRORREFLETIVA A BASE DE RESINA ACRÍLICA COM MICROESFERAS DE VIDRO, E = 30 CM, APLICAÇÃO MANUAL. AF_05/2021</t>
  </si>
  <si>
    <t>PINTURA DE MEIO-FIO COM TINTA BRANCA A BASE DE CAL (CAIAÇÃO). AF_05/2021</t>
  </si>
  <si>
    <t>PINTURA DE NÚMEROS E LETRAS PARA SINALIZAÇÃO HORIZONTAL, ALTURA 100 MM, APLICADOR SPRAY E MOLDE PLÁSTICO. AF_05/2021</t>
  </si>
  <si>
    <t>PINTURA DE PISO COM TINTA ACRÍLICA, APLICAÇÃO MANUAL, 2 DEMÃOS, INCLUSO FUNDO PREPARADOR. AF_05/2021</t>
  </si>
  <si>
    <t>PINTURA DE PISO COM TINTA ACRÍLICA, APLICAÇÃO MANUAL, 3 DEMÃOS, INCLUSO FUNDO PREPARADOR. AF_05/2021</t>
  </si>
  <si>
    <t>PINTURA DE PISO COM TINTA ACRÍLICA, APLICAÇÃO MECÂNICA, 2 DEMÃOS, INCLUSO FUNDO PREPARADOR. AF_05/2021</t>
  </si>
  <si>
    <t>PINTURA DE PISO COM TINTA EPÓXI, APLICAÇÃO MANUAL, 2 DEMÃOS, INCLUSO PRIMER EPÓXI. AF_05/2021</t>
  </si>
  <si>
    <t>PINTURA DE PISO COM TINTA EPÓXI, APLICAÇÃO MECÂNICA, 2 DEMÃOS. AF_05/2021</t>
  </si>
  <si>
    <t>PINTURA DE PISO DE PEDRAS DECORATIVAS COM VERNIZ DE POLIURETANO FOSCO, APLICAÇÃO MANUAL, 3 DEMÃOS. AF_05/2021</t>
  </si>
  <si>
    <t>PINTURA DE RODAPÉ COM TINTA EPÓXI, APLICAÇÃO MANUAL, 2 DEMÃOS, INCLUSÃO PRIMER EPÓXI. AF_05/2021</t>
  </si>
  <si>
    <t>PINTURA DE RODAPÉ EM PEDRA DECORATIVA COM VERNIZ DE POLIURETANO, APLICAÇÃO MANUAL, 3 DEMÃOS. AF_05/2021</t>
  </si>
  <si>
    <t>PINTURA DE SINALIZAÇÃO VERTICAL DE SEGURANÇA, FAIXAS AMARELA E PRETA, APLICAÇÃO MANUAL, 2 DEMÃOS. AF_05/2021</t>
  </si>
  <si>
    <t>PINTURA DE SÍMBOLO "BICICLETA" COM TINTA ACRÍLICA, UTILIZAÇÃO DE MOLDE PLÁSTICO E APLICAÇÃO MECÂNICA, 150X60 CM. AF_05/2021</t>
  </si>
  <si>
    <t>PINTURA DE SÍMBOLO "DEFICIENTE FÍSICO" COM TINTA ACRÍLICA, UTILIZAÇÃO DE MOLDE PLÁSTICO E APLICAÇÃO MECÂNICA, 120X120 CM. AF_05/2021</t>
  </si>
  <si>
    <t>PINTURA DE SÍMBOLO "GESTANTE" COM TINTA ACRÍLICA, UTILIZAÇÃO DE MOLDE PLÁSTICO E APLICAÇÃO MECÂNICA, 120X120 CM. AF_05/2021</t>
  </si>
  <si>
    <t>PINTURA DE SÍMBOLO "IDOSO" COM TINTA ACRÍLICA, UTILIZAÇÃO DE MOLDE PLÁSTICO E APLICAÇÃO MECÂNICA, 120X120 CM. AF_05/2021</t>
  </si>
  <si>
    <t>PINTURA DE SÍMBOLO "PEDESTRE" COM TINTA ACRÍLICA, UTILIZAÇÃO DE MOLDE PLÁSTICO E APLICAÇÃO MECÂNICA, 130X90 CM. AF_05/2021</t>
  </si>
  <si>
    <t>PINTURA DE SÍMBOLOS E TEXTOS COM TINTA ACRÍLICA, DEMARCAÇÃO COM FITA ADESIVA E APLICAÇÃO COM ROLO. AF_05/2021</t>
  </si>
  <si>
    <t>PINTURA HIDROFUGANTE COM SILICONE, APLICAÇÃO MANUAL, 2 DEMÃOS. AF_05/2021</t>
  </si>
  <si>
    <t>PREPARO DO PISO CIMENTADO PARA PINTURA - LIXAMENTO E LIMPEZA. AF_05/2021</t>
  </si>
  <si>
    <t>ACABAMENTO PARA PISO EM TACO DE MADEIRA. AF_09/2020</t>
  </si>
  <si>
    <t>ASSOALHO DE MADEIRA.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</si>
  <si>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</si>
  <si>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</si>
  <si>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LISO, ESPESSURA 4,0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</si>
  <si>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</si>
  <si>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</si>
  <si>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PISO CIMENTADO, TRAÇO 1:3 (CIMENTO E AREIA), ACABAMENTO RÚSTICO, ESPESSURA 4,0 CM, PREPARO MECÂNICO DA ARGAMASSA. AF_09/2020</t>
  </si>
  <si>
    <t>PISO DE BORRACHA CANELADO, ESPESSURA 3,5MM, FIXADO COM ADESIVO ACRÍLICO. AF_09/2020</t>
  </si>
  <si>
    <t>PISO DE BORRACHA ESPORTIVO, ESPESSURA 15MM, ASSENTADO COM ARGAMASSA. AF_09/2020</t>
  </si>
  <si>
    <t>PISO DE BORRACHA PASTILHADO, ESPESSURA 15MM, ASSENTADO COM ARGAMASSA. AF_09/2020</t>
  </si>
  <si>
    <t>PISO DE BORRACHA PASTILHADO, ESPESSURA 3,5MM, FIXADO COM ADESIVO ACRÍLICO. AF_09/2020</t>
  </si>
  <si>
    <t>PISO DE BORRACHA PASTILHADO/FRISADO, ESPESSURA 7MM, ASSENTADO COM ARGAMASSA. AF_09/2020</t>
  </si>
  <si>
    <t>PISO ELEVADO COM ESTRUTURA EM AÇO, COMPOSTO POR PEDESTAIS E LONGARINAS. AF_09/2020</t>
  </si>
  <si>
    <t>PISO ELEVADO COM ESTRUTURA EM AÇO, COMPOSTO SOMENTE POR PEDESTAIS. AF_09/2020</t>
  </si>
  <si>
    <t>PISO ELEVADO COM ESTRUTURA EM PLÁSTICO, COM REVESTIMENTO EM PORCELANATO. AF_09/2020</t>
  </si>
  <si>
    <t>PISO ELEVADO COM ESTRUTURA EM PLÁSTICO, PARA RECEBER REVESTIMENTO TEXTIL. AF_09/2020</t>
  </si>
  <si>
    <t>PISO EM CONCRETO 20 MPA PREPARO MECÂNICO, ESPESSURA 7CM. AF_09/2020</t>
  </si>
  <si>
    <t>PISO EM GRANILITE, MARMORITE OU GRANITINA EM AMBIENTES INTERNOS, COM ESPESSURA DE 8 MM, INCLUSO MISTURA EM BETONEIRA, COLOCAÇÃO DAS JUNTAS, APLICAÇÃO DO PISO, 4 POLIMENTOS COM POLITRIZ, ESTUCAMENTO, SELADOR E CERA. AF_06/2022</t>
  </si>
  <si>
    <t>PISO EM GRANITO APLICADO EM AMBIENTES INTERNOS. AF_09/2020</t>
  </si>
  <si>
    <t>PISO EM GRANITO APLICADO EM CALÇADAS OU PISOS EXTERNOS. AF_05/2020</t>
  </si>
  <si>
    <t>PISO EM LADRILHO HIDRÁULICO APLICADO EM AMBIENTES EXTERNOS. AF_05/2020</t>
  </si>
  <si>
    <t>PISO EM LADRILHO HIDRÁULICO APLICADO EM AMBIENTES INTERNOS DE ÁREA ENTRE 5 E 15 M², INCLUSO APLICAÇÃO DE RESINA. AF_09/2020</t>
  </si>
  <si>
    <t>PISO EM LADRILHO HIDRÁULICO APLICADO EM AMBIENTES INTERNOS DE ÁREA MENOR QUE 5 M², INCLUSO APLICAÇÃO DE RESINA. AF_09/2020</t>
  </si>
  <si>
    <t>PISO EM MÁRMORE APLICADO EM AMBIENTES INTERNOS. AF_09/2020</t>
  </si>
  <si>
    <t>PISO EM MÁRMORE APLICADO EM CALÇADAS OU PISOS EXTERNOS. AF_05/2020</t>
  </si>
  <si>
    <t>PISO EM PEDRA ARDÓSIA ASSENTADO SOBRE ARGAMASSA 1:3 (CIMENTO E AREIA). AF_09/2020</t>
  </si>
  <si>
    <t>PISO EM PEDRA ASSENTADO SOBRE ARGAMASSA 1:3 (CIMENTO E AREIA). AF_09/2020</t>
  </si>
  <si>
    <t>PISO EM PEDRA PORTUGUESA ASSENTADO SOBRE ARGAMASSA SECA DE CIMENTO E AREIA, TRAÇO 1:3, REJUNTADO COM CIMENTO COMUM. AF_05/2020</t>
  </si>
  <si>
    <t>PISO EM TACO DE MADEIRA 7X21CM, FIXADO COM COLA BASE DE PVA. AF_09/2020</t>
  </si>
  <si>
    <t>PISO EM TACO DE MADEIRA 7X42CM, FIXADO COM COLA BASE DE PVA. AF_09/2020</t>
  </si>
  <si>
    <t>PISO LAMINADO EM AMBIENTES INTERNOS. AF_09/2020</t>
  </si>
  <si>
    <t>PISO PODOTÁTIL DE ALERTA OU DIRECIONAL, DE BORRACHA, ASSENTADO SOBRE ARGAMASSA. AF_05/2020</t>
  </si>
  <si>
    <t>PISO PODOTÁTIL, DIRECIONAL OU ALERTA, SOLIDARIZADO AO PISO EXISTENTE (ELEMENTOS DISCRETOS). AF_05/2020</t>
  </si>
  <si>
    <t>PISO VINÍLICO FLEXÍVEL EM MANTA, PADRÃO LISO, ESPESSURA 2 MM, FIXADO COM COLA. AF_09/2020</t>
  </si>
  <si>
    <t>PISO VINÍLICO SEMI-FLEXÍVEL EM PLACAS, PADRÃO LISO, ESPESSURA 3,2 MM, FIXADO COM COLA. AF_09/2020</t>
  </si>
  <si>
    <t>PREPARO DE CONTRAPISO COM POLITRIZ. AF_09/2020</t>
  </si>
  <si>
    <t>RODAPÉ BORRACHA LISO, ALTURA = 7CM, ESPESSURA = 2 MM, PARA ARGAMASSA. AF_09/2020</t>
  </si>
  <si>
    <t>RODAPÉ EM ARDÓSIA ALTURA 10CM. AF_09/2020</t>
  </si>
  <si>
    <t>RODAPÉ EM GRANITO, ALTURA 10 CM. AF_09/2020</t>
  </si>
  <si>
    <t>RODAPÉ EM LADRILHO HIDRÁULICO, ALTURA 7 CM. AF_09/2020</t>
  </si>
  <si>
    <t>RODAPÉ EM MADEIRA, ALTURA 7CM, FIXADO COM COLA E PARAFUSOS. AF_09/2020</t>
  </si>
  <si>
    <t>RODAPÉ EM MADEIRA, ALTURA 7CM, FIXADO COM COLA. AF_09/2020</t>
  </si>
  <si>
    <t>RODAPÉ EM MARMORITE, ALTURA 10CM. AF_09/2020</t>
  </si>
  <si>
    <t>RODAPÉ EM MÁRMORE, ALTURA 7 CM. AF_09/2020</t>
  </si>
  <si>
    <t>RODAPÉ EM POLIESTIRENO, ALTURA 5 CM. AF_09/2020</t>
  </si>
  <si>
    <t>RODAPÉ VINÍLICO FLEXÍVEL EM MANTA, ALTURA 10 CM. AF_09/2020</t>
  </si>
  <si>
    <t>SOLEIRA EM GRANITO, LARGURA 15 CM, ESPESSURA 2,0 CM. AF_09/2020</t>
  </si>
  <si>
    <t>SOLEIRA EM MÁRMORE, LARGURA 15 CM, ESPESSURA 2,0 CM. AF_09/2020</t>
  </si>
  <si>
    <t>ASSENTAMENTO DE POSTE DE CONCRETO COM COMPRIMENTO NOMINAL DE 10 M, CARGA NOMINAL DE 1000 DAN, ENGASTAMENTO BASE CONCRETADA COM 1 M DE CONCRETO E 0,6 M DE SOLO (NÃO INCLUI FORNECIMENTO). AF_04/2025</t>
  </si>
  <si>
    <t>ASSENTAMENTO DE POSTE DE CONCRETO COM COMPRIMENTO NOMINAL DE 10 M, CARGA NOMINAL DE 300 DAN, ENGASTAMENTO BASE CONCRETADA COM 1 M DE CONCRETO E 0,6 M DE SOLO (NÃO INCLUI FORNECIMENTO). AF_04/2025</t>
  </si>
  <si>
    <t>ASSENTAMENTO DE POSTE DE CONCRETO COM COMPRIMENTO NOMINAL DE 10 M, CARGA NOMINAL DE 600 DAN, ENGASTAMENTO BASE CONCRETADA COM 1 M DE CONCRETO E 0,6 M DE SOLO (NÃO INCLUI FORNECIMENTO). AF_04/2025</t>
  </si>
  <si>
    <t>ASSENTAMENTO DE POSTE DE CONCRETO COM COMPRIMENTO NOMINAL DE 10 M, CARGA NOMINAL MAIOR QUE 1000 DAN, ENGASTAMENTO SIMPLES COM 1,6 M DE SOLO (NÃO INCLUI FORNECIMENTO). AF_04/2025</t>
  </si>
  <si>
    <t>ASSENTAMENTO DE POSTE DE CONCRETO COM COMPRIMENTO NOMINAL DE 10 M, CARGA NOMINAL MENOR OU IGUAL A 1000 DAN, ENGASTAMENTO SIMPLES COM 1,6 M DE SOLO (NÃO INCLUI FORNECIMENTO). AF_04/2025</t>
  </si>
  <si>
    <t>ASSENTAMENTO DE POSTE DE CONCRETO COM COMPRIMENTO NOMINAL DE 10,5 M, CARGA NOMINAL DE 1000 DAN, ENGASTAMENTO BASE CONCRETADA COM 1 M DE CONCRETO E 0,65 M DE SOLO (NÃO INCLUI FORNECIMENTO). AF_04/2025</t>
  </si>
  <si>
    <t>ASSENTAMENTO DE POSTE DE CONCRETO COM COMPRIMENTO NOMINAL DE 10,5 M, CARGA NOMINAL DE 300 DAN, ENGASTAMENTO BASE CONCRETADA COM 1 M DE CONCRETO E 0,65 M DE SOLO (NÃO INCLUI FORNECIMENTO). AF_04/2025</t>
  </si>
  <si>
    <t>ASSENTAMENTO DE POSTE DE CONCRETO COM COMPRIMENTO NOMINAL DE 10,5 M, CARGA NOMINAL DE 600 DAN, ENGASTAMENTO BASE CONCRETADA COM 1 M DE CONCRETO E 0,65 M DE SOLO (NÃO INCLUI FORNECIMENTO). AF_04/2025</t>
  </si>
  <si>
    <t>ASSENTAMENTO DE POSTE DE CONCRETO COM COMPRIMENTO NOMINAL DE 10,5 M, CARGA NOMINAL MAIOR QUE 1000 DAN, ENGASTAMENTO SIMPLES COM 1,65 M DE SOLO (NÃO INCLUI FORNECIMENTO). AF_04/2025</t>
  </si>
  <si>
    <t>ASSENTAMENTO DE POSTE DE CONCRETO COM COMPRIMENTO NOMINAL DE 10,5 M, CARGA NOMINAL MENOR OU IGUAL A 1000 DAN, ENGASTAMENTO SIMPLES COM 1,65 M DE SOLO (NÃO INCLUI FORNECIMENTO). AF_04/2025</t>
  </si>
  <si>
    <t>ASSENTAMENTO DE POSTE DE CONCRETO COM COMPRIMENTO NOMINAL DE 11 M, CARGA NOMINAL DE 1000 DAN, ENGASTAMENTO BASE CONCRETADA COM 1 M DE CONCRETO E 0,7 M DE SOLO (NÃO INCLUI FORNECIMENTO). AF_04/2025</t>
  </si>
  <si>
    <t>ASSENTAMENTO DE POSTE DE CONCRETO COM COMPRIMENTO NOMINAL DE 11 M, CARGA NOMINAL DE 300 DAN, ENGASTAMENTO BASE CONCRETADA COM 1 M DE CONCRETO E 0,7 M DE SOLO (NÃO INCLUI FORNECIMENTO). AF_04/2025</t>
  </si>
  <si>
    <t>ASSENTAMENTO DE POSTE DE CONCRETO COM COMPRIMENTO NOMINAL DE 11 M, CARGA NOMINAL DE 400 DAN, ENGASTAMENTO BASE CONCRETADA COM 1 M DE CONCRETO E 0,7 M DE SOLO (NÃO INCLUI FORNECIMENTO). AF_04/2025</t>
  </si>
  <si>
    <t>ASSENTAMENTO DE POSTE DE CONCRETO COM COMPRIMENTO NOMINAL DE 11 M, CARGA NOMINAL DE 600 DAN, ENGASTAMENTO BASE CONCRETADA COM 1 M DE CONCRETO E 0,7 M DE SOLO (NÃO INCLUI FORNECIMENTO). AF_04/2025</t>
  </si>
  <si>
    <t>ASSENTAMENTO DE POSTE DE CONCRETO COM COMPRIMENTO NOMINAL DE 11 M, CARGA NOMINAL MAIOR QUE 1000 DAN, ENGASTAMENTO SIMPLES COM 1,7 M DE SOLO (NÃO INCLUI FORNECIMENTO). AF_04/2025</t>
  </si>
  <si>
    <t>ASSENTAMENTO DE POSTE DE CONCRETO COM COMPRIMENTO NOMINAL DE 11 M, CARGA NOMINAL MENOR OU IGUAL A 1000 DAN, ENGASTAMENTO SIMPLES COM 1,7 M DE SOLO (NÃO INCLUI FORNECIMENTO). AF_04/2025</t>
  </si>
  <si>
    <t>ASSENTAMENTO DE POSTE DE CONCRETO COM COMPRIMENTO NOMINAL DE 12 M, CARGA NOMINAL DE 1000 DAN, ENGASTAMENTO BASE CONCRETADA COM 1 M DE CONCRETO E 0,8 M DE SOLO (NÃO INCLUI FORNECIMENTO). AF_04/2025</t>
  </si>
  <si>
    <t>ASSENTAMENTO DE POSTE DE CONCRETO COM COMPRIMENTO NOMINAL DE 12 M, CARGA NOMINAL DE 400 DAN, ENGASTAMENTO BASE CONCRETADA COM 1 M DE CONCRETO E 0,8 M DE SOLO (NÃO INCLUI FORNECIMENTO). AF_04/2025</t>
  </si>
  <si>
    <t>ASSENTAMENTO DE POSTE DE CONCRETO COM COMPRIMENTO NOMINAL DE 12 M, CARGA NOMINAL DE 600 DAN, ENGASTAMENTO BASE CONCRETADA COM 1 M DE CONCRETO E 0,8 M DE SOLO (NÃO INCLUI FORNECIMENTO). AF_04/2025</t>
  </si>
  <si>
    <t>ASSENTAMENTO DE POSTE DE CONCRETO COM COMPRIMENTO NOMINAL DE 12 M, CARGA NOMINAL MAIOR QUE 1000 DAN, ENGASTAMENTO SIMPLES COM 1,8 M DE SOLO (NÃO INCLUI FORNECIMENTO). AF_04/2025</t>
  </si>
  <si>
    <t>ASSENTAMENTO DE POSTE DE CONCRETO COM COMPRIMENTO NOMINAL DE 12 M, CARGA NOMINAL MENOR OU IGUAL A 1000 DAN, ENGASTAMENTO SIMPLES COM 1,8 M DE SOLO (NÃO INCLUI FORNECIMENTO). AF_04/2025</t>
  </si>
  <si>
    <t>ASSENTAMENTO DE POSTE DE CONCRETO COM COMPRIMENTO NOMINAL DE 13 M, CARGA NOMINAL DE 1000 DAN, ENGASTAMENTO BASE CONCRETADA COM 1 M DE CONCRETO E 0,9 M DE SOLO - SOMENTE INSTALAÇÃO, SEM FORNECIMENTO. AF_04/2025</t>
  </si>
  <si>
    <t>ASSENTAMENTO DE POSTE DE CONCRETO COM COMPRIMENTO NOMINAL DE 13 M, CARGA NOMINAL DE 600 DAN, ENGASTAMENTO BASE CONCRETADA COM 1 M DE CONCRETO E 0,9 M DE SOLO (NÃO INCLUI FORNECIMENTO). AF_04/2025</t>
  </si>
  <si>
    <t>ASSENTAMENTO DE POSTE DE CONCRETO COM COMPRIMENTO NOMINAL DE 13 M, CARGA NOMINAL MAIOR QUE 1000 DAN, ENGASTAMENTO SIMPLES COM 1,9 M DE SOLO (NÃO INCLUI FORNECIMENTO). AF_04/2025</t>
  </si>
  <si>
    <t>ASSENTAMENTO DE POSTE DE CONCRETO COM COMPRIMENTO NOMINAL DE 13 M, CARGA NOMINAL MENOR OU IGUAL A 1000 DAN, ENGASTAMENTO SIMPLES COM 1,9 M DE SOLO (NÃO INCLUI FORNECIMENTO). AF_04/2025</t>
  </si>
  <si>
    <t>ASSENTAMENTO DE POSTE DE CONCRETO COM COMPRIMENTO NOMINAL DE 13,5 M, CARGA NOMINAL MAIOR QUE 1000 DAN, ENGASTAMENTO SIMPLES COM 1,95 M DE SOLO (NÃO INCLUI FORNECIMENTO). AF_04/2025</t>
  </si>
  <si>
    <t>ASSENTAMENTO DE POSTE DE CONCRETO COM COMPRIMENTO NOMINAL DE 13,5 M, CARGA NOMINAL MENOR OU IGUAL A 1000 DAN, ENGASTAMENTO SIMPLES COM 1,95 M DE SOLO (NÃO INCLUI FORNECIMENTO). AF_04/2025</t>
  </si>
  <si>
    <t>ASSENTAMENTO DE POSTE DE CONCRETO COM COMPRIMENTO NOMINAL DE 14 M, CARGA NOMINAL MAIOR QUE 1000 DAN, ENGASTAMENTO SIMPLES COM 2 M DE SOLO (NÃO INCLUI FORNECIMENTO). AF_04/2025</t>
  </si>
  <si>
    <t>ASSENTAMENTO DE POSTE DE CONCRETO COM COMPRIMENTO NOMINAL DE 14 M, CARGA NOMINAL MENOR OU IGUAL A 1000 DAN, ENGASTAMENTO SIMPLES COM 2 M DE SOLO (NÃO INCLUI FORNECIMENTO). AF_04/2025</t>
  </si>
  <si>
    <t>ASSENTAMENTO DE POSTE DE CONCRETO COM COMPRIMENTO NOMINAL DE 15 M, CARGA NOMINAL MAIOR QUE 1000 DAN, ENGASTAMENTO SIMPLES COM 2,1 M DE SOLO (NÃO INCLUI FORNECIMENTO). AF_04/2025</t>
  </si>
  <si>
    <t>ASSENTAMENTO DE POSTE DE CONCRETO COM COMPRIMENTO NOMINAL DE 15 M, CARGA NOMINAL MENOR OU IGUAL A 1000 DAN, ENGASTAMENTO SIMPLES COM 2,1 M DE SOLO (NÃO INCLUI FORNECIMENTO). AF_04/2025</t>
  </si>
  <si>
    <t>ASSENTAMENTO DE POSTE DE CONCRETO COM COMPRIMENTO NOMINAL DE 18 M, CARGA NOMINAL MAIOR QUE 1000 DAN, ENGASTAMENTO SIMPLES COM 2,4 M DE SOLO (NÃO INCLUI FORNECIMENTO). AF_04/2025</t>
  </si>
  <si>
    <t>ASSENTAMENTO DE POSTE DE CONCRETO COM COMPRIMENTO NOMINAL DE 18 M, CARGA NOMINAL MENOR OU IGUAL A 1000 DAN, ENGASTAMENTO SIMPLES COM 2,4 M DE SOLO (NÃO INCLUI FORNECIMENTO). AF_04/2025</t>
  </si>
  <si>
    <t>ASSENTAMENTO DE POSTE DE CONCRETO COM COMPRIMENTO NOMINAL DE 20 M, CARGA NOMINAL MAIOR QUE 1000, ENGASTAMENTO SIMPLES COM 2,6 M DE SOLO (NÃO INCLUI FORNECIMENTO). AF_04/2025</t>
  </si>
  <si>
    <t>ASSENTAMENTO DE POSTE DE CONCRETO COM COMPRIMENTO NOMINAL DE 20 M, CARGA NOMINAL MENOR OU IGUAL A 1000 DAN, ENGASTAMENTO SIMPLES COM 2,6 M DE SOLO (NÃO INCLUI FORNECIMENTO). AF_04/2025</t>
  </si>
  <si>
    <t>ASSENTAMENTO DE POSTE DE CONCRETO COM COMPRIMENTO NOMINAL DE 9 M, CARGA NOMINAL DE 1000 DAN, ENGASTAMENTO BASE CONCRETADA COM 1 M DE CONCRETO E 0,5 M DE SOLO (NÃO INCLUI FORNECIMENTO). AF_04/2025</t>
  </si>
  <si>
    <t>ASSENTAMENTO DE POSTE DE CONCRETO COM COMPRIMENTO NOMINAL DE 9 M, CARGA NOMINAL DE 150 DAN, ENGASTAMENTO BASE CONCRETADA COM 1 M DE CONCRETO E 0,5 M DE SOLO (NÃO INCLUI FORNECIMENTO). AF_04/2025</t>
  </si>
  <si>
    <t>ASSENTAMENTO DE POSTE DE CONCRETO COM COMPRIMENTO NOMINAL DE 9 M, CARGA NOMINAL DE 300 DAN, ENGASTAMENTO BASE CONCRETADA COM 1 M DE CONCRETO E 0,5 M DE SOLO (NÃO INCLUI FORNECIMENTO). AF_04/2025</t>
  </si>
  <si>
    <t>ASSENTAMENTO DE POSTE DE CONCRETO COM COMPRIMENTO NOMINAL DE 9 M, CARGA NOMINAL DE 400 DAN, ENGASTAMENTO BASE CONCRETADA COM 1 M DE CONCRETO E 0,5 M DE SOLO (NÃO INCLUI FORNECIMENTO). AF_04/2025</t>
  </si>
  <si>
    <t>ASSENTAMENTO DE POSTE DE CONCRETO COM COMPRIMENTO NOMINAL DE 9 M, CARGA NOMINAL DE 600 DAN, ENGASTAMENTO BASE CONCRETADA COM 1 M DE CONCRETO E 0,5 M DE SOLO (NÃO INCLUI FORNECIMENTO). AF_04/2025</t>
  </si>
  <si>
    <t>ASSENTAMENTO DE POSTE DE CONCRETO COM COMPRIMENTO NOMINAL DE 9 M, CARGA NOMINAL MENOR OU IGUAL A 1000 DAN, ENGASTAMENTO SIMPLES COM 1,5 M DE SOLO (NÃO INCLUI FORNECIMENTO). AF_04/2025</t>
  </si>
  <si>
    <t>CORDOALHA DE ACO 7,9 (5/16) 7*2,64MM ZINCAGEM TIPO A E 13% DE IACS - FORNECIMENTO E INSTALAÇÃO. AF_04/2025</t>
  </si>
  <si>
    <t>CORDOALHA DE ACO 7,9 (5/16) 7*2,64MM ZINCAGEM TIPO B E 13% DE IACS - FORNECIMENTO E INSTALAÇÃO. AF_04/2025</t>
  </si>
  <si>
    <t>CORDOALHA DE ACO 9,5 (3/8) 7*3,05MM ZINCAGEM TIPO A E 13% DE IACS - FORNECIMENTO E INSTALAÇÃO. AF_04/2025</t>
  </si>
  <si>
    <t>CORDOALHA DE ACO 9,5(3/8) 7*3,05MM ZINCAGEM TIPO B E 13% DE IACS - FORNECIMENTO E INSTALAÇÃO. AF_04/2025</t>
  </si>
  <si>
    <t>ESTRUTURA DE ESTAIAMENTO PARA POSTES DE CONCRETO ANCORA CONCRETO - FORNECIMENTO E INSTALAÇÃO. AF_04/2025</t>
  </si>
  <si>
    <t>ESTRUTURA DE ESTAIAMENTO PARA POSTES DE CONCRETO CRUZETA A POSTE M3 E B3 - FORNECIMENTO E INSTALAÇÃO. AF_04/2025</t>
  </si>
  <si>
    <t>ESTRUTURA DE ESTAIAMENTO PARA POSTES DE CONCRETO CRUZETA A POSTE N3 - FORNECIMENTO E INSTALAÇÃO. AF_04/2025</t>
  </si>
  <si>
    <t>ESTRUTURA DE ESTAIAMENTO PARA POSTES DE CONCRETO HTE - FORNECIMENTO E INSTALAÇÃO. AF_04/2025</t>
  </si>
  <si>
    <t>ESTRUTURA DE ESTAIAMENTO PARA POSTES DE CONCRETO POSTE A POSTE - FORNECIMENTO E INSTALAÇÃO. AF_04/2025</t>
  </si>
  <si>
    <t>POSTE DE AÇO CÔNICO CONTÍNUO CURVO DUPLO, ENGASTAMENTO SIMPLES COM 1 M DE SOLO, H=6M - FORNECIMENTO E INSTALAÇÃO. AF_04/2025</t>
  </si>
  <si>
    <t>POSTE DE AÇO CÔNICO CONTÍNUO CURVO DUPLO, ENGASTAMENTO SIMPLES COM 1 M DE SOLO, H=7M - FORNECIMENTO E INSTALAÇÃO. AF_04/2025</t>
  </si>
  <si>
    <t>POSTE DE AÇO CÔNICO CONTÍNUO CURVO DUPLO, ENGASTAMENTO SIMPLES COM 1 M DE SOLO, H=8M - FORNECIMENTO E INSTALAÇÃO. AF_04/2025</t>
  </si>
  <si>
    <t>POSTE DE AÇO CÔNICO CONTÍNUO CURVO DUPLO, ENGASTAMENTO SIMPLES COM 1 M DE SOLO, H=9M - FORNECIMENTO E INSTALAÇÃO. AF_04/2025</t>
  </si>
  <si>
    <t>POSTE DE AÇO CÔNICO CONTÍNUO CURVO DUPLO, FLANGEADO, H=6M - FORNECIMENTO E INSTALAÇÃO. AF_04/2025</t>
  </si>
  <si>
    <t>POSTE DE AÇO CÔNICO CONTÍNUO CURVO DUPLO, FLANGEADO, H=7M - FORNECIMENTO E INSTALAÇÃO. AF_04/2025</t>
  </si>
  <si>
    <t>POSTE DE AÇO CÔNICO CONTÍNUO CURVO DUPLO, FLANGEADO, H=8M - FORNECIMENTO E INSTALAÇÃO. AF_04/2025</t>
  </si>
  <si>
    <t>POSTE DE AÇO CÔNICO CONTÍNUO CURVO DUPLO, FLANGEADO, H=9M - FORNECIMENTO E INSTALAÇÃO. AF_04/2025</t>
  </si>
  <si>
    <t>POSTE DE AÇO CÔNICO CONTÍNUO CURVO SIMPLES, ENGASTAMENTO SIMPLES COM 0,5 M DE SOLO, H=5M - FORNECIMENTO E INSTALAÇÃO. AF_04/2025</t>
  </si>
  <si>
    <t>POSTE DE AÇO CÔNICO CONTÍNUO CURVO SIMPLES, ENGASTAMENTO SIMPLES COM 1 M DE SOLO, H=6M - FORNECIMENTO E INSTALAÇÃO. AF_04/2025</t>
  </si>
  <si>
    <t>POSTE DE AÇO CÔNICO CONTÍNUO CURVO SIMPLES, ENGASTAMENTO SIMPLES COM 1 M DE SOLO, H=7M - FORNECIMENTO E INSTALAÇÃO. AF_04/2025</t>
  </si>
  <si>
    <t>POSTE DE AÇO CÔNICO CONTÍNUO CURVO SIMPLES, ENGASTAMENTO SIMPLES COM 1 M DE SOLO, H=8M - FORNECIMENTO E INSTALAÇÃO. AF_04/2025</t>
  </si>
  <si>
    <t>POSTE DE AÇO CÔNICO CONTÍNUO CURVO SIMPLES, ENGASTAMENTO SIMPLES COM 1 M DE SOLO, H=9M - FORNECIMENTO E INSTALAÇÃO. AF_04/2025</t>
  </si>
  <si>
    <t>POSTE DE AÇO CÔNICO CONTÍNUO CURVO SIMPLES, FLANGEADO, H=5M - FORNECIMENTO E INSTALAÇÃO. AF_04/2025</t>
  </si>
  <si>
    <t>POSTE DE AÇO CÔNICO CONTÍNUO CURVO SIMPLES, FLANGEADO, H=6M - FORNECIMENTO E INSTALAÇÃO. AF_04/2025</t>
  </si>
  <si>
    <t>POSTE DE AÇO CÔNICO CONTÍNUO CURVO SIMPLES, FLANGEADO, H=7M - FORNECIMENTO E INSTALAÇÃO. AF_04/2025</t>
  </si>
  <si>
    <t>POSTE DE AÇO CÔNICO CONTÍNUO CURVO SIMPLES, FLANGEADO, H=8M - FORNECIMENTO E INSTALAÇÃO. AF_04/2025</t>
  </si>
  <si>
    <t>POSTE DE AÇO CÔNICO CONTÍNUO CURVO SIMPLES, FLANGEADO, H=9M - FORNECIMENTO E INSTALAÇÃO. AF_04/2025</t>
  </si>
  <si>
    <t>POSTE DE AÇO CÔNICO CONTÍNUO RETO, ENGASTAMENTO SIMPLES COM 0,5 M DE SOLO, H=5M - FORNECIMENTO E INSTALAÇÃO. AF_04/2025</t>
  </si>
  <si>
    <t>POSTE DE AÇO CÔNICO CONTÍNUO RETO, ENGASTAMENTO SIMPLES COM 1 M DE SOLO, H=6M - FORNECIMENTO E INSTALAÇÃO. AF_04/2025</t>
  </si>
  <si>
    <t>POSTE DE AÇO CÔNICO CONTÍNUO RETO, ENGASTAMENTO SIMPLES COM 1 M DE SOLO, H=7M - FORNECIMENTO E INSTALAÇÃO. AF_04/2025</t>
  </si>
  <si>
    <t>POSTE DE AÇO CÔNICO CONTÍNUO RETO, ENGASTAMENTO SIMPLES COM 1 M DE SOLO, H=8M - FORNECIMENTO E INSTALAÇÃO. AF_04/2025</t>
  </si>
  <si>
    <t>POSTE DE AÇO CÔNICO CONTÍNUO RETO, ENGASTAMENTO SIMPLES COM 1 M DE SOLO, H=9M - FORNECIMENTO E INSTALAÇÃO. AF_04/2025</t>
  </si>
  <si>
    <t>POSTE DE AÇO CÔNICO CONTÍNUO RETO, FLANGEADO, H=5M - FORNECIMENTO E INSTALAÇÃO. AF_04/2025</t>
  </si>
  <si>
    <t>POSTE DE AÇO CÔNICO CONTÍNUO RETO, FLANGEADO, H=6M - FORNECIMENTO E INSTALAÇÃO. AF_04/2025</t>
  </si>
  <si>
    <t>POSTE DE AÇO CÔNICO CONTÍNUO RETO, FLANGEADO, H=7M - FORNECIMENTO E INSTALAÇÃO. AF_04/2025</t>
  </si>
  <si>
    <t>POSTE DE AÇO CÔNICO CONTÍNUO RETO, FLANGEADO, H=8M - FORNECIMENTO E INSTALAÇÃO. AF_04/2025</t>
  </si>
  <si>
    <t>POSTE DE AÇO CÔNICO CONTÍNUO RETO, FLANGEADO, H=9M - FORNECIMENTO E INSTALAÇÃO. AF_04/2025</t>
  </si>
  <si>
    <t>POSTE DECORATIVO PARA JARDIM EM AÇO TUBULAR, H = *2,5* M, SEM LUMINÁRIA - FORNECIMENTO E INSTALAÇÃO. AF_04/2025</t>
  </si>
  <si>
    <t>ACRÉSCIMO PARA POÇO DE VISITA CIRCULAR PARA DRENAGEM, EM ALVENARIA COM TIJOLOS CERÂMICOS MACIÇOS, DIÂMETRO INTERNO = 0,8 M. AF_12/2020</t>
  </si>
  <si>
    <t>ACRÉSCIMO PARA POÇO DE VISITA CIRCULAR PARA DRENAGEM, EM ALVENARIA COM TIJOLOS CERÂMICOS MACIÇOS, DIÂMETRO INTERNO = 1 M. AF_12/2020</t>
  </si>
  <si>
    <t>ACRÉSCIMO PARA POÇO DE VISITA CIRCULAR PARA DRENAGEM, EM ALVENARIA COM TIJOLOS CERÂMICOS MACIÇOS, DIÂMETRO INTERNO = 1,2 M. AF_12/2020</t>
  </si>
  <si>
    <t>ACRÉSCIMO PARA POÇO DE VISITA CIRCULAR PARA DRENAGEM, EM ALVENARIA COM TIJOLOS CERÂMICOS MACIÇOS, DIÂMETRO INTERNO = 1,5 M. AF_12/2020</t>
  </si>
  <si>
    <t>ACRÉSCIMO PARA POÇO DE VISITA CIRCULAR PARA DRENAGEM, EM CONCRETO PRÉ-MOLDADO, DIÂMETRO INTERNO = 0,8 M. AF_12/2020</t>
  </si>
  <si>
    <t>ACRÉSCIMO PARA POÇO DE VISITA CIRCULAR PARA DRENAGEM, EM CONCRETO PRÉ-MOLDADO, DIÂMETRO INTERNO = 1 M. AF_12/2020</t>
  </si>
  <si>
    <t>ACRÉSCIMO PARA POÇO DE VISITA CIRCULAR PARA DRENAGEM, EM CONCRETO PRÉ-MOLDADO, DIÂMETRO INTERNO = 1,2 M. AF_12/2020</t>
  </si>
  <si>
    <t>ACRÉSCIMO PARA POÇO DE VISITA CIRCULAR PARA DRENAGEM, EM CONCRETO PRÉ-MOLDADO, DIÂMETRO INTERNO = 1,5 M. AF_12/2020</t>
  </si>
  <si>
    <t>ACRÉSCIMO PARA POÇO DE VISITA CIRCULAR PARA ESGOTO, EM ALVENARIA COM TIJOLOS CERÂMICOS MACIÇOS, DIÂMETRO INTERNO = 0,8 M. AF_12/2020</t>
  </si>
  <si>
    <t>ACRÉSCIMO PARA POÇO DE VISITA CIRCULAR PARA ESGOTO, EM ALVENARIA COM TIJOLOS CERÂMICOS MACIÇOS, DIÂMETRO INTERNO = 1 M. AF_12/2020</t>
  </si>
  <si>
    <t>ACRÉSCIMO PARA POÇO DE VISITA CIRCULAR PARA ESGOTO, EM ALVENARIA COM TIJOLOS CERÂMICOS MACIÇOS, DIÂMETRO INTERNO = 1,2 M. AF_12/2020</t>
  </si>
  <si>
    <t>ACRÉSCIMO PARA POÇO DE VISITA CIRCULAR PARA ESGOTO, EM ALVENARIA COM TIJOLOS CERÂMICOS MACIÇOS, DIÂMETRO INTERNO = 1,5 M. AF_12/2020</t>
  </si>
  <si>
    <t>ACRÉSCIMO PARA POÇO DE VISITA CIRCULAR PARA ESGOTO, EM CONCRETO PRÉ-MOLDADO, DIÂMETRO INTERNO = 0,8 M. AF_12/2020</t>
  </si>
  <si>
    <t>ACRÉSCIMO PARA POÇO DE VISITA CIRCULAR PARA ESGOTO, EM CONCRETO PRÉ-MOLDADO, DIÂMETRO INTERNO = 1 M. AF_12/2020</t>
  </si>
  <si>
    <t>ACRÉSCIMO PARA POÇO DE VISITA CIRCULAR PARA ESGOTO, EM CONCRETO PRÉ-MOLDADO, DIÂMETRO INTERNO = 1,2 M. AF_12/2020</t>
  </si>
  <si>
    <t>ACRÉSCIMO PARA POÇO DE VISITA CIRCULAR PARA ESGOTO, EM CONCRETO PRÉ-MOLDADO, DIÂMETRO INTERNO = 1,5 M. AF_12/2020</t>
  </si>
  <si>
    <t>ACRÉSCIMO PARA POÇO DE VISITA RETANGULAR PARA DRENAGEM, EM ALVENARIA COM BLOCOS DE CONCRETO, DIMENSÕES INTERNAS = 1,5X1,5 M. AF_12/2020</t>
  </si>
  <si>
    <t>ACRÉSCIMO PARA POÇO DE VISITA RETANGULAR PARA DRENAGEM, EM ALVENARIA COM BLOCOS DE CONCRETO, DIMENSÕES INTERNAS = 1,5X2 M. AF_12/2020</t>
  </si>
  <si>
    <t>ACRÉSCIMO PARA POÇO DE VISITA RETANGULAR PARA DRENAGEM, EM ALVENARIA COM BLOCOS DE CONCRETO, DIMENSÕES INTERNAS = 1,5X2,5 M. AF_12/2020</t>
  </si>
  <si>
    <t>ACRÉSCIMO PARA POÇO DE VISITA RETANGULAR PARA DRENAGEM, EM ALVENARIA COM BLOCOS DE CONCRETO, DIMENSÕES INTERNAS = 1,5X3 M. AF_12/2020</t>
  </si>
  <si>
    <t>ACRÉSCIMO PARA POÇO DE VISITA RETANGULAR PARA DRENAGEM, EM ALVENARIA COM BLOCOS DE CONCRETO, DIMENSÕES INTERNAS = 1,5X3,5 M. AF_12/2020</t>
  </si>
  <si>
    <t>ACRÉSCIMO PARA POÇO DE VISITA RETANGULAR PARA DRENAGEM, EM ALVENARIA COM BLOCOS DE CONCRETO, DIMENSÕES INTERNAS = 1,5X4 M. AF_12/2020</t>
  </si>
  <si>
    <t>ACRÉSCIMO PARA POÇO DE VISITA RETANGULAR PARA DRENAGEM, EM ALVENARIA COM BLOCOS DE CONCRETO, DIMENSÕES INTERNAS = 1X1 M. AF_12/2020</t>
  </si>
  <si>
    <t>ACRÉSCIMO PARA POÇO DE VISITA RETANGULAR PARA DRENAGEM, EM ALVENARIA COM BLOCOS DE CONCRETO, DIMENSÕES INTERNAS = 1X1,5 M. AF_12/2020</t>
  </si>
  <si>
    <t>ACRÉSCIMO PARA POÇO DE VISITA RETANGULAR PARA DRENAGEM, EM ALVENARIA COM BLOCOS DE CONCRETO, DIMENSÕES INTERNAS = 1X2 M. AF_12/2020</t>
  </si>
  <si>
    <t>ACRÉSCIMO PARA POÇO DE VISITA RETANGULAR PARA DRENAGEM, EM ALVENARIA COM BLOCOS DE CONCRETO, DIMENSÕES INTERNAS = 1X2,5 M. AF_12/2020</t>
  </si>
  <si>
    <t>ACRÉSCIMO PARA POÇO DE VISITA RETANGULAR PARA DRENAGEM, EM ALVENARIA COM BLOCOS DE CONCRETO, DIMENSÕES INTERNAS = 1X3 M. AF_12/2020</t>
  </si>
  <si>
    <t>ACRÉSCIMO PARA POÇO DE VISITA RETANGULAR PARA DRENAGEM, EM ALVENARIA COM BLOCOS DE CONCRETO, DIMENSÕES INTERNAS = 1X3,5 M. AF_12/2020</t>
  </si>
  <si>
    <t>ACRÉSCIMO PARA POÇO DE VISITA RETANGULAR PARA DRENAGEM, EM ALVENARIA COM BLOCOS DE CONCRETO, DIMENSÕES INTERNAS = 1X4 M. AF_12/2020</t>
  </si>
  <si>
    <t>ACRÉSCIMO PARA POÇO DE VISITA RETANGULAR PARA DRENAGEM, EM ALVENARIA COM BLOCOS DE CONCRETO, DIMENSÕES INTERNAS = 2,5X2,5 M. AF_12/2020</t>
  </si>
  <si>
    <t>ACRÉSCIMO PARA POÇO DE VISITA RETANGULAR PARA DRENAGEM, EM ALVENARIA COM BLOCOS DE CONCRETO, DIMENSÕES INTERNAS = 2,5X3 M. AF_12/2020</t>
  </si>
  <si>
    <t>ACRÉSCIMO PARA POÇO DE VISITA RETANGULAR PARA DRENAGEM, EM ALVENARIA COM BLOCOS DE CONCRETO, DIMENSÕES INTERNAS = 2,5X3,5 M. AF_12/2020</t>
  </si>
  <si>
    <t>ACRÉSCIMO PARA POÇO DE VISITA RETANGULAR PARA DRENAGEM, EM ALVENARIA COM BLOCOS DE CONCRETO, DIMENSÕES INTERNAS = 2,5X4 M. AF_12/2020</t>
  </si>
  <si>
    <t>ACRÉSCIMO PARA POÇO DE VISITA RETANGULAR PARA DRENAGEM, EM ALVENARIA COM BLOCOS DE CONCRETO, DIMENSÕES INTERNAS = 2X2 M. AF_12/2020</t>
  </si>
  <si>
    <t>ACRÉSCIMO PARA POÇO DE VISITA RETANGULAR PARA DRENAGEM, EM ALVENARIA COM BLOCOS DE CONCRETO, DIMENSÕES INTERNAS = 2X2,5 M. AF_12/2020</t>
  </si>
  <si>
    <t>ACRÉSCIMO PARA POÇO DE VISITA RETANGULAR PARA DRENAGEM, EM ALVENARIA COM BLOCOS DE CONCRETO, DIMENSÕES INTERNAS = 2X3 M. AF_12/2020</t>
  </si>
  <si>
    <t>ACRÉSCIMO PARA POÇO DE VISITA RETANGULAR PARA DRENAGEM, EM ALVENARIA COM BLOCOS DE CONCRETO, DIMENSÕES INTERNAS = 2X3,5 M. AF_12/2020</t>
  </si>
  <si>
    <t>ACRÉSCIMO PARA POÇO DE VISITA RETANGULAR PARA DRENAGEM, EM ALVENARIA COM BLOCOS DE CONCRETO, DIMENSÕES INTERNAS = 2X4 M. AF_12/2020</t>
  </si>
  <si>
    <t>ACRÉSCIMO PARA POÇO DE VISITA RETANGULAR PARA DRENAGEM, EM ALVENARIA COM BLOCOS DE CONCRETO, DIMENSÕES INTERNAS = 3,5X3,5 M. AF_12/2020</t>
  </si>
  <si>
    <t>ACRÉSCIMO PARA POÇO DE VISITA RETANGULAR PARA DRENAGEM, EM ALVENARIA COM BLOCOS DE CONCRETO, DIMENSÕES INTERNAS = 3,5X4 M. AF_12/2020</t>
  </si>
  <si>
    <t>ACRÉSCIMO PARA POÇO DE VISITA RETANGULAR PARA DRENAGEM, EM ALVENARIA COM BLOCOS DE CONCRETO, DIMENSÕES INTERNAS = 3X3 M. AF_12/2020</t>
  </si>
  <si>
    <t>ACRÉSCIMO PARA POÇO DE VISITA RETANGULAR PARA DRENAGEM, EM ALVENARIA COM BLOCOS DE CONCRETO, DIMENSÕES INTERNAS = 3X3,5 M. AF_12/2020</t>
  </si>
  <si>
    <t>ACRÉSCIMO PARA POÇO DE VISITA RETANGULAR PARA DRENAGEM, EM ALVENARIA COM BLOCOS DE CONCRETO, DIMENSÕES INTERNAS = 3X4 M. AF_12/2020</t>
  </si>
  <si>
    <t>ACRÉSCIMO PARA POÇO DE VISITA RETANGULAR PARA DRENAGEM, EM ALVENARIA COM BLOCOS DE CONCRETO, DIMENSÕES INTERNAS = 4X4 M. AF_12/2020</t>
  </si>
  <si>
    <t>ACRÉSCIMO PARA POÇO DE VISITA RETANGULAR PARA ESGOTO, EM ALVENARIA COM BLOCOS DE CONCRETO, DIMENSÕES INTERNAS = 1,5X1,5 M. AF_12/2020</t>
  </si>
  <si>
    <t>ACRÉSCIMO PARA POÇO DE VISITA RETANGULAR PARA ESGOTO, EM ALVENARIA COM BLOCOS DE CONCRETO, DIMENSÕES INTERNAS = 1,5X2 M. AF_12/2020</t>
  </si>
  <si>
    <t>ACRÉSCIMO PARA POÇO DE VISITA RETANGULAR PARA ESGOTO, EM ALVENARIA COM BLOCOS DE CONCRETO, DIMENSÕES INTERNAS = 1,5X2,5 M. AF_12/2020</t>
  </si>
  <si>
    <t>ACRÉSCIMO PARA POÇO DE VISITA RETANGULAR PARA ESGOTO, EM ALVENARIA COM BLOCOS DE CONCRETO, DIMENSÕES INTERNAS = 1,5X3 M. AF_12/2020</t>
  </si>
  <si>
    <t>ACRÉSCIMO PARA POÇO DE VISITA RETANGULAR PARA ESGOTO, EM ALVENARIA COM BLOCOS DE CONCRETO, DIMENSÕES INTERNAS = 1,5X3,5 M. AF_12/2020</t>
  </si>
  <si>
    <t>ACRÉSCIMO PARA POÇO DE VISITA RETANGULAR PARA ESGOTO, EM ALVENARIA COM BLOCOS DE CONCRETO, DIMENSÕES INTERNAS = 1,5X4 M. AF_12/2020</t>
  </si>
  <si>
    <t>ACRÉSCIMO PARA POÇO DE VISITA RETANGULAR PARA ESGOTO, EM ALVENARIA COM BLOCOS DE CONCRETO, DIMENSÕES INTERNAS = 1X1 M. AF_12/2020</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</si>
  <si>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</si>
  <si>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</si>
  <si>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</si>
  <si>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</si>
  <si>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</si>
  <si>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ACRÉSCIMO PARA POÇO DE VISITA RETANGULAR PARA ESGOTO, EM ALVENARIA COM BLOCOS DE CONCRETO, DIMENSÕES INTERNAS = 1X4 M. AF_12/2020</t>
  </si>
  <si>
    <t>ACRÉSCIMO PARA POÇO DE VISITA RETANGULAR PARA ESGOTO, EM ALVENARIA COM BLOCOS DE CONCRETO, DIMENSÕES INTERNAS = 2,5X2,5 M. AF_12/2020</t>
  </si>
  <si>
    <t>ACRÉSCIMO PARA POÇO DE VISITA RETANGULAR PARA ESGOTO, EM ALVENARIA COM BLOCOS DE CONCRETO, DIMENSÕES INTERNAS = 2,5X3 M. AF_12/2020</t>
  </si>
  <si>
    <t>ACRÉSCIMO PARA POÇO DE VISITA RETANGULAR PARA ESGOTO, EM ALVENARIA COM BLOCOS DE CONCRETO, DIMENSÕES INTERNAS = 2,5X3,5 M. AF_12/2020</t>
  </si>
  <si>
    <t>ACRÉSCIMO PARA POÇO DE VISITA RETANGULAR PARA ESGOTO, EM ALVENARIA COM BLOCOS DE CONCRETO, DIMENSÕES INTERNAS = 2,5X4 M. AF_12/2020</t>
  </si>
  <si>
    <t>ACRÉSCIMO PARA POÇO DE VISITA RETANGULAR PARA ESGOTO, EM ALVENARIA COM BLOCOS DE CONCRETO, DIMENSÕES INTERNAS = 2X2 M. AF_12/2020</t>
  </si>
  <si>
    <t>ACRÉSCIMO PARA POÇO DE VISITA RETANGULAR PARA ESGOTO, EM ALVENARIA COM BLOCOS DE CONCRETO, DIMENSÕES INTERNAS = 2X2,5 M. AF_12/2020</t>
  </si>
  <si>
    <t>ACRÉSCIMO PARA POÇO DE VISITA RETANGULAR PARA ESGOTO, EM ALVENARIA COM BLOCOS DE CONCRETO, DIMENSÕES INTERNAS = 2X3 M. AF_12/2020</t>
  </si>
  <si>
    <t>ACRÉSCIMO PARA POÇO DE VISITA RETANGULAR PARA ESGOTO, EM ALVENARIA COM BLOCOS DE CONCRETO, DIMENSÕES INTERNAS = 2X3,5 M. AF_12/2020</t>
  </si>
  <si>
    <t>ACRÉSCIMO PARA POÇO DE VISITA RETANGULAR PARA ESGOTO, EM ALVENARIA COM BLOCOS DE CONCRETO, DIMENSÕES INTERNAS = 2X4 M. AF_12/2020</t>
  </si>
  <si>
    <t>ACRÉSCIMO PARA POÇO DE VISITA RETANGULAR PARA ESGOTO, EM ALVENARIA COM BLOCOS DE CONCRETO, DIMENSÕES INTERNAS = 3,5X3,5 M. AF_12/2020</t>
  </si>
  <si>
    <t>ACRÉSCIMO PARA POÇO DE VISITA RETANGULAR PARA ESGOTO, EM ALVENARIA COM BLOCOS DE CONCRETO, DIMENSÕES INTERNAS = 3,5X4 M. AF_12/2020</t>
  </si>
  <si>
    <t>ACRÉSCIMO PARA POÇO DE VISITA RETANGULAR PARA ESGOTO, EM ALVENARIA COM BLOCOS DE CONCRETO, DIMENSÕES INTERNAS = 3X3 M. AF_12/2020</t>
  </si>
  <si>
    <t>ACRÉSCIMO PARA POÇO DE VISITA RETANGULAR PARA ESGOTO, EM ALVENARIA COM BLOCOS DE CONCRETO, DIMENSÕES INTERNAS = 3X3,5 M. AF_12/2020</t>
  </si>
  <si>
    <t>ACRÉSCIMO PARA POÇO DE VISITA RETANGULAR PARA ESGOTO, EM ALVENARIA COM BLOCOS DE CONCRETO, DIMENSÕES INTERNAS = 3X4 M. AF_12/2020</t>
  </si>
  <si>
    <t>ACRÉSCIMO PARA POÇO DE VISITA RETANGULAR PARA ESGOTO, EM ALVENARIA COM BLOCOS DE CONCRETO, DIMENSÕES INTERNAS = 4X4 M. AF_12/2020</t>
  </si>
  <si>
    <t>BASE PARA POCO DE VISITA RETANGULAR PARA ESGOTO E DRENAGEM, EM CONCRETO ESTRUTURAL, DIMENSÕES INTERNAS DE 90X150 M, PROFUNDIDADE DE 1,25 M, EXCLUINDO TAMPÃO. AF_12/2020</t>
  </si>
  <si>
    <t>BASE PARA POÇO DE VISITA CIRCULAR PARA DRENAGEM, EM ALVENARIA COM TIJOLOS CERÂMICOS MACIÇOS, DIÂMETRO INTERNO = 0,80 M, PROFUNDIDADE = 1,40 M, EXCLUINDO TAMPÃO. AF_12/2020</t>
  </si>
  <si>
    <t>BASE PARA POÇO DE VISITA CIRCULAR PARA DRENAGEM, EM ALVENARIA COM TIJOLOS CERÂMICOS MACIÇOS, DIÂMETRO INTERNO = 1,0 M, PROFUNDIDADE = 1,40 M, EXCLUINDO TAMPÃO. AF_12/2020</t>
  </si>
  <si>
    <t>BASE PARA POÇO DE VISITA CIRCULAR PARA DRENAGEM, EM ALVENARIA COM TIJOLOS CERÂMICOS MACIÇOS, DIÂMETRO INTERNO = 1,2 M, PROFUNDIDADE = 1,40 M, EXCLUINDO TAMPÃO. AF_12/2020</t>
  </si>
  <si>
    <t>BASE PARA POÇO DE VISITA CIRCULAR PARA DRENAGEM, EM ALVENARIA COM TIJOLOS CERÂMICOS MACIÇOS, DIÂMETRO INTERNO = 1,50 M, PROFUNDIDADE = 1,40 M, EXCLUINDO TAMPÃO. AF_12/2020</t>
  </si>
  <si>
    <t>BASE PARA POÇO DE VISITA CIRCULAR PARA DRENAGEM, EM CONCRETO PRÉ-MOLDADO, DIÂMETRO INTERNO = 0,80 M, PROFUNDIDADE = 1,35 M, EXCLUINDO TAMPÃO. AF_12/2020</t>
  </si>
  <si>
    <t>BASE PARA POÇO DE VISITA CIRCULAR PARA DRENAGEM, EM CONCRETO PRÉ-MOLDADO, DIÂMETRO INTERNO = 1,0 M, PROFUNDIDADE = 1,35 M, EXCLUINDO TAMPÃO. AF_05/2018</t>
  </si>
  <si>
    <t>BASE PARA POÇO DE VISITA CIRCULAR PARA DRENAGEM, EM CONCRETO PRÉ-MOLDADO, DIÂMETRO INTERNO = 1,20 M, PROFUNDIDADE = 1,60 M, EXCLUINDO TAMPÃO. AF_05/2021</t>
  </si>
  <si>
    <t>BASE PARA POÇO DE VISITA CIRCULAR PARA DRENAGEM, EM CONCRETO PRÉ-MOLDADO, DIÂMETRO INTERNO = 1,50 M, PROFUNDIDADE = 1,35 M, EXCLUINDO TAMPÃO. AF_12/2020</t>
  </si>
  <si>
    <t>BASE PARA POÇO DE VISITA CIRCULAR PARA ESGOTO, EM ALVENARIA COM TIJOLOS CERÂMICOS MACIÇOS, DIÂMETRO INTERNO = 0,80 M, PROFUNDIDADE = 1,40 M, EXCLUINDO TAMPÃO. AF_12/2020</t>
  </si>
  <si>
    <t>BASE PARA POÇO DE VISITA CIRCULAR PARA ESGOTO, EM ALVENARIA COM TIJOLOS CERÂMICOS MACIÇOS, DIÂMETRO INTERNO = 1,0 M, PROFUNDIDADE = 1,40 M, EXCLUINDO TAMPÃO. AF_12/2020</t>
  </si>
  <si>
    <t>BASE PARA POÇO DE VISITA CIRCULAR PARA ESGOTO, EM ALVENARIA COM TIJOLOS CERÂMICOS MACIÇOS, DIÂMETRO INTERNO = 1,20 M, PROFUNDIDADE = 1,40 M, EXCLUINDO TAMPÃO. AF_12/2020</t>
  </si>
  <si>
    <t>BASE PARA POÇO DE VISITA CIRCULAR PARA ESGOTO, EM ALVENARIA COM TIJOLOS CERÂMICOS MACIÇOS, DIÂMETRO INTERNO = 1,50 M, PROFUNDIDADE = 1,40 M, EXCLUINDO TAMPÃO. AF_12/2020</t>
  </si>
  <si>
    <t>BASE PARA POÇO DE VISITA CIRCULAR PARA ESGOTO, EM CONCRETO PRÉ-MOLDADO, DIÂMETRO INTERNO = 0,80 M, PROFUNDIDADE = 1,35 M, EXCLUINDO TAMPÃO. AF_12/2020</t>
  </si>
  <si>
    <t>BASE PARA POÇO DE VISITA CIRCULAR PARA ESGOTO, EM CONCRETO PRÉ-MOLDADO, DIÂMETRO INTERNO = 1,0 M, PROFUNDIDADE = 1,35 M, EXCLUINDO TAMPÃO. AF_12/2020</t>
  </si>
  <si>
    <t>BASE PARA POÇO DE VISITA CIRCULAR PARA ESGOTO, EM CONCRETO PRÉ-MOLDADO, DIÂMETRO INTERNO = 1,20 M, PROFUNDIDADE = 1,60 M, EXCLUINDO TAMPÃO. AF_12/2020</t>
  </si>
  <si>
    <t>BASE PARA POÇO DE VISITA CIRCULAR PARA ESGOTO, EM CONCRETO PRÉ-MOLDADO, DIÂMETRO INTERNO = 1,50 M, PROFUNDIDADE = 1,35 M, EXCLUINDO TAMPÃO. AF_12/2020</t>
  </si>
  <si>
    <t>BASE PARA POÇO DE VISITA RETANGULAR PARA DRENAGEM, EM ALVENARIA COM BLOCOS DE CONCRETO, DIMENSÕES INTERNAS = 1,5X1,5 M, PROFUNDIDADE = 1,40 M, EXCLUINDO TAMPÃO. AF_12/2020</t>
  </si>
  <si>
    <t>BASE PARA POÇO DE VISITA RETANGULAR PARA DRENAGEM, EM ALVENARIA COM BLOCOS DE CONCRETO, DIMENSÕES INTERNAS = 1,5X2 M, PROFUNDIDADE = 1,40 M, EXCLUINDO TAMPÃO. AF_12/2020</t>
  </si>
  <si>
    <t>BASE PARA POÇO DE VISITA RETANGULAR PARA DRENAGEM, EM ALVENARIA COM BLOCOS DE CONCRETO, DIMENSÕES INTERNAS = 1,5X2,5 M, PROFUNDIDADE = 1,40 M, EXCLUINDO TAMPÃO. AF_12/2020</t>
  </si>
  <si>
    <t>BASE PARA POÇO DE VISITA RETANGULAR PARA DRENAGEM, EM ALVENARIA COM BLOCOS DE CONCRETO, DIMENSÕES INTERNAS = 1,5X3 M, PROFUNDIDADE = 1,40 M, EXCLUINDO TAMPÃO. AF_12/2020</t>
  </si>
  <si>
    <t>BASE PARA POÇO DE VISITA RETANGULAR PARA DRENAGEM, EM ALVENARIA COM BLOCOS DE CONCRETO, DIMENSÕES INTERNAS = 1,5X3,5 M, PROFUNDIDADE = 1,40 M, EXCLUINDO TAMPÃO. AF_12/2020</t>
  </si>
  <si>
    <t>BASE PARA POÇO DE VISITA RETANGULAR PARA DRENAGEM, EM ALVENARIA COM BLOCOS DE CONCRETO, DIMENSÕES INTERNAS = 1,5X4 M, PROFUNDIDADE = 1,40 M, EXCLUINDO TAMPÃO. AF_12/2020</t>
  </si>
  <si>
    <t>BASE PARA POÇO DE VISITA RETANGULAR PARA DRENAGEM, EM ALVENARIA COM BLOCOS DE CONCRETO, DIMENSÕES INTERNAS = 1X1 M, PROFUNDIDADE = 1,40 M, EXCLUINDO TAMPÃO. AF_12/2020</t>
  </si>
  <si>
    <t>BASE PARA POÇO DE VISITA RETANGULAR PARA DRENAGEM, EM ALVENARIA COM BLOCOS DE CONCRETO, DIMENSÕES INTERNAS = 1X1,5 M, PROFUNDIDADE = 1,40 M, EXCLUINDO TAMPÃO. AF_12/2020</t>
  </si>
  <si>
    <t>BASE PARA POÇO DE VISITA RETANGULAR PARA DRENAGEM, EM ALVENARIA COM BLOCOS DE CONCRETO, DIMENSÕES INTERNAS = 1X2 M, PROFUNDIDADE = 1,40 M, EXCLUINDO TAMPÃO. AF_12/2020</t>
  </si>
  <si>
    <t>BASE PARA POÇO DE VISITA RETANGULAR PARA DRENAGEM, EM ALVENARIA COM BLOCOS DE CONCRETO, DIMENSÕES INTERNAS = 1X2,5 M, PROFUNDIDADE = 1,40 M, EXCLUINDO TAMPÃO. AF_12/2020</t>
  </si>
  <si>
    <t>BASE PARA POÇO DE VISITA RETANGULAR PARA DRENAGEM, EM ALVENARIA COM BLOCOS DE CONCRETO, DIMENSÕES INTERNAS = 1X3 M, PROFUNDIDADE = 1,40 M, EXCLUINDO TAMPÃO. AF_12/2020</t>
  </si>
  <si>
    <t>BASE PARA POÇO DE VISITA RETANGULAR PARA DRENAGEM, EM ALVENARIA COM BLOCOS DE CONCRETO, DIMENSÕES INTERNAS = 1X3,5 M, PROFUNDIDADE = 1,40 M, EXCLUINDO TAMPÃO. AF_12/2020</t>
  </si>
  <si>
    <t>BASE PARA POÇO DE VISITA RETANGULAR PARA DRENAGEM, EM ALVENARIA COM BLOCOS DE CONCRETO, DIMENSÕES INTERNAS = 1X4 M, PROFUNDIDADE = 1,40 M, EXCLUINDO TAMPÃO. AF_12/2020</t>
  </si>
  <si>
    <t>BASE PARA POÇO DE VISITA RETANGULAR PARA DRENAGEM, EM ALVENARIA COM BLOCOS DE CONCRETO, DIMENSÕES INTERNAS = 2,5X2,5 M, PROFUNDIDADE = 1,40 M, EXCLUINDO TAMPÃO. AF_12/2020</t>
  </si>
  <si>
    <t>BASE PARA POÇO DE VISITA RETANGULAR PARA DRENAGEM, EM ALVENARIA COM BLOCOS DE CONCRETO, DIMENSÕES INTERNAS = 2,5X3 M, PROFUNDIDADE = 1,40 M, EXCLUINDO TAMPÃO. AF_12/2020</t>
  </si>
  <si>
    <t>BASE PARA POÇO DE VISITA RETANGULAR PARA DRENAGEM, EM ALVENARIA COM BLOCOS DE CONCRETO, DIMENSÕES INTERNAS = 2,5X3,5 M, PROFUNDIDADE = 1,40 M, EXCLUINDO TAMPÃO. AF_12/2020</t>
  </si>
  <si>
    <t>BASE PARA POÇO DE VISITA RETANGULAR PARA DRENAGEM, EM ALVENARIA COM BLOCOS DE CONCRETO, DIMENSÕES INTERNAS = 2,5X4 M, PROFUNDIDADE = 1,40 M, EXCLUINDO TAMPÃO. AF_12/2020</t>
  </si>
  <si>
    <t>BASE PARA POÇO DE VISITA RETANGULAR PARA DRENAGEM, EM ALVENARIA COM BLOCOS DE CONCRETO, DIMENSÕES INTERNAS = 2X2 M, PROFUNDIDADE = 1,40 M, EXCLUINDO TAMPÃO. AF_12/2020</t>
  </si>
  <si>
    <t>BASE PARA POÇO DE VISITA RETANGULAR PARA DRENAGEM, EM ALVENARIA COM BLOCOS DE CONCRETO, DIMENSÕES INTERNAS = 2X2,5 M, PROFUNDIDADE = 1,40 M, EXCLUINDO TAMPÃO. AF_12/2020</t>
  </si>
  <si>
    <t>BASE PARA POÇO DE VISITA RETANGULAR PARA DRENAGEM, EM ALVENARIA COM BLOCOS DE CONCRETO, DIMENSÕES INTERNAS = 2X3 M, PROFUNDIDADE = 1,40 M, EXCLUINDO TAMPÃO. AF_12/2020</t>
  </si>
  <si>
    <t>BASE PARA POÇO DE VISITA RETANGULAR PARA DRENAGEM, EM ALVENARIA COM BLOCOS DE CONCRETO, DIMENSÕES INTERNAS = 2X3,5 M, PROFUNDIDADE = 1,40 M, EXCLUINDO TAMPÃO. AF_12/2020</t>
  </si>
  <si>
    <t>BASE PARA POÇO DE VISITA RETANGULAR PARA DRENAGEM, EM ALVENARIA COM BLOCOS DE CONCRETO, DIMENSÕES INTERNAS = 2X4 M, PROFUNDIDADE = 1,40 M, EXCLUINDO TAMPÃO. AF_12/2020</t>
  </si>
  <si>
    <t>BASE PARA POÇO DE VISITA RETANGULAR PARA DRENAGEM, EM ALVENARIA COM BLOCOS DE CONCRETO, DIMENSÕES INTERNAS = 3,5X3,5 M, PROFUNDIDADE = 1,40 M, EXCLUINDO TAMPÃO. AF_12/2020</t>
  </si>
  <si>
    <t>BASE PARA POÇO DE VISITA RETANGULAR PARA DRENAGEM, EM ALVENARIA COM BLOCOS DE CONCRETO, DIMENSÕES INTERNAS = 3,5X4 M, PROFUNDIDADE = 1,40 M, EXCLUINDO TAMPÃO. AF_12/2020</t>
  </si>
  <si>
    <t>BASE PARA POÇO DE VISITA RETANGULAR PARA DRENAGEM, EM ALVENARIA COM BLOCOS DE CONCRETO, DIMENSÕES INTERNAS = 3X3 M, PROFUNDIDADE = 1,40 M, EXCLUINDO TAMPÃO. AF_12/2020</t>
  </si>
  <si>
    <t>BASE PARA POÇO DE VISITA RETANGULAR PARA DRENAGEM, EM ALVENARIA COM BLOCOS DE CONCRETO, DIMENSÕES INTERNAS = 3X3,5 M, PROFUNDIDADE = 1,40 M, EXCLUINDO TAMPÃO. AF_12/2020</t>
  </si>
  <si>
    <t>BASE PARA POÇO DE VISITA RETANGULAR PARA DRENAGEM, EM ALVENARIA COM BLOCOS DE CONCRETO, DIMENSÕES INTERNAS = 3X4 M, PROFUNDIDADE = 1,40 M, EXCLUINDO TAMPÃO. AF_12/2020</t>
  </si>
  <si>
    <t>BASE PARA POÇO DE VISITA RETANGULAR PARA DRENAGEM, EM ALVENARIA COM BLOCOS DE CONCRETO, DIMENSÕES INTERNAS = 4X4 M, PROFUNDIDADE = 1,40 M, EXCLUINDO TAMPÃO. AF_12/2020</t>
  </si>
  <si>
    <t>BASE PARA POÇO DE VISITA RETANGULAR PARA ESGOTO, EM ALVENARIA COM BLOCOS DE CONCRETO, DIMENSÕES INTERNAS = 1,5X1,5 M, PROFUNDIDADE = 1,45 M, EXCLUINDO TAMPÃO . AF_12/2020</t>
  </si>
  <si>
    <t>BASE PARA POÇO DE VISITA RETANGULAR PARA ESGOTO, EM ALVENARIA COM BLOCOS DE CONCRETO, DIMENSÕES INTERNAS = 1,5X2 M, PROFUNDIDADE = 1,40 M, EXCLUINDO TAMPÃO. AF_12/2020</t>
  </si>
  <si>
    <t>BASE PARA POÇO DE VISITA RETANGULAR PARA ESGOTO, EM ALVENARIA COM BLOCOS DE CONCRETO, DIMENSÕES INTERNAS = 1,5X2,5 M, PROFUNDIDADE = 1,40 M, EXCLUINDO TAMPÃO. AF_12/2020</t>
  </si>
  <si>
    <t>BASE PARA POÇO DE VISITA RETANGULAR PARA ESGOTO, EM ALVENARIA COM BLOCOS DE CONCRETO, DIMENSÕES INTERNAS = 1,5X3 M, PROFUNDIDADE = 1,40 M, EXCLUINDO TAMPÃO. AF_12/2020</t>
  </si>
  <si>
    <t>BASE PARA POÇO DE VISITA RETANGULAR PARA ESGOTO, EM ALVENARIA COM BLOCOS DE CONCRETO, DIMENSÕES INTERNAS = 1,5X3,5 M, PROFUNDIDADE = 1,40 M, EXCLUINDO TAMPÃO. AF_12/2020</t>
  </si>
  <si>
    <t>BASE PARA POÇO DE VISITA RETANGULAR PARA ESGOTO, EM ALVENARIA COM BLOCOS DE CONCRETO, DIMENSÕES INTERNAS = 1,5X4 M, PROFUNDIDADE = 1,40 M, EXCLUINDO TAMPÃO. AF_12/2020</t>
  </si>
  <si>
    <t>BASE PARA POÇO DE VISITA RETANGULAR PARA ESGOTO, EM ALVENARIA COM BLOCOS DE CONCRETO, DIMENSÕES INTERNAS = 1X1 M, PROFUNDIDADE = 1,40 M, EXCLUINDO TAMPÃO. AF_12/2020</t>
  </si>
  <si>
    <t>BASE PARA POÇO DE VISITA RETANGULAR PARA ESGOTO, EM ALVENARIA COM BLOCOS DE CONCRETO, DIMENSÕES INTERNAS = 1X1,5 M, PROFUNDIDADE = 1,40 M, EXCLUINDO TAMPÃO. AF_12/2020</t>
  </si>
  <si>
    <t>BASE PARA POÇO DE VISITA RETANGULAR PARA ESGOTO, EM ALVENARIA COM BLOCOS DE CONCRETO, DIMENSÕES INTERNAS = 1X2 M, PROFUNDIDADE = 1,40 M, EXCLUINDO TAMPÃO. AF_12/2020</t>
  </si>
  <si>
    <t>BASE PARA POÇO DE VISITA RETANGULAR PARA ESGOTO, EM ALVENARIA COM BLOCOS DE CONCRETO, DIMENSÕES INTERNAS = 1X2,5 M, PROFUNDIDADE = 1,40 M, EXCLUINDO TAMPÃO. AF_12/2020</t>
  </si>
  <si>
    <t>BASE PARA POÇO DE VISITA RETANGULAR PARA ESGOTO, EM ALVENARIA COM BLOCOS DE CONCRETO, DIMENSÕES INTERNAS = 1X3 M, PROFUNDIDADE = 1,40 M, EXCLUINDO TAMPÃO. AF_12/2020</t>
  </si>
  <si>
    <t>BASE PARA POÇO DE VISITA RETANGULAR PARA ESGOTO, EM ALVENARIA COM BLOCOS DE CONCRETO, DIMENSÕES INTERNAS = 1X3,5 M, PROFUNDIDADE = 1,40 M, EXCLUINDO TAMPÃO. AF_12/2020</t>
  </si>
  <si>
    <t>BASE PARA POÇO DE VISITA RETANGULAR PARA ESGOTO, EM ALVENARIA COM BLOCOS DE CONCRETO, DIMENSÕES INTERNAS = 1X4 M, PROFUNDIDADE = 1,40 M, EXCLUINDO TAMPÃO. AF_12/2020</t>
  </si>
  <si>
    <t>BASE PARA POÇO DE VISITA RETANGULAR PARA ESGOTO, EM ALVENARIA COM BLOCOS DE CONCRETO, DIMENSÕES INTERNAS = 2,5X2,5 M, PROFUNDIDADE = 1,40 M, EXCLUINDO TAMPÃO. AF_12/2020</t>
  </si>
  <si>
    <t>BASE PARA POÇO DE VISITA RETANGULAR PARA ESGOTO, EM ALVENARIA COM BLOCOS DE CONCRETO, DIMENSÕES INTERNAS = 2,5X3 M, PROFUNDIDADE = 1,40 M, EXCLUINDO TAMPÃO. AF_12/2020</t>
  </si>
  <si>
    <t>BASE PARA POÇO DE VISITA RETANGULAR PARA ESGOTO, EM ALVENARIA COM BLOCOS DE CONCRETO, DIMENSÕES INTERNAS = 2,5X3,5 M, PROFUNDIDADE = 1,40 M, EXCLUINDO TAMPÃO. AF_12/2020</t>
  </si>
  <si>
    <t>BASE PARA POÇO DE VISITA RETANGULAR PARA ESGOTO, EM ALVENARIA COM BLOCOS DE CONCRETO, DIMENSÕES INTERNAS = 2,5X4 M, PROFUNDIDADE = 1,40 M, EXCLUINDO TAMPÃO. AF_12/2020</t>
  </si>
  <si>
    <t>BASE PARA POÇO DE VISITA RETANGULAR PARA ESGOTO, EM ALVENARIA COM BLOCOS DE CONCRETO, DIMENSÕES INTERNAS = 2X2 M, PROFUNDIDADE = 1,40 M, EXCLUINDO TAMPÃO. AF_12/2020</t>
  </si>
  <si>
    <t>BASE PARA POÇO DE VISITA RETANGULAR PARA ESGOTO, EM ALVENARIA COM BLOCOS DE CONCRETO, DIMENSÕES INTERNAS = 2X2,5 M, PROFUNDIDADE = 1,40 M, EXCLUINDO TAMPÃO. AF_12/2020</t>
  </si>
  <si>
    <t>BASE PARA POÇO DE VISITA RETANGULAR PARA ESGOTO, EM ALVENARIA COM BLOCOS DE CONCRETO, DIMENSÕES INTERNAS = 2X3 M, PROFUNDIDADE = 1,40 M, EXCLUINDO TAMPÃO. AF_12/2020</t>
  </si>
  <si>
    <t>BASE PARA POÇO DE VISITA RETANGULAR PARA ESGOTO, EM ALVENARIA COM BLOCOS DE CONCRETO, DIMENSÕES INTERNAS = 2X3,5 M, PROFUNDIDADE = 1,40 M, EXCLUINDO TAMPÃO. AF_12/2020</t>
  </si>
  <si>
    <t>BASE PARA POÇO DE VISITA RETANGULAR PARA ESGOTO, EM ALVENARIA COM BLOCOS DE CONCRETO, DIMENSÕES INTERNAS = 2X4 M, PROFUNDIDADE = 1,40 M, EXCLUINDO TAMPÃO. AF_12/2020</t>
  </si>
  <si>
    <t>BASE PARA POÇO DE VISITA RETANGULAR PARA ESGOTO, EM ALVENARIA COM BLOCOS DE CONCRETO, DIMENSÕES INTERNAS = 3,5X3,5 M, PROFUNDIDADE = 1,40 M, EXCLUINDO TAMPÃO. AF_12/2020</t>
  </si>
  <si>
    <t>BASE PARA POÇO DE VISITA RETANGULAR PARA ESGOTO, EM ALVENARIA COM BLOCOS DE CONCRETO, DIMENSÕES INTERNAS = 3,5X4 M, PROFUNDIDADE = 1,40 M, EXCLUINDO TAMPÃO. AF_12/2020</t>
  </si>
  <si>
    <t>BASE PARA POÇO DE VISITA RETANGULAR PARA ESGOTO, EM ALVENARIA COM BLOCOS DE CONCRETO, DIMENSÕES INTERNAS = 3X3 M, PROFUNDIDADE = 1,40 M, EXCLUINDO TAMPÃO. AF_12/2020</t>
  </si>
  <si>
    <t>BASE PARA POÇO DE VISITA RETANGULAR PARA ESGOTO, EM ALVENARIA COM BLOCOS DE CONCRETO, DIMENSÕES INTERNAS = 3X3,5 M, PROFUNDIDADE = 1,40 M, EXCLUINDO TAMPÃO. AF_12/2020</t>
  </si>
  <si>
    <t>BASE PARA POÇO DE VISITA RETANGULAR PARA ESGOTO, EM ALVENARIA COM BLOCOS DE CONCRETO, DIMENSÕES INTERNAS = 3X4 M, PROFUNDIDADE = 1,40 M, EXCLUINDO TAMPÃO. AF_12/2020</t>
  </si>
  <si>
    <t>BASE PARA POÇO DE VISITA RETANGULAR PARA ESGOTO, EM ALVENARIA COM BLOCOS DE CONCRETO, DIMENSÕES INTERNAS = 4X4 M, PROFUNDIDADE = 1,45 M, EXCLUINDO TAMPÃO. AF_12/2020</t>
  </si>
  <si>
    <t>CAIXA COM GRELHA DUPLA RETANGULAR, EM ALVENARIA COM BLOCOS DE CONCRETO, DIMENSÕES INTERNAS: 0,5X2,2X1 M. AF_12/2020</t>
  </si>
  <si>
    <t>CAIXA COM GRELHA DUPLA RETANGULAR, EM ALVENARIA COM TIJOLOS CERÂMICOS MACIÇOS, DIMENSÕES INTERNAS: 0,5X2,2X1 M. AF_12/2020</t>
  </si>
  <si>
    <t>CAIXA COM GRELHA DUPLA RETANGULAR, EM CONCRETO PRÉ-MOLDADO, DIMENSÕES INTERNAS: 0,5X2,2X1,0 M. AF_12/2020</t>
  </si>
  <si>
    <t>CAIXA COM GRELHA SIMPLES RETANGULAR, EM ALVENARIA COM BLOCOS DE CONCRETO, DIMENSÕES INTERNAS: 0,5X1X1 M. AF_12/2020</t>
  </si>
  <si>
    <t>CAIXA COM GRELHA SIMPLES RETANGULAR, EM ALVENARIA COM TIJOLOS CERÂMICOS MACIÇOS, DIMENSÕES INTERNAS: 0,5X1X1 M. AF_12/2020</t>
  </si>
  <si>
    <t>CAIXA COM GRELHA SIMPLES RETANGULAR, EM CONCRETO PRÉ-MOLDADO, DIMENSÕES INTERNAS: 0,6X1,0X1,0 M. AF_12/2020</t>
  </si>
  <si>
    <t>CAIXA PARA BOCA DE LOBO COMBINADA COM GRELHA RETANGULAR, EM ALVENARIA COM BLOCOS DE CONCRETO, DIMENSÕES INTERNAS: 1,3X1X1,2 M. AF_12/2020</t>
  </si>
  <si>
    <t>CAIXA PARA BOCA DE LOBO COMBINADA COM GRELHA RETANGULAR, EM ALVENARIA COM TIJOLOS CERÂMICOS MACIÇOS, DIMENSÕES INTERNAS: 1,3X1X1,2 M. AF_12/2020</t>
  </si>
  <si>
    <t>CAIXA PARA BOCA DE LOBO DUPLA COMBINADA COM GRELHA RETANGULAR, EM ALVENARIA COM BLOCOS DE CONCRETO, DIMENSÕES INTERNAS: 1,3X2,2X1,2 M. AF_12/2020</t>
  </si>
  <si>
    <t>CAIXA PARA BOCA DE LOBO DUPLA COMBINADA COM GRELHA RETANGULAR, EM ALVENARIA COM TIJOLOS CERÂMICOS MACIÇOS, DIMENSÕES INTERNAS: 1,3X2,2X1,2 M. AF_12/2020</t>
  </si>
  <si>
    <t>CAIXA PARA BOCA DE LOBO DUPLA RETANGULAR, EM ALVENARIA COM BLOCOS DE CONCRETO, DIMENSÕES INTERNAS: 0,6X2,2X1,2 M. AF_12/2020</t>
  </si>
  <si>
    <t>CAIXA PARA BOCA DE LOBO DUPLA RETANGULAR, EM ALVENARIA COM TIJOLOS CERÂMICOS MACIÇOS, DIMENSÕES INTERNAS: 0,6X2,2X1,2 M. AF_12/2020</t>
  </si>
  <si>
    <t>CAIXA PARA BOCA DE LOBO DUPLA RETANGULAR, EM CONCRETO PRÉ-MOLDADO, DIMENSÕES INTERNAS: 0,6X2,2X1,2 M. AF_12/2020</t>
  </si>
  <si>
    <t>CAIXA PARA BOCA DE LOBO SIMPLES RETANGULAR, EM ALVENARIA COM BLOCOS DE CONCRETO, DIMENSÕES INTERNAS: 0,6X1X1,2 M. AF_12/2020</t>
  </si>
  <si>
    <t>CAIXA PARA BOCA DE LOBO SIMPLES RETANGULAR, EM ALVENARIA COM TIJOLOS CERÂMICOS MACIÇOS, DIMENSÕES INTERNAS: 0,6X1X1,2 M. AF_12/2020</t>
  </si>
  <si>
    <t>CAIXA PARA BOCA DE LOBO SIMPLES RETANGULAR, EM CONCRETO PRÉ-MOLDADO, DIMENSÕES INTERNAS: 0,6X1,0X1,2 M. AF_12/2020</t>
  </si>
  <si>
    <t>CHAMINÉ CIRCULAR PARA POÇO DE VISITA PARA DRENAGEM, EM ALVENARIA COM TIJOLOS CERÂMICOS MACIÇOS, DIÂMETRO INTERNO = 0,6 M. AF_12/2020</t>
  </si>
  <si>
    <t>CHAMINÉ CIRCULAR PARA POÇO DE VISITA PARA DRENAGEM, EM CONCRETO PRÉ-MOLDADO, DIÂMETRO INTERNO = 0,6 M. AF_12/2020</t>
  </si>
  <si>
    <t>CHAMINÉ CIRCULAR PARA POÇO DE VISITA PARA ESGOTO, EM ALVENARIA COM TIJOLOS CERÂMICOS MACIÇOS, DIÂMETRO INTERNO = 0,6 M. AF_12/2020</t>
  </si>
  <si>
    <t>CHAMINÉ CIRCULAR PARA POÇO DE VISITA PARA ESGOTO, EM CONCRETO PRÉ-MOLDADO, DIÂMETRO INTERNO = 0,6 M. AF_12/2020</t>
  </si>
  <si>
    <t>POÇO DE INSPEÇÃO CIRCULAR PARA DRENAGEM, EM ALVENARIA COM TIJOLOS CERÂMICOS MACIÇOS, DIÂMETRO INTERNO = 0,60 M, PROFUNDIDADE = 0,95 M, EXCLUINDO TAMPÃO. AF_12/2020</t>
  </si>
  <si>
    <t>POÇO DE INSPEÇÃO CIRCULAR PARA DRENAGEM, EM ALVENARIA COM TIJOLOS CERÂMICOS MACIÇOS, DIÂMETRO INTERNO = 0,60 M, PROFUNDIDADE = 1,45 M, EXCLUINDO TAMPÃO. AF_12/2020</t>
  </si>
  <si>
    <t>POÇO DE INSPEÇÃO CIRCULAR PARA DRENAGEM, EM CONCRETO PRÉ-MOLDADO, DIÂMETRO INTERNO = 0,60 M, PROFUNDIDADE = 0,90 M, EXCLUINDO TAMPÃO. AF_12/2020</t>
  </si>
  <si>
    <t>POÇO DE INSPEÇÃO CIRCULAR PARA DRENAGEM, EM CONCRETO PRÉ-MOLDADO, DIÂMETRO INTERNO = 0,60 M, PROFUNDIDADE = 1,40 M, EXCLUINDO TAMPÃO. AF_12/2020</t>
  </si>
  <si>
    <t>POÇO DE INSPEÇÃO CIRCULAR PARA ESGOTO, EM ALVENARIA COM TIJOLOS CERÂMICOS MACIÇOS, DIÂMETRO INTERNO = 0,60 M, PROFUNDIDADE = 0,95 M, EXCLUINDO TAMPÃO. AF_12/2020</t>
  </si>
  <si>
    <t>POÇO DE INSPEÇÃO CIRCULAR PARA ESGOTO, EM ALVENARIA COM TIJOLOS CERÂMICOS MACIÇOS, DIÂMETRO INTERNO = 0,60 M, PROFUNDIDADE = 1,45 M, EXCLUINDO TAMPÃO. AF_12/2020</t>
  </si>
  <si>
    <t>POÇO DE INSPEÇÃO CIRCULAR PARA ESGOTO, EM CONCRETO PRÉ-MOLDADO, DIÂMETRO INTERNO = 0,60 M, PROFUNDIDADE = 0,90 M, EXCLUINDO TAMPÃO. AF_12/2020</t>
  </si>
  <si>
    <t>POÇO DE INSPEÇÃO CIRCULAR PARA ESGOTO, EM CONCRETO PRÉ-MOLDADO, DIÂMETRO INTERNO = 0,60 M, PROFUNDIDADE = 1,40 M, EXCLUINDO TAMPÃO. AF_12/2020</t>
  </si>
  <si>
    <t>TAMPA PARA CAIXA TIPO R1, EM FERRO FUNDIDO, DIMENSÕES INTERNAS: 0,40 X 0,60 M - FORNECIMENTO E INSTALAÇÃO. AF_12/2020</t>
  </si>
  <si>
    <t>TAMPA PARA CAIXA TIPO R2 E R3, EM FERRO FUNDIDO, DIMENSÕES INTERNAS: 0,55 X 1,10 M - FORNECIMENTO E INSTALAÇÃO. AF_12/2020</t>
  </si>
  <si>
    <t>CONCRETO CICLÓPICO FCK = 15MPA, 30% PEDRA DE MÃO EM VOLUME REAL, INCLUSIVE LANÇAMENTO. AF_05/2021</t>
  </si>
  <si>
    <t>CONCRETO FCK = 15MPA, TRAÇO 1:3,4:3,4 (EM MASSA SECA DE CIMENTO/ AREIA MÉDIA/ SEIXO ROLADO) - PREPARO MANUAL. AF_05/2021</t>
  </si>
  <si>
    <t>CONCRETO FCK = 15MPA, TRAÇO 1:3,4:3,4 (EM MASSA SECA DE CIMENTO/ AREIA MÉDIA/ SEIXO ROLADO) - PREPARO MECÂNICO COM BETONEIRA 400 L. AF_05/2021</t>
  </si>
  <si>
    <t>CONCRETO FCK = 15MPA, TRAÇO 1:3,4:3,4 (EM MASSA SECA DE CIMENTO/ AREIA MÉDIA/ SEIXO ROLADO) - PREPARO MECÂNICO COM BETONEIRA 600 L. AF_05/2021</t>
  </si>
  <si>
    <t>CONCRETO FCK = 15MPA, TRAÇO 1:3,4:3,5 (EM MASSA SECA DE CIMENTO/ AREIA MÉDIA/ BRITA 1) - PREPARO MANUAL. AF_05/2021</t>
  </si>
  <si>
    <t>CONCRETO FCK = 15MPA, TRAÇO 1:3,4:3,5 (EM MASSA SECA DE CIMENTO/ AREIA MÉDIA/ BRITA 1) - PREPARO MECÂNICO COM BETONEIRA 400 L. AF_05/2021</t>
  </si>
  <si>
    <t>CONCRETO FCK = 15MPA, TRAÇO 1:3,4:3,5 (EM MASSA SECA DE CIMENTO/ AREIA MÉDIA/ BRITA 1) - PREPARO MECÂNICO COM BETONEIRA 600 L. AF_05/2021</t>
  </si>
  <si>
    <t>CONCRETO FCK = 20MPA, TRAÇO 1:2,6:2,9 (EM MASSA SECA DE CIMENTO/ AREIA MÉDIA/ SEIXO ROLADO) - PREPARO MECÂNICO COM BETONEIRA 400 L. AF_05/2021</t>
  </si>
  <si>
    <t>CONCRETO FCK = 20MPA, TRAÇO 1:2,6:2,9 (EM MASSA SECA DE CIMENTO/ AREIA MÉDIA/ SEIXO ROLADO) - PREPARO MECÂNICO COM BETONEIRA 600 L. AF_05/2021</t>
  </si>
  <si>
    <t>CONCRETO FCK = 20MPA, TRAÇO 1:2,7:3 (EM MASSA SECA DE CIMENTO/ AREIA MÉDIA/ BRITA 1) - PREPARO MECÂNICO COM BETONEIRA 400 L. AF_05/2021</t>
  </si>
  <si>
    <t>CONCRETO FCK = 20MPA, TRAÇO 1:2,7:3 (EM MASSA SECA DE CIMENTO/ AREIA MÉDIA/ BRITA 1) - PREPARO MECÂNICO COM BETONEIRA 600 L. AF_05/2021</t>
  </si>
  <si>
    <t>CONCRETO FCK = 25MPA, TRAÇO 1:2,2:2,5 (EM MASSA SECA DE CIMENTO/ AREIA MÉDIA/ SEIXO ROLADO) - PREPARO MECÂNICO COM BETONEIRA 400 L. AF_05/2021</t>
  </si>
  <si>
    <t>CONCRETO FCK = 25MPA, TRAÇO 1:2,2:2,5 (EM MASSA SECA DE CIMENTO/ AREIA MÉDIA/ SEIXO ROLADO) - PREPARO MECÂNICO COM BETONEIRA 600 L. AF_05/2021</t>
  </si>
  <si>
    <t>CONCRETO FCK = 25MPA, TRAÇO 1:2,3:2,7 (EM MASSA SECA DE CIMENTO/ AREIA MÉDIA/ BRITA 1) - PREPARO MECÂNICO COM BETONEIRA 400 L. AF_05/2021</t>
  </si>
  <si>
    <t>CONCRETO FCK = 25MPA, TRAÇO 1:2,3:2,7 (EM MASSA SECA DE CIMENTO/ AREIA MÉDIA/ BRITA 1) - PREPARO MECÂNICO COM BETONEIRA 600 L. AF_05/2021</t>
  </si>
  <si>
    <t>CONCRETO FCK = 30MPA, TRAÇO 1:1,9:2,3 (EM MASSA SECA DE CIMENTO/ AREIA MÉDIA/ SEIXO ROLADO) - PREPARO MECÂNICO COM BETONEIRA 400 L. AF_05/2021</t>
  </si>
  <si>
    <t>CONCRETO FCK = 30MPA, TRAÇO 1:1,9:2,3 (EM MASSA SECA DE CIMENTO/ AREIA MÉDIA/ SEIXO ROLADO) - PREPARO MECÂNICO COM BETONEIRA 600 L. AF_05/2021</t>
  </si>
  <si>
    <t>CONCRETO FCK = 30MPA, TRAÇO 1:2,1:2,5 (EM MASSA SECA DE CIMENTO/ AREIA MÉDIA/ BRITA 1) - PREPARO MECÂNICO COM BETONEIRA 400 L. AF_05/2021</t>
  </si>
  <si>
    <t>CONCRETO FCK = 30MPA, TRAÇO 1:2,1:2,5 (EM MASSA SECA DE CIMENTO/ AREIA MÉDIA/ BRITA 1) - PREPARO MECÂNICO COM BETONEIRA 600 L. AF_05/2021</t>
  </si>
  <si>
    <t>CONCRETO FCK = 40MPA, TRAÇO 1:1,4:1,8 (EM MASSA SECA DE CIMENTO/ AREIA MÉDIA/ SEIXO ROLADO) - PREPARO MECÂNICO COM BETONEIRA 400 L. AF_05/2021</t>
  </si>
  <si>
    <t>CONCRETO FCK = 40MPA, TRAÇO 1:1,4:1,8 (EM MASSA SECA DE CIMENTO/ AREIA MÉDIA/ SEIXO ROLADO) - PREPARO MECÂNICO COM BETONEIRA 600 L. AF_05/2021</t>
  </si>
  <si>
    <t>CONCRETO FCK = 40MPA, TRAÇO 1:1,6:1,9 (EM MASSA SECA DE CIMENTO/ AREIA MÉDIA/ BRITA 1) - PREPARO MECÂNICO COM BETONEIRA 400 L. AF_05/2021</t>
  </si>
  <si>
    <t>CONCRETO FCK = 40MPA, TRAÇO 1:1,6:1,9 (EM MASSA SECA DE CIMENTO/ AREIA MÉDIA/ BRITA 1) - PREPARO MECÂNICO COM BETONEIRA 600 L. AF_05/2021</t>
  </si>
  <si>
    <t>CONCRETO MAGRO PARA LASTRO, TRAÇO 1:4,5:4,5 (EM MASSA SECA DE CIMENTO/ AREIA MÉDIA/ BRITA 1) - PREPARO MANUAL. AF_05/2021</t>
  </si>
  <si>
    <t>CONCRETO MAGRO PARA LASTRO, TRAÇO 1:4,5:4,5 (EM MASSA SECA DE CIMENTO/ AREIA MÉDIA/ BRITA 1) - PREPARO MECÂNICO COM BETONEIRA 400 L. AF_05/2021</t>
  </si>
  <si>
    <t>CONCRETO MAGRO PARA LASTRO, TRAÇO 1:4,5:4,5 (EM MASSA SECA DE CIMENTO/ AREIA MÉDIA/ BRITA 1) - PREPARO MECÂNICO COM BETONEIRA 600 L. AF_05/2021</t>
  </si>
  <si>
    <t>CONCRETO MAGRO PARA LASTRO, TRAÇO 1:4,5:4,5 (EM MASSA SECA DE CIMENTO/ AREIA MÉDIA/ SEIXO ROLADO) - PREPARO MANUAL. AF_05/2021</t>
  </si>
  <si>
    <t>CONCRETO MAGRO PARA LASTRO, TRAÇO 1:4,5:4,5 (EM MASSA SECA DE CIMENTO/ AREIA MÉDIA/ SEIXO ROLADO) - PREPARO MECÂNICO COM BETONEIRA 400 L. AF_05/2021</t>
  </si>
  <si>
    <t>CONCRETO MAGRO PARA LASTRO, TRAÇO 1:4,5:4,5 (EM MASSA SECA DE CIMENTO/ AREIA MÉDIA/ SEIXO ROLADO) - PREPARO MECÂNICO COM BETONEIRA 600 L. AF_05/2021</t>
  </si>
  <si>
    <t>ARGAMASSA DE ASSENTAMENTO DE ALVENARIA DE VEDAÇÃO E REVESTIMENTO INTERNO, TRAÇO EM VOLUME SECO 1:1:3:3,8 (CIMENTO:CAL:AREIA NATURAL MÉDIA:AREIA RECICLADA), COM USO DE AGREGADO RECICLADO MISTO (ARM) - PREPARO MANUAL. AF_11/2023</t>
  </si>
  <si>
    <t>ARGAMASSA DE ASSENTAMENTO DE ALVENARIA DE VEDAÇÃO E REVESTIMENTO INTERNO, TRAÇO EM VOLUME SECO 1:1:3:3,8 (CIMENTO:CAL:AREIAS NATURAL MÉDIA: RECICLADA), COM USO DE AGREGADO RECICLADO CIMENTÍCIO OU DE CONCRETO (ARCI/ARCO) - PREPARO MANUAL. AF_11/2023</t>
  </si>
  <si>
    <t>ARGAMASSA PARA ALVENARIA DE VEDAÇÃO E REVESTIMENTO INTERNO, TRAÇO EM VOLUME SECO 1:1:3:3,8 (CIMENTO:CAL:AREIA MÉDIA:AREIA RECICLADA), COM AGREGADO RECICLADO CIMENTÍCIO OU DE CONCRETO - PREPARO MECÂNICO COM MISTURADOR HORIZONTAL DE 600 KG. AF_11/2023</t>
  </si>
  <si>
    <t>ARGAMASSA PARA ALVENARIA DE VEDAÇÃO E REVESTIMENTO INTERNO, TRAÇO EM VOLUME SECO 1:1:3:3,8 (CIMENTO:CAL:AREIA MÉDIA:AREIA RECICLADA), COM USO DE AGREGADO RECICLADO MISTO - PREPARO MECÂNICO COM MISTURADOR HORIZONTAL DE 600 KG. AF_11/2023</t>
  </si>
  <si>
    <t>ARGAMASSA PARA CONTRAPISO, TRAÇO EM VOLUME SECO 1:2:2,5 (CIMENTO:AREIA NATURAL MÉDIA:AREIA RECICLADA), COM USO DE AGREGADO RECICLADO CIMENTÍCIO OU DE CONCRETO (ARCI/ARCO) - PREPARO MANUAL. AF_11/2023</t>
  </si>
  <si>
    <t>ARGAMASSA PARA CONTRAPISO, TRAÇO EM VOLUME SECO 1:2:2,5 (CIMENTO:AREIA NATURAL MÉDIA:AREIA RECICLADA), COM USO DE AGREGADO RECICLADO CIMENTÍCIO OU DE CONCRETO (ARCI/ARCO) - PREPARO MECÂNICO COM MISTURADOR DE EIXO HORIZONTAL DE 600 KG. AF_11/2023</t>
  </si>
  <si>
    <t>ARGAMASSA PARA CONTRAPISO, TRAÇO EM VOLUME SECO 1:2:2,5 (CIMENTO:AREIA NATURAL MÉDIA:AREIA RECICLADA), COM USO DE AGREGADO RECICLADO MISTO (ARM) - PREPARO MANUAL. AF_11/2023</t>
  </si>
  <si>
    <t>ARGAMASSA PARA CONTRAPISO, TRAÇO EM VOLUME SECO 1:2:2,5 (CIMENTO:AREIA NATURAL MÉDIA:AREIA RECICLADA), COM USO DE AGREGADO RECICLADO MISTO (ARM) - PREPARO MECÂNICO COM MISTURADOR DE EIXO HORIZONTAL DE 600 KG. AF_11/2023</t>
  </si>
  <si>
    <t>CONCRETO MAGRO PARA LASTRO, TRAÇO EM MASSA SECA 1:3,4:3,5 (CIMENTO:AREIA RECICLADA:BRITA 1 RECICLADA), COM USO DE AGREGADO RECICLADO CIMENTÍCIO OU DE CONCRETO (ARCI/ARCO) - PREPARO MANUAL. AF_11/2023</t>
  </si>
  <si>
    <t>CONCRETO MAGRO PARA LASTRO, TRAÇO EM MASSA SECA 1:3,4:3,5 (CIMENTO:AREIA RECICLADA:BRITA 1 RECICLADA), COM USO DE AGREGADO RECICLADO CIMENTÍCIO OU DE CONCRETO (ARCI/ARCO) - PREPARO MECÂNICO COM BETONEIRA 600 L. AF_11/2023</t>
  </si>
  <si>
    <t>CONCRETO MAGRO PARA LASTRO, TRAÇO EM MASSA SECA 1:3,4:3,5 (CIMENTO:AREIA RECICLADA:BRITA 1 RECICLADA), COM USO DE AGREGADO RECICLADO MISTO (ARM) - PREPARO MANUAL. AF_11/2023</t>
  </si>
  <si>
    <t>CONCRETO MAGRO PARA LASTRO, TRAÇO EM MASSA SECA 1:3,4:3,5 (CIMENTO:AREIA RECICLADA:BRITA 1 RECICLADA), COM USO DE AGREGADO RECICLADO MISTO (ARM) - PREPARO MECÂNICO COM BETONEIRA 600 L. AF_11/2023</t>
  </si>
  <si>
    <t>ASSENTO COM ENCOSTO PARA ARQUIBANCADA - FORNECIMENTO E INSTALAÇÃO. AF_03/2022</t>
  </si>
  <si>
    <t>ASSENTO SEM ENCOSTO PARA ARQUIBANCADA - FORNECIMENTO E INSTALAÇÃO. AF_03/2022</t>
  </si>
  <si>
    <t>PAR DE ESTRUTURAS PARA TABELA DE BASQUETE EM TRELIÇA METÁLICA AÉREA, EXCETO TABELA, ARO E REDE - FORNECIMENTO E INSTALAÇÃO. AF_03/2022</t>
  </si>
  <si>
    <t>PAR DE ESTRUTURAS PARA TABELA DE BASQUETE EM TRELIÇA METÁLICA FIXADA NO PISO, EXCETO TABELA, ARO E REDE - FORNECIMENTO E INSTALAÇÃO. AF_03/2022</t>
  </si>
  <si>
    <t>PAR DE ESTRUTURAS PARA TABELA DE BASQUETE METÁLICA TUBULAR CHUMBADA COM CONCRETO NO PISO, EXCETO TABELA, ARO E REDE - FORNECIMENTO E INSTALAÇÃO. AF_03/2022</t>
  </si>
  <si>
    <t>PAR DE POSTES E REDE DE VÔLEI - FORNECIMENTO E INSTALAÇÃO. AF_03/2022</t>
  </si>
  <si>
    <t>PAR DE TABELAS DE BASQUETE DE ACRÍLICO, COM AROS E REDES - FORNECIMENTO E INSTALAÇÃO. AF_03/2022</t>
  </si>
  <si>
    <t>PAR DE TABELAS DE BASQUETE DE COMPENSADO NAVAL, COM AROS E REDES - FORNECIMENTO E INSTALAÇÃO. AF_03/2022</t>
  </si>
  <si>
    <t>PAR DE TABELAS DE BASQUETE DE VIDRO TEMPERADO, COM AROS E REDES - FORNECIMENTO E INSTALAÇÃO. AF_03/2022</t>
  </si>
  <si>
    <t>PAR DE TRAVES E REDES DE FUTSAL - FORNECIMENTO E INSTALAÇÃO. AF_03/2022</t>
  </si>
  <si>
    <t>PISO ASFÁLTICO PARA QUADRA POLIESPORTIVA - FORNECIMENTO E INSTALAÇÃO. AF_03/2022</t>
  </si>
  <si>
    <t>PISO DE GRAMA SINTÉTICA PARA QUADRA POLIESPORTIVA - FORNECIMENTO E INSTALAÇÃO. AF_03/2022</t>
  </si>
  <si>
    <t>PISO DE MADEIRA COM AMORTECEDORES DE BORRACHA PARA QUADRA POLIESPORTIVA - FORNECIMENTO E INSTALAÇÃO. AF_03/2022</t>
  </si>
  <si>
    <t>PISO DE POLIURETANO PARA QUADRA POLIESPORTIVA - FORNECIMENTO E INSTALAÇÃO. AF_03/2022</t>
  </si>
  <si>
    <t>PISO MODULAR DE POLIPROPILENO PARA QUADRA POLIESPORTIVA - FORNECIMENTO E INSTALAÇÃO. AF_03/2022</t>
  </si>
  <si>
    <t>PISO MODULAR INTERNO DE POLIPROPILENO PARA QUADRA POLIESPORTIVA - FORNECIMENTO E INSTALAÇÃO. AF_03/2022</t>
  </si>
  <si>
    <t>REDE DE PROTEÇÃO HORIZONTAL PARA QUADRA POLIESPORTIVA - FORNECIMENTO E INSTALAÇÃO. AF_03/2022</t>
  </si>
  <si>
    <t>REDE DE PROTEÇÃO VERTICAL PARA QUADRA POLIESPORTIVA - FORNECIMENTO E INSTALAÇÃO. AF_03/2022</t>
  </si>
  <si>
    <t>ACABAMENTO POLIDO PARA PISO DE CONCRETO ARMADO OU LAJE SOBRE SOLO DE ALTA RESISTÊNCIA.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</si>
  <si>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</si>
  <si>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</si>
  <si>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</si>
  <si>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Q-196. AF_09/2021</t>
  </si>
  <si>
    <t>ARMAÇÃO PARA EXECUÇÃO DE RADIER, PISO DE CONCRETO OU LAJE SOBRE SOLO, COM USO DE TELA Q-246. AF_09/2021</t>
  </si>
  <si>
    <t>ARMAÇÃO PARA EXECUÇÃO DE RADIER, PISO DE CONCRETO OU LAJE SOBRE SOLO, COM USO DE TELA Q-283. AF_09/2021</t>
  </si>
  <si>
    <t>ARMAÇÃO PARA EXECUÇÃO DE RADIER, PISO DE CONCRETO OU LAJE SOBRE SOLO, COM USO DE TELA Q-396. AF_09/2021</t>
  </si>
  <si>
    <t>ARMAÇÃO PARA EXECUÇÃO DE RADIER, PISO DE CONCRETO OU LAJE SOBRE SOLO, COM USO DE TELA Q-92. AF_09/2021</t>
  </si>
  <si>
    <t>CAMADA SEPARADORA PARA EXECUÇÃO DE RADIER, PISO DE CONCRETO OU LAJE SOBRE SOLO, EM LONA PLÁSTICA. AF_09/2021</t>
  </si>
  <si>
    <t>COMPACTAÇÃO MECÂNICA DE SOLO PARA EXECUÇÃO DE RADIER, PISO DE CONCRETO OU LAJE SOBRE SOLO, COM COMPACTADOR DE SOLOS A PERCUSSÃO. AF_09/2021</t>
  </si>
  <si>
    <t>COMPACTAÇÃO MECÂNICA DE SOLO PARA EXECUÇÃO DE RADIER, PISO DE CONCRETO OU LAJE SOBRE SOLO, COM COMPACTADOR DE SOLOS TIPO PLACA VIBRATÓRIA. AF_09/2021</t>
  </si>
  <si>
    <t>CONCRETAGEM DE RADIER, PISO DE CONCRETO OU LAJE SOBRE SOLO, FCK 30 MPA - LANÇAMENTO, ADENSAMENTO E ACABAMENTO. AF_09/2021</t>
  </si>
  <si>
    <t>ESCAVAÇÃO MANUAL DE VIGA DE BORDA PARA RADIER. AF_09/2021</t>
  </si>
  <si>
    <t>EXECUÇÃO DE LAJE SOBRE SOLO, ESPESSURA DE 10 CM, FCK = 30 MPA, COM USO DE FORMAS EM MADEIRA SERRADA. AF_09/2021</t>
  </si>
  <si>
    <t>EXECUÇÃO DE LAJE SOBRE SOLO, ESPESSURA DE 10 CM, FCK = 30 MPA, COM USO DE FORMAS METÁLICAS. AF_09/2021</t>
  </si>
  <si>
    <t>EXECUÇÃO DE LAJE SOBRE SOLO, ESPESSURA DE 15 CM, FCK = 30 MPA, COM USO DE FORMAS EM MADEIRA SERRADA. AF_09/2021</t>
  </si>
  <si>
    <t>EXECUÇÃO DE LAJE SOBRE SOLO, ESPESSURA DE 15 CM, FCK = 30 MPA, COM USO DE FORMAS METÁLICAS. AF_09/2021</t>
  </si>
  <si>
    <t>EXECUÇÃO DE LAJE SOBRE SOLO, ESPESSURA DE 20 CM, FCK = 30 MPA, COM USO DE FORMAS EM MADEIRA SERRADA. AF_09/2021</t>
  </si>
  <si>
    <t>EXECUÇÃO DE LAJE SOBRE SOLO, ESPESSURA DE 20 CM, FCK = 30 MPA, COM USO DE FORMAS METÁLICAS. AF_09/2021</t>
  </si>
  <si>
    <t>EXECUÇÃO DE LAJE SOBRE SOLO, ESPESSURA DE 25 CM, FCK = 30 MPA, COM USO DE FORMAS EM MADEIRA SERRADA. AF_09/2021</t>
  </si>
  <si>
    <t>EXECUÇÃO DE LAJE SOBRE SOLO, ESPESSURA DE 25 CM, FCK = 30 MPA, COM USO DE FORMAS METÁLICAS. AF_09/2021</t>
  </si>
  <si>
    <t>EXECUÇÃO DE LAJE SOBRE SOLO, ESPESSURA DE 30 CM, FCK = 30 MPA, COM USO DE FORMAS EM MADEIRA SERRADA. AF_09/2021</t>
  </si>
  <si>
    <t>EXECUÇÃO DE LAJE SOBRE SOLO, ESPESSURA DE 30 CM, FCK = 30 MPA, COM USO DE FORMAS METÁLICAS. AF_09/2021</t>
  </si>
  <si>
    <t>EXECUÇÃO DE PISO DE CONCRETO, COM ACABAMENTO SUPERFICIAL, ESPESSURA DE 15 CM, FCK = 30 MPA, COM USO DE FORMAS EM MADEIRA SERRADA. AF_09/2021</t>
  </si>
  <si>
    <t>EXECUÇÃO DE PISO DE CONCRETO, COM ACABAMENTO SUPERFICIAL, ESPESSURA DE 15 CM, FCK = 30 MPA, COM USO DE FORMAS METÁLICAS. AF_09/2021</t>
  </si>
  <si>
    <t>EXECUÇÃO DE PISO DE CONCRETO, COM ACABAMENTO SUPERFICIAL, ESPESSURA DE 20 CM, FCK = 30 MPA, COM USO DE FORMAS EM MADEIRA SERRADA. AF_09/2021</t>
  </si>
  <si>
    <t>EXECUÇÃO DE PISO DE CONCRETO, COM ACABAMENTO SUPERFICIAL, ESPESSURA DE 20 CM, FCK = 30 MPA, COM USO DE FORMAS METÁLICAS. AF_09/2021</t>
  </si>
  <si>
    <t>EXECUÇÃO DE PISO DE CONCRETO, COM ACABAMENTO SUPERFICIAL, ESPESSURA DE 25 CM, FCK = 30 MPA, COM USO DE FORMAS EM MADEIRA SERRADA. AF_09/2021</t>
  </si>
  <si>
    <t>EXECUÇÃO DE PISO DE CONCRETO, COM ACABAMENTO SUPERFICIAL, ESPESSURA DE 25 CM, FCK = 30 MPA, COM USO DE FORMAS METÁLICAS. AF_09/2021</t>
  </si>
  <si>
    <t>EXECUÇÃO DE PISO DE CONCRETO, SEM ACABAMENTO SUPERFICIAL, ESPESSURA DE 15 CM, FCK = 30 MPA, COM USO DE FORMAS EM MADEIRA SERRADA. AF_09/2021</t>
  </si>
  <si>
    <t>EXECUÇÃO DE PISO DE CONCRETO, SEM ACABAMENTO SUPERFICIAL, ESPESSURA DE 15 CM, FCK = 30 MPA, COM USO DE FORMAS METÁLICAS. AF_09/2021</t>
  </si>
  <si>
    <t>EXECUÇÃO DE PISO DE CONCRETO, SEM ACABAMENTO SUPERFICIAL, ESPESSURA DE 20 CM, FCK = 30 MPA, COM USO DE FORMAS EM MADEIRA SERRADA. AF_09/2021</t>
  </si>
  <si>
    <t>EXECUÇÃO DE PISO DE CONCRETO, SEM ACABAMENTO SUPERFICIAL, ESPESSURA DE 20 CM, FCK = 30 MPA, COM USO DE FORMAS METÁLICAS. AF_09/2021</t>
  </si>
  <si>
    <t>EXECUÇÃO DE PISO DE CONCRETO, SEM ACABAMENTO SUPERFICIAL, ESPESSURA DE 25 CM, FCK = 30 MPA, COM USO DE FORMAS EM MADEIRA SERRADA. AF_09/2021</t>
  </si>
  <si>
    <t>EXECUÇÃO DE PISO DE CONCRETO, SEM ACABAMENTO SUPERFICIAL, ESPESSURA DE 25 CM, FCK = 30 MPA, COM USO DE FORMAS METÁLICAS. AF_09/2021</t>
  </si>
  <si>
    <t>EXECUÇÃO DE RADIER, ESPESSURA DE 10 CM, FCK = 30 MPA, COM USO DE FORMAS EM MADEIRA SERRADA. AF_09/2021</t>
  </si>
  <si>
    <t>EXECUÇÃO DE RADIER, ESPESSURA DE 10 CM, FCK = 30 MPA, COM USO DE FORMAS METÁLICAS. AF_09/2021</t>
  </si>
  <si>
    <t>EXECUÇÃO DE RADIER, ESPESSURA DE 15 CM, FCK = 30 MPA, COM USO DE FORMAS EM MADEIRA SERRADA. AF_09/2021</t>
  </si>
  <si>
    <t>EXECUÇÃO DE RADIER, ESPESSURA DE 15 CM, FCK = 30 MPA, COM USO DE FORMAS METÁLICAS. AF_09/2021</t>
  </si>
  <si>
    <t>EXECUÇÃO DE RADIER, ESPESSURA DE 20 CM, FCK = 30 MPA, COM USO DE FORMAS EM MADEIRA SERRADA. AF_09/2021</t>
  </si>
  <si>
    <t>EXECUÇÃO DE RADIER, ESPESSURA DE 20 CM, FCK = 30 MPA, COM USO DE FORMAS METÁLICAS. AF_09/2021</t>
  </si>
  <si>
    <t>EXECUÇÃO DE RADIER, ESPESSURA DE 25 CM, FCK = 30 MPA, COM USO DE FORMAS EM MADEIRA SERRADA. AF_09/2021</t>
  </si>
  <si>
    <t>EXECUÇÃO DE RADIER, ESPESSURA DE 25 CM, FCK = 30 MPA, COM USO DE FORMAS METÁLICAS. AF_09/2021</t>
  </si>
  <si>
    <t>EXECUÇÃO DE RADIER, ESPESSURA DE 30 CM, FCK = 30 MPA, COM USO DE FORMAS EM MADEIRA SERRADA. AF_09/2021</t>
  </si>
  <si>
    <t>EXECUÇÃO DE RADIER, ESPESSURA DE 30 CM, FCK = 30 MPA, COM USO DE FORMAS METÁLICAS. AF_09/2021</t>
  </si>
  <si>
    <t>FABRICAÇÃO, MONTAGEM E DESMONTAGEM DE FORMA PARA RADIER, PISO DE CONCRETO OU LAJE SOBRE SOLO, EM MADEIRA SERRADA, 4 UTILIZAÇÕES. AF_09/2021</t>
  </si>
  <si>
    <t>MONTAGEM E DESMONTAGEM DE FORMA PARA RADIER, PISO DE CONCRETO OU LAJE SOBRE SOLO, COM SISTEMA DE FORMAS MANUSEÁVEIS METÁLICAS. AF_09/2021</t>
  </si>
  <si>
    <t>CHUMBAMENTO LINEAR EM ALVENARIA PARA ELETRODUTOS COM DIÂMETROS MENORES OU IGUAIS A 40 MM. AF_09/2023</t>
  </si>
  <si>
    <t>CHUMBAMENTO LINEAR EM ALVENARIA PARA RAMAIS/DISTRIBUIÇÃO DE INSTALAÇÕES HIDRÁULICAS COM DIÂMETROS MAIORES QUE 40 MM E MENORES OU IGUAIS A 75 MM. AF_09/2023</t>
  </si>
  <si>
    <t>CHUMBAMENTO LINEAR EM ALVENARIA PARA RAMAIS/DISTRIBUIÇÃO DE INSTALAÇÕES HIDRÁULICAS COM DIÂMETROS MENORES OU IGUAIS A 40 MM. AF_09/2023</t>
  </si>
  <si>
    <t>CHUMBAMENTO LINEAR EM CONTRAPISO PARA RAMAIS/DISTRIBUIÇÃO DE INSTALAÇÕES HIDRÁULICAS COM DIÂMETROS MAIORES QUE 40 MM E MENORES OU IGUAIS A 75 MM. AF_09/2023</t>
  </si>
  <si>
    <t>CHUMBAMENTO LINEAR EM CONTRAPISO PARA RAMAIS/DISTRIBUIÇÃO DE INSTALAÇÕES HIDRÁULICAS COM DIÂMETROS MAIORES QUE 75 MM E MENORES OU IGUAIS A 100 MM. AF_09/2023</t>
  </si>
  <si>
    <t>CHUMBAMENTO LINEAR EM CONTRAPISO PARA RAMAIS/DISTRIBUIÇÃO DE INSTALAÇÕES HIDRÁULICAS COM DIÂMETROS MENORES OU IGUAIS A 40 MM. AF_09/2023</t>
  </si>
  <si>
    <t>CHUMBAMENTO PONTUAL DE ABERTURA EM LAJE COM PASSAGEM DE 1 TUBO COM DIÂMETRO DE 50 MM. AF_09/2023</t>
  </si>
  <si>
    <t>CHUMBAMENTO PONTUAL DE ABERTURA EM LAJE COM PASSAGEM DE 5 TUBOS COM DIÂMETROS DE 50 MM. AF_09/2023</t>
  </si>
  <si>
    <t>CHUMBAMENTO PONTUAL EM PASSAGEM DE TUBO COM DIÂMETRO MAIOR QUE 75 MM E MENORES OU IGUAIS A 150 MM. AF_09/2023</t>
  </si>
  <si>
    <t>CHUMBAMENTO PONTUAL EM PASSAGEM DE TUBO COM DIÂMETRO MENOR OU IGUAL A 40 MM. AF_09/2023</t>
  </si>
  <si>
    <t>CHUMBAMENTO PONTUAL EM PASSAGEM DE TUBO COM DIÂMETROS ENTRE 40 MM E 75 MM. AF_09/2023</t>
  </si>
  <si>
    <t>FIXAÇÃO DE DUTOS FLEXÍVEIS CIRCULARES, DIÂMETRO 109 MM OU 4", COM ABRAÇADEIRA METÁLICA FLEXÍVEL FIXADA DIRETAMENTE NA LAJE, SOMENTE MÃO DE OBRA. AF_09/2023</t>
  </si>
  <si>
    <t>FIXAÇÃO DE DUTOS FLEXÍVEIS CIRCULARES, DIÂMETRO 109 MM OU 4", COM ABRAÇADEIRA METÁLICA FLEXÍVEL FIXADA DIRETAMENTE NA LAJE. AF_09/2023</t>
  </si>
  <si>
    <t>FIXAÇÃO DE ELETRODUTOS, DIÂMETROS MENORES OU IGUAIS A 40 MM, COM ABRAÇADEIRA METÁLICA RÍGIDA TIPO D COM PARAFUSO DE FIXAÇÃO 1 1/4", FIXADA DIRETAMENTE NA LAJE OU PAREDE. AF_09/2023</t>
  </si>
  <si>
    <t>FIXAÇÃO DE TUBOS HORIZONTAIS DE PEX OU MULTICAMADAS, DIÂMETROS IGUAIS OU INFERIORES A 40 MM, COM ABRAÇADEIRA PLÁSTICA FIXADA EM LAJE. AF_09/2023_PE</t>
  </si>
  <si>
    <t>FIXAÇÃO DE TUBOS HORIZONTAIS DE PPR DIÂMETROS MENORES OU IGUAIS A 40 MM COM ABRAÇADEIRA METÁLICA RÍGIDA TIPO U PERFIL 1 1/4", FIXADA EM PERFILADO EM LAJE. AF_09/2023_PS</t>
  </si>
  <si>
    <t>FIXAÇÃO DE TUBOS HORIZONTAIS DE PPR DIÂMETROS MENORES OU IGUAIS A 40 MM, COM ABRAÇADEIRA METÁLICA RÍGIDA TIPO D COM PARAFUSO DE FIXAÇÃO 1 1/4", FIXADA DIRETAMENTE NA LAJE OU PAREDE. AF_09/2023</t>
  </si>
  <si>
    <t>FIXAÇÃO DE TUBOS HORIZONTAIS DE PPR, DIÂMETROS MENORES OU IGUAIS A 40 MM, COM ABRAÇADEIRA METÁLICA FLEXÍVEL 18 MM, FIXADA DIRETAMENTE NA LAJE. AF_09/2023</t>
  </si>
  <si>
    <t>FIXAÇÃO DE TUBOS HORIZONTAIS DE PVC ÁGUA, PVC ESGOTO, PVC ÁGUA PLUVIAL, CPVC, PPR, COBRE OU AÇO, DIÂMETROS MAIORES QUE 40 MM E MENORES OU IGUAIS A 75 MM, COM ABRAÇADEIRA METÁLICA FLEXÍVEL 18 MM, FIXADA DIRETAMENTE NA LAJE. AF_09/2023</t>
  </si>
  <si>
    <t>FIXAÇÃO DE TUBOS HORIZONTAIS DE PVC ÁGUA, PVC ESGOTO, PVC ÁGUA PLUVIAL, CPVC, PPR, COBRE OU AÇO, DIÂMETROS MAIORES QUE 40 MM E MENORES OU IGUAIS A 75 MM, COM ABRAÇADEIRA METÁLICA RÍGIDA TIPO U PERFIL 2 1/2", FIXADA EM PERFILADO EM LAJE. AF_09/2023_PS</t>
  </si>
  <si>
    <t>FIXAÇÃO DE TUBOS HORIZONTAIS DE PVC ÁGUA, PVC ESGOTO, PVC ÁGUA PLUVIAL, CPVC, PPR, COBRE OU AÇO, DIÂMETROS MAIORES QUE 75 MM E MENORES OU IGUAIS A 100 MM, COM ABRAÇADEIRA METÁLICA FLEXÍVEL 18 MM, FIXADA DIRETAMENTE NA LAJE. AF_09/2023</t>
  </si>
  <si>
    <t>FIXAÇÃO DE TUBOS HORIZONTAIS DE PVC ÁGUA, PVC ESGOTO, PVC ÁGUA PLUVIAL, CPVC, PPR, COBRE OU AÇO, DIÂMETROS MAIORES QUE 75 MM E MENORES OU IGUAIS A 100 MM, COM ABRAÇADEIRA METÁLICA RÍGIDA TIPO U PERFIL 4", FIXADA EM PERFILADO EM LAJE. AF_09/2023_PS</t>
  </si>
  <si>
    <t>FIXAÇÃO DE TUBOS HORIZONTAIS DE PVC ÁGUA, PVC ESGOTO, PVC ÁGUA PLUVIAL, CPVC, PPR, COBRE OU AÇO, DIÂMETROS MENORES OU IGUAIS A 40 MM, COM ABRAÇADEIRA METÁLICA FLEXÍVEL 18 MM, FIXADA DIRETAMENTE NA LAJE. AF_09/2023</t>
  </si>
  <si>
    <t>FIXAÇÃO DE TUBOS HORIZONTAIS DE PVC ÁGUA, PVC ESGOTO, PVC ÁGUA PLUVIAL, CPVC, PPR, COBRE OU AÇO, DIÂMETROS MENORES OU IGUAIS A 40 MM, COM ABRAÇADEIRA METÁLICA RÍGIDA TIPO U PERFIL 1 1/4", FIXADA EM PERFILADO EM LAJE. AF_09/2023_PS</t>
  </si>
  <si>
    <t>FIXAÇÃO DE TUBOS HORIZONTAIS DE PVC ÁGUA/PVC ESGOTO/PVC PLUVIAL/CPVC/PPR/COBRE OU AÇO, DIÂMETROS MAIORES QUE 40 MM E MENORES OU IGUAIS A 75 MM, COM ABRAÇADEIRA TIPO D COM PARAFUSO DE FIXAÇÃO 2 1/2", FIXADA DIRETAMENTE NA LAJE OU PAREDE. AF_09/2023</t>
  </si>
  <si>
    <t>FIXAÇÃO DE TUBOS HORIZONTAIS DE PVC ÁGUA/PVC ESGOTO/PVC PLUVIAL/CPVC/PPR/COBRE OU AÇO, DIÂMETROS MAIORES QUE 75 MM E MENORES OU IGUAIS A 100 MM, COM ABRAÇADEIRA TIPO D COM PARAFUSO DE FIXAÇÃO 4", FIXADA DIRETAMENTE NA LAJE OU PAREDE. AF_09/2023</t>
  </si>
  <si>
    <t>FIXAÇÃO DE TUBOS HORIZONTAIS DE PVC ÁGUA/PVC ESGOTO/PVC PLUVIAL/CPVC/PPR/COBRE OU AÇO, DIÂMETROS MENORES OU IGUAIS A 40 MM, COM ABRAÇADEIRA METÁLICA RÍGIDA TIPO D COM PARAFUSO DE FIXAÇÃO 1 1/4", FIXADA DIRETAMENTE NA LAJE OU PAREDE. AF_09/2023</t>
  </si>
  <si>
    <t>FIXAÇÃO DE TUBOS VERTICAIS DE PVC ÁGUA, PVC ESGOTO, PVC ÁGUA PLUVIAL, CPVC, PPR, COBRE OU AÇO, DIÂMETROS MAIORES QUE 40 MM E MENORES OU IGUAIS A 75 MM, COM ABRAÇADEIRA METÁLICA RÍGIDA TIPO U PERFIL 2 1/2", FIXADA EM PERFILADO EM PAREDE. AF_09/2023_PS</t>
  </si>
  <si>
    <t>FIXAÇÃO DE TUBOS VERTICAIS DE PVC ÁGUA, PVC ESGOTO, PVC ÁGUA PLUVIAL, CPVC, PPR, COBRE OU AÇO, DIÂMETROS MAIORES QUE 75 MM E MENORES OU IGUAIS A 100 MM, COM ABRAÇADEIRA METÁLICA RÍGIDA TIPO U PERFIL 4", FIXADA EM PERFILADO EM PAREDE. AF_09/2023_PS</t>
  </si>
  <si>
    <t>FIXAÇÃO DE TUBOS VERTICAIS DE PVC ÁGUA, PVC ESGOTO, PVC ÁGUA PLUVIAL, CPVC, PPR, COBRE OU AÇO, DIÂMETROS MENORES OU IGUAIS A 40 MM, COM ABRAÇADEIRA METÁLICA RÍGIDA TIPO U PERFIL 1 1/4", FIXADA EM PERFILADO EM PAREDE. AF_09/2023_PS</t>
  </si>
  <si>
    <t>FURO MANUAL EM ALVENARIA, PARA INSTALAÇÕES ELÉTRICAS, DIÂMETROS MAIORES QUE 40 MM E MENORES OU IGUAIS A 75 MM. AF_09/2023</t>
  </si>
  <si>
    <t>FURO MANUAL EM ALVENARIA, PARA INSTALAÇÕES ELÉTRICAS, DIÂMETROS MAIORES QUE 75 MM E MENORES OU IGUAIS A 100 MM. AF_09/2023</t>
  </si>
  <si>
    <t>FURO MANUAL EM ALVENARIA, PARA INSTALAÇÕES ELÉTRICAS, DIÂMETROS MENORES OU IGUAIS A 40 MM. AF_09/2023</t>
  </si>
  <si>
    <t>FURO MANUAL EM ALVENARIA, PARA INSTALAÇÕES HIDRÁULICAS, DIÂMETROS MAIORES QUE 40 MM E MENORES OU IGUAIS A 75 MM. AF_09/2023</t>
  </si>
  <si>
    <t>FURO MANUAL EM ALVENARIA, PARA INSTALAÇÕES HIDRÁULICAS, DIÂMETROS MAIORES QUE 75 MM E MENORES OU IGUAIS A 100 MM. AF_09/2023</t>
  </si>
  <si>
    <t>FURO MANUAL EM ALVENARIA, PARA INSTALAÇÕES HIDRÁULICAS, DIÂMETROS MENORES OU IGUAIS A 40 MM. AF_09/2023</t>
  </si>
  <si>
    <t>FURO MECANIZADO EM ALVENARIA, PARA INSTALAÇÕES ELÉTRICAS, DIÂMETROS MAIORES QUE 40 MM E MENORES OU IGUAIS A 75 MM. AF_09/2023</t>
  </si>
  <si>
    <t>FURO MECANIZADO EM ALVENARIA, PARA INSTALAÇÕES ELÉTRICAS, DIÂMETROS MAIORES QUE 75 MM E MENORES OU IGUAIS A 100 MM. AF_09/2023</t>
  </si>
  <si>
    <t>FURO MECANIZADO EM ALVENARIA, PARA INSTALAÇÕES ELÉTRICAS, DIÂMETROS MENORES OU IGUAIS A 40 MM. AF_09/2023</t>
  </si>
  <si>
    <t>FURO MECANIZADO EM ALVENARIA, PARA INSTALAÇÕES HIDRÁULICAS, DIÂMETROS MAIORES QUE 40 MM E MENORES OU IGUAIS A 75 MM. AF_09/2023</t>
  </si>
  <si>
    <t>FURO MECANIZADO EM ALVENARIA, PARA INSTALAÇÕES HIDRÁULICAS, DIÂMETROS MAIORES QUE 75 MM E MENORES OU IGUAIS A 100 MM. AF_09/2023</t>
  </si>
  <si>
    <t>FURO MECANIZADO EM ALVENARIA, PARA INSTALAÇÕES HIDRÁULICAS, DIÂMETROS MENORES OU IGUAIS A 40 MM. AF_09/2023</t>
  </si>
  <si>
    <t>FURO MECANIZADO EM CONCRETO, COM MARTELO DEMOLIDOR, PARA INSTALAÇÕES ELÉTRICAS, DIÂMETROS MAIORES QUE 40 MM E MENORES OU IGUAIS A 75 MM. AF_09/2023</t>
  </si>
  <si>
    <t>FURO MECANIZADO EM CONCRETO, COM MARTELO DEMOLIDOR, PARA INSTALAÇÕES ELÉTRICAS, DIÂMETROS MAIORES QUE 75 MM E MENORES OU IGUAIS A 150 MM. AF_09/2023</t>
  </si>
  <si>
    <t>FURO MECANIZADO EM CONCRETO, COM MARTELO DEMOLIDOR, PARA INSTALAÇÕES ELÉTRICAS, DIÂMETROS MENORES OU IGUAIS A 40 MM. AF_09/2023</t>
  </si>
  <si>
    <t>FURO MECANIZADO EM CONCRETO, COM MARTELO DEMOLIDOR, PARA INSTALAÇÕES HIDRÁULICAS, DIÂMETROS MAIORES QUE 40 MM E MENORES OU IGUAIS A 75 MM. AF_09/2023</t>
  </si>
  <si>
    <t>FURO MECANIZADO EM CONCRETO, COM MARTELO DEMOLIDOR, PARA INSTALAÇÕES HIDRÁULICAS, DIÂMETROS MAIORES QUE 75 MM E MENORES OU IGUAIS A 150 MM. AF_09/2023</t>
  </si>
  <si>
    <t>FURO MECANIZADO EM CONCRETO, COM MARTELO DEMOLIDOR, PARA INSTALAÇÕES HIDRÁULICAS, DIÂMETROS MENORES OU IGUAIS A 40 MM. AF_09/2023</t>
  </si>
  <si>
    <t>FURO MECANIZADO EM CONCRETO, COM PERFURATRIZ, PARA INSTALAÇÕES ELÉTRICAS, DIÂMETROS MAIORES QUE 40 MM E MENORES OU IGUAIS A 75 MM. AF_09/2023</t>
  </si>
  <si>
    <t>FURO MECANIZADO EM CONCRETO, COM PERFURATRIZ, PARA INSTALAÇÕES ELÉTRICAS, DIÂMETROS MAIORES QUE 75 MM E MENORES OU IGUAIS A 150 MM. AF_09/2023</t>
  </si>
  <si>
    <t>FURO MECANIZADO EM CONCRETO, COM PERFURATRIZ, PARA INSTALAÇÕES ELÉTRICAS, DIÂMETROS MENORES OU IGUAIS A 40 MM. AF_09/2023</t>
  </si>
  <si>
    <t>FURO MECANIZADO EM CONCRETO, COM PERFURATRIZ, PARA INSTALAÇÕES HIDRÁULICAS, DIÂMETROS MAIORES QUE 40 MM E MENORES OU IGUAIS A 75 MM. AF_09/2023</t>
  </si>
  <si>
    <t>FURO MECANIZADO EM CONCRETO, COM PERFURATRIZ, PARA INSTALAÇÕES HIDRÁULICAS, DIÂMETROS MAIORES QUE 75 MM E MENORES OU IGUAIS A 150 MM. AF_09/2023</t>
  </si>
  <si>
    <t>FURO MECANIZADO EM CONCRETO, COM PERFURATRIZ, PARA INSTALAÇÕES HIDRÁULICAS, DIÂMETROS MENORES OU IGUAIS A 40 MM. AF_09/2023</t>
  </si>
  <si>
    <t>PASSANTE TIPO PEÇA EM FÔRMA DE MADEIRA, FIXADO EM LAJE, PARA PASSAGEM DE NO MÁXIMO 5 TUBOS DE 50 MM DE DIÂMETRO. AF_09/2023</t>
  </si>
  <si>
    <t>PASSANTE TIPO PEÇA EM POLIESTIRENO (ISOPOR), FIXADO EM LAJE, PARA ABERTURA PARA PASSAGEM DE 1 TUBO DE ATÉ 50 MM DE DIÂMETRO. AF_09/2023</t>
  </si>
  <si>
    <t>PASSANTE TIPO PEÇA EM POLIESTIRENO (ISOPOR), FIXADO EM LAJE, PARA PASSAGEM DE NO MÁXIMO 5 TUBOS DE 50 MM DE DIÂMETRO. AF_09/2023</t>
  </si>
  <si>
    <t>PASSANTE TIPO TUBO COM DIÂMETRO DE 100 MM, FIXADO EM LAJE, PARA PASSAGEM DE TUBULAÇÕES COM NO MÁXIMO 75 MM DE DIÂMETRO. AF_09/2023</t>
  </si>
  <si>
    <t>PASSANTE TIPO TUBO COM DIÂMETRO DE 150 MM, FIXADO EM LAJE, PARA PASSAGEM DE TUBULAÇÕES COM NO MÁXIMO 100 MM DE DIÂMETRO. AF_09/2023</t>
  </si>
  <si>
    <t>PASSANTE TIPO TUBO COM DIÂMETRO DE 40 MM, FIXADO EM LAJE, PARA PASSAGEM DE TUBULAÇÕES COM NO MÁXIMO 32 MM DE DIÂMETRO. AF_09/2023</t>
  </si>
  <si>
    <t>PASSANTE TIPO TUBO COM DIÂMETRO DE 50 MM, FIXADO EM LAJE, PARA PASSAGEM DE TUBULAÇÕES COM NO MÁXIMO 40 MM DE DIÂMETRO. AF_09/2023</t>
  </si>
  <si>
    <t>PASSANTE TIPO TUBO COM DIÂMETRO DE 75 MM, FIXADO EM LAJE, PARA PASSAGEM DE TUBULAÇÕES COM NO MÁXIMO 50 MM DE DIÂMETRO. AF_09/2023</t>
  </si>
  <si>
    <t>QUEBRA EM ALVENARIA PARA INSTALAÇÃO DE ABRIGO PARA MANGUEIRAS (90X60 CM). AF_09/2023</t>
  </si>
  <si>
    <t>QUEBRA EM ALVENARIA PARA INSTALAÇÃO DE CAIXA DE TOMADA (4X4 OU 4X2). AF_09/2023</t>
  </si>
  <si>
    <t>QUEBRA EM ALVENARIA PARA INSTALAÇÃO DE QUADRO DISTRIBUIÇÃO GRANDE (76X40 CM). AF_09/2023</t>
  </si>
  <si>
    <t>QUEBRA EM ALVENARIA PARA INSTALAÇÃO DE QUADRO DISTRIBUIÇÃO PEQUENO (19X25 CM). AF_09/2023</t>
  </si>
  <si>
    <t>RASGO LINEAR MANUAL EM ALVENARIA, PARA ELETRODUTOS, DIÂMETROS MENORES OU IGUAIS A 40 MM. AF_09/2023</t>
  </si>
  <si>
    <t>RASGO LINEAR MANUAL EM ALVENARIA, PARA RAMAIS/ DISTRIBUIÇÃO DE INSTALAÇÕES HIDRÁULICAS, DIÂMETROS MAIORES QUE 40 MM E MENORES OU IGUAIS A 75 MM. AF_09/2023</t>
  </si>
  <si>
    <t>RASGO LINEAR MANUAL EM ALVENARIA, PARA RAMAIS/ DISTRIBUIÇÃO DE INSTALAÇÕES HIDRÁULICAS, DIÂMETROS MENORES OU IGUAIS A 40 MM. AF_09/2023</t>
  </si>
  <si>
    <t>RASGO LINEAR MECANIZADO EM ALVENARIA, PARA ELETRODUTOS, DIÂMETROS MENORES OU IGUAIS A 40 MM. AF_09/2023</t>
  </si>
  <si>
    <t>RASGO LINEAR MECANIZADO EM ALVENARIA, PARA RAMAIS/ DISTRIBUIÇÃO DE INSTALAÇÕES HIDRÁULICAS, DIÂMETROS MAIORES QUE 40 MM E MENORES OU IGUAIS A 75 MM. AF_09/2023</t>
  </si>
  <si>
    <t>RASGO LINEAR MECANIZADO EM ALVENARIA, PARA RAMAIS/ DISTRIBUIÇÃO DE INSTALAÇÕES HIDRÁULICAS, DIÂMETROS MENORES OU IGUAIS A 40 MM. AF_09/2023</t>
  </si>
  <si>
    <t>RASGO LINEAR MECANIZADO EM CONCRETO, PARA RAMAIS/ DISTRIBUIÇÃO DE INSTALAÇÕES HIDRÁULICAS, DIÂMETROS MAIORES QUE 40 MM E MENORES OU IGUAIS A 75 MM. AF_09/2023</t>
  </si>
  <si>
    <t>RASGO LINEAR MECANIZADO EM CONCRETO, PARA RAMAIS/ DISTRIBUIÇÃO DE INSTALAÇÕES HIDRÁULICAS, DIÂMETROS MAIORES QUE 75 MM E MENORES OU IGUAIS A 100 MM. AF_09/2023</t>
  </si>
  <si>
    <t>RASGO LINEAR MECANIZADO EM CONCRETO, PARA RAMAIS/ DISTRIBUIÇÃO DE INSTALAÇÕES HIDRÁULICAS, DIÂMETROS MENORES OU IGUAIS A 40 MM. AF_09/2023</t>
  </si>
  <si>
    <t>RASGO LINEAR MECANIZADO EM CONTRAPISO, PARA RAMAIS/ DISTRIBUIÇÃO DE INSTALAÇÕES HIDRÁULICAS, DIÂMETROS MAIORES QUE 40 MM E MENORES OU IGUAIS A 75 MM. AF_09/2023_PS</t>
  </si>
  <si>
    <t>RASGO LINEAR MECANIZADO EM CONTRAPISO, PARA RAMAIS/ DISTRIBUIÇÃO DE INSTALAÇÕES HIDRÁULICAS, DIÂMETROS MAIORES QUE 75 MM E MENORES OU IGUAIS A 100 MM. AF_09/2023_PS</t>
  </si>
  <si>
    <t>RASGO LINEAR MECANIZADO EM CONTRAPISO, PARA RAMAIS/ DISTRIBUIÇÃO DE INSTALAÇÕES HIDRÁULICAS, DIÂMETROS MENORES OU IGUAIS A 40 MM. AF_09/2023_PS</t>
  </si>
  <si>
    <t>SUPORTE PARA 2 ELETRODUTOS, ESPAÇADO A CADA 80 CM, EM PERFILADO COM COMPRIMENTO DE 25 CM FIXADO EM LAJE, POR METRO DE ELETRODUTO FIXADO. AF_09/2023</t>
  </si>
  <si>
    <t>SUPORTE PARA 2 TUBOS HORIZONTAIS, ESPAÇADO A CADA 56 CM, EM PERFILADO COM COMPRIMENTO DE 25 CM FIXADO EM LAJE, POR METRO DE TUBULAÇÃO FIXADA. AF_09/2023</t>
  </si>
  <si>
    <t>SUPORTE PARA 2 TUBOS VERTICAIS, ESPAÇADO A CADA 150 CM, EM PERFILADO COM COMPRIMENTO DE 25 CM FIXADO EM PAREDE, POR METRO DE TUBULAÇÃO FIXADA. AF_09/2023</t>
  </si>
  <si>
    <t>SUPORTE PARA 4 ELETRODUTOS, ESPAÇADO A CADA 80 CM, EM PERFILADO COM COMPRIMENTO DE 42 CM FIXADO EM LAJE, POR METRO DE ELETRODUTO FIXADO. AF_09/2023</t>
  </si>
  <si>
    <t>SUPORTE PARA 4 TUBOS HORIZONTAIS, ESPAÇADO A CADA 56 CM, EM PERFILADO COM COMPRIMENTO DE 42 CM FIXADO EM LAJE, POR METRO DE TUBULAÇÃO FIXADA. AF_09/2023</t>
  </si>
  <si>
    <t>SUPORTE PARA 4 TUBOS VERTICAIS, ESPAÇADO A CADA 150 CM, EM PERFILADO COM COMPRIMENTO DE 42 CM FIXADO EM PAREDE, POR METRO DE TUBULAÇÃO FIXADA. AF_09/2023</t>
  </si>
  <si>
    <t>SUPORTE PARA DUTO EM CHAPA GALVANIZADA BITOLA 24, EM PERFILADO COM COMPRIMENTO DE 55 CM FIXADO EM LAJE, POR METRO DE DUTO FIXADO. AF_09/2023</t>
  </si>
  <si>
    <t>SUPORTE PARA DUTO EM CHAPA GALVANIZADA BITOLA 26, EM PERFILADO COM COMPRIMENTO DE 35 CM FIXADO EM LAJE, POR METRO DE DUTO FIXADO. AF_09/2023</t>
  </si>
  <si>
    <t>SUPORTE PARA ELETROCALHA LISA OU PERFURADA EM AÇO GALVANIZADO, LARGURA 400 MM, EM PERFILADO COM COMPRIMENTO DE 45 CM FIXADO EM LAJE, POR METRO DE ELETROCALHA FIXADA. AF_09/2023</t>
  </si>
  <si>
    <t>SUPORTE PARA ELETROCALHA LISA OU PERFURADA EM AÇO GALVANIZADO, LARGURA 800 MM, EM PERFILADO COM COMPRIMENTO DE 85 CM FIXADO EM LAJE, POR METRO DE ELETROCALHA FIXADA. AF_09/2023</t>
  </si>
  <si>
    <t>EXECUÇÃO DE IMPRIMAÇÃO IMPERMEABILIZANTE COM ASFALTO DILUÍDO CM-30, PARA O FECHAMENTO DE VALAS. AF_05/2021</t>
  </si>
  <si>
    <t>EXECUÇÃO DE PINTURA DE LIGAÇÃO COM EMULSÃO ASFÁLTICA RR-2C, PARA O FECHAMENTO DE VALAS. AF_12/2020</t>
  </si>
  <si>
    <t>EXECUÇÃO DE TAPA BURACO COM APLICAÇÃO DE CONCRETO ASFÁLTICO (AQUISIÇÃO EM USINA) E PINTURA DE LIGAÇÃO. AF_12/2020</t>
  </si>
  <si>
    <t>EXECUÇÃO DE TAPA BURACO COM APLICAÇÃO DE CONCRETO ASFÁLTICO (USINAGEM PRÓPRIA) E PINTURA DE LIGAÇÃO. AF_12/2020</t>
  </si>
  <si>
    <t>EXECUÇÃO DE TAPA BURACO COM APLICAÇÃO DE PRÉ MISTURADO A FRIO (AQUISIÇÃO EM USINA) E PINTURA DE LIGAÇÃO. AF_12/2020</t>
  </si>
  <si>
    <t>EXECUÇÃO DE TAPA BURACO COM APLICAÇÃO DE PRÉ MISTURADO A FRIO (USINAGEM PRÓPRIA) E PINTURA DE LIGAÇÃO. AF_12/2020</t>
  </si>
  <si>
    <t>REASSENTAMENTO DE BLOCOS 16 FACES PARA PISO INTERTRAVADO, ESPESSURA DE 10 CM, EM VIA/ESTACIONAMENTO, COM REAPROVEITAMENTO DOS BLOCOS 16 FACES - INCLUSO RETIRADA E COLOCAÇÃO DO MATERIAL. AF_12/2020</t>
  </si>
  <si>
    <t>REASSENTAMENTO DE BLOCOS 16 FACES PARA PISO INTERTRAVADO, ESPESSURA DE 4 CM, EM CALÇADA, COM REAPROVEITAMENTO DOS BLOCOS 16 FACES - INCLUSO RETIRADA E COLOCAÇÃO DO MATERIAL. AF_12/2020</t>
  </si>
  <si>
    <t>REASSENTAMENTO DE BLOCOS 16 FACES PARA PISO INTERTRAVADO, ESPESSURA DE 6 CM, EM CALÇADA, COM REAPROVEITAMENTO DOS BLOCOS 16 FACES - INCLUSO RETIRADA E COLOCAÇÃO DO MATERIAL. AF_12/2020</t>
  </si>
  <si>
    <t>REASSENTAMENTO DE BLOCOS 16 FACES PARA PISO INTERTRAVADO, ESPESSURA DE 6 CM, EM VIA/ESTACIONAMENTO, COM REAPROVEITAMENTO DOS BLOCOS 16 FACES - INCLUSO RETIRADA E COLOCAÇÃO DO MATERIAL. AF_12/2020</t>
  </si>
  <si>
    <t>REASSENTAMENTO DE BLOCOS 16 FACES PARA PISO INTERTRAVADO, ESPESSURA DE 8 CM, EM VIA/ESTACIONAMENTO, COM REAPROVEITAMENTO DOS BLOCOS 16 FACES - INCLUSO RETIRADA E COLOCAÇÃO DO MATERIAL. AF_12/2020</t>
  </si>
  <si>
    <t>REASSENTAMENTO DE BLOCOS PISOGRAMA PARA PISO INTERTRAVADO, COM REAPROVEITAMENTO DOS BLOCOS PISOGRAMA - INCLUSO RETIRADA E COLOCAÇÃO DO MATERIAL. AF_12/2020</t>
  </si>
  <si>
    <t>REASSENTAMENTO DE BLOCOS RETANGULAR PARA PISO INTERTRAVADO, ESPESSURA DE 10 CM, EM VIA/ESTACIONAMENTO, COM REAPROVEITAMENTO DOS BLOCOS RETANGULAR - INCLUSO RETIRADA E COLOCAÇÃO DO MATERIAL. AF_12/2020</t>
  </si>
  <si>
    <t>REASSENTAMENTO DE BLOCOS RETANGULAR PARA PISO INTERTRAVADO, ESPESSURA DE 4 CM, EM CALÇADA, COM REAPROVEITAMENTO DOS BLOCOS RETANGULAR - INCLUSO RETIRADA E COLOCAÇÃO DO MATERIAL. AF_12/2020</t>
  </si>
  <si>
    <t>REASSENTAMENTO DE BLOCOS RETANGULAR PARA PISO INTERTRAVADO, ESPESSURA DE 6 CM, EM CALÇADA, COM REAPROVEITAMENTO DOS BLOCOS RETANGULAR - INCLUSO RETIRADA E COLOCAÇÃO DO MATERIAL. AF_12/2020</t>
  </si>
  <si>
    <t>REASSENTAMENTO DE BLOCOS RETANGULAR PARA PISO INTERTRAVADO, ESPESSURA DE 6 CM, EM VIA/ESTACIONAMENTO, COM REAPROVEITAMENTO DOS BLOCOS RETANGULAR - INCLUSO RETIRADA E COLOCAÇÃO DO MATERIAL. AF_12/2020</t>
  </si>
  <si>
    <t>REASSENTAMENTO DE BLOCOS RETANGULAR PARA PISO INTERTRAVADO, ESPESSURA DE 8 CM, EM VIA/ESTACIONAMENTO, COM REAPROVEITAMENTO DOS BLOCOS RETANGULAR - INCLUSO RETIRADA E COLOCAÇÃO DO MATERIAL. AF_12/2020</t>
  </si>
  <si>
    <t>REASSENTAMENTO DE BLOCOS SEXTAVADO PARA PISO INTERTRAVADO, ESPESSURA DE 10 CM, EM VIA/ESTACIONAMENTO, COM REAPROVEITAMENTO DOS BLOCOS SEXTAVADO - INCLUSO RETIRADA E COLOCAÇÃO DO MATERIAL. AF_12/2020</t>
  </si>
  <si>
    <t>REASSENTAMENTO DE BLOCOS SEXTAVADO PARA PISO INTERTRAVADO, ESPESSURA DE 6 CM, EM CALÇADA, COM REAPROVEITAMENTO DOS BLOCOS SEXTAVADOS - INCLUSO RETIRADA E COLOCAÇÃO DO MATERIAL. AF_12/2020</t>
  </si>
  <si>
    <t>REASSENTAMENTO DE BLOCOS SEXTAVADO PARA PISO INTERTRAVADO, ESPESSURA DE 6 CM, EM VIA/ESTACIONAMENTO, COM REAPROVEITAMENTO DOS BLOCOS SEXTAVADO - INCLUSO RETIRADA E COLOCAÇÃO DO MATERIAL. AF_12/2020</t>
  </si>
  <si>
    <t>REASSENTAMENTO DE BLOCOS SEXTAVADO PARA PISO INTERTRAVADO, ESPESSURA DE 8 CM, EM VIA/ESTACIONAMENTO, COM REAPROVEITAMENTO DOS BLOCOS SEXTAVADO - INCLUSO RETIRADA E COLOCAÇÃO DO MATERIAL. AF_12/2020</t>
  </si>
  <si>
    <t>REASSENTAMENTO DE PARALELEPÍPEDOS, REJUNTAMENTO COM ARGAMASSA, COM REAPROVEITAMENTO DOS PARALELEPÍPEDOS - INCLUSO RETIRADA E COLOCAÇÃO DO MATERIAL. AF_12/2020</t>
  </si>
  <si>
    <t>REASSENTAMENTO DE PARALELEPÍPEDOS, REJUNTAMENTO COM PEDRISCO E EMULSÃO ASFÁLTICA, COM REAPROVEITAMENTO DOS PARALELEPÍPEDOS - INCLUSO RETIRADA E COLOCAÇÃO DO MATERIAL. AF_12/2020</t>
  </si>
  <si>
    <t>REASSENTAMENTO DE PARALELEPÍPEDOS, REJUNTAMENTO COM PÓ DE PEDRA, COM REAPROVEITAMENTO DOS PARALELEPÍPEDOS - INCLUSO RETIRADA E COLOCAÇÃO DO MATERIAL. AF_12/2020</t>
  </si>
  <si>
    <t>REASSENTAMENTO DE PEDRAS POLIÉDRICAS, REJUNTAMENTO COM ARGAMASSA, COM REAPROVEITAMENTO DAS PEDRAS POLIÉDRICAS - INCLUSO RETIRADA E COLOCAÇÃO DO MATERIAL. AF_12/2020</t>
  </si>
  <si>
    <t>REASSENTAMENTO DE PEDRAS POLIÉDRICAS, REJUNTAMENTO COM PEDRISCO E EMULSÃO ASFÁLTICA, COM REAPROVEITAMENTO DAS PEDRAS POLIÉDRICAS - INCLUSO RETIRADA E COLOCAÇÃO DO MATERIAL. AF_12/2020</t>
  </si>
  <si>
    <t>REASSENTAMENTO DE PEDRAS POLIÉDRICAS, REJUNTAMENTO COM PÓ DE PEDRA, COM REAPROVEITAMENTO DAS PEDRAS POLIÉDRICAS - INCLUSO RETIRADA E COLOCAÇÃO DO MATERIAL. AF_12/2020</t>
  </si>
  <si>
    <t>RECOMPOSIÇÃO DE BASE E OU SUB-BASE PARA FECHAMENTO DE VALAS DE BRITA GRADUADA SIMPLES - INCLUSO RETIRADA E COLOCAÇÃO DO MATERIAL. AF_12/2020</t>
  </si>
  <si>
    <t>RECOMPOSIÇÃO DE BASE E OU SUB-BASE PARA FECHAMENTO DE VALAS DE SOLO BRITA (40/60)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</si>
  <si>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</si>
  <si>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</si>
  <si>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</si>
  <si>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RECOMPOSIÇÃO DE BASE E OU SUB-BASE PARA FECHAMENTO DE VALAS DE SOLO BRITA (50/50) - INCLUSO RETIRADA E COLOCAÇÃO DO MATERIAL. AF_12/2020</t>
  </si>
  <si>
    <t>RECOMPOSIÇÃO DE BASE E OU SUB-BASE PARA FECHAMENTO DE VALAS DE SOLO BRITA (50/50) COM CIMENTO (TEOR DE 4%) - INCLUSO RETIRADA E COLOCAÇÃO DO MATERIAL. AF_12/2020</t>
  </si>
  <si>
    <t>RECOMPOSIÇÃO DE BASE E OU SUB-BASE PARA FECHAMENTO DE VALAS DE SOLO BRITA (50/50) COM CIMENTO (TEOR DE 6%) - INCLUSO RETIRADA E COLOCAÇÃO DO MATERIAL. AF_12/2020</t>
  </si>
  <si>
    <t>RECOMPOSIÇÃO DE BASE E OU SUB-BASE PARA FECHAMENTO DE VALAS DE SOLO BRITA (50/50) COM CIMENTO (TEOR DE 8%) - INCLUSO RETIRADA E COLOCAÇÃO DO MATERIAL. AF_12/2020</t>
  </si>
  <si>
    <t>RECOMPOSIÇÃO DE BASE E OU SUB-BASE PARA FECHAMENTO DE VALAS DE SOLO COM CIMENTO (TEOR DE 6%) - INCLUSO RETIRADA E COLOCAÇÃO DO MATERIAL. AF_12/2020</t>
  </si>
  <si>
    <t>RECOMPOSIÇÃO DE BASE E OU SUB-BASE PARA FECHAMENTO DE VALAS DE SOLO COM CIMENTO (TEOR DE 8%) - INCLUSO RETIRADA E COLOCAÇÃO DO MATERIAL. AF_12/2020</t>
  </si>
  <si>
    <t>RECOMPOSIÇÃO DE BASE E OU SUB-BASE PARA FECHAMENTO DE VALAS DE SOLO MELHORADO COM CIMENTO (TEOR DE 2%) - INCLUSO RETIRADA E COLOCAÇÃO DO MATERIAL. AF_12/2020</t>
  </si>
  <si>
    <t>RECOMPOSIÇÃO DE BASE E OU SUB-BASE PARA FECHAMENTO DE VALAS DE SOLO MELHORADO COM CIMENTO (TEOR DE 4%) - INCLUSO RETIRADA E COLOCAÇÃO DO MATERIAL. AF_12/2020</t>
  </si>
  <si>
    <t>RECOMPOSIÇÃO DE BASE E OU SUB-BASE PARA FECHAMENTO DE VALAS DE SOLOS DE COMPORTAMENTO LATERÍTICO (ARENOSO) - INCLUSO RETIRADA E COLOCAÇÃO DO MATERIAL. AF_12/2020</t>
  </si>
  <si>
    <t>RECOMPOSIÇÃO DE BASE E OU SUB-BASE PARA REMENDO PROFUNDO DE BRITA GRADUADA SIMPLES - INCLUSO RETIRADA E COLOCAÇÃO DO MATERIAL. AF_12/2020</t>
  </si>
  <si>
    <t>RECOMPOSIÇÃO DE BASE E OU SUB-BASE PARA REMENDO PROFUNDO DE SOLO BRITA (40/60) - INCLUSO RETIRADA E COLOCAÇÃO DO MATERIAL. AF_12/2020</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</si>
  <si>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</si>
  <si>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</si>
  <si>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</si>
  <si>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REMENDO PROFUNDO DE SOLO BRITA (50/50) - INCLUSO RETIRADA E COLOCAÇÃO DO MATERIAL. AF_12/2020</t>
  </si>
  <si>
    <t>RECOMPOSIÇÃO DE BASE E OU SUB-BASE PARA REMENDO PROFUNDO DE SOLO BRITA (50/50) COM CIMENTO (TEOR DE 4%) - INCLUSO RETIRADA E COLOCAÇÃO DO MATERIAL. AF_12/2020</t>
  </si>
  <si>
    <t>RECOMPOSIÇÃO DE BASE E OU SUB-BASE PARA REMENDO PROFUNDO DE SOLO BRITA (50/50) COM CIMENTO (TEOR DE 6%) - INCLUSO RETIRADA E COLOCAÇÃO DO MATERIAL. AF_12/2020</t>
  </si>
  <si>
    <t>RECOMPOSIÇÃO DE BASE E OU SUB-BASE PARA REMENDO PROFUNDO DE SOLO BRITA (50/50) COM CIMENTO (TEOR DE 8%) - INCLUSO RETIRADA E COLOCAÇÃO DO MATERIAL. AF_12/2020</t>
  </si>
  <si>
    <t>RECOMPOSIÇÃO DE BASE E OU SUB-BASE PARA REMENDO PROFUNDO DE SOLO COM CIMENTO (TEOR DE 6%) - INCLUSO RETIRADA E COLOCAÇÃO DO MATERIAL. AF_12/2020</t>
  </si>
  <si>
    <t>RECOMPOSIÇÃO DE BASE E OU SUB-BASE PARA REMENDO PROFUNDO DE SOLO COM CIMENTO (TEOR DE 8%) - INCLUSO RETIRADA E COLOCAÇÃO DO MATERIAL. AF_12/2020</t>
  </si>
  <si>
    <t>RECOMPOSIÇÃO DE BASE E OU SUB-BASE PARA REMENDO PROFUNDO DE SOLO MELHORADO COM CIMENTO (TEOR DE 2%) - INCLUSO RETIRADA E COLOCAÇÃO DO MATERIAL. AF_12/2020</t>
  </si>
  <si>
    <t>RECOMPOSIÇÃO DE BASE E OU SUB-BASE PARA REMENDO PROFUNDO DE SOLO MELHORADO COM CIMENTO (TEOR DE 4%) - INCLUSO RETIRADA E COLOCAÇÃO DO MATERIAL. AF_12/2020</t>
  </si>
  <si>
    <t>RECOMPOSIÇÃO DE BASE E OU SUB-BASE PARA REMENDO PROFUNDO DE SOLOS DE COMPORTAMENTO LATERÍTICO (ARENOSO) - INCLUSO RETIRADA E COLOCAÇÃO DO MATERIAL. AF_12/2020</t>
  </si>
  <si>
    <t>RECOMPOSIÇÃO DE PAVIMENTO EM PARALELEPÍPEDOS, REJUNTAMENTO COM ARGAMASSA, COM REAPROVEITAMENTO DOS PARALELEPÍPEDOS, PARA O FECHAMENTO DE VALAS - INCLUSO RETIRADA E COLOCAÇÃO DO MATERIAL. AF_12/2020</t>
  </si>
  <si>
    <t>RECOMPOSIÇÃO DE PAVIMENTO EM PARALELEPÍPEDOS, REJUNTAMENTO COM PEDRISCO E EMULSÃO ASFÁLTICA, COM REAPROVEITAMENTO DOS PARALELEPÍPEDOS, PARA O FECHAMENTO DE VALAS - INCLUSO RETIRADA E COLOCAÇÃO DO MATERIAL. AF_12/2020</t>
  </si>
  <si>
    <t>RECOMPOSIÇÃO DE PAVIMENTO EM PARALELEPÍPEDOS, REJUNTAMENTO COM PÓ DE PEDRA, COM REAPROVEITAMENTO DOS PARALELEPÍPEDOS, PARA O FECHAMENTO DE VALAS - INCLUSO RETIRADA E COLOCAÇÃO DO MATERIAL. AF_12/2020</t>
  </si>
  <si>
    <t>RECOMPOSIÇÃO DE PAVIMENTO EM PEDRAS POLIÉDRICAS, REJUNTAMENTO COM ARGAMASSA, COM REAPROVEITAMENTO DAS PEDRAS POLIÉDRICAS, PARA O FECHAMENTO DE VALAS - INCLUSO RETIRADA E COLOCAÇÃO DO MATERIAL. AF_12/2020</t>
  </si>
  <si>
    <t>RECOMPOSIÇÃO DE PAVIMENTO EM PEDRAS POLIÉDRICAS, REJUNTAMENTO COM PEDRISCO E EMULSÃO ASFÁLTICA COM REAPROVEITAMENTO DAS PEDRAS POLIÉDRICAS, PARA O FECHAMENTO DE VALAS - INCLUSO RETIRADA E COLOCAÇÃO DO MATERIAL. AF_12/2020</t>
  </si>
  <si>
    <t>RECOMPOSIÇÃO DE PAVIMENTO EM PISO INTERTRAVADO SEXTAVADO, COM REAPROVEITAMENTO DOS BLOCOS SEXTAVADO, PARA O FECHAMENTO DE VALAS - INCLUSO RETIRADA E COLOCAÇÃO DO MATERIAL. AF_12/2020</t>
  </si>
  <si>
    <t>RECOMPOSIÇÃO DE PAVIMENTO EM PISO INTERTRAVADO, COM REAPROVEITAMENTO DOS BLOCOS INTERTRAVADOS, PARA FECHAMENTO DE VALAS - INCLUSO RETIRADA E COLOCAÇÃO DO MATERIAL. AF_12/2020</t>
  </si>
  <si>
    <t>RECOMPOSIÇÃO DE PAVIMENTOS EM PEDRA POLIÉDRICA, REJUNTAMENTO COM PÓ DE PEDRA, COM REAPROVEITAMENTO DAS PEDRAS POLIÉDRICAS PARA O FECHAMENTO DE VALAS - INCLUSO RETIRADA E COLOCAÇÃO DO MATERIAL. AF_12/2020</t>
  </si>
  <si>
    <t>RECOMPOSIÇÃO DE REVESTIMENTO EM CONCRETO ASFÁLTICO (AQUISIÇÃO EM USINA), PARA O FECHAMENTO DE VALAS - INCLUSO DEMOLIÇÃO DO PAVIMENTO. AF_12/2020</t>
  </si>
  <si>
    <t>RECOMPOSIÇÃO DE REVESTIMENTO EM CONCRETO ASFÁLTICO (USINAGEM PRÓPRIA), PARA O FECHAMENTO DE VALAS - INCLUSO DEMOLIÇÃO DO PAVIMENTO. AF_12/2020</t>
  </si>
  <si>
    <t>RECOMPOSIÇÃO DE REVESTIMENTO EM PRÉ MISTURADO A FRIO (AQUISIÇÃO EM USINA), PARA FECHAMENTO DE VALAS - INCLUSO DEMOLIÇÃO DO PAVIMENTO. AF_12/2020</t>
  </si>
  <si>
    <t>RECOMPOSIÇÃO DE REVESTIMENTO EM PRÉ MISTURADO A FRIO (USINAGEM PRÓPRIA), PARA FECHAMENTO DE VALAS - INCLUSO DEMOLIÇÃO DO PAVIMENTO. AF_12/2020</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</si>
  <si>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</si>
  <si>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</si>
  <si>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</si>
  <si>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</si>
  <si>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25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</si>
  <si>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</si>
  <si>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</si>
  <si>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</si>
  <si>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</si>
  <si>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</si>
  <si>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CONCRETAGEM COMO PROTEÇÃO MECÂNICA ADICIONAL NO REATERRO PARA REDE ENTERRADA DE DISTRIBUIÇÃO DE ENERGIA ELÉTRICA - FORNECIMENTO E INSTALAÇÃO. AF_12/2021</t>
  </si>
  <si>
    <t>CURVA 90 GRAUS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</si>
  <si>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</si>
  <si>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</si>
  <si>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</si>
  <si>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</si>
  <si>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ELETRODUTO FLEXÍVEL CORRUGADO, PEAD, DN 100 (4"), PARA REDE ENTERRADA DE DISTRIBUIÇÃO DE ENERGIA ELÉTRICA - FORNECIMENTO E INSTALAÇÃO. AF_12/2021</t>
  </si>
  <si>
    <t>ELETRODUTO FLEXÍVEL CORRUGADO, PEAD, DN 125 (5"), PARA REDE ENTERRADA DE DISTRIBUIÇÃO DE ENERGIA ELÉTRICA - FORNECIMENTO E INSTALAÇÃO. AF_12/2021</t>
  </si>
  <si>
    <t>ELETRODUTO FLEXÍVEL CORRUGADO, PEAD, DN 150 (6"), PARA REDE ENTERRADA DE DISTRIBUIÇÃO DE ENERGIA ELÉTRICA - FORNECIMENTO E INSTALAÇÃO. AF_12/2021</t>
  </si>
  <si>
    <t>ELETRODUTO FLEXÍVEL CORRUGADO, PEAD, DN 175 (7"), PARA REDE ENTERRADA DE DISTRIBUIÇÃO DE ENERGIA ELÉTRICA - FORNECIMENTO E INSTALAÇÃO. AF_12/2021</t>
  </si>
  <si>
    <t>ELETRODUTO FLEXÍVEL CORRUGADO, PEAD, DN 200 (8"), PARA REDE ENTERRADA DE DISTRIBUIÇÃO DE ENERGIA ELÉTRICA - FORNECIMENTO E INSTALAÇÃO. AF_12/2021</t>
  </si>
  <si>
    <t>ELETRODUTO FLEXÍVEL CORRUGADO, PEAD, DN 50 (1 1/2"), PARA REDE ENTERRADA DE DISTRIBUIÇÃO DE ENERGIA ELÉTRICA - FORNECIMENTO E INSTALAÇÃO. AF_12/2021</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</si>
  <si>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</si>
  <si>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</si>
  <si>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ELETRODUTO RÍGIDO ROSCÁVEL, PVC, DN 110 MM (4"), PARA REDE ENTERRADA DE DISTRIBUIÇÃO DE ENERGIA ELÉTRICA - FORNECIMENTO E INSTALAÇÃO. AF_12/2021</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</si>
  <si>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</si>
  <si>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</si>
  <si>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</si>
  <si>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</si>
  <si>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FITA DE SINALIZAÇÃO SUBTERRÂNEA PARA REDE ENTERRADA DE DISTRIBUIÇÃO DE ENERGIA ELÉTRICA - FORNECIMENTO E INSTALAÇÃO. AF_12/2021</t>
  </si>
  <si>
    <t>LUVA PARA ELETRODUTO, PVC, ROSCÁVEL, DN 110 MM (4"), PARA REDE ENTERRADA DE DISTRIBUIÇÃO DE ENERGIA ELÉTRICA - FORNECIMENTO E INSTALAÇÃO. AF_12/2021</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</si>
  <si>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</si>
  <si>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</si>
  <si>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</si>
  <si>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</si>
  <si>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PLACA DE CONCRETO PRÉ-MOLDADO COMO PROTEÇÃO MECÂNICA ADICIONAL NO REATERRO PARA REDE ENTERRADA DE DISTRIBUIÇÃO DE ENERGIA ELÉTRICA - FORNECIMENTO E INSTALAÇÃO. AF_12/2021</t>
  </si>
  <si>
    <t>BLOCO DE ENGATE RÁPIDO PARA BASTIDOR TIPO M10 - FORNECIMENTO E INSTALAÇÃO. AF_11/2019</t>
  </si>
  <si>
    <t>CABO COAXIAL RG11 95% - FORNECIMENTO E INSTALAÇÃO. AF_11/2019</t>
  </si>
  <si>
    <t>CABO COAXIAL RG59 95% - FORNECIMENTO E INSTALAÇÃO. AF_11/2019</t>
  </si>
  <si>
    <t>CABO COAXIAL RG6 95% - FORNECIMENTO E INSTALAÇÃO. AF_11/2019</t>
  </si>
  <si>
    <t>CABO ELETRÔNICO CATEGORIA 5E, INSTALADO EM EDIFICAÇÃO INSTITUCIONAL - FORNECIMENTO E INSTALAÇÃO. AF_11/2019</t>
  </si>
  <si>
    <t>CABO ELETRÔNICO CATEGORIA 5E, INSTALADO EM EDIFICAÇÃO RESIDENCIAL - FORNECIMENTO E INSTALAÇÃO. AF_11/2019</t>
  </si>
  <si>
    <t>CABO ELETRÔNICO CATEGORIA 6, INSTALADO EM EDIFICAÇÃO INSTITUCIONAL - FORNECIMENTO E INSTALAÇÃO. AF_11/2019</t>
  </si>
  <si>
    <t>CABO ELETRÔNICO CATEGORIA 6, INSTALADO EM EDIFICAÇÃO RESIDENCIAL - FORNECIMENTO E INSTALAÇÃO. AF_11/2019</t>
  </si>
  <si>
    <t>CABO ELETRÔNICO CATEGORIA 6A, INSTALADO EM EDIFICAÇÃO INSTITUCIONAL - FORNECIMENTO E INSTALAÇÃO. AF_11/2019</t>
  </si>
  <si>
    <t>CABO ELETRÔNICO CATEGORIA 6A, INSTALADO EM EDIFICAÇÃO RESIDENCIAL - FORNECIMENTO E INSTALAÇÃO. AF_11/2019</t>
  </si>
  <si>
    <t>CABO TELEFÔNICO CCI-50 1 PAR, INSTALADO EM ENTRADA DE EDIFICAÇÃO - FORNECIMENTO E INSTALAÇÃO. AF_11/2019</t>
  </si>
  <si>
    <t>CABO TELEFÔNICO CCI-50 1 PAR, SEM BLINDAGEM, INSTALADO EM DISTRIBUIÇÃO DE EDIFICAÇÃO INSTITUCIONAL - FORNECIMENTO E INSTALAÇÃO. AF_11/2019</t>
  </si>
  <si>
    <t>CABO TELEFÔNICO CCI-50 1 PAR, SEM BLINDAGEM, INSTALADO EM DISTRIBUIÇÃO DE EDIFICAÇÃO RESIDENCIAL - FORNECIMENTO E INSTALAÇÃO. AF_11/2019</t>
  </si>
  <si>
    <t>CABO TELEFÔNICO CCI-50 2 PARES, SEM BLINDAGEM, INSTALADO EM DISTRIBUIÇÃO DE EDIFICAÇÃO INSTITUCIONAL - FORNECIMENTO E INSTALAÇÃO. AF_11/2019</t>
  </si>
  <si>
    <t>CABO TELEFÔNICO CCI-50 2 PARES, SEM BLINDAGEM, INSTALADO EM DISTRIBUIÇÃO DE EDIFICAÇÃO RESIDENCIAL - FORNECIMENTO E INSTALAÇÃO. AF_11/2019</t>
  </si>
  <si>
    <t>CABO TELEFÔNICO CCI-50 2 PARES, SEM BLINDAGEM, INSTALADO EM ENTRADA DE EDIFICAÇÃO - FORNECIMENTO E INSTALAÇÃO. AF_11/2019</t>
  </si>
  <si>
    <t>CABO TELEFÔNICO CCI-50 3 PARES, SEM BLINDAGEM, INSTALADO EM DISTRIBUIÇÃO DE EDIFICAÇÃO INSTITUCIONAL - FORNECIMENTO E INSTALAÇÃO. AF_11/2019</t>
  </si>
  <si>
    <t>CABO TELEFÔNICO CCI-50 3 PARES, SEM BLINDAGEM, INSTALADO EM DISTRIBUIÇÃO DE EDIFICAÇÃO RESIDENCIAL - FORNECIMENTO E INSTALAÇÃO. AF_11/2019</t>
  </si>
  <si>
    <t>CABO TELEFÔNICO CCI-50 3 PARES, SEM BLINDAGEM, INSTALADO EM ENTRADA DE EDIFICAÇÃO - FORNECIMENTO E INSTALAÇÃO. AF_11/2019</t>
  </si>
  <si>
    <t>CABO TELEFÔNICO CCI-50 4 PARES, SEM BLINDAGEM, INSTALADO EM DISTRIBUIÇÃO DE EDIFICAÇÃO INSTITUCIONAL - FORNECIMENTO E INSTALAÇÃO. AF_11/2019</t>
  </si>
  <si>
    <t>CABO TELEFÔNICO CCI-50 4 PARES, SEM BLINDAGEM, INSTALADO EM DISTRIBUIÇÃO DE EDIFICAÇÃO RESIDENCIAL - FORNECIMENTO E INSTALAÇÃO. AF_11/2019</t>
  </si>
  <si>
    <t>CABO TELEFÔNICO CCI-50 4 PARES, SEM BLINDAGEM, INSTALADO EM ENTRADA DE EDIFICAÇÃO - FORNECIMENTO E INSTALAÇÃO. AF_11/2019</t>
  </si>
  <si>
    <t>CABO TELEFÔNICO CCI-50 4 PARES, SEM BLINDAGEM, INSTALADO EM PRUMADA - FORNECIMENTO E INSTALAÇÃO. AF_11/2019</t>
  </si>
  <si>
    <t>CABO TELEFÔNICO CCI-50 5 PARES, SEM BLINDAGEM, INSTALADO EM DISTRIBUIÇÃO DE EDIFICAÇÃO INSTITUCIONAL - FORNECIMENTO E INSTALAÇÃO. AF_11/2019</t>
  </si>
  <si>
    <t>CABO TELEFÔNICO CCI-50 5 PARES, SEM BLINDAGEM, INSTALADO EM DISTRIBUIÇÃO DE EDIFICAÇÃO RESIDENCIAL - FORNECIMENTO E INSTALAÇÃO. AF_11/2019</t>
  </si>
  <si>
    <t>CABO TELEFÔNICO CCI-50 5 PARES, SEM BLINDAGEM, INSTALADO EM ENTRADA DE EDIFICAÇÃO - FORNECIMENTO E INSTALAÇÃO. AF_11/2019</t>
  </si>
  <si>
    <t>CABO TELEFÔNICO CCI-50 5 PARES, SEM BLINDAGEM, INSTALADO EM PRUMADA - FORNECIMENTO E INSTALAÇÃO. AF_11/2019</t>
  </si>
  <si>
    <t>CABO TELEFÔNICO CCI-50 6 PARES, SEM BLINDAGEM, INSTALADO EM DISTRIBUIÇÃO DE EDIFICAÇÃO INSTITUCIONAL - FORNECIMENTO E INSTALAÇÃO. AF_11/2019</t>
  </si>
  <si>
    <t>CABO TELEFÔNICO CCI-50 6 PARES, SEM BLINDAGEM, INSTALADO EM DISTRIBUIÇÃO DE EDIFICAÇÃO RESIDENCIAL - FORNECIMENTO E INSTALAÇÃO. AF_11/2019</t>
  </si>
  <si>
    <t>CABO TELEFÔNICO CCI-50 6 PARES, SEM BLINDAGEM, INSTALADO EM ENTRADA DE EDIFICAÇÃO - FORNECIMENTO E INSTALAÇÃO. AF_11/2019</t>
  </si>
  <si>
    <t>CABO TELEFÔNICO CCI-50 6 PARES, SEM BLINDAGEM, INSTALADO EM PRUMADA - FORNECIMENTO E INSTALAÇÃO. AF_11/2019</t>
  </si>
  <si>
    <t>CABO TELEFÔNICO CI-50 10 PARES INSTALADO EM DISTRIBUIÇÃO DE EDIFICAÇÃO INSTITUCIONAL - FORNECIMENTO E INSTALAÇÃO. AF_11/2019</t>
  </si>
  <si>
    <t>CABO TELEFÔNICO CI-50 10 PARES INSTALADO EM DISTRIBUIÇÃO DE EDIFICAÇÃO RESIDENCIAL - FORNECIMENTO E INSTALAÇÃO. AF_11/2019</t>
  </si>
  <si>
    <t>CABO TELEFÔNICO CI-50 10 PARES INSTALADO EM ENTRADA DE EDIFICAÇÃO - FORNECIMENTO E INSTALAÇÃO. AF_11/2019</t>
  </si>
  <si>
    <t>CABO TELEFÔNICO CI-50 10 PARES INSTALADO EM PRUMADA - FORNECIMENTO E INSTALAÇÃO. AF_11/2019</t>
  </si>
  <si>
    <t>CABO TELEFÔNICO CI-50 20 PARES INSTALADO EM ENTRADA DE EDIFICAÇÃO - FORNECIMENTO E INSTALAÇÃO. AF_11/2019</t>
  </si>
  <si>
    <t>CABO TELEFÔNICO CI-50 20 PARES INSTALADO EM PRUMADA - FORNECIMENTO E INSTALAÇÃO. AF_11/2019</t>
  </si>
  <si>
    <t>CABO TELEFÔNICO CI-50 200 PARES INSTALADO EM ENTRADA DE EDIFICAÇÃO - FORNECIMENTO E INSTALAÇÃO. AF_11/2019</t>
  </si>
  <si>
    <t>CABO TELEFÔNICO CI-50 30 PARES INSTALADO EM ENTRADA DE EDIFICAÇÃO - FORNECIMENTO E INSTALAÇÃO. AF_11/2019</t>
  </si>
  <si>
    <t>CABO TELEFÔNICO CI-50 30 PARES INSTALADO EM PRUMADA - FORNECIMENTO E INSTALAÇÃO. AF_11/2019</t>
  </si>
  <si>
    <t>CABO TELEFÔNICO CI-50 50 PARES INSTALADO EM ENTRADA DE EDIFICAÇÃO - FORNECIMENTO E INSTALAÇÃO. AF_11/2019</t>
  </si>
  <si>
    <t>CABO TELEFÔNICO CI-50 50 PARES INSTALADO EM PRUMADA - FORNECIMENTO E INSTALAÇÃO. AF_11/2019</t>
  </si>
  <si>
    <t>CABO TELEFÔNICO CI-50 75 PARES INSTALADO EM ENTRADA DE EDIFICAÇÃO - FORNECIMENTO E INSTALAÇÃO. AF_11/2019</t>
  </si>
  <si>
    <t>CABO TELEFÔNICO CTP-APL-50 10 PARES INSTALADO EM ENTRADA DE EDIFICAÇÃO - FORNECIMENTO E INSTALAÇÃO. AF_11/2019</t>
  </si>
  <si>
    <t>CABO TELEFÔNICO CTP-APL-50 20 PARES INSTALADO EM ENTRADA DE EDIFICAÇÃO - FORNECIMENTO E INSTALAÇÃO. AF_11/2019</t>
  </si>
  <si>
    <t>CABO TELEFÔNICO CTP-APL-50 30 PARES INSTALADO EM ENTRADA DE EDIFICAÇÃO - FORNECIMENTO E INSTALAÇÃO. AF_11/2019</t>
  </si>
  <si>
    <t>CAIXA DE PASSAGEM PARA TELEFONE 15X15X10CM (SOBREPOR), FORNECIMENTO E INSTALACAO. AF_11/2019</t>
  </si>
  <si>
    <t>CAIXA DE PASSAGEM PARA TELEFONE 80X80X15CM (SOBREPOR) FORNECIMENTO E INSTALACAO. AF_11/2019</t>
  </si>
  <si>
    <t>PATCH PANEL 24 PORTAS, CATEGORIA 5E - FORNECIMENTO E INSTALAÇÃO. AF_11/2019</t>
  </si>
  <si>
    <t>PATCH PANEL 24 PORTAS, CATEGORIA 6 - FORNECIMENTO E INSTALAÇÃO. AF_11/2019</t>
  </si>
  <si>
    <t>PATCH PANEL 48 PORTAS, CATEGORIA 5E - FORNECIMENTO E INSTALAÇÃO. AF_11/2019</t>
  </si>
  <si>
    <t>PATCH PANEL 48 PORTAS, CATEGORIA 6 - FORNECIMENTO E INSTALAÇÃO. AF_11/2019</t>
  </si>
  <si>
    <t>QUADRO DE DISTRIBUICAO PARA TELEFONE N.3, 40X40X12CM EM CHAPA METALICA, DE EMBUTIR, SEM ACESSORIOS, PADRAO TELEBRAS, FORNECIMENTO E INSTALAÇÃO. AF_11/2019</t>
  </si>
  <si>
    <t>QUADRO DE DISTRIBUICAO PARA TELEFONE N.4, 60X60X12CM EM CHAPA METALICA, DE EMBUTIR, SEM ACESSORIOS, PADRAO TELEBRAS, FORNECIMENTO E INSTALAÇÃO. AF_11/2019</t>
  </si>
  <si>
    <t>QUADRO DE DISTRIBUIÇÃO PARA TELEFONE N.2, 20X20X12CM EM CHAPA METALICA, DE EMBUTIR, SEM ACESSORIOS, PADRÃO TELEBRAS, FORNECIMENTO E INSTALAÇÃO. AF_11/2019</t>
  </si>
  <si>
    <t>QUADRO DE DISTRIBUIÇÃO PARA TELEFONE N.5, 80X80X12CM EM CHAPA METALICA, SEM ACESSORIOS, PADRAO TELEBRAS, FORNECIMENTO E INSTALAÇÃO. AF_11/2019</t>
  </si>
  <si>
    <t>RACK ABERTO EM COLUNA 44U PARA SERVIDOR - FORNECIMENTO E INSTALAÇÃO. AF_11/2019</t>
  </si>
  <si>
    <t>RACK FECHADO PARA SERVIDOR - FORNECIMENTO E INSTALAÇÃO. AF_11/2019</t>
  </si>
  <si>
    <t>TOMADA DE REDE RJ45 - FORNECIMENTO E INSTALAÇÃO. AF_11/2019</t>
  </si>
  <si>
    <t>TOMADA PARA TELEFONE RJ11 - FORNECIMENTO E INSTALAÇÃO. AF_11/2019</t>
  </si>
  <si>
    <t>ASSENTAMENTO DE CONEXÃO COM 2 ACESSOS, EM PEAD LISO PARA REDE DE ÁGUA OU ESGOTO, DIÂMETRO DE 110 MM, JUNTA SOLDADA (NÃO INCLUI O FORNECIMENTO E EXECUÇÃO DE SOLDA). AF_12/2021</t>
  </si>
  <si>
    <t>ASSENTAMENTO DE CONEXÃO COM 2 ACESSOS, EM PEAD LISO PARA REDE DE ÁGUA OU ESGOTO, DIÂMETRO DE 160 MM, JUNTA SOLDADA (NÃO INCLUI O FORNECIMENTO E EXECUÇÃO DE SOLDA). AF_12/2021</t>
  </si>
  <si>
    <t>ASSENTAMENTO DE CONEXÃO COM 2 ACESSOS, EM PEAD LISO PARA REDE DE ÁGUA OU ESGOTO, DIÂMETRO DE 180 MM, JUNTA SOLDADA (NÃO INCLUI O FORNECIMENTO E EXECUÇÃO DE SOLDA). AF_12/2021</t>
  </si>
  <si>
    <t>ASSENTAMENTO DE CONEXÃO COM 2 ACESSOS, EM PEAD LISO PARA REDE DE ÁGUA OU ESGOTO, DIÂMETRO DE 20 MM, JUNTA SOLDADA (NÃO INCLUI O FORNECIMENTO E EXECUÇÃO DE SOLDA). AF_12/2021</t>
  </si>
  <si>
    <t>ASSENTAMENTO DE CONEXÃO COM 2 ACESSOS, EM PEAD LISO PARA REDE DE ÁGUA OU ESGOTO, DIÂMETRO DE 200 MM, JUNTA SOLDADA (NÃO INCLUI O FORNECIMENTO E EXECUÇÃO DE SOLDA). AF_12/2021</t>
  </si>
  <si>
    <t>ASSENTAMENTO DE CONEXÃO COM 2 ACESSOS, EM PEAD LISO PARA REDE DE ÁGUA OU ESGOTO, DIÂMETRO DE 225 MM, JUNTA SOLDADA (NÃO INCLUI O FORNECIMENTO E EXECUÇÃO DE SOLDA). AF_12/2021</t>
  </si>
  <si>
    <t>ASSENTAMENTO DE CONEXÃO COM 2 ACESSOS, EM PEAD LISO PARA REDE DE ÁGUA OU ESGOTO, DIÂMETRO DE 250 MM, JUNTA SOLDADA (NÃO INCLUI O FORNECIMENTO E EXECUÇÃO DE SOLDA). AF_12/2021</t>
  </si>
  <si>
    <t>ASSENTAMENTO DE CONEXÃO COM 2 ACESSOS, EM PEAD LISO PARA REDE DE ÁGUA OU ESGOTO, DIÂMETRO DE 280 MM, JUNTA SOLDADA (NÃO INCLUI O FORNECIMENTO E EXECUÇÃO DE SOLDA). AF_12/2021</t>
  </si>
  <si>
    <t>ASSENTAMENTO DE CONEXÃO COM 2 ACESSOS, EM PEAD LISO PARA REDE DE ÁGUA OU ESGOTO, DIÂMETRO DE 315 MM, JUNTA SOLDADA (NÃO INCLUI O FORNECIMENTO E EXECUÇÃO DE SOLDA). AF_12/2021</t>
  </si>
  <si>
    <t>ASSENTAMENTO DE CONEXÃO COM 2 ACESSOS, EM PEAD LISO PARA REDE DE ÁGUA OU ESGOTO, DIÂMETRO DE 32 MM, JUNTA SOLDADA (NÃO INCLUI O FORNECIMENTO E EXECUÇÃO DE SOLDA). AF_12/2021</t>
  </si>
  <si>
    <t>ASSENTAMENTO DE CONEXÃO COM 2 ACESSOS, EM PEAD LISO PARA REDE DE ÁGUA OU ESGOTO, DIÂMETRO DE 355 MM, JUNTA SOLDADA (NÃO INCLUI O FORNECIMENTO E EXECUÇÃO DE SOLDA). AF_12/2021</t>
  </si>
  <si>
    <t>ASSENTAMENTO DE CONEXÃO COM 2 ACESSOS, EM PEAD LISO PARA REDE DE ÁGUA OU ESGOTO, DIÂMETRO DE 400 MM, JUNTA SOLDADA (NÃO INCLUI O FORNECIMENTO E EXECUÇÃO DE SOLDA). AF_12/2021</t>
  </si>
  <si>
    <t>ASSENTAMENTO DE CONEXÃO COM 2 ACESSOS, EM PEAD LISO PARA REDE DE ÁGUA OU ESGOTO, DIÂMETRO DE 63 MM, JUNTA SOLDADA (NÃO INCLUI O FORNECIMENTO E EXECUÇÃO DE SOLDA). AF_12/2021</t>
  </si>
  <si>
    <t>ASSENTAMENTO DE CONEXÃO COM 2 ACESSOS, EM PEAD LISO PARA REDE DE ÁGUA OU ESGOTO, DIÂMETRO DE 90 MM, JUNTA SOLDADA (NÃO INCLUI O FORNECIMENTO E EXECUÇÃO DE SOLDA). AF_12/2021</t>
  </si>
  <si>
    <t>ASSENTAMENTO DE CONEXÃO COM 3 ACESSOS, EM PEAD LISO PARA REDE DE ÁGUA OU ESGOTO, DIÂMETRO DE 110 MM, JUNTA SOLDADA (NÃO INCLUI O FORNECIMENTO E EXECUÇÃO DE SOLDA). AF_12/2021</t>
  </si>
  <si>
    <t>ASSENTAMENTO DE CONEXÃO COM 3 ACESSOS, EM PEAD LISO PARA REDE DE ÁGUA OU ESGOTO, DIÂMETRO DE 160 MM, JUNTA SOLDADA (NÃO INCLUI O FORNECIMENTO E EXECUÇÃO DE SOLDA). AF_12/2021</t>
  </si>
  <si>
    <t>ASSENTAMENTO DE CONEXÃO COM 3 ACESSOS, EM PEAD LISO PARA REDE DE ÁGUA OU ESGOTO, DIÂMETRO DE 180 MM, JUNTA SOLDADA (NÃO INCLUI O FORNECIMENTO E EXECUÇÃO DE SOLDA). AF_12/2021</t>
  </si>
  <si>
    <t>ASSENTAMENTO DE CONEXÃO COM 3 ACESSOS, EM PEAD LISO PARA REDE DE ÁGUA OU ESGOTO, DIÂMETRO DE 20 MM, JUNTA SOLDADA (NÃO INCLUI O FORNECIMENTO E EXECUÇÃO DE SOLDA). AF_12/2021</t>
  </si>
  <si>
    <t>ASSENTAMENTO DE CONEXÃO COM 3 ACESSOS, EM PEAD LISO PARA REDE DE ÁGUA OU ESGOTO, DIÂMETRO DE 200 MM, JUNTA SOLDADA (NÃO INCLUI O FORNECIMENTO E EXECUÇÃO DE SOLDA). AF_12/2021</t>
  </si>
  <si>
    <t>ASSENTAMENTO DE CONEXÃO COM 3 ACESSOS, EM PEAD LISO PARA REDE DE ÁGUA OU ESGOTO, DIÂMETRO DE 225 MM, JUNTA SOLDADA (NÃO INCLUI O FORNECIMENTO E EXECUÇÃO DE SOLDA). AF_12/2021</t>
  </si>
  <si>
    <t>ASSENTAMENTO DE CONEXÃO COM 3 ACESSOS, EM PEAD LISO PARA REDE DE ÁGUA OU ESGOTO, DIÂMETRO DE 250 MM, JUNTA SOLDADA (NÃO INCLUI O FORNECIMENTO E EXECUÇÃO DE SOLDA). AF_12/2021</t>
  </si>
  <si>
    <t>ASSENTAMENTO DE CONEXÃO COM 3 ACESSOS, EM PEAD LISO PARA REDE DE ÁGUA OU ESGOTO, DIÂMETRO DE 280 MM, JUNTA SOLDADA (NÃO INCLUI O FORNECIMENTO E EXECUÇÃO DE SOLDA). AF_12/2021</t>
  </si>
  <si>
    <t>ASSENTAMENTO DE CONEXÃO COM 3 ACESSOS, EM PEAD LISO PARA REDE DE ÁGUA OU ESGOTO, DIÂMETRO DE 315 MM, JUNTA SOLDADA (NÃO INCLUI O FORNECIMENTO E EXECUÇÃO DE SOLDA). AF_12/2021</t>
  </si>
  <si>
    <t>ASSENTAMENTO DE CONEXÃO COM 3 ACESSOS, EM PEAD LISO PARA REDE DE ÁGUA OU ESGOTO, DIÂMETRO DE 32 MM, JUNTA SOLDADA (NÃO INCLUI O FORNECIMENTO E EXECUÇÃO DE SOLDA). AF_12/2021</t>
  </si>
  <si>
    <t>ASSENTAMENTO DE CONEXÃO COM 3 ACESSOS, EM PEAD LISO PARA REDE DE ÁGUA OU ESGOTO, DIÂMETRO DE 355 MM, JUNTA SOLDADA (NÃO INCLUI O FORNECIMENTO E EXECUÇÃO DE SOLDA). AF_12/2021</t>
  </si>
  <si>
    <t>ASSENTAMENTO DE CONEXÃO COM 3 ACESSOS, EM PEAD LISO PARA REDE DE ÁGUA OU ESGOTO, DIÂMETRO DE 400 MM, JUNTA SOLDADA (NÃO INCLUI O FORNECIMENTO E EXECUÇÃO DE SOLDA). AF_12/2021</t>
  </si>
  <si>
    <t>ASSENTAMENTO DE CONEXÃO COM 3 ACESSOS, EM PEAD LISO PARA REDE DE ÁGUA OU ESGOTO, DIÂMETRO DE 63 MM, JUNTA SOLDADA (NÃO INCLUI O FORNECIMENTO E EXECUÇÃO DE SOLDA). AF_12/2021</t>
  </si>
  <si>
    <t>ASSENTAMENTO DE CONEXÃO COM 3 ACESSOS, EM PEAD LISO PARA REDE DE ÁGUA OU ESGOTO, DIÂMETRO DE 90 MM, JUNTA SOLDADA (NÃO INCLUI O FORNECIMENTO E EXECUÇÃO DE SOLDA). AF_12/2021</t>
  </si>
  <si>
    <t>COTOVELO 45 GRAUS, EM PEAD LISO PARA REDE DE ÁGUA OU ESGOTO, DIÂMETRO DE 200 MM, JUNTA SOLDADA POR ELETROFUSÃO (NÃO INCLUI A EXECUÇÃO DE SOLDA). AF_12/2021</t>
  </si>
  <si>
    <t>COTOVELO 45 GRAUS, EM PEAD LISO PARA REDE DE ÁGUA OU ESGOTO, DIÂMETRO DE 32 MM, JUNTA SOLDADA POR ELETROFUSÃO (NÃO INCLUI A EXECUÇÃO DE SOLDA). AF_12/2021</t>
  </si>
  <si>
    <t>COTOVELO 45 GRAUS, EM PEAD LISO PARA REDE DE ÁGUA OU ESGOTO, DIÂMETRO DE 63 MM, JUNTA SOLDADA POR ELETROFUSÃO (NÃO INCLUI A EXECUÇÃO DE SOLDA). AF_12/2021</t>
  </si>
  <si>
    <t>COTOVELO 90 GRAUS, EM PEAD LISO PARA REDE DE ÁGUA OU ESGOTO, DIÂMETRO DE 20 MM, JUNTA SOLDADA POR ELETROFUSÃO (NÃO INCLUI A EXECUÇÃO DE SOLDA). AF_12/2021</t>
  </si>
  <si>
    <t>COTOVELO 90 GRAUS, EM PEAD LISO PARA REDE DE ÁGUA OU ESGOTO, DIÂMETRO DE 32 MM, JUNTA SOLDADA POR ELETROFUSÃO (NÃO INCLUI A EXECUÇÃO DE SOLDA). AF_12/2021</t>
  </si>
  <si>
    <t>COTOVELO 90 GRAUS, EM PEAD LISO PARA REDE DE ÁGUA OU ESGOTO, DIÂMETRO DE 63 MM, JUNTA SOLDADA POR ELETROFUSÃO (NÃO INCLUI A EXECUÇÃO DE SOLDA). AF_12/2021</t>
  </si>
  <si>
    <t>COTOVELO 90 GRAUS, POLIETILENO DE ALTA DENSIDADE (PEAD) PARA REDE DE ÁGUA OU ESGOTO, DIÂMETRO DE 200 MM, JUNTA SOLDADA POR ELETROFUSÃO (NÃO INCLUI A EXECUÇÃO DE SOLDA). AF_12/2021</t>
  </si>
  <si>
    <t>EXECUÇÃO DE JUNTA SOLDADA POR ELETROFUSÃO, DE TUBO OU CONEXÃO EM PEAD LISO PARA REDE DE ÁGUA OU ESGOTO, DIÂMETRO DE 1000 MM (NÃO INCLUI O FORNECIMENTO DE TUBO E CONEXÃO). AF_12/2021</t>
  </si>
  <si>
    <t>EXECUÇÃO DE JUNTA SOLDADA POR ELETROFUSÃO, DE TUBO OU CONEXÃO EM PEAD LISO PARA REDE DE ÁGUA OU ESGOTO, DIÂMETRO DE 110 MM (NÃO INCLUI O FORNECIMENTO DE TUBO E CONEXÃO). AF_12/2021</t>
  </si>
  <si>
    <t>EXECUÇÃO DE JUNTA SOLDADA POR ELETROFUSÃO, DE TUBO OU CONEXÃO EM PEAD LISO PARA REDE DE ÁGUA OU ESGOTO, DIÂMETRO DE 1200 MM (NÃO INCLUI O FORNECIMENTO DE TUBO E CONEXÃO). AF_12/2021</t>
  </si>
  <si>
    <t>EXECUÇÃO DE JUNTA SOLDADA POR ELETROFUSÃO, DE TUBO OU CONEXÃO EM PEAD LISO PARA REDE DE ÁGUA OU ESGOTO, DIÂMETRO DE 1400 MM (NÃO INCLUI O FORNECIMENTO DE TUBO E CONEXÃO). AF_12/2021</t>
  </si>
  <si>
    <t>EXECUÇÃO DE JUNTA SOLDADA POR ELETROFUSÃO, DE TUBO OU CONEXÃO EM PEAD LISO PARA REDE DE ÁGUA OU ESGOTO, DIÂMETRO DE 160 MM (NÃO INCLUI O FORNECIMENTO DE TUBO E CONEXÃO). AF_12/2021</t>
  </si>
  <si>
    <t>EXECUÇÃO DE JUNTA SOLDADA POR ELETROFUSÃO, DE TUBO OU CONEXÃO EM PEAD LISO PARA REDE DE ÁGUA OU ESGOTO, DIÂMETRO DE 1600 MM (NÃO INCLUI O FORNECIMENTO DE TUBO E CONEXÃO). AF_12/2021</t>
  </si>
  <si>
    <t>EXECUÇÃO DE JUNTA SOLDADA POR ELETROFUSÃO, DE TUBO OU CONEXÃO EM PEAD LISO PARA REDE DE ÁGUA OU ESGOTO, DIÂMETRO DE 180 MM (NÃO INCLUI O FORNECIMENTO DE TUBO E CONEXÃO). AF_12/2021</t>
  </si>
  <si>
    <t>EXECUÇÃO DE JUNTA SOLDADA POR ELETROFUSÃO, DE TUBO OU CONEXÃO EM PEAD LISO PARA REDE DE ÁGUA OU ESGOTO, DIÂMETRO DE 20 MM (NÃO INCLUI O FORNECIMENTO DE TUBO E CONEXÃO). AF_12/2021</t>
  </si>
  <si>
    <t>EXECUÇÃO DE JUNTA SOLDADA POR ELETROFUSÃO, DE TUBO OU CONEXÃO EM PEAD LISO PARA REDE DE ÁGUA OU ESGOTO, DIÂMETRO DE 200 MM (NÃO INCLUI O FORNECIMENTO DE TUBO E CONEXÃO). AF_12/2021</t>
  </si>
  <si>
    <t>EXECUÇÃO DE JUNTA SOLDADA POR ELETROFUSÃO, DE TUBO OU CONEXÃO EM PEAD LISO PARA REDE DE ÁGUA OU ESGOTO, DIÂMETRO DE 225 MM (NÃO INCLUI O FORNECIMENTO DE TUBO E CONEXÃO). AF_12/2021</t>
  </si>
  <si>
    <t>EXECUÇÃO DE JUNTA SOLDADA POR ELETROFUSÃO, DE TUBO OU CONEXÃO EM PEAD LISO PARA REDE DE ÁGUA OU ESGOTO, DIÂMETRO DE 250 MM (NÃO INCLUI O FORNECIMENTO DE TUBO E CONEXÃO). AF_12/2021</t>
  </si>
  <si>
    <t>EXECUÇÃO DE JUNTA SOLDADA POR ELETROFUSÃO, DE TUBO OU CONEXÃO EM PEAD LISO PARA REDE DE ÁGUA OU ESGOTO, DIÂMETRO DE 280 MM (NÃO INCLUI O FORNECIMENTO DE TUBO E CONEXÃO). AF_12/2021</t>
  </si>
  <si>
    <t>EXECUÇÃO DE JUNTA SOLDADA POR ELETROFUSÃO, DE TUBO OU CONEXÃO EM PEAD LISO PARA REDE DE ÁGUA OU ESGOTO, DIÂMETRO DE 315 MM (NÃO INCLUI O FORNECIMENTO DE TUBO E CONEXÃO). AF_12/2021</t>
  </si>
  <si>
    <t>EXECUÇÃO DE JUNTA SOLDADA POR ELETROFUSÃO, DE TUBO OU CONEXÃO EM PEAD LISO PARA REDE DE ÁGUA OU ESGOTO, DIÂMETRO DE 32 MM (NÃO INCLUI O FORNECIMENTO DE TUBO E CONEXÃO). AF_12/2021</t>
  </si>
  <si>
    <t>EXECUÇÃO DE JUNTA SOLDADA POR ELETROFUSÃO, DE TUBO OU CONEXÃO EM PEAD LISO PARA REDE DE ÁGUA OU ESGOTO, DIÂMETRO DE 355 MM (NÃO INCLUI O FORNECIMENTO DE TUBO E CONEXÃO). AF_12/2021</t>
  </si>
  <si>
    <t>EXECUÇÃO DE JUNTA SOLDADA POR ELETROFUSÃO, DE TUBO OU CONEXÃO EM PEAD LISO PARA REDE DE ÁGUA OU ESGOTO, DIÂMETRO DE 400 MM (NÃO INCLUI O FORNECIMENTO DE TUBO E CONEXÃO). AF_12/2021</t>
  </si>
  <si>
    <t>EXECUÇÃO DE JUNTA SOLDADA POR ELETROFUSÃO, DE TUBO OU CONEXÃO EM PEAD LISO PARA REDE DE ÁGUA OU ESGOTO, DIÂMETRO DE 450 MM (NÃO INCLUI O FORNECIMENTO DE TUBO E CONEXÃO). AF_12/2021</t>
  </si>
  <si>
    <t>EXECUÇÃO DE JUNTA SOLDADA POR ELETROFUSÃO, DE TUBO OU CONEXÃO EM PEAD LISO PARA REDE DE ÁGUA OU ESGOTO, DIÂMETRO DE 500 MM (NÃO INCLUI O FORNECIMENTO DE TUBO E CONEXÃO). AF_12/2021</t>
  </si>
  <si>
    <t>EXECUÇÃO DE JUNTA SOLDADA POR ELETROFUSÃO, DE TUBO OU CONEXÃO EM PEAD LISO PARA REDE DE ÁGUA OU ESGOTO, DIÂMETRO DE 560 MM (NÃO INCLUI O FORNECIMENTO DE TUBO E CONEXÃO). AF_12/2021</t>
  </si>
  <si>
    <t>EXECUÇÃO DE JUNTA SOLDADA POR ELETROFUSÃO, DE TUBO OU CONEXÃO EM PEAD LISO PARA REDE DE ÁGUA OU ESGOTO, DIÂMETRO DE 63 MM (NÃO INCLUI O FORNECIMENTO DE TUBO E CONEXÃO). AF_12/2021</t>
  </si>
  <si>
    <t>EXECUÇÃO DE JUNTA SOLDADA POR ELETROFUSÃO, DE TUBO OU CONEXÃO EM PEAD LISO PARA REDE DE ÁGUA OU ESGOTO, DIÂMETRO DE 630 MM (NÃO INCLUI O FORNECIMENTO DE TUBO E CONEXÃO). AF_12/2021</t>
  </si>
  <si>
    <t>EXECUÇÃO DE JUNTA SOLDADA POR ELETROFUSÃO, DE TUBO OU CONEXÃO EM PEAD LISO PARA REDE DE ÁGUA OU ESGOTO, DIÂMETRO DE 710 MM (NÃO INCLUI O FORNECIMENTO DE TUBO E CONEXÃO). AF_12/2021</t>
  </si>
  <si>
    <t>EXECUÇÃO DE JUNTA SOLDADA POR ELETROFUSÃO, DE TUBO OU CONEXÃO EM PEAD LISO PARA REDE DE ÁGUA OU ESGOTO, DIÂMETRO DE 800 MM (NÃO INCLUI O FORNECIMENTO DE TUBO E CONEXÃO). AF_12/2021</t>
  </si>
  <si>
    <t>EXECUÇÃO DE JUNTA SOLDADA POR ELETROFUSÃO, DE TUBO OU CONEXÃO EM PEAD LISO PARA REDE DE ÁGUA OU ESGOTO, DIÂMETRO DE 90 MM (NÃO INCLUI O FORNECIMENTO DE TUBO E CONEXÃO). AF_12/2021</t>
  </si>
  <si>
    <t>EXECUÇÃO DE JUNTA SOLDADA POR ELETROFUSÃO, DE TUBO OU CONEXÃO EM PEAD LISO PARA REDE DE ÁGUA OU ESGOTO, DIÂMETRO DE 900 MM (NÃO INCLUI O FORNECIMENTO DE TUBO E CONEXÃO). AF_12/2021</t>
  </si>
  <si>
    <t>EXECUÇÃO DE JUNTA SOLDADA POR TERMOFUSÃO, DE TUBO OU CONEXÃO EM PEAD LISO PARA REDE DE ÁGUA OU ESGOTO, DIÂMETRO DE 1000 MM (NÃO INCLUI O FORNECIMENTO DE TUBO E CONEXÃO). AF_12/2021</t>
  </si>
  <si>
    <t>EXECUÇÃO DE JUNTA SOLDADA POR TERMOFUSÃO, DE TUBO OU CONEXÃO EM PEAD LISO PARA REDE DE ÁGUA OU ESGOTO, DIÂMETRO DE 1200 MM (NÃO INCLUI O FORNECIMENTO DE TUBO E CONEXÃO). AF_12/2021</t>
  </si>
  <si>
    <t>EXECUÇÃO DE JUNTA SOLDADA POR TERMOFUSÃO, DE TUBO OU CONEXÃO EM PEAD LISO PARA REDE DE ÁGUA OU ESGOTO, DIÂMETRO DE 160 MM (NÃO INCLUI O FORNECIMENTO DE TUBO E CONEXÃO). AF_12/2021</t>
  </si>
  <si>
    <t>EXECUÇÃO DE JUNTA SOLDADA POR TERMOFUSÃO, DE TUBO OU CONEXÃO EM PEAD LISO PARA REDE DE ÁGUA OU ESGOTO, DIÂMETRO DE 180 MM (NÃO INCLUI O FORNECIMENTO DE TUBO E CONEXÃO). AF_12/2021</t>
  </si>
  <si>
    <t>EXECUÇÃO DE JUNTA SOLDADA POR TERMOFUSÃO, DE TUBO OU CONEXÃO EM PEAD LISO PARA REDE DE ÁGUA OU ESGOTO, DIÂMETRO DE 200 MM (NÃO INCLUI O FORNECIMENTO DE TUBO E CONEXÃO). AF_12/2021</t>
  </si>
  <si>
    <t>EXECUÇÃO DE JUNTA SOLDADA POR TERMOFUSÃO, DE TUBO OU CONEXÃO EM PEAD LISO PARA REDE DE ÁGUA OU ESGOTO, DIÂMETRO DE 225 MM (NÃO INCLUI O FORNECIMENTO DE TUBO E CONEXÃO). AF_12/2021</t>
  </si>
  <si>
    <t>EXECUÇÃO DE JUNTA SOLDADA POR TERMOFUSÃO, DE TUBO OU CONEXÃO EM PEAD LISO PARA REDE DE ÁGUA OU ESGOTO, DIÂMETRO DE 250 MM (NÃO INCLUI O FORNECIMENTO DE TUBO E CONEXÃO). AF_12/2021</t>
  </si>
  <si>
    <t>EXECUÇÃO DE JUNTA SOLDADA POR TERMOFUSÃO, DE TUBO OU CONEXÃO EM PEAD LISO PARA REDE DE ÁGUA OU ESGOTO, DIÂMETRO DE 280 MM (NÃO INCLUI O FORNECIMENTO DE TUBO E CONEXÃO). AF_12/2021</t>
  </si>
  <si>
    <t>EXECUÇÃO DE JUNTA SOLDADA POR TERMOFUSÃO, DE TUBO OU CONEXÃO EM PEAD LISO PARA REDE DE ÁGUA OU ESGOTO, DIÂMETRO DE 315 MM (NÃO INCLUI O FORNECIMENTO DE TUBO E CONEXÃO). AF_12/2021</t>
  </si>
  <si>
    <t>EXECUÇÃO DE JUNTA SOLDADA POR TERMOFUSÃO, DE TUBO OU CONEXÃO EM PEAD LISO PARA REDE DE ÁGUA OU ESGOTO, DIÂMETRO DE 355 MM (NÃO INCLUI O FORNECIMENTO DE TUBO E CONEXÃO). AF_12/2021</t>
  </si>
  <si>
    <t>EXECUÇÃO DE JUNTA SOLDADA POR TERMOFUSÃO, DE TUBO OU CONEXÃO EM PEAD LISO PARA REDE DE ÁGUA OU ESGOTO, DIÂMETRO DE 400 MM (NÃO INCLUI O FORNECIMENTO DE TUBO E CONEXÃO). AF_12/2021</t>
  </si>
  <si>
    <t>EXECUÇÃO DE JUNTA SOLDADA POR TERMOFUSÃO, DE TUBO OU CONEXÃO EM PEAD LISO PARA REDE DE ÁGUA OU ESGOTO, DIÂMETRO DE 450 MM (NÃO INCLUI O FORNECIMENTO DE TUBO E CONEXÃO). AF_12/2021</t>
  </si>
  <si>
    <t>EXECUÇÃO DE JUNTA SOLDADA POR TERMOFUSÃO, DE TUBO OU CONEXÃO EM PEAD LISO PARA REDE DE ÁGUA OU ESGOTO, DIÂMETRO DE 500 MM (NÃO INCLUI O FORNECIMENTO DE TUBO E CONEXÃO). AF_12/2021</t>
  </si>
  <si>
    <t>EXECUÇÃO DE JUNTA SOLDADA POR TERMOFUSÃO, DE TUBO OU CONEXÃO EM PEAD LISO PARA REDE DE ÁGUA OU ESGOTO, DIÂMETRO DE 560 MM (NÃO INCLUI O FORNECIMENTO DE TUBO E CONEXÃO). AF_12/2021</t>
  </si>
  <si>
    <t>EXECUÇÃO DE JUNTA SOLDADA POR TERMOFUSÃO, DE TUBO OU CONEXÃO EM PEAD LISO PARA REDE DE ÁGUA OU ESGOTO, DIÂMETRO DE 630 MM (NÃO INCLUI O FORNECIMENTO DE TUBO E CONEXÃO). AF_12/2021</t>
  </si>
  <si>
    <t>EXECUÇÃO DE JUNTA SOLDADA POR TERMOFUSÃO, DE TUBO OU CONEXÃO EM PEAD LISO PARA REDE DE ÁGUA OU ESGOTO, DIÂMETRO DE 710 MM (NÃO INCLUI O FORNECIMENTO DE TUBO E CONEXÃO). AF_12/2021</t>
  </si>
  <si>
    <t>EXECUÇÃO DE JUNTA SOLDADA POR TERMOFUSÃO, DE TUBO OU CONEXÃO EM PEAD LISO PARA REDE DE ÁGUA OU ESGOTO, DIÂMETRO DE 800 MM (NÃO INCLUI O FORNECIMENTO DE TUBO E CONEXÃO). AF_12/2021</t>
  </si>
  <si>
    <t>EXECUÇÃO DE JUNTA SOLDADA POR TERMOFUSÃO, DE TUBO OU CONEXÃO EM PEAD LISO PARA REDE DE ÁGUA OU ESGOTO, DIÂMETRO DE 900 MM (NÃO INCLUI O FORNECIMENTO DE TUBO E CONEXÃO). AF_12/2021</t>
  </si>
  <si>
    <t>LUVA, EM PEAD LISO PARA REDE DE ÁGUA OU ESGOTO, DIÂMETRO DE 20 MM, JUNTA SOLDADA POR ELETROFUSÃO (NÃO INCLUI A EXECUÇÃO DE SOLDA). AF_12/2021</t>
  </si>
  <si>
    <t>LUVA, EM PEAD LISO PARA REDE DE ÁGUA OU ESGOTO, DIÂMETRO DE 200 MM, JUNTA SOLDADA POR ELETROFUSÃO (NÃO INCLUI A EXECUÇÃO DE SOLDA). AF_12/2021</t>
  </si>
  <si>
    <t>LUVA, EM PEAD LISO PARA REDE DE ÁGUA OU ESGOTO, DIÂMETRO DE 32 MM, JUNTA SOLDADA POR ELETROFUSÃO (NÃO INCLUI A EXECUÇÃO DE SOLDA). AF_12/2021</t>
  </si>
  <si>
    <t>LUVA, EM PEAD LISO PARA REDE DE ÁGUA OU ESGOTO, DIÂMETRO DE 400 MM, JUNTA SOLDADA POR ELETROFUSÃO (NÃO INCLUI A EXECUÇÃO DE SOLDA). AF_12/2021</t>
  </si>
  <si>
    <t>LUVA, EM PEAD LISO PARA REDE DE ÁGUA OU ESGOTO, DIÂMETRO DE 63 MM, JUNTA SOLDADA POR ELETROFUSÃO (NÃO INCLUI A EXECUÇÃO DE SOLDA). AF_12/2021</t>
  </si>
  <si>
    <t>TUBO PEAD LISO PARA REDE DE ÁGUA OU ESGOTO, DIÂMETRO DE 1000 MM, JUNTA SOLDADA (NÃO INCLUI A EXECUÇÃO DE SOLDA) - FORNECIMENTO E ASSENTAMENTO. AF_12/2021</t>
  </si>
  <si>
    <t>TUBO PEAD LISO PARA REDE DE ÁGUA OU ESGOTO, DIÂMETRO DE 110 MM, JUNTA SOLDADA (NÃO INCLUI A EXECUÇÃO DE SOLDA) - FORNECIMENTO E ASSENTAMENTO. AF_12/2021</t>
  </si>
  <si>
    <t>TUBO PEAD LISO PARA REDE DE ÁGUA OU ESGOTO, DIÂMETRO DE 1200 MM, JUNTA SOLDADA (NÃO INCLUI A EXECUÇÃO DE SOLDA) - FORNECIMENTO E ASSENTAMENTO. AF_12/2021</t>
  </si>
  <si>
    <t>TUBO PEAD LISO PARA REDE DE ÁGUA OU ESGOTO, DIÂMETRO DE 1400 MM, JUNTA SOLDADA (NÃO INCLUI A EXECUÇÃO DE SOLDA) - FORNECIMENTO E ASSENTAMENTO. AF_12/2021</t>
  </si>
  <si>
    <t>TUBO PEAD LISO PARA REDE DE ÁGUA OU ESGOTO, DIÂMETRO DE 160 MM, JUNTA SOLDADA (NÃO INCLUI A EXECUÇÃO DE SOLDA) - FORNECIMENTO E ASSENTAMENTO. AF_12/2021</t>
  </si>
  <si>
    <t>TUBO PEAD LISO PARA REDE DE ÁGUA OU ESGOTO, DIÂMETRO DE 1600 MM, JUNTA SOLDADA (NÃO INCLUI A EXECUÇÃO DE SOLDA) - FORNECIMENTO E ASSENTAMENTO. AF_12/2021</t>
  </si>
  <si>
    <t>TUBO PEAD LISO PARA REDE DE ÁGUA OU ESGOTO, DIÂMETRO DE 180 MM, JUNTA SOLDADA (NÃO INCLUI A EXECUÇÃO DE SOLDA) - FORNECIMENTO E ASSENTAMENTO. AF_12/2021</t>
  </si>
  <si>
    <t>TUBO PEAD LISO PARA REDE DE ÁGUA OU ESGOTO, DIÂMETRO DE 20 MM, JUNTA SOLDADA (NÃO INCLUI A EXECUÇÃO DE SOLDA) - FORNECIMENTO E ASSENTAMENTO. AF_12/2021</t>
  </si>
  <si>
    <t>TUBO PEAD LISO PARA REDE DE ÁGUA OU ESGOTO, DIÂMETRO DE 200 MM, JUNTA SOLDADA (NÃO INCLUI A EXECUÇÃO DE SOLDA) - FORNECIMENTO E ASSENTAMENTO. AF_12/2021</t>
  </si>
  <si>
    <t>TUBO PEAD LISO PARA REDE DE ÁGUA OU ESGOTO, DIÂMETRO DE 225 MM, JUNTA SOLDADA (NÃO INCLUI A EXECUÇÃO DE SOLDA) - FORNECIMENTO E ASSENTAMENTO. AF_12/2021</t>
  </si>
  <si>
    <t>TUBO PEAD LISO PARA REDE DE ÁGUA OU ESGOTO, DIÂMETRO DE 250 MM, JUNTA SOLDADA (NÃO INCLUI A EXECUÇÃO DE SOLDA) - FORNECIMENTO E ASSENTAMENTO. AF_12/2021</t>
  </si>
  <si>
    <t>TUBO PEAD LISO PARA REDE DE ÁGUA OU ESGOTO, DIÂMETRO DE 280 MM, JUNTA SOLDADA (NÃO INCLUI A EXECUÇÃO DE SOLDA) - FORNECIMENTO E ASSENTAMENTO. AF_12/2021</t>
  </si>
  <si>
    <t>TUBO PEAD LISO PARA REDE DE ÁGUA OU ESGOTO, DIÂMETRO DE 315 MM, JUNTA SOLDADA (NÃO INCLUI A EXECUÇÃO DE SOLDA) - FORNECIMENTO E ASSENTAMENTO. AF_12/2021</t>
  </si>
  <si>
    <t>TUBO PEAD LISO PARA REDE DE ÁGUA OU ESGOTO, DIÂMETRO DE 32 MM, JUNTA SOLDADA (NÃO INCLUI A EXECUÇÃO DE SOLDA) - FORNECIMENTO E ASSENTAMENTO. AF_12/2021</t>
  </si>
  <si>
    <t>TUBO PEAD LISO PARA REDE DE ÁGUA OU ESGOTO, DIÂMETRO DE 355 MM, JUNTA SOLDADA (NÃO INCLUI A EXECUÇÃO DE SOLDA) - FORNECIMENTO E ASSENTAMENTO. AF_12/2021</t>
  </si>
  <si>
    <t>TUBO PEAD LISO PARA REDE DE ÁGUA OU ESGOTO, DIÂMETRO DE 400 MM, JUNTA SOLDADA (NÃO INCLUI A EXECUÇÃO DE SOLDA) - FORNECIMENTO E ASSENTAMENTO. AF_12/2021</t>
  </si>
  <si>
    <t>TUBO PEAD LISO PARA REDE DE ÁGUA OU ESGOTO, DIÂMETRO DE 450 MM, JUNTA SOLDADA (NÃO INCLUI A EXECUÇÃO DE SOLDA) - FORNECIMENTO E ASSENTAMENTO. AF_12/2021</t>
  </si>
  <si>
    <t>TUBO PEAD LISO PARA REDE DE ÁGUA OU ESGOTO, DIÂMETRO DE 500 MM, JUNTA SOLDADA (NÃO INCLUI A EXECUÇÃO DE SOLDA) - FORNECIMENTO E ASSENTAMENTO. AF_12/2021</t>
  </si>
  <si>
    <t>TUBO PEAD LISO PARA REDE DE ÁGUA OU ESGOTO, DIÂMETRO DE 560 MM, JUNTA SOLDADA (NÃO INCLUI A EXECUÇÃO DE SOLDA) - FORNECIMENTO E ASSENTAMENTO. AF_12/2021</t>
  </si>
  <si>
    <t>TUBO PEAD LISO PARA REDE DE ÁGUA OU ESGOTO, DIÂMETRO DE 63 MM, JUNTA SOLDADA (NÃO INCLUI A EXECUÇÃO DE SOLDA) - FORNECIMENTO E ASSENTAMENTO. AF_12/2021</t>
  </si>
  <si>
    <t>TUBO PEAD LISO PARA REDE DE ÁGUA OU ESGOTO, DIÂMETRO DE 630 MM, JUNTA SOLDADA (NÃO INCLUI A EXECUÇÃO DE SOLDA) - FORNECIMENTO E ASSENTAMENTO. AF_12/2021</t>
  </si>
  <si>
    <t>TUBO PEAD LISO PARA REDE DE ÁGUA OU ESGOTO, DIÂMETRO DE 710 MM, JUNTA SOLDADA (NÃO INCLUI A EXECUÇÃO DE SOLDA) - FORNECIMENTO E ASSENTAMENTO. AF_12/2021</t>
  </si>
  <si>
    <t>TUBO PEAD LISO PARA REDE DE ÁGUA OU ESGOTO, DIÂMETRO DE 800 MM, JUNTA SOLDADA (NÃO INCLUI A EXECUÇÃO DE SOLDA) - FORNECIMENTO E ASSENTAMENTO. AF_12/2021</t>
  </si>
  <si>
    <t>TUBO PEAD LISO PARA REDE DE ÁGUA OU ESGOTO, DIÂMETRO DE 90 MM, JUNTA SOLDADA (NÃO INCLUI A EXECUÇÃO DE SOLDA) - FORNECIMENTO E ASSENTAMENTO. AF_12/2021</t>
  </si>
  <si>
    <t>TUBO PEAD LISO PARA REDE DE ÁGUA OU ESGOTO, DIÂMETRO DE 900 MM, JUNTA SOLDADA (NÃO INCLUI A EXECUÇÃO DE SOLDA) - FORNECIMENTO E ASSENTAMENTO. AF_12/2021</t>
  </si>
  <si>
    <t>TÊ DE SERVIÇO, EM PEAD LISO PARA REDE DE ÁGUA OU ESGOTO, DIÂMETRO DE 200 X 20 MM, JUNTA SOLDADA POR ELETROFUSÃO (NÃO INCLUI A EXECUÇÃO DE SOLDA). AF_12/2021</t>
  </si>
  <si>
    <t>TÊ DE SERVIÇO, EM PEAD LISO PARA REDE DE ÁGUA OU ESGOTO, DIÂMETRO DE 200 X 32 MM, JUNTA SOLDADA POR ELETROFUSÃO (NÃO INCLUI A EXECUÇÃO DE SOLDA). AF_12/2021</t>
  </si>
  <si>
    <t>TÊ DE SERVIÇO, EM PEAD LISO PARA REDE DE ÁGUA OU ESGOTO, DIÂMETRO DE 200 X 63 MM, JUNTA SOLDADA POR ELETROFUSÃO (NÃO INCLUI A EXECUÇÃO DE SOLDA). AF_12/2021</t>
  </si>
  <si>
    <t>TÊ DE SERVIÇO, EM PEAD LISO PARA REDE DE ÁGUA OU ESGOTO, DIÂMETRO DE 63 X 20 MM, JUNTA SOLDADA POR ELETROFUSÃO (NÃO INCLUI A EXECUÇÃO DE SOLDA). AF_12/2021</t>
  </si>
  <si>
    <t>TÊ DE SERVIÇO, EM PEAD LISO PARA REDE DE ÁGUA OU ESGOTO, DIÂMETRO DE 63 X 32 MM, JUNTA SOLDADA POR ELETROFUSÃO (NÃO INCLUI A EXECUÇÃO DE SOLDA). AF_12/2021</t>
  </si>
  <si>
    <t>TÊ DE SERVIÇO, EM PEAD LISO PARA REDE DE ÁGUA OU ESGOTO, DIÂMETRO DE 63 X 63 MM, JUNTA SOLDADA POR ELETROFUSÃO (NÃO INCLUI A EXECUÇÃO DE SOLDA). AF_12/2021</t>
  </si>
  <si>
    <t>REVESTIMENTO CERÂMICO PARA PAREDES EXTERNAS EM PASTILHAS DE PORCELANA 2,5 X 2,5 CM (PLACAS DE 30 X 30 CM), ALINHADAS A PRUMO, APLICADO EM SUPERFÍCIES INTERNAS DE SACADA. AF_02/2023</t>
  </si>
  <si>
    <t>REVESTIMENTO CERÂMICO PARA PAREDES EXTERNAS EM PASTILHAS DE PORCELANA 2,5 X 2,5 CM (PLACAS DE 30 X 30 CM), ALINHADAS A PRUMO. AF_02/2023</t>
  </si>
  <si>
    <t>REVESTIMENTO CERÂMICO PARA PAREDES EXTERNAS EM PASTILHAS DE PORCELANA 5 X 5 CM (PLACAS DE 30 X 30 CM), ALINHADAS A PRUMO, APLICADO EM SUPERFÍCIES INTERNAS DE SACADA. AF_02/2023</t>
  </si>
  <si>
    <t>REVESTIMENTO CERÂMICO PARA PAREDES EXTERNAS EM PASTILHAS DE PORCELANA 5 X 5 CM (PLACAS DE 30 X 30 CM), ALINHADAS A PRUMO. AF_02/2023</t>
  </si>
  <si>
    <t>REVESTIMENTO CERÂMICO PARA PAREDES EXTERNAS, COM PLACAS TIPO GRÊS OU SEMIGRÊS, FORMATO MENOR OU IGUAL A 200 CM2, ALINHADAS A PRUMO, APLICADO EM SUPERFÍCIES INTERNAS DE SACADA. AF_02/2023</t>
  </si>
  <si>
    <t>REVESTIMENTO CERÂMICO PARA PAREDES EXTERNAS, COM PLACAS TIPO GRÊS OU SEMIGRÊS, FORMATO MENOR OU IGUAL A 200 CM2, ALINHADAS A PRUMO. AF_02/2023</t>
  </si>
  <si>
    <t>REVESTIMENTO CERÂMICO PARA PAREDES EXTERNAS, COM PLACAS TIPO GRÊS OU SEMIGRÊS, FORMATO MENOR OU IGUAL A 200 CM2, DISPOSTAS EM AMARRAÇÃO, APLICADO EM SUPERFÍCIES INTERNAS DE SACADA. AF_02/2023</t>
  </si>
  <si>
    <t>REVESTIMENTO CERÂMICO PARA PAREDES EXTERNAS, COM PLACAS TIPO GRÊS OU SEMIGRÊS, FORMATO MENOR OU IGUAL A 200 CM2, DISPOSTAS EM AMARRAÇÃO. AF_02/2023</t>
  </si>
  <si>
    <t>REVESTIMENTO CERÂMICO PARA PAREDES INTERNAS COM PLACAS TIPO ESMALTADA DE DIMENSÕES 20X20 CM APLICADAS A MEIA ALTURA DAS PAREDES. AF_02/2023_PE</t>
  </si>
  <si>
    <t>REVESTIMENTO CERÂMICO PARA PAREDES INTERNAS COM PLACAS TIPO ESMALTADA DE DIMENSÕES 20X20 CM APLICADAS EM DIAGONAL, A MEIA ALTURA DAS PAREDES. AF_02/2023_PE</t>
  </si>
  <si>
    <t>REVESTIMENTO CERÂMICO PARA PAREDES INTERNAS COM PLACAS TIPO ESMALTADA DE DIMENSÕES 20X20 CM APLICADAS EM DIAGONAL, NA ALTURA INTEIRA DAS PAREDES. AF_02/2023_PE</t>
  </si>
  <si>
    <t>REVESTIMENTO CERÂMICO PARA PAREDES INTERNAS COM PLACAS TIPO ESMALTADA DE DIMENSÕES 20X20 CM APLICADAS NA ALTURA INTEIRA DAS PAREDES. AF_02/2023_PE</t>
  </si>
  <si>
    <t>REVESTIMENTO CERÂMICO PARA PAREDES INTERNAS COM PLACAS TIPO ESMALTADA DE DIMENSÕES 25X35 CM APLICADAS A MEIA ALTURA DAS PAREDES. AF_02/2023_PE</t>
  </si>
  <si>
    <t>REVESTIMENTO CERÂMICO PARA PAREDES INTERNAS COM PLACAS TIPO ESMALTADA DE DIMENSÕES 25X35 CM APLICADAS NA ALTURA INTEIRA DAS PAREDES. AF_02/2023_PE</t>
  </si>
  <si>
    <t>REVESTIMENTO CERÂMICO PARA PAREDES INTERNAS COM PLACAS TIPO ESMALTADA DE DIMENSÕES 33X45 CM APLICADAS A MEIA ALTURA DAS PAREDES. AF_02/2023_PE</t>
  </si>
  <si>
    <t>REVESTIMENTO CERÂMICO PARA PAREDES INTERNAS COM PLACAS TIPO ESMALTADA DE DIMENSÕES 33X45 CM APLICADAS NA ALTURA INTEIRA DAS PAREDES. AF_02/2023_PE</t>
  </si>
  <si>
    <t>REVESTIMENTO CERÂMICO PARA PAREDES INTERNAS COM PLACAS TIPO ESMALTADA DE DIMENSÕES 60X60 CM APLICADAS A MEIA ALTURA DAS PAREDES. AF_02/2023_PE</t>
  </si>
  <si>
    <t>REVESTIMENTO CERÂMICO PARA PAREDES INTERNAS COM PLACAS TIPO ESMALTADA DE DIMENSÕES 60X60 CM APLICADAS NA ALTURA INTEIRA DAS PAREDES. AF_02/2023_PE</t>
  </si>
  <si>
    <t>REVESTIMENTO CERÂMICO PARA PAREDES INTERNAS COM PLACAS TIPO PASTILHA DE DIMENSÕES 2,5 X 2,5 CM (PLACAS DE 30 X 30 CM) CM APLICADAS A MEIA ALTURA DAS PAREDES. AF_02/2023</t>
  </si>
  <si>
    <t>REVESTIMENTO CERÂMICO PARA PAREDES INTERNAS COM PLACAS TIPO PASTILHA DE DIMENSÕES 2,5 X 2,5 CM (PLACAS DE 30 X 30 CM) CM APLICADAS NA ALTURA INTEIRA DAS PAREDES. AF_02/2023</t>
  </si>
  <si>
    <t>REVESTIMENTO CERÂMICO PARA PAREDES INTERNAS COM PLACAS TIPO PASTILHA DE DIMENSÕES 5 X 5 CM (PLACAS DE 30 X 30 CM) CM APLICADAS A MEIA ALTURA DAS PAREDES. AF_02/2023</t>
  </si>
  <si>
    <t>REVESTIMENTO CERÂMICO PARA PAREDES INTERNAS COM PLACAS TIPO PASTILHA DE DIMENSÕES 5 X 5 CM (PLACAS DE 30 X 30 CM) CM APLICADAS NA ALTURA INTEIRA DAS PAREDES. AF_02/2023</t>
  </si>
  <si>
    <t>REVESTIMENTO CERÂMICO PARA PISO COM PLACAS TIPO ESMALTADA DE DIMENSÕES 35X35 CM APLICADA EM AMBIENTES DE ÁREA ENTRE 5 M2 E 10 M2. AF_02/2023_PE</t>
  </si>
  <si>
    <t>REVESTIMENTO CERÂMICO PARA PISO COM PLACAS TIPO ESMALTADA DE DIMENSÕES 35X35 CM APLICADA EM AMBIENTES DE ÁREA MAIOR QUE 10 M2. AF_02/2023_PE</t>
  </si>
  <si>
    <t>REVESTIMENTO CERÂMICO PARA PISO COM PLACAS TIPO ESMALTADA DE DIMENSÕES 35X35 CM APLICADA EM AMBIENTES DE ÁREA MENOR QUE 5 M2. AF_02/2023_PE</t>
  </si>
  <si>
    <t>REVESTIMENTO CERÂMICO PARA PISO COM PLACAS TIPO ESMALTADA DE DIMENSÕES 35X35 CM APLICADA EM DIAGONAL EM AMBIENTES DE ÁREA ENTRE 5 M² E 10 M². AF_02/2023_PE</t>
  </si>
  <si>
    <t>REVESTIMENTO CERÂMICO PARA PISO COM PLACAS TIPO ESMALTADA DE DIMENSÕES 35X35 CM APLICADA EM DIAGONAL EM AMBIENTES DE ÁREA MAIOR QUE 10 M². AF_02/2023_PE</t>
  </si>
  <si>
    <t>REVESTIMENTO CERÂMICO PARA PISO COM PLACAS TIPO ESMALTADA DE DIMENSÕES 35X35 CM APLICADA EM DIAGONAL EM AMBIENTES DE ÁREA MENOR QUE 5 M². AF_02/2023_PE</t>
  </si>
  <si>
    <t>REVESTIMENTO CERÂMICO PARA PISO COM PLACAS TIPO ESMALTADA DE DIMENSÕES 45X45 CM APLICADA EM AMBIENTES DE ÁREA ENTRE 5 M2 E 10 M2. AF_02/2023_PE</t>
  </si>
  <si>
    <t>REVESTIMENTO CERÂMICO PARA PISO COM PLACAS TIPO ESMALTADA DE DIMENSÕES 45X45 CM APLICADA EM AMBIENTES DE ÁREA MAIOR QUE 10 M2. AF_02/2023_PE</t>
  </si>
  <si>
    <t>REVESTIMENTO CERÂMICO PARA PISO COM PLACAS TIPO ESMALTADA DE DIMENSÕES 45X45 CM APLICADA EM AMBIENTES DE ÁREA MENOR QUE 5 M2. AF_02/2023_PE</t>
  </si>
  <si>
    <t>REVESTIMENTO CERÂMICO PARA PISO COM PLACAS TIPO ESMALTADA DE DIMENSÕES 45X45 CM APLICADA EM DIAGONAL EM AMBIENTES DE ÁREA ENTRE 5 M² E 10 M². AF_02/2023_PE</t>
  </si>
  <si>
    <t>REVESTIMENTO CERÂMICO PARA PISO COM PLACAS TIPO ESMALTADA DE DIMENSÕES 45X45 CM APLICADA EM DIAGONAL EM AMBIENTES DE ÁREA MAIOR QUE 10 M². AF_02/2023_PE</t>
  </si>
  <si>
    <t>REVESTIMENTO CERÂMICO PARA PISO COM PLACAS TIPO ESMALTADA DE DIMENSÕES 45X45 CM APLICADA EM DIAGONAL EM AMBIENTES DE ÁREA MENOR QUE 5 M². AF_02/2023_PE</t>
  </si>
  <si>
    <t>REVESTIMENTO CERÂMICO PARA PISO COM PLACAS TIPO ESMALTADA DE DIMENSÕES 60X60 CM APLICADA EM AMBIENTES DE ÁREA ENTRE 5 M2 E 10 M2. AF_02/2023_PE</t>
  </si>
  <si>
    <t>REVESTIMENTO CERÂMICO PARA PISO COM PLACAS TIPO ESMALTADA DE DIMENSÕES 60X60 CM APLICADA EM AMBIENTES DE ÁREA MAIOR QUE 10 M2. AF_02/2023_PE</t>
  </si>
  <si>
    <t>REVESTIMENTO CERÂMICO PARA PISO COM PLACAS TIPO ESMALTADA DE DIMENSÕES 60X60 CM APLICADA EM AMBIENTES DE ÁREA MENOR QUE 5 M2. AF_02/2023_PE</t>
  </si>
  <si>
    <t>REVESTIMENTO CERÂMICO PARA PISO COM PLACAS TIPO ESMALTADA DE DIMENSÕES 80X80 CM APLICADA EM AMBIENTES DE ÁREA ENTRE 5 M² E 10 M². AF_02/2023_PE</t>
  </si>
  <si>
    <t>REVESTIMENTO CERÂMICO PARA PISO COM PLACAS TIPO ESMALTADA DE DIMENSÕES 80X80 CM APLICADA EM AMBIENTES DE ÁREA MAIOR QUE 10 M². AF_02/2023_PE</t>
  </si>
  <si>
    <t>REVESTIMENTO CERÂMICO PARA PISO COM PLACAS TIPO ESMALTADA DE DIMENSÕES 80X80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</si>
  <si>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</si>
  <si>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</si>
  <si>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REVESTIMENTO CERÂMICO PARA PISO COM PLACAS TIPO PORCELANATO DE DIMENSÕES 60X60 CM APLICADA EM AMBIENTES DE ÁREA MENOR QUE 5 M². AF_02/2023_PE</t>
  </si>
  <si>
    <t>REVESTIMENTO CERÂMICO PARA PISO COM PLACAS TIPO PORCELANATO DE DIMENSÕES 80X80 CM APLICADA EM AMBIENTES DE ÁREA ENTRE 5 M² E 10 M². AF_02/2023_PE</t>
  </si>
  <si>
    <t>REVESTIMENTO CERÂMICO PARA PISO COM PLACAS TIPO PORCELANATO DE DIMENSÕES 80X80 CM APLICADA EM AMBIENTES DE ÁREA MAIOR QUE 10 M². AF_02/2023_PE</t>
  </si>
  <si>
    <t>REVESTIMENTO CERÂMICO PARA PISO COM PLACAS TIPO PORCELANATO DE DIMENSÕES 80X80 CM APLICADA EM AMBIENTES DE ÁREA MENOR QUE 5 M². AF_02/2023_PE</t>
  </si>
  <si>
    <t>RODAPÉ CERÂMICO DE 7CM DE ALTURA COM PLACAS TIPO ESMALTADA DE DIMENSÕES 35X35CM. AF_02/2023</t>
  </si>
  <si>
    <t>RODAPÉ CERÂMICO DE 7CM DE ALTURA COM PLACAS TIPO ESMALTADA DE DIMENSÕES 45X45CM. AF_02/2023</t>
  </si>
  <si>
    <t>RODAPÉ CERÂMICO DE 7CM DE ALTURA COM PLACAS TIPO ESMALTADA DE DIMENSÕES 60X60CM. AF_02/2023</t>
  </si>
  <si>
    <t>RODAPÉ CERÂMICO DE 7CM DE ALTURA COM PLACAS TIPO ESMALTADA DE DIMENSÕES 80X80CM. AF_02/2023</t>
  </si>
  <si>
    <t>FORNECIMENTO E INSTALAÇÃO DE BALIZADOR SOBRE ASFALTO. AF_03/2022</t>
  </si>
  <si>
    <t>FORNECIMENTO E INSTALAÇÃO DE BARREIRA DE CONCRETO PERFIL NEW JERSEY DUPLA - 1070 MM. AF_03/2022</t>
  </si>
  <si>
    <t>FORNECIMENTO E INSTALAÇÃO DE BARREIRA DE CONCRETO PERFIL NEW JERSEY DUPLA - 810 MM. AF_03/2022</t>
  </si>
  <si>
    <t>FORNECIMENTO E INSTALAÇÃO DE BARREIRA DE CONCRETO PERFIL NEW JERSEY SIMPLES - 1070 MM. AF_03/2022</t>
  </si>
  <si>
    <t>FORNECIMENTO E INSTALAÇÃO DE BARREIRA DE CONCRETO PERFIL NEW JERSEY SIMPLES - 810 MM. AF_03/2022</t>
  </si>
  <si>
    <t>FORNECIMENTO E INSTALAÇÃO DE BARREIRA DE CONCRETO PERFIL TIPO F DUPLA - 1070 MM. AF_03/2022</t>
  </si>
  <si>
    <t>FORNECIMENTO E INSTALAÇÃO DE BARREIRA DE CONCRETO PERFIL TIPO F DUPLA - 810 MM. AF_03/2022</t>
  </si>
  <si>
    <t>FORNECIMENTO E INSTALAÇÃO DE BARREIRA DE CONCRETO PERFIL TIPO F SIMPLES - 1070 MM. AF_03/2022</t>
  </si>
  <si>
    <t>FORNECIMENTO E INSTALAÇÃO DE BARREIRA DE CONCRETO PERFIL TIPO F SIMPLES - 810 MM. AF_03/2022</t>
  </si>
  <si>
    <t>FORNECIMENTO E INSTALAÇÃO DE BATE RODAS SOBRE ASFALTO. AF_03/2022</t>
  </si>
  <si>
    <t>FORNECIMENTO E INSTALAÇÃO DE CALOTA SOBRE ASFALTO. AF_03/2022</t>
  </si>
  <si>
    <t>FORNECIMENTO E INSTALAÇÃO DE DEFENSA METÁLICA MALEÁVEL DUPLA, SOBRE SOLO. AF_03/2022</t>
  </si>
  <si>
    <t>FORNECIMENTO E INSTALAÇÃO DE DEFENSA METÁLICA MALEÁVEL SIMPLES, SOBRE SOLO. AF_03/2022</t>
  </si>
  <si>
    <t>FORNECIMENTO E INSTALAÇÃO DE DEFENSA METÁLICA SEMI MALEÁVEL DUPLA, SOBRE SOLO. AF_03/2022</t>
  </si>
  <si>
    <t>FORNECIMENTO E INSTALAÇÃO DE DEFENSA METÁLICA SEMI MALEÁVEL SIMPLES (ANCORAGEM), SOBRE SOLO. AF_03/2022</t>
  </si>
  <si>
    <t>FORNECIMENTO E INSTALAÇÃO DE DEFENSA METÁLICA SEMI MALEÁVEL SIMPLES, SOBRE SOLO. AF_03/2022</t>
  </si>
  <si>
    <t>FORNECIMENTO E INSTALAÇÃO DE DEFENSA METÁLICA SEMI-MALEAVEL DUPLA (ANCORAGEM), SOBRE SOLO. AF_03/2022</t>
  </si>
  <si>
    <t>FORNECIMENTO E INSTALAÇÃO DE DEFENSA METÁLICA TRIPLA ONDA DUPLA, SOBRE SOLO. AF_03/2022</t>
  </si>
  <si>
    <t>FORNECIMENTO E INSTALAÇÃO DE DEFENSA METÁLICA TRIPLA ONDA SIMPLES, SOBRE SOLO. AF_03/2022</t>
  </si>
  <si>
    <t>FORNECIMENTO E INSTALAÇÃO DE LOMBADA SOBRE ASFALTO. AF_03/2022</t>
  </si>
  <si>
    <t>FORNECIMENTO E INSTALAÇÃO DE PRISMA SOBRE ASFALTO. AF_03/2022</t>
  </si>
  <si>
    <t>FORNECIMENTO E INSTALAÇÃO DE SEGREGADOR SOBRE ASFALTO. AF_03/2022</t>
  </si>
  <si>
    <t>FORNECIMENTO E INSTALAÇÃO DE TACHA SOBRE ASFALTO. AF_03/2022</t>
  </si>
  <si>
    <t>FORNECIMENTO E INSTALAÇÃO DE TACHÃO SOBRE ASFALTO. AF_03/2022</t>
  </si>
  <si>
    <t>FORNECIMENTO E INSTALAÇÃO DE TERMINAL DE ANCORAGEM DE DEFENSA METÁLICA, EM BARREIRA DE CONCRETO. AF_03/2022</t>
  </si>
  <si>
    <t>FORNECIMENTO E INSTALAÇÃO DE PLACA DE OBRA COM CHAPA GALVANIZADA E ESTRUTURA DE MADEIRA. AF_03/2022_PS</t>
  </si>
  <si>
    <t>FORNECIMENTO E INSTALAÇÃO DE PLACA DE SINALIZAÇÃO EM CHAPA DE ALUMÍNIO EM SUPORTE DE CONCRETO. AF_03/2022</t>
  </si>
  <si>
    <t>FORNECIMENTO E INSTALAÇÃO DE PLACA DE SINALIZAÇÃO EM CHAPA DE ALUMÍNIO EM SUPORTE DE MADEIRA. AF_03/2022</t>
  </si>
  <si>
    <t>FORNECIMENTO E INSTALAÇÃO DE PLACA DE SINALIZAÇÃO EM CHAPA DE ALUMÍNIO EM SUPORTE METÁLICO. AF_03/2022</t>
  </si>
  <si>
    <t>FORNECIMENTO E INSTALAÇÃO DE PLACA DE SINALIZAÇÃO EM CHAPA DE AÇO EM SUPORTE DE CONCRETO. AF_03/2022</t>
  </si>
  <si>
    <t>FORNECIMENTO E INSTALAÇÃO DE PLACA DE SINALIZAÇÃO EM CHAPA DE AÇO EM SUPORTE DE MADEIRA. AF_03/2022</t>
  </si>
  <si>
    <t>FORNECIMENTO E INSTALAÇÃO DE PLACA DE SINALIZAÇÃO EM CHAPA DE AÇO EM SUPORTE METÁLICO. AF_03/2022</t>
  </si>
  <si>
    <t>FORNECIMENTO E INSTALAÇÃO DE PLACA DE SINALIZAÇÃO EM PÓRTICO E SEMI-PÓRTICO. AF_03/2022</t>
  </si>
  <si>
    <t>FORNECIMENTO E INSTALAÇÃO DE PÓRTICO METÁLICO COM VÃO DE 10,3 M. AF_03/2022</t>
  </si>
  <si>
    <t>FORNECIMENTO E INSTALAÇÃO DE PÓRTICO METÁLICO COM VÃO DE 11,4 M. AF_03/2022</t>
  </si>
  <si>
    <t>FORNECIMENTO E INSTALAÇÃO DE PÓRTICO METÁLICO COM VÃO DE 12,5 M. AF_03/2022</t>
  </si>
  <si>
    <t>FORNECIMENTO E INSTALAÇÃO DE PÓRTICO METÁLICO COM VÃO DE 13,6 M. AF_03/2022</t>
  </si>
  <si>
    <t>FORNECIMENTO E INSTALAÇÃO DE PÓRTICO METÁLICO COM VÃO DE 14,8 M. AF_03/2022</t>
  </si>
  <si>
    <t>FORNECIMENTO E INSTALAÇÃO DE PÓRTICO METÁLICO COM VÃO DE 15,9 M. AF_03/2022</t>
  </si>
  <si>
    <t>FORNECIMENTO E INSTALAÇÃO DE PÓRTICO METÁLICO COM VÃO DE 17 M. AF_03/2022</t>
  </si>
  <si>
    <t>FORNECIMENTO E INSTALAÇÃO DE PÓRTICO METÁLICO COM VÃO DE 18,1 M. AF_03/2022</t>
  </si>
  <si>
    <t>FORNECIMENTO E INSTALAÇÃO DE PÓRTICO METÁLICO COM VÃO DE 19,2 M. AF_03/2022</t>
  </si>
  <si>
    <t>FORNECIMENTO E INSTALAÇÃO DE PÓRTICO METÁLICO COM VÃO DE 20,3 M. AF_03/2022</t>
  </si>
  <si>
    <t>FORNECIMENTO E INSTALAÇÃO DE PÓRTICO METÁLICO COM VÃO DE 21,5 M. AF_03/2022</t>
  </si>
  <si>
    <t>FORNECIMENTO E INSTALAÇÃO DE PÓRTICO METÁLICO COM VÃO DE 22,6 M. AF_03/2022</t>
  </si>
  <si>
    <t>FORNECIMENTO E INSTALAÇÃO DE PÓRTICO METÁLICO COM VÃO DE 23,7 M. AF_03/2022</t>
  </si>
  <si>
    <t>FORNECIMENTO E INSTALAÇÃO DE PÓRTICO METÁLICO COM VÃO DE 24,8 M. AF_03/2022</t>
  </si>
  <si>
    <t>FORNECIMENTO E INSTALAÇÃO DE PÓRTICO METÁLICO COM VÃO DE 26 M. AF_03/2022</t>
  </si>
  <si>
    <t>FORNECIMENTO E INSTALAÇÃO DE PÓRTICO METÁLICO COM VÃO DE 27,1 M. AF_03/2022</t>
  </si>
  <si>
    <t>FORNECIMENTO E INSTALAÇÃO DE PÓRTICO METÁLICO COM VÃO DE 9,2 M. AF_03/2022</t>
  </si>
  <si>
    <t>FORNECIMENTO E INSTALAÇÃO DE SEMI PÓRTICO DUPLO METÁLICO COM VÃO DE 2,7 M. AF_03/2022</t>
  </si>
  <si>
    <t>FORNECIMENTO E INSTALAÇÃO DE SEMI PÓRTICO DUPLO METÁLICO COM VÃO DE 3,8 M. AF_03/2022</t>
  </si>
  <si>
    <t>FORNECIMENTO E INSTALAÇÃO DE SEMI PÓRTICO DUPLO METÁLICO COM VÃO DE 4,9 M. AF_03/2022</t>
  </si>
  <si>
    <t>FORNECIMENTO E INSTALAÇÃO DE SEMI PÓRTICO DUPLO METÁLICO COM VÃO DE 6 M. AF_03/2022</t>
  </si>
  <si>
    <t>FORNECIMENTO E INSTALAÇÃO DE SEMI PÓRTICO DUPLO METÁLICO COM VÃO DE 7,2 M. AF_03/2022</t>
  </si>
  <si>
    <t>FORNECIMENTO E INSTALAÇÃO DE SEMI PÓRTICO DUPLO METÁLICO COM VÃO DE 8,3 M. AF_03/2022</t>
  </si>
  <si>
    <t>FORNECIMENTO E INSTALAÇÃO DE SEMI PÓRTICO METÁLICO COM VÃO DE 2,7 M. AF_03/2022</t>
  </si>
  <si>
    <t>FORNECIMENTO E INSTALAÇÃO DE SEMI PÓRTICO METÁLICO COM VÃO DE 3,8 M. AF_03/2022</t>
  </si>
  <si>
    <t>FORNECIMENTO E INSTALAÇÃO DE SEMI PÓRTICO METÁLICO COM VÃO DE 4,9 M. AF_03/2022</t>
  </si>
  <si>
    <t>FORNECIMENTO E INSTALAÇÃO DE SEMI PÓRTICO METÁLICO COM VÃO DE 6 M. AF_03/2022</t>
  </si>
  <si>
    <t>FORNECIMENTO E INSTALAÇÃO DE SEMI PÓRTICO METÁLICO COM VÃO DE 7,2 M. AF_03/2022</t>
  </si>
  <si>
    <t>FORNECIMENTO E INSTALAÇÃO DE SEMI PÓRTICO METÁLICO COM VÃO DE 8,3 M. AF_03/2022</t>
  </si>
  <si>
    <t>FORNECIMENTO E INSTALAÇÃO DE SUPORTE DE MADEIRA PARA PLACAS DE SINALIZAÇÃO EM CONCRETO, COM H= DE 2,5 M E SEÇÃO DE 7,5 X 7,5 CM. AF_03/2022</t>
  </si>
  <si>
    <t>FORNECIMENTO E INSTALAÇÃO DE SUPORTE DE MADEIRA PARA PLACAS DE SINALIZAÇÃO, EM BASE DE CONCRETO, COM H= DE 2,0 M E SEÇÃO DE 7,5 X 7,5 CM. AF_03/2022</t>
  </si>
  <si>
    <t>FORNECIMENTO E INSTALAÇÃO DE SUPORTE DE MADEIRA PARA PLACAS DE SINALIZAÇÃO, EM SOLO, COM H= DE 2,0 M E SEÇÃO DE 7,5 X 7,5 CM. AF_03/2022</t>
  </si>
  <si>
    <t>FORNECIMENTO E INSTALAÇÃO DE SUPORTE DE MADEIRA PARA PLACAS DE SINALIZAÇÃO, EM SOLO, COM H= DE 2,5 M E SEÇÃO DE 7,5 X 7,5 CM. AF_03/2022</t>
  </si>
  <si>
    <t>FORNECIMENTO E INSTALAÇÃO DE SUPORTE METÁLICO GALVANIZADO PARA PLACAS DE SINALIZAÇÃO EM SOLO, COM H= DE 2,5 M E DIÂMETRO DE 2''. AF_03/2022</t>
  </si>
  <si>
    <t>FORNECIMENTO E INSTALAÇÃO DE SUPORTE METÁLICO GALVANIZADO PARA PLACAS DE SINALIZAÇÃO, EM BASE DE CONCRETO, COM H= DE 2,0 M E DIÂMETRO DE 2''. AF_03/2022</t>
  </si>
  <si>
    <t>FORNECIMENTO E INSTALAÇÃO DE SUPORTE METÁLICO GALVANIZADO PARA PLACAS DE SINALIZAÇÃO, EM BASE DE CONCRETO, COM H= DE 2,5 M E DIÂMETRO DE 2''. AF_03/2022</t>
  </si>
  <si>
    <t>FORNECIMENTO E INSTALAÇÃO DE SUPORTE METÁLICO GALVANIZADO PARA PLACAS DE SINALIZAÇÃO, EM SOLO, COM H= DE 2,0 M E DIÂMETRO DE 2''. AF_03/2022</t>
  </si>
  <si>
    <t>BASE METÁLICA PARA MASTRO 1 ½" PARA SPDA - FORNECIMENTO E INSTALAÇÃO. AF_08/2023</t>
  </si>
  <si>
    <t>CAPTOR TIPO FRANKLIN PARA SPDA - FORNECIMENTO E INSTALAÇÃO. AF_08/2023</t>
  </si>
  <si>
    <t>CONECTOR GRAMPO METÁLICO TIPO OLHAL, PARA SPDA, PARA HASTE DE ATERRAMENTO DE 3/4'' E CABOS DE 10 A 50 MM2 - FORNECIMENTO E INSTALAÇÃO. AF_08/2023</t>
  </si>
  <si>
    <t>CONECTOR GRAMPO METÁLICO TIPO OLHAL, PARA SPDA, PARA HASTE DE ATERRAMENTO DE 5/8'' E CABOS DE 10 A 50 MM2 - FORNECIMENTO E INSTALAÇÃO. AF_08/2023</t>
  </si>
  <si>
    <t>CONECTOR GRAMPO PARALELO METÁLICO, PARA SPDA, PARA CABOS DE 6 A 50 MM2 - FORNECIMENTO E INSTALAÇÃO. AF_08/2023</t>
  </si>
  <si>
    <t>CONECTOR SPLIT-BOLT, PARA SPDA, PARA CABOS ATÉ 35 MM2 - FORNECIMENTO E INSTALAÇÃO. AF_08/2023</t>
  </si>
  <si>
    <t>CONECTOR SPLIT-BOLT, PARA SPDA, PARA CABOS ATÉ 50 MM2 - FORNECIMENTO E INSTALAÇÃO. AF_08/2023</t>
  </si>
  <si>
    <t>CONECTOR SPLIT-BOLT, PARA SPDA, PARA CABOS ATÉ 70 MM2 - FORNECIMENTO E INSTALAÇÃO. AF_08/2023</t>
  </si>
  <si>
    <t>CONECTOR SPLIT-BOLT, PARA SPDA, PARA CABOS ATÉ 95 MM2 - FORNECIMENTO E INSTALAÇÃO. AF_08/2023</t>
  </si>
  <si>
    <t>CONECTOR SPLIT-BOLT, PARA SPDA, PARA CABOS DE 16 A 70 MM2 - FORNECIMENTO E INSTALAÇÃO. AF_08/2023</t>
  </si>
  <si>
    <t>CONJUNTO DE ESTAIAMENTO PARA MASTRO DE SPDA (COMPRIMENTO DOS ESTAIS = 12 M) - FORNECIMENTO E INSTALAÇÃO. AF_08/2023</t>
  </si>
  <si>
    <t>CONJUNTO DE ESTAIAMENTO PARA MASTRO DE SPDA (COMPRIMENTO DOS ESTAIS = 2 M) - FORNECIMENTO E INSTALAÇÃO. AF_08/2023</t>
  </si>
  <si>
    <t>CONJUNTO DE ESTAIAMENTO PARA MASTRO DE SPDA (COMPRIMENTO DOS ESTAIS = 4 M) - FORNECIMENTO E INSTALAÇÃO. AF_08/2023</t>
  </si>
  <si>
    <t>CONJUNTO DE ESTAIAMENTO PARA MASTRO DE SPDA (COMPRIMENTO DOS ESTAIS = 8 M) - FORNECIMENTO E INSTALAÇÃO. AF_08/2023</t>
  </si>
  <si>
    <t>CONJUNTO PARA-RAIOS TIPO FRANKLIN PARA SPDA (INCLUSO BASE METÁLICA, MASTRO COM 6 M, CAPTOR FRANKLIN E CONJUNTO DE ESTAIAMENTO COM 3 ESTAIS FLEXÍVEIS DE 4 M) - FORNECIMENTO E INSTALAÇÃO. AF_08/2023</t>
  </si>
  <si>
    <t>CORDOALHA DE COBRE NU 35 MM², NÃO ENTERRADA, COM ISOLADOR - FORNECIMENTO E INSTALAÇÃO. AF_08/2023</t>
  </si>
  <si>
    <t>CORDOALHA DE COBRE NU 35 MM², NÃO ENTERRADA, COM PRESILHA - FORNECIMENTO E INSTALAÇÃO. AF_08/2023</t>
  </si>
  <si>
    <t>CORDOALHA DE COBRE NU 50 MM², ENTERRADA - FORNECIMENTO E INSTALAÇÃO. AF_08/2023</t>
  </si>
  <si>
    <t>CORDOALHA DE COBRE NU 50 MM², NÃO ENTERRADA, COM ISOLADOR - FORNECIMENTO E INSTALAÇÃO. AF_08/2023</t>
  </si>
  <si>
    <t>CORDOALHA DE COBRE NU 50 MM², NÃO ENTERRADA, COM PRESILHA - FORNECIMENTO E INSTALAÇÃO. AF_08/2023</t>
  </si>
  <si>
    <t>CORDOALHA DE COBRE NU 70 MM², ENTERRADA - FORNECIMENTO E INSTALAÇÃO. AF_08/2023</t>
  </si>
  <si>
    <t>CORDOALHA DE COBRE NU 70 MM², NÃO ENTERRADA, COM ISOLADOR - FORNECIMENTO E INSTALAÇÃO. AF_08/2023</t>
  </si>
  <si>
    <t>CORDOALHA DE COBRE NU 70 MM², NÃO ENTERRADA, COM PRESILHA - FORNECIMENTO E INSTALAÇÃO. AF_08/2023</t>
  </si>
  <si>
    <t>CORDOALHA DE COBRE NU 95 MM², ENTERRADA - FORNECIMENTO E INSTALAÇÃO. AF_08/2023</t>
  </si>
  <si>
    <t>CORDOALHA DE COBRE NU 95 MM², NÃO ENTERRADA, COM ISOLADOR - FORNECIMENTO E INSTALAÇÃO. AF_08/2023</t>
  </si>
  <si>
    <t>ELETRODUTO PVC RÍGIDO, DIÂMETRO 40MM, COM 3 METROS, PARA SPDA - FORNECIMENTO E INSTALAÇÃO. AF_08/2023</t>
  </si>
  <si>
    <t>FITA DE ALUMÍNIO 70 MM² PARA SPDA - FORNECIMENTO E INSTALAÇÃO. AF_08/2023</t>
  </si>
  <si>
    <t>HASTE DE ATERRAMENTO, DIÂMETRO 3/4", COM 3 METROS - FORNECIMENTO E INSTALAÇÃO. AF_08/2023</t>
  </si>
  <si>
    <t>HASTE DE ATERRAMENTO, DIÂMETRO 5/8", COM 3 METROS - FORNECIMENTO E INSTALAÇÃO. AF_08/2023</t>
  </si>
  <si>
    <t>MASTRO 1 ½", COM 3 METROS, PARA SPDA - FORNECIMENTO E INSTALAÇÃO. AF_08/2023</t>
  </si>
  <si>
    <t>MINI CAPTOR PARA SPDA - FORNECIMENTO E INSTALAÇÃO. AF_08/2023</t>
  </si>
  <si>
    <t>PRESILHA PARA FIXAÇÃO DE CORDOALHA NÃO ENTERRADA PARA SPDA - FORNECIMENTO E INSTALAÇÃO. AF_08/2023</t>
  </si>
  <si>
    <t>SOLDA EXOTÉRMICA PARA SPDA - FORNECIMENTO E INSTALAÇÃO. AF_08/2023</t>
  </si>
  <si>
    <t>SUPORTE ISOLADOR 2 DESCIDAS PARA FIXAÇÃO DA CORDOALHA DE COBRE EM MASTRO 1 1/2" DE SPDA - FORNECIMENTO E INSTALAÇÃO. AF_08/2023</t>
  </si>
  <si>
    <t>SUPORTE ISOLADOR PARA FIXAÇÃO DA CORDOALHA DE COBRE EM ALVENARIA OU CONCRETO - FORNECIMENTO E INSTALAÇÃO. AF_08/2023</t>
  </si>
  <si>
    <t>INSTALAÇÃO E FORNECIMENTO DE PAINEL FIXO NA PAREDE COM TOMADAS E SAÍDAS PARA GASES MEDICINAIS. AF_11/2023</t>
  </si>
  <si>
    <t>INSTALAÇÃO E FORNECIMENTO DE PAINEL SUSPENSO COM TOMADAS E SAÍDAS PARA GASES MEDICINAIS. AF_11/2023</t>
  </si>
  <si>
    <t>INSTALAÇÃO E FORNECIMENTO DE POSTO PAREDE, INTERNO OU EXTERNO, PARA REDE DE GASES HOSPITALARES, COM VÁLVULA DE IMPACTO P/ESTANQUEIDADE, PRESSÃO MÁX. TRAB. 8,0 KGF/CM2, CONEXÕES, COM CANOPLA PLÁSTICA COM INDICAÇÃO DO TIPO DE GÁS, COMPLETO. AF_11/2023</t>
  </si>
  <si>
    <t>INSTALAÇÃO E FORNECIMENTO DE RÉGUA DE INALOTERAPIA DE PAREDE PARA REDE DE GÁS COMPRIMIDO, COM 3 PONTOS DE CONSUMO DE GASES IDENTIFICADOS, EM PERFIL DE ALUMÍNIO, APROX. 40 CM, INCLUI VÁLVULA DE IMPACTO E CONEXÕES EM LATÃO, COMPLETO. AF_11/2023</t>
  </si>
  <si>
    <t>INSTALAÇÃO E FORNECIMENTO DE RÉGUA DE INALOTERAPIA DE PAREDE PARA REDE DE GÁS OXIGÊNIO, COM 3 PONTOS DE CONSUMO DE GASES IDENTIFICADOS, EM PERFIL DE ALUMÍNIO ANODIZ., APROX. 40 CM, INCLUI VÁLVULA DE IMPACTO E CONEXÕES EM LATÃO, COMPLETO. AF_11/2023</t>
  </si>
  <si>
    <t>CAIXA DE EMBUTIR EM AÇO GALVANIZADO PARA ABRIGO DE HIDRÔMETRO - FORNECIMENTO E INSTALAÇÃO (EXCLUSIVE HIDRÔMETRO). AF_03/2024</t>
  </si>
  <si>
    <t>CAIXA DE EMBUTIR EM POLICARBONATO PARA ABRIGO DE HIDRÔMETRO - FORNECIMENTO E INSTALAÇÃO (EXCLUSIVE HIDRÔMETRO). AF_03/2024</t>
  </si>
  <si>
    <t>CAIXA DE EMBUTIR EM POLIPROPILENO PARA ABRIGO DE HIDRÔMETRO - FORNECIMENTO E INSTALAÇÃO (EXCLUSIVE HIDRÔMETRO). AF_03/2024</t>
  </si>
  <si>
    <t>CAIXA DE SOBREPOR EM AÇO GALVANIZADO PARA ABRIGO DE HIDRÔMETRO - FORNECIMENTO E INSTALAÇÃO (EXCLUSIVE HIDRÔMETRO). AF_03/2024</t>
  </si>
  <si>
    <t>CAIXA EM CONCRETO PRÉ-MOLDADO PARA ABRIGO DE HIDRÔMETRO COM DN 20 MM - FORNECIMENTO E INSTALAÇÃO. AF_03/2024</t>
  </si>
  <si>
    <t>CAIXA EM CONCRETO PRÉ-MOLDADO PARA ABRIGO DE HIDRÔMETRO COM DN 25 MM - FORNECIMENTO E INSTALAÇÃO (EXCLUSIVE HIDRÔMETRO). AF_03/2024</t>
  </si>
  <si>
    <t>HIDRÔMETRO DN 1 1/2", 20 M³/H - FORNECIMENTO E INSTALAÇÃO. AF_03/2024</t>
  </si>
  <si>
    <t>HIDRÔMETRO DN 1", 10 M³/H - FORNECIMENTO E INSTALAÇÃO. AF_03/2024</t>
  </si>
  <si>
    <t>HIDRÔMETRO DN 1", 7 M³/H - FORNECIMENTO E INSTALAÇÃO. AF_03/2024</t>
  </si>
  <si>
    <t>HIDRÔMETRO DN 1/2", 1,5 M3/H - FORNECIMENTO E INSTALAÇÃO. AF_03/2024</t>
  </si>
  <si>
    <t>HIDRÔMETRO DN 1/2", 3,0 M3/H - FORNECIMENTO E INSTALAÇÃO. AF_03/2024</t>
  </si>
  <si>
    <t>HIDRÔMETRO DN 2", 30 M³/H - FORNECIMENTO E INSTALAÇÃO. AF_03/2024</t>
  </si>
  <si>
    <t>HIDRÔMETRO DN 3/4", 5,0 M3/H - FORNECIMENTO E INSTALAÇÃO. AF_03/2024</t>
  </si>
  <si>
    <t>KIT CAVALETE PARA MEDIÇÃO DE ÁGUA - ENTRADA INDIVIDUALIZADA, EM CPVC DN 28 MM (1"), PARA 1 MEDIDOR - FORNECIMENTO E INSTALAÇÃO (EXCLUSIVE HIDRÔMETRO). AF_03/2024</t>
  </si>
  <si>
    <t>KIT CAVALETE PARA MEDIÇÃO DE ÁGUA - ENTRADA INDIVIDUALIZADA, EM CPVC DN 28 MM (1"), PARA 2 MEDIDORES - FORNECIMENTO E INSTALAÇÃO (EXCLUSIVE HIDRÔMETRO). AF_03/2024</t>
  </si>
  <si>
    <t>KIT CAVALETE PARA MEDIÇÃO DE ÁGUA - ENTRADA INDIVIDUALIZADA, EM CPVC DN 28 MM (1"), PARA 3 MEDIDORES - FORNECIMENTO E INSTALAÇÃO (EXCLUSIVE HIDRÔMETRO). AF_03/2024</t>
  </si>
  <si>
    <t>KIT CAVALETE PARA MEDIÇÃO DE ÁGUA - ENTRADA INDIVIDUALIZADA, EM CPVC DN 28 MM (1"), PARA 4 MEDIDORES - FORNECIMENTO E INSTALAÇÃO (EXCLUSIVE HIDRÔMETRO). AF_03/2024</t>
  </si>
  <si>
    <t>KIT CAVALETE PARA MEDIÇÃO DE ÁGUA - ENTRADA INDIVIDUALIZADA, EM CPVC DN 35 MM (1 1/4"), PARA 1 MEDIDOR - FORNECIMENTO E INSTALAÇÃO (EXCLUSIVE HIDRÔMETRO). AF_03/2024</t>
  </si>
  <si>
    <t>KIT CAVALETE PARA MEDIÇÃO DE ÁGUA - ENTRADA INDIVIDUALIZADA, EM CPVC DN 35 MM (1 1/4"), PARA 2 MEDIDORES - FORNECIMENTO E INSTALAÇÃO (EXCLUSIVE HIDRÔMETRO). AF_03/2024</t>
  </si>
  <si>
    <t>KIT CAVALETE PARA MEDIÇÃO DE ÁGUA - ENTRADA INDIVIDUALIZADA, EM CPVC DN 35 MM (1 1/4"), PARA 3 MEDIDORES - FORNECIMENTO E INSTALAÇÃO (EXCLUSIVE HIDRÔMETRO). AF_03/2024</t>
  </si>
  <si>
    <t>KIT CAVALETE PARA MEDIÇÃO DE ÁGUA - ENTRADA INDIVIDUALIZADA, EM CPVC DN 35 MM (1 1/4"), PARA 4 MEDIDORES - FORNECIMENTO E INSTALAÇÃO (EXCLUSIVE HIDRÔMETRO). AF_03/2024</t>
  </si>
  <si>
    <t>KIT CAVALETE PARA MEDIÇÃO DE ÁGUA - ENTRADA INDIVIDUALIZADA, EM PPR PN20 DN 25 MM (3/4") PARA 1 MEDIDOR - FORNECIMENTO E INSTALAÇÃO (EXCLUSIVE HIDRÔMETRO). AF_03/2024</t>
  </si>
  <si>
    <t>KIT CAVALETE PARA MEDIÇÃO DE ÁGUA - ENTRADA INDIVIDUALIZADA, EM PPR PN20 DN 25 MM (3/4") PARA 2 MEDIDORES - FORNECIMENTO E INSTALAÇÃO (EXCLUSIVE HIDRÔMETRO). AF_03/2024</t>
  </si>
  <si>
    <t>KIT CAVALETE PARA MEDIÇÃO DE ÁGUA - ENTRADA INDIVIDUALIZADA, EM PPR PN20 DN 25 MM (3/4") PARA 3 MEDIDORES - FORNECIMENTO E INSTALAÇÃO (EXCLUSIVE HIDRÔMETRO). AF_03/2024</t>
  </si>
  <si>
    <t>KIT CAVALETE PARA MEDIÇÃO DE ÁGUA - ENTRADA INDIVIDUALIZADA, EM PPR PN20 DN 25 MM (3/4") PARA 4 MEDIDORES - FORNECIMENTO E INSTALAÇÃO (EXCLUSIVE HIDRÔMETRO). AF_03/2024</t>
  </si>
  <si>
    <t>KIT CAVALETE PARA MEDIÇÃO DE ÁGUA - ENTRADA INDIVIDUALIZADA, EM PPR PN20 DN 32 MM (1") PARA 1 MEDIDOR - FORNECIMENTO E INSTALAÇÃO (EXCLUSIVE HIDRÔMETRO). AF_03/2024</t>
  </si>
  <si>
    <t>KIT CAVALETE PARA MEDIÇÃO DE ÁGUA - ENTRADA INDIVIDUALIZADA, EM PPR PN20 DN 32 MM (1") PARA 2 MEDIDORES - FORNECIMENTO E INSTALAÇÃO (EXCLUSIVE HIDRÔMETRO). AF_03/2024</t>
  </si>
  <si>
    <t>KIT CAVALETE PARA MEDIÇÃO DE ÁGUA - ENTRADA INDIVIDUALIZADA, EM PPR PN20 DN 32 MM (1") PARA 3 MEDIDORES - FORNECIMENTO E INSTALAÇÃO (EXCLUSIVE HIDRÔMETRO). AF_03/2024</t>
  </si>
  <si>
    <t>KIT CAVALETE PARA MEDIÇÃO DE ÁGUA - ENTRADA INDIVIDUALIZADA, EM PPR PN20 DN 32 MM (1") PARA 4 MEDIDORES - FORNECIMENTO E INSTALAÇÃO (EXCLUSIVE HIDRÔMETRO). AF_03/2024</t>
  </si>
  <si>
    <t>KIT CAVALETE PARA MEDIÇÃO DE ÁGUA - ENTRADA INDIVIDUALIZADA, EM PPR PN25 DN 25 MM (3/4") PARA 1 MEDIDOR - FORNECIMENTO E INSTALAÇÃO (EXCLUSIVE HIDRÔMETRO). AF_03/2024</t>
  </si>
  <si>
    <t>KIT CAVALETE PARA MEDIÇÃO DE ÁGUA - ENTRADA INDIVIDUALIZADA, EM PPR PN25 DN 25 MM (3/4") PARA 2 MEDIDORES - FORNECIMENTO E INSTALAÇÃO (EXCLUSIVE HIDRÔMETRO). AF_03/2024</t>
  </si>
  <si>
    <t>KIT CAVALETE PARA MEDIÇÃO DE ÁGUA - ENTRADA INDIVIDUALIZADA, EM PPR PN25 DN 25 MM (3/4") PARA 3 MEDIDORES - FORNECIMENTO E INSTALAÇÃO (EXCLUSIVE HIDRÔMETRO). AF_03/2024</t>
  </si>
  <si>
    <t>KIT CAVALETE PARA MEDIÇÃO DE ÁGUA - ENTRADA INDIVIDUALIZADA, EM PPR PN25 DN 25 MM (3/4") PARA 4 MEDIDORES - FORNECIMENTO E INSTALAÇÃO (EXCLUSIVE HIDRÔMETRO). AF_03/2024</t>
  </si>
  <si>
    <t>KIT CAVALETE PARA MEDIÇÃO DE ÁGUA - ENTRADA INDIVIDUALIZADA, EM PPR PN25 DN 32 MM (1") PARA 1 MEDIDOR - FORNECIMENTO E INSTALAÇÃO (EXCLUSIVE HIDRÔMETRO). AF_03/2024</t>
  </si>
  <si>
    <t>KIT CAVALETE PARA MEDIÇÃO DE ÁGUA - ENTRADA INDIVIDUALIZADA, EM PPR PN25 DN 32 MM (1") PARA 2 MEDIDORES - FORNECIMENTO E INSTALAÇÃO (EXCLUSIVE HIDRÔMETRO). AF_03/2024</t>
  </si>
  <si>
    <t>KIT CAVALETE PARA MEDIÇÃO DE ÁGUA - ENTRADA INDIVIDUALIZADA, EM PPR PN25 DN 32 MM (1") PARA 3 MEDIDORES - FORNECIMENTO E INSTALAÇÃO (EXCLUSIVE HIDRÔMETRO). AF_03/2024</t>
  </si>
  <si>
    <t>KIT CAVALETE PARA MEDIÇÃO DE ÁGUA - ENTRADA INDIVIDUALIZADA, EM PPR PN25 DN 32 MM (1") PARA 4 MEDIDORES - FORNECIMENTO E INSTALAÇÃO (EXCLUSIVE HIDRÔMETRO). AF_03/2024</t>
  </si>
  <si>
    <t>KIT CAVALETE PARA MEDIÇÃO DE ÁGUA - ENTRADA INDIVIDUALIZADA, EM PVC 25 MM (3/4"), PARA 1 MEDIDOR - FORNECIMENTO E INSTALAÇÃO (EXCLUSIVE HIDRÔMETRO). AF_03/2024</t>
  </si>
  <si>
    <t>KIT CAVALETE PARA MEDIÇÃO DE ÁGUA - ENTRADA INDIVIDUALIZADA, EM PVC 25 MM (3/4"), PARA 2 MEDIDORES - FORNECIMENTO E INSTALAÇÃO (EXCLUSIVE HIDRÔMETRO). AF_03/2024</t>
  </si>
  <si>
    <t>KIT CAVALETE PARA MEDIÇÃO DE ÁGUA - ENTRADA INDIVIDUALIZADA, EM PVC 25 MM (3/4"), PARA 3 MEDIDORES - FORNECIMENTO E INSTALAÇÃO (EXCLUSIVE HIDRÔMETRO). AF_03/2024</t>
  </si>
  <si>
    <t>KIT CAVALETE PARA MEDIÇÃO DE ÁGUA - ENTRADA INDIVIDUALIZADA, EM PVC 25 MM (3/4"), PARA 4 MEDIDORES - FORNECIMENTO E INSTALAÇÃO (EXCLUSIVE HIDRÔMETRO). AF_03/2024</t>
  </si>
  <si>
    <t>KIT CAVALETE PARA MEDIÇÃO DE ÁGUA - ENTRADA INDIVIDUALIZADA, EM PVC 32 MM (1"), PARA 1 MEDIDOR - FORNECIMENTO E INSTALAÇÃO (EXCLUSIVE HIDRÔMETRO). AF_03/2024</t>
  </si>
  <si>
    <t>KIT CAVALETE PARA MEDIÇÃO DE ÁGUA - ENTRADA INDIVIDUALIZADA, EM PVC 32 MM (1"), PARA 2 MEDIDORES - FORNECIMENTO E INSTALAÇÃO (EXCLUSIVE HIDRÔMETRO). AF_03/2024</t>
  </si>
  <si>
    <t>KIT CAVALETE PARA MEDIÇÃO DE ÁGUA - ENTRADA INDIVIDUALIZADA, EM PVC 32 MM (1"), PARA 3 MEDIDORES - FORNECIMENTO E INSTALAÇÃO (EXCLUSIVE HIDRÔMETRO). AF_03/2024</t>
  </si>
  <si>
    <t>KIT CAVALETE PARA MEDIÇÃO DE ÁGUA - ENTRADA INDIVIDUALIZADA, EM PVC 32 MM (1"), PARA 4 MEDIDORES - FORNECIMENTO E INSTALAÇÃO (EXCLUSIVE HIDRÔMETRO). AF_03/2024</t>
  </si>
  <si>
    <t>KIT CAVALETE PARA MEDIÇÃO DE ÁGUA - ENTRADA PRINCIPAL, EM AÇO GALVANIZADO DN 25 MM (1") - FORNECIMENTO E INSTALAÇÃO (EXCLUSIVE HIDRÔMETRO). AF_03/2024</t>
  </si>
  <si>
    <t>KIT CAVALETE PARA MEDIÇÃO DE ÁGUA - ENTRADA PRINCIPAL, EM AÇO GALVANIZADO DN 32 MM (1 1/4") - FORNECIMENTO E INSTALAÇÃO (EXCLUSIVE HIDRÔMETRO). AF_03/2024</t>
  </si>
  <si>
    <t>KIT CAVALETE PARA MEDIÇÃO DE ÁGUA - ENTRADA PRINCIPAL, EM AÇO GALVANIZADO DN 40 MM (1 1/2") - FORNECIMENTO E INSTALAÇÃO (EXCLUSIVE HIDRÔMETRO). AF_03/2024</t>
  </si>
  <si>
    <t>KIT CAVALETE PARA MEDIÇÃO DE ÁGUA - ENTRADA PRINCIPAL, EM AÇO GALVANIZADO DN 50 MM (2") - FORNECIMENTO E INSTALAÇÃO (EXCLUSIVE HIDRÔMETRO). AF_03/2024</t>
  </si>
  <si>
    <t>KIT CAVALETE PARA MEDIÇÃO DE ÁGUA - ENTRADA PRINCIPAL, EM PVC 20 MM (1/2") - FORNECIMENTO E INSTALAÇÃO (EXCLUSIVE HIDRÔMETRO). AF_03/2024</t>
  </si>
  <si>
    <t>KIT CAVALETE PARA MEDIÇÃO DE ÁGUA - ENTRADA PRINCIPAL, EM PVC 25 MM (3/4") - FORNECIMENTO E INSTALAÇÃO (EXCLUSIVE HIDRÔMETRO). AF_03/2024</t>
  </si>
  <si>
    <t>SOLDA DE TOPO EM CHAPA/PERFIL/TUBO DE AÇO CHANFRADO, ESPESSURA=1/2''. AF_06/2018</t>
  </si>
  <si>
    <t>SOLDA DE TOPO EM CHAPA/PERFIL/TUBO DE AÇO CHANFRADO, ESPESSURA=1/4''. AF_06/2018</t>
  </si>
  <si>
    <t>SOLDA DE TOPO EM CHAPA/PERFIL/TUBO DE AÇO CHANFRADO, ESPESSURA=3/4''. AF_06/2018</t>
  </si>
  <si>
    <t>SOLDA DE TOPO EM CHAPA/PERFIL/TUBO DE AÇO CHANFRADO, ESPESSURA=3/8''. AF_06/2018</t>
  </si>
  <si>
    <t>SOLDA DE TOPO EM CHAPA/PERFIL/TUBO DE AÇO CHANFRADO, ESPESSURA=5/16''. AF_06/2018</t>
  </si>
  <si>
    <t>SOLDA DE TOPO EM CHAPA/PERFIL/TUBO DE AÇO CHANFRADO, ESPESSURA=5/8''. AF_06/2018</t>
  </si>
  <si>
    <t>CORTE RASO E RECORTE DE ÁRVORE COM DIÂMETRO DE TRONCO MAIOR OU IGUAL A 0,20 M E MENOR QUE 0,40 M. AF_03/2024</t>
  </si>
  <si>
    <t>CORTE RASO E RECORTE DE ÁRVORE COM DIÂMETRO DE TRONCO MAIOR OU IGUAL A 0,40 M E MENOR QUE 0,60 M. AF_03/2024</t>
  </si>
  <si>
    <t>CORTE RASO E RECORTE DE ÁRVORE COM DIÂMETRO DE TRONCO MAIOR OU IGUAL A 0,60 M. AF_03/2024</t>
  </si>
  <si>
    <t>LIMPEZA MANUAL DE VEGETAÇÃO EM TERRENO COM ENXADA. AF_03/2024</t>
  </si>
  <si>
    <t>LIMPEZA MECANIZADA DE CAMADA VEGETAL, VEGETAÇÃO E PEQUENAS ÁRVORES (DIÂMETRO DE TRONCO MENOR QUE 0,20 M), COM TRATOR DE ESTEIRAS. AF_03/2024</t>
  </si>
  <si>
    <t>PODA EM ALTURA DE ÁRVORE COM DIÂMETRO DE TRONCO MAIOR OU IGUAL A 0,20 M E MENOR QUE 0,40 M. AF_03/2024</t>
  </si>
  <si>
    <t>PODA EM ALTURA DE ÁRVORE COM DIÂMETRO DE TRONCO MAIOR OU IGUAL A 0,40 M E MENOR QUE 0,60 M. AF_03/2024</t>
  </si>
  <si>
    <t>PODA EM ALTURA DE ÁRVORE COM DIÂMETRO DE TRONCO MAIOR OU IGUAL A 0,60 M. AF_03/2024</t>
  </si>
  <si>
    <t>PODA EM ALTURA DE ÁRVORE COM DIÂMETRO DE TRONCO MENOR QUE 0,20 M. AF_03/2024</t>
  </si>
  <si>
    <t>REMOÇÃO DE RAÍZES REMANESCENTES DE TRONCO DE ÁRVORE COM DIÂMETRO MAIOR OU IGUAL A 0,20 M E MENOR QUE 0,40 M. AF_03/2024</t>
  </si>
  <si>
    <t>REMOÇÃO DE RAÍZES REMANESCENTES DE TRONCO DE ÁRVORE COM DIÂMETRO MAIOR OU IGUAL A 0,40 M E MENOR QUE 0,60 M. AF_03/2024</t>
  </si>
  <si>
    <t>REMOÇÃO DE RAÍZES REMANESCENTES DE TRONCO DE ÁRVORE COM DIÂMETRO MAIOR OU IGUAL A 0,60 M. AF_03/2024</t>
  </si>
  <si>
    <t>AMARRAÇÃO DE TELHAS CERÂMICAS OU DE CONCRETO. AF_07/2019</t>
  </si>
  <si>
    <t>CALHA DE BEIRAL, SEMICIRCULAR DE PVC, DIAMETRO 125 MM, INCLUINDO CABECEIRAS, EMENDAS, BOCAIS, SUPORTES E VEDAÇÕES, EXCLUINDO CONDUTORES, INCLUSO TRANSPORTE VERTICAL. AF_07/2019</t>
  </si>
  <si>
    <t>CALHA EM CHAPA DE AÇO GALVANIZADO NÚMERO 24, DESENVOLVIMENTO DE 100 CM, INCLUSO TRANSPORTE VERTICAL. AF_07/2019</t>
  </si>
  <si>
    <t>CALHA EM CHAPA DE AÇO GALVANIZADO NÚMERO 24, DESENVOLVIMENTO DE 33 CM, INCLUSO TRANSPORTE VERTICAL. AF_07/2019</t>
  </si>
  <si>
    <t>CALHA EM CHAPA DE AÇO GALVANIZADO NÚMERO 24, DESENVOLVIMENTO DE 50 CM, INCLUSO TRANSPORTE VERTICAL.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</si>
  <si>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</si>
  <si>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</si>
  <si>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NORMAL PARA TELHA TRAPEZOIDAL DE AÇO, E = 0,5 MM, INCLUSO ACESSÓRIOS DE FIXAÇÃO E IÇAMENTO.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</si>
  <si>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</si>
  <si>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</si>
  <si>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ESTRUTURAL E = 6 MM, INCLUSO ACESSÓRIOS DE FIXAÇÃO E IÇAMENTO. AF_07/2019</t>
  </si>
  <si>
    <t>CUMEEIRA PARA TELHA DE FIBROCIMENTO ONDULADA E = 6 MM, INCLUSO ACESSÓRIOS DE FIXAÇÃO E IÇAMENTO. AF_07/2019</t>
  </si>
  <si>
    <t>CUMEEIRA SHED PARA TELHA ONDULADA DE FIBROCIMENTO, E = 6 MM, INCLUSO ACESSÓRIOS DE FIXAÇÃO E IÇAMENTO. AF_07/2019</t>
  </si>
  <si>
    <t>EMBOÇAMENTO COM ARGAMASSA TRAÇO 1:2:9 (CIMENTO, CAL E AREIA). AF_07/2019</t>
  </si>
  <si>
    <t>ISOLAMENTO TERMOACÚSTICO COM LÃ MINERAL NA SUBCOBERTURA, INCLUSO TRANSPORTE VERTICAL. AF_07/2019</t>
  </si>
  <si>
    <t>RETIRADA E RECOLOCAÇÃO DE TELHA CERÂMICA CAPA-CANAL, COM ATÉ DUAS ÁGUAS, INCLUSO IÇAMENTO. AF_07/2019</t>
  </si>
  <si>
    <t>RETIRADA E RECOLOCAÇÃO DE TELHA CERÂMICA CAPA-CANAL, COM MAIS DE DUAS ÁGUAS, INCLUSO IÇAMENTO. AF_07/2019</t>
  </si>
  <si>
    <t>RETIRADA E RECOLOCAÇÃO DE TELHA CERÂMICA DE ENCAIXE, COM ATÉ DUAS ÁGUAS, INCLUSO IÇAMENTO. AF_07/2019</t>
  </si>
  <si>
    <t>RETIRADA E RECOLOCAÇÃO DE TELHA CERÂMICA DE ENCAIXE, COM MAIS DE DUAS ÁGUAS, INCLUSO IÇAMENTO. AF_07/2019</t>
  </si>
  <si>
    <t>RUFO EM CHAPA DE AÇO GALVANIZADO NÚMERO 24, CORTE DE 25 CM, INCLUSO TRANSPORTE VERTICAL. AF_07/2019</t>
  </si>
  <si>
    <t>RUFO EM FIBROCIMENTO PARA TELHA ONDULADA E = 6 MM, ABA DE 26 CM, INCLUSO TRANSPORTE VERTICAL, EXCETO CONTRARRUFO. AF_07/2019</t>
  </si>
  <si>
    <t>RUFO EXTERNO/INTERNO EM CHAPA DE AÇO GALVANIZADO NÚMERO 26, CORTE DE 33 CM, INCLUSO IÇAMENTO. AF_07/2019</t>
  </si>
  <si>
    <t>SUBCOBERTURA COM MANTA PLÁSTICA REVESTIDA POR PELÍCULA DE ALUMÍNO,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</si>
  <si>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</si>
  <si>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</si>
  <si>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</si>
  <si>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</si>
  <si>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</si>
  <si>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</si>
  <si>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</si>
  <si>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</si>
  <si>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</si>
  <si>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</si>
  <si>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</si>
  <si>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</si>
  <si>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DE AÇO/ALUMÍNIO E = 0,5 MM, COM ATÉ 2 ÁGUAS, INCLUSO IÇAMENTO. AF_07/2019</t>
  </si>
  <si>
    <t>TELHAMENTO COM TELHA DE CONCRETO DE ENCAIXE, COM ATÉ 2 ÁGUAS, INCLUSO TRANSPORTE VERTICAL. AF_07/2019</t>
  </si>
  <si>
    <t>TELHAMENTO COM TELHA DE CONCRETO DE ENCAIXE, COM MAIS DE 2 ÁGUAS, INCLUSO TRANSPORTE VERTICAL. AF_07/2019</t>
  </si>
  <si>
    <t>TELHAMENTO COM TELHA DE ENCAIXE, TIPO FRANCESA DE VIDRO, COM ATÉ 2 ÁGUAS, INCLUSO TRANSPORTE VERTICAL. AF_07/2019</t>
  </si>
  <si>
    <t>TELHAMENTO COM TELHA ESTRUTURAL DE FIBROCIMENTO E= 8 MM, COM ATÉ 2 ÁGUAS, INCLUSO IÇAMENTO. AF_07/2019_PS</t>
  </si>
  <si>
    <t>TELHAMENTO COM TELHA METÁLICA TERMOACÚSTICA E = 30 MM, COM ATÉ 2 ÁGUAS, INCLUSO IÇAMENTO. AF_07/2019</t>
  </si>
  <si>
    <t>TELHAMENTO COM TELHA ONDULADA DE FIBRA DE VIDRO E = 0,6 MM,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</si>
  <si>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</si>
  <si>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ONDULADA DE FIBROCIMENTO E = 6 MM, COM RECOBRIMENTO LATERAL DE 1/4 DE ONDA PARA TELHADO COM INCLINAÇÃO MAIOR QUE 10°, COM ATÉ 2 ÁGUAS, INCLUSO IÇAMENTO. AF_07/2019</t>
  </si>
  <si>
    <t>SUPORTE PARA TRANSFORMADOR EM POSTE DE CONCRETO CIRCULAR - FORNECIMENTO E INSTALAÇÃO. AF_12/2020</t>
  </si>
  <si>
    <t>SUPORTE PARA TRANSFORMADOR EM POSTE DE CONCRETO DUPLO T - FORNECIMENTO E INSTALAÇÃO. AF_12/2020</t>
  </si>
  <si>
    <t>TRANSFORMADOR DE DISTRIBUIÇÃO, 1000 KVA, TRIFÁSICO, 60 HZ, CLASSE 15 KV, IMERSO EM ÓLEO MINERAL, INSTALAÇÃO EM SOLO (NÃO INCLUSO ABRIGO) - FORNECIMENTO E INSTALAÇÃO. AF_02/2022</t>
  </si>
  <si>
    <t>TRANSFORMADOR DE DISTRIBUIÇÃO, 112,5 KVA, TRIFÁSICO, 60 HZ, CLASSE 15 KV, IMERSO EM ÓLEO MINERAL, INSTALAÇÃO EM POSTE (NÃO INCLUSO SUPORTE) - FORNECIMENTO E INSTALAÇÃO. AF_12/2020</t>
  </si>
  <si>
    <t>TRANSFORMADOR DE DISTRIBUIÇÃO, 150 KVA, TRIFÁSICO, 60 HZ, CLASSE 15 KV, IMERSO EM ÓLEO MINERAL, INSTALAÇÃO EM POSTE (NÃO INCLUSO SUPORTE) - FORNECIMENTO E INSTALAÇÃO. AF_12/2020</t>
  </si>
  <si>
    <t>TRANSFORMADOR DE DISTRIBUIÇÃO, 225 KVA, TRIFÁSICO, 60 HZ, CLASSE 15 KV, IMERSO EM ÓLEO MINERAL, INSTALAÇÃO EM POSTE (NÃO INCLUSO SUPORTE) - FORNECIMENTO E INSTALAÇÃO. AF_12/2020</t>
  </si>
  <si>
    <t>TRANSFORMADOR DE DISTRIBUIÇÃO, 30 KVA, TRIFÁSICO, 60 HZ, CLASSE 15 KV, IMERSO EM ÓLEO MINERAL, INSTALAÇÃO EM POSTE (NÃO INCLUSO SUPORTE) - FORNECIMENTO E INSTALAÇÃO. AF_12/2020</t>
  </si>
  <si>
    <t>TRANSFORMADOR DE DISTRIBUIÇÃO, 300 KVA, TRIFÁSICO, 60 HZ, CLASSE 15 KV, IMERSO EM ÓLEO MINERAL, INSTALAÇÃO EM POSTE (NÃO INCLUSO SUPORTE) - FORNECIMENTO E INSTALAÇÃO. AF_12/2020</t>
  </si>
  <si>
    <t>TRANSFORMADOR DE DISTRIBUIÇÃO, 45 KVA, TRIFÁSICO, 60 HZ, CLASSE 15 KV, IMERSO EM ÓLEO MINERAL, INSTALAÇÃO EM POSTE (NÃO INCLUSO SUPORTE) - FORNECIMENTO E INSTALAÇÃO. AF_12/2020</t>
  </si>
  <si>
    <t>TRANSFORMADOR DE DISTRIBUIÇÃO, 500KVA, TRIFÁSICO, 60 HZ, CLASSE 15 KV, IMERSO EM ÓLEO MINERAL, INSTALAÇÃO EM SOLO (NÃO INCLUSO ABRIGO) - FORNECIMENTO E INSTALAÇÃO. AF_02/2022</t>
  </si>
  <si>
    <t>TRANSFORMADOR DE DISTRIBUIÇÃO, 75 KVA, TRIFÁSICO, 60 HZ, CLASSE 15 KV, IMERSO EM ÓLEO MINERAL, INSTALAÇÃO EM POSTE (NÃO INCLUSO SUPORTE) - FORNECIMENTO E INSTALAÇÃO. AF_12/2020</t>
  </si>
  <si>
    <t>TRANSFORMADOR DE DISTRIBUIÇÃO, 750 KVA, TRIFÁSICO, 60 HZ, CLASSE 15 KV, IMERSO EM ÓLEO MINERAL, INSTALAÇÃO EM SOLO (NÃO INCLUSO ABRIGO) - FORNECIMENTO E INSTALAÇÃO. AF_02/2022</t>
  </si>
  <si>
    <t>CARGA E DESCARGA COM CARRINHO PLATAFORMA, DE BANCADA DE MÁRMORE OU GRANITO PARA COZINHA/LAVATÓRIO OU MÁRMORE SINTÉTICO COM CUBA INTEGRADA, EM BALSA DE 1000 TONELADAS. AF_05/2024</t>
  </si>
  <si>
    <t>CARGA E DESCARGA COM CARRINHO PLATAFORMA, DE BANCADA DE MÁRMORE OU GRANITO PARA COZINHA/LAVATÓRIO OU MÁRMORE SINTÉTICO COM CUBA INTEGRADA, EM BALSA DE 1500 TONELADAS. AF_05/2024</t>
  </si>
  <si>
    <t>CARGA E DESCARGA COM CARRINHO PLATAFORMA, DE BANCADA DE MÁRMORE OU GRANITO PARA COZINHA/LAVATÓRIO OU MÁRMORE SINTÉTICO COM CUBA INTEGRADA, EM BALSA DE 2000 TONELADAS. AF_05/2024</t>
  </si>
  <si>
    <t>CARGA E DESCARGA COM CARRINHO PLATAFORMA, DE BANCADA DE MÁRMORE OU GRANITO PARA COZINHA/LAVATÓRIO OU MÁRMORE SINTÉTICO COM CUBA INTEGRADA, EM BALSA DE 600 TONELADAS. AF_05/2024</t>
  </si>
  <si>
    <t>CARGA E DESCARGA COM MANIPULADOR TELESCÓPICO, DE PÁLETE DE BACIA SANITÁRIA, CAIXA ACOPLADA, TANQUE OU PIA, EM BALSA DE 1000 TONELADAS. AF_05/2024</t>
  </si>
  <si>
    <t>CARGA E DESCARGA COM MANIPULADOR TELESCÓPICO, DE PÁLETE DE BACIA SANITÁRIA, CAIXA ACOPLADA, TANQUE OU PIA, EM BALSA DE 1500 TONELADAS. AF_05/2024</t>
  </si>
  <si>
    <t>CARGA E DESCARGA COM MANIPULADOR TELESCÓPICO, DE PÁLETE DE BACIA SANITÁRIA, CAIXA ACOPLADA, TANQUE OU PIA, EM BALSA DE 2000 TONELADAS. AF_05/2024</t>
  </si>
  <si>
    <t>CARGA E DESCARGA COM MANIPULADOR TELESCÓPICO, DE PÁLETE DE BACIA SANITÁRIA, CAIXA ACOPLADA, TANQUE OU PIA, EM BALSA DE 600 TONELADAS. AF_05/2024</t>
  </si>
  <si>
    <t>CARGA E DESCARGA COM MANIPULADOR TELESCÓPICO, DE PÁLETE DE BLOCOS VAZADOS DE CONCRETO OU CERÂMICO, EM BALSA DE 1000 TONELADAS. AF_05/2024</t>
  </si>
  <si>
    <t>CARGA E DESCARGA COM MANIPULADOR TELESCÓPICO, DE PÁLETE DE BLOCOS VAZADOS DE CONCRETO OU CERÂMICO, EM BALSA DE 1500 TONELADAS. AF_05/2024</t>
  </si>
  <si>
    <t>CARGA E DESCARGA COM MANIPULADOR TELESCÓPICO, DE PÁLETE DE BLOCOS VAZADOS DE CONCRETO OU CERÂMICO, EM BALSA DE 2000 TONELADAS. AF_05/2024</t>
  </si>
  <si>
    <t>CARGA E DESCARGA COM MANIPULADOR TELESCÓPICO, DE PÁLETE DE BLOCOS VAZADOS DE CONCRETO OU CERÂMICO, EM BALSA DE 600 TONELADAS. AF_05/2024</t>
  </si>
  <si>
    <t>CARGA E DESCARGA COM MANIPULADOR TELESCÓPICO, DE PÁLETE DE CAIXAS COM REVESTIMENTO CERÂMICO, EM BALSA DE 1000 TONELADAS. AF_05/2024</t>
  </si>
  <si>
    <t>CARGA E DESCARGA COM MANIPULADOR TELESCÓPICO, DE PÁLETE DE CAIXAS COM REVESTIMENTO CERÂMICO, EM BALSA DE 1500 TONELADAS. AF_05/2024</t>
  </si>
  <si>
    <t>CARGA E DESCARGA COM MANIPULADOR TELESCÓPICO, DE PÁLETE DE CAIXAS COM REVESTIMENTO CERÂMICO, EM BALSA DE 2000 TONELADAS. AF_05/2024</t>
  </si>
  <si>
    <t>CARGA E DESCARGA COM MANIPULADOR TELESCÓPICO, DE PÁLETE DE CAIXAS COM REVESTIMENTO CERÂMICO, EM BALSA DE 600 TONELADAS. AF_05/2024</t>
  </si>
  <si>
    <t>CARGA E DESCARGA COM MANIPULADOR TELESCÓPICO, DE PÁLETE DE LATAS 18 LITROS, EM BALSA DE 1000 TONELADAS. AF_05/2024</t>
  </si>
  <si>
    <t>CARGA E DESCARGA COM MANIPULADOR TELESCÓPICO, DE PÁLETE DE LATAS 18 LITROS, EM BALSA DE 1500 TONELADAS. AF_05/2024</t>
  </si>
  <si>
    <t>CARGA E DESCARGA COM MANIPULADOR TELESCÓPICO, DE PÁLETE DE LATAS 18 LITROS, EM BALSA DE 2000 TONELADAS. AF_05/2024</t>
  </si>
  <si>
    <t>CARGA E DESCARGA COM MANIPULADOR TELESCÓPICO, DE PÁLETE DE LATAS 18 LITROS, EM BALSA DE 600 TONELADAS. AF_05/2024</t>
  </si>
  <si>
    <t>CARGA E DESCARGA COM MANIPULADOR TELESCÓPICO, DE PÁLETE DE SACOS, EM BALSA DE 1000 TONELADAS. AF_05/2024</t>
  </si>
  <si>
    <t>CARGA E DESCARGA COM MANIPULADOR TELESCÓPICO, DE PÁLETE DE SACOS, EM BALSA DE 1500 TONELADAS. AF_05/2024</t>
  </si>
  <si>
    <t>CARGA E DESCARGA COM MANIPULADOR TELESCÓPICO, DE PÁLETE DE SACOS, EM BALSA DE 2000 TONELADAS. AF_05/2024</t>
  </si>
  <si>
    <t>CARGA E DESCARGA COM MANIPULADOR TELESCÓPICO, DE PÁLETE DE SACOS, EM BALSA DE 600 TONELADAS. AF_05/2024</t>
  </si>
  <si>
    <t>CARGA E DESCARGA COM MANIPULADOR TELESCÓPICO, DE PÁLETE DE TELHA DE CONCRETO OU CERÂMICA, EM BALSA DE 1000 TONELADAS. AF_05/2024</t>
  </si>
  <si>
    <t>CARGA E DESCARGA COM MANIPULADOR TELESCÓPICO, DE PÁLETE DE TELHA DE CONCRETO OU CERÂMICA, EM BALSA DE 1500 TONELADAS. AF_05/2024</t>
  </si>
  <si>
    <t>CARGA E DESCARGA COM MANIPULADOR TELESCÓPICO, DE PÁLETE DE TELHA DE CONCRETO OU CERÂMICA, EM BALSA DE 2000 TONELADAS. AF_05/2024</t>
  </si>
  <si>
    <t>CARGA E DESCARGA COM MANIPULADOR TELESCÓPICO, DE PÁLETE DE TELHA DE CONCRETO OU CERÂMICA, EM BALSA DE 600 TONELADAS. AF_05/2024</t>
  </si>
  <si>
    <t>CARGA E DESCARGA COM MANIPULADOR TELESCÓPICO, DE TELHAS TERMOACÚSTICAS, FIBROCIMENTO, AÇO ZINCADO, FIBROCIMENTO ESTRUTURAL, CANALETE 90 OU KALHETÃO, EM BALSA DE 1000 TONELADAS. AF_05/2024</t>
  </si>
  <si>
    <t>CARGA E DESCARGA COM MANIPULADOR TELESCÓPICO, DE TELHAS TERMOACÚSTICAS, FIBROCIMENTO, AÇO ZINCADO, FIBROCIMENTO ESTRUTURAL, CANALETE 90 OU KALHETÃO, EM BALSA DE 1500 TONELADAS. AF_05/2024</t>
  </si>
  <si>
    <t>CARGA E DESCARGA COM MANIPULADOR TELESCÓPICO, DE TELHAS TERMOACÚSTICAS, FIBROCIMENTO, AÇO ZINCADO, FIBROCIMENTO ESTRUTURAL, CANALETE 90 OU KALHETÃO, EM BALSA DE 2000 TONELADAS. AF_05/2024</t>
  </si>
  <si>
    <t>CARGA E DESCARGA COM MANIPULADOR TELESCÓPICO, DE TELHAS TERMOACÚSTICAS, FIBROCIMENTO, AÇO ZINCADO, FIBROCIMENTO ESTRUTURAL, CANALETE 90 OU KALHETÃO, EM BALSA DE 600 TONELADAS. AF_05/2024</t>
  </si>
  <si>
    <t>CARGA E DESCARGA DE BETONEIRA, COM CAMINHÃO CARROCERIA COM GUINDAUTO (MUNCK) 11,7 TM, EM BALSA DE 1000 TONELADAS. AF_05/2024</t>
  </si>
  <si>
    <t>CARGA E DESCARGA DE BETONEIRA, COM CAMINHÃO CARROCERIA COM GUINDAUTO (MUNCK) 11,7 TM, EM BALSA DE 1500 TONELADAS. AF_05/2024</t>
  </si>
  <si>
    <t>CARGA E DESCARGA DE BETONEIRA, COM CAMINHÃO CARROCERIA COM GUINDAUTO (MUNCK) 11,7 TM, EM BALSA DE 2000 TONELADAS. AF_05/2024</t>
  </si>
  <si>
    <t>CARGA E DESCARGA DE BETONEIRA, COM CAMINHÃO CARROCERIA COM GUINDAUTO (MUNCK) 11,7 TM, EM BALSA DE 600 TONELADAS. AF_05/2024</t>
  </si>
  <si>
    <t>CARGA E DESCARGA DE CAMINHÃO DE 10 M³, EM BALSA DE 1000 TONELADAS. AF_05/2024</t>
  </si>
  <si>
    <t>CARGA E DESCARGA DE CAMINHÃO DE 10 M³, EM BALSA DE 1500 TONELADAS. AF_05/2024</t>
  </si>
  <si>
    <t>CARGA E DESCARGA DE CAMINHÃO DE 10 M³, EM BALSA DE 2000 TONELADAS. AF_05/2024</t>
  </si>
  <si>
    <t>CARGA E DESCARGA DE CAMINHÃO DE 10 M³, EM BALSA DE 600 TONELADAS. AF_05/2024</t>
  </si>
  <si>
    <t>CARGA E DESCARGA DE CAMINHÃO DE 14 M³, EM BALSA DE 1000 TONELADAS. AF_05/2024</t>
  </si>
  <si>
    <t>CARGA E DESCARGA DE CAMINHÃO DE 14 M³, EM BALSA DE 1500 TONELADAS. AF_05/2024</t>
  </si>
  <si>
    <t>CARGA E DESCARGA DE CAMINHÃO DE 14 M³, EM BALSA DE 2000 TONELADAS. AF_05/2024</t>
  </si>
  <si>
    <t>CARGA E DESCARGA DE CAMINHÃO DE 14 M³, EM BALSA DE 600 TONELADAS. AF_05/2024</t>
  </si>
  <si>
    <t>CARGA E DESCARGA DE CAMINHÃO DE 6 M³, EM BALSA DE 1000 TONELADAS. AF_05/2024</t>
  </si>
  <si>
    <t>CARGA E DESCARGA DE CAMINHÃO DE 6 M³, EM BALSA DE 1500 TONELADAS. AF_05/2024</t>
  </si>
  <si>
    <t>CARGA E DESCARGA DE CAMINHÃO DE 6 M³, EM BALSA DE 2000 TONELADAS. AF_05/2024</t>
  </si>
  <si>
    <t>CARGA E DESCARGA DE CAMINHÃO DE 6 M³, EM BALSA DE 600 TONELADAS. AF_05/2024</t>
  </si>
  <si>
    <t>CARGA E DESCARGA DE PERFIL METÁLICO E VERGALHÕES DE AÇO E VERGALHÕES DE AÇO, COM CAMINHÃO CARROCERIA COM GUINDAUTO (MUNCK) 11,7 TM, EM BALSA DE 1500 TONELADAS. AF_05/2024</t>
  </si>
  <si>
    <t>CARGA E DESCARGA DE PERFIL METÁLICO E VERGALHÕES DE AÇO, COM CAMINHÃO CARROCERIA COM GUINDAUTO (MUNCK) 11,7 TM, EM BALSA DE 1000 TONELADAS. AF_05/2024</t>
  </si>
  <si>
    <t>CARGA E DESCARGA DE PERFIL METÁLICO E VERGALHÕES DE AÇO, COM CAMINHÃO CARROCERIA COM GUINDAUTO (MUNCK) 11,7 TM, EM BALSA DE 2000 TONELADAS. AF_05/2024</t>
  </si>
  <si>
    <t>CARGA E DESCARGA DE PERFIL METÁLICO E VERGALHÕES DE AÇO, COM CAMINHÃO CARROCERIA COM GUINDAUTO (MUNCK) 11,7 TM, EM BALSA DE 600 TONELADAS. AF_05/2024</t>
  </si>
  <si>
    <t>CARGA E DESCARGA DE POSTES DE CONCRETO, COM CAMINHÃO CARROCERIA COM GUINDAUTO (MUNCK) 11,7 TM, EM BALSA DE 1000 TONELADAS. AF_05/2024</t>
  </si>
  <si>
    <t>CARGA E DESCARGA DE POSTES DE CONCRETO, COM CAMINHÃO CARROCERIA COM GUINDAUTO (MUNCK) 11,7 TM, EM BALSA DE 1500 TONELADAS. AF_05/2024</t>
  </si>
  <si>
    <t>CARGA E DESCARGA DE POSTES DE CONCRETO, COM CAMINHÃO CARROCERIA COM GUINDAUTO (MUNCK) 11,7 TM, EM BALSA DE 2000 TONELADAS. AF_05/2024</t>
  </si>
  <si>
    <t>CARGA E DESCARGA DE POSTES DE CONCRETO, COM CAMINHÃO CARROCERIA COM GUINDAUTO (MUNCK) 11,7 TM, EM BALSA DE 600 TONELADAS. AF_05/2024</t>
  </si>
  <si>
    <t>CARGA E DESCARGA DE RETROESCAVADEIRA, EM BALSA DE 1000 TONELADAS. AF_05/2024</t>
  </si>
  <si>
    <t>CARGA E DESCARGA DE RETROESCAVADEIRA, EM BALSA DE 1500 TONELADAS. AF_05/2024</t>
  </si>
  <si>
    <t>CARGA E DESCARGA DE RETROESCAVADEIRA, EM BALSA DE 2000 TONELADAS. AF_05/2024</t>
  </si>
  <si>
    <t>CARGA E DESCARGA DE RETROESCAVADEIRA, EM BALSA DE 600 TONELADAS. AF_05/2024</t>
  </si>
  <si>
    <t>CARGA E DESCARGA DE SOLOS E MATERIAIS GRANULARES, COM CAMINHÃO DE 10 M³ E ESCAVADEIRA HIDRÁULICA, EM BALSA DE 1000 TONELADAS. AF_05/2024</t>
  </si>
  <si>
    <t>CARGA E DESCARGA DE SOLOS E MATERIAIS GRANULARES, COM CAMINHÃO DE 10 M³ E ESCAVADEIRA HIDRÁULICA, EM BALSA DE 1500 TONELADAS. AF_05/2024</t>
  </si>
  <si>
    <t>CARGA E DESCARGA DE SOLOS E MATERIAIS GRANULARES, COM CAMINHÃO DE 10 M³ E ESCAVADEIRA HIDRÁULICA, EM BALSA DE 2000 TONELADAS. AF_05/2024</t>
  </si>
  <si>
    <t>CARGA E DESCARGA DE SOLOS E MATERIAIS GRANULARES, COM CAMINHÃO DE 10 M³ E ESCAVADEIRA HIDRÁULICA, EM BALSA DE 600 TONELADAS. AF_05/2024</t>
  </si>
  <si>
    <t>CARGA E DESCARGA DE SOLOS E MATERIAIS GRANULARES, COM CAMINHÃO DE 14 M³ E ESCAVADEIRA HIDRÁULICA, EM BALSA DE 1000 TONELADAS. AF_05/2024</t>
  </si>
  <si>
    <t>CARGA E DESCARGA DE SOLOS E MATERIAIS GRANULARES, COM CAMINHÃO DE 14 M³ E ESCAVADEIRA HIDRÁULICA, EM BALSA DE 1500 TONELADAS. AF_05/2024</t>
  </si>
  <si>
    <t>CARGA E DESCARGA DE SOLOS E MATERIAIS GRANULARES, COM CAMINHÃO DE 14 M³ E ESCAVADEIRA HIDRÁULICA, EM BALSA DE 2000 TONELADAS. AF_05/2024</t>
  </si>
  <si>
    <t>CARGA E DESCARGA DE SOLOS E MATERIAIS GRANULARES, COM CAMINHÃO DE 14 M³ E ESCAVADEIRA HIDRÁULICA, EM BALSA DE 600 TONELADAS. AF_05/2024</t>
  </si>
  <si>
    <t>CARGA E DESCARGA DE SOLOS E MATERIAIS GRANULARES, COM CAMINHÃO DE 6 M³ E ESCAVADEIRA HIDRÁULICA, EM BALSA DE 1000 TONELADAS. AF_05/2024</t>
  </si>
  <si>
    <t>CARGA E DESCARGA DE SOLOS E MATERIAIS GRANULARES, COM CAMINHÃO DE 6 M³ E ESCAVADEIRA HIDRÁULICA, EM BALSA DE 1500 TONELADAS. AF_05/2024</t>
  </si>
  <si>
    <t>CARGA E DESCARGA DE SOLOS E MATERIAIS GRANULARES, COM CAMINHÃO DE 6 M³ E ESCAVADEIRA HIDRÁULICA, EM BALSA DE 2000 TONELADAS. AF_05/2024</t>
  </si>
  <si>
    <t>CARGA E DESCARGA DE SOLOS E MATERIAIS GRANULARES, COM CAMINHÃO DE 6 M³ E ESCAVADEIRA HIDRÁULICA, EM BALSA DE 600 TONELADAS. AF_05/2024</t>
  </si>
  <si>
    <t>CARGA E DESCARGA DE TELA DE AÇO, COM CAMINHÃO CARROCERIA COM GUINDAUTO (MUNCK) 11,7 TM, EM BALSA DE 1000 TONELADAS. AF_05/2024</t>
  </si>
  <si>
    <t>CARGA E DESCARGA DE TELA DE AÇO, COM CAMINHÃO CARROCERIA COM GUINDAUTO (MUNCK) 11,7 TM, EM BALSA DE 1500 TONELADAS. AF_05/2024</t>
  </si>
  <si>
    <t>CARGA E DESCARGA DE TELA DE AÇO, COM CAMINHÃO CARROCERIA COM GUINDAUTO (MUNCK) 11,7 TM, EM BALSA DE 2000 TONELADAS. AF_05/2024</t>
  </si>
  <si>
    <t>CARGA E DESCARGA DE TELA DE AÇO, COM CAMINHÃO CARROCERIA COM GUINDAUTO (MUNCK) 11,7 TM, EM BALSA DE 600 TONELADAS. AF_05/2024</t>
  </si>
  <si>
    <t>CARGA E DESCARGA DE TUBOS DE CONCRETO, COM CAMINHÃO CARROCERIA COM GUINDAUTO (MUNCK) 11,7 TM, EM BALSA DE 1000 TONELADAS. AF_05/2024</t>
  </si>
  <si>
    <t>CARGA E DESCARGA DE TUBOS DE CONCRETO, COM CAMINHÃO CARROCERIA COM GUINDAUTO (MUNCK) 11,7 TM, EM BALSA DE 1500 TONELADAS. AF_05/2024</t>
  </si>
  <si>
    <t>CARGA E DESCARGA DE TUBOS DE CONCRETO, COM CAMINHÃO CARROCERIA COM GUINDAUTO (MUNCK) 11,7 TM, EM BALSA DE 2000 TONELADAS. AF_05/2024</t>
  </si>
  <si>
    <t>CARGA E DESCARGA DE TUBOS DE CONCRETO, COM CAMINHÃO CARROCERIA COM GUINDAUTO (MUNCK) 11,7 TM, EM BALSA DE 600 TONELADAS. AF_05/2024</t>
  </si>
  <si>
    <t>CARGA E DESCARGA DE TUBOS METÁLICOS, COM CAMINHÃO CARROCERIA COM GUINDAUTO (MUNCK) 11,7 TM, EM BALSA DE 1000 TONELADAS. AF_05/2024</t>
  </si>
  <si>
    <t>CARGA E DESCARGA DE TUBOS METÁLICOS, COM CAMINHÃO CARROCERIA COM GUINDAUTO (MUNCK) 11,7 TM, EM BALSA DE 1500 TONELADAS. AF_05/2024</t>
  </si>
  <si>
    <t>CARGA E DESCARGA DE TUBOS METÁLICOS, COM CAMINHÃO CARROCERIA COM GUINDAUTO (MUNCK) 11,7 TM, EM BALSA DE 2000 TONELADAS. AF_05/2024</t>
  </si>
  <si>
    <t>CARGA E DESCARGA DE TUBOS METÁLICOS, COM CAMINHÃO CARROCERIA COM GUINDAUTO (MUNCK) 11,7 TM, EM BALSA DE 600 TONELADAS. AF_05/2024</t>
  </si>
  <si>
    <t>CARGA E DESCARGA DE TUBOS PLÁSTICOS, COM CAMINHÃO CARROCERIA COM GUINDAUTO (MUNCK) 11,7 TM, EM BALSA DE 1000 TONELADAS. AF_05/2024</t>
  </si>
  <si>
    <t>CARGA E DESCARGA DE TUBOS PLÁSTICOS, COM CAMINHÃO CARROCERIA COM GUINDAUTO (MUNCK) 11,7 TM, EM BALSA DE 1500 TONELADAS. AF_05/2024</t>
  </si>
  <si>
    <t>CARGA E DESCARGA DE TUBOS PLÁSTICOS, COM CAMINHÃO CARROCERIA COM GUINDAUTO (MUNCK) 11,7 TM, EM BALSA DE 2000 TONELADAS. AF_05/2024</t>
  </si>
  <si>
    <t>CARGA E DESCARGA DE TUBOS PLÁSTICOS, COM CAMINHÃO CARROCERIA COM GUINDAUTO (MUNCK) 11,7 TM, EM BALSA DE 600 TONELADAS. AF_05/2024</t>
  </si>
  <si>
    <t>CARGA E DESCARGA MANUAL, DE JANELA, KIT PORTA-PRONTA OU PORTA DE MADEIRA, PORTA DE AÇO E PORTA DE ALUMÍNIO, EM BALSA DE 1000 TONELADAS. AF_05/2024</t>
  </si>
  <si>
    <t>CARGA E DESCARGA MANUAL, DE JANELA, KIT PORTA-PRONTA OU PORTA DE MADEIRA, PORTA DE AÇO E PORTA DE ALUMÍNIO, EM BALSA DE 1500 TONELADAS. AF_05/2024</t>
  </si>
  <si>
    <t>CARGA E DESCARGA MANUAL, DE JANELA, KIT PORTA-PRONTA OU PORTA DE MADEIRA, PORTA DE AÇO E PORTA DE ALUMÍNIO, EM BALSA DE 2000 TONELADAS. AF_05/2024</t>
  </si>
  <si>
    <t>CARGA E DESCARGA MANUAL, DE JANELA, KIT PORTA-PRONTA OU PORTA DE MADEIRA, PORTA DE AÇO E PORTA DE ALUMÍNIO, EM BALSA DE 600 TONELADAS. AF_05/2024</t>
  </si>
  <si>
    <t>CARGA E DESCARGA MANUAL, DE PEÇAS DE MADEIRA (CAIBROS, TÁBUAS, RIPAS, VIGAS E COMPENSADOS), EM BALSA DE 1000 TONELADAS. AF_05/2024</t>
  </si>
  <si>
    <t>CARGA E DESCARGA MANUAL, DE PEÇAS DE MADEIRA (CAIBROS, TÁBUAS, RIPAS, VIGAS E COMPENSADOS), EM BALSA DE 1500 TONELADAS. AF_05/2024</t>
  </si>
  <si>
    <t>CARGA E DESCARGA MANUAL, DE PEÇAS DE MADEIRA (CAIBROS, TÁBUAS, RIPAS, VIGAS E COMPENSADOS), EM BALSA DE 2000 TONELADAS. AF_05/2024</t>
  </si>
  <si>
    <t>CARGA E DESCARGA MANUAL, DE PEÇAS DE MADEIRA (CAIBROS, TÁBUAS, RIPAS, VIGAS E COMPENSADOS), EM BALSA DE 600 TONELADAS. AF_05/2024</t>
  </si>
  <si>
    <t>CARGA E DESCARGA MANUAL, DE VIDRO, EM BALSA DE 1000 TONELADAS. AF_05/2024</t>
  </si>
  <si>
    <t>CARGA E DESCARGA MANUAL, DE VIDRO, EM BALSA DE 1500 TONELADAS. AF_05/2024</t>
  </si>
  <si>
    <t>CARGA E DESCARGA MANUAL, DE VIDRO, EM BALSA DE 2000 TONELADAS. AF_05/2024</t>
  </si>
  <si>
    <t>CARGA E DESCARGA MANUAL, DE VIDRO, EM BALSA DE 600 TONELADAS. AF_05/2024</t>
  </si>
  <si>
    <t>TRANSPORTE FLUVIAL COM CONJUNTO EMPURRADOR DE 250 HP E BALSA DE 200 A 600 TONELADAS, EM VIA NAVEGÁVEL NO SENTIDO A JUSANTE (DESCENDO O RIO). AF_05/2024</t>
  </si>
  <si>
    <t>TXKM</t>
  </si>
  <si>
    <t>TRANSPORTE FLUVIAL COM CONJUNTO EMPURRADOR DE 250 HP E BALSA DE 200 A 600 TONELADAS, EM VIA NAVEGÁVEL NO SENTIDO A MONTANTE (SUBINDO O RIO). AF_05/2024</t>
  </si>
  <si>
    <t>TRANSPORTE FLUVIAL COM CONJUNTO EMPURRADOR DE 315 HP E BALSA 600 A 1000 TONELADAS, EM VIA NAVEGÁVEL NO SENTIDO A JUSANTE (DESCENDO O RIO). AF_05/2024</t>
  </si>
  <si>
    <t>TRANSPORTE FLUVIAL COM CONJUNTO EMPURRADOR DE 315 HP E BALSA 600 A 1000 TONELADAS, EM VIA NAVEGÁVEL NO SENTIDO A MONTANTE (SUBINDO O RIO). AF_05/2024</t>
  </si>
  <si>
    <t>TRANSPORTE FLUVIAL COM CONJUNTO EMPURRADOR DE 475 HP E BALSA DE 1.000 A 1.500 TONELADAS, EM VIA NAVEGÁVEL NO SENTIDO A JUSANTE (DESCENDO O RIO). AF_05/2024</t>
  </si>
  <si>
    <t>TRANSPORTE FLUVIAL COM CONJUNTO EMPURRADOR DE 475 HP E BALSA DE 1.000 A 1.500 TONELADAS, EM VIA NAVEGÁVEL NO SENTIDO A MONTANTE (SUBINDO O RIO). AF_05/2024</t>
  </si>
  <si>
    <t>TRANSPORTE FLUVIAL COM CONJUNTO EMPURRADOR DE 600 HP E BALSA DE 1.500 A 2.000 TONELADAS, EM VIA NAVEGÁVEL NO SENTIDO A JUSANTE (DESCENDO O RIO). AF_05/2024</t>
  </si>
  <si>
    <t>TRANSPORTE FLUVIAL COM CONJUNTO EMPURRADOR DE 600 HP E BALSA DE 1.500 A 2.000 TONELADAS, EM VIA NAVEGÁVEL NO SENTIDO A MONTANTE (SUBINDO O RIO). AF_05/2024</t>
  </si>
  <si>
    <t>TRANSPORTE HORIZONTAL COM CARREGADEIRA, DE MASSA/ GRANEL (UNIDADE: M3XKM). AF_07/2019</t>
  </si>
  <si>
    <t>M3XKM</t>
  </si>
  <si>
    <t>TRANSPORTE HORIZONTAL COM CARRINHO DE MÃO, DE BLOCOS CERÂMICOS FURADOS NA HORIZONTAL DE 9X19X19CM (UNIDADE: BLOCOXKM). AF_07/2019</t>
  </si>
  <si>
    <t>UNXKM</t>
  </si>
  <si>
    <t>TRANSPORTE HORIZONTAL COM CARRINHO DE MÃO, DE BLOCOS VAZADOS DE CONCRETO OU CERÂMICO DE 19X19X39CM (UNIDADE: BLOCOXKM). AF_07/2019</t>
  </si>
  <si>
    <t>TRANSPORTE HORIZONTAL COM CARRINHO DE MÃO, DE CAIXA COM REVESTIMENTO CERÂMICO (UNIDADE: M2XKM). AF_07/2019</t>
  </si>
  <si>
    <t>M2XKM</t>
  </si>
  <si>
    <t>TRANSPORTE HORIZONTAL COM CARRINHO DE MÃO, DE SACOS DE 20 KG (UNIDADE: KGXKM). AF_07/2019</t>
  </si>
  <si>
    <t>KGXKM</t>
  </si>
  <si>
    <t>TRANSPORTE HORIZONTAL COM CARRINHO DE MÃO, DE SACOS DE 30 KG (UNIDADE: KGXKM). AF_07/2019</t>
  </si>
  <si>
    <t>TRANSPORTE HORIZONTAL COM CARRINHO DE MÃO, DE SACOS DE 50 KG (UNIDADE: KGXKM). AF_07/2019</t>
  </si>
  <si>
    <t>TRANSPORTE HORIZONTAL COM CARRINHO MINI PÁLETES, DE BLOCOS CERÂMICOS FURADOS NA HORIZONTAL DE 9X19X19CM (UNIDADE: BLOCOXKM). AF_07/2019</t>
  </si>
  <si>
    <t>TRANSPORTE HORIZONTAL COM CARRINHO MINI PÁLETES, DE BLOCOS CERÂMICOS FURADOS NA VERTICAL DE 19X19X39CM (UNIDADE: BLOCOXKM). AF_07/2019</t>
  </si>
  <si>
    <t>TRANSPORTE HORIZONTAL COM CARRINHO MINI PÁLETES, DE BLOCOS VAZADOS DE CONCRETO DE 19X19X39CM (UNIDADE: BLOCOXKM). AF_07/2019</t>
  </si>
  <si>
    <t>TRANSPORTE HORIZONTAL COM CARRINHO MINI PÁLETES, DE CAIXA COM REVESTIMENTO CERÂMICO (UNIDADE: M2XKM). AF_07/2019</t>
  </si>
  <si>
    <t>TRANSPORTE HORIZONTAL COM CARRINHO PLATAFORMA, DE BACIA SANITÁRIA, CAIXA ACOPLADA, TANQUE OU PIA (UNIDADE: UNIDXKM). AF_07/2019</t>
  </si>
  <si>
    <t>TRANSPORTE HORIZONTAL COM CARRINHO PLATAFORMA, DE BANCADA DE MÁRMORE OU GRANITO PARA COZINHA/LAVATÓRIO OU MÁRMORE SINTÉTICO COM CUBA INTEGRADA (UNIDADE: UNIDXKM). AF_07/2019</t>
  </si>
  <si>
    <t>TRANSPORTE HORIZONTAL COM CARRINHO PLATAFORMA, DE BARRAMENTO BLINDADO (UNIDADE: MXKM). AF_07/2019</t>
  </si>
  <si>
    <t>MXKM</t>
  </si>
  <si>
    <t>TRANSPORTE HORIZONTAL COM CARRINHO PLATAFORMA, DE BLOCOS CERÂMICOS FURADOS NA HORIZONTAL DE 9X19X19CM (UNIDADE: BLOCOXKM). AF_07/2019</t>
  </si>
  <si>
    <t>TRANSPORTE HORIZONTAL COM CARRINHO PLATAFORMA, DE BLOCOS VAZADOS DE CONCRETO OU CERÂMICO DE 19X19X39CM (UNIDADE: BLOCOXKM). AF_07/2019</t>
  </si>
  <si>
    <t>TRANSPORTE HORIZONTAL COM CARRINHO PLATAFORMA, DE CAIXA COM REVESTIMENTO CERÂMICO (UNIDADE: M2XKM). AF_07/2019</t>
  </si>
  <si>
    <t>TRANSPORTE HORIZONTAL COM CARRINHO PLATAFORMA, DE LATA DE 18 LITROS (UNIDADE: LXKM). AF_07/2019</t>
  </si>
  <si>
    <t>LXKM</t>
  </si>
  <si>
    <t>TRANSPORTE HORIZONTAL COM CARRINHO PLATAFORMA, DE SACOS DE 20 KG (UNIDADE: KGXKM). AF_07/2019</t>
  </si>
  <si>
    <t>TRANSPORTE HORIZONTAL COM CARRINHO PLATAFORMA, DE SACOS DE 30 KG (UNIDADE: KGXKM). AF_07/2019</t>
  </si>
  <si>
    <t>TRANSPORTE HORIZONTAL COM CARRINHO PLATAFORMA, DE SACOS DE 50 KG (UNIDADE: KGXKM). AF_07/2019</t>
  </si>
  <si>
    <t>TRANSPORTE HORIZONTAL COM CARRINHO PLATAFORMA, DE TELHA DE CONCRETO OU CERÂMICA (UNIDADE: M2XKM). AF_07/2019</t>
  </si>
  <si>
    <t>TRANSPORTE HORIZONTAL COM CARRINHO RACIONAL, DE LATA DE 18 LITROS (UNIDADE: LXKM). AF_07/2019</t>
  </si>
  <si>
    <t>TRANSPORTE HORIZONTAL COM JERICA DE 60 L, DE MASSA/ GRANEL (UNIDADE: M3XKM). AF_07/2019</t>
  </si>
  <si>
    <t>TRANSPORTE HORIZONTAL COM JERICA DE 90 L, DE MASSA/ GRANEL (UNIDADE: M3XKM). AF_07/2019</t>
  </si>
  <si>
    <t>TRANSPORTE HORIZONTAL COM MANIPULADOR TELESCÓPICO, DE BACIA SANITÁRIA, CAIXA ACOPLADA, TANQUE OU PIA (UNIDADE: UNIDXKM). AF_07/2019</t>
  </si>
  <si>
    <t>TRANSPORTE HORIZONTAL COM MANIPULADOR TELESCÓPICO, DE BLOCOS CERÂMICOS FURADOS NA HORIZONTAL DE 9X19X19CM (UNIDADE: BLOCOXKM). AF_07/2019</t>
  </si>
  <si>
    <t>TRANSPORTE HORIZONTAL COM MANIPULADOR TELESCÓPICO, DE BLOCOS CERÂMICOS FURADOS NA VERTICAL DE 19X19X39CM (UNIDADE: BLOCOXKM). AF_07/2019</t>
  </si>
  <si>
    <t>TRANSPORTE HORIZONTAL COM MANIPULADOR TELESCÓPICO, DE BLOCOS VAZADOS DE CONCRETO DE 19X19X39CM (UNIDADE: BLOCOXKM). AF_07/2019</t>
  </si>
  <si>
    <t>TRANSPORTE HORIZONTAL COM MANIPULADOR TELESCÓPICO, DE CAIXA COM REVESTIMENTO CERÂMICO (UNIDADE: M2XKM). AF_07/2019</t>
  </si>
  <si>
    <t>TRANSPORTE HORIZONTAL COM MANIPULADOR TELESCÓPICO, DE LATA DE 18 LITROS (UNIDADE: LXKM). AF_07/2019</t>
  </si>
  <si>
    <t>TRANSPORTE HORIZONTAL COM MANIPULADOR TELESCÓPICO, DE PÁLETE DE SACOS (UNIDADE: KGXKM). AF_07/2019</t>
  </si>
  <si>
    <t>TRANSPORTE HORIZONTAL COM MANIPULADOR TELESCÓPICO, DE TELHA DE CONCRETO OU CERÂMICA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</si>
  <si>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</si>
  <si>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</si>
  <si>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HORIZONTAL MANUAL, DE BANCADA DE MÁRMORE OU GRANITO PARA COZINHA/LAVATÓRIO OU MÁRMORE SINTÉTICO COM CUBA INTEGRADA (UNIDADE: UNIDXKM). AF_07/2019</t>
  </si>
  <si>
    <t>TRANSPORTE HORIZONTAL MANUAL, DE BARRAMENTO BLINDADO (UNIDADE: MXKM). AF_07/2019</t>
  </si>
  <si>
    <t>TRANSPORTE HORIZONTAL MANUAL, DE BLOCOS CERÂMICOS FURADOS NA HORIZONTAL DE 9X19X19CM (UNIDADE: BLOCOXKM). AF_07/2019</t>
  </si>
  <si>
    <t>TRANSPORTE HORIZONTAL MANUAL, DE BLOCOS VAZADOS DE CONCRETO OU CERÂMICO DE 19X19X39CM (UNIDADE: BLOCOXKM). AF_07/2019</t>
  </si>
  <si>
    <t>TRANSPORTE HORIZONTAL MANUAL, DE CAIBROS DE MADEIRA COM SEÇÃO TRANSVERSAL DE 7,5 X 6 CM E 6 X 8 CM (UNIDADE: MXKM). AF_07/2019</t>
  </si>
  <si>
    <t>TRANSPORTE HORIZONTAL MANUAL, DE CAIXA COM REVESTIMENTO CERÂMICO (UNIDADE: M2XKM). AF_07/2019</t>
  </si>
  <si>
    <t>TRANSPORTE HORIZONTAL MANUAL, DE CALHA QUADRADA NÚMERO 24 - CORTE 33 (UNIDADE: MXKM). AF_07/2019</t>
  </si>
  <si>
    <t>TRANSPORTE HORIZONTAL MANUAL, DE COMPENSADO DE MADEIRA (UNIDADE: M2XKM). AF_07/2019</t>
  </si>
  <si>
    <t>TRANSPORTE HORIZONTAL MANUAL, DE JANELA (UNIDADE: M2XKM). AF_07/2019</t>
  </si>
  <si>
    <t>TRANSPORTE HORIZONTAL MANUAL, DE LATA DE 18 LITROS (UNIDADE: LXKM). AF_07/2019</t>
  </si>
  <si>
    <t>TRANSPORTE HORIZONTAL MANUAL, DE PORTA (UNIDADE: UNIDXKM). AF_07/2019</t>
  </si>
  <si>
    <t>TRANSPORTE HORIZONTAL MANUAL, DE RIPAS DE MADEIRA COM SEÇÃO TRANSVERSAL DE 1 X 5 CM E 2 X 5 CM (UNIDADE: MXKM). AF_07/2019</t>
  </si>
  <si>
    <t>TRANSPORTE HORIZONTAL MANUAL, DE SACOS DE 20 KG (UNIDADE: KGXKM). AF_07/2019</t>
  </si>
  <si>
    <t>TRANSPORTE HORIZONTAL MANUAL, DE SACOS DE 30 KG (UNIDADE: KGXKM). AF_07/2019</t>
  </si>
  <si>
    <t>TRANSPORTE HORIZONTAL MANUAL, DE SACOS DE 50 KG (UNIDADE: KGXKM). AF_07/2019</t>
  </si>
  <si>
    <t>TRANSPORTE HORIZONTAL MANUAL, DE TELA DE AÇO (UNIDADE: KGXKM). AF_07/2019</t>
  </si>
  <si>
    <t>TRANSPORTE HORIZONTAL MANUAL, DE TELHA DE CONCRETO OU CERÂMICA (UNIDADE: M2XKM). AF_07/2019</t>
  </si>
  <si>
    <t>TRANSPORTE HORIZONTAL MANUAL, DE TELHA DE FIBROCIMENTO OU TELHA ESTRUTURAL DE FIBROCIMENTO, CANALETE 90 OU KALHETÃO (UNIDADE: M2XKM). AF_07/2019</t>
  </si>
  <si>
    <t>TRANSPORTE HORIZONTAL MANUAL, DE TELHA TERMOACÚSTICA OU TELHA DE AÇO ZINCADO (UNIDADE: M2XKM). AF_07/2019</t>
  </si>
  <si>
    <t>TRANSPORTE HORIZONTAL MANUAL, DE TUBO DE AÇO CARBONO LEVE OU MÉDIO, PRETO OU GALVANIZADO, COM DIÂMETRO MAIOR QUE 125 MM E MENOR OU IGUAL A 150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</si>
  <si>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</si>
  <si>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</si>
  <si>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</si>
  <si>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</si>
  <si>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MENOR OU IGUAL A 20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</si>
  <si>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</si>
  <si>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</si>
  <si>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COBRE - CLASSE E - COM DIÂMETRO MENOR OU IGUAL A 54 MM (UNIDADE: MXKM). AF_07/2019</t>
  </si>
  <si>
    <t>TRANSPORTE HORIZONTAL MANUAL, DE TUBO DE CPVC COM DIÂMETRO MAIOR QUE 73 MM E MENOR OU IGUAL A 89 MM (UNIDADE: MXKM). AF_07/2019</t>
  </si>
  <si>
    <t>TRANSPORTE HORIZONTAL MANUAL, DE TUBO DE CPVC COM DIÂMETRO MENOR OU IGUAL A 73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</si>
  <si>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</si>
  <si>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</si>
  <si>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PPR - PN12 OU PN25 - COM DIÂMETRO MENOR OU IGUAL A 50 MM (UNIDADE: MXKM). AF_07/2019</t>
  </si>
  <si>
    <t>TRANSPORTE HORIZONTAL MANUAL, DE TUBO DE PVC SOLDÁVEL COM DIÂMETRO MAIOR QUE 60 MM E MENOR OU IGUAL A 85 MM (UNIDADE: MXKM). AF_07/2019</t>
  </si>
  <si>
    <t>TRANSPORTE HORIZONTAL MANUAL, DE TUBO DE PVC SOLDÁVEL COM DIÂMETRO MENOR OU IGUAL A 60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</si>
  <si>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</si>
  <si>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</si>
  <si>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MENOR OU IGUAL A 75 MM (UNIDADE: MXKM). AF_07/2019</t>
  </si>
  <si>
    <t>TRANSPORTE HORIZONTAL MANUAL, DE TÁBUAS DE MADEIRA COM SEÇÃO TRANSVERSAL DE 2,5 X 25 CM E 2,5 X 30 CM (UNIDADE: MXKM). AF_07/2019</t>
  </si>
  <si>
    <t>TRANSPORTE HORIZONTAL MANUAL, DE VERGALHÕES DE AÇO COM DIÂMETRO DE 10 MM; 12,5 MM; 16 MM; 20 MM; 25 MM OU 32 MM (UNIDADE: KGXKM).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</si>
  <si>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</si>
  <si>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</si>
  <si>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</si>
  <si>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VIDRO (UNIDADE: M2XKM). AF_07/2019</t>
  </si>
  <si>
    <t>TRANSPORTE HORIZONTAL MANUAL, DE VIGAS DE MADEIRA COM SEÇÃO TRANSVERSAL DE 5 X 12 CM (UNIDADE: MXKM). AF_07/2019</t>
  </si>
  <si>
    <t>TRANSPORTE HORIZONTAL MANUAL, DE VIGAS DE MADEIRA COM SEÇÃO TRANSVERSAL DE 6 X 16 CM (UNIDADE: MXKM). AF_07/2019</t>
  </si>
  <si>
    <t>TRANSPORTE VERTICAL MANUAL, 1 PAVIMENTO, DE BACIA SANITÁRIA, CAIXA ACOPLADA, TANQUE OU PIA (UNIDADE: UNID). AF_07/2019</t>
  </si>
  <si>
    <t>TRANSPORTE VERTICAL MANUAL, 1 PAVIMENTO, DE BLOCOS CERÂMICOS FURADOS NA HORIZONTAL DE 9X19X19CM (UNIDADE: BLOCO). AF_07/2019</t>
  </si>
  <si>
    <t>TRANSPORTE VERTICAL MANUAL, 1 PAVIMENTO, DE BLOCOS VAZADOS DE CONCRETO OU CERÂMICO DE 19X19X39CM (UNIDADE: BLOCO). AF_07/2019</t>
  </si>
  <si>
    <t>TRANSPORTE VERTICAL MANUAL, 1 PAVIMENTO, DE CAIXA COM REVESTIMENTO CERÂMICO (UNIDADE: M2). AF_07/2019</t>
  </si>
  <si>
    <t>TRANSPORTE VERTICAL MANUAL, 1 PAVIMENTO, DE JANELA (UNIDADE: M2). AF_07/2019</t>
  </si>
  <si>
    <t>TRANSPORTE VERTICAL MANUAL, 1 PAVIMENTO, DE LATA DE 18 LITROS (UNIDADE: L). AF_07/2019</t>
  </si>
  <si>
    <t>TRANSPORTE VERTICAL MANUAL, 1 PAVIMENTO, DE PORTA (UNIDADE: UNID). AF_07/2019</t>
  </si>
  <si>
    <t>TRANSPORTE VERTICAL MANUAL, 1 PAVIMENTO, DE SACOS DE 20 KG (UNIDADE: KG). AF_07/2019</t>
  </si>
  <si>
    <t>TRANSPORTE VERTICAL MANUAL, 1 PAVIMENTO, DE SACOS DE 30 KG (UNIDADE: KG). AF_07/2019</t>
  </si>
  <si>
    <t>TRANSPORTE VERTICAL MANUAL, 1 PAVIMENTO, DE SACOS DE 50 KG (UNIDADE: KG). AF_07/2019</t>
  </si>
  <si>
    <t>TRANSPORTE VERTICAL MANUAL, 1 PAVIMENTO, DE VIDRO (UNIDADE: M2). AF_07/2019</t>
  </si>
  <si>
    <t>TRANSPORTE VERTICAL, BANCADA DE MÁRMORE OU GRANITO PARA COZINHA/LAVATÓRIO OU MÁRMORE SINTÉTICO COM CUBA INTEGRADA, MANUAL, 1 PAVIMENTO, (UNIDADE: UNID). AF_07/2019</t>
  </si>
  <si>
    <t>CARGA DE MISTURA ASFÁLTICA EM CAMINHÃO BASCULANTE 10 M³ (UNIDADE: M3). AF_07/2020</t>
  </si>
  <si>
    <t>CARGA DE MISTURA ASFÁLTICA EM CAMINHÃO BASCULANTE 10 M³ (UNIDADE: T). AF_07/2020</t>
  </si>
  <si>
    <t>CARGA DE MISTURA ASFÁLTICA EM CAMINHÃO BASCULANTE 14 M³ (UNIDADE: M3). AF_07/2020</t>
  </si>
  <si>
    <t>CARGA DE MISTURA ASFÁLTICA EM CAMINHÃO BASCULANTE 14 M³ (UNIDADE: T). AF_07/2020</t>
  </si>
  <si>
    <t>CARGA DE MISTURA ASFÁLTICA EM CAMINHÃO BASCULANTE 18 M³ (UNIDADE: M3). AF_07/2020</t>
  </si>
  <si>
    <t>CARGA DE MISTURA ASFÁLTICA EM CAMINHÃO BASCULANTE 18 M³ (UNIDADE: T). AF_07/2020</t>
  </si>
  <si>
    <t>CARGA DE MISTURA ASFÁLTICA EM CAMINHÃO BASCULANTE 6 M³ (UNIDADE: M3). AF_07/2020</t>
  </si>
  <si>
    <t>CARGA DE MISTURA ASFÁLTICA EM CAMINHÃO BASCULANTE 6 M³ (UNIDADE: T). AF_07/2020</t>
  </si>
  <si>
    <t>CARGA DE ÁGUA EM CAMINHÃO PIPA 10 M³. AF_07/2020</t>
  </si>
  <si>
    <t>CARGA DE ÁGUA EM CAMINHÃO PIPA 6 M³. AF_07/2020</t>
  </si>
  <si>
    <t>CARGA, MANOBRA E DESCARGA DE ENTULHO EM CAMINHÃO BASCULANTE 10 M³ - CARGA COM ESCAVADEIRA HIDRÁULICA (CAÇAMBA DE 0,80 M³ / 111 HP) E DESCARGA LIVRE (UNIDADE: M3). AF_07/2020</t>
  </si>
  <si>
    <t>CARGA, MANOBRA E DESCARGA DE ENTULHO EM CAMINHÃO BASCULANTE 10 M³ - CARGA COM ESCAVADEIRA HIDRÁULICA (CAÇAMBA DE 0,80 M³ / 111 HP) E DESCARGA LIVRE (UNIDADE: T). AF_07/2020</t>
  </si>
  <si>
    <t>CARGA, MANOBRA E DESCARGA DE ENTULHO EM CAMINHÃO BASCULANTE 14 M³ - CARGA COM ESCAVADEIRA HIDRÁULICA (CAÇAMBA DE 0,80 M³ / 111 HP) E DESCARGA LIVRE (UNIDADE: M3). AF_07/2020</t>
  </si>
  <si>
    <t>CARGA, MANOBRA E DESCARGA DE ENTULHO EM CAMINHÃO BASCULANTE 14 M³ - CARGA COM ESCAVADEIRA HIDRÁULICA (CAÇAMBA DE 0,80 M³ / 111 HP) E DESCARGA LIVRE (UNIDADE: T). AF_07/2020</t>
  </si>
  <si>
    <t>CARGA, MANOBRA E DESCARGA DE ENTULHO EM CAMINHÃO BASCULANTE 18 M³ - CARGA COM ESCAVADEIRA HIDRÁULICA (CAÇAMBA DE 0,80 M³ / 111 HP) E DESCARGA LIVRE (UNIDADE: M3). AF_07/2020</t>
  </si>
  <si>
    <t>CARGA, MANOBRA E DESCARGA DE ENTULHO EM CAMINHÃO BASCULANTE 18 M³ - CARGA COM ESCAVADEIRA HIDRÁULICA (CAÇAMBA DE 0,80 M³ / 111 HP) E DESCARGA LIVRE (UNIDADE: T). AF_07/2020</t>
  </si>
  <si>
    <t>CARGA, MANOBRA E DESCARGA DE ENTULHO EM CAMINHÃO BASCULANTE 6 M³ - CARGA COM ESCAVADEIRA HIDRÁULICA (CAÇAMBA DE 0,80 M³ / 111 HP) E DESCARGA LIVRE (UNIDADE: M3). AF_07/2020</t>
  </si>
  <si>
    <t>CARGA, MANOBRA E DESCARGA DE ENTULHO EM CAMINHÃO BASCULANTE 6 M³ - CARGA COM ESCAVADEIRA HIDRÁULICA (CAÇAMBA DE 0,80 M³ / 111 HP) E DESCARGA LIVRE (UNIDADE: T). AF_07/2020</t>
  </si>
  <si>
    <t>CARGA, MANOBRA E DESCARGA DE PERFIL METÁLICO EM CAMINHÃO CARROCERIA COM GUINDAUTO (MUNCK) 11,7 TM. AF_07/2020</t>
  </si>
  <si>
    <t>CARGA, MANOBRA E DESCARGA DE POSTE DE CONCRETO EM CAMINHÃO CARROCERIA COM GUINDAUTO (MUNCK) 11,7 TM. AF_07/2020</t>
  </si>
  <si>
    <t>CARGA, MANOBRA E DESCARGA DE SOLOS E MATERIAIS GRANULARES EM CAMINHÃO BASCULANTE 10 M³ - CARGA COM ESCAVADEIRA HIDRÁULICA (CAÇAMBA DE 1,20 M³ / 155 HP) E DESCARGA LIVRE (UNIDADE: M3). AF_07/2020</t>
  </si>
  <si>
    <t>CARGA, MANOBRA E DESCARGA DE SOLOS E MATERIAIS GRANULARES EM CAMINHÃO BASCULANTE 10 M³ - CARGA COM ESCAVADEIRA HIDRÁULICA (CAÇAMBA DE 1,20 M³ / 155 HP) E DESCARGA LIVRE (UNIDADE: T). AF_07/2020</t>
  </si>
  <si>
    <t>CARGA, MANOBRA E DESCARGA DE SOLOS E MATERIAIS GRANULARES EM CAMINHÃO BASCULANTE 10 M³ - CARGA COM PÁ CARREGADEIRA (CAÇAMBA DE 1,7 A 2,8 M³ / 128 HP) E DESCARGA LIVRE (UNIDADE: M3). AF_07/2020</t>
  </si>
  <si>
    <t>CARGA, MANOBRA E DESCARGA DE SOLOS E MATERIAIS GRANULARES EM CAMINHÃO BASCULANTE 10 M³ - CARGA COM PÁ CARREGADEIRA (CAÇAMBA DE 1,7 A 2,8 M³ / 128 HP) E DESCARGA LIVRE (UNIDADE: T). AF_07/2020</t>
  </si>
  <si>
    <t>CARGA, MANOBRA E DESCARGA DE SOLOS E MATERIAIS GRANULARES EM CAMINHÃO BASCULANTE 14 M³ - CARGA COM ESCAVADEIRA HIDRÁULICA (CAÇAMBA DE 1,20 M³ / 155 HP) E DESCARGA LIVRE (UNIDADE: M3). AF_07/2020</t>
  </si>
  <si>
    <t>CARGA, MANOBRA E DESCARGA DE SOLOS E MATERIAIS GRANULARES EM CAMINHÃO BASCULANTE 14 M³ - CARGA COM ESCAVADEIRA HIDRÁULICA (CAÇAMBA DE 1,20 M³ / 155 HP) E DESCARGA LIVRE (UNIDADE: T). AF_07/2020</t>
  </si>
  <si>
    <t>CARGA, MANOBRA E DESCARGA DE SOLOS E MATERIAIS GRANULARES EM CAMINHÃO BASCULANTE 14 M³ - CARGA COM PÁ CARREGADEIRA (CAÇAMBA DE 1,7 A 2,8 M³ / 128 HP) E DESCARGA LIVRE (UNIDADE: M3). AF_07/2020</t>
  </si>
  <si>
    <t>CARGA, MANOBRA E DESCARGA DE SOLOS E MATERIAIS GRANULARES EM CAMINHÃO BASCULANTE 14 M³ - CARGA COM PÁ CARREGADEIRA (CAÇAMBA DE 1,7 A 2,8 M³ / 128 HP) E DESCARGA LIVRE (UNIDADE: T). AF_07/2020</t>
  </si>
  <si>
    <t>CARGA, MANOBRA E DESCARGA DE SOLOS E MATERIAIS GRANULARES EM CAMINHÃO BASCULANTE 18 M³ - CARGA COM ESCAVADEIRA HIDRÁULICA (CAÇAMBA DE 1,20 M³ / 155 HP) E DESCARGA LIVRE (UNIDADE: M3). AF_07/2020</t>
  </si>
  <si>
    <t>CARGA, MANOBRA E DESCARGA DE SOLOS E MATERIAIS GRANULARES EM CAMINHÃO BASCULANTE 18 M³ - CARGA COM ESCAVADEIRA HIDRÁULICA (CAÇAMBA DE 1,20 M³ / 155 HP) E DESCARGA LIVRE (UNIDADE: T). AF_07/2020</t>
  </si>
  <si>
    <t>CARGA, MANOBRA E DESCARGA DE SOLOS E MATERIAIS GRANULARES EM CAMINHÃO BASCULANTE 18 M³ - CARGA COM PÁ CARREGADEIRA (CAÇAMBA DE 1,7 A 2,8 M³ / 128 HP) E DESCARGA LIVRE (UNIDADE: M3). AF_07/2020</t>
  </si>
  <si>
    <t>CARGA, MANOBRA E DESCARGA DE SOLOS E MATERIAIS GRANULARES EM CAMINHÃO BASCULANTE 18 M³ - CARGA COM PÁ CARREGADEIRA (CAÇAMBA DE 1,7 A 2,8 M³ / 128 HP) E DESCARGA LIVRE (UNIDADE: T). AF_07/2020</t>
  </si>
  <si>
    <t>CARGA, MANOBRA E DESCARGA DE SOLOS E MATERIAIS GRANULARES EM CAMINHÃO BASCULANTE 6 M³ - CARGA COM ESCAVADEIRA HIDRÁULICA (CAÇAMBA DE 1,20 M³ / 155 HP) E DESCARGA LIVRE (UNIDADE: M3). AF_07/2020</t>
  </si>
  <si>
    <t>CARGA, MANOBRA E DESCARGA DE SOLOS E MATERIAIS GRANULARES EM CAMINHÃO BASCULANTE 6 M³ - CARGA COM ESCAVADEIRA HIDRÁULICA (CAÇAMBA DE 1,20 M³ / 155 HP) E DESCARGA LIVRE (UNIDADE: T). AF_07/2020</t>
  </si>
  <si>
    <t>CARGA, MANOBRA E DESCARGA DE SOLOS E MATERIAIS GRANULARES EM CAMINHÃO BASCULANTE 6 M³ - CARGA COM PÁ CARREGADEIRA (CAÇAMBA DE 1,7 A 2,8 M³ / 128 HP) E DESCARGA LIVRE (UNIDADE: M3). AF_07/2020</t>
  </si>
  <si>
    <t>CARGA, MANOBRA E DESCARGA DE SOLOS E MATERIAIS GRANULARES EM CAMINHÃO BASCULANTE 6 M³ - CARGA COM PÁ CARREGADEIRA (CAÇAMBA DE 1,7 A 2,8 M³ / 128 HP) E DESCARGA LIVRE (UNIDADE: T). AF_07/2020</t>
  </si>
  <si>
    <t>CARGA, MANOBRA E DESCARGA DE TUBOS DE CONCRETO, DN 1000 MM, EM CAMINHÃO CARROCERIA COM GUINDAUTO (MUNCK) 11,7 TM. AF_07/2020</t>
  </si>
  <si>
    <t>CARGA, MANOBRA E DESCARGA DE TUBOS DE CONCRETO, DN 1200 MM, EM CAMINHÃO CARROCERIA COM GUINDAUTO (MUNCK) 11,7 TM. AF_07/2020</t>
  </si>
  <si>
    <t>CARGA, MANOBRA E DESCARGA DE TUBOS DE CONCRETO, DN 400 MM, EM CAMINHÃO CARROCERIA COM GUINDAUTO (MUNCK) 11,7 TM. AF_07/2020</t>
  </si>
  <si>
    <t>CARGA, MANOBRA E DESCARGA DE TUBOS DE CONCRETO, DN 500 MM, EM CAMINHÃO CARROCERIA COM GUINDAUTO (MUNCK) 11,7 TM. AF_07/2020</t>
  </si>
  <si>
    <t>CARGA, MANOBRA E DESCARGA DE TUBOS DE CONCRETO, DN 600 MM, EM CAMINHÃO CARROCERIA COM GUINDAUTO (MUNCK) 11,7 TM. AF_07/2020</t>
  </si>
  <si>
    <t>CARGA, MANOBRA E DESCARGA DE TUBOS DE CONCRETO, DN 700 MM, EM CAMINHÃO CARROCERIA COM GUINDAUTO (MUNCK) 11,7 TM. AF_07/2020</t>
  </si>
  <si>
    <t>CARGA, MANOBRA E DESCARGA DE TUBOS DE CONCRETO, DN 800 MM, EM CAMINHÃO CARROCERIA COM GUINDAUTO (MUNCK) 11,7 TM. AF_07/2020</t>
  </si>
  <si>
    <t>CARGA, MANOBRA E DESCARGA DE TUBOS DE CONCRETO, DN 900 MM, EM CAMINHÃO CARROCERIA COM GUINDAUTO (MUNCK) 11,7 TM. AF_07/2020</t>
  </si>
  <si>
    <t>CARGA, MANOBRA E DESCARGA DE TUBOS DE CONCRETO, DN MENOR OU IGUAL A 300 MM, EM CAMINHÃO CARROCERIA COM GUINDAUTO (MUNCK) 11,7 TM. AF_07/2020</t>
  </si>
  <si>
    <t>CARGA, MANOBRA E DESCARGA DE TUBOS METÁLICOS, DN 1000 MM, EM CAMINHÃO CARROCERIA COM GUINDAUTO (MUNCK) 11,7 TM. AF_07/2020</t>
  </si>
  <si>
    <t>CARGA, MANOBRA E DESCARGA DE TUBOS METÁLICOS, DN 1200 MM, EM CAMINHÃO CARROCERIA COM GUINDAUTO (MUNCK) 11,7 TM. AF_07/2020</t>
  </si>
  <si>
    <t>CARGA, MANOBRA E DESCARGA DE TUBOS METÁLICOS, DN 200 MM, EM CAMINHÃO CARROCERIA COM GUINDAUTO (MUNCK) 11,7 TM. AF_07/2020</t>
  </si>
  <si>
    <t>CARGA, MANOBRA E DESCARGA DE TUBOS METÁLICOS, DN 250 MM, EM CAMINHÃO CARROCERIA COM GUINDAUTO (MUNCK) 11,7 TM. AF_07/2020</t>
  </si>
  <si>
    <t>CARGA, MANOBRA E DESCARGA DE TUBOS METÁLICOS, DN 300 MM, EM CAMINHÃO CARROCERIA COM GUINDAUTO (MUNCK) 11,7 TM. AF_07/2020</t>
  </si>
  <si>
    <t>CARGA, MANOBRA E DESCARGA DE TUBOS METÁLICOS, DN 350 MM, EM CAMINHÃO CARROCERIA COM GUINDAUTO (MUNCK) 11,7 TM. AF_07/2020</t>
  </si>
  <si>
    <t>CARGA, MANOBRA E DESCARGA DE TUBOS METÁLICOS, DN 400 MM, EM CAMINHÃO CARROCERIA COM GUINDAUTO (MUNCK) 11,7 TM. AF_07/2020</t>
  </si>
  <si>
    <t>CARGA, MANOBRA E DESCARGA DE TUBOS METÁLICOS, DN 500 MM, EM CAMINHÃO CARROCERIA COM GUINDAUTO (MUNCK) 11,7 TM. AF_07/2020</t>
  </si>
  <si>
    <t>CARGA, MANOBRA E DESCARGA DE TUBOS METÁLICOS, DN 600 MM, EM CAMINHÃO CARROCERIA COM GUINDAUTO (MUNCK) 11,7 TM. AF_07/2020</t>
  </si>
  <si>
    <t>CARGA, MANOBRA E DESCARGA DE TUBOS METÁLICOS, DN 700 MM, EM CAMINHÃO CARROCERIA COM GUINDAUTO (MUNCK) 11,7 TM. AF_07/2020</t>
  </si>
  <si>
    <t>CARGA, MANOBRA E DESCARGA DE TUBOS METÁLICOS, DN 800 MM, EM CAMINHÃO CARROCERIA COM GUINDAUTO (MUNCK) 11,7 TM. AF_07/2020</t>
  </si>
  <si>
    <t>CARGA, MANOBRA E DESCARGA DE TUBOS METÁLICOS, DN 900 MM, EM CAMINHÃO CARROCERIA COM GUINDAUTO (MUNCK) 11,7 TM. AF_07/2020</t>
  </si>
  <si>
    <t>CARGA, MANOBRA E DESCARGA DE TUBOS METÁLICOS, DN MENOR OU IGUAL A 150 MM, EM CAMINHÃO CARROCERIA COM GUINDAUTO (MUNCK) 11,7 TM. AF_07/2020</t>
  </si>
  <si>
    <t>CARGA, MANOBRA E DESCARGA DE TUBOS PLÁSTICOS, DN 1000 MM, EM CAMINHÃO CARROCERIA COM GUINDAUTO (MUNCK) 11,7 TM. AF_07/2020</t>
  </si>
  <si>
    <t>CARGA, MANOBRA E DESCARGA DE TUBOS PLÁSTICOS, DN 1200 MM, EM CAMINHÃO CARROCERIA COM GUINDAUTO (MUNCK) 11,7 TM. AF_07/2020</t>
  </si>
  <si>
    <t>CARGA, MANOBRA E DESCARGA DE TUBOS PLÁSTICOS, DN 250 MM, EM CAMINHÃO CARROCERIA COM GUINDAUTO (MUNCK) 11,7 TM. AF_07/2020</t>
  </si>
  <si>
    <t>CARGA, MANOBRA E DESCARGA DE TUBOS PLÁSTICOS, DN 300 MM, EM CAMINHÃO CARROCERIA COM GUINDAUTO (MUNCK) 11,7 TM. AF_07/2020</t>
  </si>
  <si>
    <t>CARGA, MANOBRA E DESCARGA DE TUBOS PLÁSTICOS, DN 400 MM, EM CAMINHÃO CARROCERIA COM GUINDAUTO (MUNCK) 11,7 TM. AF_07/2020</t>
  </si>
  <si>
    <t>CARGA, MANOBRA E DESCARGA DE TUBOS PLÁSTICOS, DN 500 MM, EM CAMINHÃO CARROCERIA COM GUINDAUTO (MUNCK) 11,7 TM. AF_07/2020</t>
  </si>
  <si>
    <t>CARGA, MANOBRA E DESCARGA DE TUBOS PLÁSTICOS, DN 600 MM, EM CAMINHÃO CARROCERIA COM GUINDAUTO (MUNCK) 11,7 TM. AF_07/2020</t>
  </si>
  <si>
    <t>CARGA, MANOBRA E DESCARGA DE TUBOS PLÁSTICOS, DN 750 MM, EM CAMINHÃO CARROCERIA COM GUINDAUTO (MUNCK) 11,7 TM. AF_07/2020</t>
  </si>
  <si>
    <t>CARGA, MANOBRA E DESCARGA DE TUBOS PLÁSTICOS, DN 900 MM, EM CAMINHÃO CARROCERIA COM GUINDAUTO (MUNCK) 11,7 TM. AF_07/2020</t>
  </si>
  <si>
    <t>CARGA, MANOBRA E DESCARGA DE ÁGUA EM CAMINHÃO PIPA 10 M³. AF_07/2020</t>
  </si>
  <si>
    <t>CARGA, MANOBRA E DESCARGA DE ÁGUA EM CAMINHÃO PIPA 6 M³. AF_07/2020</t>
  </si>
  <si>
    <t>CARGA, MANOBRA E DESCARGA MANUAL DE TUBOS PLÁSTICOS, DN 150 MM, EM CAMINHÃO CARROCERIA 9T. AF_06/2021</t>
  </si>
  <si>
    <t>CARGA, MANOBRA E DESCARGA MANUAL DE TUBOS PLÁSTICOS, DN 200 MM, EM CAMINHÃO CARROCERIA 9T. AF_07/2020</t>
  </si>
  <si>
    <t>CARGA, MANOBRA E DESCARGA MANUAL DE TUBOS PLÁSTICOS, DN MENOR OU IGUAL A 100 MM, EM CAMINHÃO CARROCERIA 9T. AF_07/2020</t>
  </si>
  <si>
    <t>TRANSPORTE COM CAMINHÃO BASCULANTE DE 10 M³, EM VIA INTERNA (DENTRO DO CANTEIRO - UNIDADE: M3XKM). AF_07/2020</t>
  </si>
  <si>
    <t>TRANSPORTE COM CAMINHÃO BASCULANTE DE 10 M³, EM VIA INTERNA A OBRA (UNIDADE: TXKM). AF_07/2020</t>
  </si>
  <si>
    <t>TRANSPORTE COM CAMINHÃO BASCULANTE DE 10 M³, EM VIA URBANA EM LEITO NATURAL (UNIDADE: M3XKM). AF_07/2020</t>
  </si>
  <si>
    <t>TRANSPORTE COM CAMINHÃO BASCULANTE DE 10 M³, EM VIA URBANA EM LEITO NATURAL (UNIDADE: TXKM). AF_07/2020</t>
  </si>
  <si>
    <t>TRANSPORTE COM CAMINHÃO BASCULANTE DE 10 M³, EM VIA URBANA EM REVESTIMENTO PRIMÁRIO (UNIDADE: M3XKM). AF_07/2020</t>
  </si>
  <si>
    <t>TRANSPORTE COM CAMINHÃO BASCULANTE DE 10 M³, EM VIA URBANA EM REVESTIMENTO PRIMÁRIO (UNIDADE: TXKM). AF_07/2020</t>
  </si>
  <si>
    <t>TRANSPORTE COM CAMINHÃO BASCULANTE DE 10 M³, EM VIA URBANA PAVIMENTADA, ADICIONAL PARA DMT EXCEDENTE A 30 KM (UNIDADE: M3XKM). AF_07/2020</t>
  </si>
  <si>
    <t>TRANSPORTE COM CAMINHÃO BASCULANTE DE 10 M³, EM VIA URBANA PAVIMENTADA, ADICIONAL PARA DMT EXCEDENTE A 30 KM (UNIDADE: TXKM). AF_07/2020</t>
  </si>
  <si>
    <t>TRANSPORTE COM CAMINHÃO BASCULANTE DE 10 M³, EM VIA URBANA PAVIMENTADA, DMT ATÉ 30 KM (UNIDADE: M3XKM). AF_07/2020</t>
  </si>
  <si>
    <t>TRANSPORTE COM CAMINHÃO BASCULANTE DE 10 M³, EM VIA URBANA PAVIMENTADA, DMT ATÉ 30 KM (UNIDADE: TXKM). AF_07/2020</t>
  </si>
  <si>
    <t>TRANSPORTE COM CAMINHÃO BASCULANTE DE 14 M³, EM VIA INTERNA (DENTRO DO CANTEIRO - UNIDADE: TXKM). AF_07/2020</t>
  </si>
  <si>
    <t>TRANSPORTE COM CAMINHÃO BASCULANTE DE 14 M³, EM VIA INTERNA (DENTRO DO CANTEIRO - UNIDADE:M3XKM). AF_07/2020</t>
  </si>
  <si>
    <t>TRANSPORTE COM CAMINHÃO BASCULANTE DE 14 M³, EM VIA URBANA EM LEITO NATURAL (UNIDADE: M3XKM). AF_07/2020</t>
  </si>
  <si>
    <t>TRANSPORTE COM CAMINHÃO BASCULANTE DE 14 M³, EM VIA URBANA EM LEITO NATURAL (UNIDADE: TXKM). AF_07/2020</t>
  </si>
  <si>
    <t>TRANSPORTE COM CAMINHÃO BASCULANTE DE 14 M³, EM VIA URBANA EM REVESTIMENTO PRIMÁRIO (UNIDADE: M3XKM). AF_07/2020</t>
  </si>
  <si>
    <t>TRANSPORTE COM CAMINHÃO BASCULANTE DE 14 M³, EM VIA URBANA EM REVESTIMENTO PRIMÁRIO (UNIDADE: TXKM). AF_07/2020</t>
  </si>
  <si>
    <t>TRANSPORTE COM CAMINHÃO BASCULANTE DE 14 M³, EM VIA URBANA PAVIMENTADA, ADICIONAL PARA DMT EXCEDENTE A 30 KM (UNIDADE: M3XKM). AF_07/2020</t>
  </si>
  <si>
    <t>TRANSPORTE COM CAMINHÃO BASCULANTE DE 14 M³, EM VIA URBANA PAVIMENTADA, ADICIONAL PARA DMT EXCEDENTE A 30 KM (UNIDADE: TXKM). AF_07/2020</t>
  </si>
  <si>
    <t>TRANSPORTE COM CAMINHÃO BASCULANTE DE 14 M³, EM VIA URBANA PAVIMENTADA, DMT ATÉ 30 KM (UNIDADE: M3XKM). AF_07/2020</t>
  </si>
  <si>
    <t>TRANSPORTE COM CAMINHÃO BASCULANTE DE 14 M³, EM VIA URBANA PAVIMENTADA, DMT ATÉ 30 KM (UNIDADE: TXKM). AF_07/2020</t>
  </si>
  <si>
    <t>TRANSPORTE COM CAMINHÃO BASCULANTE DE 18 M³, EM VIA INTERNA (DENTRO DO CANTEIRO - UNIDADE: M3XKM). AF_07/2020</t>
  </si>
  <si>
    <t>TRANSPORTE COM CAMINHÃO BASCULANTE DE 18 M³, EM VIA INTERNA (DENTRO DO CANTEIRO - UNIDADE: TXKM). AF_07/2020</t>
  </si>
  <si>
    <t>TRANSPORTE COM CAMINHÃO BASCULANTE DE 18 M³, EM VIA URBANA EM LEITO NATURAL (UNIDADE: M3XKM). AF_07/2020</t>
  </si>
  <si>
    <t>TRANSPORTE COM CAMINHÃO BASCULANTE DE 18 M³, EM VIA URBANA EM LEITO NATURAL (UNIDADE: TXKM). AF_07/2020</t>
  </si>
  <si>
    <t>TRANSPORTE COM CAMINHÃO BASCULANTE DE 18 M³, EM VIA URBANA EM REVESTIMENTO PRIMÁRIO (UNIDADE: M3XKM). AF_07/2020</t>
  </si>
  <si>
    <t>TRANSPORTE COM CAMINHÃO BASCULANTE DE 18 M³, EM VIA URBANA EM REVESTIMENTO PRIMÁRIO (UNIDADE: TXKM). AF_07/2020</t>
  </si>
  <si>
    <t>TRANSPORTE COM CAMINHÃO BASCULANTE DE 18 M³, EM VIA URBANA PAVIMENTADA, ADICIONAL PARA DMT EXCEDENTE A 30 KM (UNIDADE: M3XKM). AF_07/2020</t>
  </si>
  <si>
    <t>TRANSPORTE COM CAMINHÃO BASCULANTE DE 18 M³, EM VIA URBANA PAVIMENTADA, ADICIONAL PARA DMT EXCEDENTE A 30 KM (UNIDADE: TXKM). AF_07/2020</t>
  </si>
  <si>
    <t>TRANSPORTE COM CAMINHÃO BASCULANTE DE 18 M³, EM VIA URBANA PAVIMENTADA, DMT ATÉ 30 KM (UNIDADE: M3XKM). AF_07/2020</t>
  </si>
  <si>
    <t>TRANSPORTE COM CAMINHÃO BASCULANTE DE 18 M³, EM VIA URBANA PAVIMENTADA, DMT ATÉ 30 KM (UNIDADE: TXKM). AF_07/2020</t>
  </si>
  <si>
    <t>TRANSPORTE COM CAMINHÃO BASCULANTE DE 6 M³, EM VIA INTERNA (DENTRO DO CANTEIRO - UNIDADE: M3XKM). AF_07/2020</t>
  </si>
  <si>
    <t>TRANSPORTE COM CAMINHÃO BASCULANTE DE 6 M³, EM VIA INTERNA (DENTRO DO CANTEIRO - UNIDADE: TXKM). AF_07/2020</t>
  </si>
  <si>
    <t>TRANSPORTE COM CAMINHÃO BASCULANTE DE 6 M³, EM VIA URBANA EM LEITO NATURAL (UNIDADE: M3XKM). AF_07/2020</t>
  </si>
  <si>
    <t>TRANSPORTE COM CAMINHÃO BASCULANTE DE 6 M³, EM VIA URBANA EM LEITO NATURAL (UNIDADE: TXKM). AF_07/2020</t>
  </si>
  <si>
    <t>TRANSPORTE COM CAMINHÃO BASCULANTE DE 6 M³, EM VIA URBANA EM REVESTIMENTO PRIMÁRIO (UNIDADE: M3XKM). AF_07/2020</t>
  </si>
  <si>
    <t>TRANSPORTE COM CAMINHÃO BASCULANTE DE 6 M³, EM VIA URBANA EM REVESTIMENTO PRIMÁRIO (UNIDADE: TXKM). AF_07/2020</t>
  </si>
  <si>
    <t>TRANSPORTE COM CAMINHÃO BASCULANTE DE 6 M³, EM VIA URBANA PAVIMENTADA, ADICIONAL PARA DMT EXCEDENTE A 30 KM (UNIDADE: M3XKM). AF_07/2020</t>
  </si>
  <si>
    <t>TRANSPORTE COM CAMINHÃO BASCULANTE DE 6 M³, EM VIA URBANA PAVIMENTADA, ADICIONAL PARA DMT EXCEDENTE A 30 KM (UNIDADE: TXKM). AF_07/2020</t>
  </si>
  <si>
    <t>TRANSPORTE COM CAMINHÃO BASCULANTE DE 6 M³, EM VIA URBANA PAVIMENTADA, DMT ATÉ 30 KM (UNIDADE: M3XKM). AF_07/2020</t>
  </si>
  <si>
    <t>TRANSPORTE COM CAMINHÃO BASCULANTE DE 6 M³, EM VIA URBANA PAVIMENTADA, DMT ATÉ 30 KM (UNIDADE: TXKM). AF_07/2020</t>
  </si>
  <si>
    <t>TRANSPORTE COM CAMINHÃO CARROCERIA 9T, EM VIA INTERNA (DENTRO DO CANTEIRO - UNIDADE: TXKM). AF_07/2020</t>
  </si>
  <si>
    <t>TRANSPORTE COM CAMINHÃO CARROCERIA 9T, EM VIA URBANA EM LEITO NATURAL (UNIDADE: TXKM). AF_07/2020</t>
  </si>
  <si>
    <t>TRANSPORTE COM CAMINHÃO CARROCERIA 9T, EM VIA URBANA EM REVESTIMENTO PRIMÁRIO (UNIDADE: TXKM). AF_07/2020</t>
  </si>
  <si>
    <t>TRANSPORTE COM CAMINHÃO CARROCERIA 9T, EM VIA URBANA PAVIMENTADA, ADICIONAL PARA DMT EXCEDENTE A 30 KM (UNIDADE: TXKM). AF_07/2020</t>
  </si>
  <si>
    <t>TRANSPORTE COM CAMINHÃO CARROCERIA 9T, EM VIA URBANA PAVIMENTADA, DMT ATÉ 30KM (UNIDADE: TXKM). AF_07/2020</t>
  </si>
  <si>
    <t>TRANSPORTE COM CAMINHÃO CARROCERIA COM GUINDAUTO (MUNCK), MOMENTO MÁXIMO DE CARGA 11,7 TM, EM VIA INTERNA (DENTRO DO CANTEIRO - UNIDADE: TXKM). AF_07/2020</t>
  </si>
  <si>
    <t>TRANSPORTE COM CAMINHÃO CARROCERIA COM GUINDAUTO (MUNCK), MOMENTO MÁXIMO DE CARGA 11,7 TM, EM VIA URBANA EM LEITO NATURAL (UNIDADE: TXKM). AF_07/2020</t>
  </si>
  <si>
    <t>TRANSPORTE COM CAMINHÃO CARROCERIA COM GUINDAUTO (MUNCK), MOMENTO MÁXIMO DE CARGA 11,7 TM, EM VIA URBANA EM REVESTIMENTO PRIMÁRIO (UNIDADE: TXKM). AF_07/2020</t>
  </si>
  <si>
    <t>TRANSPORTE COM CAMINHÃO CARROCERIA COM GUINDAUTO (MUNCK), MOMENTO MÁXIMO DE CARGA 11,7 TM, EM VIA URBANA PAVIMENTADA, ADICIONAL PARA DMT EXCEDENTE A 30 KM (UNIDADE: TXKM). AF_07/2020</t>
  </si>
  <si>
    <t>TRANSPORTE COM CAMINHÃO CARROCERIA COM GUINDAUTO (MUNCK), MOMENTO MÁXIMO DE CARGA 11,7 TM, EM VIA URBANA PAVIMENTADA, DMT ATÉ 30KM (UNIDADE: TXKM). AF_07/2020</t>
  </si>
  <si>
    <t>TRANSPORTE COM CAMINHÃO PIPA DE 10 M³, EM VIA INTERNA (DENTRO DO CANTEIRO - UNIDADE: M3XKM). AF_07/2020</t>
  </si>
  <si>
    <t>TRANSPORTE COM CAMINHÃO PIPA DE 10 M³, EM VIA URBANA EM LEITO NATURAL (UNIDADE: M3XKM). AF_07/2020</t>
  </si>
  <si>
    <t>TRANSPORTE COM CAMINHÃO PIPA DE 10 M³, EM VIA URBANA EM REVESTIMENTO PRIMÁRIO (UNIDADE: M3XKM). AF_07/2020</t>
  </si>
  <si>
    <t>TRANSPORTE COM CAMINHÃO PIPA DE 10 M³, EM VIA URBANA PAVIMENTADA, ADICIONAL PARA DMT EXCEDENTE A 30 KM (UNIDADE: M3XKM). AF_07/2020</t>
  </si>
  <si>
    <t>TRANSPORTE COM CAMINHÃO PIPA DE 10 M³, EM VIA URBANA PAVIMENTADA, DMT ATÉ 30KM (UNIDADE: M3XKM). AF_07/2020</t>
  </si>
  <si>
    <t>TRANSPORTE COM CAMINHÃO PIPA DE 6 M³, EM VIA INTERNA (DENTRO DO CANTEIRO - UNIDADE: M3XKM). AF_07/2020</t>
  </si>
  <si>
    <t>TRANSPORTE COM CAMINHÃO PIPA DE 6 M³, EM VIA URBANA EM LEITO NATURAL (UNIDADE: M3XKM). AF_07/2020</t>
  </si>
  <si>
    <t>TRANSPORTE COM CAMINHÃO PIPA DE 6 M³, EM VIA URBANA EM REVESTIMENTO PRIMÁRIO (UNIDADE: M3XKM). AF_07/2020</t>
  </si>
  <si>
    <t>TRANSPORTE COM CAMINHÃO PIPA DE 6 M³, EM VIA URBANA PAVIMENTADA, ADICIONAL PARA DMT EXCEDENTE A 30 KM (UNIDADE: M3XKM). AF_07/2020</t>
  </si>
  <si>
    <t>TRANSPORTE COM CAMINHÃO PIPA DE 6 M³, EM VIA URBANA PAVIMENTADA, DMT ATÉ 30KM (UNIDADE: M3XKM). AF_07/2020</t>
  </si>
  <si>
    <t>TRANSPORTE COM CAMINHÃO TANQUE DE TRANSPORTE DE MATERIAL ASFÁLTICO DE 20000 L, EM VIA URBANA EM LEITO NATURAL (UNIDADE: TXKM). AF_07/2020</t>
  </si>
  <si>
    <t>TRANSPORTE COM CAMINHÃO TANQUE DE TRANSPORTE DE MATERIAL ASFÁLTICO DE 20000 L, EM VIA URBANA EM REVESTIMENTO PRIMÁRIO (UNIDADE: TXKM). AF_07/2020</t>
  </si>
  <si>
    <t>TRANSPORTE COM CAMINHÃO TANQUE DE TRANSPORTE DE MATERIAL ASFÁLTICO DE 20000 L, EM VIA URBANA PAVIMENTADA, ADICIONAL PARA DMT EXCEDENTE A 30 KM (UNIDADE: TXKM). AF_07/2020</t>
  </si>
  <si>
    <t>TRANSPORTE COM CAMINHÃO TANQUE DE TRANSPORTE DE MATERIAL ASFÁLTICO DE 20000 L, EM VIA URBANA PAVIMENTADA, DMT ATÉ 30KM (UNIDADE: TXKM). AF_07/2020</t>
  </si>
  <si>
    <t>TRANSPORTE COM CAMINHÃO TANQUE DE TRANSPORTE DE MATERIAL ASFÁLTICO DE 30000 L, EM VIA URBANA EM LEITO NATURAL (UNIDADE: TXKM). AF_07/2020</t>
  </si>
  <si>
    <t>TRANSPORTE COM CAMINHÃO TANQUE DE TRANSPORTE DE MATERIAL ASFÁLTICO DE 30000 L, EM VIA URBANA EM REVESTIMENTO PRIMÁRIO (UNIDADE: TXKM). AF_07/2020</t>
  </si>
  <si>
    <t>TRANSPORTE COM CAMINHÃO TANQUE DE TRANSPORTE DE MATERIAL ASFÁLTICO DE 30000 L, EM VIA URBANA PAVIMENTADA, ADICIONAL PARA DMT EXCEDENTE A 30 KM (UNIDADE: TXKM). AF_07/2020</t>
  </si>
  <si>
    <t>TRANSPORTE COM CAMINHÃO TANQUE DE TRANSPORTE DE MATERIAL ASFÁLTICO DE 30000 L, EM VIA URBANA PAVIMENTADA, DMT ATÉ 30KM (UNIDADE: TXKM). AF_07/2020</t>
  </si>
  <si>
    <t>PAVIMENTO COM TRATAMENTO SUPERFICIAL DUPLO, COM CAP 150/200. AF_01/2020</t>
  </si>
  <si>
    <t>PAVIMENTO COM TRATAMENTO SUPERFICIAL DUPLO, COM EMULSÃO ASFÁLTICA RR-2C, COM BANHO DILUÍDO. AF_01/2020</t>
  </si>
  <si>
    <t>PAVIMENTO COM TRATAMENTO SUPERFICIAL DUPLO, COM EMULSÃO ASFÁLTICA RR-2C, COM CAPA SELANTE. AF_01/2020</t>
  </si>
  <si>
    <t>PAVIMENTO COM TRATAMENTO SUPERFICIAL DUPLO, COM EMULSÃO ASFÁLTICA RR-2C. AF_01/2020</t>
  </si>
  <si>
    <t>PAVIMENTO COM TRATAMENTO SUPERFICIAL SIMPLES, COM CAP 150/200. AF_01/2020</t>
  </si>
  <si>
    <t>PAVIMENTO COM TRATAMENTO SUPERFICIAL SIMPLES, COM EMULSÃO ASFÁLTICA RR-2C, COM BANHO DILUÍDO. AF_01/2020</t>
  </si>
  <si>
    <t>PAVIMENTO COM TRATAMENTO SUPERFICIAL SIMPLES, COM EMULSÃO ASFÁLTICA RR-2C. AF_01/2020</t>
  </si>
  <si>
    <t>PAVIMENTO COM TRATAMENTO SUPERFICIAL TRIPLO, COM CAP 150/200. AF_01/2020</t>
  </si>
  <si>
    <t>PAVIMENTO COM TRATAMENTO SUPERFICIAL TRIPLO, COM EMULSÃO ASFÁLTICA RR-2C, COM BANHO DILUÍDO. AF_01/2020</t>
  </si>
  <si>
    <t>PAVIMENTO COM TRATAMENTO SUPERFICIAL TRIPLO, COM EMULSÃO ASFÁLTICA RR-2C, COM CAPA SELANTE. AF_01/2020</t>
  </si>
  <si>
    <t>PAVIMENTO COM TRATAMENTO SUPERFICIAL TRIPLO, COM EMULSÃO ASFÁLTICA RR-2C. AF_01/2020</t>
  </si>
  <si>
    <t>ASSENTAMENTO DE CONEXÃO COM 1 ACESSO, FERRO FUNDIDO PARA REDE DE ÁGUA, DN 100 MM, JUNTA FLANGEADA (NÃO INCLUI O FORNECIMENTO). AF_09/2021</t>
  </si>
  <si>
    <t>ASSENTAMENTO DE CONEXÃO COM 1 ACESSO, FERRO FUNDIDO PARA REDE DE ÁGUA, DN 1000 MM, JUNTA FLANGEADA (NÃO INCLUI O FORNECIMENTO). AF_09/2021</t>
  </si>
  <si>
    <t>ASSENTAMENTO DE CONEXÃO COM 1 ACESSO, FERRO FUNDIDO PARA REDE DE ÁGUA, DN 1200 MM, JUNTA FLANGEADA (NÃO INCLUI O FORNECIMENTO). AF_09/2021</t>
  </si>
  <si>
    <t>ASSENTAMENTO DE CONEXÃO COM 1 ACESSO, FERRO FUNDIDO PARA REDE DE ÁGUA, DN 150 MM, JUNTA FLANGEADA (NÃO INCLUI O FORNECIMENTO). AF_09/2021</t>
  </si>
  <si>
    <t>ASSENTAMENTO DE CONEXÃO COM 1 ACESSO, FERRO FUNDIDO PARA REDE DE ÁGUA, DN 200 MM, JUNTA FLANGEADA (NÃO INCLUI O FORNECIMENTO). AF_09/2021</t>
  </si>
  <si>
    <t>ASSENTAMENTO DE CONEXÃO COM 1 ACESSO, FERRO FUNDIDO PARA REDE DE ÁGUA, DN 250 MM, JUNTA FLANGEADA (NÃO INCLUI O FORNECIMENTO). AF_09/2021</t>
  </si>
  <si>
    <t>ASSENTAMENTO DE CONEXÃO COM 1 ACESSO, FERRO FUNDIDO PARA REDE DE ÁGUA, DN 300 MM, JUNTA FLANGEADA (NÃO INCLUI O FORNECIMENTO). AF_09/2021</t>
  </si>
  <si>
    <t>ASSENTAMENTO DE CONEXÃO COM 1 ACESSO, FERRO FUNDIDO PARA REDE DE ÁGUA, DN 350 MM, JUNTA FLANGEADA (NÃO INCLUI O FORNECIMENTO). AF_09/2021</t>
  </si>
  <si>
    <t>ASSENTAMENTO DE CONEXÃO COM 1 ACESSO, FERRO FUNDIDO PARA REDE DE ÁGUA, DN 400 MM, JUNTA FLANGEADA (NÃO INCLUI O FORNECIMENTO). AF_09/2021</t>
  </si>
  <si>
    <t>ASSENTAMENTO DE CONEXÃO COM 1 ACESSO, FERRO FUNDIDO PARA REDE DE ÁGUA, DN 450 MM, JUNTA FLANGEADA (NÃO INCLUI O FORNECIMENTO). AF_09/2021</t>
  </si>
  <si>
    <t>ASSENTAMENTO DE CONEXÃO COM 1 ACESSO, FERRO FUNDIDO PARA REDE DE ÁGUA, DN 500 MM, JUNTA FLANGEADA (NÃO INCLUI O FORNECIMENTO). AF_09/2021</t>
  </si>
  <si>
    <t>ASSENTAMENTO DE CONEXÃO COM 1 ACESSO, FERRO FUNDIDO PARA REDE DE ÁGUA, DN 600 MM, JUNTA FLANGEADA (NÃO INCLUI O FORNECIMENTO). AF_09/2021</t>
  </si>
  <si>
    <t>ASSENTAMENTO DE CONEXÃO COM 1 ACESSO, FERRO FUNDIDO PARA REDE DE ÁGUA, DN 700 MM, JUNTA FLANGEADA (NÃO INCLUI O FORNECIMENTO). AF_09/2021</t>
  </si>
  <si>
    <t>ASSENTAMENTO DE CONEXÃO COM 1 ACESSO, FERRO FUNDIDO PARA REDE DE ÁGUA, DN 80 MM, JUNTA FLANGEADA (NÃO INCLUI O FORNECIMENTO). AF_09/2021</t>
  </si>
  <si>
    <t>ASSENTAMENTO DE CONEXÃO COM 1 ACESSO, FERRO FUNDIDO PARA REDE DE ÁGUA, DN 800 MM, JUNTA FLANGEADA (NÃO INCLUI O FORNECIMENTO). AF_09/2021</t>
  </si>
  <si>
    <t>ASSENTAMENTO DE CONEXÃO COM 1 ACESSO, FERRO FUNDIDO PARA REDE DE ÁGUA, DN 900 MM, JUNTA FLANGEADA (NÃO INCLUI O FORNECIMENTO). AF_09/2021</t>
  </si>
  <si>
    <t>ASSENTAMENTO DE CONEXÃO COM 2 ACESSOS, FERRO FUNDIDO PARA REDE DE ÁGUA, DN 100 MM, JUNTA FLANGEADA (NÃO INCLUI O FORNECIMENTO). AF_09/2021</t>
  </si>
  <si>
    <t>ASSENTAMENTO DE CONEXÃO COM 2 ACESSOS, FERRO FUNDIDO PARA REDE DE ÁGUA, DN 1000 MM, JUNTA FLANGEADA (NÃO INCLUI O FORNECIMENTO). AF_09/2021</t>
  </si>
  <si>
    <t>ASSENTAMENTO DE CONEXÃO COM 2 ACESSOS, FERRO FUNDIDO PARA REDE DE ÁGUA, DN 1200 MM, JUNTA FLANGEADA (NÃO INCLUI O FORNECIMENTO). AF_09/2021</t>
  </si>
  <si>
    <t>ASSENTAMENTO DE CONEXÃO COM 2 ACESSOS, FERRO FUNDIDO PARA REDE DE ÁGUA, DN 150 MM, JUNTA FLANGEADA (NÃO INCLUI O FORNECIMENTO). AF_09/2021</t>
  </si>
  <si>
    <t>ASSENTAMENTO DE CONEXÃO COM 2 ACESSOS, FERRO FUNDIDO PARA REDE DE ÁGUA, DN 200 MM, JUNTA FLANGEADA (NÃO INCLUI O FORNECIMENTO). AF_09/2021</t>
  </si>
  <si>
    <t>ASSENTAMENTO DE CONEXÃO COM 2 ACESSOS, FERRO FUNDIDO PARA REDE DE ÁGUA, DN 250 MM, JUNTA FLANGEADA (NÃO INCLUI O FORNECIMENTO). AF_09/2021</t>
  </si>
  <si>
    <t>ASSENTAMENTO DE CONEXÃO COM 2 ACESSOS, FERRO FUNDIDO PARA REDE DE ÁGUA, DN 300 MM, JUNTA FLANGEADA (NÃO INCLUI O FORNECIMENTO). AF_09/2021</t>
  </si>
  <si>
    <t>ASSENTAMENTO DE CONEXÃO COM 2 ACESSOS, FERRO FUNDIDO PARA REDE DE ÁGUA, DN 350 MM, JUNTA FLANGEADA (NÃO INCLUI O FORNECIMENTO). AF_09/2021</t>
  </si>
  <si>
    <t>ASSENTAMENTO DE CONEXÃO COM 2 ACESSOS, FERRO FUNDIDO PARA REDE DE ÁGUA, DN 400 MM, JUNTA FLANGEADA (NÃO INCLUI O FORNECIMENTO). AF_09/2021</t>
  </si>
  <si>
    <t>ASSENTAMENTO DE CONEXÃO COM 2 ACESSOS, FERRO FUNDIDO PARA REDE DE ÁGUA, DN 450 MM, JUNTA FLANGEADA (NÃO INCLUI O FORNECIMENTO). AF_09/2021</t>
  </si>
  <si>
    <t>ASSENTAMENTO DE CONEXÃO COM 2 ACESSOS, FERRO FUNDIDO PARA REDE DE ÁGUA, DN 500 MM, JUNTA FLANGEADA (NÃO INCLUI O FORNECIMENTO). AF_09/2021</t>
  </si>
  <si>
    <t>ASSENTAMENTO DE CONEXÃO COM 2 ACESSOS, FERRO FUNDIDO PARA REDE DE ÁGUA, DN 600 MM, JUNTA FLANGEADA (NÃO INCLUI O FORNECIMENTO). AF_09/2021</t>
  </si>
  <si>
    <t>ASSENTAMENTO DE CONEXÃO COM 2 ACESSOS, FERRO FUNDIDO PARA REDE DE ÁGUA, DN 700 MM, JUNTA FLANGEADA (NÃO INCLUI O FORNECIMENTO). AF_09/2021</t>
  </si>
  <si>
    <t>ASSENTAMENTO DE CONEXÃO COM 2 ACESSOS, FERRO FUNDIDO PARA REDE DE ÁGUA, DN 80 MM, JUNTA FLANGEADA (NÃO INCLUI O FORNECIMENTO). AF_09/2021</t>
  </si>
  <si>
    <t>ASSENTAMENTO DE CONEXÃO COM 2 ACESSOS, FERRO FUNDIDO PARA REDE DE ÁGUA, DN 800 MM, JUNTA FLANGEADA (NÃO INCLUI O FORNECIMENTO). AF_09/2021</t>
  </si>
  <si>
    <t>ASSENTAMENTO DE CONEXÃO COM 2 ACESSOS, FERRO FUNDIDO PARA REDE DE ÁGUA, DN 900 MM, JUNTA FLANGEADA (NÃO INCLUI O FORNECIMENTO). AF_09/2021</t>
  </si>
  <si>
    <t>ASSENTAMENTO DE CONEXÃO COM 3 ACESSOS, FERRO FUNDIDO PARA REDE DE ÁGUA, DN 100 MM, JUNTA FLANGEADA (NÃO INCLUI O FORNECIMENTO). AF_09/2021</t>
  </si>
  <si>
    <t>ASSENTAMENTO DE CONEXÃO COM 3 ACESSOS, FERRO FUNDIDO PARA REDE DE ÁGUA, DN 1000 MM, JUNTA FLANGEADA (NÃO INCLUI O FORNECIMENTO). AF_09/2021</t>
  </si>
  <si>
    <t>ASSENTAMENTO DE CONEXÃO COM 3 ACESSOS, FERRO FUNDIDO PARA REDE DE ÁGUA, DN 1200 MM, JUNTA FLANGEADA (NÃO INCLUI O FORNECIMENTO). AF_09/2021</t>
  </si>
  <si>
    <t>ASSENTAMENTO DE CONEXÃO COM 3 ACESSOS, FERRO FUNDIDO PARA REDE DE ÁGUA, DN 150 MM, JUNTA FLANGEADA (NÃO INCLUI O FORNECIMENTO). AF_09/2021</t>
  </si>
  <si>
    <t>ASSENTAMENTO DE CONEXÃO COM 3 ACESSOS, FERRO FUNDIDO PARA REDE DE ÁGUA, DN 200 MM, JUNTA FLANGEADA (NÃO INCLUI O FORNECIMENTO). AF_09/2021</t>
  </si>
  <si>
    <t>ASSENTAMENTO DE CONEXÃO COM 3 ACESSOS, FERRO FUNDIDO PARA REDE DE ÁGUA, DN 250 MM, JUNTA FLANGEADA (NÃO INCLUI O FORNECIMENTO). AF_09/2021</t>
  </si>
  <si>
    <t>ASSENTAMENTO DE CONEXÃO COM 3 ACESSOS, FERRO FUNDIDO PARA REDE DE ÁGUA, DN 300 MM, JUNTA FLANGEADA (NÃO INCLUI O FORNECIMENTO). AF_09/2021</t>
  </si>
  <si>
    <t>ASSENTAMENTO DE CONEXÃO COM 3 ACESSOS, FERRO FUNDIDO PARA REDE DE ÁGUA, DN 350 MM, JUNTA FLANGEADA (NÃO INCLUI O FORNECIMENTO). AF_09/2021</t>
  </si>
  <si>
    <t>ASSENTAMENTO DE CONEXÃO COM 3 ACESSOS, FERRO FUNDIDO PARA REDE DE ÁGUA, DN 400 MM, JUNTA FLANGEADA (NÃO INCLUI O FORNECIMENTO). AF_09/2021</t>
  </si>
  <si>
    <t>ASSENTAMENTO DE CONEXÃO COM 3 ACESSOS, FERRO FUNDIDO PARA REDE DE ÁGUA, DN 450 MM, JUNTA FLANGEADA (NÃO INCLUI O FORNECIMENTO). AF_09/2021</t>
  </si>
  <si>
    <t>ASSENTAMENTO DE CONEXÃO COM 3 ACESSOS, FERRO FUNDIDO PARA REDE DE ÁGUA, DN 500 MM, JUNTA FLANGEADA (NÃO INCLUI O FORNECIMENTO). AF_09/2021</t>
  </si>
  <si>
    <t>ASSENTAMENTO DE CONEXÃO COM 3 ACESSOS, FERRO FUNDIDO PARA REDE DE ÁGUA, DN 600 MM, JUNTA FLANGEADA (NÃO INCLUI O FORNECIMENTO). AF_09/2021</t>
  </si>
  <si>
    <t>ASSENTAMENTO DE CONEXÃO COM 3 ACESSOS, FERRO FUNDIDO PARA REDE DE ÁGUA, DN 700 MM, JUNTA FLANGEADA (NÃO INCLUI O FORNECIMENTO). AF_09/2021</t>
  </si>
  <si>
    <t>ASSENTAMENTO DE CONEXÃO COM 3 ACESSOS, FERRO FUNDIDO PARA REDE DE ÁGUA, DN 80 MM, JUNTA FLANGEADA (NÃO INCLUI O FORNECIMENTO). AF_09/2021</t>
  </si>
  <si>
    <t>ASSENTAMENTO DE CONEXÃO COM 3 ACESSOS, FERRO FUNDIDO PARA REDE DE ÁGUA, DN 800 MM, JUNTA FLANGEADA (NÃO INCLUI O FORNECIMENTO). AF_09/2021</t>
  </si>
  <si>
    <t>ASSENTAMENTO DE CONEXÃO COM 3 ACESSOS, FERRO FUNDIDO PARA REDE DE ÁGUA, DN 900 MM, JUNTA FLANGEADA (NÃO INCLUI O FORNECIMENTO). AF_09/2021</t>
  </si>
  <si>
    <t>ASSENTAMENTO DE TUBO DE FERRO FUNDIDO PARA REDE DE ÁGUA, DN 100 MM, JUNTA FLANGEADA (NÃO INCLUI O FORNECIMENTO). AF_09/2021</t>
  </si>
  <si>
    <t>ASSENTAMENTO DE TUBO DE FERRO FUNDIDO PARA REDE DE ÁGUA, DN 1000 MM, JUNTA FLANGEADA (NÃO INCLUI O FORNECIMENTO). AF_09/2021</t>
  </si>
  <si>
    <t>ASSENTAMENTO DE TUBO DE FERRO FUNDIDO PARA REDE DE ÁGUA, DN 1200 MM, JUNTA FLANGEADA (NÃO INCLUI O FORNECIMENTO). AF_09/2021</t>
  </si>
  <si>
    <t>ASSENTAMENTO DE TUBO DE FERRO FUNDIDO PARA REDE DE ÁGUA, DN 150 MM, JUNTA FLANGEADA (NÃO INCLUI O FORNECIMENTO). AF_09/2021</t>
  </si>
  <si>
    <t>ASSENTAMENTO DE TUBO DE FERRO FUNDIDO PARA REDE DE ÁGUA, DN 200 MM, JUNTA FLANGEADA (NÃO INCLUI O FORNECIMENTO). AF_09/2021</t>
  </si>
  <si>
    <t>ASSENTAMENTO DE TUBO DE FERRO FUNDIDO PARA REDE DE ÁGUA, DN 250 MM, JUNTA FLANGEADA (NÃO INCLUI O FORNECIMENTO). AF_09/2021</t>
  </si>
  <si>
    <t>ASSENTAMENTO DE TUBO DE FERRO FUNDIDO PARA REDE DE ÁGUA, DN 300 MM, JUNTA FLANGEADA (NÃO INCLUI O FORNECIMENTO). AF_09/2021</t>
  </si>
  <si>
    <t>ASSENTAMENTO DE TUBO DE FERRO FUNDIDO PARA REDE DE ÁGUA, DN 350 MM, JUNTA FLANGEADA (NÃO INCLUI O FORNECIMENTO). AF_09/2021</t>
  </si>
  <si>
    <t>ASSENTAMENTO DE TUBO DE FERRO FUNDIDO PARA REDE DE ÁGUA, DN 400 MM, JUNTA FLANGEADA (NÃO INCLUI O FORNECIMENTO). AF_09/2021</t>
  </si>
  <si>
    <t>ASSENTAMENTO DE TUBO DE FERRO FUNDIDO PARA REDE DE ÁGUA, DN 450 MM, JUNTA FLANGEADA (NÃO INCLUI O FORNECIMENTO). AF_09/2021</t>
  </si>
  <si>
    <t>ASSENTAMENTO DE TUBO DE FERRO FUNDIDO PARA REDE DE ÁGUA, DN 500 MM, JUNTA FLANGEADA (NÃO INCLUI O FORNECIMENTO). AF_09/2021</t>
  </si>
  <si>
    <t>ASSENTAMENTO DE TUBO DE FERRO FUNDIDO PARA REDE DE ÁGUA, DN 600 MM, JUNTA FLANGEADA (NÃO INCLUI O FORNECIMENTO). AF_09/2021</t>
  </si>
  <si>
    <t>ASSENTAMENTO DE TUBO DE FERRO FUNDIDO PARA REDE DE ÁGUA, DN 700 MM, JUNTA FLANGEADA (NÃO INCLUI O FORNECIMENTO). AF_09/2021</t>
  </si>
  <si>
    <t>ASSENTAMENTO DE TUBO DE FERRO FUNDIDO PARA REDE DE ÁGUA, DN 80 MM, JUNTA FLANGEADA (NÃO INCLUI O FORNECIMENTO). AF_09/2021</t>
  </si>
  <si>
    <t>ASSENTAMENTO DE TUBO DE FERRO FUNDIDO PARA REDE DE ÁGUA, DN 800 MM, JUNTA FLANGEADA (NÃO INCLUI O FORNECIMENTO). AF_09/2021</t>
  </si>
  <si>
    <t>ASSENTAMENTO DE TUBO DE FERRO FUNDIDO PARA REDE DE ÁGUA, DN 900 MM, JUNTA FLANGEADA (NÃO INCLUI O FORNECIMENTO). AF_09/2021</t>
  </si>
  <si>
    <t>ALARGAMENTO DE BASE DE TUBULÃO A CÉU ABERTO, ESCAVAÇÃO MANUAL, CONCRETO FEITO EM OBRA E LANÇADO COM JERICA. AF_05/2020</t>
  </si>
  <si>
    <t>ALARGAMENTO DE BASE DE TUBULÃO A CÉU ABERTO, ESCAVAÇÃO MANUAL, CONCRETO USINADO E LANÇADO COM BOMBA OU DIRETAMENTE DO CAMINHÃO (EXCLUSIVE BOMBEAMENTO). AF_05/2020</t>
  </si>
  <si>
    <t>TUBULÃO A CÉU ABERTO, DIÂMETRO DO FUSTE DE 100CM, ESCAVAÇÃO MANUAL, SEM ALARGAMENTO DE BASE, CONCRETO FEITO EM OBRA E LANÇADO COM JERICA. AF_05/2020</t>
  </si>
  <si>
    <t>TUBULÃO A CÉU ABERTO, DIÂMETRO DO FUSTE DE 100CM, ESCAVAÇÃO MANUAL, SEM ALARGAMENTO DE BASE, CONCRETO USINADO E LANÇADO COM BOMBA OU DIRETAMENTE DO CAMINHÃO (EXCLUSIVE BOMBEAMENTO). AF_05/2020</t>
  </si>
  <si>
    <t>TUBULÃO A CÉU ABERTO, DIÂMETRO DO FUSTE DE 100CM, ESCAVAÇÃO MECÂNICA, SEM ALARGAMENTO DE BASE, CONCRETO FEITO EM OBRA E LANÇADO COM JERICA (EXCLUSIVE MOBILIZAÇÃO E DESMOBILIZAÇÃO). AF_05/2020</t>
  </si>
  <si>
    <t>TUBULÃO A CÉU ABERTO, DIÂMETRO DO FUSTE DE 100CM, ESCAVAÇÃO MECÂNICA, SEM ALARGAMENTO DE BASE, CONCRETO USINADO E LANÇADO COM BOMBA OU DIRETAMENTE DO CAMINHÃO (EXCLUSIVE BOMBEAMENTO, MOBILIZAÇÃO E DESMOBILIZAÇÃO). AF_05/2020</t>
  </si>
  <si>
    <t>TUBULÃO A CÉU ABERTO, DIÂMETRO DO FUSTE DE 120CM, ESCAVAÇÃO MANUAL, SEM ALARGAMENTO DE BASE, CONCRETO FEITO EM OBRA E LANÇADO COM JERICA. AF_05/2020</t>
  </si>
  <si>
    <t>TUBULÃO A CÉU ABERTO, DIÂMETRO DO FUSTE DE 120CM, ESCAVAÇÃO MANUAL, SEM ALARGAMENTO DE BASE, CONCRETO USINADO E LANÇADO COM BOMBA OU DIRETAMENTE DO CAMINHÃO (EXCLUSIVE BOMBEAMENTO). AF_05/2020</t>
  </si>
  <si>
    <t>TUBULÃO A CÉU ABERTO, DIÂMETRO DO FUSTE DE 120CM, ESCAVAÇÃO MECÂNICA, SEM ALARGAMENTO DE BASE, CONCRETO FEITO EM OBRA E LANÇADO COM JERICA (EXCLUSIVE MOBILIZAÇÃO E DESMOBILIZAÇÃO). AF_05/2020</t>
  </si>
  <si>
    <t>TUBULÃO A CÉU ABERTO, DIÂMETRO DO FUSTE DE 120CM, ESCAVAÇÃO MECÂNICA, SEM ALARGAMENTO DE BASE, CONCRETO USINADO E LANÇADO COM BOMBA OU DIRETAMENTE DO CAMINHÃO (EXCLUSIVE BOMBEAMENTO, MOBILIZAÇÃO E DESMOBILIZAÇÃO). AF_05/2020</t>
  </si>
  <si>
    <t>TUBULÃO A CÉU ABERTO, DIÂMETRO DO FUSTE DE 70CM, ESCAVAÇÃO MANUAL, SEM ALARGAMENTO DE BASE, CONCRETO FEITO EM OBRA E LANÇADO COM JERICA. AF_05/2020</t>
  </si>
  <si>
    <t>TUBULÃO A CÉU ABERTO, DIÂMETRO DO FUSTE DE 70CM, ESCAVAÇÃO MANUAL, SEM ALARGAMENTO DE BASE, CONCRETO USINADO E LANÇADO COM BOMBA OU DIRETAMENTE DO CAMINHÃO (EXCLUSIVE BOMBEAMENTO). AF_05/2020</t>
  </si>
  <si>
    <t>TUBULÃO A CÉU ABERTO, DIÂMETRO DO FUSTE DE 70CM, ESCAVAÇÃO MECÂNICA, SEM ALARGAMENTO DE BASE, CONCRETO FEITO EM OBRA E LANÇADO COM JERICA. AF_05/2020</t>
  </si>
  <si>
    <t>TUBULÃO A CÉU ABERTO, DIÂMETRO DO FUSTE DE 70CM, ESCAVAÇÃO MECÂNICA, SEM ALARGAMENTO DE BASE, CONCRETO USINADO E LANÇADO COM BOMBA OU DIRETAMENTE DO CAMINHÃO (EXCLUSIVE BOMBEAMENTO, MOBILIZAÇÃO E DESMOBILIZAÇÃO). AF_05/2020</t>
  </si>
  <si>
    <t>TUBULÃO A CÉU ABERTO, DIÂMETRO DO FUSTE DE 80CM, ESCAVAÇÃO MANUAL, SEM ALARGAMENTO DE BASE, CONCRETO FEITO EM OBRA E LANÇADO COM JERICA. AF_05/2020</t>
  </si>
  <si>
    <t>TUBULÃO A CÉU ABERTO, DIÂMETRO DO FUSTE DE 80CM, ESCAVAÇÃO MANUAL, SEM ALARGAMENTO DE BASE, CONCRETO USINADO E LANÇADO COM BOMBA OU DIRETAMENTE DO CAMINHÃO (EXCLUSIVE BOMBEAMENTO). AF_05/2020</t>
  </si>
  <si>
    <t>TUBULÃO A CÉU ABERTO, DIÂMETRO DO FUSTE DE 80CM, ESCAVAÇÃO MECÂNICA, SEM ALARGAMENTO DE BASE, CONCRETO FEITO EM OBRA E LANÇADO COM JERICA (EXCLUSIVE MOBILIZAÇÃO E DESMOBILIZAÇÃO). AF_05/2020</t>
  </si>
  <si>
    <t>TUBULÃO A CÉU ABERTO, DIÂMETRO DO FUSTE DE 80CM, ESCAVAÇÃO MECÂNICA, SEM ALARGAMENTO DE BASE, CONCRETO USINADO E LANÇADO COM BOMBA OU DIRETAMENTE DO CAMINHÃO (EXCLUSIVE BOMBEAMENTO, MOBILIZAÇÃO E DESMOBILIZAÇÃO). AF_05/2020</t>
  </si>
  <si>
    <t>USINAGEM DE BRITA GRADUADA SIMPLES. AF_03/2020</t>
  </si>
  <si>
    <t>USINAGEM DE BRITA GRADUADA TRATADA COM CIMENTO. AF_03/2020</t>
  </si>
  <si>
    <t>USINAGEM DE CONCRETO ASFÁLTICO COM CAP 50/70 PARA CAMADA DE ROLAMENTO, PADRÃO DNIT FAIXA C, EM USINA DE ASFALTO GRAVIMÉTRICA DE 150 TON/H. AF_03/2020</t>
  </si>
  <si>
    <t>USINAGEM DE CONCRETO ASFÁLTICO COM CAP 50/70, PARA CAMADA DE BINDER, PADRÃO DNIT FAIXA B, EM USINA DE ASFALTO CONTÍNUA DE 140 TON/H. AF_03/2020</t>
  </si>
  <si>
    <t>USINAGEM DE CONCRETO ASFÁLTICO COM CAP 50/70, PARA CAMADA DE BINDER, PADRÃO DNIT FAIXA B, EM USINA DE ASFALTO CONTÍNUA DE 80 TON/H. AF_03/2020</t>
  </si>
  <si>
    <t>USINAGEM DE CONCRETO ASFÁLTICO COM CAP 50/70, PARA CAMADA DE BINDER, PADRÃO DNIT FAIXA B, EM USINA DE ASFALTO GRAVIMÉTRICA DE 150 TON/H. AF_03/2020</t>
  </si>
  <si>
    <t>USINAGEM DE CONCRETO ASFÁLTICO COM CAP 50/70, PARA CAMADA DE ROLAMENTO, PADRÃO DNIT FAIXA C, EM USINA DE ASFALTO CONTÍNUA DE 140 TON/H. AF_03/2020</t>
  </si>
  <si>
    <t>USINAGEM DE CONCRETO ASFÁLTICO COM CAP 50/70, PARA CAMADA DE ROLAMENTO, PADRÃO DNIT FAIXA C, EM USINA DE ASFALTO CONTÍNUA DE 80 TON/H. AF_03/2020</t>
  </si>
  <si>
    <t>USINAGEM DE CONCRETO PARA COMPACTAÇÃO COM ROLO. AF_03/2020</t>
  </si>
  <si>
    <t>USINAGEM DE PRÉ MISTURADO A FRIO, PARA CAMADA DE BINDER, PADRÃO DNIT FAIXA B. AF_03/2020</t>
  </si>
  <si>
    <t>USINAGEM DE PRÉ MISTURADO A FRIO, PARA CAMADA DE ROLAMENTO, PADRÃO DNIT FAIXA C. AF_03/2020</t>
  </si>
  <si>
    <t>CINTA DE AMARRAÇÃO DE ALVENARIA MOLDADA IN LOCO COM UTILIZAÇÃO DE BLOCOS CANALETA, ESPESSURA DE *10* CM. AF_03/2024</t>
  </si>
  <si>
    <t>CINTA DE AMARRAÇÃO DE ALVENARIA MOLDADA IN LOCO COM UTILIZAÇÃO DE BLOCOS CANALETA, ESPESSURA DE *15* CM. AF_03/2024</t>
  </si>
  <si>
    <t>CINTA DE AMARRAÇÃO DE ALVENARIA MOLDADA IN LOCO COM UTILIZAÇÃO DE BLOCOS CANALETA, ESPESSURA DE *20* CM. AF_03/2024</t>
  </si>
  <si>
    <t>CONTRAVERGA MOLDADA IN LOCO COM UTILIZAÇÃO DE BLOCOS CANALETA, ESPESSURA DE *10* CM. AF_03/2024</t>
  </si>
  <si>
    <t>CONTRAVERGA MOLDADA IN LOCO COM UTILIZAÇÃO DE BLOCOS CANALETA, ESPESSURA DE *15* CM. AF_03/2024</t>
  </si>
  <si>
    <t>CONTRAVERGA MOLDADA IN LOCO COM UTILIZAÇÃO DE BLOCOS CANALETA, ESPESSURA DE *20* CM. AF_03/2024</t>
  </si>
  <si>
    <t>CONTRAVERGA MOLDADA IN LOCO EM CONCRETO, ESPESSURA DE *10* CM. AF_03/2024</t>
  </si>
  <si>
    <t>CONTRAVERGA MOLDADA IN LOCO EM CONCRETO, ESPESSURA DE *15* CM. AF_03/2024</t>
  </si>
  <si>
    <t>CONTRAVERGA MOLDADA IN LOCO EM CONCRETO, ESPESSURA DE *20* CM. AF_03/2024</t>
  </si>
  <si>
    <t>CONTRAVERGA PRÉ-FABRICADA, ESPESSURA DE *10* CM. AF_03/2024</t>
  </si>
  <si>
    <t>CONTRAVERGA PRÉ-FABRICADA, ESPESSURA DE *15* CM. AF_03/2024</t>
  </si>
  <si>
    <t>CONTRAVERGA PRÉ-FABRICADA, ESPESSURA DE *20* CM. AF_03/2024</t>
  </si>
  <si>
    <t>CONTRAVERGA PRÉ-MOLDADA, ESPESSURA DE *10* CM. AF_03/2024</t>
  </si>
  <si>
    <t>CONTRAVERGA PRÉ-MOLDADA, ESPESSURA DE *15* CM. AF_03/2024</t>
  </si>
  <si>
    <t>CONTRAVERGA PRÉ-MOLDADA, ESPESSURA DE *20* CM. AF_03/2024</t>
  </si>
  <si>
    <t>FIXAÇÃO (ENCUNHAMENTO) DE ALVENARIA DE VEDAÇÃO COM ARGAMASSA APLICADA COM BISNAGA. AF_03/2024</t>
  </si>
  <si>
    <t>FIXAÇÃO (ENCUNHAMENTO) DE ALVENARIA DE VEDAÇÃO COM ESPUMA DE POLIURETANO EXPANSIVA. AF_03/2024</t>
  </si>
  <si>
    <t>FIXAÇÃO (ENCUNHAMENTO) DE ALVENARIA DE VEDAÇÃO COM TIJOLO MACIÇO. AF_03/2024</t>
  </si>
  <si>
    <t>VERGA MOLDADA IN LOCO COM UTILIZAÇÃO DE BLOCOS CANALETA, ESPESSURA DE *10* CM. AF_03/2024</t>
  </si>
  <si>
    <t>VERGA MOLDADA IN LOCO COM UTILIZAÇÃO DE BLOCOS CANALETA, ESPESSURA DE *15* CM. AF_03/2024</t>
  </si>
  <si>
    <t>VERGA MOLDADA IN LOCO COM UTILIZAÇÃO DE BLOCOS CANALETA, ESPESSURA DE *20* CM. AF_03/2024</t>
  </si>
  <si>
    <t>VERGA MOLDADA IN LOCO EM CONCRETO, ESPESSURA DE *10* CM. AF_03/2024</t>
  </si>
  <si>
    <t>VERGA MOLDADA IN LOCO EM CONCRETO, ESPESSURA DE *15* CM. AF_03/2024</t>
  </si>
  <si>
    <t>VERGA MOLDADA IN LOCO EM CONCRETO, ESPESSURA DE *20* CM. AF_03/2024</t>
  </si>
  <si>
    <t>VERGA PRÉ-FABRICADA COM ATÉ 1,5 M DE VÃO, ESPESSURA DE *10* CM. AF_03/2024</t>
  </si>
  <si>
    <t>VERGA PRÉ-FABRICADA COM ATÉ 1,5 M DE VÃO, ESPESSURA DE *15* CM. AF_03/2024</t>
  </si>
  <si>
    <t>VERGA PRÉ-FABRICADA COM ATÉ 1,5 M DE VÃO, ESPESSURA DE *20* CM. AF_03/2024</t>
  </si>
  <si>
    <t>VERGA PRÉ-MOLDADA COM ATÉ 1,5 M DE VÃO, ESPESSURA DE *10* CM. AF_03/2024</t>
  </si>
  <si>
    <t>VERGA PRÉ-MOLDADA COM ATÉ 1,5 M DE VÃO, ESPESSURA DE *15* CM. AF_03/2024</t>
  </si>
  <si>
    <t>VERGA PRÉ-MOLDADA COM ATÉ 1,5 M DE VÃO, ESPESSURA DE *20* CM. AF_03/2024</t>
  </si>
  <si>
    <t>ESPELHO CRISTAL, ESPESSURA 4 MM, ADERIDO COM ADESIVO FIXA-ESPELHO E FITA DUPLA-FACE, COM MOLDURA DE MADEIRA APARAFUSADA NA PAREDE, COM ÁREA MAIOR QUE 1,0 M2. AF_01/2021</t>
  </si>
  <si>
    <t>ESPELHO CRISTAL, ESPESSURA 4 MM, ADERIDO COM ADESIVO FIXA-ESPELHO, COM MOLDURA DE MADEIRA APARAFUSADA NA PAREDE, COM ÁREA MAIOR QUE 1,0 M2. AF_01/2021</t>
  </si>
  <si>
    <t>ESPELHO CRISTAL, ESPESSURA 4 MM, ADERIDO COM ADESIVO FIXA-ESPELHO, COM MOLDURA DE MADEIRA APARAFUSADA NA PAREDE, COM ÁREA MENOR OU IGUAL A 1,0 M2. AF_01/2021</t>
  </si>
  <si>
    <t>ESPELHO CRISTAL, ESPESSURA 4 MM, SEM MOLDURA, ADERIDO COM ADESIVO FIXA-ESPELHO E FITA DUPLA-FACE. AF_01/2021</t>
  </si>
  <si>
    <t>ESPELHO CRISTAL, ESPESSURA 4 MM, SEM MOLDURA, ADERIDO COM ADESIVO FIXA-ESPELHO. AF_01/2021</t>
  </si>
  <si>
    <t>ESPELHO CRISTAL, ESPESSURA 4 MM, SEM MOLDURA, APARAFUSADO COM BOTÃO DE ROSCA INTERNA, COM ÁREA MAIOR QUE 1,0 M2. AF_01/2021</t>
  </si>
  <si>
    <t>ESPELHO CRISTAL, ESPESSURA 4 MM, SEM MOLDURA, APARAFUSADO COM BOTÃO DE ROSCA INTERNA, COM ÁREA MENOR OU IGUAL A 1,0 M2. AF_01/2021</t>
  </si>
  <si>
    <t>ESPELHO CRISTAL, ESPESSURA 4MM, ADERIDO COM ADESIVO FIXA ESPELHO FITA DUPLA-FACE, COM MOLDURA DE MADEIRA APARAFUSADA NA PAREDE, COM ÁREA MENOR OU IGUAL A 1,0 M2. AF_01/2021</t>
  </si>
  <si>
    <t>INSTALAÇÃO DE VIDRO ARAMADO, E = 6 MM, EM ESQUADRIA DE ALUMÍNIO OU PVC, FIXADO COM BAGUETE. AF_01/2021_PS</t>
  </si>
  <si>
    <t>INSTALAÇÃO DE VIDRO ARAMADO, E = 7 MM, EM ESQUADRIA DE ALUMÍNIO OU PVC, FIXADO COM BAGUETE. AF_01/2021_PS</t>
  </si>
  <si>
    <t>INSTALAÇÃO DE VIDRO IMPRESSO, E = 4 MM, EM ESQUADRIA DE ALUMÍNIO OU PVC, FIXADO COM BAGUETE. AF_01/2021_PS</t>
  </si>
  <si>
    <t>INSTALAÇÃO DE VIDRO IMPRESSO, E = 4 MM, EM ESQUADRIA DE MADEIRA, FIXADO COM BAGUETE. AF_01/2021</t>
  </si>
  <si>
    <t>INSTALAÇÃO DE VIDRO LAMINADO, E = 12 MM (4+4+4), ENCAIXADO EM PERFIL U. AF_01/2021_PS</t>
  </si>
  <si>
    <t>INSTALAÇÃO DE VIDRO LAMINADO, E = 12 MM (4+4+4), FIXADO COM SILICONE ESTRUTURAL. AF_01/2021</t>
  </si>
  <si>
    <t>INSTALAÇÃO DE VIDRO LAMINADO, E = 15 MM (5+5+5), ENCAIXADO EM PERFIL U. AF_01/2021_PS</t>
  </si>
  <si>
    <t>INSTALAÇÃO DE VIDRO LAMINADO, E = 15 MM (5+5+5), FIXADO COM SILICONE ESTRUTURAL. AF_01/2021</t>
  </si>
  <si>
    <t>INSTALAÇÃO DE VIDRO LAMINADO, E = 8 MM (4+4), ENCAIXADO EM PERFIL U. AF_01/2021_PS</t>
  </si>
  <si>
    <t>INSTALAÇÃO DE VIDRO LAMINADO, E = 8 MM (4+4), FIXADO COM SILICONE ESTRUTURAL. AF_01/2021</t>
  </si>
  <si>
    <t>INSTALAÇÃO DE VIDRO LISO FUME, E = 4 MM, EM ESQUADRIA DE ALUMÍNIO OU PVC, FIXADO COM BAGUETE. AF_01/2021_PS</t>
  </si>
  <si>
    <t>INSTALAÇÃO DE VIDRO LISO FUME, E = 4 MM, EM ESQUADRIA DE MADEIRA, FIXADO COM BAGUETE. AF_01/2021</t>
  </si>
  <si>
    <t>INSTALAÇÃO DE VIDRO LISO FUME, E = 5 MM, EM ESQUADRIA DE ALUMÍNIO OU PVC, FIXADO COM BAGUETE. AF_01/2021_PS</t>
  </si>
  <si>
    <t>INSTALAÇÃO DE VIDRO LISO FUME, E = 5 MM, EM ESQUADRIA DE MADEIRA, FIXADO COM BAGUETE. AF_01/2021</t>
  </si>
  <si>
    <t>INSTALAÇÃO DE VIDRO LISO FUME, E = 6 MM, EM ESQUADRIA DE ALUMÍNIO OU PVC, FIXADO COM BAGUETE. AF_01/2021_PS</t>
  </si>
  <si>
    <t>INSTALAÇÃO DE VIDRO LISO FUME, E = 6 MM, EM ESQUADRIA DE MADEIRA, FIXADO COM BAGUETE. AF_01/2021</t>
  </si>
  <si>
    <t>INSTALAÇÃO DE VIDRO LISO INCOLOR, E = 10 MM, EM ESQUADRIA DE ALUMÍNIO OU PVC, FIXADO COM BAGUETE. AF_01/2021_PS</t>
  </si>
  <si>
    <t>INSTALAÇÃO DE VIDRO LISO INCOLOR, E = 10 MM, EM ESQUADRIA DE MADEIRA, FIXADO COM BAGUETE. AF_01/2021</t>
  </si>
  <si>
    <t>INSTALAÇÃO DE VIDRO LISO INCOLOR, E = 3 MM, EM ESQUADRIA DE ALUMÍNIO OU PVC, FIXADO COM BAGUETE. AF_01/2021_PS</t>
  </si>
  <si>
    <t>INSTALAÇÃO DE VIDRO LISO INCOLOR, E = 3 MM, EM ESQUADRIA DE MADEIRA, FIXADO COM BAGUETE. AF_01/2021</t>
  </si>
  <si>
    <t>INSTALAÇÃO DE VIDRO LISO INCOLOR, E = 4 MM, EM ESQUADRIA DE ALUMÍNIO OU PVC, FIXADO COM BAGUETE. AF_01/2021_PS</t>
  </si>
  <si>
    <t>INSTALAÇÃO DE VIDRO LISO INCOLOR, E = 5 MM, EM ESQUADRIA DE ALUMÍNIO OU PVC, FIXADO COM BAGUETE. AF_01/2021_PS</t>
  </si>
  <si>
    <t>INSTALAÇÃO DE VIDRO LISO INCOLOR, E = 5 MM, EM ESQUADRIA DE MADEIRA, FIXADO COM BAGUETE. AF_01/2021</t>
  </si>
  <si>
    <t>INSTALAÇÃO DE VIDRO LISO INCOLOR, E = 6 MM, EM ESQUADRIA DE ALUMÍNIO OU PVC, FIXADO COM BAGUETE. AF_01/2021_PS</t>
  </si>
  <si>
    <t>INSTALAÇÃO DE VIDRO LISO INCOLOR, E = 6 MM, EM ESQUADRIA DE MADEIRA, FIXADO COM BAGUETE. AF_01/2021</t>
  </si>
  <si>
    <t>INSTALAÇÃO DE VIDRO LISO INCOLOR, E = 8 MM, EM ESQUADRIA DE ALUMÍNIO OU PVC, FIXADO COM BAGUETE. AF_01/2021_PS</t>
  </si>
  <si>
    <t>INSTALAÇÃO DE VIDRO LISO INCOLOR, E = 8 MM, EM ESQUADRIA DE MADEIRA, FIXADO COM BAGUETE. AF_01/2021</t>
  </si>
  <si>
    <t>INSTALAÇÃO DE VIDRO LISO, E = 4 MM, EM ESQUADRIA DE MADEIRA, FIXADO COM BAGUETE. AF_01/2021</t>
  </si>
  <si>
    <t>INSTALAÇÃO DE VIDRO TEMPERADO, E = 10 MM, ENCAIXADO EM PERFIL U. AF_01/2021_PS</t>
  </si>
  <si>
    <t>INSTALAÇÃO DE VIDRO TEMPERADO, E = 6 MM, ENCAIXADO EM PERFIL U. AF_01/2021_PS</t>
  </si>
  <si>
    <t>INSTALAÇÃO DE VIDRO TEMPERADO, E = 8 MM, ENCAIXADO EM PERFIL U. AF_01/2021_PS</t>
  </si>
  <si>
    <t>JOGO DE FERRAGENS CROMADAS PARA PORTA DE VIDRO TEMPERADO, UMA FOLHA COMPOSTO DE DOBRADICAS SUPERIOR E INFERIOR, TRINCO, FECHADURA, CONTRA FECHADURA COM CAPUCHINHO SEM MOLA E PUXADOR. AF_01/2021</t>
  </si>
  <si>
    <t>MOLA HIDRAULICA DE PISO PARA PORTA DE VIDRO TEMPERADO. AF_01/2021</t>
  </si>
  <si>
    <t>PORTA DE ABRIR COM MOLA HIDRÁULICA, EM VIDRO TEMPERADO, 2 FOLHAS DE 90X210 CM, ESPESSURA DD 10MM, INCLUSIVE ACESSÓRIOS. AF_01/2021</t>
  </si>
  <si>
    <t>PORTA DE ABRIR COM MOLA HIDRÁULICA, EM VIDRO TEMPERADO, 90X210 CM, ESPESSURA 10 MM, INCLUSIVE ACESSÓRIOS. AF_01/2021</t>
  </si>
  <si>
    <t>PORTA DE CORRER EM VIDRO TEMPERADO, 2 FOLHAS DE 90X210 CM, ESPESSURA 10 MM, INCLUSIVE ACESSÓRIOS. AF_01/2021</t>
  </si>
  <si>
    <t>PORTA DE CORRER EM VIDRO TEMPERADO, 90X210 CM, ESPESSURA 10MM, INCLUSIVE ACESSÓRIOS. AF_01/2021</t>
  </si>
  <si>
    <t>PORTA PIVOTANTE DE VIDRO TEMPERADO, 2 FOLHAS DE 90X210 CM, ESPESSURA DE 10MM, INCLUSIVE ACESSÓRIOS. AF_01/2021</t>
  </si>
  <si>
    <t>PORTA PIVOTANTE DE VIDRO TEMPERADO, 90X210 CM, ESPESSURA 10 MM, INCLUSIVE ACESSÓRIOS. AF_01/2021</t>
  </si>
  <si>
    <t>REMOÇÃO DE VIDRO LISO COMUM DE ESQUADRIA COM BAGUETE DE ALUMÍNIO OU PVC. AF_01/2021</t>
  </si>
  <si>
    <t>REMOÇÃO DE VIDRO LISO COMUM DE ESQUADRIA COM BAGUETE DE MADEIRA. AF_01/2021</t>
  </si>
  <si>
    <t>REMOÇÃO DE VIDRO TEMPERADO FIXADO EM PERFIL U. AF_01/2021</t>
  </si>
  <si>
    <t>MISTURADOR MONOCOMANDO PARA CHUVEIRO, BASE BRUTA E ACABAMENTO CROMADO - FORNECIMENTO E INSTALAÇÃO. AF_08/2021</t>
  </si>
  <si>
    <t>REGISTRO DE ESFERA, PVC, ROSCÁVEL, COM BORBOLETA, 1/2" - FORNECIMENTO E INSTALAÇÃO. AF_08/2021</t>
  </si>
  <si>
    <t>REGISTRO DE ESFERA, PVC, ROSCÁVEL, COM BORBOLETA, 3/4" - FORNECIMENTO E INSTALAÇÃO. AF_08/2021</t>
  </si>
  <si>
    <t>REGISTRO DE ESFERA, PVC, ROSCÁVEL, COM CABEÇA QUADRADA, 1/2" - FORNECIMENTO E INSTALAÇÃO. AF_08/2021</t>
  </si>
  <si>
    <t>REGISTRO DE ESFERA, PVC, ROSCÁVEL, COM CABEÇA QUADRADA, 3/4" - FORNECIMENTO E INSTALAÇÃO. AF_08/2021</t>
  </si>
  <si>
    <t>REGISTRO DE ESFERA, PVC, ROSCÁVEL, COM VOLANTE, 1 1/2" - FORNECIMENTO E INSTALAÇÃO. AF_08/2021</t>
  </si>
  <si>
    <t>REGISTRO DE ESFERA, PVC, ROSCÁVEL, COM VOLANTE, 1 1/4" - FORNECIMENTO E INSTALAÇÃO. AF_08/2021</t>
  </si>
  <si>
    <t>REGISTRO DE ESFERA, PVC, ROSCÁVEL, COM VOLANTE, 1" - FORNECIMENTO E INSTALAÇÃO. AF_08/2021</t>
  </si>
  <si>
    <t>REGISTRO DE ESFERA, PVC, ROSCÁVEL, COM VOLANTE, 1/2" - FORNECIMENTO E INSTALAÇÃO. AF_08/2021</t>
  </si>
  <si>
    <t>REGISTRO DE ESFERA, PVC, ROSCÁVEL, COM VOLANTE, 2" - FORNECIMENTO E INSTALAÇÃO. AF_08/2021</t>
  </si>
  <si>
    <t>REGISTRO DE ESFERA, PVC, ROSCÁVEL, COM VOLANTE, 3/4" - FORNECIMENTO E INSTALAÇÃO. AF_08/2021</t>
  </si>
  <si>
    <t>REGISTRO DE ESFERA, PVC, SOLDÁVEL, COM VOLANTE, DN 20 MM - FORNECIMENTO E INSTALAÇÃO. AF_08/2021</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</si>
  <si>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</si>
  <si>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</si>
  <si>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</si>
  <si>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</si>
  <si>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</si>
  <si>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REGISTRO DE GAVETA BRUTO, LATÃO, ROSCÁVEL, 1 1/2" - FORNECIMENTO E INSTALAÇÃO. AF_08/2021</t>
  </si>
  <si>
    <t>REGISTRO DE GAVETA BRUTO, LATÃO, ROSCÁVEL, 1 1/2", COM ACABAMENTO E CANOPLA CROMADOS - FORNECIMENTO E INSTALAÇÃO. AF_08/2021</t>
  </si>
  <si>
    <t>REGISTRO DE GAVETA BRUTO, LATÃO, ROSCÁVEL, 1 1/4" - FORNECIMENTO E INSTALAÇÃO. AF_08/2021</t>
  </si>
  <si>
    <t>REGISTRO DE GAVETA BRUTO, LATÃO, ROSCÁVEL, 1 1/4", COM ACABAMENTO E CANOPLA CROMADOS - FORNECIMENTO E INSTALAÇÃO. AF_08/2021</t>
  </si>
  <si>
    <t>REGISTRO DE GAVETA BRUTO, LATÃO, ROSCÁVEL, 1" - FORNECIMENTO E INSTALAÇÃO. AF_08/2021</t>
  </si>
  <si>
    <t>REGISTRO DE GAVETA BRUTO, LATÃO, ROSCÁVEL, 1", COM ACABAMENTO E CANOPLA CROMADOS - FORNECIMENTO E INSTALAÇÃO. AF_08/2021</t>
  </si>
  <si>
    <t>REGISTRO DE GAVETA BRUTO, LATÃO, ROSCÁVEL, 1/2" - FORNECIMENTO E INSTALAÇÃO. AF_08/2021</t>
  </si>
  <si>
    <t>REGISTRO DE GAVETA BRUTO, LATÃO, ROSCÁVEL, 1/2", COM ACABAMENTO E CANOPLA CROMADOS - FORNECIMENTO E INSTALAÇÃO. AF_08/2021</t>
  </si>
  <si>
    <t>REGISTRO DE GAVETA BRUTO, LATÃO, ROSCÁVEL, 2 1/2" - FORNECIMENTO E INSTALAÇÃO. AF_08/2021</t>
  </si>
  <si>
    <t>REGISTRO DE GAVETA BRUTO, LATÃO, ROSCÁVEL, 2" - FORNECIMENTO E INSTALAÇÃO. AF_08/2021</t>
  </si>
  <si>
    <t>REGISTRO DE GAVETA BRUTO, LATÃO, ROSCÁVEL, 3" - FORNECIMENTO E INSTALAÇÃO. AF_08/2021</t>
  </si>
  <si>
    <t>REGISTRO DE GAVETA BRUTO, LATÃO, ROSCÁVEL, 3/4" - FORNECIMENTO E INSTALAÇÃO. AF_08/2021</t>
  </si>
  <si>
    <t>REGISTRO DE GAVETA BRUTO, LATÃO, ROSCÁVEL, 3/4", COM ACABAMENTO E CANOPLA CROMADOS - FORNECIMENTO E INSTALAÇÃO. AF_08/2021</t>
  </si>
  <si>
    <t>REGISTRO DE GAVETA BRUTO, LATÃO, ROSCÁVEL, 4" - FORNECIMENTO E INSTALAÇÃO. AF_08/2021</t>
  </si>
  <si>
    <t>REGISTRO DE PRESSÃO BRUTO, LATÃO, ROSCÁVEL, 1/2" - FORNECIMENTO E INSTALAÇÃO. AF_08/2021</t>
  </si>
  <si>
    <t>REGISTRO DE PRESSÃO BRUTO, LATÃO, ROSCÁVEL, 1/2", COM ACABAMENTO E CANOPLA CROMADOS - FORNECIMENTO E INSTALAÇÃO. AF_08/2021</t>
  </si>
  <si>
    <t>REGISTRO DE PRESSÃO BRUTO, LATÃO, ROSCÁVEL, 3/4", COM ACABAMENTO E CANOPLA CROMADOS - FORNECIMENTO E INSTALAÇÃO. AF_08/2021</t>
  </si>
  <si>
    <t>REGISTRO DE PRESSÃO BRUTO, LATÃO, ROSCÁVEL, 3/4'' - FORNECIMENTO E INSTALAÇÃO. AF_08/2021</t>
  </si>
  <si>
    <t>REGISTRO DE PRESSÃO, PVC, ROSCÁVEL, VOLANTE SIMPLES, 1/2" - FORNECIMENTO E INSTALAÇÃO. AF_08/2021</t>
  </si>
  <si>
    <t>REGISTRO DE PRESSÃO, PVC, ROSCÁVEL, VOLANTE SIMPLES, 3/4" - FORNECIMENTO E INSTALAÇÃO. AF_08/2021</t>
  </si>
  <si>
    <t>REGISTRO DE PRESSÃO, PVC, SOLDÁVEL, VOLANTE SIMPLES, DN 20 MM - FORNECIMENTO E INSTALAÇÃO. AF_08/2021</t>
  </si>
  <si>
    <t>REGISTRO DE PRESSÃO, PVC, SOLDÁVEL, VOLANTE SIMPLES, DN 25 MM - FORNECIMENTO E INSTALAÇÃO. AF_08/2021</t>
  </si>
  <si>
    <t>REGISTRO OU REGULADOR DE GÁS DE COZINHA - FORNECIMENTO E INSTALAÇÃO. AF_08/2021</t>
  </si>
  <si>
    <t>REGISTRO OU VÁLVULA GLOBO ANGULAR EM LATÃO, PARA HIDRANTES EM INSTALAÇÃO PREDIAL DE INCÊNDIO, 45 GRAUS, 2 1/2" - FORNECIMENTO E INSTALAÇÃO. AF_08/2021</t>
  </si>
  <si>
    <t>SUBSTITUIÇÃO DE REGISTRO OU VÁLVULA, ROSCÁVEL, DN 20 MM. AF_08/2021</t>
  </si>
  <si>
    <t>SUBSTITUIÇÃO DE REGISTRO OU VÁLVULA, ROSCÁVEL, DN 25 MM. AF_08/2021</t>
  </si>
  <si>
    <t>SUBSTITUIÇÃO DE REGISTRO OU VÁLVULA, ROSCÁVEL, DN 32 MM. AF_08/2021</t>
  </si>
  <si>
    <t>TORNEIRA DE BOIA PARA CAIXA D'ÁGUA, ROSCÁVEL, 1 1/2" - FORNECIMENTO E INSTALAÇÃO. AF_08/2021</t>
  </si>
  <si>
    <t>TORNEIRA DE BOIA PARA CAIXA D'ÁGUA, ROSCÁVEL, 1 1/4" - FORNECIMENTO E INSTALAÇÃO. AF_08/2021</t>
  </si>
  <si>
    <t>TORNEIRA DE BOIA PARA CAIXA D'ÁGUA, ROSCÁVEL, 1" - FORNECIMENTO E INSTALAÇÃO. AF_08/2021</t>
  </si>
  <si>
    <t>TORNEIRA DE BOIA PARA CAIXA D'ÁGUA, ROSCÁVEL, 1/2" - FORNECIMENTO E INSTALAÇÃO. AF_08/2021</t>
  </si>
  <si>
    <t>TORNEIRA DE BOIA PARA CAIXA D'ÁGUA, ROSCÁVEL, 2" - FORNECIMENTO E INSTALAÇÃO. AF_08/2021</t>
  </si>
  <si>
    <t>TORNEIRA DE BOIA PARA CAIXA D'ÁGUA, ROSCÁVEL, 3/4" - FORNECIMENTO E INSTALAÇÃO. AF_08/2021</t>
  </si>
  <si>
    <t>VÁLVULA DE DESCARGA METÁLICA, BASE 1 1/2", ACABAMENTO METALICO CROMADO - FORNECIMENTO E INSTALAÇÃO. AF_08/2021</t>
  </si>
  <si>
    <t>VÁLVULA DE DESCARGA METÁLICA, BASE 1 1/4", ACABAMENTO METALICO CROMADO - FORNECIMENTO E INSTALAÇÃO. AF_08/2021</t>
  </si>
  <si>
    <t>VÁLVULA DE ESFERA BRUTA, BRONZE, ROSCÁVEL, 1 1/2'' - FORNECIMENTO E INSTALAÇÃO. AF_08/2021</t>
  </si>
  <si>
    <t>VÁLVULA DE ESFERA BRUTA, BRONZE, ROSCÁVEL, 1 1/4'' - FORNECIMENTO E INSTALAÇÃO. AF_08/2021</t>
  </si>
  <si>
    <t>VÁLVULA DE ESFERA BRUTA, BRONZE, ROSCÁVEL, 1'' - FORNECIMENTO E INSTALAÇÃO. AF_08/2021</t>
  </si>
  <si>
    <t>VÁLVULA DE ESFERA BRUTA, BRONZE, ROSCÁVEL, 1/2" - FORNECIMENTO E INSTALAÇÃO. AF_08/2021</t>
  </si>
  <si>
    <t>VÁLVULA DE ESFERA BRUTA, BRONZE, ROSCÁVEL, 2'' - FORNECIMENTO E INSTALAÇÃO. AF_08/2021</t>
  </si>
  <si>
    <t>VÁLVULA DE ESFERA BRUTA, BRONZE, ROSCÁVEL, 3/4'' - FORNECIMENTO E INSTALAÇÃO. AF_08/2021</t>
  </si>
  <si>
    <t>VÁLVULA DE RETENÇÃO HORIZONTAL, DE BRONZE, ROSCÁVEL, 1 1/2" - FORNECIMENTO E INSTALAÇÃO. AF_08/2021</t>
  </si>
  <si>
    <t>VÁLVULA DE RETENÇÃO HORIZONTAL, DE BRONZE, ROSCÁVEL, 1 1/4" - FORNECIMENTO E INSTALAÇÃO. AF_08/2021</t>
  </si>
  <si>
    <t>VÁLVULA DE RETENÇÃO HORIZONTAL, DE BRONZE, ROSCÁVEL, 1" - FORNECIMENTO E INSTALAÇÃO. AF_08/2021</t>
  </si>
  <si>
    <t>VÁLVULA DE RETENÇÃO HORIZONTAL, DE BRONZE, ROSCÁVEL, 1/2" - FORNECIMENTO E INSTALAÇÃO. AF_08/2021</t>
  </si>
  <si>
    <t>VÁLVULA DE RETENÇÃO HORIZONTAL, DE BRONZE, ROSCÁVEL, 2 1/2" - FORNECIMENTO E INSTALAÇÃO. AF_08/2021</t>
  </si>
  <si>
    <t>VÁLVULA DE RETENÇÃO HORIZONTAL, DE BRONZE, ROSCÁVEL, 2" - FORNECIMENTO E INSTALAÇÃO. AF_08/2021</t>
  </si>
  <si>
    <t>VÁLVULA DE RETENÇÃO HORIZONTAL, DE BRONZE, ROSCÁVEL, 3" - FORNECIMENTO E INSTALAÇÃO. AF_08/2021</t>
  </si>
  <si>
    <t>VÁLVULA DE RETENÇÃO HORIZONTAL, DE BRONZE, ROSCÁVEL, 3/4" - FORNECIMENTO E INSTALAÇÃO. AF_08/2021</t>
  </si>
  <si>
    <t>VÁLVULA DE RETENÇÃO HORIZONTAL, DE BRONZE, ROSCÁVEL, 4" - FORNECIMENTO E INSTALAÇÃO. AF_08/2021</t>
  </si>
  <si>
    <t>VÁLVULA DE RETENÇÃO VERTICAL, DE BRONZE, ROSCÁVEL, 1 1/2" - FORNECIMENTO E INSTALAÇÃO. AF_08/2021</t>
  </si>
  <si>
    <t>VÁLVULA DE RETENÇÃO VERTICAL, DE BRONZE, ROSCÁVEL, 1 1/4" - FORNECIMENTO E INSTALAÇÃO. AF_08/2021</t>
  </si>
  <si>
    <t>VÁLVULA DE RETENÇÃO VERTICAL, DE BRONZE, ROSCÁVEL, 1" - FORNECIMENTO E INSTALAÇÃO. AF_08/2021</t>
  </si>
  <si>
    <t>VÁLVULA DE RETENÇÃO VERTICAL, DE BRONZE, ROSCÁVEL, 1/2" - FORNECIMENTO E INSTALAÇÃO. AF_08/2021</t>
  </si>
  <si>
    <t>VÁLVULA DE RETENÇÃO VERTICAL, DE BRONZE, ROSCÁVEL, 2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</si>
  <si>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</si>
  <si>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</si>
  <si>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3/4" - FORNECIMENTO E INSTALAÇÃO. AF_08/2021</t>
  </si>
  <si>
    <t>VÁLVULA DE RETENÇÃO VERTICAL, DE BRONZE, ROSCÁVEL, 4" - FORNECIMENTO E INSTALAÇÃO. AF_08/2021</t>
  </si>
  <si>
    <t>VÁLVULA DE RETENÇÃO, DE BRONZE, PÉ COM CRIVOS, ROSCÁVEL, 1 1/2" - FORNECIMENTO E INSTALAÇÃO. AF_08/2021</t>
  </si>
  <si>
    <t>VÁLVULA DE RETENÇÃO, DE BRONZE, PÉ COM CRIVOS, ROSCÁVEL, 1 1/4" - FORNECIMENTO E INSTALAÇÃO. AF_08/2021</t>
  </si>
  <si>
    <t>VÁLVULA DE RETENÇÃO, DE BRONZE, PÉ COM CRIVOS, ROSCÁVEL, 1" - FORNECIMENTO E INSTALAÇÃO. AF_08/2021</t>
  </si>
  <si>
    <t>VÁLVULA DE RETENÇÃO, DE BRONZE, PÉ COM CRIVOS, ROSCÁVEL, 2 1/2" - FORNECIMENTO E INSTALAÇÃO. AF_08/2021</t>
  </si>
  <si>
    <t>VÁLVULA DE RETENÇÃO, DE BRONZE, PÉ COM CRIVOS, ROSCÁVEL, 2" - FORNECIMENTO E INSTALAÇÃO. AF_08/2021</t>
  </si>
  <si>
    <t>VÁLVULA DE RETENÇÃO, DE BRONZE, PÉ COM CRIVOS, ROSCÁVEL, 3" - FORNECIMENTO E INSTALAÇÃO. AF_08/2021</t>
  </si>
  <si>
    <t>VÁLVULA DE RETENÇÃO, DE BRONZE, PÉ COM CRIVOS, ROSCÁVEL, 3/4" - FORNECIMENTO E INSTALAÇÃO. AF_08/2021</t>
  </si>
  <si>
    <t>VÁLVULA DE RETENÇÃO, DE BRONZE, PÉ COM CRIVOS, ROSCÁVEL, 4" - FORNECIMENTO E INSTALAÇÃO. AF_08/2021</t>
  </si>
  <si>
    <t>VÁLVULA DE SEGURANÇA À TEMPERATURA, 1/2" - FORNECIMENTO E INSTALAÇÃO. AF_08/2021</t>
  </si>
  <si>
    <t>VÁLVULA ESFERA PARA GÁS, 1" - FORNECIMENTO E INSTALAÇÃO. AF_08/2021</t>
  </si>
  <si>
    <t>VÁLVULA ESFERA PARA GÁS, 1/2" - FORNECIMENTO E INSTALAÇÃO. AF_08/2021</t>
  </si>
  <si>
    <t>VÁLVULA ESFERA PARA GÁS, 3/4" - FORNECIMENTO E INSTALAÇÃO. AF_08/2021</t>
  </si>
  <si>
    <t>VÁLVULA ESTABILIZADORA DE VAZÃO/ AUTOFLOW, 1" - FORNECIMENTO E INSTALAÇÃO. AF_08/2021</t>
  </si>
  <si>
    <t>VÁLVULA ESTABILIZADORA DE VAZÃO/ AUTOFLOW, 3/4" - FORNECIMENTO E INSTALAÇÃO. AF_08/2021</t>
  </si>
  <si>
    <t>VÁLVULA REDUTORA DE PRESSÃO PARA SISTEMAS PREDIAIS, 1 1/2" - FORNECIMENTO E INSTALAÇÃO. AF_08/2021</t>
  </si>
  <si>
    <t>VÁLVULA REDUTORA DE PRESSÃO PARA SISTEMAS PREDIAIS, 1 1/4" - FORNECIMENTO E INSTALAÇÃO. AF_08/2021</t>
  </si>
  <si>
    <t>VÁLVULA REDUTORA DE PRESSÃO PARA SISTEMAS PREDIAIS, 1" - FORNECIMENTO E INSTALAÇÃO. AF_08/2021</t>
  </si>
  <si>
    <t>VÁLVULA REDUTORA DE PRESSÃO PARA SISTEMAS PREDIAIS, 1/2" - FORNECIMENTO E INSTALAÇÃO. AF_08/2021</t>
  </si>
  <si>
    <t>VÁLVULA REDUTORA DE PRESSÃO PARA SISTEMAS PREDIAIS, 2 1/2" - FORNECIMENTO E INSTALAÇÃO. AF_08/2021</t>
  </si>
  <si>
    <t>VÁLVULA REDUTORA DE PRESSÃO PARA SISTEMAS PREDIAIS, 2" - FORNECIMENTO E INSTALAÇÃO. AF_08/2021</t>
  </si>
  <si>
    <t>VÁLVULA REDUTORA DE PRESSÃO PARA SISTEMAS PREDIAIS, 3/4" - FORNECIMENTO E INSTALAÇÃO. AF_08/2021</t>
  </si>
  <si>
    <t>VÁLVULA VENTOSA ELIMINADORA DE AR, PARA SISTEMAS PREDIAIS, 1/2" - FORNECIMENTO E INSTALAÇÃO. AF_08/2021</t>
  </si>
  <si>
    <t>VÁLVULA VENTOSA ELIMINADORA DE AR, PARA SISTEMAS PREDIAIS, 3/4" - FORNECIMENTO E INSTALAÇÃO. AF_08/2021</t>
  </si>
  <si>
    <t>JUNTA DE DESMONTAGEM TRAVADA AXIALMENTE DE FERRO FUNDIDO PARA REDE DE ÁGUA OU ESGOTO, DN 100 MM. AF_12/2021</t>
  </si>
  <si>
    <t>JUNTA DE DESMONTAGEM TRAVADA AXIALMENTE DE FERRO FUNDIDO PARA REDE DE ÁGUA OU ESGOTO, DN 150 MM. AF_12/2021</t>
  </si>
  <si>
    <t>JUNTA DE DESMONTAGEM TRAVADA AXIALMENTE DE FERRO FUNDIDO PARA REDE DE ÁGUA OU ESGOTO, DN 200 MM. AF_12/2021</t>
  </si>
  <si>
    <t>JUNTA DE DESMONTAGEM TRAVADA AXIALMENTE DE FERRO FUNDIDO PARA REDE DE ÁGUA OU ESGOTO, DN 250 MM. AF_12/2021</t>
  </si>
  <si>
    <t>JUNTA DE DESMONTAGEM TRAVADA AXIALMENTE DE FERRO FUNDIDO PARA REDE DE ÁGUA OU ESGOTO, DN 300 MM. AF_12/2021</t>
  </si>
  <si>
    <t>JUNTA DE DESMONTAGEM TRAVADA AXIALMENTE DE FERRO FUNDIDO PARA REDE DE ÁGUA OU ESGOTO, DN 350 MM. AF_12/2021</t>
  </si>
  <si>
    <t>JUNTA DE DESMONTAGEM TRAVADA AXIALMENTE DE FERRO FUNDIDO PARA REDE DE ÁGUA OU ESGOTO, DN 400 MM. AF_12/2021</t>
  </si>
  <si>
    <t>JUNTA DE DESMONTAGEM TRAVADA AXIALMENTE DE FERRO FUNDIDO PARA REDE DE ÁGUA OU ESGOTO, DN 500 MM. AF_12/2021</t>
  </si>
  <si>
    <t>JUNTA DE DESMONTAGEM TRAVADA AXIALMENTE DE FERRO FUNDIDO PARA REDE DE ÁGUA OU ESGOTO, DN 600 MM. AF_12/2021</t>
  </si>
  <si>
    <t>JUNTA DE DESMONTAGEM TRAVADA AXIALMENTE DE FERRO FUNDIDO PARA REDE DE ÁGUA OU ESGOTO, DN 80 MM. AF_12/2021</t>
  </si>
  <si>
    <t>JUNTA MECÂNICA (LUVA DE CORRER COM BOLSA JUNTA MECÂNICA) DE FERRO FUNDIDO PARA REDE DE ÁGUA OU ESGOTO, DN 100 MM. AF_12/2021</t>
  </si>
  <si>
    <t>JUNTA MECÂNICA (LUVA DE CORRER COM BOLSA JUNTA MECÂNICA) DE FERRO FUNDIDO PARA REDE DE ÁGUA OU ESGOTO, DN 1000 MM. AF_12/2021</t>
  </si>
  <si>
    <t>JUNTA MECÂNICA (LUVA DE CORRER COM BOLSA JUNTA MECÂNICA) DE FERRO FUNDIDO PARA REDE DE ÁGUA OU ESGOTO, DN 1200 MM. AF_12/2021</t>
  </si>
  <si>
    <t>JUNTA MECÂNICA (LUVA DE CORRER COM BOLSA JUNTA MECÂNICA) DE FERRO FUNDIDO PARA REDE DE ÁGUA OU ESGOTO, DN 150 MM. AF_12/2021</t>
  </si>
  <si>
    <t>JUNTA MECÂNICA (LUVA DE CORRER COM BOLSA JUNTA MECÂNICA) DE FERRO FUNDIDO PARA REDE DE ÁGUA OU ESGOTO, DN 200 MM. AF_12/2021</t>
  </si>
  <si>
    <t>JUNTA MECÂNICA (LUVA DE CORRER COM BOLSA JUNTA MECÂNICA) DE FERRO FUNDIDO PARA REDE DE ÁGUA OU ESGOTO, DN 250 MM. AF_12/2021</t>
  </si>
  <si>
    <t>JUNTA MECÂNICA (LUVA DE CORRER COM BOLSA JUNTA MECÂNICA) DE FERRO FUNDIDO PARA REDE DE ÁGUA OU ESGOTO, DN 300 MM. AF_12/2021</t>
  </si>
  <si>
    <t>JUNTA MECÂNICA (LUVA DE CORRER COM BOLSA JUNTA MECÂNICA) DE FERRO FUNDIDO PARA REDE DE ÁGUA OU ESGOTO, DN 350 MM. AF_12/2021</t>
  </si>
  <si>
    <t>JUNTA MECÂNICA (LUVA DE CORRER COM BOLSA JUNTA MECÂNICA) DE FERRO FUNDIDO PARA REDE DE ÁGUA OU ESGOTO, DN 400 MM. AF_12/2021</t>
  </si>
  <si>
    <t>JUNTA MECÂNICA (LUVA DE CORRER COM BOLSA JUNTA MECÂNICA) DE FERRO FUNDIDO PARA REDE DE ÁGUA OU ESGOTO, DN 500 MM. AF_12/2021</t>
  </si>
  <si>
    <t>JUNTA MECÂNICA (LUVA DE CORRER COM BOLSA JUNTA MECÂNICA) DE FERRO FUNDIDO PARA REDE DE ÁGUA OU ESGOTO, DN 600 MM. AF_12/2021</t>
  </si>
  <si>
    <t>JUNTA MECÂNICA (LUVA DE CORRER COM BOLSA JUNTA MECÂNICA) DE FERRO FUNDIDO PARA REDE DE ÁGUA OU ESGOTO, DN 700 MM. AF_12/2021</t>
  </si>
  <si>
    <t>JUNTA MECÂNICA (LUVA DE CORRER COM BOLSA JUNTA MECÂNICA) DE FERRO FUNDIDO PARA REDE DE ÁGUA OU ESGOTO, DN 80 MM. AF_12/2021</t>
  </si>
  <si>
    <t>JUNTA MECÂNICA (LUVA DE CORRER COM BOLSA JUNTA MECÂNICA) DE FERRO FUNDIDO PARA REDE DE ÁGUA OU ESGOTO, DN 800 MM. AF_12/2021</t>
  </si>
  <si>
    <t>JUNTA MECÂNICA (LUVA DE CORRER COM BOLSA JUNTA MECÂNICA) DE FERRO FUNDIDO PARA REDE DE ÁGUA OU ESGOTO, DN 900 MM. AF_12/2021</t>
  </si>
  <si>
    <t>MEDIDOR DE VAZÃO ELETROMAGNÉTICO DE AÇO CARBONO PARA REDE DE ÁGUA OU ESGOTO, DN 100 MM, JUNTA FLANGEADA. AF_12/2021</t>
  </si>
  <si>
    <t>MEDIDOR DE VAZÃO ELETROMAGNÉTICO DE AÇO CARBONO PARA REDE DE ÁGUA OU ESGOTO, DN 200 MM, JUNTA FLANGEADA. AF_12/2021</t>
  </si>
  <si>
    <t>MEDIDOR DE VAZÃO ELETROMAGNÉTICO DE AÇO CARBONO PARA REDE DE ÁGUA OU ESGOTO, DN 300 MM, JUNTA FLANGEADA. AF_12/2021</t>
  </si>
  <si>
    <t>MEDIDOR DE VAZÃO ELETROMAGNÉTICO DE AÇO CARBONO PARA REDE DE ÁGUA OU ESGOTO, DN 400 MM, JUNTA FLANGEADA. AF_12/2021</t>
  </si>
  <si>
    <t>MEDIDOR DE VAZÃO ELETROMAGNÉTICO DE AÇO CARBONO PARA REDE DE ÁGUA OU ESGOTO, DN 500 MM, JUNTA FLANGEADA. AF_12/2021</t>
  </si>
  <si>
    <t>REGISTRO DE GAVETA DE FERRO FUNDIDO PARA REDE DE ÁGUA OU ESGOTO, DN 100 MM, JUNTA FLANGEADA. AF_12/2021</t>
  </si>
  <si>
    <t>REGISTRO DE GAVETA DE FERRO FUNDIDO PARA REDE DE ÁGUA OU ESGOTO, DN 150 MM, JUNTA FLANGEADA. AF_01/2021</t>
  </si>
  <si>
    <t>REGISTRO DE GAVETA DE FERRO FUNDIDO PARA REDE DE ÁGUA OU ESGOTO, DN 200 MM, JUNTA FLANGEADA. AF_12/2021</t>
  </si>
  <si>
    <t>REGISTRO DE GAVETA DE FERRO FUNDIDO PARA REDE DE ÁGUA OU ESGOTO, DN 250 MM, JUNTA FLANGEADA. AF_12/2021</t>
  </si>
  <si>
    <t>REGISTRO DE GAVETA DE FERRO FUNDIDO PARA REDE DE ÁGUA OU ESGOTO, DN 300 MM, JUNTA FLANGEADA. AF_12/2021</t>
  </si>
  <si>
    <t>REGISTRO DE GAVETA DE FERRO FUNDIDO PARA REDE DE ÁGUA OU ESGOTO, DN 350 MM, JUNTA FLANGEADA. AF_12/2021</t>
  </si>
  <si>
    <t>REGISTRO DE GAVETA DE FERRO FUNDIDO PARA REDE DE ÁGUA OU ESGOTO, DN 400 MM, JUNTA FLANGEADA. AF_12/2021</t>
  </si>
  <si>
    <t>REGISTRO DE GAVETA DE FERRO FUNDIDO PARA REDE DE ÁGUA OU ESGOTO, DN 50 MM, JUNTA FLANGEADA. AF_12/2021</t>
  </si>
  <si>
    <t>REGISTRO DE GAVETA DE FERRO FUNDIDO PARA REDE DE ÁGUA OU ESGOTO, DN 500 MM, JUNTA FLANGEADA. AF_12/2021</t>
  </si>
  <si>
    <t>REGISTRO DE GAVETA DE FERRO FUNDIDO PARA REDE DE ÁGUA OU ESGOTO, DN 80 MM, JUNTA FLANGEADA. AF_12/2021</t>
  </si>
  <si>
    <t>VÁLVULA DE RETENÇÃO DE FERRO FUNDIDO PARA REDE DE ÁGUA OU ESGOTO, COM FLANGES, DN 200 MM, JUNTA FLANGEADA. AF_12/2021</t>
  </si>
  <si>
    <t>VÁLVULA DE RETENÇÃO DE FERRO FUNDIDO PARA REDE DE ÁGUA OU ESGOTO, DN 100 MM, JUNTA FLANGEADA. AF_12/2021</t>
  </si>
  <si>
    <t>VÁLVULA DE RETENÇÃO DE FERRO FUNDIDO PARA REDE DE ÁGUA OU ESGOTO, DN 150 MM, JUNTA FLANGEADA. AF_12/2021</t>
  </si>
  <si>
    <t>VÁLVULA DE RETENÇÃO DE FERRO FUNDIDO PARA REDE DE ÁGUA OU ESGOTO, DN 250 MM, JUNTA FLANGEADA. AF_12/2021</t>
  </si>
  <si>
    <t>VÁLVULA DE RETENÇÃO DE FERRO FUNDIDO PARA REDE DE ÁGUA OU ESGOTO, DN 300 MM, JUNTA FLANGEADA. AF_12/2021</t>
  </si>
  <si>
    <t>VÁLVULA DE RETENÇÃO DE FERRO FUNDIDO PARA REDE DE ÁGUA OU ESGOTO, DN 350 MM, JUNTA FLANGEADA. AF_12/2021</t>
  </si>
  <si>
    <t>VÁLVULA DE RETENÇÃO DE FERRO FUNDIDO PARA REDE DE ÁGUA OU ESGOTO, DN 400 MM, JUNTA FLANGEADA. AF_12/2021</t>
  </si>
  <si>
    <t>VÁLVULA DE RETENÇÃO DE FERRO FUNDIDO PARA REDE DE ÁGUA OU ESGOTO, DN 50 MM, JUNTA FLANGEADA. AF_12/2021</t>
  </si>
  <si>
    <t>VÁLVULA DE RETENÇÃO DE FERRO FUNDIDO PARA REDE DE ÁGUA OU ESGOTO, DN 500 MM, JUNTA FLANGEADA. AF_12/2021</t>
  </si>
  <si>
    <t>VÁLVULA DE RETENÇÃO DE FERRO FUNDIDO PARA REDE DE ÁGUA OU ESGOTO, DN 80 MM, JUNTA FLANGEADA. AF_12/2021</t>
  </si>
  <si>
    <t>VÁLVULA REDUTORA DE PRESSÃO DE FERRO FUNDIDO PARA REDE DE ÁGUA, DN 100 MM, JUNTA FLANGEADA. AF_12/2021</t>
  </si>
  <si>
    <t>VÁLVULA REDUTORA DE PRESSÃO DE FERRO FUNDIDO PARA REDE DE ÁGUA, DN 150 MM, JUNTA FLANGEADA. AF_12/2021</t>
  </si>
  <si>
    <t>VÁLVULA REDUTORA DE PRESSÃO DE FERRO FUNDIDO PARA REDE DE ÁGUA, DN 200 MM, JUNTA FLANGEADA. AF_12/2021</t>
  </si>
  <si>
    <t>VÁLVULA REDUTORA DE PRESSÃO DE FERRO FUNDIDO PARA REDE DE ÁGUA, DN 250 MM, JUNTA FLANGEADA. AF_12/2021</t>
  </si>
  <si>
    <t>VÁLVULA REDUTORA DE PRESSÃO DE FERRO FUNDIDO PARA REDE DE ÁGUA, DN 300 MM, JUNTA FLANGEADA. AF_12/2021</t>
  </si>
  <si>
    <t>VÁLVULA REDUTORA DE PRESSÃO DE FERRO FUNDIDO PARA REDE DE ÁGUA, DN 350 MM, JUNTA FLANGEADA. AF_12/2021</t>
  </si>
  <si>
    <t>VÁLVULA REDUTORA DE PRESSÃO DE FERRO FUNDIDO PARA REDE DE ÁGUA, DN 400 MM, JUNTA FLANGEADA. AF_12/2021</t>
  </si>
  <si>
    <t>VÁLVULA REDUTORA DE PRESSÃO DE FERRO FUNDIDO PARA REDE DE ÁGUA, DN 50 MM, JUNTA FLANGEADA. AF_12/2021</t>
  </si>
  <si>
    <t>VÁLVULA REDUTORA DE PRESSÃO DE FERRO FUNDIDO PARA REDE DE ÁGUA, DN 500 MM, JUNTA FLANGEADA. AF_12/2021</t>
  </si>
  <si>
    <t>VÁLVULA REDUTORA DE PRESSÃO DE FERRO FUNDIDO PARA REDE DE ÁGUA, DN 80 MM, JUNTA FLANGEADA. AF_12/2021</t>
  </si>
  <si>
    <t>COMPOSIÇÃO DE PREÇO UNITÁRIO 01</t>
  </si>
  <si>
    <t xml:space="preserve">SERVIÇO: </t>
  </si>
  <si>
    <r>
      <rPr>
        <b/>
        <sz val="8"/>
        <color rgb="FF000000"/>
        <rFont val="Arial"/>
        <family val="2"/>
        <charset val="1"/>
      </rPr>
      <t xml:space="preserve">BASE: </t>
    </r>
    <r>
      <rPr>
        <sz val="8"/>
        <color rgb="FF000000"/>
        <rFont val="Arial"/>
        <family val="2"/>
        <charset val="1"/>
      </rPr>
      <t>DER-ES, SINAPI;  DATA: JUNHO/2025</t>
    </r>
  </si>
  <si>
    <r>
      <rPr>
        <b/>
        <sz val="8"/>
        <color rgb="FF000000"/>
        <rFont val="Arial"/>
        <family val="2"/>
        <charset val="1"/>
      </rPr>
      <t xml:space="preserve">ESPECIFICAÇÃO: </t>
    </r>
    <r>
      <rPr>
        <sz val="8"/>
        <color rgb="FF000000"/>
        <rFont val="Arial"/>
        <family val="2"/>
        <charset val="1"/>
      </rPr>
      <t>-</t>
    </r>
  </si>
  <si>
    <t xml:space="preserve">UNIDADE: </t>
  </si>
  <si>
    <t>ITEM:</t>
  </si>
  <si>
    <t>CÓD.</t>
  </si>
  <si>
    <t>ÓRGÃO</t>
  </si>
  <si>
    <t>MÃO DE OBRA</t>
  </si>
  <si>
    <t>UNIDADE</t>
  </si>
  <si>
    <t>QUANTIDADE</t>
  </si>
  <si>
    <t>SALÁRIO HORA</t>
  </si>
  <si>
    <t xml:space="preserve"> CUSTO HORÁRIO</t>
  </si>
  <si>
    <t>SUBTOTAL</t>
  </si>
  <si>
    <t>MÃO DE OBRA (A)</t>
  </si>
  <si>
    <t xml:space="preserve"> MATERIAIS ( B )</t>
  </si>
  <si>
    <t xml:space="preserve"> EQUIPAMENTOS ( C )</t>
  </si>
  <si>
    <t xml:space="preserve"> PRODUÇÃO DA EQUIPE  ( D )</t>
  </si>
  <si>
    <t>CUSTO HORÁRIO TOTAL (A+C)</t>
  </si>
  <si>
    <t>CUSTO UNITÁRIO DA EXECUÇÃO [(A/D) + (C/D)] = ( E )</t>
  </si>
  <si>
    <t>CUSTO DIRETO TOTAL (B+E)</t>
  </si>
  <si>
    <t>( H ) TOTAL</t>
  </si>
  <si>
    <t>Observações:</t>
  </si>
  <si>
    <t xml:space="preserve">1. Preços unitários, códigos e descrição da mão de obra são compatíveis com TABELA CUSTOS REFERENCIAIS LABOR/CT- UFES PADRÃO DER-ES JUNHO/2025. </t>
  </si>
  <si>
    <r>
      <rPr>
        <sz val="10"/>
        <color rgb="FF000000"/>
        <rFont val="Arial"/>
        <family val="2"/>
        <charset val="1"/>
      </rPr>
      <t>2. Os coeficientes utilizados para mão de obra são os mesmos da composição do serviço 97632 (</t>
    </r>
    <r>
      <rPr>
        <i/>
        <sz val="10"/>
        <color rgb="FF000000"/>
        <rFont val="Arial"/>
        <family val="2"/>
        <charset val="1"/>
      </rPr>
      <t xml:space="preserve">Demolição de rodapé cerâmico, de forma manual, sem reaproveitamento. Af_09/2023) </t>
    </r>
    <r>
      <rPr>
        <sz val="10"/>
        <color rgb="FF000000"/>
        <rFont val="Arial"/>
        <family val="2"/>
        <charset val="1"/>
      </rPr>
      <t xml:space="preserve">do SINAPI junho/2025. </t>
    </r>
  </si>
  <si>
    <t>________________________________________________</t>
  </si>
  <si>
    <t>COMPOSIÇÃO DE PREÇO UNITÁRIO 02</t>
  </si>
  <si>
    <r>
      <rPr>
        <sz val="10"/>
        <color rgb="FF000000"/>
        <rFont val="Arial"/>
        <family val="2"/>
        <charset val="1"/>
      </rPr>
      <t>2. Os coeficientes utilizados para mão de obra são os mesmos da composição do serviço 97640 (</t>
    </r>
    <r>
      <rPr>
        <i/>
        <sz val="10"/>
        <color rgb="FF000000"/>
        <rFont val="Arial"/>
        <family val="2"/>
        <charset val="1"/>
      </rPr>
      <t xml:space="preserve">Remoção de forros de drywall, pvc e fibromineral, de forma manual, sem reaproveitamento. Af_09/2023) </t>
    </r>
    <r>
      <rPr>
        <sz val="10"/>
        <color rgb="FF000000"/>
        <rFont val="Arial"/>
        <family val="2"/>
        <charset val="1"/>
      </rPr>
      <t xml:space="preserve">do SINAPI JUNHO/2025. </t>
    </r>
  </si>
  <si>
    <t>COMPOSIÇÃO DE PREÇO UNITÁRIO 03</t>
  </si>
  <si>
    <r>
      <rPr>
        <sz val="10"/>
        <color rgb="FF000000"/>
        <rFont val="Arial"/>
        <family val="2"/>
        <charset val="1"/>
      </rPr>
      <t>2. Os coeficientes utilizados para mão de obra são os mesmos da composição do serviço 104800 (</t>
    </r>
    <r>
      <rPr>
        <i/>
        <sz val="10"/>
        <color rgb="FF000000"/>
        <rFont val="Arial"/>
        <family val="2"/>
        <charset val="1"/>
      </rPr>
      <t xml:space="preserve">Remoção de cercas e mourões, de forma manual, sem reaproveitamento. Af_09/2023) </t>
    </r>
    <r>
      <rPr>
        <sz val="10"/>
        <color rgb="FF000000"/>
        <rFont val="Arial"/>
        <family val="2"/>
        <charset val="1"/>
      </rPr>
      <t xml:space="preserve">do SINAPI JUNHO/2025. </t>
    </r>
  </si>
  <si>
    <t>COMPOSIÇÃO DE PREÇO UNITÁRIO 04</t>
  </si>
  <si>
    <t>MATERIAIS</t>
  </si>
  <si>
    <t>CONSUMO</t>
  </si>
  <si>
    <t>CUSTO UNITÁRIO</t>
  </si>
  <si>
    <t>CUSTO</t>
  </si>
  <si>
    <t>EQUIPAMENTO</t>
  </si>
  <si>
    <t xml:space="preserve">1. Preços unitários, códigos e descrição da mão de obra são compatíveis com TABELA CUSTOS REFERENCIAIS LABOR/CT- UFES PADRÃO DER-ES junho/2025. </t>
  </si>
  <si>
    <r>
      <rPr>
        <sz val="10"/>
        <color rgb="FF000000"/>
        <rFont val="Arial"/>
        <family val="2"/>
        <charset val="1"/>
      </rPr>
      <t>2. Os coeficientes utilizados para mão de obra e insumos são os mesmos da composição do serviço 102235 (</t>
    </r>
    <r>
      <rPr>
        <i/>
        <sz val="10"/>
        <color rgb="FF000000"/>
        <rFont val="Arial"/>
        <family val="2"/>
        <charset val="1"/>
      </rPr>
      <t xml:space="preserve">Divisória fixa em vidro temperado 10 mm, sem abertura. Af_01/2021_ps) </t>
    </r>
    <r>
      <rPr>
        <sz val="10"/>
        <color rgb="FF000000"/>
        <rFont val="Arial"/>
        <family val="2"/>
        <charset val="1"/>
      </rPr>
      <t xml:space="preserve">do SINAPI junho/2025. </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</si>
  <si>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SINAPI junho/2025, por não conter este insumo no DER-ES</t>
    </r>
  </si>
  <si>
    <t>COMPOSIÇÃO DE PREÇO UNITÁRIO 05</t>
  </si>
  <si>
    <t>ORSE</t>
  </si>
  <si>
    <t>Granito cinza andorinha, levigado, e=2cm</t>
  </si>
  <si>
    <r>
      <rPr>
        <sz val="10"/>
        <color rgb="FF000000"/>
        <rFont val="Arial"/>
        <family val="2"/>
        <charset val="1"/>
      </rPr>
      <t>2. Os coeficientes utilizados para mão de obra e insumos são os mesmos da composição do serviço 13022 (</t>
    </r>
    <r>
      <rPr>
        <i/>
        <sz val="10"/>
        <color rgb="FF000000"/>
        <rFont val="Arial"/>
        <family val="2"/>
        <charset val="1"/>
      </rPr>
      <t xml:space="preserve">Revestimento para piso ou parede em granito cinza andorinha, levigado, e = 2cm, aplicado com argamassa industrializada ac-ii, rejuntado, exclusive emboço) </t>
    </r>
    <r>
      <rPr>
        <sz val="10"/>
        <color rgb="FF000000"/>
        <rFont val="Arial"/>
        <family val="2"/>
        <charset val="1"/>
      </rPr>
      <t>do orçamento de Obras de Sergipe JUNHO/2025</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</si>
  <si>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daTABELA CUSTOS REFERENCIAIS LABOR/CT- UFES PADRÃO DER-ES  e ORSE JUNHO/2025.  O insumo 13752 foi retirado do referencial ORSE por não conter este insumo no DER ES.</t>
    </r>
  </si>
  <si>
    <t>COMPOSIÇÃO DE PREÇO UNITÁRIO 06</t>
  </si>
  <si>
    <r>
      <rPr>
        <sz val="10"/>
        <color rgb="FF000000"/>
        <rFont val="Arial"/>
        <family val="2"/>
        <charset val="1"/>
      </rPr>
      <t>2. Os coeficientes utilizados para mão de obra e insumos são os mesmos da composição do serviço 98671 (</t>
    </r>
    <r>
      <rPr>
        <i/>
        <sz val="10"/>
        <color rgb="FF000000"/>
        <rFont val="Arial"/>
        <family val="2"/>
        <charset val="1"/>
      </rPr>
      <t xml:space="preserve">Piso em granito aplicado em ambientes internos. Af_09/2020) </t>
    </r>
    <r>
      <rPr>
        <sz val="10"/>
        <color rgb="FF000000"/>
        <rFont val="Arial"/>
        <family val="2"/>
        <charset val="1"/>
      </rPr>
      <t>do SINAPI JUNHO/2025</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</si>
  <si>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SINAPI</t>
    </r>
    <r>
      <rPr>
        <i/>
        <sz val="10"/>
        <color rgb="FF000000"/>
        <rFont val="Arial"/>
        <family val="2"/>
        <charset val="1"/>
      </rPr>
      <t xml:space="preserve"> </t>
    </r>
    <r>
      <rPr>
        <sz val="10"/>
        <color rgb="FF000000"/>
        <rFont val="Arial"/>
        <family val="2"/>
        <charset val="1"/>
      </rPr>
      <t>junho/2025</t>
    </r>
  </si>
  <si>
    <t>COMPOSIÇÃO DE PREÇO UNITÁRIO 07</t>
  </si>
  <si>
    <r>
      <rPr>
        <sz val="10"/>
        <color rgb="FF000000"/>
        <rFont val="Arial"/>
        <family val="2"/>
        <charset val="1"/>
      </rPr>
      <t>2. Os coeficientes utilizados para mão de obra e insumos são os mesmos da composição do serviço 101091 (</t>
    </r>
    <r>
      <rPr>
        <i/>
        <sz val="10"/>
        <color rgb="FF000000"/>
        <rFont val="Arial"/>
        <family val="2"/>
        <charset val="1"/>
      </rPr>
      <t xml:space="preserve">Piso em ladrilho hidráulico aplicado em ambientes internos. Af_05/2020) </t>
    </r>
    <r>
      <rPr>
        <sz val="10"/>
        <color rgb="FF000000"/>
        <rFont val="Arial"/>
        <family val="2"/>
        <charset val="1"/>
      </rPr>
      <t>do SINAPI JUNHO/2025</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</si>
  <si>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SINAPI</t>
    </r>
    <r>
      <rPr>
        <i/>
        <sz val="10"/>
        <color rgb="FF000000"/>
        <rFont val="Arial"/>
        <family val="2"/>
        <charset val="1"/>
      </rPr>
      <t xml:space="preserve"> </t>
    </r>
    <r>
      <rPr>
        <sz val="10"/>
        <color rgb="FF000000"/>
        <rFont val="Arial"/>
        <family val="2"/>
        <charset val="1"/>
      </rPr>
      <t>junho/2025. O insumo 3733, foi substituído pelo insumo 37137</t>
    </r>
  </si>
  <si>
    <t>COMPOSIÇÃO DE PREÇO UNITÁRIO 08</t>
  </si>
  <si>
    <t xml:space="preserve">1. Preços unitários, códigos e descrição dos insumos são compatíveis com TABELA CUSTOS REFERENCIAIS LABOR/CT- UFES PADRÃO DER-ES JUNHO/2025. </t>
  </si>
  <si>
    <r>
      <rPr>
        <sz val="10"/>
        <color rgb="FF000000"/>
        <rFont val="Arial"/>
        <family val="2"/>
        <charset val="1"/>
      </rPr>
      <t>2. Os coeficientes utilizados para mão de obra e insumos são os mesmos da composição do serviço 62503 (</t>
    </r>
    <r>
      <rPr>
        <i/>
        <sz val="10"/>
        <color rgb="FF000000"/>
        <rFont val="Arial"/>
        <family val="2"/>
        <charset val="1"/>
      </rPr>
      <t xml:space="preserve">Porta de madeira de lei angelim pedra ou equivalente, esp. 30 a 35 mm, maciça, tipo mexicana, c/ friso p/ verniz, padrão
SEDU, com visor 1,00 x 0,15m e vidro 4mm, inclusive alizares, dobradiças e fechadura tipo alavanca em latão cromado
LaFonte ou equiv., exclusive marco, dimensões: 0.80 x 2.10 m) </t>
    </r>
    <r>
      <rPr>
        <sz val="10"/>
        <color rgb="FF000000"/>
        <rFont val="Arial"/>
        <family val="2"/>
        <charset val="1"/>
      </rPr>
      <t xml:space="preserve">da TABELA CUSTOS REFERENCIAIS LABOR/CT- UFES PADRÃO DER-ES JUNHO/2025. </t>
    </r>
  </si>
  <si>
    <r>
      <rPr>
        <sz val="10"/>
        <color rgb="FF000000"/>
        <rFont val="Arial"/>
        <family val="2"/>
        <charset val="1"/>
      </rPr>
      <t>3. Preço unitário, códigos e descrição da mão de obra foi retirado</t>
    </r>
    <r>
      <rPr>
        <i/>
        <sz val="10"/>
        <color rgb="FF000000"/>
        <rFont val="Arial"/>
        <family val="2"/>
        <charset val="1"/>
      </rPr>
      <t xml:space="preserve"> </t>
    </r>
    <r>
      <rPr>
        <sz val="10"/>
        <color rgb="FF000000"/>
        <rFont val="Arial"/>
        <family val="2"/>
        <charset val="1"/>
      </rPr>
      <t xml:space="preserve">da TABELA CUSTOS REFERENCIAIS LABOR/CT- UFES PADRÃO DER-ES JUNHO/2025. </t>
    </r>
  </si>
  <si>
    <t>COMPOSIÇÃO DE PREÇO UNITÁRIO 09</t>
  </si>
  <si>
    <r>
      <rPr>
        <sz val="10"/>
        <color rgb="FF000000"/>
        <rFont val="Arial"/>
        <family val="2"/>
        <charset val="1"/>
      </rPr>
      <t>2. Os coeficientes utilizados para mão de obra e insumos são os mesmos da composição do serviço 62501 (</t>
    </r>
    <r>
      <rPr>
        <i/>
        <sz val="10"/>
        <color rgb="FF000000"/>
        <rFont val="Arial"/>
        <family val="2"/>
        <charset val="1"/>
      </rPr>
      <t xml:space="preserve">Porta de madeira de lei angelim pedra ou equivalente, esp. 30 a 35 mm, maciça, tipo mexicana, c/ friso p/ verniz, padrão
SEDU, com visor 1,00 x 0,15m e vidro 4mm, inclusive alizares, dobradiças e fechadura tipo alavanca em latão cromado
LaFonte ou equiv., exclusive marco, dimensões: 0.60 x 2.10 m) </t>
    </r>
    <r>
      <rPr>
        <sz val="10"/>
        <color rgb="FF000000"/>
        <rFont val="Arial"/>
        <family val="2"/>
        <charset val="1"/>
      </rPr>
      <t xml:space="preserve">da TABELA CUSTOS REFERENCIAIS LABOR/CT- UFES PADRÃO DER-ES JUNHO/2025. </t>
    </r>
  </si>
  <si>
    <t>COMPOSIÇÃO DE PREÇO UNITÁRIO 10</t>
  </si>
  <si>
    <t>MAT057550</t>
  </si>
  <si>
    <t>SCO RIO</t>
  </si>
  <si>
    <t>Fechadura de centro, para porta de Blindex ou similar</t>
  </si>
  <si>
    <r>
      <rPr>
        <sz val="10"/>
        <color rgb="FF000000"/>
        <rFont val="Arial"/>
        <family val="2"/>
        <charset val="1"/>
      </rPr>
      <t>2. Os coeficientes utilizados para mão de obra e insumos são os mesmos da composição do serviço 102236 (</t>
    </r>
    <r>
      <rPr>
        <i/>
        <sz val="10"/>
        <color rgb="FF000000"/>
        <rFont val="Arial"/>
        <family val="2"/>
        <charset val="1"/>
      </rPr>
      <t xml:space="preserve">Divisória em vidro temperado 10 mm com porta de correr, inclusive ferragens. Af_01/2021) </t>
    </r>
    <r>
      <rPr>
        <sz val="10"/>
        <color rgb="FF000000"/>
        <rFont val="Arial"/>
        <family val="2"/>
        <charset val="1"/>
      </rPr>
      <t>do SINAPI junho/2025. Na composição do serviço 102236, o insumo 44119 não possui preço no momento da publicação deste caderno, potanto utilizou-se insumos similares para a formação do preço da composição, utilizando os coeficentes necessários. O insumo 10507 foi substitituído pelo insumo 10497 para compor o serviço.</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</si>
  <si>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SINAPI, SCO RIO junho/2025, por não conter este insumo no DER-ES</t>
    </r>
  </si>
  <si>
    <t>COMPOSIÇÃO DE PREÇO UNITÁRIO 11</t>
  </si>
  <si>
    <r>
      <rPr>
        <sz val="10"/>
        <color rgb="FF000000"/>
        <rFont val="Arial"/>
        <family val="2"/>
        <charset val="1"/>
      </rPr>
      <t>2. Os coeficientes utilizados para mão de obra e insumos são os mesmos da composição do serviço 102236 (</t>
    </r>
    <r>
      <rPr>
        <i/>
        <sz val="10"/>
        <color rgb="FF000000"/>
        <rFont val="Arial"/>
        <family val="2"/>
        <charset val="1"/>
      </rPr>
      <t xml:space="preserve">Divisória em vidro temperado 10 mm com porta de correr, inclusive ferragens. Af_01/2021) </t>
    </r>
    <r>
      <rPr>
        <sz val="10"/>
        <color rgb="FF000000"/>
        <rFont val="Arial"/>
        <family val="2"/>
        <charset val="1"/>
      </rPr>
      <t>do SINAPI junho/2025, sendo que o insumo 44119 e 10507 foram substituído pelo insumo 3104 e 10497 e alguns coeficientes foram alterados para serem adaptados a realidade do serviço.</t>
    </r>
  </si>
  <si>
    <t>COMPOSIÇÃO DE PREÇO UNITÁRIO 12</t>
  </si>
  <si>
    <r>
      <rPr>
        <b/>
        <sz val="8"/>
        <color rgb="FF000000"/>
        <rFont val="Arial"/>
        <family val="2"/>
        <charset val="1"/>
      </rPr>
      <t xml:space="preserve">BASE: </t>
    </r>
    <r>
      <rPr>
        <sz val="8"/>
        <color rgb="FF000000"/>
        <rFont val="Arial"/>
        <family val="2"/>
        <charset val="1"/>
      </rPr>
      <t>DER-ES, SINAPI;  DATA: MAIO/2025</t>
    </r>
  </si>
  <si>
    <t>MAT069350</t>
  </si>
  <si>
    <t>Janela basculante em alumínio anodizado, série 28, com 1 báscula móvel e 1 inferior fixa, colocada</t>
  </si>
  <si>
    <r>
      <rPr>
        <sz val="10"/>
        <color rgb="FF000000"/>
        <rFont val="Arial"/>
        <family val="2"/>
        <charset val="1"/>
      </rPr>
      <t>2. Os coeficientes utilizados para mão de obra e insumos são os mesmos da composição do serviço 102236 (</t>
    </r>
    <r>
      <rPr>
        <i/>
        <sz val="10"/>
        <color rgb="FF000000"/>
        <rFont val="Arial"/>
        <family val="2"/>
        <charset val="1"/>
      </rPr>
      <t xml:space="preserve">Divisória em vidro temperado 10 mm com porta de correr, inclusive ferragens. Af_01/2021) </t>
    </r>
    <r>
      <rPr>
        <sz val="10"/>
        <color rgb="FF000000"/>
        <rFont val="Arial"/>
        <family val="2"/>
        <charset val="1"/>
      </rPr>
      <t>do SINAPI junho/2025, sendo utilizado o insumo MAT 69350 do SCO RIO para compor o insumo da janela basculante.  O insumo 10507 foi substitituído pelo insumo 10497 para compor o serviço.</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</si>
  <si>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SINAPI e SCO RIO junho/2025, por não conter este insumo no DER-ES</t>
    </r>
  </si>
  <si>
    <t>COMPOSIÇÃO DE PREÇO UNITÁRIO 13</t>
  </si>
  <si>
    <r>
      <rPr>
        <sz val="10"/>
        <color rgb="FF000000"/>
        <rFont val="Arial"/>
        <family val="2"/>
        <charset val="1"/>
      </rPr>
      <t>2. Os coeficientes utilizados para mão de obra e insumos são os mesmos da composição do serviço 102182 (Porta pivotante de vidro temperado, 90x210 cm, espessura 10 mm, inclusive acessórios. Af_01/2021</t>
    </r>
    <r>
      <rPr>
        <i/>
        <sz val="10"/>
        <color rgb="FF000000"/>
        <rFont val="Arial"/>
        <family val="2"/>
        <charset val="1"/>
      </rPr>
      <t xml:space="preserve">) </t>
    </r>
    <r>
      <rPr>
        <sz val="10"/>
        <color rgb="FF000000"/>
        <rFont val="Arial"/>
        <family val="2"/>
        <charset val="1"/>
      </rPr>
      <t>do SINAPI junho/2025. O insumo 5031 foi substituído pelo insumo 10497, para compor o serviço. Os coeficientes da mão de obra e insumos foram adaptados para uma janela com dimenões de 2,50 m x 2,35 m, visto que a composição original faz referencia a 1 porta nas dimensões de 0,90 m x 2,10 m.</t>
    </r>
  </si>
  <si>
    <t>COMPOSIÇÃO DE PREÇO UNITÁRIO 14</t>
  </si>
  <si>
    <r>
      <rPr>
        <sz val="10"/>
        <color rgb="FF000000"/>
        <rFont val="Arial"/>
        <family val="2"/>
        <charset val="1"/>
      </rPr>
      <t>2. Os coeficientes utilizados para mão de obra e insumos são os mesmos da composição do serviço 97607 (</t>
    </r>
    <r>
      <rPr>
        <i/>
        <sz val="10"/>
        <color rgb="FF000000"/>
        <rFont val="Arial"/>
        <family val="2"/>
        <charset val="1"/>
      </rPr>
      <t xml:space="preserve">Luminária arandela tipo tartaruga, de sobrepor, com 1 lâmpada led de 6 w, sem reator - fornecimento e instalação. Af_09/2024) </t>
    </r>
    <r>
      <rPr>
        <sz val="10"/>
        <color rgb="FF000000"/>
        <rFont val="Arial"/>
        <family val="2"/>
        <charset val="1"/>
      </rPr>
      <t xml:space="preserve">do SINAPI JUNHO/2025. </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</si>
  <si>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SINAPI maio/2025. O preço do insumo 38775 foi retirado da Tabela SINAPI de São Paulo, por não conter o preço deste material na Tabela SINAPI do Espírito Santo.</t>
    </r>
  </si>
  <si>
    <t>COMPOSIÇÃO DE PREÇO UNITÁRIO 15</t>
  </si>
  <si>
    <r>
      <rPr>
        <sz val="10"/>
        <color rgb="FF000000"/>
        <rFont val="Arial"/>
        <family val="2"/>
        <charset val="1"/>
      </rPr>
      <t>2. Os coeficientes utilizados para mão de obra e insumos são os mesmos da composição do serviço 103782 (</t>
    </r>
    <r>
      <rPr>
        <i/>
        <sz val="10"/>
        <color rgb="FF000000"/>
        <rFont val="Arial"/>
        <family val="2"/>
        <charset val="1"/>
      </rPr>
      <t xml:space="preserve">Luminária tipo plafon circular, de sobrepor, com led de 12/13 w - fornecimento e instalação. Af_09/2024) </t>
    </r>
    <r>
      <rPr>
        <sz val="10"/>
        <color rgb="FF000000"/>
        <rFont val="Arial"/>
        <family val="2"/>
        <charset val="1"/>
      </rPr>
      <t xml:space="preserve">do SINAPI JUNHO/2025. </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</si>
  <si>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SINAPI maio/2025, por não conter este insumo no DER-ES</t>
    </r>
  </si>
  <si>
    <t>COMPOSIÇÃO DE PREÇO UNITÁRIO 16</t>
  </si>
  <si>
    <r>
      <rPr>
        <sz val="10"/>
        <color rgb="FF000000"/>
        <rFont val="Arial"/>
        <family val="2"/>
        <charset val="1"/>
      </rPr>
      <t>2. Os coeficientes utilizados para mão de obra e insumos são os mesmos da composição do serviço 13931 (Spot para embutidos de solo redondo, estrutura em alumínio, preto, compatível com embutido de solo Focco grid e focco 30, ref. STH8700 da Stella ou similar</t>
    </r>
    <r>
      <rPr>
        <i/>
        <sz val="10"/>
        <color rgb="FF000000"/>
        <rFont val="Arial"/>
        <family val="2"/>
        <charset val="1"/>
      </rPr>
      <t xml:space="preserve">) </t>
    </r>
    <r>
      <rPr>
        <sz val="10"/>
        <color rgb="FF000000"/>
        <rFont val="Arial"/>
        <family val="2"/>
        <charset val="1"/>
      </rPr>
      <t xml:space="preserve">do SINAPI junho/2025. </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</si>
  <si>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ORSE junho/2025, por não conter este insumo no DER-ES</t>
    </r>
  </si>
  <si>
    <t>COMPOSIÇÃO DE PREÇO UNITÁRIO 17</t>
  </si>
  <si>
    <t>Exaustor para banheiro, bivolt, ref.: C 80 A, da Ventokit ou similar</t>
  </si>
  <si>
    <t>Duto flexivel de alumínio Ø 100mm</t>
  </si>
  <si>
    <t>MAT150950</t>
  </si>
  <si>
    <t>Veneziana de aço pintado, medindo: (30x30x12)cm, para colocação na parte baixa da parede oposta ao exaustor na câmara escura</t>
  </si>
  <si>
    <r>
      <rPr>
        <sz val="10"/>
        <color rgb="FF000000"/>
        <rFont val="Arial"/>
        <family val="2"/>
        <charset val="1"/>
      </rPr>
      <t>2. Os coeficientes utilizados para mão de obra e insumos são os mesmos da composição do serviço 11148 (</t>
    </r>
    <r>
      <rPr>
        <i/>
        <sz val="10"/>
        <color rgb="FF000000"/>
        <rFont val="Arial"/>
        <family val="2"/>
        <charset val="1"/>
      </rPr>
      <t xml:space="preserve">Exaustor para banheiro, bivolt, ref.: C 80 A, da Ventokit ou similar - fornecimento e instalação) </t>
    </r>
    <r>
      <rPr>
        <sz val="10"/>
        <color rgb="FF000000"/>
        <rFont val="Arial"/>
        <family val="2"/>
        <charset val="1"/>
      </rPr>
      <t>do ORSE JUNHO/2025</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</si>
  <si>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ORSE, SCO RIO</t>
    </r>
    <r>
      <rPr>
        <i/>
        <sz val="10"/>
        <color rgb="FF000000"/>
        <rFont val="Arial"/>
        <family val="2"/>
        <charset val="1"/>
      </rPr>
      <t xml:space="preserve"> e </t>
    </r>
    <r>
      <rPr>
        <sz val="10"/>
        <color rgb="FF000000"/>
        <rFont val="Arial"/>
        <family val="2"/>
        <charset val="1"/>
      </rPr>
      <t>SINAPI</t>
    </r>
    <r>
      <rPr>
        <i/>
        <sz val="10"/>
        <color rgb="FF000000"/>
        <rFont val="Arial"/>
        <family val="2"/>
        <charset val="1"/>
      </rPr>
      <t xml:space="preserve"> </t>
    </r>
    <r>
      <rPr>
        <sz val="10"/>
        <color rgb="FF000000"/>
        <rFont val="Arial"/>
        <family val="2"/>
        <charset val="1"/>
      </rPr>
      <t>junho/2025</t>
    </r>
  </si>
  <si>
    <t>COMPOSIÇÃO DE PREÇO UNITÁRIO 18</t>
  </si>
  <si>
    <r>
      <rPr>
        <sz val="10"/>
        <color rgb="FF000000"/>
        <rFont val="Arial"/>
        <family val="2"/>
        <charset val="1"/>
      </rPr>
      <t>2. Os coeficientes utilizados para mão de obra e insumos são os mesmos da composição do serviço 103029 (Registro ou regulador de gás de cozinha - fornecimento e instalação. Af_08/2021</t>
    </r>
    <r>
      <rPr>
        <i/>
        <sz val="10"/>
        <color rgb="FF000000"/>
        <rFont val="Arial"/>
        <family val="2"/>
        <charset val="1"/>
      </rPr>
      <t xml:space="preserve">) </t>
    </r>
    <r>
      <rPr>
        <sz val="10"/>
        <color rgb="FF000000"/>
        <rFont val="Arial"/>
        <family val="2"/>
        <charset val="1"/>
      </rPr>
      <t>do SINAPI</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</si>
  <si>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SINAPI JUNHO/2025</t>
    </r>
  </si>
  <si>
    <t>COMPOSIÇÃO DE PREÇO UNITÁRIO 19</t>
  </si>
  <si>
    <r>
      <rPr>
        <sz val="10"/>
        <color rgb="FF000000"/>
        <rFont val="Arial"/>
        <family val="2"/>
        <charset val="1"/>
      </rPr>
      <t>2. Os coeficientes utilizados para mão de obra e insumos são os mesmos da composição do serviço 142107 (</t>
    </r>
    <r>
      <rPr>
        <i/>
        <sz val="10"/>
        <color rgb="FF000000"/>
        <rFont val="Arial"/>
        <family val="2"/>
        <charset val="1"/>
      </rPr>
      <t xml:space="preserve">Ralo sifonado em PVC 100x100mm, com grelha PVC) </t>
    </r>
    <r>
      <rPr>
        <sz val="10"/>
        <color rgb="FF000000"/>
        <rFont val="Arial"/>
        <family val="2"/>
        <charset val="1"/>
      </rPr>
      <t xml:space="preserve">do SINAPI JUNHO/2025. </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</si>
  <si>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DER-ES JUNHO/2025</t>
    </r>
  </si>
  <si>
    <t>COMPOSIÇÃO DE PREÇO UNITÁRIO 20</t>
  </si>
  <si>
    <r>
      <rPr>
        <sz val="10"/>
        <color rgb="FF000000"/>
        <rFont val="Arial"/>
        <family val="2"/>
        <charset val="1"/>
      </rPr>
      <t>2. Os coeficientes utilizados para mão de obra e insumos são os mesmos da composição do serviço 98057 (</t>
    </r>
    <r>
      <rPr>
        <i/>
        <sz val="10"/>
        <color rgb="FF000000"/>
        <rFont val="Arial"/>
        <family val="2"/>
        <charset val="1"/>
      </rPr>
      <t xml:space="preserve">Tanque séptico circular, em concreto pré-moldado, diâmetro interno = 2,88 m, altura interna = 2,50 m, volume útil: 14657,4 l (para 105 contribuintes). Af_12/2020) </t>
    </r>
    <r>
      <rPr>
        <sz val="10"/>
        <color rgb="FF000000"/>
        <rFont val="Arial"/>
        <family val="2"/>
        <charset val="1"/>
      </rPr>
      <t>do SINAPI JUNHO/2025</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</si>
  <si>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SINAPI</t>
    </r>
    <r>
      <rPr>
        <i/>
        <sz val="10"/>
        <color rgb="FF000000"/>
        <rFont val="Arial"/>
        <family val="2"/>
        <charset val="1"/>
      </rPr>
      <t xml:space="preserve"> </t>
    </r>
    <r>
      <rPr>
        <sz val="10"/>
        <color rgb="FF000000"/>
        <rFont val="Arial"/>
        <family val="2"/>
        <charset val="1"/>
      </rPr>
      <t>junho/2025.</t>
    </r>
  </si>
  <si>
    <t>COMPOSIÇÃO DE PREÇO UNITÁRIO 21</t>
  </si>
  <si>
    <r>
      <rPr>
        <sz val="10"/>
        <color rgb="FF000000"/>
        <rFont val="Arial"/>
        <family val="2"/>
        <charset val="1"/>
      </rPr>
      <t>2. Os coeficientes utilizados para mão de obra e insumos são os mesmos da composição do serviço 98061 (</t>
    </r>
    <r>
      <rPr>
        <i/>
        <sz val="10"/>
        <color rgb="FF000000"/>
        <rFont val="Arial"/>
        <family val="2"/>
        <charset val="1"/>
      </rPr>
      <t xml:space="preserve">Filtro anaeróbio circular, em concreto pré-moldado, diâmetro interno = 2,88 m, altura interna = 1,50 m, volume útil: 7817,3 l (para 75 contribuintes). Af_12/2020) </t>
    </r>
    <r>
      <rPr>
        <sz val="10"/>
        <color rgb="FF000000"/>
        <rFont val="Arial"/>
        <family val="2"/>
        <charset val="1"/>
      </rPr>
      <t>do SINAPI JUNHO/2025</t>
    </r>
  </si>
  <si>
    <t>COMPOSIÇÃO DE PREÇO UNITÁRIO 22</t>
  </si>
  <si>
    <r>
      <rPr>
        <sz val="10"/>
        <color rgb="FF000000"/>
        <rFont val="Arial"/>
        <family val="2"/>
        <charset val="1"/>
      </rPr>
      <t>2. Os coeficientes utilizados para mão de obra e insumos são os mesmos da composição do serviço 98065 (</t>
    </r>
    <r>
      <rPr>
        <i/>
        <sz val="10"/>
        <color rgb="FF000000"/>
        <rFont val="Arial"/>
        <family val="2"/>
        <charset val="1"/>
      </rPr>
      <t xml:space="preserve">Sumidouro circular, em concreto pré-moldado, diâmetro interno = 2,88 m, altura interna = 3,0 m, área de infiltração: 31,4 m² (para 12 contribuintes). Af_12/2020). Af_12/2020) </t>
    </r>
    <r>
      <rPr>
        <sz val="10"/>
        <color rgb="FF000000"/>
        <rFont val="Arial"/>
        <family val="2"/>
        <charset val="1"/>
      </rPr>
      <t>do SINAPI JUNHO/2025</t>
    </r>
  </si>
  <si>
    <t>COMPOSIÇÃO DE PREÇO UNITÁRIO 23</t>
  </si>
  <si>
    <r>
      <rPr>
        <sz val="10"/>
        <color rgb="FF000000"/>
        <rFont val="Arial"/>
        <family val="2"/>
        <charset val="1"/>
      </rPr>
      <t>2. Os coeficientes utilizados para mão de obra e insumos são os mesmos da composição do serviço 95547 (</t>
    </r>
    <r>
      <rPr>
        <i/>
        <sz val="10"/>
        <color rgb="FF000000"/>
        <rFont val="Arial"/>
        <family val="2"/>
        <charset val="1"/>
      </rPr>
      <t xml:space="preserve">Saboneteira plastica tipo dispenser para sabonete liquido com reservatorio 800 a 1500 ml, incluso fixação. Af_01/2020) </t>
    </r>
    <r>
      <rPr>
        <sz val="10"/>
        <color rgb="FF000000"/>
        <rFont val="Arial"/>
        <family val="2"/>
        <charset val="1"/>
      </rPr>
      <t xml:space="preserve">do SINAPI JUNHO/2025. </t>
    </r>
  </si>
  <si>
    <t>COMPOSIÇÃO DE PREÇO UNITÁRIO 24</t>
  </si>
  <si>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SINAPI JUNHO/2025, por não conter este insumo no referencial DER ES.</t>
    </r>
  </si>
  <si>
    <t>COMPOSIÇÃO DE PREÇO UNITÁRIO 25</t>
  </si>
  <si>
    <t>COMPOSIÇÃO DE PREÇO UNITÁRIO 26</t>
  </si>
  <si>
    <t>Perfil Alumínio, Tubo Retangular 50,80mm x 25,40mm x 1,20mm (0,484kg/m)</t>
  </si>
  <si>
    <r>
      <rPr>
        <sz val="10"/>
        <color rgb="FF000000"/>
        <rFont val="Arial"/>
        <family val="2"/>
        <charset val="1"/>
      </rPr>
      <t>2. Os coeficientes utilizados para mão de obra e insumos são os mesmos da composição do serviço 14019 (</t>
    </r>
    <r>
      <rPr>
        <i/>
        <sz val="10"/>
        <color rgb="FF000000"/>
        <rFont val="Arial"/>
        <family val="2"/>
        <charset val="1"/>
      </rPr>
      <t xml:space="preserve">Suporte para pias e bancadas em perfil de alumínio, retangular 50,80mm x 25,40mm (0,484kg/m), chanfrado no final) </t>
    </r>
    <r>
      <rPr>
        <sz val="10"/>
        <color rgb="FF000000"/>
        <rFont val="Arial"/>
        <family val="2"/>
        <charset val="1"/>
      </rPr>
      <t>do ORSE JUNHO/2025</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</si>
  <si>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ORSE</t>
    </r>
    <r>
      <rPr>
        <i/>
        <sz val="10"/>
        <color rgb="FF000000"/>
        <rFont val="Arial"/>
        <family val="2"/>
        <charset val="1"/>
      </rPr>
      <t xml:space="preserve"> e </t>
    </r>
    <r>
      <rPr>
        <sz val="10"/>
        <color rgb="FF000000"/>
        <rFont val="Arial"/>
        <family val="2"/>
        <charset val="1"/>
      </rPr>
      <t>DER</t>
    </r>
    <r>
      <rPr>
        <i/>
        <sz val="10"/>
        <color rgb="FF000000"/>
        <rFont val="Arial"/>
        <family val="2"/>
        <charset val="1"/>
      </rPr>
      <t xml:space="preserve"> </t>
    </r>
    <r>
      <rPr>
        <sz val="10"/>
        <color rgb="FF000000"/>
        <rFont val="Arial"/>
        <family val="2"/>
        <charset val="1"/>
      </rPr>
      <t>junho/2025</t>
    </r>
  </si>
  <si>
    <t>COMPOSIÇÃO DE PREÇO UNITÁRIO 27</t>
  </si>
  <si>
    <t>1. Preços unitários, códigos e descrição da mão de obra são compatíveis com TABELA CUSTOS REFERENCIAIS LABOR/CT- UFES PADRÃO DER-ES JUNHO/2025. A mão de obra do azulejista foi retirada, visto que não será necessário.</t>
  </si>
  <si>
    <r>
      <rPr>
        <sz val="10"/>
        <color rgb="FF000000"/>
        <rFont val="Arial"/>
        <family val="2"/>
        <charset val="1"/>
      </rPr>
      <t>2. Os coeficientes utilizados para mão de obra e insumos são os mesmos da composição do serviço 170222 (</t>
    </r>
    <r>
      <rPr>
        <i/>
        <sz val="10"/>
        <color rgb="FF000000"/>
        <rFont val="Arial"/>
        <family val="2"/>
        <charset val="1"/>
      </rPr>
      <t>Bancada e tanque para panelões em granito cinza andorinha, esp. 2cm, dim. 0.80x1.10m, base de concreto e apoio em
alvenaria, frontão h=10cm, incl. válvula e sifão, exclusive torneira, conf. det. projeto) do DER JUNHO/2025, alguns coeficientes foram ajustados para ser adaptado a realidade do serviço.</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</si>
  <si>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DER</t>
    </r>
    <r>
      <rPr>
        <i/>
        <sz val="10"/>
        <color rgb="FF000000"/>
        <rFont val="Arial"/>
        <family val="2"/>
        <charset val="1"/>
      </rPr>
      <t xml:space="preserve"> </t>
    </r>
    <r>
      <rPr>
        <sz val="10"/>
        <color rgb="FF000000"/>
        <rFont val="Arial"/>
        <family val="2"/>
        <charset val="1"/>
      </rPr>
      <t>junho/2025. O insumo de azulejo foi retirado, visto que será utilizado outro material.</t>
    </r>
  </si>
  <si>
    <t>COMPOSIÇÃO DE PREÇO UNITÁRIO 28</t>
  </si>
  <si>
    <r>
      <rPr>
        <b/>
        <sz val="8"/>
        <color rgb="FF000000"/>
        <rFont val="Arial"/>
        <family val="2"/>
        <charset val="1"/>
      </rPr>
      <t xml:space="preserve">BASE: </t>
    </r>
    <r>
      <rPr>
        <sz val="8"/>
        <color rgb="FF000000"/>
        <rFont val="Arial"/>
        <family val="2"/>
        <charset val="1"/>
      </rPr>
      <t>DER-ES;  DATA: JUNHO/2025</t>
    </r>
  </si>
  <si>
    <t>1. Preços unitários, códigos e descrição dos insumos são compatíveis com a TABELA CUSTOS REFERENCIAIS LABOR/CT- UFES PADRÃO DER-ES JUNHO/2025</t>
  </si>
  <si>
    <r>
      <rPr>
        <sz val="10"/>
        <color rgb="FF000000"/>
        <rFont val="Arial"/>
        <family val="2"/>
        <charset val="1"/>
      </rPr>
      <t>2. Os coeficientes utilizados para mão-de-obra e o insumo "26610" são os mesmos da composição do serviço 090228 (</t>
    </r>
    <r>
      <rPr>
        <i/>
        <sz val="10"/>
        <color rgb="FF000000"/>
        <rFont val="Arial"/>
        <family val="2"/>
        <charset val="1"/>
      </rPr>
      <t xml:space="preserve">Telha em aço galvalume trapezoidal 40, e=0.50mm, pintura cor branca nas duas faces, inclusive acessório de fixação Ref.
Santo André, Eternit, Metform ou equivalente) </t>
    </r>
    <r>
      <rPr>
        <sz val="10"/>
        <color rgb="FF000000"/>
        <rFont val="Arial"/>
        <family val="2"/>
        <charset val="1"/>
      </rPr>
      <t>da TABELA CUSTOS REFERENCIAIS LABOR/CT- UFES PADRÃO DER-ES JUNHO/2025. Foi alterado apenas o insumo referente a a telha metálica (25617). Na composição original, este item possui pintura nas duas faces, o que não será necessária para a referida obra. Sendo assim, foi retirado o insumo de telha com pintura por outro insumo de telha sem pintura</t>
    </r>
  </si>
  <si>
    <t>COMPOSIÇÃO DE PREÇO UNITÁRIO 29</t>
  </si>
  <si>
    <r>
      <rPr>
        <sz val="10"/>
        <color rgb="FF000000"/>
        <rFont val="Arial"/>
        <family val="2"/>
        <charset val="1"/>
      </rPr>
      <t>2. Os coeficientes utilizados para mão de obra e insumos são os mesmos da composição do serviço 130317 (</t>
    </r>
    <r>
      <rPr>
        <i/>
        <sz val="10"/>
        <color rgb="FF000000"/>
        <rFont val="Arial"/>
        <family val="2"/>
        <charset val="1"/>
      </rPr>
      <t xml:space="preserve">Peitoril de granito cinza polido, 15 cm, esp. 3cm) </t>
    </r>
    <r>
      <rPr>
        <sz val="10"/>
        <color rgb="FF000000"/>
        <rFont val="Arial"/>
        <family val="2"/>
        <charset val="1"/>
      </rPr>
      <t xml:space="preserve">da TABELA CUSTOS REFERENCIAIS LABOR/CT- UFES PADRÃO DER-ES JUNHO/2025. </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</si>
  <si>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daTABELA CUSTOS REFERENCIAIS LABOR/CT- UFES PADRÃO DER-ES  e SINAPI JUNHO/2025</t>
    </r>
  </si>
  <si>
    <t>COMPOSIÇÃO DE PREÇO UNITÁRIO 30</t>
  </si>
  <si>
    <t>Argamassa cimento e areia traço t-1 (1:3) - 1 saco cimento 50kg / 3 padiolas areia dim. 0.35 x 0.45 x 0.23 m - Confecção mecânica e transporte</t>
  </si>
  <si>
    <t>Escada marinheiro sem guarda gorpo, L=40cm, executada em barras chata ferro galvanizado 1 1/4" x 1/4", sendo os degraus barra redonda ferro galvanizado d=5/8", espaçados de 30cm, inclusive lixamento e pintura</t>
  </si>
  <si>
    <r>
      <rPr>
        <sz val="10"/>
        <color rgb="FF000000"/>
        <rFont val="Arial"/>
        <family val="2"/>
        <charset val="1"/>
      </rPr>
      <t>2. Os coeficientes utilizados para mão de obra e insumos são os mesmos da composição do serviço 9712 (</t>
    </r>
    <r>
      <rPr>
        <i/>
        <sz val="10"/>
        <color rgb="FF000000"/>
        <rFont val="Arial"/>
        <family val="2"/>
        <charset val="1"/>
      </rPr>
      <t xml:space="preserve">Escada marinheiro sem guarda corpo, L=40cm, executada em barras chata ferro galvanizado 1 1/4" x 1/4", sendo os degraus barra redonda ferro galvanizado d=5/8", espaçados de 30cm, pintada, inclusive instalação) </t>
    </r>
    <r>
      <rPr>
        <sz val="10"/>
        <color rgb="FF000000"/>
        <rFont val="Arial"/>
        <family val="2"/>
        <charset val="1"/>
      </rPr>
      <t>do ORSE JUNHO/2025</t>
    </r>
  </si>
  <si>
    <r>
      <rPr>
        <sz val="10"/>
        <color rgb="FF000000"/>
        <rFont val="Arial"/>
        <family val="2"/>
        <charset val="1"/>
      </rPr>
      <t>3. Preço unitário, códigos e descrição dos materiais foram retirados</t>
    </r>
    <r>
      <rPr>
        <i/>
        <sz val="10"/>
        <color rgb="FF000000"/>
        <rFont val="Arial"/>
        <family val="2"/>
        <charset val="1"/>
      </rPr>
      <t xml:space="preserve"> </t>
    </r>
    <r>
      <rPr>
        <sz val="10"/>
        <color rgb="FF000000"/>
        <rFont val="Arial"/>
        <family val="2"/>
        <charset val="1"/>
      </rPr>
      <t>do ORSE</t>
    </r>
    <r>
      <rPr>
        <i/>
        <sz val="10"/>
        <color rgb="FF000000"/>
        <rFont val="Arial"/>
        <family val="2"/>
        <charset val="1"/>
      </rPr>
      <t xml:space="preserve"> </t>
    </r>
    <r>
      <rPr>
        <sz val="10"/>
        <color rgb="FF000000"/>
        <rFont val="Arial"/>
        <family val="2"/>
        <charset val="1"/>
      </rPr>
      <t>junho/2025</t>
    </r>
  </si>
  <si>
    <t>COMPOSIÇÃO DE PREÇO UNITÁRIO 31</t>
  </si>
  <si>
    <t>Parafuso de fixação com bucha plástica 8 mm</t>
  </si>
  <si>
    <t>Corrimão em aço inox ø=1 1/2", duplo, h=90cm</t>
  </si>
  <si>
    <r>
      <rPr>
        <sz val="10"/>
        <color rgb="FF000000"/>
        <rFont val="Arial"/>
        <family val="2"/>
        <charset val="1"/>
      </rPr>
      <t>2. Os coeficientes utilizados para mão de obra e insumos são os mesmos da composição do serviço 8759 (</t>
    </r>
    <r>
      <rPr>
        <i/>
        <sz val="10"/>
        <color rgb="FF000000"/>
        <rFont val="Arial"/>
        <family val="2"/>
        <charset val="1"/>
      </rPr>
      <t xml:space="preserve">Corrimão em aço inox ø=1 1/2", duplo, h=90cm) </t>
    </r>
    <r>
      <rPr>
        <sz val="10"/>
        <color rgb="FF000000"/>
        <rFont val="Arial"/>
        <family val="2"/>
        <charset val="1"/>
      </rPr>
      <t>do ORSE JUNHO/2025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</si>
</sst>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64" formatCode="_-&quot;R$ &quot;* #,##0.00_-;&quot;-R$ &quot;* #,##0.00_-;_-&quot;R$ &quot;* \-??_-;_-@_-"/>
    <numFmt numFmtId="165" formatCode="_-* #,##0.00_-;\-* #,##0.00_-;_-* \-??_-;_-@_-"/>
    <numFmt numFmtId="166" formatCode="_(* #,##0.00_);_(* \(#,##0.00\);_(* \-??_);_(@_)"/>
    <numFmt numFmtId="167" formatCode="[$R$-416]\ #,##0.00;[Red]\-[$R$-416]\ #,##0.00"/>
    <numFmt numFmtId="168" formatCode="&quot;R$ &quot;#,##0.00"/>
    <numFmt numFmtId="169" formatCode="#,##0.00;&quot;- &quot;#,##0.00;\-"/>
    <numFmt numFmtId="170" formatCode="0.00000"/>
    <numFmt numFmtId="171" formatCode="0.000"/>
    <numFmt numFmtId="172" formatCode="0.0000"/>
    <numFmt numFmtId="173" formatCode="0.0000000"/>
    <numFmt numFmtId="174" formatCode="#,##0.00000"/>
    <numFmt numFmtId="175" formatCode="0.000000"/>
    <numFmt numFmtId="176" formatCode="0.00000000"/>
  </numFmts>
  <fonts count="46" x14ac:knownFonts="1">
    <font>
      <sz val="10"/>
      <name val="Arial"/>
      <charset val="1"/>
    </font>
    <font>
      <sz val="10"/>
      <name val="Arial"/>
      <family val="2"/>
      <charset val="1"/>
    </font>
    <font>
      <sz val="11"/>
      <color rgb="FF000000"/>
      <name val="Calibri"/>
      <family val="2"/>
      <charset val="1"/>
    </font>
    <font>
      <sz val="10"/>
      <color rgb="FFFF0000"/>
      <name val="Arial"/>
      <family val="2"/>
      <charset val="1"/>
    </font>
    <font>
      <b/>
      <sz val="20"/>
      <name val="Arial"/>
      <family val="2"/>
      <charset val="1"/>
    </font>
    <font>
      <b/>
      <sz val="14"/>
      <name val="Arial"/>
      <family val="2"/>
      <charset val="1"/>
    </font>
    <font>
      <sz val="14"/>
      <name val="Arial"/>
      <family val="2"/>
      <charset val="1"/>
    </font>
    <font>
      <b/>
      <sz val="11"/>
      <name val="Arial"/>
      <family val="2"/>
      <charset val="1"/>
    </font>
    <font>
      <b/>
      <sz val="10"/>
      <name val="Arial"/>
      <family val="2"/>
      <charset val="1"/>
    </font>
    <font>
      <sz val="10"/>
      <color rgb="FF000000"/>
      <name val="Arial"/>
      <family val="2"/>
      <charset val="1"/>
    </font>
    <font>
      <b/>
      <sz val="12"/>
      <name val="Arial"/>
      <family val="2"/>
      <charset val="1"/>
    </font>
    <font>
      <b/>
      <sz val="12"/>
      <name val="Times New Roman"/>
      <family val="1"/>
      <charset val="1"/>
    </font>
    <font>
      <b/>
      <sz val="16"/>
      <name val="Times New Roman"/>
      <family val="1"/>
      <charset val="1"/>
    </font>
    <font>
      <b/>
      <sz val="16"/>
      <color rgb="FF000000"/>
      <name val="Times New Roman"/>
      <family val="1"/>
      <charset val="1"/>
    </font>
    <font>
      <sz val="12"/>
      <name val="Times New Roman"/>
      <family val="1"/>
      <charset val="1"/>
    </font>
    <font>
      <sz val="10"/>
      <color rgb="FF00B0F0"/>
      <name val="Arial"/>
      <family val="2"/>
      <charset val="1"/>
    </font>
    <font>
      <b/>
      <sz val="10"/>
      <color rgb="FF000000"/>
      <name val="Arial"/>
      <family val="2"/>
      <charset val="1"/>
    </font>
    <font>
      <b/>
      <sz val="10"/>
      <name val="Arial"/>
      <charset val="1"/>
    </font>
    <font>
      <b/>
      <i/>
      <sz val="10"/>
      <name val="Arial"/>
      <family val="2"/>
      <charset val="1"/>
    </font>
    <font>
      <b/>
      <i/>
      <sz val="12"/>
      <name val="Arial"/>
      <family val="2"/>
      <charset val="1"/>
    </font>
    <font>
      <sz val="11"/>
      <name val="Arial"/>
      <family val="2"/>
      <charset val="1"/>
    </font>
    <font>
      <b/>
      <sz val="11"/>
      <color rgb="FF000000"/>
      <name val="Calibri"/>
      <family val="2"/>
      <charset val="1"/>
    </font>
    <font>
      <b/>
      <sz val="14"/>
      <color rgb="FF000000"/>
      <name val="Calibri"/>
      <family val="2"/>
      <charset val="1"/>
    </font>
    <font>
      <sz val="14"/>
      <color rgb="FF000000"/>
      <name val="Calibri"/>
      <family val="2"/>
      <charset val="1"/>
    </font>
    <font>
      <b/>
      <sz val="12"/>
      <color rgb="FF000000"/>
      <name val="Arial"/>
      <family val="2"/>
      <charset val="1"/>
    </font>
    <font>
      <b/>
      <sz val="11"/>
      <color rgb="FF000000"/>
      <name val="Arial"/>
      <family val="2"/>
      <charset val="1"/>
    </font>
    <font>
      <sz val="12"/>
      <color rgb="FF000000"/>
      <name val="Arial"/>
      <family val="2"/>
      <charset val="1"/>
    </font>
    <font>
      <sz val="8"/>
      <color rgb="FF000000"/>
      <name val="Arial"/>
      <family val="2"/>
      <charset val="1"/>
    </font>
    <font>
      <sz val="3"/>
      <name val="Arial"/>
      <family val="2"/>
      <charset val="1"/>
    </font>
    <font>
      <b/>
      <sz val="3"/>
      <name val="Arial"/>
      <family val="2"/>
      <charset val="1"/>
    </font>
    <font>
      <i/>
      <sz val="10"/>
      <name val="Arial"/>
      <family val="2"/>
      <charset val="1"/>
    </font>
    <font>
      <sz val="8"/>
      <name val="Arial"/>
      <family val="2"/>
      <charset val="1"/>
    </font>
    <font>
      <b/>
      <sz val="9"/>
      <color rgb="FF000000"/>
      <name val="Tahoma"/>
      <family val="2"/>
      <charset val="1"/>
    </font>
    <font>
      <sz val="9"/>
      <color rgb="FF000000"/>
      <name val="Tahoma"/>
      <family val="2"/>
      <charset val="1"/>
    </font>
    <font>
      <u/>
      <sz val="9"/>
      <color rgb="FF000000"/>
      <name val="Tahoma"/>
      <family val="2"/>
      <charset val="1"/>
    </font>
    <font>
      <i/>
      <sz val="9"/>
      <color rgb="FF000000"/>
      <name val="Tahoma"/>
      <family val="2"/>
      <charset val="1"/>
    </font>
    <font>
      <sz val="10"/>
      <color rgb="FF000000"/>
      <name val="Tahoma"/>
      <family val="2"/>
      <charset val="1"/>
    </font>
    <font>
      <b/>
      <sz val="11"/>
      <color rgb="FF000000"/>
      <name val="Aptos Narrow"/>
      <family val="2"/>
      <charset val="1"/>
    </font>
    <font>
      <b/>
      <sz val="10"/>
      <color rgb="FF000000"/>
      <name val="Aptos Narrow"/>
      <family val="2"/>
      <charset val="1"/>
    </font>
    <font>
      <b/>
      <sz val="9"/>
      <color rgb="FF000000"/>
      <name val="Arial"/>
      <family val="2"/>
      <charset val="1"/>
    </font>
    <font>
      <b/>
      <sz val="8"/>
      <color rgb="FF000000"/>
      <name val="Arial"/>
      <family val="2"/>
      <charset val="1"/>
    </font>
    <font>
      <sz val="8"/>
      <color rgb="FF000000"/>
      <name val="Calibri"/>
      <family val="2"/>
      <charset val="1"/>
    </font>
    <font>
      <b/>
      <sz val="10"/>
      <name val="Calibri"/>
      <family val="2"/>
      <charset val="1"/>
    </font>
    <font>
      <i/>
      <sz val="10"/>
      <color rgb="FF000000"/>
      <name val="Arial"/>
      <family val="2"/>
      <charset val="1"/>
    </font>
    <font>
      <sz val="10"/>
      <name val="Arial"/>
      <charset val="1"/>
    </font>
    <font>
      <sz val="8"/>
      <name val="Arial"/>
      <charset val="1"/>
    </font>
  </fonts>
  <fills count="11">
    <fill>
      <patternFill patternType="none"/>
    </fill>
    <fill>
      <patternFill patternType="gray125"/>
    </fill>
    <fill>
      <patternFill patternType="solid">
        <fgColor rgb="FFFFFFFF"/>
        <bgColor rgb="FFF2F2F2"/>
      </patternFill>
    </fill>
    <fill>
      <patternFill patternType="solid">
        <fgColor rgb="FFADB9CA"/>
        <bgColor rgb="FFCFCFCF"/>
      </patternFill>
    </fill>
    <fill>
      <patternFill patternType="solid">
        <fgColor rgb="FFFFFF00"/>
        <bgColor rgb="FFFFFF00"/>
      </patternFill>
    </fill>
    <fill>
      <patternFill patternType="solid">
        <fgColor rgb="FFF2F2F2"/>
        <bgColor rgb="FFFFFFFF"/>
      </patternFill>
    </fill>
    <fill>
      <patternFill patternType="solid">
        <fgColor rgb="FF000000"/>
        <bgColor rgb="FF003300"/>
      </patternFill>
    </fill>
    <fill>
      <patternFill patternType="solid">
        <fgColor rgb="FFFFFFCC"/>
        <bgColor rgb="FFFFFFFF"/>
      </patternFill>
    </fill>
    <fill>
      <patternFill patternType="solid">
        <fgColor rgb="FFCCFFFF"/>
        <bgColor rgb="FFF2F2F2"/>
      </patternFill>
    </fill>
    <fill>
      <patternFill patternType="solid">
        <fgColor rgb="FFCFCFCF"/>
        <bgColor rgb="FFD9D9D9"/>
      </patternFill>
    </fill>
    <fill>
      <patternFill patternType="solid">
        <fgColor rgb="FFD9D9D9"/>
        <bgColor rgb="FFCFCFCF"/>
      </patternFill>
    </fill>
  </fills>
  <borders count="58">
    <border>
      <left/>
      <right/>
      <top/>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auto="1"/>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style="medium">
        <color auto="1"/>
      </left>
      <right/>
      <top/>
      <bottom/>
      <diagonal/>
    </border>
    <border>
      <left style="thin">
        <color auto="1"/>
      </left>
      <right style="medium">
        <color auto="1"/>
      </right>
      <top style="thin">
        <color auto="1"/>
      </top>
      <bottom/>
      <diagonal/>
    </border>
    <border>
      <left style="medium">
        <color auto="1"/>
      </left>
      <right style="thin">
        <color auto="1"/>
      </right>
      <top/>
      <bottom style="thin">
        <color auto="1"/>
      </bottom>
      <diagonal/>
    </border>
    <border>
      <left style="medium">
        <color auto="1"/>
      </left>
      <right/>
      <top/>
      <bottom style="thin">
        <color auto="1"/>
      </bottom>
      <diagonal/>
    </border>
    <border>
      <left style="thin">
        <color auto="1"/>
      </left>
      <right/>
      <top style="thin">
        <color auto="1"/>
      </top>
      <bottom/>
      <diagonal/>
    </border>
    <border>
      <left style="medium">
        <color auto="1"/>
      </left>
      <right/>
      <top style="thin">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style="thin">
        <color auto="1"/>
      </bottom>
      <diagonal/>
    </border>
    <border>
      <left style="medium">
        <color auto="1"/>
      </left>
      <right style="medium">
        <color auto="1"/>
      </right>
      <top/>
      <bottom/>
      <diagonal/>
    </border>
    <border>
      <left style="thin">
        <color auto="1"/>
      </left>
      <right style="medium">
        <color auto="1"/>
      </right>
      <top/>
      <bottom/>
      <diagonal/>
    </border>
    <border>
      <left style="thin">
        <color auto="1"/>
      </left>
      <right style="thin">
        <color auto="1"/>
      </right>
      <top style="thin">
        <color auto="1"/>
      </top>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medium">
        <color auto="1"/>
      </right>
      <top/>
      <bottom style="thin">
        <color auto="1"/>
      </bottom>
      <diagonal/>
    </border>
    <border>
      <left/>
      <right style="thin">
        <color auto="1"/>
      </right>
      <top style="thin">
        <color auto="1"/>
      </top>
      <bottom style="thin">
        <color auto="1"/>
      </bottom>
      <diagonal/>
    </border>
    <border>
      <left/>
      <right style="medium">
        <color auto="1"/>
      </right>
      <top style="thin">
        <color auto="1"/>
      </top>
      <bottom/>
      <diagonal/>
    </border>
    <border>
      <left/>
      <right style="thin">
        <color auto="1"/>
      </right>
      <top style="thin">
        <color auto="1"/>
      </top>
      <bottom/>
      <diagonal/>
    </border>
    <border>
      <left/>
      <right/>
      <top/>
      <bottom style="thin">
        <color auto="1"/>
      </bottom>
      <diagonal/>
    </border>
    <border>
      <left style="thin">
        <color auto="1"/>
      </left>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style="thin">
        <color auto="1"/>
      </bottom>
      <diagonal/>
    </border>
    <border>
      <left/>
      <right style="thin">
        <color auto="1"/>
      </right>
      <top/>
      <bottom/>
      <diagonal/>
    </border>
    <border>
      <left/>
      <right style="thin">
        <color auto="1"/>
      </right>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hair">
        <color auto="1"/>
      </bottom>
      <diagonal/>
    </border>
    <border>
      <left style="thin">
        <color auto="1"/>
      </left>
      <right style="thin">
        <color auto="1"/>
      </right>
      <top/>
      <bottom style="thin">
        <color auto="1"/>
      </bottom>
      <diagonal/>
    </border>
    <border>
      <left/>
      <right/>
      <top style="thin">
        <color auto="1"/>
      </top>
      <bottom style="medium">
        <color auto="1"/>
      </bottom>
      <diagonal/>
    </border>
    <border>
      <left style="medium">
        <color auto="1"/>
      </left>
      <right style="medium">
        <color auto="1"/>
      </right>
      <top/>
      <bottom style="medium">
        <color auto="1"/>
      </bottom>
      <diagonal/>
    </border>
  </borders>
  <cellStyleXfs count="21">
    <xf numFmtId="0" fontId="0" fillId="0" borderId="0"/>
    <xf numFmtId="166" fontId="44" fillId="0" borderId="0" applyBorder="0" applyProtection="0"/>
    <xf numFmtId="164" fontId="44" fillId="0" borderId="0" applyBorder="0" applyProtection="0"/>
    <xf numFmtId="9" fontId="44" fillId="0" borderId="0" applyBorder="0" applyProtection="0"/>
    <xf numFmtId="164" fontId="44" fillId="0" borderId="0" applyBorder="0" applyProtection="0"/>
    <xf numFmtId="0" fontId="1" fillId="0" borderId="0"/>
    <xf numFmtId="0" fontId="1" fillId="0" borderId="0"/>
    <xf numFmtId="0" fontId="1" fillId="0" borderId="0"/>
    <xf numFmtId="0" fontId="1" fillId="0" borderId="0"/>
    <xf numFmtId="0" fontId="2" fillId="0" borderId="0"/>
    <xf numFmtId="0" fontId="1" fillId="0" borderId="0"/>
    <xf numFmtId="0" fontId="1" fillId="0" borderId="0"/>
    <xf numFmtId="0" fontId="1" fillId="0" borderId="0"/>
    <xf numFmtId="0" fontId="2" fillId="0" borderId="0"/>
    <xf numFmtId="0" fontId="1" fillId="0" borderId="0"/>
    <xf numFmtId="0" fontId="2" fillId="0" borderId="0"/>
    <xf numFmtId="0" fontId="2" fillId="0" borderId="0"/>
    <xf numFmtId="9" fontId="44" fillId="0" borderId="0" applyBorder="0" applyProtection="0"/>
    <xf numFmtId="165" fontId="44" fillId="0" borderId="0" applyBorder="0" applyProtection="0"/>
    <xf numFmtId="165" fontId="44" fillId="0" borderId="0" applyBorder="0" applyProtection="0"/>
    <xf numFmtId="165" fontId="44" fillId="0" borderId="0" applyBorder="0" applyProtection="0"/>
  </cellStyleXfs>
  <cellXfs count="433">
    <xf numFmtId="0" fontId="0" fillId="0" borderId="0" xfId="0"/>
    <xf numFmtId="0" fontId="5" fillId="3" borderId="21" xfId="0" applyFont="1" applyFill="1" applyBorder="1" applyAlignment="1">
      <alignment horizontal="right" vertical="center" wrapText="1"/>
    </xf>
    <xf numFmtId="0" fontId="1" fillId="0" borderId="20" xfId="0" applyFont="1" applyBorder="1" applyAlignment="1">
      <alignment horizontal="center" vertical="center" wrapText="1"/>
    </xf>
    <xf numFmtId="0" fontId="0" fillId="0" borderId="18" xfId="0" applyBorder="1" applyAlignment="1">
      <alignment horizontal="center" vertical="center"/>
    </xf>
    <xf numFmtId="0" fontId="1" fillId="0" borderId="6" xfId="0" applyFont="1" applyBorder="1" applyAlignment="1">
      <alignment horizontal="center" vertical="center" wrapText="1"/>
    </xf>
    <xf numFmtId="0" fontId="1" fillId="0" borderId="9" xfId="0" applyFont="1" applyBorder="1" applyAlignment="1">
      <alignment horizontal="center" vertical="center" wrapText="1"/>
    </xf>
    <xf numFmtId="0" fontId="0" fillId="3" borderId="6" xfId="0" applyFill="1" applyBorder="1" applyAlignment="1">
      <alignment horizontal="center" vertical="center" wrapText="1"/>
    </xf>
    <xf numFmtId="166" fontId="7" fillId="0" borderId="4" xfId="1" applyFont="1" applyBorder="1" applyAlignment="1" applyProtection="1">
      <alignment horizontal="center" vertical="center" wrapText="1"/>
    </xf>
    <xf numFmtId="0" fontId="7" fillId="0" borderId="6" xfId="0" applyFont="1" applyBorder="1" applyAlignment="1">
      <alignment horizontal="center" vertical="center" wrapText="1"/>
    </xf>
    <xf numFmtId="166" fontId="7" fillId="0" borderId="6" xfId="1" applyFont="1" applyBorder="1" applyAlignment="1" applyProtection="1">
      <alignment horizontal="center" vertical="center" wrapText="1"/>
    </xf>
    <xf numFmtId="166" fontId="7" fillId="0" borderId="7" xfId="1" applyFont="1" applyBorder="1" applyAlignment="1" applyProtection="1">
      <alignment horizontal="center" vertical="center" wrapText="1"/>
    </xf>
    <xf numFmtId="0" fontId="5" fillId="0" borderId="7" xfId="0" applyFont="1" applyBorder="1" applyAlignment="1">
      <alignment horizontal="left" vertical="center" wrapText="1"/>
    </xf>
    <xf numFmtId="0" fontId="5" fillId="0" borderId="2" xfId="0" applyFont="1" applyBorder="1" applyAlignment="1">
      <alignment horizontal="left" vertical="center"/>
    </xf>
    <xf numFmtId="0" fontId="5" fillId="0" borderId="2" xfId="0" applyFont="1" applyBorder="1" applyAlignment="1">
      <alignment horizontal="center" vertical="center"/>
    </xf>
    <xf numFmtId="0" fontId="4" fillId="0" borderId="1" xfId="0" applyFont="1" applyBorder="1" applyAlignment="1">
      <alignment horizontal="center" vertical="center"/>
    </xf>
    <xf numFmtId="0" fontId="0" fillId="0" borderId="0" xfId="0" applyAlignment="1">
      <alignment vertical="center"/>
    </xf>
    <xf numFmtId="0" fontId="0" fillId="0" borderId="0" xfId="0" applyAlignment="1">
      <alignment horizontal="center"/>
    </xf>
    <xf numFmtId="0" fontId="0" fillId="0" borderId="0" xfId="0" applyAlignment="1">
      <alignment horizontal="center" vertical="center"/>
    </xf>
    <xf numFmtId="0" fontId="3" fillId="2" borderId="0" xfId="0" applyFont="1" applyFill="1" applyAlignment="1">
      <alignment horizontal="center" vertical="center"/>
    </xf>
    <xf numFmtId="0" fontId="3" fillId="2" borderId="0" xfId="0" applyFont="1" applyFill="1"/>
    <xf numFmtId="0" fontId="5" fillId="0" borderId="3" xfId="0" applyFont="1" applyBorder="1" applyAlignment="1">
      <alignment vertical="center"/>
    </xf>
    <xf numFmtId="0" fontId="5" fillId="2" borderId="3" xfId="0" applyFont="1" applyFill="1" applyBorder="1" applyAlignment="1">
      <alignment horizontal="center" vertical="center"/>
    </xf>
    <xf numFmtId="0" fontId="5" fillId="0" borderId="4" xfId="0" applyFont="1" applyBorder="1" applyAlignment="1">
      <alignment vertical="center"/>
    </xf>
    <xf numFmtId="0" fontId="7" fillId="0" borderId="3" xfId="0" applyFont="1" applyBorder="1" applyAlignment="1">
      <alignment horizontal="center" vertical="center" wrapText="1"/>
    </xf>
    <xf numFmtId="0" fontId="0" fillId="0" borderId="5" xfId="0" applyBorder="1"/>
    <xf numFmtId="0" fontId="6" fillId="0" borderId="6" xfId="0" applyFont="1" applyBorder="1" applyAlignment="1">
      <alignment vertical="center"/>
    </xf>
    <xf numFmtId="10" fontId="6" fillId="0" borderId="4" xfId="0" applyNumberFormat="1" applyFont="1" applyBorder="1" applyAlignment="1">
      <alignment horizontal="center" vertical="center"/>
    </xf>
    <xf numFmtId="0" fontId="1" fillId="0" borderId="0" xfId="0" applyFont="1" applyAlignment="1">
      <alignment horizontal="center" vertical="center"/>
    </xf>
    <xf numFmtId="0" fontId="1" fillId="0" borderId="0" xfId="0" applyFont="1"/>
    <xf numFmtId="166" fontId="7" fillId="0" borderId="7" xfId="1" applyFont="1" applyBorder="1" applyAlignment="1" applyProtection="1">
      <alignment horizontal="center" vertical="center" wrapText="1"/>
    </xf>
    <xf numFmtId="166" fontId="7" fillId="0" borderId="6" xfId="1" applyFont="1" applyBorder="1" applyAlignment="1" applyProtection="1">
      <alignment horizontal="center" vertical="center" wrapText="1"/>
    </xf>
    <xf numFmtId="0" fontId="7" fillId="0" borderId="6" xfId="0" applyFont="1" applyBorder="1" applyAlignment="1">
      <alignment horizontal="center" vertical="center" wrapText="1"/>
    </xf>
    <xf numFmtId="166" fontId="3" fillId="2" borderId="0" xfId="1" applyFont="1" applyFill="1" applyBorder="1" applyAlignment="1" applyProtection="1">
      <alignment horizontal="center" vertical="center"/>
    </xf>
    <xf numFmtId="166" fontId="3" fillId="2" borderId="0" xfId="1" applyFont="1" applyFill="1" applyBorder="1" applyProtection="1"/>
    <xf numFmtId="0" fontId="8" fillId="3" borderId="7" xfId="0" applyFont="1" applyFill="1" applyBorder="1" applyAlignment="1">
      <alignment horizontal="center" vertical="center" wrapText="1"/>
    </xf>
    <xf numFmtId="0" fontId="0" fillId="3" borderId="6" xfId="0" applyFill="1" applyBorder="1" applyAlignment="1">
      <alignment horizontal="center" vertical="center" wrapText="1"/>
    </xf>
    <xf numFmtId="0" fontId="8" fillId="3" borderId="8" xfId="0" applyFont="1" applyFill="1" applyBorder="1" applyAlignment="1">
      <alignment vertical="center" wrapText="1"/>
    </xf>
    <xf numFmtId="0" fontId="8" fillId="3" borderId="3" xfId="0" applyFont="1" applyFill="1" applyBorder="1" applyAlignment="1">
      <alignment vertical="center" wrapText="1"/>
    </xf>
    <xf numFmtId="0" fontId="8" fillId="3" borderId="4" xfId="0" applyFont="1" applyFill="1" applyBorder="1" applyAlignment="1">
      <alignment vertical="center" wrapText="1"/>
    </xf>
    <xf numFmtId="0" fontId="1" fillId="0" borderId="7" xfId="0" applyFont="1" applyBorder="1" applyAlignment="1">
      <alignment horizontal="center" vertical="center" wrapText="1"/>
    </xf>
    <xf numFmtId="0" fontId="1" fillId="0" borderId="6" xfId="0" applyFont="1" applyBorder="1" applyAlignment="1">
      <alignment horizontal="center" vertical="center" wrapText="1"/>
    </xf>
    <xf numFmtId="0" fontId="9" fillId="0" borderId="6" xfId="0" applyFont="1" applyBorder="1" applyAlignment="1">
      <alignment horizontal="left" vertical="center" wrapText="1"/>
    </xf>
    <xf numFmtId="2" fontId="1" fillId="0" borderId="6" xfId="0" applyNumberFormat="1" applyFont="1" applyBorder="1" applyAlignment="1">
      <alignment horizontal="center" vertical="center" wrapText="1"/>
    </xf>
    <xf numFmtId="164" fontId="1" fillId="0" borderId="6" xfId="2" applyFont="1" applyBorder="1" applyAlignment="1" applyProtection="1">
      <alignment horizontal="center" vertical="center" wrapText="1"/>
    </xf>
    <xf numFmtId="164" fontId="1" fillId="0" borderId="6" xfId="2" applyFont="1" applyBorder="1" applyAlignment="1" applyProtection="1">
      <alignment vertical="center" wrapText="1"/>
    </xf>
    <xf numFmtId="164" fontId="1" fillId="0" borderId="4" xfId="2" applyFont="1" applyBorder="1" applyAlignment="1" applyProtection="1">
      <alignment vertical="center" wrapText="1"/>
    </xf>
    <xf numFmtId="3" fontId="3" fillId="2" borderId="0" xfId="1" applyNumberFormat="1" applyFont="1" applyFill="1" applyBorder="1" applyAlignment="1" applyProtection="1">
      <alignment horizontal="center"/>
    </xf>
    <xf numFmtId="166" fontId="3" fillId="2" borderId="0" xfId="1" applyFont="1" applyFill="1" applyBorder="1" applyAlignment="1" applyProtection="1">
      <alignment horizontal="center"/>
    </xf>
    <xf numFmtId="0" fontId="1" fillId="0" borderId="9" xfId="0" applyFont="1" applyBorder="1" applyAlignment="1">
      <alignment horizontal="center" vertical="center" wrapText="1"/>
    </xf>
    <xf numFmtId="0" fontId="0" fillId="0" borderId="10" xfId="0" applyBorder="1" applyAlignment="1">
      <alignment vertical="center"/>
    </xf>
    <xf numFmtId="0" fontId="8" fillId="0" borderId="9" xfId="0" applyFont="1" applyBorder="1" applyAlignment="1">
      <alignment vertical="center" wrapText="1"/>
    </xf>
    <xf numFmtId="0" fontId="8" fillId="0" borderId="0" xfId="0" applyFont="1" applyAlignment="1">
      <alignment horizontal="center" vertical="center" wrapText="1"/>
    </xf>
    <xf numFmtId="164" fontId="8" fillId="0" borderId="11" xfId="2" applyFont="1" applyBorder="1" applyAlignment="1" applyProtection="1">
      <alignment vertical="center" wrapText="1"/>
    </xf>
    <xf numFmtId="0" fontId="0" fillId="0" borderId="2" xfId="0" applyBorder="1" applyAlignment="1">
      <alignment vertical="center"/>
    </xf>
    <xf numFmtId="0" fontId="8" fillId="0" borderId="3" xfId="0" applyFont="1" applyBorder="1" applyAlignment="1">
      <alignment vertical="center" wrapText="1"/>
    </xf>
    <xf numFmtId="0" fontId="8" fillId="0" borderId="3" xfId="0" applyFont="1" applyBorder="1" applyAlignment="1">
      <alignment horizontal="center" vertical="center" wrapText="1"/>
    </xf>
    <xf numFmtId="164" fontId="8" fillId="0" borderId="4" xfId="2" applyFont="1" applyBorder="1" applyAlignment="1" applyProtection="1">
      <alignment vertical="center" wrapText="1"/>
    </xf>
    <xf numFmtId="0" fontId="9" fillId="0" borderId="9" xfId="0" applyFont="1" applyBorder="1" applyAlignment="1">
      <alignment horizontal="left" vertical="center" wrapText="1"/>
    </xf>
    <xf numFmtId="0" fontId="1" fillId="0" borderId="12" xfId="0" applyFont="1" applyBorder="1" applyAlignment="1">
      <alignment horizontal="center" vertical="center" wrapText="1"/>
    </xf>
    <xf numFmtId="166" fontId="1" fillId="0" borderId="0" xfId="1" applyFont="1" applyBorder="1" applyAlignment="1" applyProtection="1">
      <alignment horizontal="center" vertical="center"/>
    </xf>
    <xf numFmtId="166" fontId="1" fillId="0" borderId="0" xfId="1" applyFont="1" applyBorder="1" applyProtection="1"/>
    <xf numFmtId="166" fontId="1" fillId="0" borderId="0" xfId="1" applyFont="1" applyBorder="1" applyAlignment="1" applyProtection="1">
      <alignment horizontal="center"/>
    </xf>
    <xf numFmtId="166" fontId="3" fillId="0" borderId="0" xfId="1" applyFont="1" applyBorder="1" applyAlignment="1" applyProtection="1">
      <alignment horizontal="center" vertical="center"/>
    </xf>
    <xf numFmtId="49" fontId="3" fillId="0" borderId="0" xfId="1" applyNumberFormat="1" applyFont="1" applyBorder="1" applyProtection="1"/>
    <xf numFmtId="166" fontId="3" fillId="0" borderId="0" xfId="1" applyFont="1" applyBorder="1" applyProtection="1"/>
    <xf numFmtId="166" fontId="3" fillId="0" borderId="0" xfId="1" applyFont="1" applyBorder="1" applyAlignment="1" applyProtection="1">
      <alignment horizontal="center"/>
    </xf>
    <xf numFmtId="166" fontId="0" fillId="0" borderId="0" xfId="0" applyNumberFormat="1"/>
    <xf numFmtId="0" fontId="9" fillId="0" borderId="8" xfId="0" applyFont="1" applyBorder="1" applyAlignment="1">
      <alignment horizontal="left" vertical="center" wrapText="1"/>
    </xf>
    <xf numFmtId="0" fontId="1" fillId="0" borderId="3"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164" fontId="8" fillId="0" borderId="17" xfId="2" applyFont="1" applyBorder="1" applyAlignment="1" applyProtection="1">
      <alignment vertical="center" wrapText="1"/>
    </xf>
    <xf numFmtId="0" fontId="0" fillId="0" borderId="12" xfId="0" applyBorder="1" applyAlignment="1">
      <alignment horizontal="center" vertical="center"/>
    </xf>
    <xf numFmtId="0" fontId="0" fillId="0" borderId="7" xfId="0" applyBorder="1" applyAlignment="1">
      <alignment horizontal="center" vertical="center"/>
    </xf>
    <xf numFmtId="0" fontId="9" fillId="0" borderId="6" xfId="0" applyFont="1" applyBorder="1" applyAlignment="1">
      <alignment horizontal="center" vertical="center" wrapText="1"/>
    </xf>
    <xf numFmtId="167" fontId="9" fillId="0" borderId="6" xfId="0" applyNumberFormat="1" applyFont="1" applyBorder="1" applyAlignment="1">
      <alignment horizontal="center" vertical="center" wrapText="1"/>
    </xf>
    <xf numFmtId="0" fontId="9" fillId="0" borderId="9" xfId="0" applyFont="1" applyBorder="1" applyAlignment="1">
      <alignment horizontal="center" vertical="center" wrapText="1"/>
    </xf>
    <xf numFmtId="164" fontId="1" fillId="0" borderId="17" xfId="2" applyFont="1" applyBorder="1" applyAlignment="1" applyProtection="1">
      <alignment vertical="center" wrapText="1"/>
    </xf>
    <xf numFmtId="0" fontId="1" fillId="0" borderId="6" xfId="0" applyFont="1" applyBorder="1" applyAlignment="1">
      <alignment vertical="center" wrapText="1"/>
    </xf>
    <xf numFmtId="3" fontId="3" fillId="2" borderId="0" xfId="1" applyNumberFormat="1" applyFont="1" applyFill="1" applyBorder="1" applyAlignment="1" applyProtection="1">
      <alignment horizontal="center" wrapText="1"/>
    </xf>
    <xf numFmtId="0" fontId="8" fillId="0" borderId="0" xfId="0" applyFont="1" applyAlignment="1">
      <alignment vertical="center" wrapText="1"/>
    </xf>
    <xf numFmtId="164" fontId="8" fillId="0" borderId="19" xfId="2" applyFont="1" applyBorder="1" applyAlignment="1" applyProtection="1">
      <alignment vertical="center" wrapText="1"/>
    </xf>
    <xf numFmtId="0" fontId="1" fillId="0" borderId="20" xfId="0" applyFont="1" applyBorder="1" applyAlignment="1">
      <alignment horizontal="center" vertical="center" wrapText="1"/>
    </xf>
    <xf numFmtId="164" fontId="1" fillId="0" borderId="3" xfId="2" applyFont="1" applyBorder="1" applyAlignment="1" applyProtection="1">
      <alignment horizontal="center" vertical="center" wrapText="1"/>
    </xf>
    <xf numFmtId="0" fontId="9" fillId="0" borderId="20" xfId="0" applyFont="1" applyBorder="1" applyAlignment="1">
      <alignment horizontal="left" vertical="center" wrapText="1"/>
    </xf>
    <xf numFmtId="0" fontId="9" fillId="0" borderId="6" xfId="0" applyFont="1" applyBorder="1" applyAlignment="1">
      <alignment vertical="center" wrapText="1" readingOrder="1"/>
    </xf>
    <xf numFmtId="164" fontId="1" fillId="0" borderId="9" xfId="2" applyFont="1" applyBorder="1" applyAlignment="1" applyProtection="1">
      <alignment horizontal="center" vertical="center" wrapText="1"/>
    </xf>
    <xf numFmtId="164" fontId="10" fillId="3" borderId="22" xfId="0" applyNumberFormat="1" applyFont="1" applyFill="1" applyBorder="1" applyAlignment="1">
      <alignment vertical="center" wrapText="1"/>
    </xf>
    <xf numFmtId="0" fontId="8" fillId="0" borderId="0" xfId="0" applyFont="1" applyAlignment="1">
      <alignment horizontal="center" wrapText="1"/>
    </xf>
    <xf numFmtId="0" fontId="1" fillId="0" borderId="0" xfId="0" applyFont="1" applyAlignment="1">
      <alignment horizontal="center" wrapText="1"/>
    </xf>
    <xf numFmtId="0" fontId="0" fillId="0" borderId="23" xfId="0" applyBorder="1" applyAlignment="1">
      <alignment vertical="center"/>
    </xf>
    <xf numFmtId="0" fontId="0" fillId="0" borderId="24" xfId="0" applyBorder="1" applyAlignment="1">
      <alignment horizontal="center"/>
    </xf>
    <xf numFmtId="0" fontId="0" fillId="0" borderId="24" xfId="0" applyBorder="1"/>
    <xf numFmtId="0" fontId="0" fillId="0" borderId="24" xfId="0" applyBorder="1" applyAlignment="1">
      <alignment vertical="center"/>
    </xf>
    <xf numFmtId="0" fontId="0" fillId="0" borderId="25" xfId="0" applyBorder="1"/>
    <xf numFmtId="167" fontId="0" fillId="0" borderId="0" xfId="0" applyNumberFormat="1"/>
    <xf numFmtId="0" fontId="7" fillId="0" borderId="30" xfId="0" applyFont="1" applyBorder="1" applyAlignment="1">
      <alignment horizontal="center" vertical="center"/>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1" fillId="3" borderId="3" xfId="0" applyFont="1" applyFill="1" applyBorder="1" applyAlignment="1">
      <alignment horizontal="center" vertical="center" wrapText="1"/>
    </xf>
    <xf numFmtId="166" fontId="1" fillId="3" borderId="4" xfId="1" applyFont="1" applyFill="1" applyBorder="1" applyAlignment="1" applyProtection="1">
      <alignment horizontal="center" vertical="center" wrapText="1"/>
    </xf>
    <xf numFmtId="0" fontId="8" fillId="0" borderId="6" xfId="0" applyFont="1" applyBorder="1" applyAlignment="1">
      <alignment horizontal="center" vertical="center" wrapText="1"/>
    </xf>
    <xf numFmtId="0" fontId="8" fillId="0" borderId="6" xfId="0" applyFont="1" applyBorder="1" applyAlignment="1">
      <alignment horizontal="left" vertical="center" wrapText="1"/>
    </xf>
    <xf numFmtId="0" fontId="1" fillId="0" borderId="6" xfId="0" applyFont="1" applyBorder="1" applyAlignment="1">
      <alignment horizontal="left" vertical="center" wrapText="1"/>
    </xf>
    <xf numFmtId="2" fontId="1" fillId="0" borderId="8" xfId="0" applyNumberFormat="1" applyFont="1" applyBorder="1" applyAlignment="1">
      <alignment horizontal="center" vertical="center" wrapText="1"/>
    </xf>
    <xf numFmtId="0" fontId="8" fillId="0" borderId="8" xfId="0" applyFont="1" applyBorder="1" applyAlignment="1">
      <alignment horizontal="center" vertical="center" wrapText="1"/>
    </xf>
    <xf numFmtId="0" fontId="1" fillId="0" borderId="8" xfId="0" applyFont="1" applyBorder="1" applyAlignment="1">
      <alignment horizontal="center" vertical="center" wrapText="1"/>
    </xf>
    <xf numFmtId="0" fontId="0" fillId="0" borderId="15" xfId="0" applyBorder="1" applyAlignment="1">
      <alignment horizontal="center" vertical="center" wrapText="1"/>
    </xf>
    <xf numFmtId="0" fontId="0" fillId="2" borderId="0" xfId="0" applyFill="1"/>
    <xf numFmtId="2" fontId="1" fillId="2" borderId="8" xfId="0" applyNumberFormat="1"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6" xfId="0" applyFont="1" applyFill="1" applyBorder="1" applyAlignment="1">
      <alignment horizontal="left" vertical="center" wrapText="1"/>
    </xf>
    <xf numFmtId="2" fontId="1" fillId="2" borderId="6" xfId="0" applyNumberFormat="1" applyFont="1" applyFill="1" applyBorder="1" applyAlignment="1">
      <alignment horizontal="center" vertical="center" wrapText="1"/>
    </xf>
    <xf numFmtId="0" fontId="8" fillId="2" borderId="8" xfId="0" applyFont="1" applyFill="1" applyBorder="1" applyAlignment="1">
      <alignment horizontal="center" vertical="center" wrapText="1"/>
    </xf>
    <xf numFmtId="4" fontId="1" fillId="0" borderId="8" xfId="0" applyNumberFormat="1" applyFont="1" applyBorder="1" applyAlignment="1">
      <alignment horizontal="center" vertical="center" wrapText="1"/>
    </xf>
    <xf numFmtId="0" fontId="0" fillId="0" borderId="8" xfId="0" applyBorder="1"/>
    <xf numFmtId="0" fontId="0" fillId="0" borderId="8" xfId="0" applyBorder="1" applyAlignment="1">
      <alignment horizontal="center" vertical="center"/>
    </xf>
    <xf numFmtId="0" fontId="1" fillId="2" borderId="8" xfId="0" applyFont="1" applyFill="1" applyBorder="1" applyAlignment="1">
      <alignment horizontal="center" vertical="center" wrapText="1"/>
    </xf>
    <xf numFmtId="0" fontId="0" fillId="4" borderId="0" xfId="0" applyFill="1"/>
    <xf numFmtId="0" fontId="0" fillId="2" borderId="8" xfId="0" applyFill="1" applyBorder="1" applyAlignment="1">
      <alignment horizontal="center" vertical="center"/>
    </xf>
    <xf numFmtId="0" fontId="1" fillId="0" borderId="8" xfId="0" applyFont="1" applyBorder="1" applyAlignment="1">
      <alignment horizontal="left" vertical="center" wrapText="1"/>
    </xf>
    <xf numFmtId="0" fontId="0" fillId="2" borderId="6" xfId="0" applyFill="1" applyBorder="1" applyAlignment="1">
      <alignment horizontal="center" vertical="center"/>
    </xf>
    <xf numFmtId="0" fontId="0" fillId="0" borderId="10" xfId="0" applyBorder="1"/>
    <xf numFmtId="0" fontId="8" fillId="3" borderId="6" xfId="0" applyFont="1" applyFill="1" applyBorder="1" applyAlignment="1">
      <alignment vertical="center" wrapText="1"/>
    </xf>
    <xf numFmtId="166" fontId="1" fillId="3" borderId="17" xfId="1" applyFont="1" applyFill="1" applyBorder="1" applyAlignment="1" applyProtection="1">
      <alignment horizontal="center" vertical="center" wrapText="1"/>
    </xf>
    <xf numFmtId="0" fontId="1" fillId="0" borderId="34" xfId="0" applyFont="1" applyBorder="1" applyAlignment="1">
      <alignment horizontal="left" vertical="center" wrapText="1"/>
    </xf>
    <xf numFmtId="2" fontId="1" fillId="0" borderId="3" xfId="0" applyNumberFormat="1" applyFont="1" applyBorder="1" applyAlignment="1">
      <alignment horizontal="center" vertical="center" wrapText="1"/>
    </xf>
    <xf numFmtId="0" fontId="0" fillId="0" borderId="2" xfId="0" applyBorder="1" applyAlignment="1">
      <alignment horizontal="center" vertical="center" wrapText="1"/>
    </xf>
    <xf numFmtId="0" fontId="0" fillId="0" borderId="10" xfId="0" applyBorder="1" applyAlignment="1">
      <alignment horizontal="center" vertical="center" wrapText="1"/>
    </xf>
    <xf numFmtId="0" fontId="1" fillId="0" borderId="0" xfId="0" applyFont="1" applyAlignment="1">
      <alignment horizontal="center" vertical="center" wrapText="1"/>
    </xf>
    <xf numFmtId="0" fontId="1" fillId="0" borderId="3" xfId="0" applyFont="1" applyBorder="1" applyAlignment="1">
      <alignment horizontal="left" vertical="center" wrapText="1"/>
    </xf>
    <xf numFmtId="0" fontId="0" fillId="0" borderId="3" xfId="0" applyBorder="1" applyAlignment="1">
      <alignment horizontal="center" vertical="center" wrapText="1"/>
    </xf>
    <xf numFmtId="2" fontId="1" fillId="0" borderId="0" xfId="0" applyNumberFormat="1" applyFont="1" applyAlignment="1">
      <alignment horizontal="center" vertical="center" wrapText="1"/>
    </xf>
    <xf numFmtId="166" fontId="44" fillId="0" borderId="0" xfId="1" applyBorder="1" applyProtection="1"/>
    <xf numFmtId="166" fontId="44" fillId="0" borderId="8" xfId="1" applyBorder="1" applyProtection="1"/>
    <xf numFmtId="0" fontId="8" fillId="0" borderId="34" xfId="0" applyFont="1" applyBorder="1" applyAlignment="1">
      <alignment horizontal="center" vertical="center" wrapText="1"/>
    </xf>
    <xf numFmtId="0" fontId="0" fillId="0" borderId="13" xfId="0" applyBorder="1" applyAlignment="1">
      <alignment horizontal="center" vertical="center" wrapText="1"/>
    </xf>
    <xf numFmtId="0" fontId="1" fillId="0" borderId="37" xfId="0" applyFont="1" applyBorder="1" applyAlignment="1">
      <alignment horizontal="center" vertical="center" wrapText="1"/>
    </xf>
    <xf numFmtId="0" fontId="0" fillId="0" borderId="6" xfId="0" applyBorder="1"/>
    <xf numFmtId="2" fontId="1" fillId="0" borderId="38" xfId="0" applyNumberFormat="1" applyFont="1" applyBorder="1" applyAlignment="1">
      <alignment horizontal="center" vertical="center" wrapText="1"/>
    </xf>
    <xf numFmtId="0" fontId="0" fillId="0" borderId="23" xfId="0" applyBorder="1"/>
    <xf numFmtId="0" fontId="1" fillId="0" borderId="7" xfId="0" applyFont="1" applyBorder="1"/>
    <xf numFmtId="0" fontId="0" fillId="0" borderId="6" xfId="0" applyBorder="1" applyAlignment="1">
      <alignment horizontal="center"/>
    </xf>
    <xf numFmtId="0" fontId="8" fillId="0" borderId="6" xfId="0" applyFont="1" applyBorder="1" applyAlignment="1">
      <alignment horizontal="left"/>
    </xf>
    <xf numFmtId="0" fontId="8" fillId="0" borderId="6" xfId="0" applyFont="1" applyBorder="1" applyAlignment="1">
      <alignment horizontal="center"/>
    </xf>
    <xf numFmtId="0" fontId="8" fillId="0" borderId="7" xfId="0" applyFont="1" applyBorder="1" applyAlignment="1">
      <alignment vertical="top"/>
    </xf>
    <xf numFmtId="0" fontId="18" fillId="0" borderId="6" xfId="0" applyFont="1" applyBorder="1" applyAlignment="1">
      <alignment horizontal="center"/>
    </xf>
    <xf numFmtId="0" fontId="18" fillId="0" borderId="6" xfId="0" applyFont="1" applyBorder="1" applyAlignment="1">
      <alignment horizontal="center" wrapText="1"/>
    </xf>
    <xf numFmtId="0" fontId="19" fillId="0" borderId="6" xfId="0" applyFont="1" applyBorder="1"/>
    <xf numFmtId="2" fontId="19" fillId="0" borderId="6" xfId="0" applyNumberFormat="1" applyFont="1" applyBorder="1" applyAlignment="1">
      <alignment horizontal="center"/>
    </xf>
    <xf numFmtId="4" fontId="19" fillId="0" borderId="6" xfId="0" applyNumberFormat="1" applyFont="1" applyBorder="1" applyAlignment="1">
      <alignment horizontal="center"/>
    </xf>
    <xf numFmtId="2" fontId="19" fillId="0" borderId="17" xfId="0" applyNumberFormat="1" applyFont="1" applyBorder="1" applyAlignment="1">
      <alignment horizontal="center"/>
    </xf>
    <xf numFmtId="0" fontId="3" fillId="0" borderId="6" xfId="0" applyFont="1" applyBorder="1" applyAlignment="1">
      <alignment horizontal="center"/>
    </xf>
    <xf numFmtId="9" fontId="8" fillId="0" borderId="6" xfId="0" applyNumberFormat="1" applyFont="1" applyBorder="1"/>
    <xf numFmtId="166" fontId="1" fillId="0" borderId="6" xfId="1" applyFont="1" applyBorder="1" applyAlignment="1" applyProtection="1">
      <alignment horizontal="right"/>
    </xf>
    <xf numFmtId="166" fontId="1" fillId="0" borderId="6" xfId="1" applyFont="1" applyBorder="1" applyAlignment="1" applyProtection="1">
      <alignment horizontal="left"/>
    </xf>
    <xf numFmtId="0" fontId="8" fillId="5" borderId="7" xfId="0" applyFont="1" applyFill="1" applyBorder="1" applyAlignment="1">
      <alignment horizontal="center"/>
    </xf>
    <xf numFmtId="0" fontId="8" fillId="5" borderId="6" xfId="0" applyFont="1" applyFill="1" applyBorder="1" applyAlignment="1">
      <alignment horizontal="left"/>
    </xf>
    <xf numFmtId="0" fontId="3" fillId="5" borderId="6" xfId="0" applyFont="1" applyFill="1" applyBorder="1" applyAlignment="1">
      <alignment horizontal="center" wrapText="1"/>
    </xf>
    <xf numFmtId="168" fontId="8" fillId="5" borderId="6" xfId="0" applyNumberFormat="1" applyFont="1" applyFill="1" applyBorder="1"/>
    <xf numFmtId="4" fontId="8" fillId="6" borderId="6" xfId="0" applyNumberFormat="1" applyFont="1" applyFill="1" applyBorder="1" applyAlignment="1">
      <alignment horizontal="right"/>
    </xf>
    <xf numFmtId="4" fontId="8" fillId="2" borderId="6" xfId="0" applyNumberFormat="1" applyFont="1" applyFill="1" applyBorder="1" applyAlignment="1">
      <alignment horizontal="center"/>
    </xf>
    <xf numFmtId="0" fontId="8" fillId="0" borderId="7" xfId="0" applyFont="1" applyBorder="1" applyAlignment="1">
      <alignment horizontal="center" vertical="top"/>
    </xf>
    <xf numFmtId="0" fontId="3" fillId="0" borderId="6" xfId="0" applyFont="1" applyBorder="1" applyAlignment="1">
      <alignment horizontal="center" wrapText="1"/>
    </xf>
    <xf numFmtId="10" fontId="8" fillId="0" borderId="6" xfId="1" applyNumberFormat="1" applyFont="1" applyBorder="1" applyProtection="1"/>
    <xf numFmtId="9" fontId="8" fillId="0" borderId="6" xfId="1" applyNumberFormat="1" applyFont="1" applyBorder="1" applyAlignment="1" applyProtection="1">
      <alignment horizontal="right"/>
    </xf>
    <xf numFmtId="9" fontId="8" fillId="2" borderId="6" xfId="1" applyNumberFormat="1" applyFont="1" applyFill="1" applyBorder="1" applyProtection="1"/>
    <xf numFmtId="9" fontId="8" fillId="2" borderId="6" xfId="1" applyNumberFormat="1" applyFont="1" applyFill="1" applyBorder="1" applyAlignment="1" applyProtection="1">
      <alignment horizontal="right"/>
    </xf>
    <xf numFmtId="9" fontId="8" fillId="2" borderId="6" xfId="3" applyFont="1" applyFill="1" applyBorder="1" applyProtection="1"/>
    <xf numFmtId="0" fontId="8" fillId="5" borderId="7" xfId="0" applyFont="1" applyFill="1" applyBorder="1" applyAlignment="1">
      <alignment horizontal="center" vertical="top"/>
    </xf>
    <xf numFmtId="0" fontId="8" fillId="5" borderId="6" xfId="0" applyFont="1" applyFill="1" applyBorder="1" applyAlignment="1">
      <alignment wrapText="1"/>
    </xf>
    <xf numFmtId="0" fontId="1" fillId="0" borderId="7" xfId="0" applyFont="1" applyBorder="1" applyAlignment="1">
      <alignment horizontal="center" vertical="top"/>
    </xf>
    <xf numFmtId="0" fontId="3" fillId="0" borderId="6" xfId="0" applyFont="1" applyBorder="1"/>
    <xf numFmtId="0" fontId="8" fillId="5" borderId="6" xfId="0" applyFont="1" applyFill="1" applyBorder="1" applyAlignment="1">
      <alignment horizontal="left" wrapText="1"/>
    </xf>
    <xf numFmtId="0" fontId="3" fillId="5" borderId="6" xfId="0" applyFont="1" applyFill="1" applyBorder="1" applyAlignment="1">
      <alignment horizontal="center"/>
    </xf>
    <xf numFmtId="4" fontId="8" fillId="2" borderId="6" xfId="0" applyNumberFormat="1" applyFont="1" applyFill="1" applyBorder="1" applyAlignment="1">
      <alignment horizontal="right"/>
    </xf>
    <xf numFmtId="0" fontId="8" fillId="5" borderId="6" xfId="0" applyFont="1" applyFill="1" applyBorder="1" applyAlignment="1">
      <alignment horizontal="justify" wrapText="1"/>
    </xf>
    <xf numFmtId="0" fontId="1" fillId="0" borderId="7" xfId="0" applyFont="1" applyBorder="1" applyAlignment="1">
      <alignment horizontal="center"/>
    </xf>
    <xf numFmtId="0" fontId="8" fillId="0" borderId="6" xfId="0" applyFont="1" applyBorder="1"/>
    <xf numFmtId="10" fontId="8" fillId="2" borderId="6" xfId="1" applyNumberFormat="1" applyFont="1" applyFill="1" applyBorder="1" applyProtection="1"/>
    <xf numFmtId="4" fontId="8" fillId="2" borderId="6" xfId="0" applyNumberFormat="1" applyFont="1" applyFill="1" applyBorder="1" applyAlignment="1">
      <alignment horizontal="center" vertical="center"/>
    </xf>
    <xf numFmtId="9" fontId="8" fillId="2" borderId="6" xfId="0" applyNumberFormat="1" applyFont="1" applyFill="1" applyBorder="1" applyAlignment="1">
      <alignment horizontal="right"/>
    </xf>
    <xf numFmtId="166" fontId="8" fillId="2" borderId="6" xfId="1" applyFont="1" applyFill="1" applyBorder="1" applyProtection="1"/>
    <xf numFmtId="0" fontId="8" fillId="5" borderId="6" xfId="0" applyFont="1" applyFill="1" applyBorder="1" applyAlignment="1">
      <alignment horizontal="justify" vertical="center" wrapText="1"/>
    </xf>
    <xf numFmtId="0" fontId="8" fillId="0" borderId="7" xfId="0" applyFont="1" applyBorder="1"/>
    <xf numFmtId="168" fontId="8" fillId="0" borderId="6" xfId="0" applyNumberFormat="1" applyFont="1" applyBorder="1"/>
    <xf numFmtId="168" fontId="8" fillId="0" borderId="6" xfId="1" applyNumberFormat="1" applyFont="1" applyBorder="1" applyProtection="1"/>
    <xf numFmtId="4" fontId="0" fillId="0" borderId="6" xfId="0" applyNumberFormat="1" applyBorder="1" applyAlignment="1">
      <alignment horizontal="center"/>
    </xf>
    <xf numFmtId="166" fontId="8" fillId="0" borderId="17" xfId="1" applyFont="1" applyBorder="1" applyAlignment="1" applyProtection="1">
      <alignment horizontal="center"/>
    </xf>
    <xf numFmtId="10" fontId="1" fillId="0" borderId="6" xfId="1" applyNumberFormat="1" applyFont="1" applyBorder="1" applyAlignment="1" applyProtection="1">
      <alignment horizontal="center"/>
    </xf>
    <xf numFmtId="10" fontId="8" fillId="0" borderId="17" xfId="1" applyNumberFormat="1" applyFont="1" applyBorder="1" applyAlignment="1" applyProtection="1">
      <alignment horizontal="right"/>
    </xf>
    <xf numFmtId="4" fontId="0" fillId="0" borderId="17" xfId="0" applyNumberFormat="1" applyBorder="1" applyAlignment="1">
      <alignment horizontal="center"/>
    </xf>
    <xf numFmtId="10" fontId="1" fillId="0" borderId="39" xfId="1" applyNumberFormat="1" applyFont="1" applyBorder="1" applyAlignment="1" applyProtection="1">
      <alignment horizontal="center"/>
    </xf>
    <xf numFmtId="0" fontId="8" fillId="0" borderId="40" xfId="0" applyFont="1" applyBorder="1" applyAlignment="1">
      <alignment horizontal="left"/>
    </xf>
    <xf numFmtId="0" fontId="8" fillId="0" borderId="40" xfId="0" applyFont="1" applyBorder="1" applyAlignment="1">
      <alignment horizontal="center"/>
    </xf>
    <xf numFmtId="10" fontId="1" fillId="0" borderId="40" xfId="1" applyNumberFormat="1" applyFont="1" applyBorder="1" applyAlignment="1" applyProtection="1">
      <alignment horizontal="center"/>
    </xf>
    <xf numFmtId="10" fontId="0" fillId="0" borderId="40" xfId="0" applyNumberFormat="1" applyBorder="1" applyAlignment="1">
      <alignment horizontal="center"/>
    </xf>
    <xf numFmtId="10" fontId="0" fillId="0" borderId="41" xfId="0" applyNumberFormat="1" applyBorder="1" applyAlignment="1">
      <alignment horizontal="center"/>
    </xf>
    <xf numFmtId="0" fontId="0" fillId="0" borderId="0" xfId="0" applyAlignment="1">
      <alignment vertical="center" wrapText="1"/>
    </xf>
    <xf numFmtId="0" fontId="0" fillId="0" borderId="0" xfId="0" applyAlignment="1">
      <alignment horizontal="center" wrapText="1"/>
    </xf>
    <xf numFmtId="0" fontId="0" fillId="0" borderId="0" xfId="0" applyAlignment="1">
      <alignment horizontal="center" vertical="center" wrapText="1"/>
    </xf>
    <xf numFmtId="0" fontId="26" fillId="0" borderId="10" xfId="16" applyFont="1" applyBorder="1"/>
    <xf numFmtId="0" fontId="26" fillId="0" borderId="0" xfId="16" applyFont="1"/>
    <xf numFmtId="0" fontId="27" fillId="0" borderId="42" xfId="16" applyFont="1" applyBorder="1" applyAlignment="1">
      <alignment horizontal="right" vertical="center"/>
    </xf>
    <xf numFmtId="10" fontId="16" fillId="7" borderId="43" xfId="16" applyNumberFormat="1" applyFont="1" applyFill="1" applyBorder="1" applyAlignment="1" applyProtection="1">
      <alignment horizontal="left" vertical="center" wrapText="1"/>
      <protection locked="0"/>
    </xf>
    <xf numFmtId="0" fontId="16" fillId="0" borderId="44" xfId="16" applyFont="1" applyBorder="1" applyAlignment="1">
      <alignment horizontal="center"/>
    </xf>
    <xf numFmtId="0" fontId="27" fillId="0" borderId="10" xfId="16" applyFont="1" applyBorder="1" applyAlignment="1">
      <alignment horizontal="right" vertical="center"/>
    </xf>
    <xf numFmtId="49" fontId="16" fillId="7" borderId="0" xfId="16" applyNumberFormat="1" applyFont="1" applyFill="1" applyAlignment="1" applyProtection="1">
      <alignment horizontal="center" vertical="center" wrapText="1"/>
      <protection locked="0"/>
    </xf>
    <xf numFmtId="0" fontId="16" fillId="0" borderId="5" xfId="16" applyFont="1" applyBorder="1" applyAlignment="1">
      <alignment horizontal="center"/>
    </xf>
    <xf numFmtId="0" fontId="9" fillId="0" borderId="10" xfId="16" applyFont="1" applyBorder="1" applyAlignment="1">
      <alignment horizontal="right" vertical="center"/>
    </xf>
    <xf numFmtId="10" fontId="16" fillId="0" borderId="0" xfId="16" applyNumberFormat="1" applyFont="1" applyAlignment="1">
      <alignment horizontal="left" vertical="center"/>
    </xf>
    <xf numFmtId="0" fontId="16" fillId="0" borderId="0" xfId="16" applyFont="1" applyAlignment="1">
      <alignment horizontal="center" wrapText="1"/>
    </xf>
    <xf numFmtId="0" fontId="8" fillId="0" borderId="10" xfId="8" applyFont="1" applyBorder="1"/>
    <xf numFmtId="0" fontId="8" fillId="0" borderId="0" xfId="8" applyFont="1"/>
    <xf numFmtId="0" fontId="1" fillId="0" borderId="10" xfId="8" applyBorder="1"/>
    <xf numFmtId="0" fontId="1" fillId="7" borderId="0" xfId="8" applyFill="1" applyAlignment="1" applyProtection="1">
      <alignment horizontal="left"/>
      <protection locked="0"/>
    </xf>
    <xf numFmtId="0" fontId="1" fillId="0" borderId="0" xfId="8"/>
    <xf numFmtId="0" fontId="8" fillId="0" borderId="0" xfId="8" applyFont="1" applyAlignment="1">
      <alignment horizontal="center"/>
    </xf>
    <xf numFmtId="0" fontId="1" fillId="0" borderId="5" xfId="8" applyBorder="1"/>
    <xf numFmtId="0" fontId="28" fillId="0" borderId="5" xfId="8" applyFont="1" applyBorder="1"/>
    <xf numFmtId="0" fontId="1" fillId="0" borderId="0" xfId="8" applyAlignment="1">
      <alignment horizontal="center"/>
    </xf>
    <xf numFmtId="0" fontId="28" fillId="0" borderId="10" xfId="8" applyFont="1" applyBorder="1"/>
    <xf numFmtId="0" fontId="28" fillId="0" borderId="0" xfId="8" applyFont="1"/>
    <xf numFmtId="0" fontId="29" fillId="0" borderId="0" xfId="8" applyFont="1" applyAlignment="1">
      <alignment horizontal="center"/>
    </xf>
    <xf numFmtId="0" fontId="1" fillId="0" borderId="10" xfId="8" applyBorder="1" applyAlignment="1">
      <alignment horizontal="right"/>
    </xf>
    <xf numFmtId="0" fontId="1" fillId="0" borderId="0" xfId="8" applyAlignment="1">
      <alignment horizontal="justify" vertical="top" wrapText="1"/>
    </xf>
    <xf numFmtId="2" fontId="1" fillId="7" borderId="0" xfId="8" applyNumberFormat="1" applyFill="1" applyAlignment="1" applyProtection="1">
      <alignment horizontal="center" vertical="top" wrapText="1"/>
      <protection locked="0"/>
    </xf>
    <xf numFmtId="0" fontId="1" fillId="0" borderId="0" xfId="8" applyAlignment="1">
      <alignment horizontal="center" vertical="top" wrapText="1"/>
    </xf>
    <xf numFmtId="0" fontId="30" fillId="0" borderId="0" xfId="8" applyFont="1" applyAlignment="1">
      <alignment horizontal="justify" vertical="top" wrapText="1"/>
    </xf>
    <xf numFmtId="2" fontId="1" fillId="0" borderId="0" xfId="8" applyNumberFormat="1" applyAlignment="1">
      <alignment horizontal="center" vertical="top" wrapText="1"/>
    </xf>
    <xf numFmtId="0" fontId="8" fillId="0" borderId="0" xfId="8" applyFont="1" applyAlignment="1">
      <alignment horizontal="justify"/>
    </xf>
    <xf numFmtId="2" fontId="8" fillId="0" borderId="0" xfId="8" applyNumberFormat="1" applyFont="1" applyAlignment="1">
      <alignment horizontal="center"/>
    </xf>
    <xf numFmtId="0" fontId="8" fillId="0" borderId="0" xfId="8" applyFont="1" applyAlignment="1">
      <alignment horizontal="center" vertical="top" wrapText="1"/>
    </xf>
    <xf numFmtId="0" fontId="30" fillId="0" borderId="0" xfId="8" applyFont="1" applyAlignment="1">
      <alignment horizontal="left" vertical="top" wrapText="1" indent="5"/>
    </xf>
    <xf numFmtId="0" fontId="2" fillId="0" borderId="5" xfId="9" applyBorder="1"/>
    <xf numFmtId="0" fontId="2" fillId="0" borderId="10" xfId="9" applyBorder="1"/>
    <xf numFmtId="0" fontId="31" fillId="0" borderId="5" xfId="8" applyFont="1" applyBorder="1" applyAlignment="1">
      <alignment horizontal="center"/>
    </xf>
    <xf numFmtId="0" fontId="2" fillId="0" borderId="0" xfId="9"/>
    <xf numFmtId="0" fontId="2" fillId="0" borderId="0" xfId="9" applyAlignment="1">
      <alignment wrapText="1"/>
    </xf>
    <xf numFmtId="0" fontId="2" fillId="0" borderId="5" xfId="9" applyBorder="1" applyAlignment="1">
      <alignment wrapText="1"/>
    </xf>
    <xf numFmtId="0" fontId="2" fillId="0" borderId="25" xfId="9" applyBorder="1"/>
    <xf numFmtId="0" fontId="9" fillId="2" borderId="0" xfId="0" applyFont="1" applyFill="1"/>
    <xf numFmtId="0" fontId="5" fillId="0" borderId="34" xfId="0" applyFont="1" applyBorder="1" applyAlignment="1">
      <alignment vertical="center"/>
    </xf>
    <xf numFmtId="0" fontId="0" fillId="0" borderId="46" xfId="0" applyBorder="1"/>
    <xf numFmtId="10" fontId="6" fillId="0" borderId="34" xfId="0" applyNumberFormat="1" applyFont="1" applyBorder="1" applyAlignment="1">
      <alignment horizontal="center" vertical="center"/>
    </xf>
    <xf numFmtId="166" fontId="7" fillId="0" borderId="34" xfId="1" applyFont="1" applyBorder="1" applyAlignment="1" applyProtection="1">
      <alignment horizontal="center" vertical="center" wrapText="1"/>
    </xf>
    <xf numFmtId="166" fontId="25" fillId="0" borderId="6" xfId="1" applyFont="1" applyBorder="1" applyAlignment="1" applyProtection="1">
      <alignment horizontal="center" vertical="center" wrapText="1"/>
    </xf>
    <xf numFmtId="164" fontId="1" fillId="0" borderId="34" xfId="2" applyFont="1" applyBorder="1" applyAlignment="1" applyProtection="1">
      <alignment vertical="center" wrapText="1"/>
    </xf>
    <xf numFmtId="10" fontId="9" fillId="2" borderId="6" xfId="1" applyNumberFormat="1" applyFont="1" applyFill="1" applyBorder="1" applyAlignment="1" applyProtection="1">
      <alignment horizontal="center"/>
    </xf>
    <xf numFmtId="166" fontId="9" fillId="2" borderId="6" xfId="1" applyFont="1" applyFill="1" applyBorder="1" applyAlignment="1" applyProtection="1">
      <alignment horizontal="center"/>
    </xf>
    <xf numFmtId="0" fontId="0" fillId="0" borderId="6" xfId="0" applyBorder="1" applyAlignment="1">
      <alignment horizontal="center" vertical="center"/>
    </xf>
    <xf numFmtId="164" fontId="8" fillId="0" borderId="34" xfId="2" applyFont="1" applyBorder="1" applyAlignment="1" applyProtection="1">
      <alignment vertical="center" wrapText="1"/>
    </xf>
    <xf numFmtId="166" fontId="9" fillId="2" borderId="0" xfId="1" applyFont="1" applyFill="1" applyBorder="1" applyAlignment="1" applyProtection="1">
      <alignment horizontal="center"/>
    </xf>
    <xf numFmtId="164" fontId="10" fillId="3" borderId="34" xfId="0" applyNumberFormat="1" applyFont="1" applyFill="1" applyBorder="1" applyAlignment="1">
      <alignment vertical="center" wrapText="1"/>
    </xf>
    <xf numFmtId="0" fontId="0" fillId="0" borderId="13" xfId="0" applyBorder="1" applyAlignment="1">
      <alignment vertical="center"/>
    </xf>
    <xf numFmtId="0" fontId="0" fillId="0" borderId="37" xfId="0" applyBorder="1" applyAlignment="1">
      <alignment horizontal="center"/>
    </xf>
    <xf numFmtId="0" fontId="0" fillId="0" borderId="37" xfId="0" applyBorder="1"/>
    <xf numFmtId="0" fontId="0" fillId="0" borderId="37" xfId="0" applyBorder="1" applyAlignment="1">
      <alignment vertical="center"/>
    </xf>
    <xf numFmtId="0" fontId="0" fillId="0" borderId="47" xfId="0" applyBorder="1"/>
    <xf numFmtId="0" fontId="37" fillId="9" borderId="6" xfId="0" applyFont="1" applyFill="1" applyBorder="1" applyAlignment="1">
      <alignment horizontal="left" wrapText="1"/>
    </xf>
    <xf numFmtId="0" fontId="38" fillId="9" borderId="6" xfId="0" applyFont="1" applyFill="1" applyBorder="1" applyAlignment="1">
      <alignment horizontal="left" wrapText="1"/>
    </xf>
    <xf numFmtId="0" fontId="37" fillId="9" borderId="6" xfId="0" applyFont="1" applyFill="1" applyBorder="1" applyAlignment="1">
      <alignment horizontal="center" wrapText="1"/>
    </xf>
    <xf numFmtId="0" fontId="37" fillId="0" borderId="6" xfId="0" applyFont="1" applyBorder="1" applyAlignment="1">
      <alignment vertical="top" wrapText="1"/>
    </xf>
    <xf numFmtId="0" fontId="37" fillId="0" borderId="8" xfId="0" applyFont="1" applyBorder="1" applyAlignment="1">
      <alignment vertical="top" wrapText="1"/>
    </xf>
    <xf numFmtId="0" fontId="0" fillId="0" borderId="6" xfId="0" applyBorder="1" applyAlignment="1">
      <alignment vertical="top" wrapText="1"/>
    </xf>
    <xf numFmtId="0" fontId="0" fillId="0" borderId="6" xfId="0" applyBorder="1" applyAlignment="1">
      <alignment horizontal="center" vertical="top" wrapText="1"/>
    </xf>
    <xf numFmtId="0" fontId="0" fillId="0" borderId="6" xfId="0" applyBorder="1" applyAlignment="1">
      <alignment horizontal="right" vertical="top" wrapText="1"/>
    </xf>
    <xf numFmtId="4" fontId="0" fillId="0" borderId="6" xfId="0" applyNumberFormat="1" applyBorder="1" applyAlignment="1">
      <alignment horizontal="right" vertical="top" wrapText="1"/>
    </xf>
    <xf numFmtId="0" fontId="9" fillId="0" borderId="0" xfId="0" applyFont="1" applyAlignment="1">
      <alignment horizontal="center"/>
    </xf>
    <xf numFmtId="0" fontId="9" fillId="0" borderId="0" xfId="0" applyFont="1"/>
    <xf numFmtId="169" fontId="9" fillId="0" borderId="0" xfId="0" applyNumberFormat="1" applyFont="1"/>
    <xf numFmtId="0" fontId="37" fillId="9" borderId="6" xfId="0" applyFont="1" applyFill="1" applyBorder="1" applyAlignment="1">
      <alignment horizontal="right" wrapText="1"/>
    </xf>
    <xf numFmtId="0" fontId="0" fillId="0" borderId="6" xfId="0" applyBorder="1" applyAlignment="1">
      <alignment horizontal="left" vertical="top" wrapText="1"/>
    </xf>
    <xf numFmtId="0" fontId="37" fillId="0" borderId="6" xfId="0" applyFont="1" applyBorder="1" applyAlignment="1">
      <alignment horizontal="left" vertical="top" wrapText="1"/>
    </xf>
    <xf numFmtId="0" fontId="1" fillId="0" borderId="0" xfId="12"/>
    <xf numFmtId="0" fontId="40" fillId="2" borderId="32" xfId="13" applyFont="1" applyFill="1" applyBorder="1" applyAlignment="1">
      <alignment horizontal="center" vertical="center"/>
    </xf>
    <xf numFmtId="0" fontId="40" fillId="2" borderId="45" xfId="13" applyFont="1" applyFill="1" applyBorder="1" applyAlignment="1">
      <alignment horizontal="center" vertical="center"/>
    </xf>
    <xf numFmtId="0" fontId="40" fillId="2" borderId="51" xfId="13" applyFont="1" applyFill="1" applyBorder="1" applyAlignment="1">
      <alignment horizontal="center" vertical="center"/>
    </xf>
    <xf numFmtId="0" fontId="40" fillId="2" borderId="52" xfId="13" applyFont="1" applyFill="1" applyBorder="1" applyAlignment="1">
      <alignment horizontal="center" vertical="center"/>
    </xf>
    <xf numFmtId="0" fontId="40" fillId="2" borderId="48" xfId="13" applyFont="1" applyFill="1" applyBorder="1" applyAlignment="1">
      <alignment horizontal="center" vertical="center" wrapText="1"/>
    </xf>
    <xf numFmtId="0" fontId="27" fillId="2" borderId="54" xfId="13" applyFont="1" applyFill="1" applyBorder="1" applyAlignment="1">
      <alignment horizontal="center" vertical="center"/>
    </xf>
    <xf numFmtId="1" fontId="41" fillId="2" borderId="8" xfId="15" applyNumberFormat="1" applyFont="1" applyFill="1" applyBorder="1" applyAlignment="1">
      <alignment horizontal="center" vertical="center" wrapText="1"/>
    </xf>
    <xf numFmtId="0" fontId="27" fillId="2" borderId="6" xfId="13" applyFont="1" applyFill="1" applyBorder="1" applyAlignment="1">
      <alignment horizontal="left" vertical="center" wrapText="1"/>
    </xf>
    <xf numFmtId="0" fontId="27" fillId="2" borderId="20" xfId="13" applyFont="1" applyFill="1" applyBorder="1" applyAlignment="1">
      <alignment horizontal="center" vertical="center"/>
    </xf>
    <xf numFmtId="2" fontId="27" fillId="2" borderId="11" xfId="13" applyNumberFormat="1" applyFont="1" applyFill="1" applyBorder="1" applyAlignment="1">
      <alignment horizontal="center" vertical="center" wrapText="1"/>
    </xf>
    <xf numFmtId="2" fontId="27" fillId="2" borderId="41" xfId="13" applyNumberFormat="1" applyFont="1" applyFill="1" applyBorder="1" applyAlignment="1">
      <alignment horizontal="center" vertical="center" wrapText="1"/>
    </xf>
    <xf numFmtId="2" fontId="27" fillId="2" borderId="19" xfId="13" applyNumberFormat="1" applyFont="1" applyFill="1" applyBorder="1" applyAlignment="1">
      <alignment horizontal="center" vertical="center" wrapText="1"/>
    </xf>
    <xf numFmtId="2" fontId="27" fillId="2" borderId="11" xfId="13" applyNumberFormat="1" applyFont="1" applyFill="1" applyBorder="1" applyAlignment="1">
      <alignment horizontal="center" vertical="center"/>
    </xf>
    <xf numFmtId="2" fontId="27" fillId="2" borderId="17" xfId="13" applyNumberFormat="1" applyFont="1" applyFill="1" applyBorder="1" applyAlignment="1">
      <alignment horizontal="center" vertical="center"/>
    </xf>
    <xf numFmtId="0" fontId="27" fillId="2" borderId="15" xfId="13" applyFont="1" applyFill="1" applyBorder="1" applyAlignment="1">
      <alignment horizontal="right" vertical="center"/>
    </xf>
    <xf numFmtId="0" fontId="27" fillId="2" borderId="9" xfId="13" applyFont="1" applyFill="1" applyBorder="1" applyAlignment="1">
      <alignment horizontal="right" vertical="center"/>
    </xf>
    <xf numFmtId="0" fontId="1" fillId="0" borderId="10" xfId="12" applyBorder="1"/>
    <xf numFmtId="0" fontId="27" fillId="2" borderId="10" xfId="13" applyFont="1" applyFill="1" applyBorder="1" applyAlignment="1">
      <alignment horizontal="right" vertical="center"/>
    </xf>
    <xf numFmtId="0" fontId="27" fillId="2" borderId="0" xfId="13" applyFont="1" applyFill="1" applyAlignment="1">
      <alignment horizontal="right" vertical="center"/>
    </xf>
    <xf numFmtId="2" fontId="27" fillId="2" borderId="41" xfId="13" applyNumberFormat="1" applyFont="1" applyFill="1" applyBorder="1" applyAlignment="1">
      <alignment horizontal="center" vertical="center"/>
    </xf>
    <xf numFmtId="2" fontId="40" fillId="2" borderId="41" xfId="13" applyNumberFormat="1" applyFont="1" applyFill="1" applyBorder="1" applyAlignment="1">
      <alignment horizontal="center" vertical="center"/>
    </xf>
    <xf numFmtId="2" fontId="27" fillId="2" borderId="8" xfId="13" applyNumberFormat="1" applyFont="1" applyFill="1" applyBorder="1" applyAlignment="1">
      <alignment horizontal="center" vertical="center"/>
    </xf>
    <xf numFmtId="0" fontId="40" fillId="2" borderId="48" xfId="13" applyFont="1" applyFill="1" applyBorder="1" applyAlignment="1">
      <alignment horizontal="center" vertical="center"/>
    </xf>
    <xf numFmtId="0" fontId="27" fillId="2" borderId="7" xfId="13" applyFont="1" applyFill="1" applyBorder="1" applyAlignment="1">
      <alignment horizontal="center" vertical="center"/>
    </xf>
    <xf numFmtId="2" fontId="27" fillId="2" borderId="17" xfId="13" applyNumberFormat="1" applyFont="1" applyFill="1" applyBorder="1" applyAlignment="1">
      <alignment horizontal="center" vertical="center" wrapText="1"/>
    </xf>
    <xf numFmtId="1" fontId="41" fillId="2" borderId="8" xfId="15" applyNumberFormat="1" applyFont="1" applyFill="1" applyBorder="1" applyAlignment="1">
      <alignment horizontal="left" vertical="center" wrapText="1"/>
    </xf>
    <xf numFmtId="0" fontId="31" fillId="2" borderId="10" xfId="7" applyFont="1" applyFill="1" applyBorder="1" applyAlignment="1">
      <alignment horizontal="center" vertical="center" wrapText="1"/>
    </xf>
    <xf numFmtId="1" fontId="41" fillId="2" borderId="9" xfId="15" applyNumberFormat="1" applyFont="1" applyFill="1" applyBorder="1" applyAlignment="1">
      <alignment horizontal="center" vertical="center" wrapText="1"/>
    </xf>
    <xf numFmtId="0" fontId="27" fillId="2" borderId="0" xfId="13" applyFont="1" applyFill="1" applyAlignment="1">
      <alignment horizontal="left" vertical="center" wrapText="1"/>
    </xf>
    <xf numFmtId="0" fontId="27" fillId="2" borderId="56" xfId="13" applyFont="1" applyFill="1" applyBorder="1" applyAlignment="1">
      <alignment horizontal="center" vertical="center"/>
    </xf>
    <xf numFmtId="2" fontId="27" fillId="2" borderId="0" xfId="13" applyNumberFormat="1" applyFont="1" applyFill="1" applyAlignment="1">
      <alignment horizontal="center" vertical="center"/>
    </xf>
    <xf numFmtId="2" fontId="27" fillId="2" borderId="24" xfId="13" applyNumberFormat="1" applyFont="1" applyFill="1" applyBorder="1" applyAlignment="1">
      <alignment horizontal="center" vertical="center"/>
    </xf>
    <xf numFmtId="4" fontId="27" fillId="2" borderId="0" xfId="13" applyNumberFormat="1" applyFont="1" applyFill="1" applyAlignment="1">
      <alignment horizontal="center" vertical="center"/>
    </xf>
    <xf numFmtId="4" fontId="27" fillId="2" borderId="46" xfId="13" applyNumberFormat="1" applyFont="1" applyFill="1" applyBorder="1" applyAlignment="1">
      <alignment horizontal="center" vertical="center"/>
    </xf>
    <xf numFmtId="0" fontId="27" fillId="2" borderId="16" xfId="13" applyFont="1" applyFill="1" applyBorder="1" applyAlignment="1">
      <alignment horizontal="center" vertical="center"/>
    </xf>
    <xf numFmtId="2" fontId="27" fillId="2" borderId="32" xfId="13" applyNumberFormat="1" applyFont="1" applyFill="1" applyBorder="1" applyAlignment="1">
      <alignment horizontal="center" vertical="center" wrapText="1"/>
    </xf>
    <xf numFmtId="0" fontId="1" fillId="0" borderId="5" xfId="12" applyBorder="1"/>
    <xf numFmtId="0" fontId="27" fillId="2" borderId="36" xfId="13" applyFont="1" applyFill="1" applyBorder="1" applyAlignment="1">
      <alignment horizontal="center" vertical="center"/>
    </xf>
    <xf numFmtId="2" fontId="27" fillId="2" borderId="6" xfId="13" applyNumberFormat="1" applyFont="1" applyFill="1" applyBorder="1" applyAlignment="1">
      <alignment horizontal="center" vertical="center" wrapText="1"/>
    </xf>
    <xf numFmtId="172" fontId="27" fillId="2" borderId="17" xfId="13" applyNumberFormat="1" applyFont="1" applyFill="1" applyBorder="1" applyAlignment="1">
      <alignment horizontal="center" vertical="center" wrapText="1"/>
    </xf>
    <xf numFmtId="0" fontId="11" fillId="0" borderId="26" xfId="0" applyFont="1" applyBorder="1" applyAlignment="1">
      <alignment horizontal="center" vertical="center" wrapText="1"/>
    </xf>
    <xf numFmtId="0" fontId="0" fillId="0" borderId="0" xfId="0"/>
    <xf numFmtId="0" fontId="13" fillId="0" borderId="27" xfId="0" applyFont="1" applyBorder="1" applyAlignment="1">
      <alignment horizontal="center" vertical="center" wrapText="1"/>
    </xf>
    <xf numFmtId="2" fontId="11" fillId="0" borderId="28" xfId="0" applyNumberFormat="1" applyFont="1" applyBorder="1" applyAlignment="1">
      <alignment horizontal="left" vertical="center"/>
    </xf>
    <xf numFmtId="2" fontId="11" fillId="0" borderId="28" xfId="0" applyNumberFormat="1" applyFont="1" applyBorder="1" applyAlignment="1">
      <alignment horizontal="left" vertical="center" wrapText="1"/>
    </xf>
    <xf numFmtId="2" fontId="11" fillId="0" borderId="29" xfId="0" applyNumberFormat="1" applyFont="1" applyBorder="1" applyAlignment="1">
      <alignment horizontal="left" vertical="center" wrapText="1"/>
    </xf>
    <xf numFmtId="0" fontId="7" fillId="0" borderId="27" xfId="0" applyFont="1" applyBorder="1" applyAlignment="1">
      <alignment horizontal="center" vertical="center"/>
    </xf>
    <xf numFmtId="0" fontId="8" fillId="3" borderId="7" xfId="0" applyFont="1" applyFill="1" applyBorder="1" applyAlignment="1">
      <alignment horizontal="center" vertical="center" wrapText="1"/>
    </xf>
    <xf numFmtId="0" fontId="0" fillId="0" borderId="7" xfId="0" applyBorder="1" applyAlignment="1">
      <alignment horizontal="center" vertical="center" wrapText="1"/>
    </xf>
    <xf numFmtId="166" fontId="1" fillId="0" borderId="17" xfId="1" applyFont="1" applyBorder="1" applyAlignment="1" applyProtection="1">
      <alignment horizontal="center" vertical="center" wrapText="1"/>
    </xf>
    <xf numFmtId="0" fontId="1" fillId="0" borderId="6" xfId="0" applyFont="1" applyBorder="1" applyAlignment="1">
      <alignment horizontal="left" vertical="center" wrapText="1"/>
    </xf>
    <xf numFmtId="0" fontId="8" fillId="0" borderId="6" xfId="0" applyFont="1" applyBorder="1" applyAlignment="1">
      <alignment horizontal="center" vertical="center" wrapText="1"/>
    </xf>
    <xf numFmtId="0" fontId="1" fillId="2" borderId="6" xfId="0" applyFont="1" applyFill="1" applyBorder="1" applyAlignment="1">
      <alignment horizontal="left" vertical="center" wrapText="1"/>
    </xf>
    <xf numFmtId="0" fontId="0" fillId="0" borderId="16" xfId="0" applyBorder="1" applyAlignment="1">
      <alignment horizontal="center" vertical="center" wrapText="1"/>
    </xf>
    <xf numFmtId="0" fontId="8" fillId="0" borderId="6" xfId="0" applyFont="1" applyBorder="1" applyAlignment="1">
      <alignment horizontal="left" vertical="center" wrapText="1"/>
    </xf>
    <xf numFmtId="166" fontId="1" fillId="0" borderId="11" xfId="1" applyFont="1" applyBorder="1" applyAlignment="1" applyProtection="1">
      <alignment horizontal="center" vertical="center" wrapText="1"/>
    </xf>
    <xf numFmtId="0" fontId="0" fillId="0" borderId="15" xfId="0" applyBorder="1" applyAlignment="1">
      <alignment horizontal="center" vertical="center" wrapText="1"/>
    </xf>
    <xf numFmtId="0" fontId="0" fillId="2" borderId="7" xfId="0" applyFill="1" applyBorder="1" applyAlignment="1">
      <alignment horizontal="center" vertical="center" wrapText="1"/>
    </xf>
    <xf numFmtId="0" fontId="1" fillId="2" borderId="6" xfId="0" applyFont="1" applyFill="1" applyBorder="1" applyAlignment="1">
      <alignment horizontal="center" vertical="center" wrapText="1"/>
    </xf>
    <xf numFmtId="166" fontId="1" fillId="2" borderId="17" xfId="1" applyFont="1" applyFill="1" applyBorder="1" applyAlignment="1" applyProtection="1">
      <alignment horizontal="center" vertical="center" wrapText="1"/>
    </xf>
    <xf numFmtId="0" fontId="8" fillId="2" borderId="6" xfId="0" applyFont="1" applyFill="1" applyBorder="1" applyAlignment="1">
      <alignment horizontal="center" vertical="center" wrapText="1"/>
    </xf>
    <xf numFmtId="2" fontId="0" fillId="0" borderId="11" xfId="0" applyNumberFormat="1" applyBorder="1" applyAlignment="1">
      <alignment horizontal="center" vertical="center"/>
    </xf>
    <xf numFmtId="2" fontId="0" fillId="0" borderId="17" xfId="0" applyNumberFormat="1" applyBorder="1" applyAlignment="1">
      <alignment horizontal="center" vertical="center"/>
    </xf>
    <xf numFmtId="0" fontId="1" fillId="0" borderId="16" xfId="0" applyFont="1" applyBorder="1" applyAlignment="1">
      <alignment horizontal="center" vertical="center" wrapText="1"/>
    </xf>
    <xf numFmtId="2" fontId="1" fillId="0" borderId="11" xfId="0" applyNumberFormat="1" applyFont="1" applyBorder="1" applyAlignment="1">
      <alignment horizontal="center" vertical="center"/>
    </xf>
    <xf numFmtId="0" fontId="1" fillId="0" borderId="2" xfId="0" applyFont="1" applyBorder="1" applyAlignment="1">
      <alignment horizontal="center" vertical="center" wrapText="1"/>
    </xf>
    <xf numFmtId="0" fontId="0" fillId="0" borderId="33" xfId="0" applyBorder="1" applyAlignment="1">
      <alignment horizontal="center" vertical="center" wrapText="1"/>
    </xf>
    <xf numFmtId="0" fontId="0" fillId="0" borderId="17" xfId="0" applyBorder="1" applyAlignment="1">
      <alignment horizontal="center" vertical="center"/>
    </xf>
    <xf numFmtId="0" fontId="9" fillId="0" borderId="6" xfId="0" applyFont="1" applyBorder="1" applyAlignment="1">
      <alignment horizontal="left" vertical="center" wrapText="1"/>
    </xf>
    <xf numFmtId="0" fontId="1" fillId="0" borderId="34" xfId="0" applyFont="1" applyBorder="1" applyAlignment="1">
      <alignment horizontal="center" vertical="center" wrapText="1"/>
    </xf>
    <xf numFmtId="166" fontId="1" fillId="0" borderId="4" xfId="1" applyFont="1" applyBorder="1" applyAlignment="1" applyProtection="1">
      <alignment horizontal="center" vertical="center" wrapText="1"/>
    </xf>
    <xf numFmtId="166" fontId="1" fillId="0" borderId="35" xfId="1" applyFont="1" applyBorder="1" applyAlignment="1" applyProtection="1">
      <alignment horizontal="center" vertical="center" wrapText="1"/>
    </xf>
    <xf numFmtId="0" fontId="1" fillId="0" borderId="36" xfId="0" applyFont="1" applyBorder="1" applyAlignment="1">
      <alignment horizontal="center" vertical="center" wrapText="1"/>
    </xf>
    <xf numFmtId="0" fontId="0" fillId="0" borderId="28" xfId="0" applyBorder="1" applyAlignment="1">
      <alignment horizontal="center" vertical="center" wrapText="1"/>
    </xf>
    <xf numFmtId="0" fontId="16" fillId="2" borderId="6" xfId="0" applyFont="1" applyFill="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left" vertical="center" wrapText="1"/>
    </xf>
    <xf numFmtId="0" fontId="1" fillId="0" borderId="33" xfId="0" applyFont="1" applyBorder="1" applyAlignment="1">
      <alignment horizontal="center" vertical="center" wrapText="1"/>
    </xf>
    <xf numFmtId="0" fontId="0" fillId="0" borderId="2" xfId="0" applyBorder="1" applyAlignment="1">
      <alignment horizontal="center" vertical="center" wrapText="1"/>
    </xf>
    <xf numFmtId="0" fontId="1" fillId="0" borderId="34" xfId="0" applyFont="1" applyBorder="1" applyAlignment="1">
      <alignment horizontal="left" vertical="center" wrapText="1"/>
    </xf>
    <xf numFmtId="0" fontId="0" fillId="0" borderId="6" xfId="0" applyBorder="1" applyAlignment="1">
      <alignment horizontal="center" vertical="center" wrapText="1"/>
    </xf>
    <xf numFmtId="0" fontId="1" fillId="0" borderId="15"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8" xfId="0" applyFont="1" applyBorder="1" applyAlignment="1">
      <alignment horizontal="center" vertical="center" wrapText="1"/>
    </xf>
    <xf numFmtId="0" fontId="1" fillId="0" borderId="36" xfId="0" applyFont="1" applyBorder="1" applyAlignment="1">
      <alignment horizontal="left" vertical="center" wrapText="1"/>
    </xf>
    <xf numFmtId="2" fontId="1" fillId="0" borderId="6" xfId="0" applyNumberFormat="1" applyFont="1" applyBorder="1" applyAlignment="1">
      <alignment horizontal="left" vertical="center" wrapText="1"/>
    </xf>
    <xf numFmtId="166" fontId="8" fillId="0" borderId="6" xfId="1" applyFont="1" applyBorder="1" applyAlignment="1" applyProtection="1">
      <alignment horizontal="center"/>
    </xf>
    <xf numFmtId="0" fontId="1" fillId="0" borderId="3" xfId="0" applyFont="1" applyBorder="1" applyAlignment="1">
      <alignment horizontal="left" vertical="center" wrapText="1"/>
    </xf>
    <xf numFmtId="0" fontId="8" fillId="0" borderId="34" xfId="0" applyFont="1" applyBorder="1" applyAlignment="1">
      <alignment horizontal="center" vertical="center" wrapText="1"/>
    </xf>
    <xf numFmtId="0" fontId="0" fillId="0" borderId="0" xfId="0" applyAlignment="1">
      <alignment horizontal="center" vertical="center"/>
    </xf>
    <xf numFmtId="0" fontId="17" fillId="0" borderId="0" xfId="0" applyFont="1" applyAlignment="1">
      <alignment horizontal="center" vertical="center"/>
    </xf>
    <xf numFmtId="0" fontId="1" fillId="0" borderId="0" xfId="0" applyFont="1" applyAlignment="1">
      <alignment horizontal="center" vertical="center"/>
    </xf>
    <xf numFmtId="0" fontId="0" fillId="0" borderId="24" xfId="0" applyBorder="1" applyAlignment="1">
      <alignment horizontal="center" vertical="center"/>
    </xf>
    <xf numFmtId="0" fontId="5" fillId="0" borderId="1" xfId="0" applyFont="1" applyBorder="1" applyAlignment="1">
      <alignment horizontal="center" vertical="center"/>
    </xf>
    <xf numFmtId="0" fontId="8" fillId="0" borderId="28" xfId="0" applyFont="1" applyBorder="1" applyAlignment="1">
      <alignment horizontal="left"/>
    </xf>
    <xf numFmtId="0" fontId="8" fillId="0" borderId="6" xfId="0" applyFont="1" applyBorder="1" applyAlignment="1">
      <alignment horizontal="center"/>
    </xf>
    <xf numFmtId="0" fontId="8" fillId="0" borderId="17" xfId="0" applyFont="1" applyBorder="1" applyAlignment="1">
      <alignment horizontal="center"/>
    </xf>
    <xf numFmtId="9" fontId="20" fillId="0" borderId="6" xfId="1" applyNumberFormat="1" applyFont="1" applyBorder="1" applyAlignment="1" applyProtection="1">
      <alignment horizontal="center" vertical="center"/>
    </xf>
    <xf numFmtId="4" fontId="21" fillId="0" borderId="17" xfId="0" applyNumberFormat="1" applyFont="1" applyBorder="1" applyAlignment="1">
      <alignment horizontal="center" vertical="center"/>
    </xf>
    <xf numFmtId="4" fontId="22" fillId="0" borderId="11" xfId="0" applyNumberFormat="1" applyFont="1" applyBorder="1" applyAlignment="1">
      <alignment horizontal="center" vertical="center"/>
    </xf>
    <xf numFmtId="0" fontId="23" fillId="0" borderId="0" xfId="0" applyFont="1" applyAlignment="1">
      <alignment horizontal="center"/>
    </xf>
    <xf numFmtId="0" fontId="24" fillId="0" borderId="26" xfId="16" applyFont="1" applyBorder="1" applyAlignment="1">
      <alignment horizontal="center" wrapText="1"/>
    </xf>
    <xf numFmtId="10" fontId="8" fillId="7" borderId="43" xfId="16" applyNumberFormat="1" applyFont="1" applyFill="1" applyBorder="1" applyAlignment="1" applyProtection="1">
      <alignment horizontal="left" vertical="center" wrapText="1"/>
      <protection locked="0"/>
    </xf>
    <xf numFmtId="49" fontId="8" fillId="7" borderId="0" xfId="16" applyNumberFormat="1" applyFont="1" applyFill="1" applyAlignment="1" applyProtection="1">
      <alignment horizontal="left" vertical="center" wrapText="1"/>
      <protection locked="0"/>
    </xf>
    <xf numFmtId="0" fontId="2" fillId="0" borderId="0" xfId="9" applyAlignment="1">
      <alignment horizontal="center" vertical="center"/>
    </xf>
    <xf numFmtId="10" fontId="19" fillId="8" borderId="0" xfId="3" applyNumberFormat="1" applyFont="1" applyFill="1" applyBorder="1" applyAlignment="1" applyProtection="1">
      <alignment horizontal="center" vertical="center" wrapText="1"/>
    </xf>
    <xf numFmtId="0" fontId="31" fillId="0" borderId="5" xfId="8" applyFont="1" applyBorder="1" applyAlignment="1">
      <alignment horizontal="center"/>
    </xf>
    <xf numFmtId="10" fontId="19" fillId="8" borderId="0" xfId="17" applyNumberFormat="1" applyFont="1" applyFill="1" applyBorder="1" applyAlignment="1" applyProtection="1">
      <alignment horizontal="center" vertical="center" wrapText="1"/>
    </xf>
    <xf numFmtId="0" fontId="8" fillId="0" borderId="10" xfId="9" applyFont="1" applyBorder="1" applyAlignment="1">
      <alignment horizontal="left" vertical="center" wrapText="1"/>
    </xf>
    <xf numFmtId="0" fontId="21" fillId="0" borderId="23" xfId="9" applyFont="1" applyBorder="1" applyAlignment="1">
      <alignment horizontal="left" vertical="top" wrapText="1"/>
    </xf>
    <xf numFmtId="0" fontId="4" fillId="0" borderId="45" xfId="0" applyFont="1" applyBorder="1" applyAlignment="1">
      <alignment horizontal="center" vertical="center"/>
    </xf>
    <xf numFmtId="0" fontId="5" fillId="3" borderId="2" xfId="0" applyFont="1" applyFill="1" applyBorder="1" applyAlignment="1">
      <alignment horizontal="right" vertical="center" wrapText="1"/>
    </xf>
    <xf numFmtId="0" fontId="37" fillId="0" borderId="8" xfId="0" applyFont="1" applyBorder="1" applyAlignment="1">
      <alignment vertical="top" wrapText="1"/>
    </xf>
    <xf numFmtId="0" fontId="25" fillId="0" borderId="26" xfId="13" applyFont="1" applyBorder="1" applyAlignment="1">
      <alignment horizontal="center" vertical="center"/>
    </xf>
    <xf numFmtId="0" fontId="39" fillId="2" borderId="45" xfId="13" applyFont="1" applyFill="1" applyBorder="1" applyAlignment="1">
      <alignment horizontal="center" vertical="center"/>
    </xf>
    <xf numFmtId="0" fontId="9" fillId="2" borderId="48" xfId="13" applyFont="1" applyFill="1" applyBorder="1" applyAlignment="1">
      <alignment horizontal="left" vertical="center" wrapText="1"/>
    </xf>
    <xf numFmtId="0" fontId="40" fillId="2" borderId="39" xfId="13" applyFont="1" applyFill="1" applyBorder="1" applyAlignment="1">
      <alignment horizontal="left" vertical="center"/>
    </xf>
    <xf numFmtId="0" fontId="40" fillId="2" borderId="40" xfId="13" applyFont="1" applyFill="1" applyBorder="1" applyAlignment="1">
      <alignment horizontal="center" vertical="center"/>
    </xf>
    <xf numFmtId="0" fontId="40" fillId="2" borderId="40" xfId="13" applyFont="1" applyFill="1" applyBorder="1" applyAlignment="1">
      <alignment horizontal="left" vertical="center"/>
    </xf>
    <xf numFmtId="0" fontId="27" fillId="2" borderId="49" xfId="13" applyFont="1" applyFill="1" applyBorder="1" applyAlignment="1">
      <alignment horizontal="left" vertical="center"/>
    </xf>
    <xf numFmtId="0" fontId="40" fillId="2" borderId="50" xfId="13" applyFont="1" applyFill="1" applyBorder="1" applyAlignment="1">
      <alignment horizontal="left" vertical="center"/>
    </xf>
    <xf numFmtId="0" fontId="40" fillId="2" borderId="53" xfId="13" applyFont="1" applyFill="1" applyBorder="1" applyAlignment="1">
      <alignment horizontal="center" vertical="center"/>
    </xf>
    <xf numFmtId="0" fontId="40" fillId="2" borderId="52" xfId="13" applyFont="1" applyFill="1" applyBorder="1" applyAlignment="1">
      <alignment horizontal="center" vertical="center"/>
    </xf>
    <xf numFmtId="170" fontId="27" fillId="2" borderId="14" xfId="13" applyNumberFormat="1" applyFont="1" applyFill="1" applyBorder="1" applyAlignment="1">
      <alignment horizontal="center" vertical="center"/>
    </xf>
    <xf numFmtId="2" fontId="27" fillId="2" borderId="6" xfId="13" applyNumberFormat="1" applyFont="1" applyFill="1" applyBorder="1" applyAlignment="1">
      <alignment horizontal="center" vertical="center"/>
    </xf>
    <xf numFmtId="0" fontId="31" fillId="2" borderId="39" xfId="7" applyFont="1" applyFill="1" applyBorder="1" applyAlignment="1">
      <alignment horizontal="right" vertical="center" wrapText="1"/>
    </xf>
    <xf numFmtId="0" fontId="31" fillId="2" borderId="45" xfId="7" applyFont="1" applyFill="1" applyBorder="1" applyAlignment="1">
      <alignment horizontal="right" vertical="center" wrapText="1"/>
    </xf>
    <xf numFmtId="0" fontId="27" fillId="2" borderId="12" xfId="13" applyFont="1" applyFill="1" applyBorder="1" applyAlignment="1">
      <alignment horizontal="right" vertical="center"/>
    </xf>
    <xf numFmtId="0" fontId="27" fillId="2" borderId="7" xfId="13" applyFont="1" applyFill="1" applyBorder="1" applyAlignment="1">
      <alignment horizontal="right" vertical="center"/>
    </xf>
    <xf numFmtId="0" fontId="27" fillId="2" borderId="34" xfId="13" applyFont="1" applyFill="1" applyBorder="1" applyAlignment="1">
      <alignment horizontal="right" vertical="center"/>
    </xf>
    <xf numFmtId="0" fontId="27" fillId="2" borderId="46" xfId="13" applyFont="1" applyFill="1" applyBorder="1" applyAlignment="1">
      <alignment horizontal="right" vertical="center"/>
    </xf>
    <xf numFmtId="0" fontId="40" fillId="2" borderId="49" xfId="13" applyFont="1" applyFill="1" applyBorder="1" applyAlignment="1">
      <alignment horizontal="right" vertical="center"/>
    </xf>
    <xf numFmtId="0" fontId="42" fillId="10" borderId="1" xfId="0" applyFont="1" applyFill="1" applyBorder="1" applyAlignment="1">
      <alignment horizontal="left" vertical="top" wrapText="1"/>
    </xf>
    <xf numFmtId="0" fontId="9" fillId="0" borderId="18" xfId="0" applyFont="1" applyBorder="1" applyAlignment="1">
      <alignment horizontal="left" vertical="center" wrapText="1"/>
    </xf>
    <xf numFmtId="0" fontId="9" fillId="0" borderId="26" xfId="0" applyFont="1" applyBorder="1" applyAlignment="1">
      <alignment horizontal="left" vertical="center" wrapText="1"/>
    </xf>
    <xf numFmtId="0" fontId="1" fillId="0" borderId="0" xfId="12" applyAlignment="1">
      <alignment horizontal="center"/>
    </xf>
    <xf numFmtId="0" fontId="8" fillId="0" borderId="0" xfId="12" applyFont="1" applyAlignment="1">
      <alignment horizontal="center"/>
    </xf>
    <xf numFmtId="171" fontId="27" fillId="2" borderId="14" xfId="13" applyNumberFormat="1" applyFont="1" applyFill="1" applyBorder="1" applyAlignment="1">
      <alignment horizontal="center" vertical="center"/>
    </xf>
    <xf numFmtId="172" fontId="27" fillId="2" borderId="14" xfId="13" applyNumberFormat="1" applyFont="1" applyFill="1" applyBorder="1" applyAlignment="1">
      <alignment horizontal="center" vertical="center"/>
    </xf>
    <xf numFmtId="0" fontId="9" fillId="0" borderId="33" xfId="0" applyFont="1" applyBorder="1" applyAlignment="1">
      <alignment horizontal="left" vertical="center" wrapText="1"/>
    </xf>
    <xf numFmtId="173" fontId="27" fillId="2" borderId="14" xfId="13" applyNumberFormat="1" applyFont="1" applyFill="1" applyBorder="1" applyAlignment="1">
      <alignment horizontal="center" vertical="center"/>
    </xf>
    <xf numFmtId="170" fontId="27" fillId="2" borderId="8" xfId="13" applyNumberFormat="1" applyFont="1" applyFill="1" applyBorder="1" applyAlignment="1">
      <alignment horizontal="center" vertical="center"/>
    </xf>
    <xf numFmtId="2" fontId="27" fillId="2" borderId="55" xfId="13" applyNumberFormat="1" applyFont="1" applyFill="1" applyBorder="1" applyAlignment="1">
      <alignment horizontal="center" vertical="center"/>
    </xf>
    <xf numFmtId="173" fontId="27" fillId="2" borderId="6" xfId="13" applyNumberFormat="1" applyFont="1" applyFill="1" applyBorder="1" applyAlignment="1">
      <alignment horizontal="center" vertical="center"/>
    </xf>
    <xf numFmtId="0" fontId="9" fillId="0" borderId="57" xfId="0" applyFont="1" applyBorder="1" applyAlignment="1">
      <alignment horizontal="left" vertical="center" wrapText="1"/>
    </xf>
    <xf numFmtId="2" fontId="27" fillId="2" borderId="8" xfId="13" applyNumberFormat="1" applyFont="1" applyFill="1" applyBorder="1" applyAlignment="1">
      <alignment horizontal="center" vertical="center"/>
    </xf>
    <xf numFmtId="2" fontId="41" fillId="2" borderId="6" xfId="15" applyNumberFormat="1" applyFont="1" applyFill="1" applyBorder="1" applyAlignment="1">
      <alignment horizontal="center" vertical="center" wrapText="1"/>
    </xf>
    <xf numFmtId="170" fontId="27" fillId="2" borderId="6" xfId="13" applyNumberFormat="1" applyFont="1" applyFill="1" applyBorder="1" applyAlignment="1">
      <alignment horizontal="center" vertical="center"/>
    </xf>
    <xf numFmtId="174" fontId="27" fillId="2" borderId="14" xfId="13" applyNumberFormat="1" applyFont="1" applyFill="1" applyBorder="1" applyAlignment="1">
      <alignment horizontal="center" vertical="center"/>
    </xf>
    <xf numFmtId="171" fontId="27" fillId="2" borderId="8" xfId="13" applyNumberFormat="1" applyFont="1" applyFill="1" applyBorder="1" applyAlignment="1">
      <alignment horizontal="center" vertical="center"/>
    </xf>
    <xf numFmtId="175" fontId="27" fillId="2" borderId="14" xfId="13" applyNumberFormat="1" applyFont="1" applyFill="1" applyBorder="1" applyAlignment="1">
      <alignment horizontal="center" vertical="center"/>
    </xf>
    <xf numFmtId="175" fontId="27" fillId="2" borderId="8" xfId="13" applyNumberFormat="1" applyFont="1" applyFill="1" applyBorder="1" applyAlignment="1">
      <alignment horizontal="center" vertical="center"/>
    </xf>
    <xf numFmtId="176" fontId="27" fillId="2" borderId="8" xfId="13" applyNumberFormat="1" applyFont="1" applyFill="1" applyBorder="1" applyAlignment="1">
      <alignment horizontal="center" vertical="center"/>
    </xf>
    <xf numFmtId="0" fontId="1" fillId="0" borderId="33" xfId="0" applyFont="1" applyBorder="1" applyAlignment="1">
      <alignment horizontal="left" vertical="top" wrapText="1"/>
    </xf>
    <xf numFmtId="171" fontId="27" fillId="2" borderId="6" xfId="13" applyNumberFormat="1" applyFont="1" applyFill="1" applyBorder="1" applyAlignment="1">
      <alignment horizontal="center" vertical="center"/>
    </xf>
  </cellXfs>
  <cellStyles count="21">
    <cellStyle name="Moeda" xfId="2" builtinId="4"/>
    <cellStyle name="Moeda 2" xfId="4" xr:uid="{00000000-0005-0000-0000-000006000000}"/>
    <cellStyle name="Normal" xfId="0" builtinId="0"/>
    <cellStyle name="Normal 2" xfId="5" xr:uid="{00000000-0005-0000-0000-000007000000}"/>
    <cellStyle name="Normal 2 2 2" xfId="6" xr:uid="{00000000-0005-0000-0000-000008000000}"/>
    <cellStyle name="Normal 2 2 2 2" xfId="7" xr:uid="{00000000-0005-0000-0000-000009000000}"/>
    <cellStyle name="Normal 2_Modelo de Detalhamento do  BDI 2 2" xfId="8" xr:uid="{00000000-0005-0000-0000-00000A000000}"/>
    <cellStyle name="Normal 3" xfId="9" xr:uid="{00000000-0005-0000-0000-00000B000000}"/>
    <cellStyle name="Normal 5" xfId="10" xr:uid="{00000000-0005-0000-0000-00000C000000}"/>
    <cellStyle name="Normal 5 2" xfId="11" xr:uid="{00000000-0005-0000-0000-00000D000000}"/>
    <cellStyle name="Normal 5 2 2" xfId="12" xr:uid="{00000000-0005-0000-0000-00000E000000}"/>
    <cellStyle name="Normal 7 2" xfId="13" xr:uid="{00000000-0005-0000-0000-00000F000000}"/>
    <cellStyle name="Normal 7 3" xfId="14" xr:uid="{00000000-0005-0000-0000-000010000000}"/>
    <cellStyle name="Normal 8" xfId="15" xr:uid="{00000000-0005-0000-0000-000011000000}"/>
    <cellStyle name="Normal_Compara_SINAPI_12_dez_16_Desonerado" xfId="16" xr:uid="{00000000-0005-0000-0000-000012000000}"/>
    <cellStyle name="Porcentagem" xfId="3" builtinId="5"/>
    <cellStyle name="Porcentagem 2 2" xfId="17" xr:uid="{00000000-0005-0000-0000-000013000000}"/>
    <cellStyle name="Vírgula" xfId="1" builtinId="3"/>
    <cellStyle name="Vírgula 2 2" xfId="18" xr:uid="{00000000-0005-0000-0000-000014000000}"/>
    <cellStyle name="Vírgula 3" xfId="19" xr:uid="{00000000-0005-0000-0000-000015000000}"/>
    <cellStyle name="Vírgula 5" xfId="20" xr:uid="{00000000-0005-0000-0000-000016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ADB9CA"/>
      <rgbColor rgb="FF808080"/>
      <rgbColor rgb="FF9999FF"/>
      <rgbColor rgb="FF993366"/>
      <rgbColor rgb="FFFFFFCC"/>
      <rgbColor rgb="FFCCFFFF"/>
      <rgbColor rgb="FF660066"/>
      <rgbColor rgb="FFFF8080"/>
      <rgbColor rgb="FF0066CC"/>
      <rgbColor rgb="FFCFCFCF"/>
      <rgbColor rgb="FF000080"/>
      <rgbColor rgb="FFFF00FF"/>
      <rgbColor rgb="FFFFFF00"/>
      <rgbColor rgb="FF00FFFF"/>
      <rgbColor rgb="FF800080"/>
      <rgbColor rgb="FF800000"/>
      <rgbColor rgb="FF008080"/>
      <rgbColor rgb="FF0000FF"/>
      <rgbColor rgb="FF00B0F0"/>
      <rgbColor rgb="FFF2F2F2"/>
      <rgbColor rgb="FFD9D9D9"/>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237960</xdr:colOff>
      <xdr:row>0</xdr:row>
      <xdr:rowOff>85680</xdr:rowOff>
    </xdr:from>
    <xdr:to>
      <xdr:col>1</xdr:col>
      <xdr:colOff>841320</xdr:colOff>
      <xdr:row>1</xdr:row>
      <xdr:rowOff>992880</xdr:rowOff>
    </xdr:to>
    <xdr:pic>
      <xdr:nvPicPr>
        <xdr:cNvPr id="2" name="Imagem 2">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237960" y="85680"/>
          <a:ext cx="1146960" cy="107856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104760</xdr:colOff>
      <xdr:row>1</xdr:row>
      <xdr:rowOff>28440</xdr:rowOff>
    </xdr:from>
    <xdr:to>
      <xdr:col>2</xdr:col>
      <xdr:colOff>547560</xdr:colOff>
      <xdr:row>6</xdr:row>
      <xdr:rowOff>71280</xdr:rowOff>
    </xdr:to>
    <xdr:pic>
      <xdr:nvPicPr>
        <xdr:cNvPr id="2" name="Imagem 18">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295920" y="190440"/>
          <a:ext cx="1127160" cy="1062000"/>
        </a:xfrm>
        <a:prstGeom prst="rect">
          <a:avLst/>
        </a:prstGeom>
        <a:ln w="0">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2188800</xdr:colOff>
      <xdr:row>1</xdr:row>
      <xdr:rowOff>71280</xdr:rowOff>
    </xdr:from>
    <xdr:to>
      <xdr:col>2</xdr:col>
      <xdr:colOff>3324600</xdr:colOff>
      <xdr:row>1</xdr:row>
      <xdr:rowOff>1133280</xdr:rowOff>
    </xdr:to>
    <xdr:pic>
      <xdr:nvPicPr>
        <xdr:cNvPr id="2" name="Imagem 14">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a:stretch/>
      </xdr:blipFill>
      <xdr:spPr>
        <a:xfrm>
          <a:off x="3034800" y="233280"/>
          <a:ext cx="1135800" cy="1062000"/>
        </a:xfrm>
        <a:prstGeom prst="rect">
          <a:avLst/>
        </a:prstGeom>
        <a:ln w="0">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237960</xdr:colOff>
      <xdr:row>0</xdr:row>
      <xdr:rowOff>85680</xdr:rowOff>
    </xdr:from>
    <xdr:to>
      <xdr:col>1</xdr:col>
      <xdr:colOff>841320</xdr:colOff>
      <xdr:row>1</xdr:row>
      <xdr:rowOff>1002960</xdr:rowOff>
    </xdr:to>
    <xdr:pic>
      <xdr:nvPicPr>
        <xdr:cNvPr id="3" name="Imagem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a:stretch/>
      </xdr:blipFill>
      <xdr:spPr>
        <a:xfrm>
          <a:off x="237960" y="85680"/>
          <a:ext cx="1146960" cy="1079280"/>
        </a:xfrm>
        <a:prstGeom prst="rect">
          <a:avLst/>
        </a:prstGeom>
        <a:ln w="0">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4" name="Imagem 1">
          <a:extLst>
            <a:ext uri="{FF2B5EF4-FFF2-40B4-BE49-F238E27FC236}">
              <a16:creationId xmlns:a16="http://schemas.microsoft.com/office/drawing/2014/main" id="{00000000-0008-0000-0700-000004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5" name="Imagem 3">
          <a:extLst>
            <a:ext uri="{FF2B5EF4-FFF2-40B4-BE49-F238E27FC236}">
              <a16:creationId xmlns:a16="http://schemas.microsoft.com/office/drawing/2014/main" id="{00000000-0008-0000-0800-000005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6" name="Imagem 4">
          <a:extLst>
            <a:ext uri="{FF2B5EF4-FFF2-40B4-BE49-F238E27FC236}">
              <a16:creationId xmlns:a16="http://schemas.microsoft.com/office/drawing/2014/main" id="{00000000-0008-0000-0900-000006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7" name="Imagem 5">
          <a:extLst>
            <a:ext uri="{FF2B5EF4-FFF2-40B4-BE49-F238E27FC236}">
              <a16:creationId xmlns:a16="http://schemas.microsoft.com/office/drawing/2014/main" id="{00000000-0008-0000-0A00-000007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8" name="Imagem 6">
          <a:extLst>
            <a:ext uri="{FF2B5EF4-FFF2-40B4-BE49-F238E27FC236}">
              <a16:creationId xmlns:a16="http://schemas.microsoft.com/office/drawing/2014/main" id="{00000000-0008-0000-0B00-000008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9" name="Imagem 7">
          <a:extLst>
            <a:ext uri="{FF2B5EF4-FFF2-40B4-BE49-F238E27FC236}">
              <a16:creationId xmlns:a16="http://schemas.microsoft.com/office/drawing/2014/main" id="{00000000-0008-0000-0C00-000009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10" name="Imagem 8">
          <a:extLst>
            <a:ext uri="{FF2B5EF4-FFF2-40B4-BE49-F238E27FC236}">
              <a16:creationId xmlns:a16="http://schemas.microsoft.com/office/drawing/2014/main" id="{00000000-0008-0000-0D00-00000A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11" name="Imagem 9">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12" name="Imagem 1">
          <a:extLst>
            <a:ext uri="{FF2B5EF4-FFF2-40B4-BE49-F238E27FC236}">
              <a16:creationId xmlns:a16="http://schemas.microsoft.com/office/drawing/2014/main" id="{00000000-0008-0000-0F00-00000C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13" name="Imagem 10">
          <a:extLst>
            <a:ext uri="{FF2B5EF4-FFF2-40B4-BE49-F238E27FC236}">
              <a16:creationId xmlns:a16="http://schemas.microsoft.com/office/drawing/2014/main" id="{00000000-0008-0000-1000-00000D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14" name="Imagem 11">
          <a:extLst>
            <a:ext uri="{FF2B5EF4-FFF2-40B4-BE49-F238E27FC236}">
              <a16:creationId xmlns:a16="http://schemas.microsoft.com/office/drawing/2014/main" id="{00000000-0008-0000-1100-00000E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15" name="Imagem 12">
          <a:extLst>
            <a:ext uri="{FF2B5EF4-FFF2-40B4-BE49-F238E27FC236}">
              <a16:creationId xmlns:a16="http://schemas.microsoft.com/office/drawing/2014/main" id="{00000000-0008-0000-1200-00000F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16" name="Imagem 15">
          <a:extLst>
            <a:ext uri="{FF2B5EF4-FFF2-40B4-BE49-F238E27FC236}">
              <a16:creationId xmlns:a16="http://schemas.microsoft.com/office/drawing/2014/main" id="{00000000-0008-0000-1300-000010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17" name="Imagem 16">
          <a:extLst>
            <a:ext uri="{FF2B5EF4-FFF2-40B4-BE49-F238E27FC236}">
              <a16:creationId xmlns:a16="http://schemas.microsoft.com/office/drawing/2014/main" id="{00000000-0008-0000-1400-000011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18" name="Imagem 17">
          <a:extLst>
            <a:ext uri="{FF2B5EF4-FFF2-40B4-BE49-F238E27FC236}">
              <a16:creationId xmlns:a16="http://schemas.microsoft.com/office/drawing/2014/main" id="{00000000-0008-0000-1500-000012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19" name="Imagem 19">
          <a:extLst>
            <a:ext uri="{FF2B5EF4-FFF2-40B4-BE49-F238E27FC236}">
              <a16:creationId xmlns:a16="http://schemas.microsoft.com/office/drawing/2014/main" id="{00000000-0008-0000-1600-000013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20" name="Imagem 20">
          <a:extLst>
            <a:ext uri="{FF2B5EF4-FFF2-40B4-BE49-F238E27FC236}">
              <a16:creationId xmlns:a16="http://schemas.microsoft.com/office/drawing/2014/main" id="{00000000-0008-0000-1700-000014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21" name="Imagem 21">
          <a:extLst>
            <a:ext uri="{FF2B5EF4-FFF2-40B4-BE49-F238E27FC236}">
              <a16:creationId xmlns:a16="http://schemas.microsoft.com/office/drawing/2014/main" id="{00000000-0008-0000-1800-000015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22" name="Imagem 22">
          <a:extLst>
            <a:ext uri="{FF2B5EF4-FFF2-40B4-BE49-F238E27FC236}">
              <a16:creationId xmlns:a16="http://schemas.microsoft.com/office/drawing/2014/main" id="{00000000-0008-0000-1900-000016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23" name="Imagem 23">
          <a:extLst>
            <a:ext uri="{FF2B5EF4-FFF2-40B4-BE49-F238E27FC236}">
              <a16:creationId xmlns:a16="http://schemas.microsoft.com/office/drawing/2014/main" id="{00000000-0008-0000-1A00-000017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24" name="Imagem 24">
          <a:extLst>
            <a:ext uri="{FF2B5EF4-FFF2-40B4-BE49-F238E27FC236}">
              <a16:creationId xmlns:a16="http://schemas.microsoft.com/office/drawing/2014/main" id="{00000000-0008-0000-1B00-000018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25" name="Imagem 25">
          <a:extLst>
            <a:ext uri="{FF2B5EF4-FFF2-40B4-BE49-F238E27FC236}">
              <a16:creationId xmlns:a16="http://schemas.microsoft.com/office/drawing/2014/main" id="{00000000-0008-0000-1C00-000019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26" name="Imagem 26">
          <a:extLst>
            <a:ext uri="{FF2B5EF4-FFF2-40B4-BE49-F238E27FC236}">
              <a16:creationId xmlns:a16="http://schemas.microsoft.com/office/drawing/2014/main" id="{00000000-0008-0000-1D00-00001A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27" name="Imagem 27">
          <a:extLst>
            <a:ext uri="{FF2B5EF4-FFF2-40B4-BE49-F238E27FC236}">
              <a16:creationId xmlns:a16="http://schemas.microsoft.com/office/drawing/2014/main" id="{00000000-0008-0000-1E00-00001B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28" name="Imagem 28">
          <a:extLst>
            <a:ext uri="{FF2B5EF4-FFF2-40B4-BE49-F238E27FC236}">
              <a16:creationId xmlns:a16="http://schemas.microsoft.com/office/drawing/2014/main" id="{00000000-0008-0000-1F00-00001C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29" name="Imagem 29">
          <a:extLst>
            <a:ext uri="{FF2B5EF4-FFF2-40B4-BE49-F238E27FC236}">
              <a16:creationId xmlns:a16="http://schemas.microsoft.com/office/drawing/2014/main" id="{00000000-0008-0000-2000-00001D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30" name="Imagem 30">
          <a:extLst>
            <a:ext uri="{FF2B5EF4-FFF2-40B4-BE49-F238E27FC236}">
              <a16:creationId xmlns:a16="http://schemas.microsoft.com/office/drawing/2014/main" id="{00000000-0008-0000-2100-00001E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31" name="Imagem 13">
          <a:extLst>
            <a:ext uri="{FF2B5EF4-FFF2-40B4-BE49-F238E27FC236}">
              <a16:creationId xmlns:a16="http://schemas.microsoft.com/office/drawing/2014/main" id="{00000000-0008-0000-2200-00001F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32" name="Imagem 1">
          <a:extLst>
            <a:ext uri="{FF2B5EF4-FFF2-40B4-BE49-F238E27FC236}">
              <a16:creationId xmlns:a16="http://schemas.microsoft.com/office/drawing/2014/main" id="{00000000-0008-0000-2300-000020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33" name="Imagem 1">
          <a:extLst>
            <a:ext uri="{FF2B5EF4-FFF2-40B4-BE49-F238E27FC236}">
              <a16:creationId xmlns:a16="http://schemas.microsoft.com/office/drawing/2014/main" id="{00000000-0008-0000-2400-000021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1</xdr:col>
      <xdr:colOff>142920</xdr:colOff>
      <xdr:row>1</xdr:row>
      <xdr:rowOff>65880</xdr:rowOff>
    </xdr:from>
    <xdr:to>
      <xdr:col>3</xdr:col>
      <xdr:colOff>81000</xdr:colOff>
      <xdr:row>1</xdr:row>
      <xdr:rowOff>1137960</xdr:rowOff>
    </xdr:to>
    <xdr:pic>
      <xdr:nvPicPr>
        <xdr:cNvPr id="34" name="Imagem 1">
          <a:extLst>
            <a:ext uri="{FF2B5EF4-FFF2-40B4-BE49-F238E27FC236}">
              <a16:creationId xmlns:a16="http://schemas.microsoft.com/office/drawing/2014/main" id="{00000000-0008-0000-2500-000022000000}"/>
            </a:ext>
          </a:extLst>
        </xdr:cNvPr>
        <xdr:cNvPicPr/>
      </xdr:nvPicPr>
      <xdr:blipFill>
        <a:blip xmlns:r="http://schemas.openxmlformats.org/officeDocument/2006/relationships" r:embed="rId1"/>
        <a:stretch/>
      </xdr:blipFill>
      <xdr:spPr>
        <a:xfrm>
          <a:off x="313560" y="227880"/>
          <a:ext cx="1207080" cy="1072080"/>
        </a:xfrm>
        <a:prstGeom prst="rect">
          <a:avLst/>
        </a:prstGeom>
        <a:ln w="0">
          <a:noFill/>
        </a:ln>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E1048576"/>
  <sheetViews>
    <sheetView view="pageBreakPreview" topLeftCell="A314" zoomScale="95" zoomScaleNormal="100" zoomScalePageLayoutView="95" workbookViewId="0">
      <selection activeCell="D324" sqref="D324:I324"/>
    </sheetView>
  </sheetViews>
  <sheetFormatPr defaultColWidth="8.7109375" defaultRowHeight="12.75" x14ac:dyDescent="0.2"/>
  <cols>
    <col min="1" max="1" width="7.7109375" style="15" customWidth="1"/>
    <col min="2" max="2" width="13.85546875" style="16" customWidth="1"/>
    <col min="3" max="3" width="8.7109375" style="16"/>
    <col min="4" max="4" width="63.85546875" customWidth="1"/>
    <col min="5" max="5" width="10.140625" style="15" customWidth="1"/>
    <col min="6" max="6" width="11.85546875" style="15" customWidth="1"/>
    <col min="7" max="7" width="14.42578125" style="15" customWidth="1"/>
    <col min="8" max="8" width="18.140625" customWidth="1"/>
    <col min="9" max="9" width="19.5703125" customWidth="1"/>
    <col min="10" max="10" width="17.5703125" style="17" hidden="1" customWidth="1"/>
    <col min="11" max="11" width="11.85546875" style="18" hidden="1" customWidth="1"/>
    <col min="12" max="12" width="11.42578125" style="19" hidden="1" customWidth="1"/>
    <col min="13" max="13" width="11.28515625" style="19" hidden="1" customWidth="1"/>
    <col min="14" max="15" width="11.42578125" style="19" customWidth="1"/>
    <col min="16" max="16" width="30.28515625" style="19" customWidth="1"/>
    <col min="17" max="17" width="11.42578125" style="19" customWidth="1"/>
    <col min="18" max="18" width="11.140625" style="19" customWidth="1"/>
    <col min="19" max="19" width="11.28515625" style="19" customWidth="1"/>
    <col min="20" max="20" width="11.42578125" style="19" customWidth="1"/>
    <col min="21" max="21" width="9.85546875" style="19" customWidth="1"/>
    <col min="22" max="22" width="12.42578125" style="19" customWidth="1"/>
    <col min="23" max="23" width="12.85546875" style="19" customWidth="1"/>
    <col min="24" max="24" width="9.7109375" customWidth="1"/>
    <col min="25" max="25" width="13.140625" customWidth="1"/>
    <col min="26" max="26" width="12.5703125" customWidth="1"/>
    <col min="27" max="27" width="10.28515625" customWidth="1"/>
    <col min="28" max="29" width="13.7109375" customWidth="1"/>
    <col min="30" max="31" width="13.28515625" customWidth="1"/>
    <col min="34" max="34" width="14.140625" customWidth="1"/>
    <col min="257" max="257" width="14.140625" customWidth="1"/>
    <col min="258" max="258" width="7.28515625" customWidth="1"/>
    <col min="259" max="259" width="7.7109375" customWidth="1"/>
    <col min="260" max="260" width="63.85546875" customWidth="1"/>
    <col min="261" max="261" width="6.85546875" customWidth="1"/>
    <col min="263" max="263" width="9.28515625" customWidth="1"/>
    <col min="264" max="265" width="16.28515625" customWidth="1"/>
    <col min="266" max="266" width="96.5703125" customWidth="1"/>
    <col min="267" max="267" width="11.85546875" customWidth="1"/>
    <col min="268" max="268" width="11.28515625" customWidth="1"/>
    <col min="269" max="269" width="11.42578125" customWidth="1"/>
    <col min="270" max="270" width="9.85546875" customWidth="1"/>
    <col min="271" max="271" width="11.42578125" customWidth="1"/>
    <col min="272" max="272" width="12" customWidth="1"/>
    <col min="273" max="273" width="11.42578125" customWidth="1"/>
    <col min="274" max="274" width="11.140625" customWidth="1"/>
    <col min="275" max="275" width="11.28515625" customWidth="1"/>
    <col min="276" max="276" width="11.42578125" customWidth="1"/>
    <col min="277" max="277" width="9.85546875" customWidth="1"/>
    <col min="278" max="278" width="12.42578125" customWidth="1"/>
    <col min="279" max="279" width="12.85546875" customWidth="1"/>
    <col min="280" max="280" width="9.7109375" customWidth="1"/>
    <col min="281" max="281" width="13.140625" customWidth="1"/>
    <col min="282" max="282" width="12.5703125" customWidth="1"/>
    <col min="283" max="283" width="10.28515625" customWidth="1"/>
    <col min="284" max="285" width="13.7109375" customWidth="1"/>
    <col min="286" max="287" width="13.28515625" customWidth="1"/>
    <col min="290" max="290" width="14.140625" customWidth="1"/>
    <col min="513" max="513" width="14.140625" customWidth="1"/>
    <col min="514" max="514" width="7.28515625" customWidth="1"/>
    <col min="515" max="515" width="7.7109375" customWidth="1"/>
    <col min="516" max="516" width="63.85546875" customWidth="1"/>
    <col min="517" max="517" width="6.85546875" customWidth="1"/>
    <col min="519" max="519" width="9.28515625" customWidth="1"/>
    <col min="520" max="521" width="16.28515625" customWidth="1"/>
    <col min="522" max="522" width="96.5703125" customWidth="1"/>
    <col min="523" max="523" width="11.85546875" customWidth="1"/>
    <col min="524" max="524" width="11.28515625" customWidth="1"/>
    <col min="525" max="525" width="11.42578125" customWidth="1"/>
    <col min="526" max="526" width="9.85546875" customWidth="1"/>
    <col min="527" max="527" width="11.42578125" customWidth="1"/>
    <col min="528" max="528" width="12" customWidth="1"/>
    <col min="529" max="529" width="11.42578125" customWidth="1"/>
    <col min="530" max="530" width="11.140625" customWidth="1"/>
    <col min="531" max="531" width="11.28515625" customWidth="1"/>
    <col min="532" max="532" width="11.42578125" customWidth="1"/>
    <col min="533" max="533" width="9.85546875" customWidth="1"/>
    <col min="534" max="534" width="12.42578125" customWidth="1"/>
    <col min="535" max="535" width="12.85546875" customWidth="1"/>
    <col min="536" max="536" width="9.7109375" customWidth="1"/>
    <col min="537" max="537" width="13.140625" customWidth="1"/>
    <col min="538" max="538" width="12.5703125" customWidth="1"/>
    <col min="539" max="539" width="10.28515625" customWidth="1"/>
    <col min="540" max="541" width="13.7109375" customWidth="1"/>
    <col min="542" max="543" width="13.28515625" customWidth="1"/>
    <col min="546" max="546" width="14.140625" customWidth="1"/>
    <col min="769" max="769" width="14.140625" customWidth="1"/>
    <col min="770" max="770" width="7.28515625" customWidth="1"/>
    <col min="771" max="771" width="7.7109375" customWidth="1"/>
    <col min="772" max="772" width="63.85546875" customWidth="1"/>
    <col min="773" max="773" width="6.85546875" customWidth="1"/>
    <col min="775" max="775" width="9.28515625" customWidth="1"/>
    <col min="776" max="777" width="16.28515625" customWidth="1"/>
    <col min="778" max="778" width="96.5703125" customWidth="1"/>
    <col min="779" max="779" width="11.85546875" customWidth="1"/>
    <col min="780" max="780" width="11.28515625" customWidth="1"/>
    <col min="781" max="781" width="11.42578125" customWidth="1"/>
    <col min="782" max="782" width="9.85546875" customWidth="1"/>
    <col min="783" max="783" width="11.42578125" customWidth="1"/>
    <col min="784" max="784" width="12" customWidth="1"/>
    <col min="785" max="785" width="11.42578125" customWidth="1"/>
    <col min="786" max="786" width="11.140625" customWidth="1"/>
    <col min="787" max="787" width="11.28515625" customWidth="1"/>
    <col min="788" max="788" width="11.42578125" customWidth="1"/>
    <col min="789" max="789" width="9.85546875" customWidth="1"/>
    <col min="790" max="790" width="12.42578125" customWidth="1"/>
    <col min="791" max="791" width="12.85546875" customWidth="1"/>
    <col min="792" max="792" width="9.7109375" customWidth="1"/>
    <col min="793" max="793" width="13.140625" customWidth="1"/>
    <col min="794" max="794" width="12.5703125" customWidth="1"/>
    <col min="795" max="795" width="10.28515625" customWidth="1"/>
    <col min="796" max="797" width="13.7109375" customWidth="1"/>
    <col min="798" max="799" width="13.28515625" customWidth="1"/>
    <col min="802" max="802" width="14.140625" customWidth="1"/>
    <col min="1025" max="1025" width="14.140625" customWidth="1"/>
    <col min="1026" max="1026" width="7.28515625" customWidth="1"/>
    <col min="1027" max="1027" width="7.7109375" customWidth="1"/>
    <col min="1028" max="1028" width="63.85546875" customWidth="1"/>
    <col min="1029" max="1029" width="6.85546875" customWidth="1"/>
    <col min="1031" max="1031" width="9.28515625" customWidth="1"/>
    <col min="1032" max="1033" width="16.28515625" customWidth="1"/>
    <col min="1034" max="1034" width="96.5703125" customWidth="1"/>
    <col min="1035" max="1035" width="11.85546875" customWidth="1"/>
    <col min="1036" max="1036" width="11.28515625" customWidth="1"/>
    <col min="1037" max="1037" width="11.42578125" customWidth="1"/>
    <col min="1038" max="1038" width="9.85546875" customWidth="1"/>
    <col min="1039" max="1039" width="11.42578125" customWidth="1"/>
    <col min="1040" max="1040" width="12" customWidth="1"/>
    <col min="1041" max="1041" width="11.42578125" customWidth="1"/>
    <col min="1042" max="1042" width="11.140625" customWidth="1"/>
    <col min="1043" max="1043" width="11.28515625" customWidth="1"/>
    <col min="1044" max="1044" width="11.42578125" customWidth="1"/>
    <col min="1045" max="1045" width="9.85546875" customWidth="1"/>
    <col min="1046" max="1046" width="12.42578125" customWidth="1"/>
    <col min="1047" max="1047" width="12.85546875" customWidth="1"/>
    <col min="1048" max="1048" width="9.7109375" customWidth="1"/>
    <col min="1049" max="1049" width="13.140625" customWidth="1"/>
    <col min="1050" max="1050" width="12.5703125" customWidth="1"/>
    <col min="1051" max="1051" width="10.28515625" customWidth="1"/>
    <col min="1052" max="1053" width="13.7109375" customWidth="1"/>
    <col min="1054" max="1055" width="13.28515625" customWidth="1"/>
    <col min="1058" max="1058" width="14.140625" customWidth="1"/>
    <col min="1281" max="1281" width="14.140625" customWidth="1"/>
    <col min="1282" max="1282" width="7.28515625" customWidth="1"/>
    <col min="1283" max="1283" width="7.7109375" customWidth="1"/>
    <col min="1284" max="1284" width="63.85546875" customWidth="1"/>
    <col min="1285" max="1285" width="6.85546875" customWidth="1"/>
    <col min="1287" max="1287" width="9.28515625" customWidth="1"/>
    <col min="1288" max="1289" width="16.28515625" customWidth="1"/>
    <col min="1290" max="1290" width="96.5703125" customWidth="1"/>
    <col min="1291" max="1291" width="11.85546875" customWidth="1"/>
    <col min="1292" max="1292" width="11.28515625" customWidth="1"/>
    <col min="1293" max="1293" width="11.42578125" customWidth="1"/>
    <col min="1294" max="1294" width="9.85546875" customWidth="1"/>
    <col min="1295" max="1295" width="11.42578125" customWidth="1"/>
    <col min="1296" max="1296" width="12" customWidth="1"/>
    <col min="1297" max="1297" width="11.42578125" customWidth="1"/>
    <col min="1298" max="1298" width="11.140625" customWidth="1"/>
    <col min="1299" max="1299" width="11.28515625" customWidth="1"/>
    <col min="1300" max="1300" width="11.42578125" customWidth="1"/>
    <col min="1301" max="1301" width="9.85546875" customWidth="1"/>
    <col min="1302" max="1302" width="12.42578125" customWidth="1"/>
    <col min="1303" max="1303" width="12.85546875" customWidth="1"/>
    <col min="1304" max="1304" width="9.7109375" customWidth="1"/>
    <col min="1305" max="1305" width="13.140625" customWidth="1"/>
    <col min="1306" max="1306" width="12.5703125" customWidth="1"/>
    <col min="1307" max="1307" width="10.28515625" customWidth="1"/>
    <col min="1308" max="1309" width="13.7109375" customWidth="1"/>
    <col min="1310" max="1311" width="13.28515625" customWidth="1"/>
    <col min="1314" max="1314" width="14.140625" customWidth="1"/>
    <col min="1537" max="1537" width="14.140625" customWidth="1"/>
    <col min="1538" max="1538" width="7.28515625" customWidth="1"/>
    <col min="1539" max="1539" width="7.7109375" customWidth="1"/>
    <col min="1540" max="1540" width="63.85546875" customWidth="1"/>
    <col min="1541" max="1541" width="6.85546875" customWidth="1"/>
    <col min="1543" max="1543" width="9.28515625" customWidth="1"/>
    <col min="1544" max="1545" width="16.28515625" customWidth="1"/>
    <col min="1546" max="1546" width="96.5703125" customWidth="1"/>
    <col min="1547" max="1547" width="11.85546875" customWidth="1"/>
    <col min="1548" max="1548" width="11.28515625" customWidth="1"/>
    <col min="1549" max="1549" width="11.42578125" customWidth="1"/>
    <col min="1550" max="1550" width="9.85546875" customWidth="1"/>
    <col min="1551" max="1551" width="11.42578125" customWidth="1"/>
    <col min="1552" max="1552" width="12" customWidth="1"/>
    <col min="1553" max="1553" width="11.42578125" customWidth="1"/>
    <col min="1554" max="1554" width="11.140625" customWidth="1"/>
    <col min="1555" max="1555" width="11.28515625" customWidth="1"/>
    <col min="1556" max="1556" width="11.42578125" customWidth="1"/>
    <col min="1557" max="1557" width="9.85546875" customWidth="1"/>
    <col min="1558" max="1558" width="12.42578125" customWidth="1"/>
    <col min="1559" max="1559" width="12.85546875" customWidth="1"/>
    <col min="1560" max="1560" width="9.7109375" customWidth="1"/>
    <col min="1561" max="1561" width="13.140625" customWidth="1"/>
    <col min="1562" max="1562" width="12.5703125" customWidth="1"/>
    <col min="1563" max="1563" width="10.28515625" customWidth="1"/>
    <col min="1564" max="1565" width="13.7109375" customWidth="1"/>
    <col min="1566" max="1567" width="13.28515625" customWidth="1"/>
    <col min="1570" max="1570" width="14.140625" customWidth="1"/>
    <col min="1793" max="1793" width="14.140625" customWidth="1"/>
    <col min="1794" max="1794" width="7.28515625" customWidth="1"/>
    <col min="1795" max="1795" width="7.7109375" customWidth="1"/>
    <col min="1796" max="1796" width="63.85546875" customWidth="1"/>
    <col min="1797" max="1797" width="6.85546875" customWidth="1"/>
    <col min="1799" max="1799" width="9.28515625" customWidth="1"/>
    <col min="1800" max="1801" width="16.28515625" customWidth="1"/>
    <col min="1802" max="1802" width="96.5703125" customWidth="1"/>
    <col min="1803" max="1803" width="11.85546875" customWidth="1"/>
    <col min="1804" max="1804" width="11.28515625" customWidth="1"/>
    <col min="1805" max="1805" width="11.42578125" customWidth="1"/>
    <col min="1806" max="1806" width="9.85546875" customWidth="1"/>
    <col min="1807" max="1807" width="11.42578125" customWidth="1"/>
    <col min="1808" max="1808" width="12" customWidth="1"/>
    <col min="1809" max="1809" width="11.42578125" customWidth="1"/>
    <col min="1810" max="1810" width="11.140625" customWidth="1"/>
    <col min="1811" max="1811" width="11.28515625" customWidth="1"/>
    <col min="1812" max="1812" width="11.42578125" customWidth="1"/>
    <col min="1813" max="1813" width="9.85546875" customWidth="1"/>
    <col min="1814" max="1814" width="12.42578125" customWidth="1"/>
    <col min="1815" max="1815" width="12.85546875" customWidth="1"/>
    <col min="1816" max="1816" width="9.7109375" customWidth="1"/>
    <col min="1817" max="1817" width="13.140625" customWidth="1"/>
    <col min="1818" max="1818" width="12.5703125" customWidth="1"/>
    <col min="1819" max="1819" width="10.28515625" customWidth="1"/>
    <col min="1820" max="1821" width="13.7109375" customWidth="1"/>
    <col min="1822" max="1823" width="13.28515625" customWidth="1"/>
    <col min="1826" max="1826" width="14.140625" customWidth="1"/>
    <col min="2049" max="2049" width="14.140625" customWidth="1"/>
    <col min="2050" max="2050" width="7.28515625" customWidth="1"/>
    <col min="2051" max="2051" width="7.7109375" customWidth="1"/>
    <col min="2052" max="2052" width="63.85546875" customWidth="1"/>
    <col min="2053" max="2053" width="6.85546875" customWidth="1"/>
    <col min="2055" max="2055" width="9.28515625" customWidth="1"/>
    <col min="2056" max="2057" width="16.28515625" customWidth="1"/>
    <col min="2058" max="2058" width="96.5703125" customWidth="1"/>
    <col min="2059" max="2059" width="11.85546875" customWidth="1"/>
    <col min="2060" max="2060" width="11.28515625" customWidth="1"/>
    <col min="2061" max="2061" width="11.42578125" customWidth="1"/>
    <col min="2062" max="2062" width="9.85546875" customWidth="1"/>
    <col min="2063" max="2063" width="11.42578125" customWidth="1"/>
    <col min="2064" max="2064" width="12" customWidth="1"/>
    <col min="2065" max="2065" width="11.42578125" customWidth="1"/>
    <col min="2066" max="2066" width="11.140625" customWidth="1"/>
    <col min="2067" max="2067" width="11.28515625" customWidth="1"/>
    <col min="2068" max="2068" width="11.42578125" customWidth="1"/>
    <col min="2069" max="2069" width="9.85546875" customWidth="1"/>
    <col min="2070" max="2070" width="12.42578125" customWidth="1"/>
    <col min="2071" max="2071" width="12.85546875" customWidth="1"/>
    <col min="2072" max="2072" width="9.7109375" customWidth="1"/>
    <col min="2073" max="2073" width="13.140625" customWidth="1"/>
    <col min="2074" max="2074" width="12.5703125" customWidth="1"/>
    <col min="2075" max="2075" width="10.28515625" customWidth="1"/>
    <col min="2076" max="2077" width="13.7109375" customWidth="1"/>
    <col min="2078" max="2079" width="13.28515625" customWidth="1"/>
    <col min="2082" max="2082" width="14.140625" customWidth="1"/>
    <col min="2305" max="2305" width="14.140625" customWidth="1"/>
    <col min="2306" max="2306" width="7.28515625" customWidth="1"/>
    <col min="2307" max="2307" width="7.7109375" customWidth="1"/>
    <col min="2308" max="2308" width="63.85546875" customWidth="1"/>
    <col min="2309" max="2309" width="6.85546875" customWidth="1"/>
    <col min="2311" max="2311" width="9.28515625" customWidth="1"/>
    <col min="2312" max="2313" width="16.28515625" customWidth="1"/>
    <col min="2314" max="2314" width="96.5703125" customWidth="1"/>
    <col min="2315" max="2315" width="11.85546875" customWidth="1"/>
    <col min="2316" max="2316" width="11.28515625" customWidth="1"/>
    <col min="2317" max="2317" width="11.42578125" customWidth="1"/>
    <col min="2318" max="2318" width="9.85546875" customWidth="1"/>
    <col min="2319" max="2319" width="11.42578125" customWidth="1"/>
    <col min="2320" max="2320" width="12" customWidth="1"/>
    <col min="2321" max="2321" width="11.42578125" customWidth="1"/>
    <col min="2322" max="2322" width="11.140625" customWidth="1"/>
    <col min="2323" max="2323" width="11.28515625" customWidth="1"/>
    <col min="2324" max="2324" width="11.42578125" customWidth="1"/>
    <col min="2325" max="2325" width="9.85546875" customWidth="1"/>
    <col min="2326" max="2326" width="12.42578125" customWidth="1"/>
    <col min="2327" max="2327" width="12.85546875" customWidth="1"/>
    <col min="2328" max="2328" width="9.7109375" customWidth="1"/>
    <col min="2329" max="2329" width="13.140625" customWidth="1"/>
    <col min="2330" max="2330" width="12.5703125" customWidth="1"/>
    <col min="2331" max="2331" width="10.28515625" customWidth="1"/>
    <col min="2332" max="2333" width="13.7109375" customWidth="1"/>
    <col min="2334" max="2335" width="13.28515625" customWidth="1"/>
    <col min="2338" max="2338" width="14.140625" customWidth="1"/>
    <col min="2561" max="2561" width="14.140625" customWidth="1"/>
    <col min="2562" max="2562" width="7.28515625" customWidth="1"/>
    <col min="2563" max="2563" width="7.7109375" customWidth="1"/>
    <col min="2564" max="2564" width="63.85546875" customWidth="1"/>
    <col min="2565" max="2565" width="6.85546875" customWidth="1"/>
    <col min="2567" max="2567" width="9.28515625" customWidth="1"/>
    <col min="2568" max="2569" width="16.28515625" customWidth="1"/>
    <col min="2570" max="2570" width="96.5703125" customWidth="1"/>
    <col min="2571" max="2571" width="11.85546875" customWidth="1"/>
    <col min="2572" max="2572" width="11.28515625" customWidth="1"/>
    <col min="2573" max="2573" width="11.42578125" customWidth="1"/>
    <col min="2574" max="2574" width="9.85546875" customWidth="1"/>
    <col min="2575" max="2575" width="11.42578125" customWidth="1"/>
    <col min="2576" max="2576" width="12" customWidth="1"/>
    <col min="2577" max="2577" width="11.42578125" customWidth="1"/>
    <col min="2578" max="2578" width="11.140625" customWidth="1"/>
    <col min="2579" max="2579" width="11.28515625" customWidth="1"/>
    <col min="2580" max="2580" width="11.42578125" customWidth="1"/>
    <col min="2581" max="2581" width="9.85546875" customWidth="1"/>
    <col min="2582" max="2582" width="12.42578125" customWidth="1"/>
    <col min="2583" max="2583" width="12.85546875" customWidth="1"/>
    <col min="2584" max="2584" width="9.7109375" customWidth="1"/>
    <col min="2585" max="2585" width="13.140625" customWidth="1"/>
    <col min="2586" max="2586" width="12.5703125" customWidth="1"/>
    <col min="2587" max="2587" width="10.28515625" customWidth="1"/>
    <col min="2588" max="2589" width="13.7109375" customWidth="1"/>
    <col min="2590" max="2591" width="13.28515625" customWidth="1"/>
    <col min="2594" max="2594" width="14.140625" customWidth="1"/>
    <col min="2817" max="2817" width="14.140625" customWidth="1"/>
    <col min="2818" max="2818" width="7.28515625" customWidth="1"/>
    <col min="2819" max="2819" width="7.7109375" customWidth="1"/>
    <col min="2820" max="2820" width="63.85546875" customWidth="1"/>
    <col min="2821" max="2821" width="6.85546875" customWidth="1"/>
    <col min="2823" max="2823" width="9.28515625" customWidth="1"/>
    <col min="2824" max="2825" width="16.28515625" customWidth="1"/>
    <col min="2826" max="2826" width="96.5703125" customWidth="1"/>
    <col min="2827" max="2827" width="11.85546875" customWidth="1"/>
    <col min="2828" max="2828" width="11.28515625" customWidth="1"/>
    <col min="2829" max="2829" width="11.42578125" customWidth="1"/>
    <col min="2830" max="2830" width="9.85546875" customWidth="1"/>
    <col min="2831" max="2831" width="11.42578125" customWidth="1"/>
    <col min="2832" max="2832" width="12" customWidth="1"/>
    <col min="2833" max="2833" width="11.42578125" customWidth="1"/>
    <col min="2834" max="2834" width="11.140625" customWidth="1"/>
    <col min="2835" max="2835" width="11.28515625" customWidth="1"/>
    <col min="2836" max="2836" width="11.42578125" customWidth="1"/>
    <col min="2837" max="2837" width="9.85546875" customWidth="1"/>
    <col min="2838" max="2838" width="12.42578125" customWidth="1"/>
    <col min="2839" max="2839" width="12.85546875" customWidth="1"/>
    <col min="2840" max="2840" width="9.7109375" customWidth="1"/>
    <col min="2841" max="2841" width="13.140625" customWidth="1"/>
    <col min="2842" max="2842" width="12.5703125" customWidth="1"/>
    <col min="2843" max="2843" width="10.28515625" customWidth="1"/>
    <col min="2844" max="2845" width="13.7109375" customWidth="1"/>
    <col min="2846" max="2847" width="13.28515625" customWidth="1"/>
    <col min="2850" max="2850" width="14.140625" customWidth="1"/>
    <col min="3073" max="3073" width="14.140625" customWidth="1"/>
    <col min="3074" max="3074" width="7.28515625" customWidth="1"/>
    <col min="3075" max="3075" width="7.7109375" customWidth="1"/>
    <col min="3076" max="3076" width="63.85546875" customWidth="1"/>
    <col min="3077" max="3077" width="6.85546875" customWidth="1"/>
    <col min="3079" max="3079" width="9.28515625" customWidth="1"/>
    <col min="3080" max="3081" width="16.28515625" customWidth="1"/>
    <col min="3082" max="3082" width="96.5703125" customWidth="1"/>
    <col min="3083" max="3083" width="11.85546875" customWidth="1"/>
    <col min="3084" max="3084" width="11.28515625" customWidth="1"/>
    <col min="3085" max="3085" width="11.42578125" customWidth="1"/>
    <col min="3086" max="3086" width="9.85546875" customWidth="1"/>
    <col min="3087" max="3087" width="11.42578125" customWidth="1"/>
    <col min="3088" max="3088" width="12" customWidth="1"/>
    <col min="3089" max="3089" width="11.42578125" customWidth="1"/>
    <col min="3090" max="3090" width="11.140625" customWidth="1"/>
    <col min="3091" max="3091" width="11.28515625" customWidth="1"/>
    <col min="3092" max="3092" width="11.42578125" customWidth="1"/>
    <col min="3093" max="3093" width="9.85546875" customWidth="1"/>
    <col min="3094" max="3094" width="12.42578125" customWidth="1"/>
    <col min="3095" max="3095" width="12.85546875" customWidth="1"/>
    <col min="3096" max="3096" width="9.7109375" customWidth="1"/>
    <col min="3097" max="3097" width="13.140625" customWidth="1"/>
    <col min="3098" max="3098" width="12.5703125" customWidth="1"/>
    <col min="3099" max="3099" width="10.28515625" customWidth="1"/>
    <col min="3100" max="3101" width="13.7109375" customWidth="1"/>
    <col min="3102" max="3103" width="13.28515625" customWidth="1"/>
    <col min="3106" max="3106" width="14.140625" customWidth="1"/>
    <col min="3329" max="3329" width="14.140625" customWidth="1"/>
    <col min="3330" max="3330" width="7.28515625" customWidth="1"/>
    <col min="3331" max="3331" width="7.7109375" customWidth="1"/>
    <col min="3332" max="3332" width="63.85546875" customWidth="1"/>
    <col min="3333" max="3333" width="6.85546875" customWidth="1"/>
    <col min="3335" max="3335" width="9.28515625" customWidth="1"/>
    <col min="3336" max="3337" width="16.28515625" customWidth="1"/>
    <col min="3338" max="3338" width="96.5703125" customWidth="1"/>
    <col min="3339" max="3339" width="11.85546875" customWidth="1"/>
    <col min="3340" max="3340" width="11.28515625" customWidth="1"/>
    <col min="3341" max="3341" width="11.42578125" customWidth="1"/>
    <col min="3342" max="3342" width="9.85546875" customWidth="1"/>
    <col min="3343" max="3343" width="11.42578125" customWidth="1"/>
    <col min="3344" max="3344" width="12" customWidth="1"/>
    <col min="3345" max="3345" width="11.42578125" customWidth="1"/>
    <col min="3346" max="3346" width="11.140625" customWidth="1"/>
    <col min="3347" max="3347" width="11.28515625" customWidth="1"/>
    <col min="3348" max="3348" width="11.42578125" customWidth="1"/>
    <col min="3349" max="3349" width="9.85546875" customWidth="1"/>
    <col min="3350" max="3350" width="12.42578125" customWidth="1"/>
    <col min="3351" max="3351" width="12.85546875" customWidth="1"/>
    <col min="3352" max="3352" width="9.7109375" customWidth="1"/>
    <col min="3353" max="3353" width="13.140625" customWidth="1"/>
    <col min="3354" max="3354" width="12.5703125" customWidth="1"/>
    <col min="3355" max="3355" width="10.28515625" customWidth="1"/>
    <col min="3356" max="3357" width="13.7109375" customWidth="1"/>
    <col min="3358" max="3359" width="13.28515625" customWidth="1"/>
    <col min="3362" max="3362" width="14.140625" customWidth="1"/>
    <col min="3585" max="3585" width="14.140625" customWidth="1"/>
    <col min="3586" max="3586" width="7.28515625" customWidth="1"/>
    <col min="3587" max="3587" width="7.7109375" customWidth="1"/>
    <col min="3588" max="3588" width="63.85546875" customWidth="1"/>
    <col min="3589" max="3589" width="6.85546875" customWidth="1"/>
    <col min="3591" max="3591" width="9.28515625" customWidth="1"/>
    <col min="3592" max="3593" width="16.28515625" customWidth="1"/>
    <col min="3594" max="3594" width="96.5703125" customWidth="1"/>
    <col min="3595" max="3595" width="11.85546875" customWidth="1"/>
    <col min="3596" max="3596" width="11.28515625" customWidth="1"/>
    <col min="3597" max="3597" width="11.42578125" customWidth="1"/>
    <col min="3598" max="3598" width="9.85546875" customWidth="1"/>
    <col min="3599" max="3599" width="11.42578125" customWidth="1"/>
    <col min="3600" max="3600" width="12" customWidth="1"/>
    <col min="3601" max="3601" width="11.42578125" customWidth="1"/>
    <col min="3602" max="3602" width="11.140625" customWidth="1"/>
    <col min="3603" max="3603" width="11.28515625" customWidth="1"/>
    <col min="3604" max="3604" width="11.42578125" customWidth="1"/>
    <col min="3605" max="3605" width="9.85546875" customWidth="1"/>
    <col min="3606" max="3606" width="12.42578125" customWidth="1"/>
    <col min="3607" max="3607" width="12.85546875" customWidth="1"/>
    <col min="3608" max="3608" width="9.7109375" customWidth="1"/>
    <col min="3609" max="3609" width="13.140625" customWidth="1"/>
    <col min="3610" max="3610" width="12.5703125" customWidth="1"/>
    <col min="3611" max="3611" width="10.28515625" customWidth="1"/>
    <col min="3612" max="3613" width="13.7109375" customWidth="1"/>
    <col min="3614" max="3615" width="13.28515625" customWidth="1"/>
    <col min="3618" max="3618" width="14.140625" customWidth="1"/>
    <col min="3841" max="3841" width="14.140625" customWidth="1"/>
    <col min="3842" max="3842" width="7.28515625" customWidth="1"/>
    <col min="3843" max="3843" width="7.7109375" customWidth="1"/>
    <col min="3844" max="3844" width="63.85546875" customWidth="1"/>
    <col min="3845" max="3845" width="6.85546875" customWidth="1"/>
    <col min="3847" max="3847" width="9.28515625" customWidth="1"/>
    <col min="3848" max="3849" width="16.28515625" customWidth="1"/>
    <col min="3850" max="3850" width="96.5703125" customWidth="1"/>
    <col min="3851" max="3851" width="11.85546875" customWidth="1"/>
    <col min="3852" max="3852" width="11.28515625" customWidth="1"/>
    <col min="3853" max="3853" width="11.42578125" customWidth="1"/>
    <col min="3854" max="3854" width="9.85546875" customWidth="1"/>
    <col min="3855" max="3855" width="11.42578125" customWidth="1"/>
    <col min="3856" max="3856" width="12" customWidth="1"/>
    <col min="3857" max="3857" width="11.42578125" customWidth="1"/>
    <col min="3858" max="3858" width="11.140625" customWidth="1"/>
    <col min="3859" max="3859" width="11.28515625" customWidth="1"/>
    <col min="3860" max="3860" width="11.42578125" customWidth="1"/>
    <col min="3861" max="3861" width="9.85546875" customWidth="1"/>
    <col min="3862" max="3862" width="12.42578125" customWidth="1"/>
    <col min="3863" max="3863" width="12.85546875" customWidth="1"/>
    <col min="3864" max="3864" width="9.7109375" customWidth="1"/>
    <col min="3865" max="3865" width="13.140625" customWidth="1"/>
    <col min="3866" max="3866" width="12.5703125" customWidth="1"/>
    <col min="3867" max="3867" width="10.28515625" customWidth="1"/>
    <col min="3868" max="3869" width="13.7109375" customWidth="1"/>
    <col min="3870" max="3871" width="13.28515625" customWidth="1"/>
    <col min="3874" max="3874" width="14.140625" customWidth="1"/>
    <col min="4097" max="4097" width="14.140625" customWidth="1"/>
    <col min="4098" max="4098" width="7.28515625" customWidth="1"/>
    <col min="4099" max="4099" width="7.7109375" customWidth="1"/>
    <col min="4100" max="4100" width="63.85546875" customWidth="1"/>
    <col min="4101" max="4101" width="6.85546875" customWidth="1"/>
    <col min="4103" max="4103" width="9.28515625" customWidth="1"/>
    <col min="4104" max="4105" width="16.28515625" customWidth="1"/>
    <col min="4106" max="4106" width="96.5703125" customWidth="1"/>
    <col min="4107" max="4107" width="11.85546875" customWidth="1"/>
    <col min="4108" max="4108" width="11.28515625" customWidth="1"/>
    <col min="4109" max="4109" width="11.42578125" customWidth="1"/>
    <col min="4110" max="4110" width="9.85546875" customWidth="1"/>
    <col min="4111" max="4111" width="11.42578125" customWidth="1"/>
    <col min="4112" max="4112" width="12" customWidth="1"/>
    <col min="4113" max="4113" width="11.42578125" customWidth="1"/>
    <col min="4114" max="4114" width="11.140625" customWidth="1"/>
    <col min="4115" max="4115" width="11.28515625" customWidth="1"/>
    <col min="4116" max="4116" width="11.42578125" customWidth="1"/>
    <col min="4117" max="4117" width="9.85546875" customWidth="1"/>
    <col min="4118" max="4118" width="12.42578125" customWidth="1"/>
    <col min="4119" max="4119" width="12.85546875" customWidth="1"/>
    <col min="4120" max="4120" width="9.7109375" customWidth="1"/>
    <col min="4121" max="4121" width="13.140625" customWidth="1"/>
    <col min="4122" max="4122" width="12.5703125" customWidth="1"/>
    <col min="4123" max="4123" width="10.28515625" customWidth="1"/>
    <col min="4124" max="4125" width="13.7109375" customWidth="1"/>
    <col min="4126" max="4127" width="13.28515625" customWidth="1"/>
    <col min="4130" max="4130" width="14.140625" customWidth="1"/>
    <col min="4353" max="4353" width="14.140625" customWidth="1"/>
    <col min="4354" max="4354" width="7.28515625" customWidth="1"/>
    <col min="4355" max="4355" width="7.7109375" customWidth="1"/>
    <col min="4356" max="4356" width="63.85546875" customWidth="1"/>
    <col min="4357" max="4357" width="6.85546875" customWidth="1"/>
    <col min="4359" max="4359" width="9.28515625" customWidth="1"/>
    <col min="4360" max="4361" width="16.28515625" customWidth="1"/>
    <col min="4362" max="4362" width="96.5703125" customWidth="1"/>
    <col min="4363" max="4363" width="11.85546875" customWidth="1"/>
    <col min="4364" max="4364" width="11.28515625" customWidth="1"/>
    <col min="4365" max="4365" width="11.42578125" customWidth="1"/>
    <col min="4366" max="4366" width="9.85546875" customWidth="1"/>
    <col min="4367" max="4367" width="11.42578125" customWidth="1"/>
    <col min="4368" max="4368" width="12" customWidth="1"/>
    <col min="4369" max="4369" width="11.42578125" customWidth="1"/>
    <col min="4370" max="4370" width="11.140625" customWidth="1"/>
    <col min="4371" max="4371" width="11.28515625" customWidth="1"/>
    <col min="4372" max="4372" width="11.42578125" customWidth="1"/>
    <col min="4373" max="4373" width="9.85546875" customWidth="1"/>
    <col min="4374" max="4374" width="12.42578125" customWidth="1"/>
    <col min="4375" max="4375" width="12.85546875" customWidth="1"/>
    <col min="4376" max="4376" width="9.7109375" customWidth="1"/>
    <col min="4377" max="4377" width="13.140625" customWidth="1"/>
    <col min="4378" max="4378" width="12.5703125" customWidth="1"/>
    <col min="4379" max="4379" width="10.28515625" customWidth="1"/>
    <col min="4380" max="4381" width="13.7109375" customWidth="1"/>
    <col min="4382" max="4383" width="13.28515625" customWidth="1"/>
    <col min="4386" max="4386" width="14.140625" customWidth="1"/>
    <col min="4609" max="4609" width="14.140625" customWidth="1"/>
    <col min="4610" max="4610" width="7.28515625" customWidth="1"/>
    <col min="4611" max="4611" width="7.7109375" customWidth="1"/>
    <col min="4612" max="4612" width="63.85546875" customWidth="1"/>
    <col min="4613" max="4613" width="6.85546875" customWidth="1"/>
    <col min="4615" max="4615" width="9.28515625" customWidth="1"/>
    <col min="4616" max="4617" width="16.28515625" customWidth="1"/>
    <col min="4618" max="4618" width="96.5703125" customWidth="1"/>
    <col min="4619" max="4619" width="11.85546875" customWidth="1"/>
    <col min="4620" max="4620" width="11.28515625" customWidth="1"/>
    <col min="4621" max="4621" width="11.42578125" customWidth="1"/>
    <col min="4622" max="4622" width="9.85546875" customWidth="1"/>
    <col min="4623" max="4623" width="11.42578125" customWidth="1"/>
    <col min="4624" max="4624" width="12" customWidth="1"/>
    <col min="4625" max="4625" width="11.42578125" customWidth="1"/>
    <col min="4626" max="4626" width="11.140625" customWidth="1"/>
    <col min="4627" max="4627" width="11.28515625" customWidth="1"/>
    <col min="4628" max="4628" width="11.42578125" customWidth="1"/>
    <col min="4629" max="4629" width="9.85546875" customWidth="1"/>
    <col min="4630" max="4630" width="12.42578125" customWidth="1"/>
    <col min="4631" max="4631" width="12.85546875" customWidth="1"/>
    <col min="4632" max="4632" width="9.7109375" customWidth="1"/>
    <col min="4633" max="4633" width="13.140625" customWidth="1"/>
    <col min="4634" max="4634" width="12.5703125" customWidth="1"/>
    <col min="4635" max="4635" width="10.28515625" customWidth="1"/>
    <col min="4636" max="4637" width="13.7109375" customWidth="1"/>
    <col min="4638" max="4639" width="13.28515625" customWidth="1"/>
    <col min="4642" max="4642" width="14.140625" customWidth="1"/>
    <col min="4865" max="4865" width="14.140625" customWidth="1"/>
    <col min="4866" max="4866" width="7.28515625" customWidth="1"/>
    <col min="4867" max="4867" width="7.7109375" customWidth="1"/>
    <col min="4868" max="4868" width="63.85546875" customWidth="1"/>
    <col min="4869" max="4869" width="6.85546875" customWidth="1"/>
    <col min="4871" max="4871" width="9.28515625" customWidth="1"/>
    <col min="4872" max="4873" width="16.28515625" customWidth="1"/>
    <col min="4874" max="4874" width="96.5703125" customWidth="1"/>
    <col min="4875" max="4875" width="11.85546875" customWidth="1"/>
    <col min="4876" max="4876" width="11.28515625" customWidth="1"/>
    <col min="4877" max="4877" width="11.42578125" customWidth="1"/>
    <col min="4878" max="4878" width="9.85546875" customWidth="1"/>
    <col min="4879" max="4879" width="11.42578125" customWidth="1"/>
    <col min="4880" max="4880" width="12" customWidth="1"/>
    <col min="4881" max="4881" width="11.42578125" customWidth="1"/>
    <col min="4882" max="4882" width="11.140625" customWidth="1"/>
    <col min="4883" max="4883" width="11.28515625" customWidth="1"/>
    <col min="4884" max="4884" width="11.42578125" customWidth="1"/>
    <col min="4885" max="4885" width="9.85546875" customWidth="1"/>
    <col min="4886" max="4886" width="12.42578125" customWidth="1"/>
    <col min="4887" max="4887" width="12.85546875" customWidth="1"/>
    <col min="4888" max="4888" width="9.7109375" customWidth="1"/>
    <col min="4889" max="4889" width="13.140625" customWidth="1"/>
    <col min="4890" max="4890" width="12.5703125" customWidth="1"/>
    <col min="4891" max="4891" width="10.28515625" customWidth="1"/>
    <col min="4892" max="4893" width="13.7109375" customWidth="1"/>
    <col min="4894" max="4895" width="13.28515625" customWidth="1"/>
    <col min="4898" max="4898" width="14.140625" customWidth="1"/>
    <col min="5121" max="5121" width="14.140625" customWidth="1"/>
    <col min="5122" max="5122" width="7.28515625" customWidth="1"/>
    <col min="5123" max="5123" width="7.7109375" customWidth="1"/>
    <col min="5124" max="5124" width="63.85546875" customWidth="1"/>
    <col min="5125" max="5125" width="6.85546875" customWidth="1"/>
    <col min="5127" max="5127" width="9.28515625" customWidth="1"/>
    <col min="5128" max="5129" width="16.28515625" customWidth="1"/>
    <col min="5130" max="5130" width="96.5703125" customWidth="1"/>
    <col min="5131" max="5131" width="11.85546875" customWidth="1"/>
    <col min="5132" max="5132" width="11.28515625" customWidth="1"/>
    <col min="5133" max="5133" width="11.42578125" customWidth="1"/>
    <col min="5134" max="5134" width="9.85546875" customWidth="1"/>
    <col min="5135" max="5135" width="11.42578125" customWidth="1"/>
    <col min="5136" max="5136" width="12" customWidth="1"/>
    <col min="5137" max="5137" width="11.42578125" customWidth="1"/>
    <col min="5138" max="5138" width="11.140625" customWidth="1"/>
    <col min="5139" max="5139" width="11.28515625" customWidth="1"/>
    <col min="5140" max="5140" width="11.42578125" customWidth="1"/>
    <col min="5141" max="5141" width="9.85546875" customWidth="1"/>
    <col min="5142" max="5142" width="12.42578125" customWidth="1"/>
    <col min="5143" max="5143" width="12.85546875" customWidth="1"/>
    <col min="5144" max="5144" width="9.7109375" customWidth="1"/>
    <col min="5145" max="5145" width="13.140625" customWidth="1"/>
    <col min="5146" max="5146" width="12.5703125" customWidth="1"/>
    <col min="5147" max="5147" width="10.28515625" customWidth="1"/>
    <col min="5148" max="5149" width="13.7109375" customWidth="1"/>
    <col min="5150" max="5151" width="13.28515625" customWidth="1"/>
    <col min="5154" max="5154" width="14.140625" customWidth="1"/>
    <col min="5377" max="5377" width="14.140625" customWidth="1"/>
    <col min="5378" max="5378" width="7.28515625" customWidth="1"/>
    <col min="5379" max="5379" width="7.7109375" customWidth="1"/>
    <col min="5380" max="5380" width="63.85546875" customWidth="1"/>
    <col min="5381" max="5381" width="6.85546875" customWidth="1"/>
    <col min="5383" max="5383" width="9.28515625" customWidth="1"/>
    <col min="5384" max="5385" width="16.28515625" customWidth="1"/>
    <col min="5386" max="5386" width="96.5703125" customWidth="1"/>
    <col min="5387" max="5387" width="11.85546875" customWidth="1"/>
    <col min="5388" max="5388" width="11.28515625" customWidth="1"/>
    <col min="5389" max="5389" width="11.42578125" customWidth="1"/>
    <col min="5390" max="5390" width="9.85546875" customWidth="1"/>
    <col min="5391" max="5391" width="11.42578125" customWidth="1"/>
    <col min="5392" max="5392" width="12" customWidth="1"/>
    <col min="5393" max="5393" width="11.42578125" customWidth="1"/>
    <col min="5394" max="5394" width="11.140625" customWidth="1"/>
    <col min="5395" max="5395" width="11.28515625" customWidth="1"/>
    <col min="5396" max="5396" width="11.42578125" customWidth="1"/>
    <col min="5397" max="5397" width="9.85546875" customWidth="1"/>
    <col min="5398" max="5398" width="12.42578125" customWidth="1"/>
    <col min="5399" max="5399" width="12.85546875" customWidth="1"/>
    <col min="5400" max="5400" width="9.7109375" customWidth="1"/>
    <col min="5401" max="5401" width="13.140625" customWidth="1"/>
    <col min="5402" max="5402" width="12.5703125" customWidth="1"/>
    <col min="5403" max="5403" width="10.28515625" customWidth="1"/>
    <col min="5404" max="5405" width="13.7109375" customWidth="1"/>
    <col min="5406" max="5407" width="13.28515625" customWidth="1"/>
    <col min="5410" max="5410" width="14.140625" customWidth="1"/>
    <col min="5633" max="5633" width="14.140625" customWidth="1"/>
    <col min="5634" max="5634" width="7.28515625" customWidth="1"/>
    <col min="5635" max="5635" width="7.7109375" customWidth="1"/>
    <col min="5636" max="5636" width="63.85546875" customWidth="1"/>
    <col min="5637" max="5637" width="6.85546875" customWidth="1"/>
    <col min="5639" max="5639" width="9.28515625" customWidth="1"/>
    <col min="5640" max="5641" width="16.28515625" customWidth="1"/>
    <col min="5642" max="5642" width="96.5703125" customWidth="1"/>
    <col min="5643" max="5643" width="11.85546875" customWidth="1"/>
    <col min="5644" max="5644" width="11.28515625" customWidth="1"/>
    <col min="5645" max="5645" width="11.42578125" customWidth="1"/>
    <col min="5646" max="5646" width="9.85546875" customWidth="1"/>
    <col min="5647" max="5647" width="11.42578125" customWidth="1"/>
    <col min="5648" max="5648" width="12" customWidth="1"/>
    <col min="5649" max="5649" width="11.42578125" customWidth="1"/>
    <col min="5650" max="5650" width="11.140625" customWidth="1"/>
    <col min="5651" max="5651" width="11.28515625" customWidth="1"/>
    <col min="5652" max="5652" width="11.42578125" customWidth="1"/>
    <col min="5653" max="5653" width="9.85546875" customWidth="1"/>
    <col min="5654" max="5654" width="12.42578125" customWidth="1"/>
    <col min="5655" max="5655" width="12.85546875" customWidth="1"/>
    <col min="5656" max="5656" width="9.7109375" customWidth="1"/>
    <col min="5657" max="5657" width="13.140625" customWidth="1"/>
    <col min="5658" max="5658" width="12.5703125" customWidth="1"/>
    <col min="5659" max="5659" width="10.28515625" customWidth="1"/>
    <col min="5660" max="5661" width="13.7109375" customWidth="1"/>
    <col min="5662" max="5663" width="13.28515625" customWidth="1"/>
    <col min="5666" max="5666" width="14.140625" customWidth="1"/>
    <col min="5889" max="5889" width="14.140625" customWidth="1"/>
    <col min="5890" max="5890" width="7.28515625" customWidth="1"/>
    <col min="5891" max="5891" width="7.7109375" customWidth="1"/>
    <col min="5892" max="5892" width="63.85546875" customWidth="1"/>
    <col min="5893" max="5893" width="6.85546875" customWidth="1"/>
    <col min="5895" max="5895" width="9.28515625" customWidth="1"/>
    <col min="5896" max="5897" width="16.28515625" customWidth="1"/>
    <col min="5898" max="5898" width="96.5703125" customWidth="1"/>
    <col min="5899" max="5899" width="11.85546875" customWidth="1"/>
    <col min="5900" max="5900" width="11.28515625" customWidth="1"/>
    <col min="5901" max="5901" width="11.42578125" customWidth="1"/>
    <col min="5902" max="5902" width="9.85546875" customWidth="1"/>
    <col min="5903" max="5903" width="11.42578125" customWidth="1"/>
    <col min="5904" max="5904" width="12" customWidth="1"/>
    <col min="5905" max="5905" width="11.42578125" customWidth="1"/>
    <col min="5906" max="5906" width="11.140625" customWidth="1"/>
    <col min="5907" max="5907" width="11.28515625" customWidth="1"/>
    <col min="5908" max="5908" width="11.42578125" customWidth="1"/>
    <col min="5909" max="5909" width="9.85546875" customWidth="1"/>
    <col min="5910" max="5910" width="12.42578125" customWidth="1"/>
    <col min="5911" max="5911" width="12.85546875" customWidth="1"/>
    <col min="5912" max="5912" width="9.7109375" customWidth="1"/>
    <col min="5913" max="5913" width="13.140625" customWidth="1"/>
    <col min="5914" max="5914" width="12.5703125" customWidth="1"/>
    <col min="5915" max="5915" width="10.28515625" customWidth="1"/>
    <col min="5916" max="5917" width="13.7109375" customWidth="1"/>
    <col min="5918" max="5919" width="13.28515625" customWidth="1"/>
    <col min="5922" max="5922" width="14.140625" customWidth="1"/>
    <col min="6145" max="6145" width="14.140625" customWidth="1"/>
    <col min="6146" max="6146" width="7.28515625" customWidth="1"/>
    <col min="6147" max="6147" width="7.7109375" customWidth="1"/>
    <col min="6148" max="6148" width="63.85546875" customWidth="1"/>
    <col min="6149" max="6149" width="6.85546875" customWidth="1"/>
    <col min="6151" max="6151" width="9.28515625" customWidth="1"/>
    <col min="6152" max="6153" width="16.28515625" customWidth="1"/>
    <col min="6154" max="6154" width="96.5703125" customWidth="1"/>
    <col min="6155" max="6155" width="11.85546875" customWidth="1"/>
    <col min="6156" max="6156" width="11.28515625" customWidth="1"/>
    <col min="6157" max="6157" width="11.42578125" customWidth="1"/>
    <col min="6158" max="6158" width="9.85546875" customWidth="1"/>
    <col min="6159" max="6159" width="11.42578125" customWidth="1"/>
    <col min="6160" max="6160" width="12" customWidth="1"/>
    <col min="6161" max="6161" width="11.42578125" customWidth="1"/>
    <col min="6162" max="6162" width="11.140625" customWidth="1"/>
    <col min="6163" max="6163" width="11.28515625" customWidth="1"/>
    <col min="6164" max="6164" width="11.42578125" customWidth="1"/>
    <col min="6165" max="6165" width="9.85546875" customWidth="1"/>
    <col min="6166" max="6166" width="12.42578125" customWidth="1"/>
    <col min="6167" max="6167" width="12.85546875" customWidth="1"/>
    <col min="6168" max="6168" width="9.7109375" customWidth="1"/>
    <col min="6169" max="6169" width="13.140625" customWidth="1"/>
    <col min="6170" max="6170" width="12.5703125" customWidth="1"/>
    <col min="6171" max="6171" width="10.28515625" customWidth="1"/>
    <col min="6172" max="6173" width="13.7109375" customWidth="1"/>
    <col min="6174" max="6175" width="13.28515625" customWidth="1"/>
    <col min="6178" max="6178" width="14.140625" customWidth="1"/>
    <col min="6401" max="6401" width="14.140625" customWidth="1"/>
    <col min="6402" max="6402" width="7.28515625" customWidth="1"/>
    <col min="6403" max="6403" width="7.7109375" customWidth="1"/>
    <col min="6404" max="6404" width="63.85546875" customWidth="1"/>
    <col min="6405" max="6405" width="6.85546875" customWidth="1"/>
    <col min="6407" max="6407" width="9.28515625" customWidth="1"/>
    <col min="6408" max="6409" width="16.28515625" customWidth="1"/>
    <col min="6410" max="6410" width="96.5703125" customWidth="1"/>
    <col min="6411" max="6411" width="11.85546875" customWidth="1"/>
    <col min="6412" max="6412" width="11.28515625" customWidth="1"/>
    <col min="6413" max="6413" width="11.42578125" customWidth="1"/>
    <col min="6414" max="6414" width="9.85546875" customWidth="1"/>
    <col min="6415" max="6415" width="11.42578125" customWidth="1"/>
    <col min="6416" max="6416" width="12" customWidth="1"/>
    <col min="6417" max="6417" width="11.42578125" customWidth="1"/>
    <col min="6418" max="6418" width="11.140625" customWidth="1"/>
    <col min="6419" max="6419" width="11.28515625" customWidth="1"/>
    <col min="6420" max="6420" width="11.42578125" customWidth="1"/>
    <col min="6421" max="6421" width="9.85546875" customWidth="1"/>
    <col min="6422" max="6422" width="12.42578125" customWidth="1"/>
    <col min="6423" max="6423" width="12.85546875" customWidth="1"/>
    <col min="6424" max="6424" width="9.7109375" customWidth="1"/>
    <col min="6425" max="6425" width="13.140625" customWidth="1"/>
    <col min="6426" max="6426" width="12.5703125" customWidth="1"/>
    <col min="6427" max="6427" width="10.28515625" customWidth="1"/>
    <col min="6428" max="6429" width="13.7109375" customWidth="1"/>
    <col min="6430" max="6431" width="13.28515625" customWidth="1"/>
    <col min="6434" max="6434" width="14.140625" customWidth="1"/>
    <col min="6657" max="6657" width="14.140625" customWidth="1"/>
    <col min="6658" max="6658" width="7.28515625" customWidth="1"/>
    <col min="6659" max="6659" width="7.7109375" customWidth="1"/>
    <col min="6660" max="6660" width="63.85546875" customWidth="1"/>
    <col min="6661" max="6661" width="6.85546875" customWidth="1"/>
    <col min="6663" max="6663" width="9.28515625" customWidth="1"/>
    <col min="6664" max="6665" width="16.28515625" customWidth="1"/>
    <col min="6666" max="6666" width="96.5703125" customWidth="1"/>
    <col min="6667" max="6667" width="11.85546875" customWidth="1"/>
    <col min="6668" max="6668" width="11.28515625" customWidth="1"/>
    <col min="6669" max="6669" width="11.42578125" customWidth="1"/>
    <col min="6670" max="6670" width="9.85546875" customWidth="1"/>
    <col min="6671" max="6671" width="11.42578125" customWidth="1"/>
    <col min="6672" max="6672" width="12" customWidth="1"/>
    <col min="6673" max="6673" width="11.42578125" customWidth="1"/>
    <col min="6674" max="6674" width="11.140625" customWidth="1"/>
    <col min="6675" max="6675" width="11.28515625" customWidth="1"/>
    <col min="6676" max="6676" width="11.42578125" customWidth="1"/>
    <col min="6677" max="6677" width="9.85546875" customWidth="1"/>
    <col min="6678" max="6678" width="12.42578125" customWidth="1"/>
    <col min="6679" max="6679" width="12.85546875" customWidth="1"/>
    <col min="6680" max="6680" width="9.7109375" customWidth="1"/>
    <col min="6681" max="6681" width="13.140625" customWidth="1"/>
    <col min="6682" max="6682" width="12.5703125" customWidth="1"/>
    <col min="6683" max="6683" width="10.28515625" customWidth="1"/>
    <col min="6684" max="6685" width="13.7109375" customWidth="1"/>
    <col min="6686" max="6687" width="13.28515625" customWidth="1"/>
    <col min="6690" max="6690" width="14.140625" customWidth="1"/>
    <col min="6913" max="6913" width="14.140625" customWidth="1"/>
    <col min="6914" max="6914" width="7.28515625" customWidth="1"/>
    <col min="6915" max="6915" width="7.7109375" customWidth="1"/>
    <col min="6916" max="6916" width="63.85546875" customWidth="1"/>
    <col min="6917" max="6917" width="6.85546875" customWidth="1"/>
    <col min="6919" max="6919" width="9.28515625" customWidth="1"/>
    <col min="6920" max="6921" width="16.28515625" customWidth="1"/>
    <col min="6922" max="6922" width="96.5703125" customWidth="1"/>
    <col min="6923" max="6923" width="11.85546875" customWidth="1"/>
    <col min="6924" max="6924" width="11.28515625" customWidth="1"/>
    <col min="6925" max="6925" width="11.42578125" customWidth="1"/>
    <col min="6926" max="6926" width="9.85546875" customWidth="1"/>
    <col min="6927" max="6927" width="11.42578125" customWidth="1"/>
    <col min="6928" max="6928" width="12" customWidth="1"/>
    <col min="6929" max="6929" width="11.42578125" customWidth="1"/>
    <col min="6930" max="6930" width="11.140625" customWidth="1"/>
    <col min="6931" max="6931" width="11.28515625" customWidth="1"/>
    <col min="6932" max="6932" width="11.42578125" customWidth="1"/>
    <col min="6933" max="6933" width="9.85546875" customWidth="1"/>
    <col min="6934" max="6934" width="12.42578125" customWidth="1"/>
    <col min="6935" max="6935" width="12.85546875" customWidth="1"/>
    <col min="6936" max="6936" width="9.7109375" customWidth="1"/>
    <col min="6937" max="6937" width="13.140625" customWidth="1"/>
    <col min="6938" max="6938" width="12.5703125" customWidth="1"/>
    <col min="6939" max="6939" width="10.28515625" customWidth="1"/>
    <col min="6940" max="6941" width="13.7109375" customWidth="1"/>
    <col min="6942" max="6943" width="13.28515625" customWidth="1"/>
    <col min="6946" max="6946" width="14.140625" customWidth="1"/>
    <col min="7169" max="7169" width="14.140625" customWidth="1"/>
    <col min="7170" max="7170" width="7.28515625" customWidth="1"/>
    <col min="7171" max="7171" width="7.7109375" customWidth="1"/>
    <col min="7172" max="7172" width="63.85546875" customWidth="1"/>
    <col min="7173" max="7173" width="6.85546875" customWidth="1"/>
    <col min="7175" max="7175" width="9.28515625" customWidth="1"/>
    <col min="7176" max="7177" width="16.28515625" customWidth="1"/>
    <col min="7178" max="7178" width="96.5703125" customWidth="1"/>
    <col min="7179" max="7179" width="11.85546875" customWidth="1"/>
    <col min="7180" max="7180" width="11.28515625" customWidth="1"/>
    <col min="7181" max="7181" width="11.42578125" customWidth="1"/>
    <col min="7182" max="7182" width="9.85546875" customWidth="1"/>
    <col min="7183" max="7183" width="11.42578125" customWidth="1"/>
    <col min="7184" max="7184" width="12" customWidth="1"/>
    <col min="7185" max="7185" width="11.42578125" customWidth="1"/>
    <col min="7186" max="7186" width="11.140625" customWidth="1"/>
    <col min="7187" max="7187" width="11.28515625" customWidth="1"/>
    <col min="7188" max="7188" width="11.42578125" customWidth="1"/>
    <col min="7189" max="7189" width="9.85546875" customWidth="1"/>
    <col min="7190" max="7190" width="12.42578125" customWidth="1"/>
    <col min="7191" max="7191" width="12.85546875" customWidth="1"/>
    <col min="7192" max="7192" width="9.7109375" customWidth="1"/>
    <col min="7193" max="7193" width="13.140625" customWidth="1"/>
    <col min="7194" max="7194" width="12.5703125" customWidth="1"/>
    <col min="7195" max="7195" width="10.28515625" customWidth="1"/>
    <col min="7196" max="7197" width="13.7109375" customWidth="1"/>
    <col min="7198" max="7199" width="13.28515625" customWidth="1"/>
    <col min="7202" max="7202" width="14.140625" customWidth="1"/>
    <col min="7425" max="7425" width="14.140625" customWidth="1"/>
    <col min="7426" max="7426" width="7.28515625" customWidth="1"/>
    <col min="7427" max="7427" width="7.7109375" customWidth="1"/>
    <col min="7428" max="7428" width="63.85546875" customWidth="1"/>
    <col min="7429" max="7429" width="6.85546875" customWidth="1"/>
    <col min="7431" max="7431" width="9.28515625" customWidth="1"/>
    <col min="7432" max="7433" width="16.28515625" customWidth="1"/>
    <col min="7434" max="7434" width="96.5703125" customWidth="1"/>
    <col min="7435" max="7435" width="11.85546875" customWidth="1"/>
    <col min="7436" max="7436" width="11.28515625" customWidth="1"/>
    <col min="7437" max="7437" width="11.42578125" customWidth="1"/>
    <col min="7438" max="7438" width="9.85546875" customWidth="1"/>
    <col min="7439" max="7439" width="11.42578125" customWidth="1"/>
    <col min="7440" max="7440" width="12" customWidth="1"/>
    <col min="7441" max="7441" width="11.42578125" customWidth="1"/>
    <col min="7442" max="7442" width="11.140625" customWidth="1"/>
    <col min="7443" max="7443" width="11.28515625" customWidth="1"/>
    <col min="7444" max="7444" width="11.42578125" customWidth="1"/>
    <col min="7445" max="7445" width="9.85546875" customWidth="1"/>
    <col min="7446" max="7446" width="12.42578125" customWidth="1"/>
    <col min="7447" max="7447" width="12.85546875" customWidth="1"/>
    <col min="7448" max="7448" width="9.7109375" customWidth="1"/>
    <col min="7449" max="7449" width="13.140625" customWidth="1"/>
    <col min="7450" max="7450" width="12.5703125" customWidth="1"/>
    <col min="7451" max="7451" width="10.28515625" customWidth="1"/>
    <col min="7452" max="7453" width="13.7109375" customWidth="1"/>
    <col min="7454" max="7455" width="13.28515625" customWidth="1"/>
    <col min="7458" max="7458" width="14.140625" customWidth="1"/>
    <col min="7681" max="7681" width="14.140625" customWidth="1"/>
    <col min="7682" max="7682" width="7.28515625" customWidth="1"/>
    <col min="7683" max="7683" width="7.7109375" customWidth="1"/>
    <col min="7684" max="7684" width="63.85546875" customWidth="1"/>
    <col min="7685" max="7685" width="6.85546875" customWidth="1"/>
    <col min="7687" max="7687" width="9.28515625" customWidth="1"/>
    <col min="7688" max="7689" width="16.28515625" customWidth="1"/>
    <col min="7690" max="7690" width="96.5703125" customWidth="1"/>
    <col min="7691" max="7691" width="11.85546875" customWidth="1"/>
    <col min="7692" max="7692" width="11.28515625" customWidth="1"/>
    <col min="7693" max="7693" width="11.42578125" customWidth="1"/>
    <col min="7694" max="7694" width="9.85546875" customWidth="1"/>
    <col min="7695" max="7695" width="11.42578125" customWidth="1"/>
    <col min="7696" max="7696" width="12" customWidth="1"/>
    <col min="7697" max="7697" width="11.42578125" customWidth="1"/>
    <col min="7698" max="7698" width="11.140625" customWidth="1"/>
    <col min="7699" max="7699" width="11.28515625" customWidth="1"/>
    <col min="7700" max="7700" width="11.42578125" customWidth="1"/>
    <col min="7701" max="7701" width="9.85546875" customWidth="1"/>
    <col min="7702" max="7702" width="12.42578125" customWidth="1"/>
    <col min="7703" max="7703" width="12.85546875" customWidth="1"/>
    <col min="7704" max="7704" width="9.7109375" customWidth="1"/>
    <col min="7705" max="7705" width="13.140625" customWidth="1"/>
    <col min="7706" max="7706" width="12.5703125" customWidth="1"/>
    <col min="7707" max="7707" width="10.28515625" customWidth="1"/>
    <col min="7708" max="7709" width="13.7109375" customWidth="1"/>
    <col min="7710" max="7711" width="13.28515625" customWidth="1"/>
    <col min="7714" max="7714" width="14.140625" customWidth="1"/>
    <col min="7937" max="7937" width="14.140625" customWidth="1"/>
    <col min="7938" max="7938" width="7.28515625" customWidth="1"/>
    <col min="7939" max="7939" width="7.7109375" customWidth="1"/>
    <col min="7940" max="7940" width="63.85546875" customWidth="1"/>
    <col min="7941" max="7941" width="6.85546875" customWidth="1"/>
    <col min="7943" max="7943" width="9.28515625" customWidth="1"/>
    <col min="7944" max="7945" width="16.28515625" customWidth="1"/>
    <col min="7946" max="7946" width="96.5703125" customWidth="1"/>
    <col min="7947" max="7947" width="11.85546875" customWidth="1"/>
    <col min="7948" max="7948" width="11.28515625" customWidth="1"/>
    <col min="7949" max="7949" width="11.42578125" customWidth="1"/>
    <col min="7950" max="7950" width="9.85546875" customWidth="1"/>
    <col min="7951" max="7951" width="11.42578125" customWidth="1"/>
    <col min="7952" max="7952" width="12" customWidth="1"/>
    <col min="7953" max="7953" width="11.42578125" customWidth="1"/>
    <col min="7954" max="7954" width="11.140625" customWidth="1"/>
    <col min="7955" max="7955" width="11.28515625" customWidth="1"/>
    <col min="7956" max="7956" width="11.42578125" customWidth="1"/>
    <col min="7957" max="7957" width="9.85546875" customWidth="1"/>
    <col min="7958" max="7958" width="12.42578125" customWidth="1"/>
    <col min="7959" max="7959" width="12.85546875" customWidth="1"/>
    <col min="7960" max="7960" width="9.7109375" customWidth="1"/>
    <col min="7961" max="7961" width="13.140625" customWidth="1"/>
    <col min="7962" max="7962" width="12.5703125" customWidth="1"/>
    <col min="7963" max="7963" width="10.28515625" customWidth="1"/>
    <col min="7964" max="7965" width="13.7109375" customWidth="1"/>
    <col min="7966" max="7967" width="13.28515625" customWidth="1"/>
    <col min="7970" max="7970" width="14.140625" customWidth="1"/>
    <col min="8193" max="8193" width="14.140625" customWidth="1"/>
    <col min="8194" max="8194" width="7.28515625" customWidth="1"/>
    <col min="8195" max="8195" width="7.7109375" customWidth="1"/>
    <col min="8196" max="8196" width="63.85546875" customWidth="1"/>
    <col min="8197" max="8197" width="6.85546875" customWidth="1"/>
    <col min="8199" max="8199" width="9.28515625" customWidth="1"/>
    <col min="8200" max="8201" width="16.28515625" customWidth="1"/>
    <col min="8202" max="8202" width="96.5703125" customWidth="1"/>
    <col min="8203" max="8203" width="11.85546875" customWidth="1"/>
    <col min="8204" max="8204" width="11.28515625" customWidth="1"/>
    <col min="8205" max="8205" width="11.42578125" customWidth="1"/>
    <col min="8206" max="8206" width="9.85546875" customWidth="1"/>
    <col min="8207" max="8207" width="11.42578125" customWidth="1"/>
    <col min="8208" max="8208" width="12" customWidth="1"/>
    <col min="8209" max="8209" width="11.42578125" customWidth="1"/>
    <col min="8210" max="8210" width="11.140625" customWidth="1"/>
    <col min="8211" max="8211" width="11.28515625" customWidth="1"/>
    <col min="8212" max="8212" width="11.42578125" customWidth="1"/>
    <col min="8213" max="8213" width="9.85546875" customWidth="1"/>
    <col min="8214" max="8214" width="12.42578125" customWidth="1"/>
    <col min="8215" max="8215" width="12.85546875" customWidth="1"/>
    <col min="8216" max="8216" width="9.7109375" customWidth="1"/>
    <col min="8217" max="8217" width="13.140625" customWidth="1"/>
    <col min="8218" max="8218" width="12.5703125" customWidth="1"/>
    <col min="8219" max="8219" width="10.28515625" customWidth="1"/>
    <col min="8220" max="8221" width="13.7109375" customWidth="1"/>
    <col min="8222" max="8223" width="13.28515625" customWidth="1"/>
    <col min="8226" max="8226" width="14.140625" customWidth="1"/>
    <col min="8449" max="8449" width="14.140625" customWidth="1"/>
    <col min="8450" max="8450" width="7.28515625" customWidth="1"/>
    <col min="8451" max="8451" width="7.7109375" customWidth="1"/>
    <col min="8452" max="8452" width="63.85546875" customWidth="1"/>
    <col min="8453" max="8453" width="6.85546875" customWidth="1"/>
    <col min="8455" max="8455" width="9.28515625" customWidth="1"/>
    <col min="8456" max="8457" width="16.28515625" customWidth="1"/>
    <col min="8458" max="8458" width="96.5703125" customWidth="1"/>
    <col min="8459" max="8459" width="11.85546875" customWidth="1"/>
    <col min="8460" max="8460" width="11.28515625" customWidth="1"/>
    <col min="8461" max="8461" width="11.42578125" customWidth="1"/>
    <col min="8462" max="8462" width="9.85546875" customWidth="1"/>
    <col min="8463" max="8463" width="11.42578125" customWidth="1"/>
    <col min="8464" max="8464" width="12" customWidth="1"/>
    <col min="8465" max="8465" width="11.42578125" customWidth="1"/>
    <col min="8466" max="8466" width="11.140625" customWidth="1"/>
    <col min="8467" max="8467" width="11.28515625" customWidth="1"/>
    <col min="8468" max="8468" width="11.42578125" customWidth="1"/>
    <col min="8469" max="8469" width="9.85546875" customWidth="1"/>
    <col min="8470" max="8470" width="12.42578125" customWidth="1"/>
    <col min="8471" max="8471" width="12.85546875" customWidth="1"/>
    <col min="8472" max="8472" width="9.7109375" customWidth="1"/>
    <col min="8473" max="8473" width="13.140625" customWidth="1"/>
    <col min="8474" max="8474" width="12.5703125" customWidth="1"/>
    <col min="8475" max="8475" width="10.28515625" customWidth="1"/>
    <col min="8476" max="8477" width="13.7109375" customWidth="1"/>
    <col min="8478" max="8479" width="13.28515625" customWidth="1"/>
    <col min="8482" max="8482" width="14.140625" customWidth="1"/>
    <col min="8705" max="8705" width="14.140625" customWidth="1"/>
    <col min="8706" max="8706" width="7.28515625" customWidth="1"/>
    <col min="8707" max="8707" width="7.7109375" customWidth="1"/>
    <col min="8708" max="8708" width="63.85546875" customWidth="1"/>
    <col min="8709" max="8709" width="6.85546875" customWidth="1"/>
    <col min="8711" max="8711" width="9.28515625" customWidth="1"/>
    <col min="8712" max="8713" width="16.28515625" customWidth="1"/>
    <col min="8714" max="8714" width="96.5703125" customWidth="1"/>
    <col min="8715" max="8715" width="11.85546875" customWidth="1"/>
    <col min="8716" max="8716" width="11.28515625" customWidth="1"/>
    <col min="8717" max="8717" width="11.42578125" customWidth="1"/>
    <col min="8718" max="8718" width="9.85546875" customWidth="1"/>
    <col min="8719" max="8719" width="11.42578125" customWidth="1"/>
    <col min="8720" max="8720" width="12" customWidth="1"/>
    <col min="8721" max="8721" width="11.42578125" customWidth="1"/>
    <col min="8722" max="8722" width="11.140625" customWidth="1"/>
    <col min="8723" max="8723" width="11.28515625" customWidth="1"/>
    <col min="8724" max="8724" width="11.42578125" customWidth="1"/>
    <col min="8725" max="8725" width="9.85546875" customWidth="1"/>
    <col min="8726" max="8726" width="12.42578125" customWidth="1"/>
    <col min="8727" max="8727" width="12.85546875" customWidth="1"/>
    <col min="8728" max="8728" width="9.7109375" customWidth="1"/>
    <col min="8729" max="8729" width="13.140625" customWidth="1"/>
    <col min="8730" max="8730" width="12.5703125" customWidth="1"/>
    <col min="8731" max="8731" width="10.28515625" customWidth="1"/>
    <col min="8732" max="8733" width="13.7109375" customWidth="1"/>
    <col min="8734" max="8735" width="13.28515625" customWidth="1"/>
    <col min="8738" max="8738" width="14.140625" customWidth="1"/>
    <col min="8961" max="8961" width="14.140625" customWidth="1"/>
    <col min="8962" max="8962" width="7.28515625" customWidth="1"/>
    <col min="8963" max="8963" width="7.7109375" customWidth="1"/>
    <col min="8964" max="8964" width="63.85546875" customWidth="1"/>
    <col min="8965" max="8965" width="6.85546875" customWidth="1"/>
    <col min="8967" max="8967" width="9.28515625" customWidth="1"/>
    <col min="8968" max="8969" width="16.28515625" customWidth="1"/>
    <col min="8970" max="8970" width="96.5703125" customWidth="1"/>
    <col min="8971" max="8971" width="11.85546875" customWidth="1"/>
    <col min="8972" max="8972" width="11.28515625" customWidth="1"/>
    <col min="8973" max="8973" width="11.42578125" customWidth="1"/>
    <col min="8974" max="8974" width="9.85546875" customWidth="1"/>
    <col min="8975" max="8975" width="11.42578125" customWidth="1"/>
    <col min="8976" max="8976" width="12" customWidth="1"/>
    <col min="8977" max="8977" width="11.42578125" customWidth="1"/>
    <col min="8978" max="8978" width="11.140625" customWidth="1"/>
    <col min="8979" max="8979" width="11.28515625" customWidth="1"/>
    <col min="8980" max="8980" width="11.42578125" customWidth="1"/>
    <col min="8981" max="8981" width="9.85546875" customWidth="1"/>
    <col min="8982" max="8982" width="12.42578125" customWidth="1"/>
    <col min="8983" max="8983" width="12.85546875" customWidth="1"/>
    <col min="8984" max="8984" width="9.7109375" customWidth="1"/>
    <col min="8985" max="8985" width="13.140625" customWidth="1"/>
    <col min="8986" max="8986" width="12.5703125" customWidth="1"/>
    <col min="8987" max="8987" width="10.28515625" customWidth="1"/>
    <col min="8988" max="8989" width="13.7109375" customWidth="1"/>
    <col min="8990" max="8991" width="13.28515625" customWidth="1"/>
    <col min="8994" max="8994" width="14.140625" customWidth="1"/>
    <col min="9217" max="9217" width="14.140625" customWidth="1"/>
    <col min="9218" max="9218" width="7.28515625" customWidth="1"/>
    <col min="9219" max="9219" width="7.7109375" customWidth="1"/>
    <col min="9220" max="9220" width="63.85546875" customWidth="1"/>
    <col min="9221" max="9221" width="6.85546875" customWidth="1"/>
    <col min="9223" max="9223" width="9.28515625" customWidth="1"/>
    <col min="9224" max="9225" width="16.28515625" customWidth="1"/>
    <col min="9226" max="9226" width="96.5703125" customWidth="1"/>
    <col min="9227" max="9227" width="11.85546875" customWidth="1"/>
    <col min="9228" max="9228" width="11.28515625" customWidth="1"/>
    <col min="9229" max="9229" width="11.42578125" customWidth="1"/>
    <col min="9230" max="9230" width="9.85546875" customWidth="1"/>
    <col min="9231" max="9231" width="11.42578125" customWidth="1"/>
    <col min="9232" max="9232" width="12" customWidth="1"/>
    <col min="9233" max="9233" width="11.42578125" customWidth="1"/>
    <col min="9234" max="9234" width="11.140625" customWidth="1"/>
    <col min="9235" max="9235" width="11.28515625" customWidth="1"/>
    <col min="9236" max="9236" width="11.42578125" customWidth="1"/>
    <col min="9237" max="9237" width="9.85546875" customWidth="1"/>
    <col min="9238" max="9238" width="12.42578125" customWidth="1"/>
    <col min="9239" max="9239" width="12.85546875" customWidth="1"/>
    <col min="9240" max="9240" width="9.7109375" customWidth="1"/>
    <col min="9241" max="9241" width="13.140625" customWidth="1"/>
    <col min="9242" max="9242" width="12.5703125" customWidth="1"/>
    <col min="9243" max="9243" width="10.28515625" customWidth="1"/>
    <col min="9244" max="9245" width="13.7109375" customWidth="1"/>
    <col min="9246" max="9247" width="13.28515625" customWidth="1"/>
    <col min="9250" max="9250" width="14.140625" customWidth="1"/>
    <col min="9473" max="9473" width="14.140625" customWidth="1"/>
    <col min="9474" max="9474" width="7.28515625" customWidth="1"/>
    <col min="9475" max="9475" width="7.7109375" customWidth="1"/>
    <col min="9476" max="9476" width="63.85546875" customWidth="1"/>
    <col min="9477" max="9477" width="6.85546875" customWidth="1"/>
    <col min="9479" max="9479" width="9.28515625" customWidth="1"/>
    <col min="9480" max="9481" width="16.28515625" customWidth="1"/>
    <col min="9482" max="9482" width="96.5703125" customWidth="1"/>
    <col min="9483" max="9483" width="11.85546875" customWidth="1"/>
    <col min="9484" max="9484" width="11.28515625" customWidth="1"/>
    <col min="9485" max="9485" width="11.42578125" customWidth="1"/>
    <col min="9486" max="9486" width="9.85546875" customWidth="1"/>
    <col min="9487" max="9487" width="11.42578125" customWidth="1"/>
    <col min="9488" max="9488" width="12" customWidth="1"/>
    <col min="9489" max="9489" width="11.42578125" customWidth="1"/>
    <col min="9490" max="9490" width="11.140625" customWidth="1"/>
    <col min="9491" max="9491" width="11.28515625" customWidth="1"/>
    <col min="9492" max="9492" width="11.42578125" customWidth="1"/>
    <col min="9493" max="9493" width="9.85546875" customWidth="1"/>
    <col min="9494" max="9494" width="12.42578125" customWidth="1"/>
    <col min="9495" max="9495" width="12.85546875" customWidth="1"/>
    <col min="9496" max="9496" width="9.7109375" customWidth="1"/>
    <col min="9497" max="9497" width="13.140625" customWidth="1"/>
    <col min="9498" max="9498" width="12.5703125" customWidth="1"/>
    <col min="9499" max="9499" width="10.28515625" customWidth="1"/>
    <col min="9500" max="9501" width="13.7109375" customWidth="1"/>
    <col min="9502" max="9503" width="13.28515625" customWidth="1"/>
    <col min="9506" max="9506" width="14.140625" customWidth="1"/>
    <col min="9729" max="9729" width="14.140625" customWidth="1"/>
    <col min="9730" max="9730" width="7.28515625" customWidth="1"/>
    <col min="9731" max="9731" width="7.7109375" customWidth="1"/>
    <col min="9732" max="9732" width="63.85546875" customWidth="1"/>
    <col min="9733" max="9733" width="6.85546875" customWidth="1"/>
    <col min="9735" max="9735" width="9.28515625" customWidth="1"/>
    <col min="9736" max="9737" width="16.28515625" customWidth="1"/>
    <col min="9738" max="9738" width="96.5703125" customWidth="1"/>
    <col min="9739" max="9739" width="11.85546875" customWidth="1"/>
    <col min="9740" max="9740" width="11.28515625" customWidth="1"/>
    <col min="9741" max="9741" width="11.42578125" customWidth="1"/>
    <col min="9742" max="9742" width="9.85546875" customWidth="1"/>
    <col min="9743" max="9743" width="11.42578125" customWidth="1"/>
    <col min="9744" max="9744" width="12" customWidth="1"/>
    <col min="9745" max="9745" width="11.42578125" customWidth="1"/>
    <col min="9746" max="9746" width="11.140625" customWidth="1"/>
    <col min="9747" max="9747" width="11.28515625" customWidth="1"/>
    <col min="9748" max="9748" width="11.42578125" customWidth="1"/>
    <col min="9749" max="9749" width="9.85546875" customWidth="1"/>
    <col min="9750" max="9750" width="12.42578125" customWidth="1"/>
    <col min="9751" max="9751" width="12.85546875" customWidth="1"/>
    <col min="9752" max="9752" width="9.7109375" customWidth="1"/>
    <col min="9753" max="9753" width="13.140625" customWidth="1"/>
    <col min="9754" max="9754" width="12.5703125" customWidth="1"/>
    <col min="9755" max="9755" width="10.28515625" customWidth="1"/>
    <col min="9756" max="9757" width="13.7109375" customWidth="1"/>
    <col min="9758" max="9759" width="13.28515625" customWidth="1"/>
    <col min="9762" max="9762" width="14.140625" customWidth="1"/>
    <col min="9985" max="9985" width="14.140625" customWidth="1"/>
    <col min="9986" max="9986" width="7.28515625" customWidth="1"/>
    <col min="9987" max="9987" width="7.7109375" customWidth="1"/>
    <col min="9988" max="9988" width="63.85546875" customWidth="1"/>
    <col min="9989" max="9989" width="6.85546875" customWidth="1"/>
    <col min="9991" max="9991" width="9.28515625" customWidth="1"/>
    <col min="9992" max="9993" width="16.28515625" customWidth="1"/>
    <col min="9994" max="9994" width="96.5703125" customWidth="1"/>
    <col min="9995" max="9995" width="11.85546875" customWidth="1"/>
    <col min="9996" max="9996" width="11.28515625" customWidth="1"/>
    <col min="9997" max="9997" width="11.42578125" customWidth="1"/>
    <col min="9998" max="9998" width="9.85546875" customWidth="1"/>
    <col min="9999" max="9999" width="11.42578125" customWidth="1"/>
    <col min="10000" max="10000" width="12" customWidth="1"/>
    <col min="10001" max="10001" width="11.42578125" customWidth="1"/>
    <col min="10002" max="10002" width="11.140625" customWidth="1"/>
    <col min="10003" max="10003" width="11.28515625" customWidth="1"/>
    <col min="10004" max="10004" width="11.42578125" customWidth="1"/>
    <col min="10005" max="10005" width="9.85546875" customWidth="1"/>
    <col min="10006" max="10006" width="12.42578125" customWidth="1"/>
    <col min="10007" max="10007" width="12.85546875" customWidth="1"/>
    <col min="10008" max="10008" width="9.7109375" customWidth="1"/>
    <col min="10009" max="10009" width="13.140625" customWidth="1"/>
    <col min="10010" max="10010" width="12.5703125" customWidth="1"/>
    <col min="10011" max="10011" width="10.28515625" customWidth="1"/>
    <col min="10012" max="10013" width="13.7109375" customWidth="1"/>
    <col min="10014" max="10015" width="13.28515625" customWidth="1"/>
    <col min="10018" max="10018" width="14.140625" customWidth="1"/>
    <col min="10241" max="10241" width="14.140625" customWidth="1"/>
    <col min="10242" max="10242" width="7.28515625" customWidth="1"/>
    <col min="10243" max="10243" width="7.7109375" customWidth="1"/>
    <col min="10244" max="10244" width="63.85546875" customWidth="1"/>
    <col min="10245" max="10245" width="6.85546875" customWidth="1"/>
    <col min="10247" max="10247" width="9.28515625" customWidth="1"/>
    <col min="10248" max="10249" width="16.28515625" customWidth="1"/>
    <col min="10250" max="10250" width="96.5703125" customWidth="1"/>
    <col min="10251" max="10251" width="11.85546875" customWidth="1"/>
    <col min="10252" max="10252" width="11.28515625" customWidth="1"/>
    <col min="10253" max="10253" width="11.42578125" customWidth="1"/>
    <col min="10254" max="10254" width="9.85546875" customWidth="1"/>
    <col min="10255" max="10255" width="11.42578125" customWidth="1"/>
    <col min="10256" max="10256" width="12" customWidth="1"/>
    <col min="10257" max="10257" width="11.42578125" customWidth="1"/>
    <col min="10258" max="10258" width="11.140625" customWidth="1"/>
    <col min="10259" max="10259" width="11.28515625" customWidth="1"/>
    <col min="10260" max="10260" width="11.42578125" customWidth="1"/>
    <col min="10261" max="10261" width="9.85546875" customWidth="1"/>
    <col min="10262" max="10262" width="12.42578125" customWidth="1"/>
    <col min="10263" max="10263" width="12.85546875" customWidth="1"/>
    <col min="10264" max="10264" width="9.7109375" customWidth="1"/>
    <col min="10265" max="10265" width="13.140625" customWidth="1"/>
    <col min="10266" max="10266" width="12.5703125" customWidth="1"/>
    <col min="10267" max="10267" width="10.28515625" customWidth="1"/>
    <col min="10268" max="10269" width="13.7109375" customWidth="1"/>
    <col min="10270" max="10271" width="13.28515625" customWidth="1"/>
    <col min="10274" max="10274" width="14.140625" customWidth="1"/>
    <col min="10497" max="10497" width="14.140625" customWidth="1"/>
    <col min="10498" max="10498" width="7.28515625" customWidth="1"/>
    <col min="10499" max="10499" width="7.7109375" customWidth="1"/>
    <col min="10500" max="10500" width="63.85546875" customWidth="1"/>
    <col min="10501" max="10501" width="6.85546875" customWidth="1"/>
    <col min="10503" max="10503" width="9.28515625" customWidth="1"/>
    <col min="10504" max="10505" width="16.28515625" customWidth="1"/>
    <col min="10506" max="10506" width="96.5703125" customWidth="1"/>
    <col min="10507" max="10507" width="11.85546875" customWidth="1"/>
    <col min="10508" max="10508" width="11.28515625" customWidth="1"/>
    <col min="10509" max="10509" width="11.42578125" customWidth="1"/>
    <col min="10510" max="10510" width="9.85546875" customWidth="1"/>
    <col min="10511" max="10511" width="11.42578125" customWidth="1"/>
    <col min="10512" max="10512" width="12" customWidth="1"/>
    <col min="10513" max="10513" width="11.42578125" customWidth="1"/>
    <col min="10514" max="10514" width="11.140625" customWidth="1"/>
    <col min="10515" max="10515" width="11.28515625" customWidth="1"/>
    <col min="10516" max="10516" width="11.42578125" customWidth="1"/>
    <col min="10517" max="10517" width="9.85546875" customWidth="1"/>
    <col min="10518" max="10518" width="12.42578125" customWidth="1"/>
    <col min="10519" max="10519" width="12.85546875" customWidth="1"/>
    <col min="10520" max="10520" width="9.7109375" customWidth="1"/>
    <col min="10521" max="10521" width="13.140625" customWidth="1"/>
    <col min="10522" max="10522" width="12.5703125" customWidth="1"/>
    <col min="10523" max="10523" width="10.28515625" customWidth="1"/>
    <col min="10524" max="10525" width="13.7109375" customWidth="1"/>
    <col min="10526" max="10527" width="13.28515625" customWidth="1"/>
    <col min="10530" max="10530" width="14.140625" customWidth="1"/>
    <col min="10753" max="10753" width="14.140625" customWidth="1"/>
    <col min="10754" max="10754" width="7.28515625" customWidth="1"/>
    <col min="10755" max="10755" width="7.7109375" customWidth="1"/>
    <col min="10756" max="10756" width="63.85546875" customWidth="1"/>
    <col min="10757" max="10757" width="6.85546875" customWidth="1"/>
    <col min="10759" max="10759" width="9.28515625" customWidth="1"/>
    <col min="10760" max="10761" width="16.28515625" customWidth="1"/>
    <col min="10762" max="10762" width="96.5703125" customWidth="1"/>
    <col min="10763" max="10763" width="11.85546875" customWidth="1"/>
    <col min="10764" max="10764" width="11.28515625" customWidth="1"/>
    <col min="10765" max="10765" width="11.42578125" customWidth="1"/>
    <col min="10766" max="10766" width="9.85546875" customWidth="1"/>
    <col min="10767" max="10767" width="11.42578125" customWidth="1"/>
    <col min="10768" max="10768" width="12" customWidth="1"/>
    <col min="10769" max="10769" width="11.42578125" customWidth="1"/>
    <col min="10770" max="10770" width="11.140625" customWidth="1"/>
    <col min="10771" max="10771" width="11.28515625" customWidth="1"/>
    <col min="10772" max="10772" width="11.42578125" customWidth="1"/>
    <col min="10773" max="10773" width="9.85546875" customWidth="1"/>
    <col min="10774" max="10774" width="12.42578125" customWidth="1"/>
    <col min="10775" max="10775" width="12.85546875" customWidth="1"/>
    <col min="10776" max="10776" width="9.7109375" customWidth="1"/>
    <col min="10777" max="10777" width="13.140625" customWidth="1"/>
    <col min="10778" max="10778" width="12.5703125" customWidth="1"/>
    <col min="10779" max="10779" width="10.28515625" customWidth="1"/>
    <col min="10780" max="10781" width="13.7109375" customWidth="1"/>
    <col min="10782" max="10783" width="13.28515625" customWidth="1"/>
    <col min="10786" max="10786" width="14.140625" customWidth="1"/>
    <col min="11009" max="11009" width="14.140625" customWidth="1"/>
    <col min="11010" max="11010" width="7.28515625" customWidth="1"/>
    <col min="11011" max="11011" width="7.7109375" customWidth="1"/>
    <col min="11012" max="11012" width="63.85546875" customWidth="1"/>
    <col min="11013" max="11013" width="6.85546875" customWidth="1"/>
    <col min="11015" max="11015" width="9.28515625" customWidth="1"/>
    <col min="11016" max="11017" width="16.28515625" customWidth="1"/>
    <col min="11018" max="11018" width="96.5703125" customWidth="1"/>
    <col min="11019" max="11019" width="11.85546875" customWidth="1"/>
    <col min="11020" max="11020" width="11.28515625" customWidth="1"/>
    <col min="11021" max="11021" width="11.42578125" customWidth="1"/>
    <col min="11022" max="11022" width="9.85546875" customWidth="1"/>
    <col min="11023" max="11023" width="11.42578125" customWidth="1"/>
    <col min="11024" max="11024" width="12" customWidth="1"/>
    <col min="11025" max="11025" width="11.42578125" customWidth="1"/>
    <col min="11026" max="11026" width="11.140625" customWidth="1"/>
    <col min="11027" max="11027" width="11.28515625" customWidth="1"/>
    <col min="11028" max="11028" width="11.42578125" customWidth="1"/>
    <col min="11029" max="11029" width="9.85546875" customWidth="1"/>
    <col min="11030" max="11030" width="12.42578125" customWidth="1"/>
    <col min="11031" max="11031" width="12.85546875" customWidth="1"/>
    <col min="11032" max="11032" width="9.7109375" customWidth="1"/>
    <col min="11033" max="11033" width="13.140625" customWidth="1"/>
    <col min="11034" max="11034" width="12.5703125" customWidth="1"/>
    <col min="11035" max="11035" width="10.28515625" customWidth="1"/>
    <col min="11036" max="11037" width="13.7109375" customWidth="1"/>
    <col min="11038" max="11039" width="13.28515625" customWidth="1"/>
    <col min="11042" max="11042" width="14.140625" customWidth="1"/>
    <col min="11265" max="11265" width="14.140625" customWidth="1"/>
    <col min="11266" max="11266" width="7.28515625" customWidth="1"/>
    <col min="11267" max="11267" width="7.7109375" customWidth="1"/>
    <col min="11268" max="11268" width="63.85546875" customWidth="1"/>
    <col min="11269" max="11269" width="6.85546875" customWidth="1"/>
    <col min="11271" max="11271" width="9.28515625" customWidth="1"/>
    <col min="11272" max="11273" width="16.28515625" customWidth="1"/>
    <col min="11274" max="11274" width="96.5703125" customWidth="1"/>
    <col min="11275" max="11275" width="11.85546875" customWidth="1"/>
    <col min="11276" max="11276" width="11.28515625" customWidth="1"/>
    <col min="11277" max="11277" width="11.42578125" customWidth="1"/>
    <col min="11278" max="11278" width="9.85546875" customWidth="1"/>
    <col min="11279" max="11279" width="11.42578125" customWidth="1"/>
    <col min="11280" max="11280" width="12" customWidth="1"/>
    <col min="11281" max="11281" width="11.42578125" customWidth="1"/>
    <col min="11282" max="11282" width="11.140625" customWidth="1"/>
    <col min="11283" max="11283" width="11.28515625" customWidth="1"/>
    <col min="11284" max="11284" width="11.42578125" customWidth="1"/>
    <col min="11285" max="11285" width="9.85546875" customWidth="1"/>
    <col min="11286" max="11286" width="12.42578125" customWidth="1"/>
    <col min="11287" max="11287" width="12.85546875" customWidth="1"/>
    <col min="11288" max="11288" width="9.7109375" customWidth="1"/>
    <col min="11289" max="11289" width="13.140625" customWidth="1"/>
    <col min="11290" max="11290" width="12.5703125" customWidth="1"/>
    <col min="11291" max="11291" width="10.28515625" customWidth="1"/>
    <col min="11292" max="11293" width="13.7109375" customWidth="1"/>
    <col min="11294" max="11295" width="13.28515625" customWidth="1"/>
    <col min="11298" max="11298" width="14.140625" customWidth="1"/>
    <col min="11521" max="11521" width="14.140625" customWidth="1"/>
    <col min="11522" max="11522" width="7.28515625" customWidth="1"/>
    <col min="11523" max="11523" width="7.7109375" customWidth="1"/>
    <col min="11524" max="11524" width="63.85546875" customWidth="1"/>
    <col min="11525" max="11525" width="6.85546875" customWidth="1"/>
    <col min="11527" max="11527" width="9.28515625" customWidth="1"/>
    <col min="11528" max="11529" width="16.28515625" customWidth="1"/>
    <col min="11530" max="11530" width="96.5703125" customWidth="1"/>
    <col min="11531" max="11531" width="11.85546875" customWidth="1"/>
    <col min="11532" max="11532" width="11.28515625" customWidth="1"/>
    <col min="11533" max="11533" width="11.42578125" customWidth="1"/>
    <col min="11534" max="11534" width="9.85546875" customWidth="1"/>
    <col min="11535" max="11535" width="11.42578125" customWidth="1"/>
    <col min="11536" max="11536" width="12" customWidth="1"/>
    <col min="11537" max="11537" width="11.42578125" customWidth="1"/>
    <col min="11538" max="11538" width="11.140625" customWidth="1"/>
    <col min="11539" max="11539" width="11.28515625" customWidth="1"/>
    <col min="11540" max="11540" width="11.42578125" customWidth="1"/>
    <col min="11541" max="11541" width="9.85546875" customWidth="1"/>
    <col min="11542" max="11542" width="12.42578125" customWidth="1"/>
    <col min="11543" max="11543" width="12.85546875" customWidth="1"/>
    <col min="11544" max="11544" width="9.7109375" customWidth="1"/>
    <col min="11545" max="11545" width="13.140625" customWidth="1"/>
    <col min="11546" max="11546" width="12.5703125" customWidth="1"/>
    <col min="11547" max="11547" width="10.28515625" customWidth="1"/>
    <col min="11548" max="11549" width="13.7109375" customWidth="1"/>
    <col min="11550" max="11551" width="13.28515625" customWidth="1"/>
    <col min="11554" max="11554" width="14.140625" customWidth="1"/>
    <col min="11777" max="11777" width="14.140625" customWidth="1"/>
    <col min="11778" max="11778" width="7.28515625" customWidth="1"/>
    <col min="11779" max="11779" width="7.7109375" customWidth="1"/>
    <col min="11780" max="11780" width="63.85546875" customWidth="1"/>
    <col min="11781" max="11781" width="6.85546875" customWidth="1"/>
    <col min="11783" max="11783" width="9.28515625" customWidth="1"/>
    <col min="11784" max="11785" width="16.28515625" customWidth="1"/>
    <col min="11786" max="11786" width="96.5703125" customWidth="1"/>
    <col min="11787" max="11787" width="11.85546875" customWidth="1"/>
    <col min="11788" max="11788" width="11.28515625" customWidth="1"/>
    <col min="11789" max="11789" width="11.42578125" customWidth="1"/>
    <col min="11790" max="11790" width="9.85546875" customWidth="1"/>
    <col min="11791" max="11791" width="11.42578125" customWidth="1"/>
    <col min="11792" max="11792" width="12" customWidth="1"/>
    <col min="11793" max="11793" width="11.42578125" customWidth="1"/>
    <col min="11794" max="11794" width="11.140625" customWidth="1"/>
    <col min="11795" max="11795" width="11.28515625" customWidth="1"/>
    <col min="11796" max="11796" width="11.42578125" customWidth="1"/>
    <col min="11797" max="11797" width="9.85546875" customWidth="1"/>
    <col min="11798" max="11798" width="12.42578125" customWidth="1"/>
    <col min="11799" max="11799" width="12.85546875" customWidth="1"/>
    <col min="11800" max="11800" width="9.7109375" customWidth="1"/>
    <col min="11801" max="11801" width="13.140625" customWidth="1"/>
    <col min="11802" max="11802" width="12.5703125" customWidth="1"/>
    <col min="11803" max="11803" width="10.28515625" customWidth="1"/>
    <col min="11804" max="11805" width="13.7109375" customWidth="1"/>
    <col min="11806" max="11807" width="13.28515625" customWidth="1"/>
    <col min="11810" max="11810" width="14.140625" customWidth="1"/>
    <col min="12033" max="12033" width="14.140625" customWidth="1"/>
    <col min="12034" max="12034" width="7.28515625" customWidth="1"/>
    <col min="12035" max="12035" width="7.7109375" customWidth="1"/>
    <col min="12036" max="12036" width="63.85546875" customWidth="1"/>
    <col min="12037" max="12037" width="6.85546875" customWidth="1"/>
    <col min="12039" max="12039" width="9.28515625" customWidth="1"/>
    <col min="12040" max="12041" width="16.28515625" customWidth="1"/>
    <col min="12042" max="12042" width="96.5703125" customWidth="1"/>
    <col min="12043" max="12043" width="11.85546875" customWidth="1"/>
    <col min="12044" max="12044" width="11.28515625" customWidth="1"/>
    <col min="12045" max="12045" width="11.42578125" customWidth="1"/>
    <col min="12046" max="12046" width="9.85546875" customWidth="1"/>
    <col min="12047" max="12047" width="11.42578125" customWidth="1"/>
    <col min="12048" max="12048" width="12" customWidth="1"/>
    <col min="12049" max="12049" width="11.42578125" customWidth="1"/>
    <col min="12050" max="12050" width="11.140625" customWidth="1"/>
    <col min="12051" max="12051" width="11.28515625" customWidth="1"/>
    <col min="12052" max="12052" width="11.42578125" customWidth="1"/>
    <col min="12053" max="12053" width="9.85546875" customWidth="1"/>
    <col min="12054" max="12054" width="12.42578125" customWidth="1"/>
    <col min="12055" max="12055" width="12.85546875" customWidth="1"/>
    <col min="12056" max="12056" width="9.7109375" customWidth="1"/>
    <col min="12057" max="12057" width="13.140625" customWidth="1"/>
    <col min="12058" max="12058" width="12.5703125" customWidth="1"/>
    <col min="12059" max="12059" width="10.28515625" customWidth="1"/>
    <col min="12060" max="12061" width="13.7109375" customWidth="1"/>
    <col min="12062" max="12063" width="13.28515625" customWidth="1"/>
    <col min="12066" max="12066" width="14.140625" customWidth="1"/>
    <col min="12289" max="12289" width="14.140625" customWidth="1"/>
    <col min="12290" max="12290" width="7.28515625" customWidth="1"/>
    <col min="12291" max="12291" width="7.7109375" customWidth="1"/>
    <col min="12292" max="12292" width="63.85546875" customWidth="1"/>
    <col min="12293" max="12293" width="6.85546875" customWidth="1"/>
    <col min="12295" max="12295" width="9.28515625" customWidth="1"/>
    <col min="12296" max="12297" width="16.28515625" customWidth="1"/>
    <col min="12298" max="12298" width="96.5703125" customWidth="1"/>
    <col min="12299" max="12299" width="11.85546875" customWidth="1"/>
    <col min="12300" max="12300" width="11.28515625" customWidth="1"/>
    <col min="12301" max="12301" width="11.42578125" customWidth="1"/>
    <col min="12302" max="12302" width="9.85546875" customWidth="1"/>
    <col min="12303" max="12303" width="11.42578125" customWidth="1"/>
    <col min="12304" max="12304" width="12" customWidth="1"/>
    <col min="12305" max="12305" width="11.42578125" customWidth="1"/>
    <col min="12306" max="12306" width="11.140625" customWidth="1"/>
    <col min="12307" max="12307" width="11.28515625" customWidth="1"/>
    <col min="12308" max="12308" width="11.42578125" customWidth="1"/>
    <col min="12309" max="12309" width="9.85546875" customWidth="1"/>
    <col min="12310" max="12310" width="12.42578125" customWidth="1"/>
    <col min="12311" max="12311" width="12.85546875" customWidth="1"/>
    <col min="12312" max="12312" width="9.7109375" customWidth="1"/>
    <col min="12313" max="12313" width="13.140625" customWidth="1"/>
    <col min="12314" max="12314" width="12.5703125" customWidth="1"/>
    <col min="12315" max="12315" width="10.28515625" customWidth="1"/>
    <col min="12316" max="12317" width="13.7109375" customWidth="1"/>
    <col min="12318" max="12319" width="13.28515625" customWidth="1"/>
    <col min="12322" max="12322" width="14.140625" customWidth="1"/>
    <col min="12545" max="12545" width="14.140625" customWidth="1"/>
    <col min="12546" max="12546" width="7.28515625" customWidth="1"/>
    <col min="12547" max="12547" width="7.7109375" customWidth="1"/>
    <col min="12548" max="12548" width="63.85546875" customWidth="1"/>
    <col min="12549" max="12549" width="6.85546875" customWidth="1"/>
    <col min="12551" max="12551" width="9.28515625" customWidth="1"/>
    <col min="12552" max="12553" width="16.28515625" customWidth="1"/>
    <col min="12554" max="12554" width="96.5703125" customWidth="1"/>
    <col min="12555" max="12555" width="11.85546875" customWidth="1"/>
    <col min="12556" max="12556" width="11.28515625" customWidth="1"/>
    <col min="12557" max="12557" width="11.42578125" customWidth="1"/>
    <col min="12558" max="12558" width="9.85546875" customWidth="1"/>
    <col min="12559" max="12559" width="11.42578125" customWidth="1"/>
    <col min="12560" max="12560" width="12" customWidth="1"/>
    <col min="12561" max="12561" width="11.42578125" customWidth="1"/>
    <col min="12562" max="12562" width="11.140625" customWidth="1"/>
    <col min="12563" max="12563" width="11.28515625" customWidth="1"/>
    <col min="12564" max="12564" width="11.42578125" customWidth="1"/>
    <col min="12565" max="12565" width="9.85546875" customWidth="1"/>
    <col min="12566" max="12566" width="12.42578125" customWidth="1"/>
    <col min="12567" max="12567" width="12.85546875" customWidth="1"/>
    <col min="12568" max="12568" width="9.7109375" customWidth="1"/>
    <col min="12569" max="12569" width="13.140625" customWidth="1"/>
    <col min="12570" max="12570" width="12.5703125" customWidth="1"/>
    <col min="12571" max="12571" width="10.28515625" customWidth="1"/>
    <col min="12572" max="12573" width="13.7109375" customWidth="1"/>
    <col min="12574" max="12575" width="13.28515625" customWidth="1"/>
    <col min="12578" max="12578" width="14.140625" customWidth="1"/>
    <col min="12801" max="12801" width="14.140625" customWidth="1"/>
    <col min="12802" max="12802" width="7.28515625" customWidth="1"/>
    <col min="12803" max="12803" width="7.7109375" customWidth="1"/>
    <col min="12804" max="12804" width="63.85546875" customWidth="1"/>
    <col min="12805" max="12805" width="6.85546875" customWidth="1"/>
    <col min="12807" max="12807" width="9.28515625" customWidth="1"/>
    <col min="12808" max="12809" width="16.28515625" customWidth="1"/>
    <col min="12810" max="12810" width="96.5703125" customWidth="1"/>
    <col min="12811" max="12811" width="11.85546875" customWidth="1"/>
    <col min="12812" max="12812" width="11.28515625" customWidth="1"/>
    <col min="12813" max="12813" width="11.42578125" customWidth="1"/>
    <col min="12814" max="12814" width="9.85546875" customWidth="1"/>
    <col min="12815" max="12815" width="11.42578125" customWidth="1"/>
    <col min="12816" max="12816" width="12" customWidth="1"/>
    <col min="12817" max="12817" width="11.42578125" customWidth="1"/>
    <col min="12818" max="12818" width="11.140625" customWidth="1"/>
    <col min="12819" max="12819" width="11.28515625" customWidth="1"/>
    <col min="12820" max="12820" width="11.42578125" customWidth="1"/>
    <col min="12821" max="12821" width="9.85546875" customWidth="1"/>
    <col min="12822" max="12822" width="12.42578125" customWidth="1"/>
    <col min="12823" max="12823" width="12.85546875" customWidth="1"/>
    <col min="12824" max="12824" width="9.7109375" customWidth="1"/>
    <col min="12825" max="12825" width="13.140625" customWidth="1"/>
    <col min="12826" max="12826" width="12.5703125" customWidth="1"/>
    <col min="12827" max="12827" width="10.28515625" customWidth="1"/>
    <col min="12828" max="12829" width="13.7109375" customWidth="1"/>
    <col min="12830" max="12831" width="13.28515625" customWidth="1"/>
    <col min="12834" max="12834" width="14.140625" customWidth="1"/>
    <col min="13057" max="13057" width="14.140625" customWidth="1"/>
    <col min="13058" max="13058" width="7.28515625" customWidth="1"/>
    <col min="13059" max="13059" width="7.7109375" customWidth="1"/>
    <col min="13060" max="13060" width="63.85546875" customWidth="1"/>
    <col min="13061" max="13061" width="6.85546875" customWidth="1"/>
    <col min="13063" max="13063" width="9.28515625" customWidth="1"/>
    <col min="13064" max="13065" width="16.28515625" customWidth="1"/>
    <col min="13066" max="13066" width="96.5703125" customWidth="1"/>
    <col min="13067" max="13067" width="11.85546875" customWidth="1"/>
    <col min="13068" max="13068" width="11.28515625" customWidth="1"/>
    <col min="13069" max="13069" width="11.42578125" customWidth="1"/>
    <col min="13070" max="13070" width="9.85546875" customWidth="1"/>
    <col min="13071" max="13071" width="11.42578125" customWidth="1"/>
    <col min="13072" max="13072" width="12" customWidth="1"/>
    <col min="13073" max="13073" width="11.42578125" customWidth="1"/>
    <col min="13074" max="13074" width="11.140625" customWidth="1"/>
    <col min="13075" max="13075" width="11.28515625" customWidth="1"/>
    <col min="13076" max="13076" width="11.42578125" customWidth="1"/>
    <col min="13077" max="13077" width="9.85546875" customWidth="1"/>
    <col min="13078" max="13078" width="12.42578125" customWidth="1"/>
    <col min="13079" max="13079" width="12.85546875" customWidth="1"/>
    <col min="13080" max="13080" width="9.7109375" customWidth="1"/>
    <col min="13081" max="13081" width="13.140625" customWidth="1"/>
    <col min="13082" max="13082" width="12.5703125" customWidth="1"/>
    <col min="13083" max="13083" width="10.28515625" customWidth="1"/>
    <col min="13084" max="13085" width="13.7109375" customWidth="1"/>
    <col min="13086" max="13087" width="13.28515625" customWidth="1"/>
    <col min="13090" max="13090" width="14.140625" customWidth="1"/>
    <col min="13313" max="13313" width="14.140625" customWidth="1"/>
    <col min="13314" max="13314" width="7.28515625" customWidth="1"/>
    <col min="13315" max="13315" width="7.7109375" customWidth="1"/>
    <col min="13316" max="13316" width="63.85546875" customWidth="1"/>
    <col min="13317" max="13317" width="6.85546875" customWidth="1"/>
    <col min="13319" max="13319" width="9.28515625" customWidth="1"/>
    <col min="13320" max="13321" width="16.28515625" customWidth="1"/>
    <col min="13322" max="13322" width="96.5703125" customWidth="1"/>
    <col min="13323" max="13323" width="11.85546875" customWidth="1"/>
    <col min="13324" max="13324" width="11.28515625" customWidth="1"/>
    <col min="13325" max="13325" width="11.42578125" customWidth="1"/>
    <col min="13326" max="13326" width="9.85546875" customWidth="1"/>
    <col min="13327" max="13327" width="11.42578125" customWidth="1"/>
    <col min="13328" max="13328" width="12" customWidth="1"/>
    <col min="13329" max="13329" width="11.42578125" customWidth="1"/>
    <col min="13330" max="13330" width="11.140625" customWidth="1"/>
    <col min="13331" max="13331" width="11.28515625" customWidth="1"/>
    <col min="13332" max="13332" width="11.42578125" customWidth="1"/>
    <col min="13333" max="13333" width="9.85546875" customWidth="1"/>
    <col min="13334" max="13334" width="12.42578125" customWidth="1"/>
    <col min="13335" max="13335" width="12.85546875" customWidth="1"/>
    <col min="13336" max="13336" width="9.7109375" customWidth="1"/>
    <col min="13337" max="13337" width="13.140625" customWidth="1"/>
    <col min="13338" max="13338" width="12.5703125" customWidth="1"/>
    <col min="13339" max="13339" width="10.28515625" customWidth="1"/>
    <col min="13340" max="13341" width="13.7109375" customWidth="1"/>
    <col min="13342" max="13343" width="13.28515625" customWidth="1"/>
    <col min="13346" max="13346" width="14.140625" customWidth="1"/>
    <col min="13569" max="13569" width="14.140625" customWidth="1"/>
    <col min="13570" max="13570" width="7.28515625" customWidth="1"/>
    <col min="13571" max="13571" width="7.7109375" customWidth="1"/>
    <col min="13572" max="13572" width="63.85546875" customWidth="1"/>
    <col min="13573" max="13573" width="6.85546875" customWidth="1"/>
    <col min="13575" max="13575" width="9.28515625" customWidth="1"/>
    <col min="13576" max="13577" width="16.28515625" customWidth="1"/>
    <col min="13578" max="13578" width="96.5703125" customWidth="1"/>
    <col min="13579" max="13579" width="11.85546875" customWidth="1"/>
    <col min="13580" max="13580" width="11.28515625" customWidth="1"/>
    <col min="13581" max="13581" width="11.42578125" customWidth="1"/>
    <col min="13582" max="13582" width="9.85546875" customWidth="1"/>
    <col min="13583" max="13583" width="11.42578125" customWidth="1"/>
    <col min="13584" max="13584" width="12" customWidth="1"/>
    <col min="13585" max="13585" width="11.42578125" customWidth="1"/>
    <col min="13586" max="13586" width="11.140625" customWidth="1"/>
    <col min="13587" max="13587" width="11.28515625" customWidth="1"/>
    <col min="13588" max="13588" width="11.42578125" customWidth="1"/>
    <col min="13589" max="13589" width="9.85546875" customWidth="1"/>
    <col min="13590" max="13590" width="12.42578125" customWidth="1"/>
    <col min="13591" max="13591" width="12.85546875" customWidth="1"/>
    <col min="13592" max="13592" width="9.7109375" customWidth="1"/>
    <col min="13593" max="13593" width="13.140625" customWidth="1"/>
    <col min="13594" max="13594" width="12.5703125" customWidth="1"/>
    <col min="13595" max="13595" width="10.28515625" customWidth="1"/>
    <col min="13596" max="13597" width="13.7109375" customWidth="1"/>
    <col min="13598" max="13599" width="13.28515625" customWidth="1"/>
    <col min="13602" max="13602" width="14.140625" customWidth="1"/>
    <col min="13825" max="13825" width="14.140625" customWidth="1"/>
    <col min="13826" max="13826" width="7.28515625" customWidth="1"/>
    <col min="13827" max="13827" width="7.7109375" customWidth="1"/>
    <col min="13828" max="13828" width="63.85546875" customWidth="1"/>
    <col min="13829" max="13829" width="6.85546875" customWidth="1"/>
    <col min="13831" max="13831" width="9.28515625" customWidth="1"/>
    <col min="13832" max="13833" width="16.28515625" customWidth="1"/>
    <col min="13834" max="13834" width="96.5703125" customWidth="1"/>
    <col min="13835" max="13835" width="11.85546875" customWidth="1"/>
    <col min="13836" max="13836" width="11.28515625" customWidth="1"/>
    <col min="13837" max="13837" width="11.42578125" customWidth="1"/>
    <col min="13838" max="13838" width="9.85546875" customWidth="1"/>
    <col min="13839" max="13839" width="11.42578125" customWidth="1"/>
    <col min="13840" max="13840" width="12" customWidth="1"/>
    <col min="13841" max="13841" width="11.42578125" customWidth="1"/>
    <col min="13842" max="13842" width="11.140625" customWidth="1"/>
    <col min="13843" max="13843" width="11.28515625" customWidth="1"/>
    <col min="13844" max="13844" width="11.42578125" customWidth="1"/>
    <col min="13845" max="13845" width="9.85546875" customWidth="1"/>
    <col min="13846" max="13846" width="12.42578125" customWidth="1"/>
    <col min="13847" max="13847" width="12.85546875" customWidth="1"/>
    <col min="13848" max="13848" width="9.7109375" customWidth="1"/>
    <col min="13849" max="13849" width="13.140625" customWidth="1"/>
    <col min="13850" max="13850" width="12.5703125" customWidth="1"/>
    <col min="13851" max="13851" width="10.28515625" customWidth="1"/>
    <col min="13852" max="13853" width="13.7109375" customWidth="1"/>
    <col min="13854" max="13855" width="13.28515625" customWidth="1"/>
    <col min="13858" max="13858" width="14.140625" customWidth="1"/>
    <col min="14081" max="14081" width="14.140625" customWidth="1"/>
    <col min="14082" max="14082" width="7.28515625" customWidth="1"/>
    <col min="14083" max="14083" width="7.7109375" customWidth="1"/>
    <col min="14084" max="14084" width="63.85546875" customWidth="1"/>
    <col min="14085" max="14085" width="6.85546875" customWidth="1"/>
    <col min="14087" max="14087" width="9.28515625" customWidth="1"/>
    <col min="14088" max="14089" width="16.28515625" customWidth="1"/>
    <col min="14090" max="14090" width="96.5703125" customWidth="1"/>
    <col min="14091" max="14091" width="11.85546875" customWidth="1"/>
    <col min="14092" max="14092" width="11.28515625" customWidth="1"/>
    <col min="14093" max="14093" width="11.42578125" customWidth="1"/>
    <col min="14094" max="14094" width="9.85546875" customWidth="1"/>
    <col min="14095" max="14095" width="11.42578125" customWidth="1"/>
    <col min="14096" max="14096" width="12" customWidth="1"/>
    <col min="14097" max="14097" width="11.42578125" customWidth="1"/>
    <col min="14098" max="14098" width="11.140625" customWidth="1"/>
    <col min="14099" max="14099" width="11.28515625" customWidth="1"/>
    <col min="14100" max="14100" width="11.42578125" customWidth="1"/>
    <col min="14101" max="14101" width="9.85546875" customWidth="1"/>
    <col min="14102" max="14102" width="12.42578125" customWidth="1"/>
    <col min="14103" max="14103" width="12.85546875" customWidth="1"/>
    <col min="14104" max="14104" width="9.7109375" customWidth="1"/>
    <col min="14105" max="14105" width="13.140625" customWidth="1"/>
    <col min="14106" max="14106" width="12.5703125" customWidth="1"/>
    <col min="14107" max="14107" width="10.28515625" customWidth="1"/>
    <col min="14108" max="14109" width="13.7109375" customWidth="1"/>
    <col min="14110" max="14111" width="13.28515625" customWidth="1"/>
    <col min="14114" max="14114" width="14.140625" customWidth="1"/>
    <col min="14337" max="14337" width="14.140625" customWidth="1"/>
    <col min="14338" max="14338" width="7.28515625" customWidth="1"/>
    <col min="14339" max="14339" width="7.7109375" customWidth="1"/>
    <col min="14340" max="14340" width="63.85546875" customWidth="1"/>
    <col min="14341" max="14341" width="6.85546875" customWidth="1"/>
    <col min="14343" max="14343" width="9.28515625" customWidth="1"/>
    <col min="14344" max="14345" width="16.28515625" customWidth="1"/>
    <col min="14346" max="14346" width="96.5703125" customWidth="1"/>
    <col min="14347" max="14347" width="11.85546875" customWidth="1"/>
    <col min="14348" max="14348" width="11.28515625" customWidth="1"/>
    <col min="14349" max="14349" width="11.42578125" customWidth="1"/>
    <col min="14350" max="14350" width="9.85546875" customWidth="1"/>
    <col min="14351" max="14351" width="11.42578125" customWidth="1"/>
    <col min="14352" max="14352" width="12" customWidth="1"/>
    <col min="14353" max="14353" width="11.42578125" customWidth="1"/>
    <col min="14354" max="14354" width="11.140625" customWidth="1"/>
    <col min="14355" max="14355" width="11.28515625" customWidth="1"/>
    <col min="14356" max="14356" width="11.42578125" customWidth="1"/>
    <col min="14357" max="14357" width="9.85546875" customWidth="1"/>
    <col min="14358" max="14358" width="12.42578125" customWidth="1"/>
    <col min="14359" max="14359" width="12.85546875" customWidth="1"/>
    <col min="14360" max="14360" width="9.7109375" customWidth="1"/>
    <col min="14361" max="14361" width="13.140625" customWidth="1"/>
    <col min="14362" max="14362" width="12.5703125" customWidth="1"/>
    <col min="14363" max="14363" width="10.28515625" customWidth="1"/>
    <col min="14364" max="14365" width="13.7109375" customWidth="1"/>
    <col min="14366" max="14367" width="13.28515625" customWidth="1"/>
    <col min="14370" max="14370" width="14.140625" customWidth="1"/>
    <col min="14593" max="14593" width="14.140625" customWidth="1"/>
    <col min="14594" max="14594" width="7.28515625" customWidth="1"/>
    <col min="14595" max="14595" width="7.7109375" customWidth="1"/>
    <col min="14596" max="14596" width="63.85546875" customWidth="1"/>
    <col min="14597" max="14597" width="6.85546875" customWidth="1"/>
    <col min="14599" max="14599" width="9.28515625" customWidth="1"/>
    <col min="14600" max="14601" width="16.28515625" customWidth="1"/>
    <col min="14602" max="14602" width="96.5703125" customWidth="1"/>
    <col min="14603" max="14603" width="11.85546875" customWidth="1"/>
    <col min="14604" max="14604" width="11.28515625" customWidth="1"/>
    <col min="14605" max="14605" width="11.42578125" customWidth="1"/>
    <col min="14606" max="14606" width="9.85546875" customWidth="1"/>
    <col min="14607" max="14607" width="11.42578125" customWidth="1"/>
    <col min="14608" max="14608" width="12" customWidth="1"/>
    <col min="14609" max="14609" width="11.42578125" customWidth="1"/>
    <col min="14610" max="14610" width="11.140625" customWidth="1"/>
    <col min="14611" max="14611" width="11.28515625" customWidth="1"/>
    <col min="14612" max="14612" width="11.42578125" customWidth="1"/>
    <col min="14613" max="14613" width="9.85546875" customWidth="1"/>
    <col min="14614" max="14614" width="12.42578125" customWidth="1"/>
    <col min="14615" max="14615" width="12.85546875" customWidth="1"/>
    <col min="14616" max="14616" width="9.7109375" customWidth="1"/>
    <col min="14617" max="14617" width="13.140625" customWidth="1"/>
    <col min="14618" max="14618" width="12.5703125" customWidth="1"/>
    <col min="14619" max="14619" width="10.28515625" customWidth="1"/>
    <col min="14620" max="14621" width="13.7109375" customWidth="1"/>
    <col min="14622" max="14623" width="13.28515625" customWidth="1"/>
    <col min="14626" max="14626" width="14.140625" customWidth="1"/>
    <col min="14849" max="14849" width="14.140625" customWidth="1"/>
    <col min="14850" max="14850" width="7.28515625" customWidth="1"/>
    <col min="14851" max="14851" width="7.7109375" customWidth="1"/>
    <col min="14852" max="14852" width="63.85546875" customWidth="1"/>
    <col min="14853" max="14853" width="6.85546875" customWidth="1"/>
    <col min="14855" max="14855" width="9.28515625" customWidth="1"/>
    <col min="14856" max="14857" width="16.28515625" customWidth="1"/>
    <col min="14858" max="14858" width="96.5703125" customWidth="1"/>
    <col min="14859" max="14859" width="11.85546875" customWidth="1"/>
    <col min="14860" max="14860" width="11.28515625" customWidth="1"/>
    <col min="14861" max="14861" width="11.42578125" customWidth="1"/>
    <col min="14862" max="14862" width="9.85546875" customWidth="1"/>
    <col min="14863" max="14863" width="11.42578125" customWidth="1"/>
    <col min="14864" max="14864" width="12" customWidth="1"/>
    <col min="14865" max="14865" width="11.42578125" customWidth="1"/>
    <col min="14866" max="14866" width="11.140625" customWidth="1"/>
    <col min="14867" max="14867" width="11.28515625" customWidth="1"/>
    <col min="14868" max="14868" width="11.42578125" customWidth="1"/>
    <col min="14869" max="14869" width="9.85546875" customWidth="1"/>
    <col min="14870" max="14870" width="12.42578125" customWidth="1"/>
    <col min="14871" max="14871" width="12.85546875" customWidth="1"/>
    <col min="14872" max="14872" width="9.7109375" customWidth="1"/>
    <col min="14873" max="14873" width="13.140625" customWidth="1"/>
    <col min="14874" max="14874" width="12.5703125" customWidth="1"/>
    <col min="14875" max="14875" width="10.28515625" customWidth="1"/>
    <col min="14876" max="14877" width="13.7109375" customWidth="1"/>
    <col min="14878" max="14879" width="13.28515625" customWidth="1"/>
    <col min="14882" max="14882" width="14.140625" customWidth="1"/>
    <col min="15105" max="15105" width="14.140625" customWidth="1"/>
    <col min="15106" max="15106" width="7.28515625" customWidth="1"/>
    <col min="15107" max="15107" width="7.7109375" customWidth="1"/>
    <col min="15108" max="15108" width="63.85546875" customWidth="1"/>
    <col min="15109" max="15109" width="6.85546875" customWidth="1"/>
    <col min="15111" max="15111" width="9.28515625" customWidth="1"/>
    <col min="15112" max="15113" width="16.28515625" customWidth="1"/>
    <col min="15114" max="15114" width="96.5703125" customWidth="1"/>
    <col min="15115" max="15115" width="11.85546875" customWidth="1"/>
    <col min="15116" max="15116" width="11.28515625" customWidth="1"/>
    <col min="15117" max="15117" width="11.42578125" customWidth="1"/>
    <col min="15118" max="15118" width="9.85546875" customWidth="1"/>
    <col min="15119" max="15119" width="11.42578125" customWidth="1"/>
    <col min="15120" max="15120" width="12" customWidth="1"/>
    <col min="15121" max="15121" width="11.42578125" customWidth="1"/>
    <col min="15122" max="15122" width="11.140625" customWidth="1"/>
    <col min="15123" max="15123" width="11.28515625" customWidth="1"/>
    <col min="15124" max="15124" width="11.42578125" customWidth="1"/>
    <col min="15125" max="15125" width="9.85546875" customWidth="1"/>
    <col min="15126" max="15126" width="12.42578125" customWidth="1"/>
    <col min="15127" max="15127" width="12.85546875" customWidth="1"/>
    <col min="15128" max="15128" width="9.7109375" customWidth="1"/>
    <col min="15129" max="15129" width="13.140625" customWidth="1"/>
    <col min="15130" max="15130" width="12.5703125" customWidth="1"/>
    <col min="15131" max="15131" width="10.28515625" customWidth="1"/>
    <col min="15132" max="15133" width="13.7109375" customWidth="1"/>
    <col min="15134" max="15135" width="13.28515625" customWidth="1"/>
    <col min="15138" max="15138" width="14.140625" customWidth="1"/>
    <col min="15361" max="15361" width="14.140625" customWidth="1"/>
    <col min="15362" max="15362" width="7.28515625" customWidth="1"/>
    <col min="15363" max="15363" width="7.7109375" customWidth="1"/>
    <col min="15364" max="15364" width="63.85546875" customWidth="1"/>
    <col min="15365" max="15365" width="6.85546875" customWidth="1"/>
    <col min="15367" max="15367" width="9.28515625" customWidth="1"/>
    <col min="15368" max="15369" width="16.28515625" customWidth="1"/>
    <col min="15370" max="15370" width="96.5703125" customWidth="1"/>
    <col min="15371" max="15371" width="11.85546875" customWidth="1"/>
    <col min="15372" max="15372" width="11.28515625" customWidth="1"/>
    <col min="15373" max="15373" width="11.42578125" customWidth="1"/>
    <col min="15374" max="15374" width="9.85546875" customWidth="1"/>
    <col min="15375" max="15375" width="11.42578125" customWidth="1"/>
    <col min="15376" max="15376" width="12" customWidth="1"/>
    <col min="15377" max="15377" width="11.42578125" customWidth="1"/>
    <col min="15378" max="15378" width="11.140625" customWidth="1"/>
    <col min="15379" max="15379" width="11.28515625" customWidth="1"/>
    <col min="15380" max="15380" width="11.42578125" customWidth="1"/>
    <col min="15381" max="15381" width="9.85546875" customWidth="1"/>
    <col min="15382" max="15382" width="12.42578125" customWidth="1"/>
    <col min="15383" max="15383" width="12.85546875" customWidth="1"/>
    <col min="15384" max="15384" width="9.7109375" customWidth="1"/>
    <col min="15385" max="15385" width="13.140625" customWidth="1"/>
    <col min="15386" max="15386" width="12.5703125" customWidth="1"/>
    <col min="15387" max="15387" width="10.28515625" customWidth="1"/>
    <col min="15388" max="15389" width="13.7109375" customWidth="1"/>
    <col min="15390" max="15391" width="13.28515625" customWidth="1"/>
    <col min="15394" max="15394" width="14.140625" customWidth="1"/>
    <col min="15617" max="15617" width="14.140625" customWidth="1"/>
    <col min="15618" max="15618" width="7.28515625" customWidth="1"/>
    <col min="15619" max="15619" width="7.7109375" customWidth="1"/>
    <col min="15620" max="15620" width="63.85546875" customWidth="1"/>
    <col min="15621" max="15621" width="6.85546875" customWidth="1"/>
    <col min="15623" max="15623" width="9.28515625" customWidth="1"/>
    <col min="15624" max="15625" width="16.28515625" customWidth="1"/>
    <col min="15626" max="15626" width="96.5703125" customWidth="1"/>
    <col min="15627" max="15627" width="11.85546875" customWidth="1"/>
    <col min="15628" max="15628" width="11.28515625" customWidth="1"/>
    <col min="15629" max="15629" width="11.42578125" customWidth="1"/>
    <col min="15630" max="15630" width="9.85546875" customWidth="1"/>
    <col min="15631" max="15631" width="11.42578125" customWidth="1"/>
    <col min="15632" max="15632" width="12" customWidth="1"/>
    <col min="15633" max="15633" width="11.42578125" customWidth="1"/>
    <col min="15634" max="15634" width="11.140625" customWidth="1"/>
    <col min="15635" max="15635" width="11.28515625" customWidth="1"/>
    <col min="15636" max="15636" width="11.42578125" customWidth="1"/>
    <col min="15637" max="15637" width="9.85546875" customWidth="1"/>
    <col min="15638" max="15638" width="12.42578125" customWidth="1"/>
    <col min="15639" max="15639" width="12.85546875" customWidth="1"/>
    <col min="15640" max="15640" width="9.7109375" customWidth="1"/>
    <col min="15641" max="15641" width="13.140625" customWidth="1"/>
    <col min="15642" max="15642" width="12.5703125" customWidth="1"/>
    <col min="15643" max="15643" width="10.28515625" customWidth="1"/>
    <col min="15644" max="15645" width="13.7109375" customWidth="1"/>
    <col min="15646" max="15647" width="13.28515625" customWidth="1"/>
    <col min="15650" max="15650" width="14.140625" customWidth="1"/>
    <col min="15873" max="15873" width="14.140625" customWidth="1"/>
    <col min="15874" max="15874" width="7.28515625" customWidth="1"/>
    <col min="15875" max="15875" width="7.7109375" customWidth="1"/>
    <col min="15876" max="15876" width="63.85546875" customWidth="1"/>
    <col min="15877" max="15877" width="6.85546875" customWidth="1"/>
    <col min="15879" max="15879" width="9.28515625" customWidth="1"/>
    <col min="15880" max="15881" width="16.28515625" customWidth="1"/>
    <col min="15882" max="15882" width="96.5703125" customWidth="1"/>
    <col min="15883" max="15883" width="11.85546875" customWidth="1"/>
    <col min="15884" max="15884" width="11.28515625" customWidth="1"/>
    <col min="15885" max="15885" width="11.42578125" customWidth="1"/>
    <col min="15886" max="15886" width="9.85546875" customWidth="1"/>
    <col min="15887" max="15887" width="11.42578125" customWidth="1"/>
    <col min="15888" max="15888" width="12" customWidth="1"/>
    <col min="15889" max="15889" width="11.42578125" customWidth="1"/>
    <col min="15890" max="15890" width="11.140625" customWidth="1"/>
    <col min="15891" max="15891" width="11.28515625" customWidth="1"/>
    <col min="15892" max="15892" width="11.42578125" customWidth="1"/>
    <col min="15893" max="15893" width="9.85546875" customWidth="1"/>
    <col min="15894" max="15894" width="12.42578125" customWidth="1"/>
    <col min="15895" max="15895" width="12.85546875" customWidth="1"/>
    <col min="15896" max="15896" width="9.7109375" customWidth="1"/>
    <col min="15897" max="15897" width="13.140625" customWidth="1"/>
    <col min="15898" max="15898" width="12.5703125" customWidth="1"/>
    <col min="15899" max="15899" width="10.28515625" customWidth="1"/>
    <col min="15900" max="15901" width="13.7109375" customWidth="1"/>
    <col min="15902" max="15903" width="13.28515625" customWidth="1"/>
    <col min="15906" max="15906" width="14.140625" customWidth="1"/>
    <col min="16129" max="16129" width="14.140625" customWidth="1"/>
    <col min="16130" max="16130" width="7.28515625" customWidth="1"/>
    <col min="16131" max="16131" width="7.7109375" customWidth="1"/>
    <col min="16132" max="16132" width="63.85546875" customWidth="1"/>
    <col min="16133" max="16133" width="6.85546875" customWidth="1"/>
    <col min="16135" max="16135" width="9.28515625" customWidth="1"/>
    <col min="16136" max="16137" width="16.28515625" customWidth="1"/>
    <col min="16138" max="16138" width="96.5703125" customWidth="1"/>
    <col min="16139" max="16139" width="11.85546875" customWidth="1"/>
    <col min="16140" max="16140" width="11.28515625" customWidth="1"/>
    <col min="16141" max="16141" width="11.42578125" customWidth="1"/>
    <col min="16142" max="16142" width="9.85546875" customWidth="1"/>
    <col min="16143" max="16143" width="11.42578125" customWidth="1"/>
    <col min="16144" max="16144" width="12" customWidth="1"/>
    <col min="16145" max="16145" width="11.42578125" customWidth="1"/>
    <col min="16146" max="16146" width="11.140625" customWidth="1"/>
    <col min="16147" max="16147" width="11.28515625" customWidth="1"/>
    <col min="16148" max="16148" width="11.42578125" customWidth="1"/>
    <col min="16149" max="16149" width="9.85546875" customWidth="1"/>
    <col min="16150" max="16150" width="12.42578125" customWidth="1"/>
    <col min="16151" max="16151" width="12.85546875" customWidth="1"/>
    <col min="16152" max="16152" width="9.7109375" customWidth="1"/>
    <col min="16153" max="16153" width="13.140625" customWidth="1"/>
    <col min="16154" max="16154" width="12.5703125" customWidth="1"/>
    <col min="16155" max="16155" width="10.28515625" customWidth="1"/>
    <col min="16156" max="16157" width="13.7109375" customWidth="1"/>
    <col min="16158" max="16159" width="13.28515625" customWidth="1"/>
    <col min="16162" max="16162" width="14.140625" customWidth="1"/>
  </cols>
  <sheetData>
    <row r="1" spans="1:23" x14ac:dyDescent="0.2">
      <c r="A1" s="14" t="s">
        <v>0</v>
      </c>
      <c r="B1" s="14"/>
      <c r="C1" s="14"/>
      <c r="D1" s="14"/>
      <c r="E1" s="14"/>
      <c r="F1" s="14"/>
      <c r="G1" s="14"/>
      <c r="H1" s="14"/>
      <c r="I1" s="14"/>
    </row>
    <row r="2" spans="1:23" ht="86.25" customHeight="1" x14ac:dyDescent="0.2">
      <c r="A2" s="14"/>
      <c r="B2" s="14"/>
      <c r="C2" s="14"/>
      <c r="D2" s="14"/>
      <c r="E2" s="14"/>
      <c r="F2" s="14"/>
      <c r="G2" s="14"/>
      <c r="H2" s="14"/>
      <c r="I2" s="14"/>
    </row>
    <row r="3" spans="1:23" ht="23.25" customHeight="1" x14ac:dyDescent="0.2">
      <c r="A3" s="13" t="s">
        <v>1</v>
      </c>
      <c r="B3" s="13"/>
      <c r="C3" s="13"/>
      <c r="D3" s="13"/>
      <c r="E3" s="13"/>
      <c r="F3" s="13"/>
      <c r="G3" s="20"/>
      <c r="H3" s="21" t="s">
        <v>2</v>
      </c>
      <c r="I3" s="22"/>
    </row>
    <row r="4" spans="1:23" ht="23.25" customHeight="1" x14ac:dyDescent="0.2">
      <c r="A4" s="12" t="s">
        <v>3</v>
      </c>
      <c r="B4" s="12"/>
      <c r="C4" s="12"/>
      <c r="D4" s="12"/>
      <c r="E4" s="12"/>
      <c r="F4" s="12"/>
      <c r="G4" s="12"/>
      <c r="H4" s="23"/>
      <c r="I4" s="24"/>
    </row>
    <row r="5" spans="1:23" s="28" customFormat="1" ht="23.25" customHeight="1" x14ac:dyDescent="0.2">
      <c r="A5" s="12" t="s">
        <v>4</v>
      </c>
      <c r="B5" s="12"/>
      <c r="C5" s="12"/>
      <c r="D5" s="12"/>
      <c r="E5" s="12"/>
      <c r="F5" s="12"/>
      <c r="G5" s="12"/>
      <c r="H5" s="25" t="s">
        <v>5</v>
      </c>
      <c r="I5" s="26">
        <v>0.15570000000000001</v>
      </c>
      <c r="J5" s="27"/>
      <c r="K5" s="18" t="e">
        <f>#REF!/I93</f>
        <v>#REF!</v>
      </c>
      <c r="L5" s="19"/>
      <c r="M5" s="19"/>
      <c r="N5" s="19"/>
      <c r="O5" s="19"/>
      <c r="P5" s="19"/>
      <c r="Q5" s="19"/>
      <c r="R5" s="19"/>
      <c r="S5" s="19"/>
      <c r="T5" s="19"/>
      <c r="U5" s="19"/>
      <c r="V5" s="19"/>
      <c r="W5" s="19"/>
    </row>
    <row r="6" spans="1:23" ht="37.5" customHeight="1" x14ac:dyDescent="0.2">
      <c r="A6" s="11" t="s">
        <v>6</v>
      </c>
      <c r="B6" s="11"/>
      <c r="C6" s="11"/>
      <c r="D6" s="11"/>
      <c r="E6" s="11"/>
      <c r="F6" s="11"/>
      <c r="G6" s="11"/>
      <c r="H6" s="25" t="s">
        <v>7</v>
      </c>
      <c r="I6" s="26">
        <v>0.31359999999999999</v>
      </c>
    </row>
    <row r="7" spans="1:23" ht="12.75" customHeight="1" x14ac:dyDescent="0.2">
      <c r="A7" s="10" t="s">
        <v>8</v>
      </c>
      <c r="B7" s="9" t="s">
        <v>9</v>
      </c>
      <c r="C7" s="9" t="s">
        <v>10</v>
      </c>
      <c r="D7" s="8" t="s">
        <v>11</v>
      </c>
      <c r="E7" s="9" t="s">
        <v>12</v>
      </c>
      <c r="F7" s="9" t="s">
        <v>13</v>
      </c>
      <c r="G7" s="9" t="s">
        <v>14</v>
      </c>
      <c r="H7" s="9" t="s">
        <v>15</v>
      </c>
      <c r="I7" s="7" t="s">
        <v>16</v>
      </c>
      <c r="K7" s="32"/>
      <c r="L7" s="33"/>
      <c r="M7" s="33"/>
      <c r="N7" s="33"/>
      <c r="O7" s="33"/>
      <c r="P7" s="33"/>
      <c r="Q7" s="33"/>
      <c r="R7" s="33"/>
      <c r="S7" s="33"/>
      <c r="T7" s="33"/>
      <c r="U7" s="33"/>
      <c r="V7" s="33"/>
      <c r="W7" s="33"/>
    </row>
    <row r="8" spans="1:23" ht="30.75" customHeight="1" x14ac:dyDescent="0.2">
      <c r="A8" s="10"/>
      <c r="B8" s="9"/>
      <c r="C8" s="9"/>
      <c r="D8" s="8"/>
      <c r="E8" s="9"/>
      <c r="F8" s="9"/>
      <c r="G8" s="9"/>
      <c r="H8" s="9"/>
      <c r="I8" s="7"/>
      <c r="K8" s="32"/>
      <c r="L8" s="33"/>
      <c r="M8" s="33"/>
      <c r="N8" s="33"/>
      <c r="O8" s="33"/>
      <c r="P8" s="33"/>
      <c r="Q8" s="33"/>
      <c r="R8" s="33"/>
      <c r="S8" s="33"/>
      <c r="T8" s="33"/>
      <c r="U8" s="33"/>
      <c r="V8" s="33"/>
      <c r="W8" s="33"/>
    </row>
    <row r="9" spans="1:23" x14ac:dyDescent="0.2">
      <c r="A9" s="34">
        <v>1</v>
      </c>
      <c r="B9" s="6"/>
      <c r="C9" s="6"/>
      <c r="D9" s="36" t="s">
        <v>17</v>
      </c>
      <c r="E9" s="37"/>
      <c r="F9" s="37"/>
      <c r="G9" s="37"/>
      <c r="H9" s="37"/>
      <c r="I9" s="38"/>
      <c r="K9" s="32"/>
      <c r="L9" s="33"/>
      <c r="M9" s="33"/>
      <c r="N9" s="33"/>
      <c r="O9" s="33"/>
      <c r="P9" s="33"/>
      <c r="Q9" s="33"/>
      <c r="R9" s="33"/>
      <c r="S9" s="33"/>
      <c r="T9" s="33"/>
      <c r="U9" s="33"/>
      <c r="V9" s="33"/>
      <c r="W9" s="33"/>
    </row>
    <row r="10" spans="1:23" x14ac:dyDescent="0.2">
      <c r="A10" s="39" t="s">
        <v>18</v>
      </c>
      <c r="B10" s="40">
        <v>20305</v>
      </c>
      <c r="C10" s="40" t="s">
        <v>19</v>
      </c>
      <c r="D10" s="41" t="str">
        <f>VLOOKUP(B10,'SERVIÇOS JUNHO-2025'!$A$1:$E$8877,3,0)</f>
        <v>Placa de obra nas dimensões de 2.0 x 4.0 m, padrão DER</v>
      </c>
      <c r="E10" s="40" t="str">
        <f>VLOOKUP(B10,'SERVIÇOS JUNHO-2025'!$A$1:$E$8877,4,0)</f>
        <v>m2</v>
      </c>
      <c r="F10" s="42">
        <f>VLOOKUP(B10,'MEMO CALCULO '!$B:$G,6,0)</f>
        <v>8</v>
      </c>
      <c r="G10" s="43">
        <f>VLOOKUP(B10,'SERVIÇOS JUNHO-2025'!$A$1:$E$8877,5,0)</f>
        <v>294.79000000000002</v>
      </c>
      <c r="H10" s="44">
        <f t="shared" ref="H10:H15" si="0">G10*(1+$I$6)</f>
        <v>387.23614400000008</v>
      </c>
      <c r="I10" s="45">
        <f t="shared" ref="I10:I15" si="1">IFERROR((F10*H10),0)</f>
        <v>3097.8891520000006</v>
      </c>
      <c r="K10" s="32"/>
      <c r="L10" s="33"/>
      <c r="M10" s="33"/>
      <c r="N10" s="46">
        <f t="shared" ref="N10:N16" si="2">B10</f>
        <v>20305</v>
      </c>
      <c r="O10" s="47" t="str">
        <f t="shared" ref="O10:O16" si="3">A10</f>
        <v>1.1</v>
      </c>
      <c r="P10" s="47" t="str">
        <f t="shared" ref="P10:Q16" si="4">D10</f>
        <v>Placa de obra nas dimensões de 2.0 x 4.0 m, padrão DER</v>
      </c>
      <c r="Q10" s="47" t="str">
        <f t="shared" si="4"/>
        <v>m2</v>
      </c>
      <c r="R10" s="33"/>
      <c r="S10" s="33"/>
      <c r="T10" s="33"/>
      <c r="U10" s="33"/>
      <c r="V10" s="33"/>
      <c r="W10" s="33"/>
    </row>
    <row r="11" spans="1:23" ht="51" x14ac:dyDescent="0.2">
      <c r="A11" s="39" t="s">
        <v>20</v>
      </c>
      <c r="B11" s="48">
        <v>20801</v>
      </c>
      <c r="C11" s="40" t="s">
        <v>19</v>
      </c>
      <c r="D11" s="41" t="str">
        <f>VLOOKUP(B11,'SERVIÇOS JUNHO-2025'!$A$1:$E$8877,3,0)</f>
        <v>Barracão para escritório com sanitário área 14.50m2, de chapa de compens. 12mm e pontalete 8x8cm, piso cimentado e cobertura de telha de fibroc. 6mm, incl. ponto de luz e cx. de inspeção, conf. projeto (2 utilizações)</v>
      </c>
      <c r="E11" s="40" t="str">
        <f>VLOOKUP(B11,'SERVIÇOS JUNHO-2025'!$A$1:$E$8877,4,0)</f>
        <v>m2</v>
      </c>
      <c r="F11" s="42">
        <f>VLOOKUP(B11,'MEMO CALCULO '!$B:$G,6,0)</f>
        <v>14.5</v>
      </c>
      <c r="G11" s="43">
        <f>VLOOKUP(B11,'SERVIÇOS JUNHO-2025'!$A$1:$E$8877,5,0)</f>
        <v>665.27</v>
      </c>
      <c r="H11" s="44">
        <f t="shared" si="0"/>
        <v>873.89867200000003</v>
      </c>
      <c r="I11" s="45">
        <f t="shared" si="1"/>
        <v>12671.530744</v>
      </c>
      <c r="K11" s="32"/>
      <c r="L11" s="33"/>
      <c r="M11" s="33"/>
      <c r="N11" s="46">
        <f t="shared" si="2"/>
        <v>20801</v>
      </c>
      <c r="O11" s="47" t="str">
        <f t="shared" si="3"/>
        <v>1.2</v>
      </c>
      <c r="P11" s="47" t="str">
        <f t="shared" si="4"/>
        <v>Barracão para escritório com sanitário área 14.50m2, de chapa de compens. 12mm e pontalete 8x8cm, piso cimentado e cobertura de telha de fibroc. 6mm, incl. ponto de luz e cx. de inspeção, conf. projeto (2 utilizações)</v>
      </c>
      <c r="Q11" s="47" t="str">
        <f t="shared" si="4"/>
        <v>m2</v>
      </c>
      <c r="R11" s="33"/>
      <c r="S11" s="33"/>
      <c r="T11" s="33"/>
      <c r="U11" s="33"/>
      <c r="V11" s="33"/>
      <c r="W11" s="33"/>
    </row>
    <row r="12" spans="1:23" ht="51" x14ac:dyDescent="0.2">
      <c r="A12" s="39" t="s">
        <v>21</v>
      </c>
      <c r="B12" s="48">
        <v>20803</v>
      </c>
      <c r="C12" s="40" t="s">
        <v>19</v>
      </c>
      <c r="D12" s="41" t="str">
        <f>VLOOKUP(B12,'SERVIÇOS JUNHO-2025'!$A$1:$E$8877,3,0)</f>
        <v>Barracão para depósito de cimento área de 10.90m2, de chapa de compensado 12mm e pontaletes 8x8cm, piso cimentado e cobertura de telhas de fibrocimento de 6mm, inclusive ponto de luz, conf. projeto (2 utilizações)</v>
      </c>
      <c r="E12" s="40" t="str">
        <f>VLOOKUP(B12,'SERVIÇOS JUNHO-2025'!$A$1:$E$8877,4,0)</f>
        <v>m2</v>
      </c>
      <c r="F12" s="42">
        <f>VLOOKUP(B12,'MEMO CALCULO '!$B:$G,6,0)</f>
        <v>10.9</v>
      </c>
      <c r="G12" s="43">
        <f>VLOOKUP(B12,'SERVIÇOS JUNHO-2025'!$A$1:$E$8877,5,0)</f>
        <v>414.14</v>
      </c>
      <c r="H12" s="44">
        <f t="shared" si="0"/>
        <v>544.01430400000004</v>
      </c>
      <c r="I12" s="45">
        <f t="shared" si="1"/>
        <v>5929.7559136000009</v>
      </c>
      <c r="K12" s="32"/>
      <c r="L12" s="33"/>
      <c r="M12" s="33"/>
      <c r="N12" s="46">
        <f t="shared" si="2"/>
        <v>20803</v>
      </c>
      <c r="O12" s="47" t="str">
        <f t="shared" si="3"/>
        <v>1.3</v>
      </c>
      <c r="P12" s="47" t="str">
        <f t="shared" si="4"/>
        <v>Barracão para depósito de cimento área de 10.90m2, de chapa de compensado 12mm e pontaletes 8x8cm, piso cimentado e cobertura de telhas de fibrocimento de 6mm, inclusive ponto de luz, conf. projeto (2 utilizações)</v>
      </c>
      <c r="Q12" s="47" t="str">
        <f t="shared" si="4"/>
        <v>m2</v>
      </c>
      <c r="R12" s="33"/>
      <c r="S12" s="33"/>
      <c r="T12" s="33"/>
      <c r="U12" s="33"/>
      <c r="V12" s="33"/>
      <c r="W12" s="33"/>
    </row>
    <row r="13" spans="1:23" ht="38.25" x14ac:dyDescent="0.2">
      <c r="A13" s="39" t="s">
        <v>22</v>
      </c>
      <c r="B13" s="48">
        <v>20804</v>
      </c>
      <c r="C13" s="40" t="s">
        <v>19</v>
      </c>
      <c r="D13" s="41" t="str">
        <f>VLOOKUP(B13,'SERVIÇOS JUNHO-2025'!$A$1:$E$8877,3,0)</f>
        <v>Refeitório com paredes de chapa de compens. 12mm e pontaletes 8x8cm, piso ciment. e cobert. de telhas fibroc. 6mm, incl. ponto de luz e cx. de inspeção (cons. 1.21m2/func./turno), conf. projeto (2 utilização)</v>
      </c>
      <c r="E13" s="40" t="str">
        <f>VLOOKUP(B13,'SERVIÇOS JUNHO-2025'!$A$1:$E$8877,4,0)</f>
        <v>m2</v>
      </c>
      <c r="F13" s="42">
        <f>VLOOKUP(B13,'MEMO CALCULO '!$B:$G,6,0)</f>
        <v>14.5</v>
      </c>
      <c r="G13" s="43">
        <f>VLOOKUP(B13,'SERVIÇOS JUNHO-2025'!$A$1:$E$8877,5,0)</f>
        <v>403.14</v>
      </c>
      <c r="H13" s="44">
        <f t="shared" si="0"/>
        <v>529.56470400000001</v>
      </c>
      <c r="I13" s="45">
        <f t="shared" si="1"/>
        <v>7678.6882080000005</v>
      </c>
      <c r="K13" s="32"/>
      <c r="L13" s="33"/>
      <c r="M13" s="33"/>
      <c r="N13" s="46">
        <f t="shared" si="2"/>
        <v>20804</v>
      </c>
      <c r="O13" s="47" t="str">
        <f t="shared" si="3"/>
        <v>1.4</v>
      </c>
      <c r="P13" s="47" t="str">
        <f t="shared" si="4"/>
        <v>Refeitório com paredes de chapa de compens. 12mm e pontaletes 8x8cm, piso ciment. e cobert. de telhas fibroc. 6mm, incl. ponto de luz e cx. de inspeção (cons. 1.21m2/func./turno), conf. projeto (2 utilização)</v>
      </c>
      <c r="Q13" s="47" t="str">
        <f t="shared" si="4"/>
        <v>m2</v>
      </c>
      <c r="R13" s="33"/>
      <c r="S13" s="33"/>
      <c r="T13" s="33"/>
      <c r="U13" s="33"/>
      <c r="V13" s="33"/>
      <c r="W13" s="33"/>
    </row>
    <row r="14" spans="1:23" ht="51" x14ac:dyDescent="0.2">
      <c r="A14" s="39" t="s">
        <v>23</v>
      </c>
      <c r="B14" s="48">
        <v>20809</v>
      </c>
      <c r="C14" s="40" t="s">
        <v>19</v>
      </c>
      <c r="D14" s="41" t="str">
        <f>VLOOKUP(B14,'SERVIÇOS JUNHO-2025'!$A$1:$E$8877,3,0)</f>
        <v>Galpão para corte e armação com área de 6.00m2, de peças de madeira 8x8cm e contraventamento de 5x7cm, cobertura de telhas de fibroc. de 6mm, inclusive ponto e cabo de alimentação da máquina, conf. projeto (2 utilizações)</v>
      </c>
      <c r="E14" s="40" t="str">
        <f>VLOOKUP(B14,'SERVIÇOS JUNHO-2025'!$A$1:$E$8877,4,0)</f>
        <v>m2</v>
      </c>
      <c r="F14" s="42">
        <f>VLOOKUP(B14,'MEMO CALCULO '!$B:$G,6,0)</f>
        <v>8</v>
      </c>
      <c r="G14" s="43">
        <f>VLOOKUP(B14,'SERVIÇOS JUNHO-2025'!$A$1:$E$8877,5,0)</f>
        <v>213.27</v>
      </c>
      <c r="H14" s="44">
        <f t="shared" si="0"/>
        <v>280.15147200000001</v>
      </c>
      <c r="I14" s="45">
        <f t="shared" si="1"/>
        <v>2241.2117760000001</v>
      </c>
      <c r="K14" s="32"/>
      <c r="L14" s="33"/>
      <c r="M14" s="33"/>
      <c r="N14" s="46">
        <f t="shared" si="2"/>
        <v>20809</v>
      </c>
      <c r="O14" s="47" t="str">
        <f t="shared" si="3"/>
        <v>1.5</v>
      </c>
      <c r="P14" s="47" t="str">
        <f t="shared" si="4"/>
        <v>Galpão para corte e armação com área de 6.00m2, de peças de madeira 8x8cm e contraventamento de 5x7cm, cobertura de telhas de fibroc. de 6mm, inclusive ponto e cabo de alimentação da máquina, conf. projeto (2 utilizações)</v>
      </c>
      <c r="Q14" s="47" t="str">
        <f t="shared" si="4"/>
        <v>m2</v>
      </c>
      <c r="R14" s="33"/>
      <c r="S14" s="33"/>
      <c r="T14" s="33"/>
      <c r="U14" s="33"/>
      <c r="V14" s="33"/>
      <c r="W14" s="33"/>
    </row>
    <row r="15" spans="1:23" ht="51" x14ac:dyDescent="0.2">
      <c r="A15" s="39" t="s">
        <v>24</v>
      </c>
      <c r="B15" s="48">
        <v>20708</v>
      </c>
      <c r="C15" s="40" t="s">
        <v>19</v>
      </c>
      <c r="D15" s="41" t="str">
        <f>VLOOKUP(B15,'SERVIÇOS JUNHO-2025'!$A$1:$E$8877,3,0)</f>
        <v>Galpão para serraria e carpintaria área 12.00m2, em peça de madeira 8x8cm e contraventamento de 5x7cm, cobertura de telha de fibroc. de 6mm, inclusive ponto e cabo de alimentação da máquina, conf. projeto (1 utilização)</v>
      </c>
      <c r="E15" s="40" t="str">
        <f>VLOOKUP(B15,'SERVIÇOS JUNHO-2025'!$A$1:$E$8877,4,0)</f>
        <v>m2</v>
      </c>
      <c r="F15" s="42">
        <f>VLOOKUP(B15,'MEMO CALCULO '!$B:$G,6,0)</f>
        <v>12</v>
      </c>
      <c r="G15" s="43">
        <f>VLOOKUP(B15,'SERVIÇOS JUNHO-2025'!$A$1:$E$8877,5,0)</f>
        <v>214.16</v>
      </c>
      <c r="H15" s="44">
        <f t="shared" si="0"/>
        <v>281.32057600000002</v>
      </c>
      <c r="I15" s="45">
        <f t="shared" si="1"/>
        <v>3375.846912</v>
      </c>
      <c r="K15" s="32"/>
      <c r="L15" s="33"/>
      <c r="M15" s="33"/>
      <c r="N15" s="46">
        <f t="shared" si="2"/>
        <v>20708</v>
      </c>
      <c r="O15" s="47" t="str">
        <f t="shared" si="3"/>
        <v>1.6</v>
      </c>
      <c r="P15" s="47" t="str">
        <f t="shared" si="4"/>
        <v>Galpão para serraria e carpintaria área 12.00m2, em peça de madeira 8x8cm e contraventamento de 5x7cm, cobertura de telha de fibroc. de 6mm, inclusive ponto e cabo de alimentação da máquina, conf. projeto (1 utilização)</v>
      </c>
      <c r="Q15" s="47" t="str">
        <f t="shared" si="4"/>
        <v>m2</v>
      </c>
      <c r="R15" s="33"/>
      <c r="S15" s="33"/>
      <c r="T15" s="33"/>
      <c r="U15" s="33"/>
      <c r="V15" s="33"/>
      <c r="W15" s="33"/>
    </row>
    <row r="16" spans="1:23" x14ac:dyDescent="0.2">
      <c r="A16" s="49"/>
      <c r="B16" s="50"/>
      <c r="C16" s="50"/>
      <c r="D16" s="50"/>
      <c r="E16" s="50"/>
      <c r="F16" s="50"/>
      <c r="G16" s="50"/>
      <c r="H16" s="51" t="s">
        <v>25</v>
      </c>
      <c r="I16" s="52">
        <f>SUM(I10:I15)</f>
        <v>34994.922705600002</v>
      </c>
      <c r="K16" s="32"/>
      <c r="L16" s="33"/>
      <c r="M16" s="33"/>
      <c r="N16" s="46">
        <f t="shared" si="2"/>
        <v>0</v>
      </c>
      <c r="O16" s="47">
        <f t="shared" si="3"/>
        <v>0</v>
      </c>
      <c r="P16" s="47">
        <f t="shared" si="4"/>
        <v>0</v>
      </c>
      <c r="Q16" s="47">
        <f t="shared" si="4"/>
        <v>0</v>
      </c>
      <c r="R16" s="33"/>
      <c r="S16" s="33"/>
      <c r="T16" s="33"/>
      <c r="U16" s="33"/>
      <c r="V16" s="33"/>
      <c r="W16" s="33"/>
    </row>
    <row r="17" spans="1:23" x14ac:dyDescent="0.2">
      <c r="A17" s="53"/>
      <c r="B17" s="54"/>
      <c r="C17" s="54"/>
      <c r="D17" s="54"/>
      <c r="E17" s="54"/>
      <c r="F17" s="54"/>
      <c r="G17" s="54"/>
      <c r="H17" s="55"/>
      <c r="I17" s="56"/>
      <c r="K17" s="32"/>
      <c r="L17" s="33"/>
      <c r="M17" s="33"/>
      <c r="N17" s="46"/>
      <c r="O17" s="47"/>
      <c r="P17" s="47"/>
      <c r="Q17" s="47"/>
      <c r="R17" s="33"/>
      <c r="S17" s="33"/>
      <c r="T17" s="33"/>
      <c r="U17" s="33"/>
      <c r="V17" s="33"/>
      <c r="W17" s="33"/>
    </row>
    <row r="18" spans="1:23" x14ac:dyDescent="0.2">
      <c r="A18" s="34">
        <v>2</v>
      </c>
      <c r="B18" s="6"/>
      <c r="C18" s="6"/>
      <c r="D18" s="36" t="s">
        <v>26</v>
      </c>
      <c r="E18" s="37"/>
      <c r="F18" s="37"/>
      <c r="G18" s="37"/>
      <c r="H18" s="37"/>
      <c r="I18" s="38"/>
      <c r="K18" s="32"/>
      <c r="L18" s="33"/>
      <c r="M18" s="33"/>
      <c r="N18" s="46">
        <f t="shared" ref="N18:N49" si="5">B18</f>
        <v>0</v>
      </c>
      <c r="O18" s="47">
        <f t="shared" ref="O18:O49" si="6">A18</f>
        <v>2</v>
      </c>
      <c r="P18" s="47" t="str">
        <f t="shared" ref="P18:P49" si="7">D18</f>
        <v>SERVIÇOS PRELIMINARES</v>
      </c>
      <c r="Q18" s="47">
        <f t="shared" ref="Q18:Q49" si="8">E18</f>
        <v>0</v>
      </c>
      <c r="R18" s="33"/>
      <c r="S18" s="33"/>
      <c r="T18" s="33"/>
      <c r="U18" s="33"/>
      <c r="V18" s="33"/>
      <c r="W18" s="33"/>
    </row>
    <row r="19" spans="1:23" ht="25.5" x14ac:dyDescent="0.2">
      <c r="A19" s="39" t="s">
        <v>27</v>
      </c>
      <c r="B19" s="40">
        <v>10202</v>
      </c>
      <c r="C19" s="40" t="s">
        <v>19</v>
      </c>
      <c r="D19" s="41" t="str">
        <f>VLOOKUP(B19,'SERVIÇOS JUNHO-2025'!$A$1:$E$8877,3,0)</f>
        <v>Demolição manual de revestimento cerâmico/porcelanato (pisos), exclusive lastro, sem reaproveitamento</v>
      </c>
      <c r="E19" s="40" t="str">
        <f>VLOOKUP(B19,'SERVIÇOS JUNHO-2025'!$A$1:$E$8877,4,0)</f>
        <v>m2</v>
      </c>
      <c r="F19" s="42">
        <f>VLOOKUP(B19,'MEMO CALCULO '!$B:$G,6,0)</f>
        <v>2336.5100000000007</v>
      </c>
      <c r="G19" s="43">
        <f>VLOOKUP(B19,'SERVIÇOS JUNHO-2025'!$A$1:$E$8877,5,0)</f>
        <v>21.13</v>
      </c>
      <c r="H19" s="44">
        <f t="shared" ref="H19:H41" si="9">G19*(1+$I$6)</f>
        <v>27.756368000000002</v>
      </c>
      <c r="I19" s="45">
        <f t="shared" ref="I19:I41" si="10">IFERROR((F19*H19),0)</f>
        <v>64853.031395680024</v>
      </c>
      <c r="K19" s="32"/>
      <c r="L19" s="33"/>
      <c r="M19" s="33"/>
      <c r="N19" s="46">
        <f t="shared" si="5"/>
        <v>10202</v>
      </c>
      <c r="O19" s="47" t="str">
        <f t="shared" si="6"/>
        <v>2.1</v>
      </c>
      <c r="P19" s="47" t="str">
        <f t="shared" si="7"/>
        <v>Demolição manual de revestimento cerâmico/porcelanato (pisos), exclusive lastro, sem reaproveitamento</v>
      </c>
      <c r="Q19" s="47" t="str">
        <f t="shared" si="8"/>
        <v>m2</v>
      </c>
      <c r="R19" s="33"/>
      <c r="S19" s="33"/>
      <c r="T19" s="33"/>
      <c r="U19" s="33"/>
      <c r="V19" s="33"/>
      <c r="W19" s="33"/>
    </row>
    <row r="20" spans="1:23" ht="25.5" x14ac:dyDescent="0.2">
      <c r="A20" s="39" t="s">
        <v>28</v>
      </c>
      <c r="B20" s="40">
        <v>10206</v>
      </c>
      <c r="C20" s="40" t="s">
        <v>19</v>
      </c>
      <c r="D20" s="41" t="str">
        <f>VLOOKUP(B20,'SERVIÇOS JUNHO-2025'!$A$1:$E$8877,3,0)</f>
        <v>Demolição manual de revestimento cerâmico/porcelanato (parede), exclusive emboço/reboco, sem reaproveitamento</v>
      </c>
      <c r="E20" s="40" t="str">
        <f>VLOOKUP(B20,'SERVIÇOS JUNHO-2025'!$A$1:$E$8877,4,0)</f>
        <v>m2</v>
      </c>
      <c r="F20" s="42">
        <f>VLOOKUP(B20,'MEMO CALCULO '!$B:$G,6,0)</f>
        <v>464.78000000000003</v>
      </c>
      <c r="G20" s="43">
        <f>VLOOKUP(B20,'SERVIÇOS JUNHO-2025'!$A$1:$E$8877,5,0)</f>
        <v>23.54</v>
      </c>
      <c r="H20" s="44">
        <f t="shared" si="9"/>
        <v>30.922144000000003</v>
      </c>
      <c r="I20" s="45">
        <f t="shared" si="10"/>
        <v>14371.994088320002</v>
      </c>
      <c r="K20" s="32"/>
      <c r="L20" s="33"/>
      <c r="M20" s="33"/>
      <c r="N20" s="46">
        <f t="shared" si="5"/>
        <v>10206</v>
      </c>
      <c r="O20" s="47" t="str">
        <f t="shared" si="6"/>
        <v>2.2</v>
      </c>
      <c r="P20" s="47" t="str">
        <f t="shared" si="7"/>
        <v>Demolição manual de revestimento cerâmico/porcelanato (parede), exclusive emboço/reboco, sem reaproveitamento</v>
      </c>
      <c r="Q20" s="47" t="str">
        <f t="shared" si="8"/>
        <v>m2</v>
      </c>
      <c r="R20" s="33"/>
      <c r="S20" s="33"/>
      <c r="T20" s="33"/>
      <c r="U20" s="33"/>
      <c r="V20" s="33"/>
      <c r="W20" s="33"/>
    </row>
    <row r="21" spans="1:23" ht="25.5" x14ac:dyDescent="0.2">
      <c r="A21" s="39" t="s">
        <v>29</v>
      </c>
      <c r="B21" s="40">
        <v>10209</v>
      </c>
      <c r="C21" s="40" t="s">
        <v>19</v>
      </c>
      <c r="D21" s="41" t="str">
        <f>VLOOKUP(B21,'SERVIÇOS JUNHO-2025'!$A$1:$E$8877,3,0)</f>
        <v>Demolição manual de alvenaria de bloco furado (cerâmico), sem reaproveitamento</v>
      </c>
      <c r="E21" s="40" t="str">
        <f>VLOOKUP(B21,'SERVIÇOS JUNHO-2025'!$A$1:$E$8877,4,0)</f>
        <v>m3</v>
      </c>
      <c r="F21" s="42">
        <f>VLOOKUP(B21,'MEMO CALCULO '!$B:$G,6,0)</f>
        <v>19.059999999999999</v>
      </c>
      <c r="G21" s="43">
        <f>VLOOKUP(B21,'SERVIÇOS JUNHO-2025'!$A$1:$E$8877,5,0)</f>
        <v>59.61</v>
      </c>
      <c r="H21" s="44">
        <f t="shared" si="9"/>
        <v>78.303696000000002</v>
      </c>
      <c r="I21" s="45">
        <f t="shared" si="10"/>
        <v>1492.4684457599999</v>
      </c>
      <c r="K21" s="32"/>
      <c r="L21" s="33"/>
      <c r="M21" s="33"/>
      <c r="N21" s="46">
        <f t="shared" si="5"/>
        <v>10209</v>
      </c>
      <c r="O21" s="47" t="str">
        <f t="shared" si="6"/>
        <v>2.3</v>
      </c>
      <c r="P21" s="47" t="str">
        <f t="shared" si="7"/>
        <v>Demolição manual de alvenaria de bloco furado (cerâmico), sem reaproveitamento</v>
      </c>
      <c r="Q21" s="47" t="str">
        <f t="shared" si="8"/>
        <v>m3</v>
      </c>
      <c r="R21" s="33"/>
      <c r="S21" s="33"/>
      <c r="T21" s="33"/>
      <c r="U21" s="33"/>
      <c r="V21" s="33"/>
      <c r="W21" s="33"/>
    </row>
    <row r="22" spans="1:23" x14ac:dyDescent="0.2">
      <c r="A22" s="39" t="s">
        <v>30</v>
      </c>
      <c r="B22" s="40">
        <v>10210</v>
      </c>
      <c r="C22" s="40" t="s">
        <v>19</v>
      </c>
      <c r="D22" s="41" t="str">
        <f>VLOOKUP(B22,'SERVIÇOS JUNHO-2025'!$A$1:$E$8877,3,0)</f>
        <v>Demolição manual de concreto simples, sem reaproveitamento</v>
      </c>
      <c r="E22" s="40" t="str">
        <f>VLOOKUP(B22,'SERVIÇOS JUNHO-2025'!$A$1:$E$8877,4,0)</f>
        <v>m3</v>
      </c>
      <c r="F22" s="42">
        <f>VLOOKUP(B22,'MEMO CALCULO '!$B:$G,6,0)</f>
        <v>0.35</v>
      </c>
      <c r="G22" s="43">
        <f>VLOOKUP(B22,'SERVIÇOS JUNHO-2025'!$A$1:$E$8877,5,0)</f>
        <v>225.81</v>
      </c>
      <c r="H22" s="44">
        <f t="shared" si="9"/>
        <v>296.62401600000004</v>
      </c>
      <c r="I22" s="45">
        <f t="shared" si="10"/>
        <v>103.81840560000001</v>
      </c>
      <c r="K22" s="32"/>
      <c r="L22" s="33"/>
      <c r="M22" s="33"/>
      <c r="N22" s="46">
        <f t="shared" si="5"/>
        <v>10210</v>
      </c>
      <c r="O22" s="47" t="str">
        <f t="shared" si="6"/>
        <v>2.4</v>
      </c>
      <c r="P22" s="47" t="str">
        <f t="shared" si="7"/>
        <v>Demolição manual de concreto simples, sem reaproveitamento</v>
      </c>
      <c r="Q22" s="47" t="str">
        <f t="shared" si="8"/>
        <v>m3</v>
      </c>
      <c r="R22" s="33"/>
      <c r="S22" s="33"/>
      <c r="T22" s="33"/>
      <c r="U22" s="33"/>
      <c r="V22" s="33"/>
      <c r="W22" s="33"/>
    </row>
    <row r="23" spans="1:23" ht="25.5" x14ac:dyDescent="0.2">
      <c r="A23" s="39" t="s">
        <v>31</v>
      </c>
      <c r="B23" s="40">
        <v>10255</v>
      </c>
      <c r="C23" s="40" t="s">
        <v>19</v>
      </c>
      <c r="D23" s="41" t="str">
        <f>VLOOKUP(B23,'SERVIÇOS JUNHO-2025'!$A$1:$E$8877,3,0)</f>
        <v>Remoção manual de telhas cerâmicas, tipo colonial, inclusive cumeeira, sem reaproveitamento</v>
      </c>
      <c r="E23" s="40" t="str">
        <f>VLOOKUP(B23,'SERVIÇOS JUNHO-2025'!$A$1:$E$8877,4,0)</f>
        <v>m2</v>
      </c>
      <c r="F23" s="42">
        <f>VLOOKUP(B23,'MEMO CALCULO '!$B:$G,6,0)</f>
        <v>1444.76</v>
      </c>
      <c r="G23" s="43">
        <f>VLOOKUP(B23,'SERVIÇOS JUNHO-2025'!$A$1:$E$8877,5,0)</f>
        <v>15.67</v>
      </c>
      <c r="H23" s="44">
        <f t="shared" si="9"/>
        <v>20.584112000000001</v>
      </c>
      <c r="I23" s="45">
        <f t="shared" si="10"/>
        <v>29739.10165312</v>
      </c>
      <c r="K23" s="32"/>
      <c r="L23" s="33"/>
      <c r="M23" s="33"/>
      <c r="N23" s="46">
        <f t="shared" si="5"/>
        <v>10255</v>
      </c>
      <c r="O23" s="47" t="str">
        <f t="shared" si="6"/>
        <v>2.5</v>
      </c>
      <c r="P23" s="47" t="str">
        <f t="shared" si="7"/>
        <v>Remoção manual de telhas cerâmicas, tipo colonial, inclusive cumeeira, sem reaproveitamento</v>
      </c>
      <c r="Q23" s="47" t="str">
        <f t="shared" si="8"/>
        <v>m2</v>
      </c>
      <c r="R23" s="47"/>
      <c r="S23" s="47"/>
      <c r="T23" s="47"/>
      <c r="U23" s="47"/>
      <c r="V23" s="33"/>
      <c r="W23" s="33"/>
    </row>
    <row r="24" spans="1:23" ht="25.5" x14ac:dyDescent="0.2">
      <c r="A24" s="39" t="s">
        <v>32</v>
      </c>
      <c r="B24" s="40">
        <v>10326</v>
      </c>
      <c r="C24" s="40" t="s">
        <v>19</v>
      </c>
      <c r="D24" s="41" t="str">
        <f>VLOOKUP(B24,'SERVIÇOS JUNHO-2025'!$A$1:$E$8877,3,0)</f>
        <v>Remoção manual de trama de madeira para cobertura, com reaproveitamento</v>
      </c>
      <c r="E24" s="40" t="str">
        <f>VLOOKUP(B24,'SERVIÇOS JUNHO-2025'!$A$1:$E$8877,4,0)</f>
        <v>m2</v>
      </c>
      <c r="F24" s="42">
        <f>VLOOKUP(B24,'MEMO CALCULO '!$B:$G,6,0)</f>
        <v>1444.76</v>
      </c>
      <c r="G24" s="43">
        <f>VLOOKUP(B24,'SERVIÇOS JUNHO-2025'!$A$1:$E$8877,5,0)</f>
        <v>31.9</v>
      </c>
      <c r="H24" s="44">
        <f t="shared" si="9"/>
        <v>41.903840000000002</v>
      </c>
      <c r="I24" s="45">
        <f t="shared" si="10"/>
        <v>60540.991878400004</v>
      </c>
      <c r="K24" s="32"/>
      <c r="L24" s="33"/>
      <c r="M24" s="33"/>
      <c r="N24" s="46">
        <f t="shared" si="5"/>
        <v>10326</v>
      </c>
      <c r="O24" s="47" t="str">
        <f t="shared" si="6"/>
        <v>2.6</v>
      </c>
      <c r="P24" s="47" t="str">
        <f t="shared" si="7"/>
        <v>Remoção manual de trama de madeira para cobertura, com reaproveitamento</v>
      </c>
      <c r="Q24" s="47" t="str">
        <f t="shared" si="8"/>
        <v>m2</v>
      </c>
      <c r="R24" s="47"/>
      <c r="S24" s="47"/>
      <c r="T24" s="47"/>
      <c r="U24" s="47"/>
      <c r="V24" s="33"/>
      <c r="W24" s="33"/>
    </row>
    <row r="25" spans="1:23" x14ac:dyDescent="0.2">
      <c r="A25" s="39" t="s">
        <v>33</v>
      </c>
      <c r="B25" s="40">
        <v>10238</v>
      </c>
      <c r="C25" s="40" t="s">
        <v>19</v>
      </c>
      <c r="D25" s="41" t="str">
        <f>VLOOKUP(B25,'SERVIÇOS JUNHO-2025'!$A$1:$E$8877,3,0)</f>
        <v>Apicoamento manual de superfície revestida com argamassa</v>
      </c>
      <c r="E25" s="40" t="str">
        <f>VLOOKUP(B25,'SERVIÇOS JUNHO-2025'!$A$1:$E$8877,4,0)</f>
        <v>m2</v>
      </c>
      <c r="F25" s="42">
        <f>VLOOKUP(B25,'MEMO CALCULO '!$B:$G,6,0)</f>
        <v>1894.8700000000001</v>
      </c>
      <c r="G25" s="43">
        <f>VLOOKUP(B25,'SERVIÇOS JUNHO-2025'!$A$1:$E$8877,5,0)</f>
        <v>11.14</v>
      </c>
      <c r="H25" s="44">
        <f t="shared" si="9"/>
        <v>14.633504000000002</v>
      </c>
      <c r="I25" s="45">
        <f t="shared" si="10"/>
        <v>27728.587724480007</v>
      </c>
      <c r="K25" s="32"/>
      <c r="L25" s="33"/>
      <c r="M25" s="33"/>
      <c r="N25" s="46">
        <f t="shared" si="5"/>
        <v>10238</v>
      </c>
      <c r="O25" s="47" t="str">
        <f t="shared" si="6"/>
        <v>2.7</v>
      </c>
      <c r="P25" s="47" t="str">
        <f t="shared" si="7"/>
        <v>Apicoamento manual de superfície revestida com argamassa</v>
      </c>
      <c r="Q25" s="47" t="str">
        <f t="shared" si="8"/>
        <v>m2</v>
      </c>
      <c r="R25" s="47"/>
      <c r="S25" s="47"/>
      <c r="T25" s="47"/>
      <c r="U25" s="47"/>
      <c r="V25" s="33"/>
      <c r="W25" s="33"/>
    </row>
    <row r="26" spans="1:23" ht="25.5" x14ac:dyDescent="0.2">
      <c r="A26" s="39" t="s">
        <v>34</v>
      </c>
      <c r="B26" s="40">
        <v>10212</v>
      </c>
      <c r="C26" s="40" t="s">
        <v>19</v>
      </c>
      <c r="D26" s="41" t="str">
        <f>VLOOKUP(B26,'SERVIÇOS JUNHO-2025'!$A$1:$E$8877,3,0)</f>
        <v>Retirada manual cuidadosa de pavimento em paralelepípedos, inclusive limpeza e empilhamento para reaproveitamento</v>
      </c>
      <c r="E26" s="40" t="str">
        <f>VLOOKUP(B26,'SERVIÇOS JUNHO-2025'!$A$1:$E$8877,4,0)</f>
        <v>m2</v>
      </c>
      <c r="F26" s="42">
        <f>VLOOKUP(B26,'MEMO CALCULO '!$B:$G,6,0)</f>
        <v>2173.4499999999998</v>
      </c>
      <c r="G26" s="43">
        <f>VLOOKUP(B26,'SERVIÇOS JUNHO-2025'!$A$1:$E$8877,5,0)</f>
        <v>21.51</v>
      </c>
      <c r="H26" s="44">
        <f t="shared" si="9"/>
        <v>28.255536000000003</v>
      </c>
      <c r="I26" s="45">
        <f t="shared" si="10"/>
        <v>61411.994719200004</v>
      </c>
      <c r="K26" s="32"/>
      <c r="L26" s="33"/>
      <c r="M26" s="33"/>
      <c r="N26" s="46">
        <f t="shared" si="5"/>
        <v>10212</v>
      </c>
      <c r="O26" s="47" t="str">
        <f t="shared" si="6"/>
        <v>2.8</v>
      </c>
      <c r="P26" s="47" t="str">
        <f t="shared" si="7"/>
        <v>Retirada manual cuidadosa de pavimento em paralelepípedos, inclusive limpeza e empilhamento para reaproveitamento</v>
      </c>
      <c r="Q26" s="47" t="str">
        <f t="shared" si="8"/>
        <v>m2</v>
      </c>
      <c r="R26" s="47"/>
      <c r="S26" s="47"/>
      <c r="T26" s="47"/>
      <c r="U26" s="47"/>
      <c r="V26" s="33"/>
      <c r="W26" s="33"/>
    </row>
    <row r="27" spans="1:23" x14ac:dyDescent="0.2">
      <c r="A27" s="39" t="s">
        <v>35</v>
      </c>
      <c r="B27" s="40">
        <v>10216</v>
      </c>
      <c r="C27" s="40" t="s">
        <v>19</v>
      </c>
      <c r="D27" s="41" t="str">
        <f>VLOOKUP(B27,'SERVIÇOS JUNHO-2025'!$A$1:$E$8877,3,0)</f>
        <v>Retirada manual de meio-fio de concreto, sem reaproveitamento</v>
      </c>
      <c r="E27" s="40" t="str">
        <f>VLOOKUP(B27,'SERVIÇOS JUNHO-2025'!$A$1:$E$8877,4,0)</f>
        <v>m</v>
      </c>
      <c r="F27" s="42">
        <f>VLOOKUP(B27,'MEMO CALCULO '!$B:$G,6,0)</f>
        <v>199.93</v>
      </c>
      <c r="G27" s="43">
        <f>VLOOKUP(B27,'SERVIÇOS JUNHO-2025'!$A$1:$E$8877,5,0)</f>
        <v>11.14</v>
      </c>
      <c r="H27" s="44">
        <f t="shared" si="9"/>
        <v>14.633504000000002</v>
      </c>
      <c r="I27" s="45">
        <f t="shared" si="10"/>
        <v>2925.6764547200005</v>
      </c>
      <c r="K27" s="32"/>
      <c r="L27" s="33"/>
      <c r="M27" s="33"/>
      <c r="N27" s="46">
        <f t="shared" si="5"/>
        <v>10216</v>
      </c>
      <c r="O27" s="47" t="str">
        <f t="shared" si="6"/>
        <v>2.9</v>
      </c>
      <c r="P27" s="47" t="str">
        <f t="shared" si="7"/>
        <v>Retirada manual de meio-fio de concreto, sem reaproveitamento</v>
      </c>
      <c r="Q27" s="47" t="str">
        <f t="shared" si="8"/>
        <v>m</v>
      </c>
      <c r="R27" s="47"/>
      <c r="S27" s="47"/>
      <c r="T27" s="47"/>
      <c r="U27" s="47"/>
      <c r="V27" s="33"/>
      <c r="W27" s="33"/>
    </row>
    <row r="28" spans="1:23" ht="25.5" x14ac:dyDescent="0.2">
      <c r="A28" s="39" t="s">
        <v>36</v>
      </c>
      <c r="B28" s="40">
        <v>10214</v>
      </c>
      <c r="C28" s="40" t="s">
        <v>19</v>
      </c>
      <c r="D28" s="41" t="str">
        <f>VLOOKUP(B28,'SERVIÇOS JUNHO-2025'!$A$1:$E$8877,3,0)</f>
        <v>Retirada manual de portas e janelas de madeira, inclusive batentes (marcos), sem reaproveitamento</v>
      </c>
      <c r="E28" s="40" t="str">
        <f>VLOOKUP(B28,'SERVIÇOS JUNHO-2025'!$A$1:$E$8877,4,0)</f>
        <v>m2</v>
      </c>
      <c r="F28" s="42">
        <f>VLOOKUP(B28,'MEMO CALCULO '!$B:$G,6,0)</f>
        <v>380.85</v>
      </c>
      <c r="G28" s="43">
        <f>VLOOKUP(B28,'SERVIÇOS JUNHO-2025'!$A$1:$E$8877,5,0)</f>
        <v>23.54</v>
      </c>
      <c r="H28" s="44">
        <f t="shared" si="9"/>
        <v>30.922144000000003</v>
      </c>
      <c r="I28" s="45">
        <f t="shared" si="10"/>
        <v>11776.698542400001</v>
      </c>
      <c r="K28" s="32"/>
      <c r="L28" s="33"/>
      <c r="M28" s="33"/>
      <c r="N28" s="46">
        <f t="shared" si="5"/>
        <v>10214</v>
      </c>
      <c r="O28" s="47" t="str">
        <f t="shared" si="6"/>
        <v>2.10</v>
      </c>
      <c r="P28" s="47" t="str">
        <f t="shared" si="7"/>
        <v>Retirada manual de portas e janelas de madeira, inclusive batentes (marcos), sem reaproveitamento</v>
      </c>
      <c r="Q28" s="47" t="str">
        <f t="shared" si="8"/>
        <v>m2</v>
      </c>
      <c r="R28" s="47"/>
      <c r="S28" s="47"/>
      <c r="T28" s="47"/>
      <c r="U28" s="47"/>
      <c r="V28" s="33"/>
      <c r="W28" s="33"/>
    </row>
    <row r="29" spans="1:23" x14ac:dyDescent="0.2">
      <c r="A29" s="39" t="s">
        <v>37</v>
      </c>
      <c r="B29" s="48">
        <v>10215</v>
      </c>
      <c r="C29" s="40" t="s">
        <v>19</v>
      </c>
      <c r="D29" s="41" t="str">
        <f>VLOOKUP(B29,'SERVIÇOS JUNHO-2025'!$A$1:$E$8877,3,0)</f>
        <v>Retirada de esquadrias metálicas</v>
      </c>
      <c r="E29" s="40" t="str">
        <f>VLOOKUP(B29,'SERVIÇOS JUNHO-2025'!$A$1:$E$8877,4,0)</f>
        <v>m2</v>
      </c>
      <c r="F29" s="42">
        <f>VLOOKUP(B29,'MEMO CALCULO '!$B:$G,6,0)</f>
        <v>32.699999999999996</v>
      </c>
      <c r="G29" s="43">
        <f>VLOOKUP(B29,'SERVIÇOS JUNHO-2025'!$A$1:$E$8877,5,0)</f>
        <v>11.14</v>
      </c>
      <c r="H29" s="44">
        <f t="shared" si="9"/>
        <v>14.633504000000002</v>
      </c>
      <c r="I29" s="45">
        <f t="shared" si="10"/>
        <v>478.51558080000001</v>
      </c>
      <c r="K29" s="32"/>
      <c r="L29" s="33"/>
      <c r="M29" s="33"/>
      <c r="N29" s="46">
        <f t="shared" si="5"/>
        <v>10215</v>
      </c>
      <c r="O29" s="47" t="str">
        <f t="shared" si="6"/>
        <v>2.11</v>
      </c>
      <c r="P29" s="47" t="str">
        <f t="shared" si="7"/>
        <v>Retirada de esquadrias metálicas</v>
      </c>
      <c r="Q29" s="47" t="str">
        <f t="shared" si="8"/>
        <v>m2</v>
      </c>
      <c r="R29" s="47"/>
      <c r="S29" s="47"/>
      <c r="T29" s="47"/>
      <c r="U29" s="47"/>
      <c r="V29" s="33"/>
      <c r="W29" s="33"/>
    </row>
    <row r="30" spans="1:23" ht="25.5" x14ac:dyDescent="0.2">
      <c r="A30" s="39" t="s">
        <v>38</v>
      </c>
      <c r="B30" s="48">
        <v>10225</v>
      </c>
      <c r="C30" s="40" t="s">
        <v>19</v>
      </c>
      <c r="D30" s="41" t="str">
        <f>VLOOKUP(B30,'SERVIÇOS JUNHO-2025'!$A$1:$E$8877,3,0)</f>
        <v>Retirada de bancada em granito, inclusive remoção de rodabanca e cantoneiras de fixação, sem reaproveitamento</v>
      </c>
      <c r="E30" s="40" t="str">
        <f>VLOOKUP(B30,'SERVIÇOS JUNHO-2025'!$A$1:$E$8877,4,0)</f>
        <v>m2</v>
      </c>
      <c r="F30" s="42">
        <f>VLOOKUP(B30,'MEMO CALCULO '!$B:$G,6,0)</f>
        <v>69.88</v>
      </c>
      <c r="G30" s="43">
        <f>VLOOKUP(B30,'SERVIÇOS JUNHO-2025'!$A$1:$E$8877,5,0)</f>
        <v>35.29</v>
      </c>
      <c r="H30" s="44">
        <f t="shared" si="9"/>
        <v>46.356944000000006</v>
      </c>
      <c r="I30" s="45">
        <f t="shared" si="10"/>
        <v>3239.4232467200004</v>
      </c>
      <c r="K30" s="32"/>
      <c r="L30" s="33"/>
      <c r="M30" s="33"/>
      <c r="N30" s="46">
        <f t="shared" si="5"/>
        <v>10225</v>
      </c>
      <c r="O30" s="47" t="str">
        <f t="shared" si="6"/>
        <v>2.12</v>
      </c>
      <c r="P30" s="47" t="str">
        <f t="shared" si="7"/>
        <v>Retirada de bancada em granito, inclusive remoção de rodabanca e cantoneiras de fixação, sem reaproveitamento</v>
      </c>
      <c r="Q30" s="47" t="str">
        <f t="shared" si="8"/>
        <v>m2</v>
      </c>
      <c r="R30" s="47"/>
      <c r="S30" s="47"/>
      <c r="T30" s="47"/>
      <c r="U30" s="47"/>
      <c r="V30" s="33"/>
      <c r="W30" s="33"/>
    </row>
    <row r="31" spans="1:23" ht="25.5" x14ac:dyDescent="0.2">
      <c r="A31" s="39" t="s">
        <v>39</v>
      </c>
      <c r="B31" s="48">
        <v>10286</v>
      </c>
      <c r="C31" s="40" t="s">
        <v>19</v>
      </c>
      <c r="D31" s="41" t="str">
        <f>VLOOKUP(B31,'SERVIÇOS JUNHO-2025'!$A$1:$E$8877,3,0)</f>
        <v>Retirada manual de divisória de granito, inclusive remoção de calafetagem e demolição de argamassa de chumbamento, sem reaproveitamento</v>
      </c>
      <c r="E31" s="40" t="str">
        <f>VLOOKUP(B31,'SERVIÇOS JUNHO-2025'!$A$1:$E$8877,4,0)</f>
        <v>m2</v>
      </c>
      <c r="F31" s="42">
        <f>VLOOKUP(B31,'MEMO CALCULO '!$B:$G,6,0)</f>
        <v>60.71</v>
      </c>
      <c r="G31" s="43">
        <f>VLOOKUP(B31,'SERVIÇOS JUNHO-2025'!$A$1:$E$8877,5,0)</f>
        <v>15.59</v>
      </c>
      <c r="H31" s="44">
        <f t="shared" si="9"/>
        <v>20.479024000000003</v>
      </c>
      <c r="I31" s="45">
        <f t="shared" si="10"/>
        <v>1243.2815470400001</v>
      </c>
      <c r="K31" s="32"/>
      <c r="L31" s="33"/>
      <c r="M31" s="33"/>
      <c r="N31" s="46">
        <f t="shared" si="5"/>
        <v>10286</v>
      </c>
      <c r="O31" s="47" t="str">
        <f t="shared" si="6"/>
        <v>2.13</v>
      </c>
      <c r="P31" s="47" t="str">
        <f t="shared" si="7"/>
        <v>Retirada manual de divisória de granito, inclusive remoção de calafetagem e demolição de argamassa de chumbamento, sem reaproveitamento</v>
      </c>
      <c r="Q31" s="47" t="str">
        <f t="shared" si="8"/>
        <v>m2</v>
      </c>
      <c r="R31" s="47"/>
      <c r="S31" s="47"/>
      <c r="T31" s="47"/>
      <c r="U31" s="47"/>
      <c r="V31" s="33"/>
      <c r="W31" s="33"/>
    </row>
    <row r="32" spans="1:23" x14ac:dyDescent="0.2">
      <c r="A32" s="39" t="s">
        <v>40</v>
      </c>
      <c r="B32" s="48">
        <v>10323</v>
      </c>
      <c r="C32" s="40" t="s">
        <v>19</v>
      </c>
      <c r="D32" s="41" t="str">
        <f>VLOOKUP(B32,'SERVIÇOS JUNHO-2025'!$A$1:$E$8877,3,0)</f>
        <v>Retirada de torneira, sem reaproveitamento</v>
      </c>
      <c r="E32" s="40" t="str">
        <f>VLOOKUP(B32,'SERVIÇOS JUNHO-2025'!$A$1:$E$8877,4,0)</f>
        <v>und</v>
      </c>
      <c r="F32" s="42">
        <f>VLOOKUP(B32,'MEMO CALCULO '!$B:$G,6,0)</f>
        <v>66</v>
      </c>
      <c r="G32" s="43">
        <f>VLOOKUP(B32,'SERVIÇOS JUNHO-2025'!$A$1:$E$8877,5,0)</f>
        <v>8.08</v>
      </c>
      <c r="H32" s="44">
        <f t="shared" si="9"/>
        <v>10.613888000000001</v>
      </c>
      <c r="I32" s="45">
        <f t="shared" si="10"/>
        <v>700.51660800000002</v>
      </c>
      <c r="K32" s="32"/>
      <c r="L32" s="33"/>
      <c r="M32" s="33"/>
      <c r="N32" s="46">
        <f t="shared" si="5"/>
        <v>10323</v>
      </c>
      <c r="O32" s="47" t="str">
        <f t="shared" si="6"/>
        <v>2.14</v>
      </c>
      <c r="P32" s="47" t="str">
        <f t="shared" si="7"/>
        <v>Retirada de torneira, sem reaproveitamento</v>
      </c>
      <c r="Q32" s="47" t="str">
        <f t="shared" si="8"/>
        <v>und</v>
      </c>
      <c r="R32" s="47"/>
      <c r="S32" s="47"/>
      <c r="T32" s="47"/>
      <c r="U32" s="47"/>
      <c r="V32" s="33"/>
      <c r="W32" s="33"/>
    </row>
    <row r="33" spans="1:23" ht="25.5" x14ac:dyDescent="0.2">
      <c r="A33" s="39" t="s">
        <v>41</v>
      </c>
      <c r="B33" s="48">
        <v>10223</v>
      </c>
      <c r="C33" s="40" t="s">
        <v>19</v>
      </c>
      <c r="D33" s="41" t="str">
        <f>VLOOKUP(B33,'SERVIÇOS JUNHO-2025'!$A$1:$E$8877,3,0)</f>
        <v>Retirada manual de louças sanitárias, inclusive vedação dos pontos de esgoto e água fria, sem reaproveitamento</v>
      </c>
      <c r="E33" s="40" t="str">
        <f>VLOOKUP(B33,'SERVIÇOS JUNHO-2025'!$A$1:$E$8877,4,0)</f>
        <v>und</v>
      </c>
      <c r="F33" s="42">
        <f>VLOOKUP(B33,'MEMO CALCULO '!$B:$G,6,0)</f>
        <v>57</v>
      </c>
      <c r="G33" s="43">
        <f>VLOOKUP(B33,'SERVIÇOS JUNHO-2025'!$A$1:$E$8877,5,0)</f>
        <v>13.74</v>
      </c>
      <c r="H33" s="44">
        <f t="shared" si="9"/>
        <v>18.048864000000002</v>
      </c>
      <c r="I33" s="45">
        <f t="shared" si="10"/>
        <v>1028.7852480000001</v>
      </c>
      <c r="K33" s="32"/>
      <c r="L33" s="33"/>
      <c r="M33" s="33"/>
      <c r="N33" s="46">
        <f t="shared" si="5"/>
        <v>10223</v>
      </c>
      <c r="O33" s="47" t="str">
        <f t="shared" si="6"/>
        <v>2.15</v>
      </c>
      <c r="P33" s="47" t="str">
        <f t="shared" si="7"/>
        <v>Retirada manual de louças sanitárias, inclusive vedação dos pontos de esgoto e água fria, sem reaproveitamento</v>
      </c>
      <c r="Q33" s="47" t="str">
        <f t="shared" si="8"/>
        <v>und</v>
      </c>
      <c r="R33" s="47"/>
      <c r="S33" s="47"/>
      <c r="T33" s="47"/>
      <c r="U33" s="47"/>
      <c r="V33" s="33"/>
      <c r="W33" s="33"/>
    </row>
    <row r="34" spans="1:23" ht="38.25" x14ac:dyDescent="0.2">
      <c r="A34" s="39" t="s">
        <v>42</v>
      </c>
      <c r="B34" s="48">
        <v>10224</v>
      </c>
      <c r="C34" s="40" t="s">
        <v>19</v>
      </c>
      <c r="D34" s="41" t="str">
        <f>VLOOKUP(B34,'SERVIÇOS JUNHO-2025'!$A$1:$E$8877,3,0)</f>
        <v>Retirada manual de grades, gradis, alambrados, cercas e portões metálicos, inclusive remoção de argamassa de chumbamento, acessórios de fixação e corte de soldas</v>
      </c>
      <c r="E34" s="40" t="str">
        <f>VLOOKUP(B34,'SERVIÇOS JUNHO-2025'!$A$1:$E$8877,4,0)</f>
        <v>m2</v>
      </c>
      <c r="F34" s="42">
        <f>VLOOKUP(B34,'MEMO CALCULO '!$B:$G,6,0)</f>
        <v>103.67999999999999</v>
      </c>
      <c r="G34" s="43">
        <f>VLOOKUP(B34,'SERVIÇOS JUNHO-2025'!$A$1:$E$8877,5,0)</f>
        <v>13.7</v>
      </c>
      <c r="H34" s="44">
        <f t="shared" si="9"/>
        <v>17.996320000000001</v>
      </c>
      <c r="I34" s="45">
        <f t="shared" si="10"/>
        <v>1865.8584575999998</v>
      </c>
      <c r="K34" s="32"/>
      <c r="L34" s="33"/>
      <c r="M34" s="33"/>
      <c r="N34" s="46">
        <f t="shared" si="5"/>
        <v>10224</v>
      </c>
      <c r="O34" s="47" t="str">
        <f t="shared" si="6"/>
        <v>2.16</v>
      </c>
      <c r="P34" s="47" t="str">
        <f t="shared" si="7"/>
        <v>Retirada manual de grades, gradis, alambrados, cercas e portões metálicos, inclusive remoção de argamassa de chumbamento, acessórios de fixação e corte de soldas</v>
      </c>
      <c r="Q34" s="47" t="str">
        <f t="shared" si="8"/>
        <v>m2</v>
      </c>
      <c r="R34" s="47"/>
      <c r="S34" s="47"/>
      <c r="T34" s="47"/>
      <c r="U34" s="47"/>
      <c r="V34" s="33"/>
      <c r="W34" s="33"/>
    </row>
    <row r="35" spans="1:23" x14ac:dyDescent="0.2">
      <c r="A35" s="39" t="s">
        <v>43</v>
      </c>
      <c r="B35" s="48">
        <v>10240</v>
      </c>
      <c r="C35" s="40" t="s">
        <v>19</v>
      </c>
      <c r="D35" s="41" t="str">
        <f>VLOOKUP(B35,'SERVIÇOS JUNHO-2025'!$A$1:$E$8877,3,0)</f>
        <v>Retirada manual de interruptores e tomadas, sem reaproveitamento</v>
      </c>
      <c r="E35" s="40" t="str">
        <f>VLOOKUP(B35,'SERVIÇOS JUNHO-2025'!$A$1:$E$8877,4,0)</f>
        <v>und</v>
      </c>
      <c r="F35" s="42">
        <f>VLOOKUP(B35,'MEMO CALCULO '!$B:$G,6,0)</f>
        <v>537</v>
      </c>
      <c r="G35" s="43">
        <f>VLOOKUP(B35,'SERVIÇOS JUNHO-2025'!$A$1:$E$8877,5,0)</f>
        <v>0.63</v>
      </c>
      <c r="H35" s="44">
        <f t="shared" si="9"/>
        <v>0.82756800000000008</v>
      </c>
      <c r="I35" s="45">
        <f t="shared" si="10"/>
        <v>444.40401600000007</v>
      </c>
      <c r="K35" s="32"/>
      <c r="L35" s="33"/>
      <c r="M35" s="33"/>
      <c r="N35" s="46">
        <f t="shared" si="5"/>
        <v>10240</v>
      </c>
      <c r="O35" s="47" t="str">
        <f t="shared" si="6"/>
        <v>2.17</v>
      </c>
      <c r="P35" s="47" t="str">
        <f t="shared" si="7"/>
        <v>Retirada manual de interruptores e tomadas, sem reaproveitamento</v>
      </c>
      <c r="Q35" s="47" t="str">
        <f t="shared" si="8"/>
        <v>und</v>
      </c>
      <c r="R35" s="47"/>
      <c r="S35" s="47"/>
      <c r="T35" s="47"/>
      <c r="U35" s="47"/>
      <c r="V35" s="33"/>
      <c r="W35" s="33"/>
    </row>
    <row r="36" spans="1:23" ht="25.5" x14ac:dyDescent="0.2">
      <c r="A36" s="39" t="s">
        <v>44</v>
      </c>
      <c r="B36" s="48">
        <v>10271</v>
      </c>
      <c r="C36" s="40" t="s">
        <v>19</v>
      </c>
      <c r="D36" s="41" t="str">
        <f>VLOOKUP(B36,'SERVIÇOS JUNHO-2025'!$A$1:$E$8877,3,0)</f>
        <v>Retirada manual de caixas/quadros elétricos de embutir, com dimensões máximas até 600 x 800 x 120mm, sem reaproveitamento</v>
      </c>
      <c r="E36" s="40" t="str">
        <f>VLOOKUP(B36,'SERVIÇOS JUNHO-2025'!$A$1:$E$8877,4,0)</f>
        <v>und</v>
      </c>
      <c r="F36" s="42">
        <f>VLOOKUP(B36,'MEMO CALCULO '!$B:$G,6,0)</f>
        <v>12</v>
      </c>
      <c r="G36" s="43">
        <f>VLOOKUP(B36,'SERVIÇOS JUNHO-2025'!$A$1:$E$8877,5,0)</f>
        <v>18.52</v>
      </c>
      <c r="H36" s="44">
        <f t="shared" si="9"/>
        <v>24.327872000000003</v>
      </c>
      <c r="I36" s="45">
        <f t="shared" si="10"/>
        <v>291.93446400000005</v>
      </c>
      <c r="K36" s="32"/>
      <c r="L36" s="33"/>
      <c r="M36" s="33"/>
      <c r="N36" s="46">
        <f t="shared" si="5"/>
        <v>10271</v>
      </c>
      <c r="O36" s="47" t="str">
        <f t="shared" si="6"/>
        <v>2.18</v>
      </c>
      <c r="P36" s="47" t="str">
        <f t="shared" si="7"/>
        <v>Retirada manual de caixas/quadros elétricos de embutir, com dimensões máximas até 600 x 800 x 120mm, sem reaproveitamento</v>
      </c>
      <c r="Q36" s="47" t="str">
        <f t="shared" si="8"/>
        <v>und</v>
      </c>
      <c r="R36" s="47"/>
      <c r="S36" s="47"/>
      <c r="T36" s="47"/>
      <c r="U36" s="47"/>
      <c r="V36" s="33"/>
      <c r="W36" s="33"/>
    </row>
    <row r="37" spans="1:23" ht="25.5" x14ac:dyDescent="0.2">
      <c r="A37" s="39" t="s">
        <v>45</v>
      </c>
      <c r="B37" s="48">
        <v>10329</v>
      </c>
      <c r="C37" s="40" t="s">
        <v>19</v>
      </c>
      <c r="D37" s="41" t="str">
        <f>VLOOKUP(B37,'SERVIÇOS JUNHO-2025'!$A$1:$E$8877,3,0)</f>
        <v>Retirada manual de disjuntor monofásico, bifásico ou trifásico, sem reaproveitamento</v>
      </c>
      <c r="E37" s="40" t="str">
        <f>VLOOKUP(B37,'SERVIÇOS JUNHO-2025'!$A$1:$E$8877,4,0)</f>
        <v>und</v>
      </c>
      <c r="F37" s="42">
        <f>VLOOKUP(B37,'MEMO CALCULO '!$B:$G,6,0)</f>
        <v>4</v>
      </c>
      <c r="G37" s="43">
        <f>VLOOKUP(B37,'SERVIÇOS JUNHO-2025'!$A$1:$E$8877,5,0)</f>
        <v>6.53</v>
      </c>
      <c r="H37" s="44">
        <f t="shared" si="9"/>
        <v>8.577808000000001</v>
      </c>
      <c r="I37" s="45">
        <f t="shared" si="10"/>
        <v>34.311232000000004</v>
      </c>
      <c r="K37" s="32"/>
      <c r="L37" s="33"/>
      <c r="M37" s="33"/>
      <c r="N37" s="46">
        <f t="shared" si="5"/>
        <v>10329</v>
      </c>
      <c r="O37" s="47" t="str">
        <f t="shared" si="6"/>
        <v>2.19</v>
      </c>
      <c r="P37" s="47" t="str">
        <f t="shared" si="7"/>
        <v>Retirada manual de disjuntor monofásico, bifásico ou trifásico, sem reaproveitamento</v>
      </c>
      <c r="Q37" s="47" t="str">
        <f t="shared" si="8"/>
        <v>und</v>
      </c>
      <c r="R37" s="47"/>
      <c r="S37" s="47"/>
      <c r="T37" s="47"/>
      <c r="U37" s="47"/>
      <c r="V37" s="33"/>
      <c r="W37" s="33"/>
    </row>
    <row r="38" spans="1:23" ht="25.5" x14ac:dyDescent="0.2">
      <c r="A38" s="39" t="s">
        <v>46</v>
      </c>
      <c r="B38" s="48">
        <v>10246</v>
      </c>
      <c r="C38" s="40" t="s">
        <v>19</v>
      </c>
      <c r="D38" s="41" t="str">
        <f>VLOOKUP(B38,'SERVIÇOS JUNHO-2025'!$A$1:$E$8877,3,0)</f>
        <v>Lixamento manual de parede com pintura PVA para nivelamento e preparo da superfície para recebimento de nova camada de tinta</v>
      </c>
      <c r="E38" s="40" t="str">
        <f>VLOOKUP(B38,'SERVIÇOS JUNHO-2025'!$A$1:$E$8877,4,0)</f>
        <v>m2</v>
      </c>
      <c r="F38" s="42">
        <f>VLOOKUP(B38,'MEMO CALCULO '!$B:$G,6,0)</f>
        <v>2422.8200000000002</v>
      </c>
      <c r="G38" s="43">
        <f>VLOOKUP(B38,'SERVIÇOS JUNHO-2025'!$A$1:$E$8877,5,0)</f>
        <v>4.99</v>
      </c>
      <c r="H38" s="44">
        <f t="shared" si="9"/>
        <v>6.5548640000000011</v>
      </c>
      <c r="I38" s="45">
        <f t="shared" si="10"/>
        <v>15881.255596480003</v>
      </c>
      <c r="K38" s="32"/>
      <c r="L38" s="33"/>
      <c r="M38" s="33"/>
      <c r="N38" s="46">
        <f t="shared" si="5"/>
        <v>10246</v>
      </c>
      <c r="O38" s="47" t="str">
        <f t="shared" si="6"/>
        <v>2.20</v>
      </c>
      <c r="P38" s="47" t="str">
        <f t="shared" si="7"/>
        <v>Lixamento manual de parede com pintura PVA para nivelamento e preparo da superfície para recebimento de nova camada de tinta</v>
      </c>
      <c r="Q38" s="47" t="str">
        <f t="shared" si="8"/>
        <v>m2</v>
      </c>
      <c r="R38" s="47"/>
      <c r="S38" s="47"/>
      <c r="T38" s="47"/>
      <c r="U38" s="47"/>
      <c r="V38" s="33"/>
      <c r="W38" s="33"/>
    </row>
    <row r="39" spans="1:23" ht="12.75" customHeight="1" x14ac:dyDescent="0.2">
      <c r="A39" s="39" t="s">
        <v>47</v>
      </c>
      <c r="B39" s="5" t="s">
        <v>48</v>
      </c>
      <c r="C39" s="5"/>
      <c r="D39" s="41" t="s">
        <v>49</v>
      </c>
      <c r="E39" s="40" t="s">
        <v>50</v>
      </c>
      <c r="F39" s="42">
        <f>VLOOKUP(B39,'MEMO CALCULO '!$B:$G,6,0)</f>
        <v>1314.6299999999999</v>
      </c>
      <c r="G39" s="43">
        <f>'COMP.01_RODAPÉ'!J17</f>
        <v>2.4350296776000002</v>
      </c>
      <c r="H39" s="44">
        <f t="shared" si="9"/>
        <v>3.1986549844953607</v>
      </c>
      <c r="I39" s="45">
        <f t="shared" si="10"/>
        <v>4205.0478022671359</v>
      </c>
      <c r="K39" s="32"/>
      <c r="L39" s="33"/>
      <c r="M39" s="33"/>
      <c r="N39" s="46" t="str">
        <f t="shared" si="5"/>
        <v>COMP-01</v>
      </c>
      <c r="O39" s="47" t="str">
        <f t="shared" si="6"/>
        <v>2.21</v>
      </c>
      <c r="P39" s="47" t="str">
        <f t="shared" si="7"/>
        <v>Demolição de rodapé cerâmico, de forma manual, sem reaproveitamento</v>
      </c>
      <c r="Q39" s="47" t="str">
        <f t="shared" si="8"/>
        <v>m</v>
      </c>
      <c r="R39" s="47"/>
      <c r="S39" s="47"/>
      <c r="T39" s="47"/>
      <c r="U39" s="47"/>
      <c r="V39" s="33"/>
      <c r="W39" s="33"/>
    </row>
    <row r="40" spans="1:23" ht="12.75" customHeight="1" x14ac:dyDescent="0.2">
      <c r="A40" s="39" t="s">
        <v>51</v>
      </c>
      <c r="B40" s="5" t="s">
        <v>52</v>
      </c>
      <c r="C40" s="5"/>
      <c r="D40" s="57" t="s">
        <v>53</v>
      </c>
      <c r="E40" s="40" t="s">
        <v>54</v>
      </c>
      <c r="F40" s="42">
        <f>VLOOKUP(B40,'MEMO CALCULO '!$B:$G,6,0)</f>
        <v>49.459999999999994</v>
      </c>
      <c r="G40" s="43">
        <f>'COMP.02_FORRO'!J17</f>
        <v>13.625088662900003</v>
      </c>
      <c r="H40" s="44">
        <f t="shared" si="9"/>
        <v>17.897916467585446</v>
      </c>
      <c r="I40" s="45">
        <f t="shared" si="10"/>
        <v>885.23094848677601</v>
      </c>
      <c r="K40" s="32"/>
      <c r="L40" s="33"/>
      <c r="M40" s="33"/>
      <c r="N40" s="46" t="str">
        <f t="shared" si="5"/>
        <v>COMP-02</v>
      </c>
      <c r="O40" s="47" t="str">
        <f t="shared" si="6"/>
        <v>2.22</v>
      </c>
      <c r="P40" s="47" t="str">
        <f t="shared" si="7"/>
        <v xml:space="preserve">Remoção de forro de PVC, de forma manual, sem reaproveitamento. </v>
      </c>
      <c r="Q40" s="47" t="str">
        <f t="shared" si="8"/>
        <v>m2</v>
      </c>
      <c r="R40" s="47"/>
      <c r="S40" s="47"/>
      <c r="T40" s="47"/>
      <c r="U40" s="47"/>
      <c r="V40" s="33"/>
      <c r="W40" s="33"/>
    </row>
    <row r="41" spans="1:23" ht="12.75" customHeight="1" x14ac:dyDescent="0.2">
      <c r="A41" s="39" t="s">
        <v>55</v>
      </c>
      <c r="B41" s="5" t="s">
        <v>56</v>
      </c>
      <c r="C41" s="5"/>
      <c r="D41" s="57" t="s">
        <v>57</v>
      </c>
      <c r="E41" s="40" t="s">
        <v>50</v>
      </c>
      <c r="F41" s="42">
        <f>VLOOKUP(B41,'MEMO CALCULO '!$B:$G,6,0)</f>
        <v>300.70999999999998</v>
      </c>
      <c r="G41" s="43">
        <f>'COMP.03_REMOÇÃO CERCA'!J17</f>
        <v>8.7639257043000001</v>
      </c>
      <c r="H41" s="44">
        <f t="shared" si="9"/>
        <v>11.512292805168482</v>
      </c>
      <c r="I41" s="45">
        <f t="shared" si="10"/>
        <v>3461.8615694422137</v>
      </c>
      <c r="K41" s="32"/>
      <c r="L41" s="33"/>
      <c r="M41" s="33"/>
      <c r="N41" s="46" t="str">
        <f t="shared" si="5"/>
        <v>COMP-03</v>
      </c>
      <c r="O41" s="47" t="str">
        <f t="shared" si="6"/>
        <v>2.23</v>
      </c>
      <c r="P41" s="47" t="str">
        <f t="shared" si="7"/>
        <v>Remoção de cercas e mourões, de forma manual, sem reaproveitamento</v>
      </c>
      <c r="Q41" s="47" t="str">
        <f t="shared" si="8"/>
        <v>m</v>
      </c>
      <c r="R41" s="47"/>
      <c r="S41" s="47"/>
      <c r="T41" s="47"/>
      <c r="U41" s="47"/>
      <c r="V41" s="33"/>
      <c r="W41" s="33"/>
    </row>
    <row r="42" spans="1:23" x14ac:dyDescent="0.2">
      <c r="A42" s="49"/>
      <c r="B42" s="50"/>
      <c r="C42" s="50"/>
      <c r="D42" s="50"/>
      <c r="E42" s="50"/>
      <c r="F42" s="50"/>
      <c r="G42" s="50"/>
      <c r="H42" s="51" t="s">
        <v>25</v>
      </c>
      <c r="I42" s="52">
        <f>SUM(I19:I41)</f>
        <v>308704.78962451615</v>
      </c>
      <c r="K42" s="32"/>
      <c r="L42" s="33"/>
      <c r="M42" s="33"/>
      <c r="N42" s="46">
        <f t="shared" si="5"/>
        <v>0</v>
      </c>
      <c r="O42" s="47">
        <f t="shared" si="6"/>
        <v>0</v>
      </c>
      <c r="P42" s="47">
        <f t="shared" si="7"/>
        <v>0</v>
      </c>
      <c r="Q42" s="47">
        <f t="shared" si="8"/>
        <v>0</v>
      </c>
      <c r="R42" s="47"/>
      <c r="S42" s="47"/>
      <c r="T42" s="47"/>
      <c r="U42" s="47"/>
      <c r="V42" s="33"/>
      <c r="W42" s="33"/>
    </row>
    <row r="43" spans="1:23" x14ac:dyDescent="0.2">
      <c r="A43" s="53"/>
      <c r="B43" s="54"/>
      <c r="C43" s="54"/>
      <c r="D43" s="54"/>
      <c r="E43" s="54"/>
      <c r="F43" s="54"/>
      <c r="G43" s="54"/>
      <c r="H43" s="55"/>
      <c r="I43" s="56"/>
      <c r="K43" s="32"/>
      <c r="L43" s="33"/>
      <c r="M43" s="33"/>
      <c r="N43" s="46">
        <f t="shared" si="5"/>
        <v>0</v>
      </c>
      <c r="O43" s="47">
        <f t="shared" si="6"/>
        <v>0</v>
      </c>
      <c r="P43" s="47">
        <f t="shared" si="7"/>
        <v>0</v>
      </c>
      <c r="Q43" s="47">
        <f t="shared" si="8"/>
        <v>0</v>
      </c>
      <c r="R43" s="47"/>
      <c r="S43" s="47"/>
      <c r="T43" s="47"/>
      <c r="U43" s="47"/>
      <c r="V43" s="33"/>
      <c r="W43" s="33"/>
    </row>
    <row r="44" spans="1:23" x14ac:dyDescent="0.2">
      <c r="A44" s="34">
        <v>3</v>
      </c>
      <c r="B44" s="6"/>
      <c r="C44" s="6"/>
      <c r="D44" s="36" t="s">
        <v>58</v>
      </c>
      <c r="E44" s="37"/>
      <c r="F44" s="37"/>
      <c r="G44" s="37"/>
      <c r="H44" s="37"/>
      <c r="I44" s="38"/>
      <c r="K44" s="32"/>
      <c r="L44" s="33"/>
      <c r="M44" s="33"/>
      <c r="N44" s="46">
        <f t="shared" si="5"/>
        <v>0</v>
      </c>
      <c r="O44" s="47">
        <f t="shared" si="6"/>
        <v>3</v>
      </c>
      <c r="P44" s="47" t="str">
        <f t="shared" si="7"/>
        <v>MOVIMENTAÇÃO DE TERRA</v>
      </c>
      <c r="Q44" s="47">
        <f t="shared" si="8"/>
        <v>0</v>
      </c>
      <c r="R44" s="47"/>
      <c r="S44" s="47"/>
      <c r="T44" s="47"/>
      <c r="U44" s="47"/>
      <c r="V44" s="33"/>
      <c r="W44" s="33"/>
    </row>
    <row r="45" spans="1:23" ht="25.5" x14ac:dyDescent="0.2">
      <c r="A45" s="39" t="s">
        <v>59</v>
      </c>
      <c r="B45" s="40">
        <v>30101</v>
      </c>
      <c r="C45" s="40" t="s">
        <v>19</v>
      </c>
      <c r="D45" s="41" t="str">
        <f>VLOOKUP(B45,'SERVIÇOS JUNHO-2025'!$A$1:$E$8877,3,0)</f>
        <v>Escavação manual em material de 1a. categoria, até 1.50 m de profundidade</v>
      </c>
      <c r="E45" s="40" t="str">
        <f>VLOOKUP(B45,'SERVIÇOS JUNHO-2025'!$A$1:$E$8877,4,0)</f>
        <v>m3</v>
      </c>
      <c r="F45" s="42">
        <f>VLOOKUP(B45,'MEMO CALCULO '!$B:$G,6,0)</f>
        <v>127.95</v>
      </c>
      <c r="G45" s="43">
        <f>VLOOKUP(B45,'SERVIÇOS JUNHO-2025'!$A$1:$E$8877,5,0)</f>
        <v>63.96</v>
      </c>
      <c r="H45" s="44">
        <f>G45*(1+$I$6)</f>
        <v>84.017856000000009</v>
      </c>
      <c r="I45" s="45">
        <f>IFERROR((F45*H45),0)</f>
        <v>10750.084675200002</v>
      </c>
      <c r="K45" s="32"/>
      <c r="L45" s="33"/>
      <c r="M45" s="33"/>
      <c r="N45" s="46">
        <f t="shared" si="5"/>
        <v>30101</v>
      </c>
      <c r="O45" s="47" t="str">
        <f t="shared" si="6"/>
        <v>3.1</v>
      </c>
      <c r="P45" s="47" t="str">
        <f t="shared" si="7"/>
        <v>Escavação manual em material de 1a. categoria, até 1.50 m de profundidade</v>
      </c>
      <c r="Q45" s="47" t="str">
        <f t="shared" si="8"/>
        <v>m3</v>
      </c>
      <c r="R45" s="47"/>
      <c r="S45" s="47"/>
      <c r="T45" s="47"/>
      <c r="U45" s="47"/>
      <c r="V45" s="33"/>
      <c r="W45" s="33"/>
    </row>
    <row r="46" spans="1:23" ht="25.5" x14ac:dyDescent="0.2">
      <c r="A46" s="39" t="s">
        <v>60</v>
      </c>
      <c r="B46" s="40">
        <v>30210</v>
      </c>
      <c r="C46" s="40" t="s">
        <v>19</v>
      </c>
      <c r="D46" s="41" t="str">
        <f>VLOOKUP(B46,'SERVIÇOS JUNHO-2025'!$A$1:$E$8877,3,0)</f>
        <v>Aterro compactado utilizando compactador de placa vibratória com reaproveitamento do material</v>
      </c>
      <c r="E46" s="40" t="str">
        <f>VLOOKUP(B46,'SERVIÇOS JUNHO-2025'!$A$1:$E$8877,4,0)</f>
        <v>m3</v>
      </c>
      <c r="F46" s="42">
        <f>VLOOKUP(B46,'MEMO CALCULO '!$B:$G,6,0)</f>
        <v>85.89</v>
      </c>
      <c r="G46" s="43">
        <f>VLOOKUP(B46,'SERVIÇOS JUNHO-2025'!$A$1:$E$8877,5,0)</f>
        <v>36.380000000000003</v>
      </c>
      <c r="H46" s="44">
        <f>G46*(1+$I$6)</f>
        <v>47.788768000000005</v>
      </c>
      <c r="I46" s="45">
        <f>IFERROR((F46*H46),0)</f>
        <v>4104.5772835200005</v>
      </c>
      <c r="K46" s="32"/>
      <c r="L46" s="33"/>
      <c r="M46" s="33"/>
      <c r="N46" s="46">
        <f t="shared" si="5"/>
        <v>30210</v>
      </c>
      <c r="O46" s="47" t="str">
        <f t="shared" si="6"/>
        <v>3.2</v>
      </c>
      <c r="P46" s="47" t="str">
        <f t="shared" si="7"/>
        <v>Aterro compactado utilizando compactador de placa vibratória com reaproveitamento do material</v>
      </c>
      <c r="Q46" s="47" t="str">
        <f t="shared" si="8"/>
        <v>m3</v>
      </c>
      <c r="R46" s="47"/>
      <c r="S46" s="47"/>
      <c r="T46" s="47"/>
      <c r="U46" s="47"/>
      <c r="V46" s="33"/>
      <c r="W46" s="33"/>
    </row>
    <row r="47" spans="1:23" x14ac:dyDescent="0.2">
      <c r="A47" s="49"/>
      <c r="B47" s="50"/>
      <c r="C47" s="50"/>
      <c r="D47" s="50"/>
      <c r="E47" s="50"/>
      <c r="F47" s="50"/>
      <c r="G47" s="50"/>
      <c r="H47" s="51" t="s">
        <v>25</v>
      </c>
      <c r="I47" s="52">
        <f>SUM(I45:I46)</f>
        <v>14854.661958720002</v>
      </c>
      <c r="K47" s="32"/>
      <c r="L47" s="33"/>
      <c r="M47" s="33"/>
      <c r="N47" s="46">
        <f t="shared" si="5"/>
        <v>0</v>
      </c>
      <c r="O47" s="47">
        <f t="shared" si="6"/>
        <v>0</v>
      </c>
      <c r="P47" s="47">
        <f t="shared" si="7"/>
        <v>0</v>
      </c>
      <c r="Q47" s="47">
        <f t="shared" si="8"/>
        <v>0</v>
      </c>
      <c r="R47" s="47"/>
      <c r="S47" s="47"/>
      <c r="T47" s="47"/>
      <c r="U47" s="47"/>
      <c r="V47" s="33"/>
      <c r="W47" s="33"/>
    </row>
    <row r="48" spans="1:23" x14ac:dyDescent="0.2">
      <c r="A48" s="53"/>
      <c r="B48" s="54"/>
      <c r="C48" s="54"/>
      <c r="D48" s="54"/>
      <c r="E48" s="54"/>
      <c r="F48" s="54"/>
      <c r="G48" s="54"/>
      <c r="H48" s="55"/>
      <c r="I48" s="56"/>
      <c r="K48" s="32"/>
      <c r="L48" s="33"/>
      <c r="M48" s="33"/>
      <c r="N48" s="46">
        <f t="shared" si="5"/>
        <v>0</v>
      </c>
      <c r="O48" s="47">
        <f t="shared" si="6"/>
        <v>0</v>
      </c>
      <c r="P48" s="47">
        <f t="shared" si="7"/>
        <v>0</v>
      </c>
      <c r="Q48" s="47">
        <f t="shared" si="8"/>
        <v>0</v>
      </c>
      <c r="R48" s="47"/>
      <c r="S48" s="47"/>
      <c r="T48" s="47"/>
      <c r="U48" s="47"/>
      <c r="V48" s="33"/>
      <c r="W48" s="33"/>
    </row>
    <row r="49" spans="1:23" x14ac:dyDescent="0.2">
      <c r="A49" s="34">
        <v>4</v>
      </c>
      <c r="B49" s="6"/>
      <c r="C49" s="6"/>
      <c r="D49" s="36" t="s">
        <v>61</v>
      </c>
      <c r="E49" s="37"/>
      <c r="F49" s="37"/>
      <c r="G49" s="37"/>
      <c r="H49" s="37"/>
      <c r="I49" s="38"/>
      <c r="K49" s="32"/>
      <c r="L49" s="33"/>
      <c r="M49" s="33"/>
      <c r="N49" s="46">
        <f t="shared" si="5"/>
        <v>0</v>
      </c>
      <c r="O49" s="47">
        <f t="shared" si="6"/>
        <v>4</v>
      </c>
      <c r="P49" s="47" t="str">
        <f t="shared" si="7"/>
        <v>ESTRUTURAS</v>
      </c>
      <c r="Q49" s="47">
        <f t="shared" si="8"/>
        <v>0</v>
      </c>
      <c r="R49" s="47"/>
      <c r="S49" s="47"/>
      <c r="T49" s="47"/>
      <c r="U49" s="47"/>
      <c r="V49" s="33"/>
      <c r="W49" s="33"/>
    </row>
    <row r="50" spans="1:23" x14ac:dyDescent="0.2">
      <c r="A50" s="34" t="s">
        <v>62</v>
      </c>
      <c r="B50" s="6"/>
      <c r="C50" s="6"/>
      <c r="D50" s="36" t="s">
        <v>63</v>
      </c>
      <c r="E50" s="37"/>
      <c r="F50" s="37"/>
      <c r="G50" s="37"/>
      <c r="H50" s="37"/>
      <c r="I50" s="38"/>
      <c r="K50" s="32"/>
      <c r="L50" s="33"/>
      <c r="M50" s="33"/>
      <c r="N50" s="46"/>
      <c r="O50" s="47"/>
      <c r="P50" s="47"/>
      <c r="Q50" s="47"/>
      <c r="R50" s="47"/>
      <c r="S50" s="47"/>
      <c r="T50" s="47"/>
      <c r="U50" s="47"/>
      <c r="V50" s="33"/>
      <c r="W50" s="33"/>
    </row>
    <row r="51" spans="1:23" ht="38.25" x14ac:dyDescent="0.2">
      <c r="A51" s="39" t="s">
        <v>64</v>
      </c>
      <c r="B51" s="40">
        <v>40250</v>
      </c>
      <c r="C51" s="40" t="s">
        <v>19</v>
      </c>
      <c r="D51" s="41" t="str">
        <f>VLOOKUP(B51,'SERVIÇOS JUNHO-2025'!$A$1:$E$8877,3,0)</f>
        <v>Fôrma de tábua de madeira de 2.5x30.0cm, levando-se em conta utilização 3 vezes (incluindo o material, corte, montagem, escoramento e desforma)</v>
      </c>
      <c r="E51" s="40" t="str">
        <f>VLOOKUP(B51,'SERVIÇOS JUNHO-2025'!$A$1:$E$8877,4,0)</f>
        <v>m2</v>
      </c>
      <c r="F51" s="42">
        <f>VLOOKUP(B51,'MEMO CALCULO '!$B:$G,6,0)</f>
        <v>566.58000000000004</v>
      </c>
      <c r="G51" s="43">
        <f>VLOOKUP(B51,'SERVIÇOS JUNHO-2025'!$A$1:$E$8877,5,0)</f>
        <v>100.61</v>
      </c>
      <c r="H51" s="44">
        <f t="shared" ref="H51:H57" si="11">G51*(1+$I$6)</f>
        <v>132.16129600000002</v>
      </c>
      <c r="I51" s="45">
        <f t="shared" ref="I51:I57" si="12">IFERROR((F51*H51),0)</f>
        <v>74879.947087680019</v>
      </c>
      <c r="K51" s="32"/>
      <c r="L51" s="33"/>
      <c r="M51" s="33"/>
      <c r="N51" s="46">
        <f t="shared" ref="N51:N57" si="13">B51</f>
        <v>40250</v>
      </c>
      <c r="O51" s="47" t="str">
        <f t="shared" ref="O51:O57" si="14">A51</f>
        <v>4.1.1</v>
      </c>
      <c r="P51" s="47" t="str">
        <f t="shared" ref="P51:Q57" si="15">D51</f>
        <v>Fôrma de tábua de madeira de 2.5x30.0cm, levando-se em conta utilização 3 vezes (incluindo o material, corte, montagem, escoramento e desforma)</v>
      </c>
      <c r="Q51" s="47" t="str">
        <f t="shared" si="15"/>
        <v>m2</v>
      </c>
      <c r="R51" s="47"/>
      <c r="S51" s="47"/>
      <c r="T51" s="47"/>
      <c r="U51" s="47"/>
      <c r="V51" s="33"/>
      <c r="W51" s="33"/>
    </row>
    <row r="52" spans="1:23" ht="25.5" x14ac:dyDescent="0.2">
      <c r="A52" s="39" t="s">
        <v>65</v>
      </c>
      <c r="B52" s="40">
        <v>40246</v>
      </c>
      <c r="C52" s="40" t="s">
        <v>19</v>
      </c>
      <c r="D52" s="41" t="str">
        <f>VLOOKUP(B52,'SERVIÇOS JUNHO-2025'!$A$1:$E$8877,3,0)</f>
        <v>Fornecimento, dobragem e colocação em fôrma, de armadura CA-60 B fina, diâmetro de 4.0 a 7.0mm</v>
      </c>
      <c r="E52" s="40" t="str">
        <f>VLOOKUP(B52,'SERVIÇOS JUNHO-2025'!$A$1:$E$8877,4,0)</f>
        <v>kg</v>
      </c>
      <c r="F52" s="42">
        <f>VLOOKUP(B52,'MEMO CALCULO '!$B:$G,6,0)</f>
        <v>603.12000000000012</v>
      </c>
      <c r="G52" s="43">
        <f>VLOOKUP(B52,'SERVIÇOS JUNHO-2025'!$A$1:$E$8877,5,0)</f>
        <v>11.8</v>
      </c>
      <c r="H52" s="44">
        <f t="shared" si="11"/>
        <v>15.500480000000001</v>
      </c>
      <c r="I52" s="45">
        <f t="shared" si="12"/>
        <v>9348.6494976000031</v>
      </c>
      <c r="K52" s="32"/>
      <c r="L52" s="33"/>
      <c r="M52" s="33"/>
      <c r="N52" s="46">
        <f t="shared" si="13"/>
        <v>40246</v>
      </c>
      <c r="O52" s="47" t="str">
        <f t="shared" si="14"/>
        <v>4.1.2</v>
      </c>
      <c r="P52" s="47" t="str">
        <f t="shared" si="15"/>
        <v>Fornecimento, dobragem e colocação em fôrma, de armadura CA-60 B fina, diâmetro de 4.0 a 7.0mm</v>
      </c>
      <c r="Q52" s="47" t="str">
        <f t="shared" si="15"/>
        <v>kg</v>
      </c>
      <c r="R52" s="47"/>
      <c r="S52" s="47"/>
      <c r="T52" s="47"/>
      <c r="U52" s="47"/>
      <c r="V52" s="33"/>
      <c r="W52" s="33"/>
    </row>
    <row r="53" spans="1:23" ht="25.5" x14ac:dyDescent="0.2">
      <c r="A53" s="39" t="s">
        <v>66</v>
      </c>
      <c r="B53" s="40">
        <v>40243</v>
      </c>
      <c r="C53" s="40" t="s">
        <v>19</v>
      </c>
      <c r="D53" s="41" t="str">
        <f>VLOOKUP(B53,'SERVIÇOS JUNHO-2025'!$A$1:$E$8877,3,0)</f>
        <v>Fornecimento, dobragem e colocação em fôrma, de armadura CA-50 A média, diâmetro de 6.3 a 10.0 mm</v>
      </c>
      <c r="E53" s="40" t="str">
        <f>VLOOKUP(B53,'SERVIÇOS JUNHO-2025'!$A$1:$E$8877,4,0)</f>
        <v>kg</v>
      </c>
      <c r="F53" s="42">
        <f>VLOOKUP(B53,'MEMO CALCULO '!$B:$G,6,0)</f>
        <v>2766.3899999999994</v>
      </c>
      <c r="G53" s="43">
        <f>VLOOKUP(B53,'SERVIÇOS JUNHO-2025'!$A$1:$E$8877,5,0)</f>
        <v>11.11</v>
      </c>
      <c r="H53" s="44">
        <f t="shared" si="11"/>
        <v>14.594096</v>
      </c>
      <c r="I53" s="45">
        <f t="shared" si="12"/>
        <v>40372.961233439994</v>
      </c>
      <c r="K53" s="32"/>
      <c r="L53" s="33"/>
      <c r="M53" s="33"/>
      <c r="N53" s="46">
        <f t="shared" si="13"/>
        <v>40243</v>
      </c>
      <c r="O53" s="47" t="str">
        <f t="shared" si="14"/>
        <v>4.1.3</v>
      </c>
      <c r="P53" s="47" t="str">
        <f t="shared" si="15"/>
        <v>Fornecimento, dobragem e colocação em fôrma, de armadura CA-50 A média, diâmetro de 6.3 a 10.0 mm</v>
      </c>
      <c r="Q53" s="47" t="str">
        <f t="shared" si="15"/>
        <v>kg</v>
      </c>
      <c r="R53" s="47"/>
      <c r="S53" s="47"/>
      <c r="T53" s="47"/>
      <c r="U53" s="47"/>
      <c r="V53" s="33"/>
      <c r="W53" s="33"/>
    </row>
    <row r="54" spans="1:23" ht="25.5" x14ac:dyDescent="0.2">
      <c r="A54" s="39" t="s">
        <v>67</v>
      </c>
      <c r="B54" s="40">
        <v>40245</v>
      </c>
      <c r="C54" s="40" t="s">
        <v>19</v>
      </c>
      <c r="D54" s="41" t="str">
        <f>VLOOKUP(B54,'SERVIÇOS JUNHO-2025'!$A$1:$E$8877,3,0)</f>
        <v>Fornecimento, dobragem e colocação em fôrma, de armadura CA-50 A grossa diâmetro de 12.5 a 25.0 mm (1/2 a 1")</v>
      </c>
      <c r="E54" s="40" t="str">
        <f>VLOOKUP(B54,'SERVIÇOS JUNHO-2025'!$A$1:$E$8877,4,0)</f>
        <v>kg</v>
      </c>
      <c r="F54" s="42">
        <f>VLOOKUP(B54,'MEMO CALCULO '!$B:$G,6,0)</f>
        <v>199.46</v>
      </c>
      <c r="G54" s="43">
        <f>VLOOKUP(B54,'SERVIÇOS JUNHO-2025'!$A$1:$E$8877,5,0)</f>
        <v>11.79</v>
      </c>
      <c r="H54" s="44">
        <f t="shared" si="11"/>
        <v>15.487344</v>
      </c>
      <c r="I54" s="45">
        <f t="shared" si="12"/>
        <v>3089.1056342400002</v>
      </c>
      <c r="K54" s="32"/>
      <c r="L54" s="33"/>
      <c r="M54" s="33"/>
      <c r="N54" s="46">
        <f t="shared" si="13"/>
        <v>40245</v>
      </c>
      <c r="O54" s="47" t="str">
        <f t="shared" si="14"/>
        <v>4.1.4</v>
      </c>
      <c r="P54" s="47" t="str">
        <f t="shared" si="15"/>
        <v>Fornecimento, dobragem e colocação em fôrma, de armadura CA-50 A grossa diâmetro de 12.5 a 25.0 mm (1/2 a 1")</v>
      </c>
      <c r="Q54" s="47" t="str">
        <f t="shared" si="15"/>
        <v>kg</v>
      </c>
      <c r="R54" s="47"/>
      <c r="S54" s="47"/>
      <c r="T54" s="47"/>
      <c r="U54" s="47"/>
      <c r="V54" s="33"/>
      <c r="W54" s="33"/>
    </row>
    <row r="55" spans="1:23" ht="25.5" x14ac:dyDescent="0.2">
      <c r="A55" s="39" t="s">
        <v>68</v>
      </c>
      <c r="B55" s="40">
        <v>40235</v>
      </c>
      <c r="C55" s="40" t="s">
        <v>19</v>
      </c>
      <c r="D55" s="41" t="str">
        <f>VLOOKUP(B55,'SERVIÇOS JUNHO-2025'!$A$1:$E$8877,3,0)</f>
        <v>Fornecimento, preparo e aplicação de concreto Fck=20 MPa (brita 1 e 2) - (5% de perdas já incluído no custo)</v>
      </c>
      <c r="E55" s="40" t="str">
        <f>VLOOKUP(B55,'SERVIÇOS JUNHO-2025'!$A$1:$E$8877,4,0)</f>
        <v>m3</v>
      </c>
      <c r="F55" s="42">
        <f>VLOOKUP(B55,'MEMO CALCULO '!$B:$G,6,0)</f>
        <v>31.44</v>
      </c>
      <c r="G55" s="43">
        <f>VLOOKUP(B55,'SERVIÇOS JUNHO-2025'!$A$1:$E$8877,5,0)</f>
        <v>750.02</v>
      </c>
      <c r="H55" s="44">
        <f t="shared" si="11"/>
        <v>985.22627200000011</v>
      </c>
      <c r="I55" s="45">
        <f t="shared" si="12"/>
        <v>30975.513991680004</v>
      </c>
      <c r="K55" s="32"/>
      <c r="L55" s="33"/>
      <c r="M55" s="33"/>
      <c r="N55" s="46">
        <f t="shared" si="13"/>
        <v>40235</v>
      </c>
      <c r="O55" s="47" t="str">
        <f t="shared" si="14"/>
        <v>4.1.5</v>
      </c>
      <c r="P55" s="47" t="str">
        <f t="shared" si="15"/>
        <v>Fornecimento, preparo e aplicação de concreto Fck=20 MPa (brita 1 e 2) - (5% de perdas já incluído no custo)</v>
      </c>
      <c r="Q55" s="47" t="str">
        <f t="shared" si="15"/>
        <v>m3</v>
      </c>
      <c r="R55" s="47"/>
      <c r="S55" s="47"/>
      <c r="T55" s="47"/>
      <c r="U55" s="47"/>
      <c r="V55" s="33"/>
      <c r="W55" s="33"/>
    </row>
    <row r="56" spans="1:23" ht="25.5" x14ac:dyDescent="0.2">
      <c r="A56" s="39" t="s">
        <v>69</v>
      </c>
      <c r="B56" s="40">
        <v>40237</v>
      </c>
      <c r="C56" s="40" t="s">
        <v>19</v>
      </c>
      <c r="D56" s="41" t="str">
        <f>VLOOKUP(B56,'SERVIÇOS JUNHO-2025'!$A$1:$E$8877,3,0)</f>
        <v>Fornecimento, preparo e aplicação de concreto Fck=25 MPa (brita 1 e 2) - (5% de perdas já incluído no custo)</v>
      </c>
      <c r="E56" s="40" t="str">
        <f>VLOOKUP(B56,'SERVIÇOS JUNHO-2025'!$A$1:$E$8877,4,0)</f>
        <v>m3</v>
      </c>
      <c r="F56" s="42">
        <f>VLOOKUP(B56,'MEMO CALCULO '!$B:$G,6,0)</f>
        <v>14.209999999999999</v>
      </c>
      <c r="G56" s="43">
        <f>VLOOKUP(B56,'SERVIÇOS JUNHO-2025'!$A$1:$E$8877,5,0)</f>
        <v>774.12</v>
      </c>
      <c r="H56" s="44">
        <f t="shared" si="11"/>
        <v>1016.884032</v>
      </c>
      <c r="I56" s="45">
        <f t="shared" si="12"/>
        <v>14449.922094719999</v>
      </c>
      <c r="K56" s="32"/>
      <c r="L56" s="33"/>
      <c r="M56" s="33"/>
      <c r="N56" s="46">
        <f t="shared" si="13"/>
        <v>40237</v>
      </c>
      <c r="O56" s="47" t="str">
        <f t="shared" si="14"/>
        <v>4.1.6</v>
      </c>
      <c r="P56" s="47" t="str">
        <f t="shared" si="15"/>
        <v>Fornecimento, preparo e aplicação de concreto Fck=25 MPa (brita 1 e 2) - (5% de perdas já incluído no custo)</v>
      </c>
      <c r="Q56" s="47" t="str">
        <f t="shared" si="15"/>
        <v>m3</v>
      </c>
      <c r="R56" s="47"/>
      <c r="S56" s="47"/>
      <c r="T56" s="47"/>
      <c r="U56" s="47"/>
      <c r="V56" s="33"/>
      <c r="W56" s="33"/>
    </row>
    <row r="57" spans="1:23" ht="25.5" x14ac:dyDescent="0.2">
      <c r="A57" s="39" t="s">
        <v>70</v>
      </c>
      <c r="B57" s="40">
        <v>40224</v>
      </c>
      <c r="C57" s="40" t="s">
        <v>19</v>
      </c>
      <c r="D57" s="41" t="str">
        <f>VLOOKUP(B57,'SERVIÇOS JUNHO-2025'!$A$1:$E$8877,3,0)</f>
        <v>Fornecimento, preparo e aplicação de concreto Fck = 30 MPa (com brita 1 e 2) - (5% de perdas já incluído no custo)</v>
      </c>
      <c r="E57" s="40" t="str">
        <f>VLOOKUP(B57,'SERVIÇOS JUNHO-2025'!$A$1:$E$8877,4,0)</f>
        <v>m3</v>
      </c>
      <c r="F57" s="42">
        <f>VLOOKUP(B57,'MEMO CALCULO '!$B:$G,6,0)</f>
        <v>3.3899999999999997</v>
      </c>
      <c r="G57" s="43">
        <f>VLOOKUP(B57,'SERVIÇOS JUNHO-2025'!$A$1:$E$8877,5,0)</f>
        <v>796.27</v>
      </c>
      <c r="H57" s="44">
        <f t="shared" si="11"/>
        <v>1045.980272</v>
      </c>
      <c r="I57" s="45">
        <f t="shared" si="12"/>
        <v>3545.8731220799996</v>
      </c>
      <c r="K57" s="32"/>
      <c r="L57" s="33"/>
      <c r="M57" s="33"/>
      <c r="N57" s="46">
        <f t="shared" si="13"/>
        <v>40224</v>
      </c>
      <c r="O57" s="47" t="str">
        <f t="shared" si="14"/>
        <v>4.1.7</v>
      </c>
      <c r="P57" s="47" t="str">
        <f t="shared" si="15"/>
        <v>Fornecimento, preparo e aplicação de concreto Fck = 30 MPa (com brita 1 e 2) - (5% de perdas já incluído no custo)</v>
      </c>
      <c r="Q57" s="47" t="str">
        <f t="shared" si="15"/>
        <v>m3</v>
      </c>
      <c r="R57" s="47"/>
      <c r="S57" s="47"/>
      <c r="T57" s="47"/>
      <c r="U57" s="47"/>
      <c r="V57" s="33"/>
      <c r="W57" s="33"/>
    </row>
    <row r="58" spans="1:23" x14ac:dyDescent="0.2">
      <c r="A58" s="34" t="s">
        <v>71</v>
      </c>
      <c r="B58" s="6"/>
      <c r="C58" s="6"/>
      <c r="D58" s="36" t="s">
        <v>72</v>
      </c>
      <c r="E58" s="37"/>
      <c r="F58" s="37"/>
      <c r="G58" s="37"/>
      <c r="H58" s="37"/>
      <c r="I58" s="38"/>
      <c r="K58" s="32"/>
      <c r="L58" s="33"/>
      <c r="M58" s="33"/>
      <c r="N58" s="46"/>
      <c r="O58" s="47"/>
      <c r="P58" s="47"/>
      <c r="Q58" s="47"/>
      <c r="R58" s="47"/>
      <c r="S58" s="47"/>
      <c r="T58" s="47"/>
      <c r="U58" s="47"/>
      <c r="V58" s="33"/>
      <c r="W58" s="33"/>
    </row>
    <row r="59" spans="1:23" ht="51" x14ac:dyDescent="0.2">
      <c r="A59" s="39" t="s">
        <v>73</v>
      </c>
      <c r="B59" s="40">
        <v>40337</v>
      </c>
      <c r="C59" s="40" t="s">
        <v>19</v>
      </c>
      <c r="D59" s="41" t="str">
        <f>VLOOKUP(B59,'SERVIÇOS JUNHO-2025'!$A$1:$E$8877,3,0)</f>
        <v>Fôrma em chapa de madeira compensada plastificada 12mm para estrutura em geral, 5 reaproveitamentos, reforçada com sarrafos de madeira 2.5x10cm (incl material, corte, montagem, escoras em eucalipto e desforma)</v>
      </c>
      <c r="E59" s="40" t="str">
        <f>VLOOKUP(B59,'SERVIÇOS JUNHO-2025'!$A$1:$E$8877,4,0)</f>
        <v>m2</v>
      </c>
      <c r="F59" s="42">
        <f>VLOOKUP(B59,'MEMO CALCULO '!$B:$G,6,0)</f>
        <v>350.22000000000014</v>
      </c>
      <c r="G59" s="43">
        <f>VLOOKUP(B59,'SERVIÇOS JUNHO-2025'!$A$1:$E$8877,5,0)</f>
        <v>105.39</v>
      </c>
      <c r="H59" s="44">
        <f t="shared" ref="H59:H65" si="16">G59*(1+$I$6)</f>
        <v>138.440304</v>
      </c>
      <c r="I59" s="45">
        <f t="shared" ref="I59:I65" si="17">IFERROR((F59*H59),0)</f>
        <v>48484.563266880017</v>
      </c>
      <c r="K59" s="32"/>
      <c r="L59" s="33"/>
      <c r="M59" s="33"/>
      <c r="N59" s="46">
        <f t="shared" ref="N59:N65" si="18">B59</f>
        <v>40337</v>
      </c>
      <c r="O59" s="47" t="str">
        <f t="shared" ref="O59:O65" si="19">A59</f>
        <v>4.2.1</v>
      </c>
      <c r="P59" s="47" t="str">
        <f t="shared" ref="P59:Q65" si="20">D59</f>
        <v>Fôrma em chapa de madeira compensada plastificada 12mm para estrutura em geral, 5 reaproveitamentos, reforçada com sarrafos de madeira 2.5x10cm (incl material, corte, montagem, escoras em eucalipto e desforma)</v>
      </c>
      <c r="Q59" s="47" t="str">
        <f t="shared" si="20"/>
        <v>m2</v>
      </c>
      <c r="R59" s="47"/>
      <c r="S59" s="47"/>
      <c r="T59" s="47"/>
      <c r="U59" s="47"/>
      <c r="V59" s="33"/>
      <c r="W59" s="33"/>
    </row>
    <row r="60" spans="1:23" ht="25.5" x14ac:dyDescent="0.2">
      <c r="A60" s="39" t="s">
        <v>74</v>
      </c>
      <c r="B60" s="40">
        <v>40333</v>
      </c>
      <c r="C60" s="40" t="s">
        <v>19</v>
      </c>
      <c r="D60" s="41" t="str">
        <f>VLOOKUP(B60,'SERVIÇOS JUNHO-2025'!$A$1:$E$8877,3,0)</f>
        <v>Fornecimento, dobragem e colocação em fôrma, de armadura CA-60 B fina, diâmetro de 4.0 a 7.0mm</v>
      </c>
      <c r="E60" s="40" t="str">
        <f>VLOOKUP(B60,'SERVIÇOS JUNHO-2025'!$A$1:$E$8877,4,0)</f>
        <v>kg</v>
      </c>
      <c r="F60" s="42">
        <f>VLOOKUP(B60,'MEMO CALCULO '!$B:$G,6,0)</f>
        <v>512.74</v>
      </c>
      <c r="G60" s="43">
        <f>VLOOKUP(B60,'SERVIÇOS JUNHO-2025'!$A$1:$E$8877,5,0)</f>
        <v>11.8</v>
      </c>
      <c r="H60" s="44">
        <f t="shared" si="16"/>
        <v>15.500480000000001</v>
      </c>
      <c r="I60" s="45">
        <f t="shared" si="17"/>
        <v>7947.7161152000008</v>
      </c>
      <c r="K60" s="32"/>
      <c r="L60" s="33"/>
      <c r="M60" s="33"/>
      <c r="N60" s="46">
        <f t="shared" si="18"/>
        <v>40333</v>
      </c>
      <c r="O60" s="47" t="str">
        <f t="shared" si="19"/>
        <v>4.2.2</v>
      </c>
      <c r="P60" s="47" t="str">
        <f t="shared" si="20"/>
        <v>Fornecimento, dobragem e colocação em fôrma, de armadura CA-60 B fina, diâmetro de 4.0 a 7.0mm</v>
      </c>
      <c r="Q60" s="47" t="str">
        <f t="shared" si="20"/>
        <v>kg</v>
      </c>
      <c r="R60" s="47"/>
      <c r="S60" s="47"/>
      <c r="T60" s="47"/>
      <c r="U60" s="47"/>
      <c r="V60" s="33"/>
      <c r="W60" s="33"/>
    </row>
    <row r="61" spans="1:23" ht="25.5" x14ac:dyDescent="0.2">
      <c r="A61" s="39" t="s">
        <v>75</v>
      </c>
      <c r="B61" s="40">
        <v>40328</v>
      </c>
      <c r="C61" s="40" t="s">
        <v>19</v>
      </c>
      <c r="D61" s="41" t="str">
        <f>VLOOKUP(B61,'SERVIÇOS JUNHO-2025'!$A$1:$E$8877,3,0)</f>
        <v>Fornecimento, dobragem e colocação em fôrma, de armadura CA-50 A média, diâmetro de 6.3 a 10.0 mm</v>
      </c>
      <c r="E61" s="40" t="str">
        <f>VLOOKUP(B61,'SERVIÇOS JUNHO-2025'!$A$1:$E$8877,4,0)</f>
        <v>kg</v>
      </c>
      <c r="F61" s="42">
        <f>VLOOKUP(B61,'MEMO CALCULO '!$B:$G,6,0)</f>
        <v>1196.5900000000001</v>
      </c>
      <c r="G61" s="43">
        <f>VLOOKUP(B61,'SERVIÇOS JUNHO-2025'!$A$1:$E$8877,5,0)</f>
        <v>11.11</v>
      </c>
      <c r="H61" s="44">
        <f t="shared" si="16"/>
        <v>14.594096</v>
      </c>
      <c r="I61" s="45">
        <f t="shared" si="17"/>
        <v>17463.149332640001</v>
      </c>
      <c r="K61" s="32"/>
      <c r="L61" s="33"/>
      <c r="M61" s="33"/>
      <c r="N61" s="46">
        <f t="shared" si="18"/>
        <v>40328</v>
      </c>
      <c r="O61" s="47" t="str">
        <f t="shared" si="19"/>
        <v>4.2.3</v>
      </c>
      <c r="P61" s="47" t="str">
        <f t="shared" si="20"/>
        <v>Fornecimento, dobragem e colocação em fôrma, de armadura CA-50 A média, diâmetro de 6.3 a 10.0 mm</v>
      </c>
      <c r="Q61" s="47" t="str">
        <f t="shared" si="20"/>
        <v>kg</v>
      </c>
      <c r="R61" s="47"/>
      <c r="S61" s="47"/>
      <c r="T61" s="47"/>
      <c r="U61" s="47"/>
      <c r="V61" s="33"/>
      <c r="W61" s="33"/>
    </row>
    <row r="62" spans="1:23" ht="25.5" x14ac:dyDescent="0.2">
      <c r="A62" s="39" t="s">
        <v>76</v>
      </c>
      <c r="B62" s="40">
        <v>40332</v>
      </c>
      <c r="C62" s="40" t="s">
        <v>19</v>
      </c>
      <c r="D62" s="41" t="str">
        <f>VLOOKUP(B62,'SERVIÇOS JUNHO-2025'!$A$1:$E$8877,3,0)</f>
        <v>Fornecimento, dobragem e colocação em fôrma, de armadura CA-50 A grossa, diâmetro de 12.5 a 25.0mm</v>
      </c>
      <c r="E62" s="40" t="str">
        <f>VLOOKUP(B62,'SERVIÇOS JUNHO-2025'!$A$1:$E$8877,4,0)</f>
        <v>kg</v>
      </c>
      <c r="F62" s="42">
        <f>VLOOKUP(B62,'MEMO CALCULO '!$B:$G,6,0)</f>
        <v>524.19000000000005</v>
      </c>
      <c r="G62" s="43">
        <f>VLOOKUP(B62,'SERVIÇOS JUNHO-2025'!$A$1:$E$8877,5,0)</f>
        <v>11.79</v>
      </c>
      <c r="H62" s="44">
        <f t="shared" si="16"/>
        <v>15.487344</v>
      </c>
      <c r="I62" s="45">
        <f t="shared" si="17"/>
        <v>8118.3108513600009</v>
      </c>
      <c r="K62" s="32"/>
      <c r="L62" s="33"/>
      <c r="M62" s="33"/>
      <c r="N62" s="46">
        <f t="shared" si="18"/>
        <v>40332</v>
      </c>
      <c r="O62" s="47" t="str">
        <f t="shared" si="19"/>
        <v>4.2.4</v>
      </c>
      <c r="P62" s="47" t="str">
        <f t="shared" si="20"/>
        <v>Fornecimento, dobragem e colocação em fôrma, de armadura CA-50 A grossa, diâmetro de 12.5 a 25.0mm</v>
      </c>
      <c r="Q62" s="47" t="str">
        <f t="shared" si="20"/>
        <v>kg</v>
      </c>
      <c r="R62" s="47"/>
      <c r="S62" s="47"/>
      <c r="T62" s="47"/>
      <c r="U62" s="47"/>
      <c r="V62" s="33"/>
      <c r="W62" s="33"/>
    </row>
    <row r="63" spans="1:23" ht="25.5" x14ac:dyDescent="0.2">
      <c r="A63" s="39" t="s">
        <v>77</v>
      </c>
      <c r="B63" s="40">
        <v>40324</v>
      </c>
      <c r="C63" s="40" t="s">
        <v>19</v>
      </c>
      <c r="D63" s="41" t="str">
        <f>VLOOKUP(B63,'SERVIÇOS JUNHO-2025'!$A$1:$E$8877,3,0)</f>
        <v>Fornecimento, preparo e aplicação de concreto Fck=25 MPa (brita 1 e 2) - (5% de perdas já incluído no custo)</v>
      </c>
      <c r="E63" s="40" t="str">
        <f>VLOOKUP(B63,'SERVIÇOS JUNHO-2025'!$A$1:$E$8877,4,0)</f>
        <v>m3</v>
      </c>
      <c r="F63" s="42">
        <f>VLOOKUP(B63,'MEMO CALCULO '!$B:$G,6,0)</f>
        <v>18.699999999999996</v>
      </c>
      <c r="G63" s="43">
        <f>VLOOKUP(B63,'SERVIÇOS JUNHO-2025'!$A$1:$E$8877,5,0)</f>
        <v>897.44</v>
      </c>
      <c r="H63" s="44">
        <f t="shared" si="16"/>
        <v>1178.8771840000002</v>
      </c>
      <c r="I63" s="45">
        <f t="shared" si="17"/>
        <v>22045.003340799998</v>
      </c>
      <c r="K63" s="32"/>
      <c r="L63" s="33"/>
      <c r="M63" s="33"/>
      <c r="N63" s="46">
        <f t="shared" si="18"/>
        <v>40324</v>
      </c>
      <c r="O63" s="47" t="str">
        <f t="shared" si="19"/>
        <v>4.2.5</v>
      </c>
      <c r="P63" s="47" t="str">
        <f t="shared" si="20"/>
        <v>Fornecimento, preparo e aplicação de concreto Fck=25 MPa (brita 1 e 2) - (5% de perdas já incluído no custo)</v>
      </c>
      <c r="Q63" s="47" t="str">
        <f t="shared" si="20"/>
        <v>m3</v>
      </c>
      <c r="R63" s="47"/>
      <c r="S63" s="47"/>
      <c r="T63" s="47"/>
      <c r="U63" s="47"/>
      <c r="V63" s="33"/>
      <c r="W63" s="33"/>
    </row>
    <row r="64" spans="1:23" ht="25.5" x14ac:dyDescent="0.2">
      <c r="A64" s="39" t="s">
        <v>78</v>
      </c>
      <c r="B64" s="48">
        <v>40315</v>
      </c>
      <c r="C64" s="40" t="s">
        <v>19</v>
      </c>
      <c r="D64" s="41" t="str">
        <f>VLOOKUP(B64,'SERVIÇOS JUNHO-2025'!$A$1:$E$8877,3,0)</f>
        <v>Fornecimento, preparo e aplicação de concreto Fck = 30 MPa (com brita 1 e 2) - (5% de perdas já incluído no custo)</v>
      </c>
      <c r="E64" s="40" t="str">
        <f>VLOOKUP(B64,'SERVIÇOS JUNHO-2025'!$A$1:$E$8877,4,0)</f>
        <v>m3</v>
      </c>
      <c r="F64" s="42">
        <f>VLOOKUP(B64,'MEMO CALCULO '!$B:$G,6,0)</f>
        <v>3.09</v>
      </c>
      <c r="G64" s="43">
        <f>VLOOKUP(B64,'SERVIÇOS JUNHO-2025'!$A$1:$E$8877,5,0)</f>
        <v>919.59</v>
      </c>
      <c r="H64" s="44">
        <f t="shared" si="16"/>
        <v>1207.973424</v>
      </c>
      <c r="I64" s="45">
        <f t="shared" si="17"/>
        <v>3732.6378801599999</v>
      </c>
      <c r="K64" s="32"/>
      <c r="L64" s="33"/>
      <c r="M64" s="33"/>
      <c r="N64" s="46">
        <f t="shared" si="18"/>
        <v>40315</v>
      </c>
      <c r="O64" s="47" t="str">
        <f t="shared" si="19"/>
        <v>4.2.6</v>
      </c>
      <c r="P64" s="47" t="str">
        <f t="shared" si="20"/>
        <v>Fornecimento, preparo e aplicação de concreto Fck = 30 MPa (com brita 1 e 2) - (5% de perdas já incluído no custo)</v>
      </c>
      <c r="Q64" s="47" t="str">
        <f t="shared" si="20"/>
        <v>m3</v>
      </c>
      <c r="R64" s="47"/>
      <c r="S64" s="47"/>
      <c r="T64" s="47"/>
      <c r="U64" s="47"/>
      <c r="V64" s="33"/>
      <c r="W64" s="33"/>
    </row>
    <row r="65" spans="1:23" ht="38.25" x14ac:dyDescent="0.2">
      <c r="A65" s="39" t="s">
        <v>79</v>
      </c>
      <c r="B65" s="48">
        <v>40602</v>
      </c>
      <c r="C65" s="40" t="s">
        <v>19</v>
      </c>
      <c r="D65" s="41" t="str">
        <f>VLOOKUP(B65,'SERVIÇOS JUNHO-2025'!$A$1:$E$8877,3,0)</f>
        <v>Laje pré-fabricada treliçada (H=8cm), sobrecarga 300 kg/m2, vão de 3.5 a 4.3m, capeamento 4cm, elemento de enchimento em bloco cerâmico, espessura final da laje ? 12cm, Fck = 150 Kg/cm2</v>
      </c>
      <c r="E65" s="40" t="str">
        <f>VLOOKUP(B65,'SERVIÇOS JUNHO-2025'!$A$1:$E$8877,4,0)</f>
        <v>m2</v>
      </c>
      <c r="F65" s="42">
        <f>VLOOKUP(B65,'MEMO CALCULO '!$B:$G,6,0)</f>
        <v>34.01</v>
      </c>
      <c r="G65" s="43">
        <f>VLOOKUP(B65,'SERVIÇOS JUNHO-2025'!$A$1:$E$8877,5,0)</f>
        <v>144.01</v>
      </c>
      <c r="H65" s="44">
        <f t="shared" si="16"/>
        <v>189.171536</v>
      </c>
      <c r="I65" s="45">
        <f t="shared" si="17"/>
        <v>6433.7239393599993</v>
      </c>
      <c r="K65" s="32"/>
      <c r="L65" s="33"/>
      <c r="M65" s="33"/>
      <c r="N65" s="46">
        <f t="shared" si="18"/>
        <v>40602</v>
      </c>
      <c r="O65" s="47" t="str">
        <f t="shared" si="19"/>
        <v>4.2.7</v>
      </c>
      <c r="P65" s="47" t="str">
        <f t="shared" si="20"/>
        <v>Laje pré-fabricada treliçada (H=8cm), sobrecarga 300 kg/m2, vão de 3.5 a 4.3m, capeamento 4cm, elemento de enchimento em bloco cerâmico, espessura final da laje ? 12cm, Fck = 150 Kg/cm2</v>
      </c>
      <c r="Q65" s="47" t="str">
        <f t="shared" si="20"/>
        <v>m2</v>
      </c>
      <c r="R65" s="47"/>
      <c r="S65" s="47"/>
      <c r="T65" s="47"/>
      <c r="U65" s="47"/>
      <c r="V65" s="33"/>
      <c r="W65" s="33"/>
    </row>
    <row r="66" spans="1:23" x14ac:dyDescent="0.2">
      <c r="A66" s="34" t="s">
        <v>80</v>
      </c>
      <c r="B66" s="6"/>
      <c r="C66" s="6"/>
      <c r="D66" s="36" t="s">
        <v>81</v>
      </c>
      <c r="E66" s="37"/>
      <c r="F66" s="37"/>
      <c r="G66" s="37"/>
      <c r="H66" s="37"/>
      <c r="I66" s="38"/>
      <c r="K66" s="32"/>
      <c r="L66" s="33"/>
      <c r="M66" s="33"/>
      <c r="N66" s="46"/>
      <c r="O66" s="47"/>
      <c r="P66" s="47"/>
      <c r="Q66" s="47"/>
      <c r="R66" s="47"/>
      <c r="S66" s="47"/>
      <c r="T66" s="47"/>
      <c r="U66" s="47"/>
      <c r="V66" s="33"/>
      <c r="W66" s="33"/>
    </row>
    <row r="67" spans="1:23" ht="25.5" x14ac:dyDescent="0.2">
      <c r="A67" s="58" t="s">
        <v>82</v>
      </c>
      <c r="B67" s="48">
        <v>40202</v>
      </c>
      <c r="C67" s="40" t="s">
        <v>19</v>
      </c>
      <c r="D67" s="41" t="str">
        <f>VLOOKUP(B67,'SERVIÇOS JUNHO-2025'!$A$1:$E$8877,3,0)</f>
        <v>Fornecimento, preparo e aplicação de concreto ciclópico Fck=15MPa com 30% de pedra de mão</v>
      </c>
      <c r="E67" s="40" t="str">
        <f>VLOOKUP(B67,'SERVIÇOS JUNHO-2025'!$A$1:$E$8877,4,0)</f>
        <v>m3</v>
      </c>
      <c r="F67" s="42">
        <f>VLOOKUP(B67,'MEMO CALCULO '!$B:$G,6,0)</f>
        <v>464.55</v>
      </c>
      <c r="G67" s="43">
        <f>VLOOKUP(B67,'SERVIÇOS JUNHO-2025'!$A$1:$E$8877,5,0)</f>
        <v>732.43</v>
      </c>
      <c r="H67" s="44">
        <f>G67*(1+$I$6)</f>
        <v>962.120048</v>
      </c>
      <c r="I67" s="45">
        <f>IFERROR((F67*H67),0)</f>
        <v>446952.86829840002</v>
      </c>
      <c r="K67" s="32"/>
      <c r="L67" s="33"/>
      <c r="M67" s="33"/>
      <c r="N67" s="46">
        <f t="shared" ref="N67:N94" si="21">B67</f>
        <v>40202</v>
      </c>
      <c r="O67" s="47" t="str">
        <f t="shared" ref="O67:O94" si="22">A67</f>
        <v>4.3.1</v>
      </c>
      <c r="P67" s="47" t="str">
        <f t="shared" ref="P67:P94" si="23">D67</f>
        <v>Fornecimento, preparo e aplicação de concreto ciclópico Fck=15MPa com 30% de pedra de mão</v>
      </c>
      <c r="Q67" s="47" t="str">
        <f t="shared" ref="Q67:Q94" si="24">E67</f>
        <v>m3</v>
      </c>
      <c r="R67" s="47"/>
      <c r="S67" s="47"/>
      <c r="T67" s="47"/>
      <c r="U67" s="47"/>
      <c r="V67" s="33"/>
      <c r="W67" s="33"/>
    </row>
    <row r="68" spans="1:23" ht="38.25" x14ac:dyDescent="0.2">
      <c r="A68" s="39" t="s">
        <v>83</v>
      </c>
      <c r="B68" s="48">
        <v>40206</v>
      </c>
      <c r="C68" s="40" t="s">
        <v>19</v>
      </c>
      <c r="D68" s="41" t="str">
        <f>VLOOKUP(B68,'SERVIÇOS JUNHO-2025'!$A$1:$E$8877,3,0)</f>
        <v>Fôrma de tábua de madeira de 2.5 x 30.0 cm para fundações, levando-se em conta a utilização 5 vezes (incluido o material, corte, montagem, escoramento e desforma)</v>
      </c>
      <c r="E68" s="40" t="str">
        <f>VLOOKUP(B68,'SERVIÇOS JUNHO-2025'!$A$1:$E$8877,4,0)</f>
        <v>m2</v>
      </c>
      <c r="F68" s="42">
        <f>VLOOKUP(B68,'MEMO CALCULO '!$B:$G,6,0)</f>
        <v>540</v>
      </c>
      <c r="G68" s="43">
        <f>VLOOKUP(B68,'SERVIÇOS JUNHO-2025'!$A$1:$E$8877,5,0)</f>
        <v>86.7</v>
      </c>
      <c r="H68" s="44">
        <f>G68*(1+$I$6)</f>
        <v>113.88912000000001</v>
      </c>
      <c r="I68" s="45">
        <f>IFERROR((F68*H68),0)</f>
        <v>61500.124800000005</v>
      </c>
      <c r="K68" s="32"/>
      <c r="L68" s="33"/>
      <c r="M68" s="33"/>
      <c r="N68" s="46">
        <f t="shared" si="21"/>
        <v>40206</v>
      </c>
      <c r="O68" s="47" t="str">
        <f t="shared" si="22"/>
        <v>4.3.2</v>
      </c>
      <c r="P68" s="47" t="str">
        <f t="shared" si="23"/>
        <v>Fôrma de tábua de madeira de 2.5 x 30.0 cm para fundações, levando-se em conta a utilização 5 vezes (incluido o material, corte, montagem, escoramento e desforma)</v>
      </c>
      <c r="Q68" s="47" t="str">
        <f t="shared" si="24"/>
        <v>m2</v>
      </c>
      <c r="R68" s="47"/>
      <c r="S68" s="47"/>
      <c r="T68" s="47"/>
      <c r="U68" s="47"/>
      <c r="V68" s="33"/>
      <c r="W68" s="33"/>
    </row>
    <row r="69" spans="1:23" x14ac:dyDescent="0.2">
      <c r="A69" s="39" t="s">
        <v>84</v>
      </c>
      <c r="B69" s="48">
        <v>30103</v>
      </c>
      <c r="C69" s="40" t="s">
        <v>19</v>
      </c>
      <c r="D69" s="41" t="str">
        <f>VLOOKUP(B69,'SERVIÇOS JUNHO-2025'!$A$1:$E$8877,3,0)</f>
        <v>Escavação mecânica em material de 1a. categoria</v>
      </c>
      <c r="E69" s="40" t="str">
        <f>VLOOKUP(B69,'SERVIÇOS JUNHO-2025'!$A$1:$E$8877,4,0)</f>
        <v>m3</v>
      </c>
      <c r="F69" s="42">
        <f>VLOOKUP(B69,'MEMO CALCULO '!$B:$G,6,0)</f>
        <v>929.1</v>
      </c>
      <c r="G69" s="43">
        <f>VLOOKUP(B69,'SERVIÇOS JUNHO-2025'!$A$1:$E$8877,5,0)</f>
        <v>16.22</v>
      </c>
      <c r="H69" s="44">
        <f>G69*(1+$I$6)</f>
        <v>21.306591999999998</v>
      </c>
      <c r="I69" s="45">
        <f>IFERROR((F69*H69),0)</f>
        <v>19795.954627200001</v>
      </c>
      <c r="K69" s="32"/>
      <c r="L69" s="33"/>
      <c r="M69" s="33"/>
      <c r="N69" s="46">
        <f t="shared" si="21"/>
        <v>30103</v>
      </c>
      <c r="O69" s="47" t="str">
        <f t="shared" si="22"/>
        <v>4.3.3</v>
      </c>
      <c r="P69" s="47" t="str">
        <f t="shared" si="23"/>
        <v>Escavação mecânica em material de 1a. categoria</v>
      </c>
      <c r="Q69" s="47" t="str">
        <f t="shared" si="24"/>
        <v>m3</v>
      </c>
      <c r="R69" s="47"/>
      <c r="S69" s="47"/>
      <c r="T69" s="47"/>
      <c r="U69" s="47"/>
      <c r="V69" s="33"/>
      <c r="W69" s="33"/>
    </row>
    <row r="70" spans="1:23" x14ac:dyDescent="0.2">
      <c r="A70" s="39" t="s">
        <v>85</v>
      </c>
      <c r="B70" s="48">
        <v>30201</v>
      </c>
      <c r="C70" s="40" t="s">
        <v>19</v>
      </c>
      <c r="D70" s="41" t="str">
        <f>VLOOKUP(B70,'SERVIÇOS JUNHO-2025'!$A$1:$E$8877,3,0)</f>
        <v>Reaterro apiloado de cavas de fundação, em camadas de 20 cm</v>
      </c>
      <c r="E70" s="40" t="str">
        <f>VLOOKUP(B70,'SERVIÇOS JUNHO-2025'!$A$1:$E$8877,4,0)</f>
        <v>m3</v>
      </c>
      <c r="F70" s="42">
        <f>VLOOKUP(B70,'MEMO CALCULO '!$B:$G,6,0)</f>
        <v>464.55</v>
      </c>
      <c r="G70" s="43">
        <f>VLOOKUP(B70,'SERVIÇOS JUNHO-2025'!$A$1:$E$8877,5,0)</f>
        <v>68.88</v>
      </c>
      <c r="H70" s="44">
        <f>G70*(1+$I$6)</f>
        <v>90.480767999999998</v>
      </c>
      <c r="I70" s="45">
        <f>IFERROR((F70*H70),0)</f>
        <v>42032.8407744</v>
      </c>
      <c r="K70" s="32"/>
      <c r="L70" s="33"/>
      <c r="M70" s="33"/>
      <c r="N70" s="46">
        <f t="shared" si="21"/>
        <v>30201</v>
      </c>
      <c r="O70" s="47" t="str">
        <f t="shared" si="22"/>
        <v>4.3.4</v>
      </c>
      <c r="P70" s="47" t="str">
        <f t="shared" si="23"/>
        <v>Reaterro apiloado de cavas de fundação, em camadas de 20 cm</v>
      </c>
      <c r="Q70" s="47" t="str">
        <f t="shared" si="24"/>
        <v>m3</v>
      </c>
      <c r="R70" s="47"/>
      <c r="S70" s="47"/>
      <c r="T70" s="47"/>
      <c r="U70" s="47"/>
      <c r="V70" s="33"/>
      <c r="W70" s="33"/>
    </row>
    <row r="71" spans="1:23" x14ac:dyDescent="0.2">
      <c r="A71" s="49"/>
      <c r="B71" s="50"/>
      <c r="C71" s="50"/>
      <c r="D71" s="50"/>
      <c r="E71" s="50"/>
      <c r="F71" s="50"/>
      <c r="G71" s="50"/>
      <c r="H71" s="51" t="s">
        <v>25</v>
      </c>
      <c r="I71" s="52">
        <f>SUM(I51:I70)</f>
        <v>861168.86588784005</v>
      </c>
      <c r="K71" s="32"/>
      <c r="L71" s="33"/>
      <c r="M71" s="33"/>
      <c r="N71" s="46">
        <f t="shared" si="21"/>
        <v>0</v>
      </c>
      <c r="O71" s="47">
        <f t="shared" si="22"/>
        <v>0</v>
      </c>
      <c r="P71" s="47">
        <f t="shared" si="23"/>
        <v>0</v>
      </c>
      <c r="Q71" s="47">
        <f t="shared" si="24"/>
        <v>0</v>
      </c>
      <c r="R71" s="47"/>
      <c r="S71" s="47"/>
      <c r="T71" s="47"/>
      <c r="U71" s="47"/>
      <c r="V71" s="33"/>
      <c r="W71" s="33"/>
    </row>
    <row r="72" spans="1:23" x14ac:dyDescent="0.2">
      <c r="A72" s="53"/>
      <c r="B72" s="54"/>
      <c r="C72" s="54"/>
      <c r="D72" s="54"/>
      <c r="E72" s="54"/>
      <c r="F72" s="54"/>
      <c r="G72" s="54"/>
      <c r="H72" s="55"/>
      <c r="I72" s="56"/>
      <c r="K72" s="32"/>
      <c r="L72" s="33"/>
      <c r="M72" s="33"/>
      <c r="N72" s="46">
        <f t="shared" si="21"/>
        <v>0</v>
      </c>
      <c r="O72" s="47">
        <f t="shared" si="22"/>
        <v>0</v>
      </c>
      <c r="P72" s="47">
        <f t="shared" si="23"/>
        <v>0</v>
      </c>
      <c r="Q72" s="47">
        <f t="shared" si="24"/>
        <v>0</v>
      </c>
      <c r="R72" s="47"/>
      <c r="S72" s="47"/>
      <c r="T72" s="47"/>
      <c r="U72" s="47"/>
      <c r="V72" s="33"/>
      <c r="W72" s="33"/>
    </row>
    <row r="73" spans="1:23" x14ac:dyDescent="0.2">
      <c r="A73" s="34">
        <v>5</v>
      </c>
      <c r="B73" s="6"/>
      <c r="C73" s="6"/>
      <c r="D73" s="36" t="s">
        <v>86</v>
      </c>
      <c r="E73" s="37"/>
      <c r="F73" s="37"/>
      <c r="G73" s="37"/>
      <c r="H73" s="37"/>
      <c r="I73" s="38"/>
      <c r="K73" s="32"/>
      <c r="L73" s="33"/>
      <c r="M73" s="33"/>
      <c r="N73" s="46">
        <f t="shared" si="21"/>
        <v>0</v>
      </c>
      <c r="O73" s="47">
        <f t="shared" si="22"/>
        <v>5</v>
      </c>
      <c r="P73" s="47" t="str">
        <f t="shared" si="23"/>
        <v>PAREDES E PAINÉIS</v>
      </c>
      <c r="Q73" s="47">
        <f t="shared" si="24"/>
        <v>0</v>
      </c>
      <c r="R73" s="47"/>
      <c r="S73" s="47"/>
      <c r="T73" s="47"/>
      <c r="U73" s="47"/>
      <c r="V73" s="33"/>
      <c r="W73" s="33"/>
    </row>
    <row r="74" spans="1:23" ht="51" x14ac:dyDescent="0.2">
      <c r="A74" s="39" t="s">
        <v>87</v>
      </c>
      <c r="B74" s="40">
        <v>50606</v>
      </c>
      <c r="C74" s="40" t="s">
        <v>19</v>
      </c>
      <c r="D74" s="41" t="str">
        <f>VLOOKUP(B74,'SERVIÇOS JUNHO-2025'!$A$1:$E$8877,3,0)</f>
        <v>Alvenaria de vedação com blocos cerâmicos furados 9x19x19cm, assentados c/ argamassa de cimento, cal hidratada CH1 e areia no traço 1:0,5:8, preparo com betoneira, juntas 10mm e esp. das paredes s/revestimento, 9cm (bloco comprado na fábrica, posto obra)</v>
      </c>
      <c r="E74" s="40" t="str">
        <f>VLOOKUP(B74,'SERVIÇOS JUNHO-2025'!$A$1:$E$8877,4,0)</f>
        <v>m2</v>
      </c>
      <c r="F74" s="42">
        <f>VLOOKUP(B74,'MEMO CALCULO '!$B:$G,6,0)</f>
        <v>729.16</v>
      </c>
      <c r="G74" s="43">
        <f>VLOOKUP(B74,'SERVIÇOS JUNHO-2025'!$A$1:$E$8877,5,0)</f>
        <v>50.22</v>
      </c>
      <c r="H74" s="44">
        <f t="shared" ref="H74:H81" si="25">G74*(1+$I$6)</f>
        <v>65.968992</v>
      </c>
      <c r="I74" s="45">
        <f t="shared" ref="I74:I81" si="26">IFERROR((F74*H74),0)</f>
        <v>48101.950206720001</v>
      </c>
      <c r="K74" s="32"/>
      <c r="L74" s="33"/>
      <c r="M74" s="33"/>
      <c r="N74" s="46">
        <f t="shared" si="21"/>
        <v>50606</v>
      </c>
      <c r="O74" s="47" t="str">
        <f t="shared" si="22"/>
        <v>5.1</v>
      </c>
      <c r="P74" s="47" t="str">
        <f t="shared" si="23"/>
        <v>Alvenaria de vedação com blocos cerâmicos furados 9x19x19cm, assentados c/ argamassa de cimento, cal hidratada CH1 e areia no traço 1:0,5:8, preparo com betoneira, juntas 10mm e esp. das paredes s/revestimento, 9cm (bloco comprado na fábrica, posto obra)</v>
      </c>
      <c r="Q74" s="47" t="str">
        <f t="shared" si="24"/>
        <v>m2</v>
      </c>
      <c r="R74" s="47"/>
      <c r="S74" s="47"/>
      <c r="T74" s="47"/>
      <c r="U74" s="47"/>
      <c r="V74" s="33"/>
      <c r="W74" s="33"/>
    </row>
    <row r="75" spans="1:23" ht="25.5" x14ac:dyDescent="0.2">
      <c r="A75" s="39" t="s">
        <v>88</v>
      </c>
      <c r="B75" s="40">
        <v>120101</v>
      </c>
      <c r="C75" s="40" t="s">
        <v>19</v>
      </c>
      <c r="D75" s="41" t="str">
        <f>VLOOKUP(B75,'SERVIÇOS JUNHO-2025'!$A$1:$E$8877,3,0)</f>
        <v>Chapisco de argamassa de cimento e areia média ou grossa lavada, no traço 1:3, espessura 5 mm</v>
      </c>
      <c r="E75" s="40" t="str">
        <f>VLOOKUP(B75,'SERVIÇOS JUNHO-2025'!$A$1:$E$8877,4,0)</f>
        <v>m2</v>
      </c>
      <c r="F75" s="42">
        <f>VLOOKUP(B75,'MEMO CALCULO '!$B:$G,6,0)</f>
        <v>3884.6200000000008</v>
      </c>
      <c r="G75" s="43">
        <f>VLOOKUP(B75,'SERVIÇOS JUNHO-2025'!$A$1:$E$8877,5,0)</f>
        <v>7.85</v>
      </c>
      <c r="H75" s="44">
        <f t="shared" si="25"/>
        <v>10.31176</v>
      </c>
      <c r="I75" s="45">
        <f t="shared" si="26"/>
        <v>40057.26913120001</v>
      </c>
      <c r="K75" s="32"/>
      <c r="L75" s="33"/>
      <c r="M75" s="33"/>
      <c r="N75" s="46">
        <f t="shared" si="21"/>
        <v>120101</v>
      </c>
      <c r="O75" s="47" t="str">
        <f t="shared" si="22"/>
        <v>5.2</v>
      </c>
      <c r="P75" s="47" t="str">
        <f t="shared" si="23"/>
        <v>Chapisco de argamassa de cimento e areia média ou grossa lavada, no traço 1:3, espessura 5 mm</v>
      </c>
      <c r="Q75" s="47" t="str">
        <f t="shared" si="24"/>
        <v>m2</v>
      </c>
      <c r="R75" s="47"/>
      <c r="S75" s="47"/>
      <c r="T75" s="47"/>
      <c r="U75" s="47"/>
      <c r="V75" s="33"/>
      <c r="W75" s="33"/>
    </row>
    <row r="76" spans="1:23" ht="25.5" x14ac:dyDescent="0.2">
      <c r="A76" s="39" t="s">
        <v>89</v>
      </c>
      <c r="B76" s="40">
        <v>120301</v>
      </c>
      <c r="C76" s="40" t="s">
        <v>19</v>
      </c>
      <c r="D76" s="41" t="str">
        <f>VLOOKUP(B76,'SERVIÇOS JUNHO-2025'!$A$1:$E$8877,3,0)</f>
        <v>Emboço de argamassa de cimento, cal hidratada CH1 e areia média ou grossa lavada no traço 1:0.5:6, espessura 20 mm</v>
      </c>
      <c r="E76" s="40" t="str">
        <f>VLOOKUP(B76,'SERVIÇOS JUNHO-2025'!$A$1:$E$8877,4,0)</f>
        <v>m2</v>
      </c>
      <c r="F76" s="42">
        <f>VLOOKUP(B76,'MEMO CALCULO '!$B:$G,6,0)</f>
        <v>602.99</v>
      </c>
      <c r="G76" s="43">
        <f>VLOOKUP(B76,'SERVIÇOS JUNHO-2025'!$A$1:$E$8877,5,0)</f>
        <v>38.54</v>
      </c>
      <c r="H76" s="44">
        <f t="shared" si="25"/>
        <v>50.626144000000004</v>
      </c>
      <c r="I76" s="45">
        <f t="shared" si="26"/>
        <v>30527.058570560002</v>
      </c>
      <c r="K76" s="32"/>
      <c r="L76" s="33"/>
      <c r="M76" s="33"/>
      <c r="N76" s="46">
        <f t="shared" si="21"/>
        <v>120301</v>
      </c>
      <c r="O76" s="47" t="str">
        <f t="shared" si="22"/>
        <v>5.3</v>
      </c>
      <c r="P76" s="47" t="str">
        <f t="shared" si="23"/>
        <v>Emboço de argamassa de cimento, cal hidratada CH1 e areia média ou grossa lavada no traço 1:0.5:6, espessura 20 mm</v>
      </c>
      <c r="Q76" s="47" t="str">
        <f t="shared" si="24"/>
        <v>m2</v>
      </c>
      <c r="R76" s="47"/>
      <c r="S76" s="47"/>
      <c r="T76" s="47"/>
      <c r="U76" s="47"/>
      <c r="V76" s="33"/>
      <c r="W76" s="33"/>
    </row>
    <row r="77" spans="1:23" ht="25.5" x14ac:dyDescent="0.2">
      <c r="A77" s="39" t="s">
        <v>90</v>
      </c>
      <c r="B77" s="40">
        <v>110302</v>
      </c>
      <c r="C77" s="40" t="s">
        <v>19</v>
      </c>
      <c r="D77" s="41" t="str">
        <f>VLOOKUP(B77,'SERVIÇOS JUNHO-2025'!$A$1:$E$8877,3,0)</f>
        <v>Reboco tipo paulista de argamassa de cimento, cal hidratada CH1 e areia lavada traço 1:0.5:6, espessura 25 mm</v>
      </c>
      <c r="E77" s="40" t="str">
        <f>VLOOKUP(B77,'SERVIÇOS JUNHO-2025'!$A$1:$E$8877,4,0)</f>
        <v>m2</v>
      </c>
      <c r="F77" s="42">
        <f>VLOOKUP(B77,'MEMO CALCULO '!$B:$G,6,0)</f>
        <v>2305.9300000000003</v>
      </c>
      <c r="G77" s="43">
        <f>VLOOKUP(B77,'SERVIÇOS JUNHO-2025'!$A$1:$E$8877,5,0)</f>
        <v>74.209999999999994</v>
      </c>
      <c r="H77" s="44">
        <f t="shared" si="25"/>
        <v>97.482255999999992</v>
      </c>
      <c r="I77" s="45">
        <f t="shared" si="26"/>
        <v>224787.25857808001</v>
      </c>
      <c r="K77" s="32"/>
      <c r="L77" s="33"/>
      <c r="M77" s="33"/>
      <c r="N77" s="46">
        <f t="shared" si="21"/>
        <v>110302</v>
      </c>
      <c r="O77" s="47" t="str">
        <f t="shared" si="22"/>
        <v>5.4</v>
      </c>
      <c r="P77" s="47" t="str">
        <f t="shared" si="23"/>
        <v>Reboco tipo paulista de argamassa de cimento, cal hidratada CH1 e areia lavada traço 1:0.5:6, espessura 25 mm</v>
      </c>
      <c r="Q77" s="47" t="str">
        <f t="shared" si="24"/>
        <v>m2</v>
      </c>
      <c r="R77" s="47"/>
      <c r="S77" s="47"/>
      <c r="T77" s="47"/>
      <c r="U77" s="47"/>
      <c r="V77" s="33"/>
      <c r="W77" s="33"/>
    </row>
    <row r="78" spans="1:23" ht="25.5" x14ac:dyDescent="0.2">
      <c r="A78" s="39" t="s">
        <v>91</v>
      </c>
      <c r="B78" s="40">
        <v>50205</v>
      </c>
      <c r="C78" s="40" t="s">
        <v>19</v>
      </c>
      <c r="D78" s="41" t="str">
        <f>VLOOKUP(B78,'SERVIÇOS JUNHO-2025'!$A$1:$E$8877,3,0)</f>
        <v>Divisória sanitária de granito cinza andorinha esp. 3 cm, assentada com argamassa de cimento e areia no traço 1:3</v>
      </c>
      <c r="E78" s="40" t="str">
        <f>VLOOKUP(B78,'SERVIÇOS JUNHO-2025'!$A$1:$E$8877,4,0)</f>
        <v>m2</v>
      </c>
      <c r="F78" s="42">
        <f>VLOOKUP(B78,'MEMO CALCULO '!$B:$G,6,0)</f>
        <v>56</v>
      </c>
      <c r="G78" s="43">
        <f>VLOOKUP(B78,'SERVIÇOS JUNHO-2025'!$A$1:$E$8877,5,0)</f>
        <v>429.82</v>
      </c>
      <c r="H78" s="44">
        <f t="shared" si="25"/>
        <v>564.61155200000007</v>
      </c>
      <c r="I78" s="45">
        <f t="shared" si="26"/>
        <v>31618.246912000002</v>
      </c>
      <c r="K78" s="32"/>
      <c r="L78" s="33"/>
      <c r="M78" s="33"/>
      <c r="N78" s="46">
        <f t="shared" si="21"/>
        <v>50205</v>
      </c>
      <c r="O78" s="47" t="str">
        <f t="shared" si="22"/>
        <v>5.5</v>
      </c>
      <c r="P78" s="47" t="str">
        <f t="shared" si="23"/>
        <v>Divisória sanitária de granito cinza andorinha esp. 3 cm, assentada com argamassa de cimento e areia no traço 1:3</v>
      </c>
      <c r="Q78" s="47" t="str">
        <f t="shared" si="24"/>
        <v>m2</v>
      </c>
      <c r="R78" s="47"/>
      <c r="S78" s="47"/>
      <c r="T78" s="47"/>
      <c r="U78" s="47"/>
      <c r="V78" s="33"/>
      <c r="W78" s="33"/>
    </row>
    <row r="79" spans="1:23" ht="38.25" x14ac:dyDescent="0.2">
      <c r="A79" s="39" t="s">
        <v>92</v>
      </c>
      <c r="B79" s="40">
        <v>50112</v>
      </c>
      <c r="C79" s="40" t="s">
        <v>19</v>
      </c>
      <c r="D79" s="41" t="str">
        <f>VLOOKUP(B79,'SERVIÇOS JUNHO-2025'!$A$1:$E$8877,3,0)</f>
        <v>Elemento vazado de concreto (Cobogó) 40 x 40 x 10 cm, tipo reto, assentados com argamassa de cimento e areia peneirada no traço 1:3, espessura das juntas 15 mm, preparo manual</v>
      </c>
      <c r="E79" s="40" t="str">
        <f>VLOOKUP(B79,'SERVIÇOS JUNHO-2025'!$A$1:$E$8877,4,0)</f>
        <v>m2</v>
      </c>
      <c r="F79" s="42">
        <f>VLOOKUP(B79,'MEMO CALCULO '!$B:$G,6,0)</f>
        <v>63.620000000000005</v>
      </c>
      <c r="G79" s="43">
        <f>VLOOKUP(B79,'SERVIÇOS JUNHO-2025'!$A$1:$E$8877,5,0)</f>
        <v>183</v>
      </c>
      <c r="H79" s="44">
        <f t="shared" si="25"/>
        <v>240.38880000000003</v>
      </c>
      <c r="I79" s="45">
        <f t="shared" si="26"/>
        <v>15293.535456000003</v>
      </c>
      <c r="K79" s="32"/>
      <c r="L79" s="33"/>
      <c r="M79" s="33"/>
      <c r="N79" s="46">
        <f t="shared" si="21"/>
        <v>50112</v>
      </c>
      <c r="O79" s="47" t="str">
        <f t="shared" si="22"/>
        <v>5.6</v>
      </c>
      <c r="P79" s="47" t="str">
        <f t="shared" si="23"/>
        <v>Elemento vazado de concreto (Cobogó) 40 x 40 x 10 cm, tipo reto, assentados com argamassa de cimento e areia peneirada no traço 1:3, espessura das juntas 15 mm, preparo manual</v>
      </c>
      <c r="Q79" s="47" t="str">
        <f t="shared" si="24"/>
        <v>m2</v>
      </c>
      <c r="R79" s="47"/>
      <c r="S79" s="47"/>
      <c r="T79" s="47"/>
      <c r="U79" s="47"/>
      <c r="V79" s="33"/>
      <c r="W79" s="33"/>
    </row>
    <row r="80" spans="1:23" ht="38.25" x14ac:dyDescent="0.2">
      <c r="A80" s="39" t="s">
        <v>93</v>
      </c>
      <c r="B80" s="40">
        <v>50301</v>
      </c>
      <c r="C80" s="40" t="s">
        <v>19</v>
      </c>
      <c r="D80" s="41" t="str">
        <f>VLOOKUP(B80,'SERVIÇOS JUNHO-2025'!$A$1:$E$8877,3,0)</f>
        <v>Verga/contraverga reta de concreto armado moldada in loco 10 x 5 cm, Fck = 15 MPa, inclusive forma, armação e desforma, comprimento inferior a 2.0 metros</v>
      </c>
      <c r="E80" s="40" t="str">
        <f>VLOOKUP(B80,'SERVIÇOS JUNHO-2025'!$A$1:$E$8877,4,0)</f>
        <v>m</v>
      </c>
      <c r="F80" s="42">
        <f>VLOOKUP(B80,'MEMO CALCULO '!$B:$G,6,0)</f>
        <v>2</v>
      </c>
      <c r="G80" s="43">
        <f>VLOOKUP(B80,'SERVIÇOS JUNHO-2025'!$A$1:$E$8877,5,0)</f>
        <v>42.16</v>
      </c>
      <c r="H80" s="44">
        <f t="shared" si="25"/>
        <v>55.381376000000003</v>
      </c>
      <c r="I80" s="45">
        <f t="shared" si="26"/>
        <v>110.76275200000001</v>
      </c>
      <c r="K80" s="32"/>
      <c r="L80" s="33"/>
      <c r="M80" s="33"/>
      <c r="N80" s="46">
        <f t="shared" si="21"/>
        <v>50301</v>
      </c>
      <c r="O80" s="47" t="str">
        <f t="shared" si="22"/>
        <v>5.7</v>
      </c>
      <c r="P80" s="47" t="str">
        <f t="shared" si="23"/>
        <v>Verga/contraverga reta de concreto armado moldada in loco 10 x 5 cm, Fck = 15 MPa, inclusive forma, armação e desforma, comprimento inferior a 2.0 metros</v>
      </c>
      <c r="Q80" s="47" t="str">
        <f t="shared" si="24"/>
        <v>m</v>
      </c>
      <c r="R80" s="47"/>
      <c r="S80" s="47"/>
      <c r="T80" s="47"/>
      <c r="U80" s="47"/>
      <c r="V80" s="33"/>
      <c r="W80" s="33"/>
    </row>
    <row r="81" spans="1:31" x14ac:dyDescent="0.2">
      <c r="A81" s="39" t="s">
        <v>94</v>
      </c>
      <c r="B81" s="40" t="s">
        <v>95</v>
      </c>
      <c r="C81" s="40"/>
      <c r="D81" s="41" t="s">
        <v>96</v>
      </c>
      <c r="E81" s="40" t="s">
        <v>54</v>
      </c>
      <c r="F81" s="42">
        <f>VLOOKUP(B81,'MEMO CALCULO '!$B:$G,6,0)</f>
        <v>5.71</v>
      </c>
      <c r="G81" s="43">
        <f>'COMP.04_GUCHE'!J28</f>
        <v>553.43063603199994</v>
      </c>
      <c r="H81" s="44">
        <f t="shared" si="25"/>
        <v>726.98648349163523</v>
      </c>
      <c r="I81" s="45">
        <f t="shared" si="26"/>
        <v>4151.0928207372372</v>
      </c>
      <c r="K81" s="32"/>
      <c r="L81" s="33"/>
      <c r="M81" s="33"/>
      <c r="N81" s="46" t="str">
        <f t="shared" si="21"/>
        <v>COMP-04</v>
      </c>
      <c r="O81" s="47" t="str">
        <f t="shared" si="22"/>
        <v>5.8</v>
      </c>
      <c r="P81" s="47" t="str">
        <f t="shared" si="23"/>
        <v>Divisória fixa em vidro temperado 10 mm, com abertura.</v>
      </c>
      <c r="Q81" s="47" t="str">
        <f t="shared" si="24"/>
        <v>m2</v>
      </c>
      <c r="R81" s="47"/>
      <c r="S81" s="47"/>
      <c r="T81" s="47"/>
      <c r="U81" s="47"/>
      <c r="V81" s="33"/>
      <c r="W81" s="33"/>
    </row>
    <row r="82" spans="1:31" x14ac:dyDescent="0.2">
      <c r="A82" s="49"/>
      <c r="B82" s="50"/>
      <c r="C82" s="50"/>
      <c r="D82" s="50"/>
      <c r="E82" s="50"/>
      <c r="F82" s="50"/>
      <c r="G82" s="50"/>
      <c r="H82" s="51" t="s">
        <v>25</v>
      </c>
      <c r="I82" s="52">
        <f>SUM(I74:I81)</f>
        <v>394647.17442729726</v>
      </c>
      <c r="K82" s="32"/>
      <c r="L82" s="33"/>
      <c r="M82" s="33"/>
      <c r="N82" s="46">
        <f t="shared" si="21"/>
        <v>0</v>
      </c>
      <c r="O82" s="47">
        <f t="shared" si="22"/>
        <v>0</v>
      </c>
      <c r="P82" s="47">
        <f t="shared" si="23"/>
        <v>0</v>
      </c>
      <c r="Q82" s="47">
        <f t="shared" si="24"/>
        <v>0</v>
      </c>
      <c r="R82" s="47"/>
      <c r="S82" s="47"/>
      <c r="T82" s="47"/>
      <c r="U82" s="47"/>
      <c r="V82" s="33"/>
      <c r="W82" s="33"/>
    </row>
    <row r="83" spans="1:31" x14ac:dyDescent="0.2">
      <c r="A83" s="53"/>
      <c r="B83" s="54"/>
      <c r="C83" s="54"/>
      <c r="D83" s="54"/>
      <c r="E83" s="54"/>
      <c r="F83" s="54"/>
      <c r="G83" s="54"/>
      <c r="H83" s="55"/>
      <c r="I83" s="56"/>
      <c r="K83" s="32"/>
      <c r="L83" s="33"/>
      <c r="M83" s="33"/>
      <c r="N83" s="46">
        <f t="shared" si="21"/>
        <v>0</v>
      </c>
      <c r="O83" s="47">
        <f t="shared" si="22"/>
        <v>0</v>
      </c>
      <c r="P83" s="47">
        <f t="shared" si="23"/>
        <v>0</v>
      </c>
      <c r="Q83" s="47">
        <f t="shared" si="24"/>
        <v>0</v>
      </c>
      <c r="R83" s="47"/>
      <c r="S83" s="47"/>
      <c r="T83" s="47"/>
      <c r="U83" s="47"/>
      <c r="V83" s="33"/>
      <c r="W83" s="33"/>
    </row>
    <row r="84" spans="1:31" x14ac:dyDescent="0.2">
      <c r="A84" s="34">
        <v>6</v>
      </c>
      <c r="B84" s="6"/>
      <c r="C84" s="6"/>
      <c r="D84" s="36" t="s">
        <v>97</v>
      </c>
      <c r="E84" s="37"/>
      <c r="F84" s="37"/>
      <c r="G84" s="37"/>
      <c r="H84" s="37"/>
      <c r="I84" s="38"/>
      <c r="K84" s="59"/>
      <c r="L84" s="60"/>
      <c r="M84" s="60"/>
      <c r="N84" s="46">
        <f t="shared" si="21"/>
        <v>0</v>
      </c>
      <c r="O84" s="47">
        <f t="shared" si="22"/>
        <v>6</v>
      </c>
      <c r="P84" s="47" t="str">
        <f t="shared" si="23"/>
        <v>PISOS</v>
      </c>
      <c r="Q84" s="47">
        <f t="shared" si="24"/>
        <v>0</v>
      </c>
      <c r="R84" s="47"/>
      <c r="S84" s="47"/>
      <c r="T84" s="47"/>
      <c r="U84" s="61"/>
      <c r="V84" s="60"/>
      <c r="W84" s="60"/>
      <c r="X84" s="28"/>
      <c r="Y84" s="28"/>
      <c r="Z84" s="28"/>
      <c r="AA84" s="28"/>
      <c r="AB84" s="28"/>
      <c r="AC84" s="28"/>
    </row>
    <row r="85" spans="1:31" ht="25.5" x14ac:dyDescent="0.2">
      <c r="A85" s="39" t="s">
        <v>98</v>
      </c>
      <c r="B85" s="40">
        <v>130104</v>
      </c>
      <c r="C85" s="40" t="s">
        <v>19</v>
      </c>
      <c r="D85" s="41" t="str">
        <f>VLOOKUP(B85,'SERVIÇOS JUNHO-2025'!$A$1:$E$8877,3,0)</f>
        <v>Regularização de base p/ revestimento cerâmico, com argamassa de cimento e areia no traço 1:5, espessura 5cm</v>
      </c>
      <c r="E85" s="40" t="str">
        <f>VLOOKUP(B85,'SERVIÇOS JUNHO-2025'!$A$1:$E$8877,4,0)</f>
        <v>m2</v>
      </c>
      <c r="F85" s="42">
        <f>VLOOKUP(B85,'MEMO CALCULO '!$B:$G,6,0)</f>
        <v>34.01</v>
      </c>
      <c r="G85" s="43">
        <f>VLOOKUP(B85,'SERVIÇOS JUNHO-2025'!$A$1:$E$8877,5,0)</f>
        <v>43.12</v>
      </c>
      <c r="H85" s="44">
        <f t="shared" ref="H85:H92" si="27">G85*(1+$I$6)</f>
        <v>56.642431999999999</v>
      </c>
      <c r="I85" s="45">
        <f t="shared" ref="I85:I92" si="28">IFERROR((F85*H85),0)</f>
        <v>1926.4091123199998</v>
      </c>
      <c r="K85" s="59"/>
      <c r="L85" s="60"/>
      <c r="M85" s="60"/>
      <c r="N85" s="46">
        <f t="shared" si="21"/>
        <v>130104</v>
      </c>
      <c r="O85" s="47" t="str">
        <f t="shared" si="22"/>
        <v>6.1</v>
      </c>
      <c r="P85" s="47" t="str">
        <f t="shared" si="23"/>
        <v>Regularização de base p/ revestimento cerâmico, com argamassa de cimento e areia no traço 1:5, espessura 5cm</v>
      </c>
      <c r="Q85" s="47" t="str">
        <f t="shared" si="24"/>
        <v>m2</v>
      </c>
      <c r="R85" s="47"/>
      <c r="S85" s="47"/>
      <c r="T85" s="47"/>
      <c r="U85" s="61"/>
      <c r="V85" s="60"/>
      <c r="W85" s="60"/>
      <c r="X85" s="28"/>
      <c r="Y85" s="28"/>
      <c r="Z85" s="28"/>
      <c r="AA85" s="28"/>
      <c r="AB85" s="28"/>
      <c r="AC85" s="28"/>
    </row>
    <row r="86" spans="1:31" ht="25.5" x14ac:dyDescent="0.2">
      <c r="A86" s="39" t="s">
        <v>99</v>
      </c>
      <c r="B86" s="40">
        <v>130109</v>
      </c>
      <c r="C86" s="40" t="s">
        <v>19</v>
      </c>
      <c r="D86" s="41" t="str">
        <f>VLOOKUP(B86,'SERVIÇOS JUNHO-2025'!$A$1:$E$8877,3,0)</f>
        <v>Lastro regularizado e impermeabilizado de concreto não estrutural, espessura de 8 cm</v>
      </c>
      <c r="E86" s="40" t="str">
        <f>VLOOKUP(B86,'SERVIÇOS JUNHO-2025'!$A$1:$E$8877,4,0)</f>
        <v>m2</v>
      </c>
      <c r="F86" s="42">
        <f>VLOOKUP(B86,'MEMO CALCULO '!$B:$G,6,0)</f>
        <v>26.87</v>
      </c>
      <c r="G86" s="43">
        <f>VLOOKUP(B86,'SERVIÇOS JUNHO-2025'!$A$1:$E$8877,5,0)</f>
        <v>87.09</v>
      </c>
      <c r="H86" s="44">
        <f t="shared" si="27"/>
        <v>114.40142400000002</v>
      </c>
      <c r="I86" s="45">
        <f t="shared" si="28"/>
        <v>3073.9662628800006</v>
      </c>
      <c r="K86" s="59"/>
      <c r="L86" s="60"/>
      <c r="M86" s="60"/>
      <c r="N86" s="46">
        <f t="shared" si="21"/>
        <v>130109</v>
      </c>
      <c r="O86" s="47" t="str">
        <f t="shared" si="22"/>
        <v>6.2</v>
      </c>
      <c r="P86" s="47" t="str">
        <f t="shared" si="23"/>
        <v>Lastro regularizado e impermeabilizado de concreto não estrutural, espessura de 8 cm</v>
      </c>
      <c r="Q86" s="47" t="str">
        <f t="shared" si="24"/>
        <v>m2</v>
      </c>
      <c r="R86" s="47"/>
      <c r="S86" s="47"/>
      <c r="T86" s="47"/>
      <c r="U86" s="61"/>
      <c r="V86" s="60"/>
      <c r="W86" s="60"/>
      <c r="X86" s="28"/>
      <c r="Y86" s="28"/>
      <c r="Z86" s="28"/>
      <c r="AA86" s="28"/>
      <c r="AB86" s="28"/>
      <c r="AC86" s="28"/>
    </row>
    <row r="87" spans="1:31" ht="51" x14ac:dyDescent="0.2">
      <c r="A87" s="39" t="s">
        <v>100</v>
      </c>
      <c r="B87" s="40">
        <v>130234</v>
      </c>
      <c r="C87" s="40" t="s">
        <v>19</v>
      </c>
      <c r="D87" s="41" t="str">
        <f>VLOOKUP(B87,'SERVIÇOS JUNHO-2025'!$A$1:$E$8877,3,0)</f>
        <v>Porcelanato natural retificado, acabamento acetinado, dim. 60x60cm, ref. PLATINA NA Eliane/equiv, utilizando dupla colagem de argamassa colante para porcelanato tipo ACIII e rejunte e rejunte 3mm para porcelanato</v>
      </c>
      <c r="E87" s="40" t="str">
        <f>VLOOKUP(B87,'SERVIÇOS JUNHO-2025'!$A$1:$E$8877,4,0)</f>
        <v>m2</v>
      </c>
      <c r="F87" s="42">
        <f>VLOOKUP(B87,'MEMO CALCULO '!$B:$G,6,0)</f>
        <v>2405.1800000000003</v>
      </c>
      <c r="G87" s="43">
        <f>VLOOKUP(B87,'SERVIÇOS JUNHO-2025'!$A$1:$E$8877,5,0)</f>
        <v>220.71</v>
      </c>
      <c r="H87" s="44">
        <f t="shared" si="27"/>
        <v>289.92465600000003</v>
      </c>
      <c r="I87" s="45">
        <f t="shared" si="28"/>
        <v>697320.98411808012</v>
      </c>
      <c r="J87" s="17">
        <f>B87</f>
        <v>130234</v>
      </c>
      <c r="K87" s="62" t="str">
        <f>A87</f>
        <v>6.3</v>
      </c>
      <c r="L87" s="63" t="str">
        <f>E87</f>
        <v>m2</v>
      </c>
      <c r="M87" s="64" t="str">
        <f>D87</f>
        <v>Porcelanato natural retificado, acabamento acetinado, dim. 60x60cm, ref. PLATINA NA Eliane/equiv, utilizando dupla colagem de argamassa colante para porcelanato tipo ACIII e rejunte e rejunte 3mm para porcelanato</v>
      </c>
      <c r="N87" s="46">
        <f t="shared" si="21"/>
        <v>130234</v>
      </c>
      <c r="O87" s="47" t="str">
        <f t="shared" si="22"/>
        <v>6.3</v>
      </c>
      <c r="P87" s="47" t="str">
        <f t="shared" si="23"/>
        <v>Porcelanato natural retificado, acabamento acetinado, dim. 60x60cm, ref. PLATINA NA Eliane/equiv, utilizando dupla colagem de argamassa colante para porcelanato tipo ACIII e rejunte e rejunte 3mm para porcelanato</v>
      </c>
      <c r="Q87" s="47" t="str">
        <f t="shared" si="24"/>
        <v>m2</v>
      </c>
      <c r="R87" s="47"/>
      <c r="S87" s="47"/>
      <c r="T87" s="47"/>
      <c r="U87" s="65"/>
      <c r="V87" s="64"/>
      <c r="W87" s="64"/>
      <c r="AE87" s="66">
        <f>SUM(K87:AC87)</f>
        <v>130234</v>
      </c>
    </row>
    <row r="88" spans="1:31" ht="12.75" customHeight="1" x14ac:dyDescent="0.2">
      <c r="A88" s="39" t="s">
        <v>101</v>
      </c>
      <c r="B88" s="4" t="s">
        <v>102</v>
      </c>
      <c r="C88" s="4"/>
      <c r="D88" s="41" t="s">
        <v>103</v>
      </c>
      <c r="E88" s="40" t="s">
        <v>54</v>
      </c>
      <c r="F88" s="42">
        <f>VLOOKUP(B88,'MEMO CALCULO '!$B:$G,6,0)</f>
        <v>14.35</v>
      </c>
      <c r="G88" s="43">
        <f>'COMP.05_PISO ESCADA'!J22</f>
        <v>892.10384596000006</v>
      </c>
      <c r="H88" s="44">
        <f t="shared" si="27"/>
        <v>1171.8676120530561</v>
      </c>
      <c r="I88" s="45">
        <f t="shared" si="28"/>
        <v>16816.300232961356</v>
      </c>
      <c r="J88" s="17" t="str">
        <f>B88</f>
        <v>COMP-05</v>
      </c>
      <c r="K88" s="62" t="str">
        <f>A88</f>
        <v>6.4</v>
      </c>
      <c r="L88" s="63" t="str">
        <f>E88</f>
        <v>m2</v>
      </c>
      <c r="M88" s="64" t="str">
        <f>D88</f>
        <v>Piso e espelho de escada em granito cinza andorinha levigado, esp. 2cm</v>
      </c>
      <c r="N88" s="46" t="str">
        <f t="shared" si="21"/>
        <v>COMP-05</v>
      </c>
      <c r="O88" s="47" t="str">
        <f t="shared" si="22"/>
        <v>6.4</v>
      </c>
      <c r="P88" s="47" t="str">
        <f t="shared" si="23"/>
        <v>Piso e espelho de escada em granito cinza andorinha levigado, esp. 2cm</v>
      </c>
      <c r="Q88" s="47" t="str">
        <f t="shared" si="24"/>
        <v>m2</v>
      </c>
      <c r="R88" s="47"/>
      <c r="S88" s="47"/>
      <c r="T88" s="47"/>
      <c r="U88" s="65"/>
      <c r="V88" s="64"/>
      <c r="W88" s="64"/>
    </row>
    <row r="89" spans="1:31" ht="12.75" customHeight="1" x14ac:dyDescent="0.2">
      <c r="A89" s="39" t="s">
        <v>104</v>
      </c>
      <c r="B89" s="5" t="s">
        <v>105</v>
      </c>
      <c r="C89" s="5"/>
      <c r="D89" s="41" t="s">
        <v>106</v>
      </c>
      <c r="E89" s="40" t="s">
        <v>54</v>
      </c>
      <c r="F89" s="42">
        <f>VLOOKUP(B89,'MEMO CALCULO '!$B:$G,6,0)</f>
        <v>1.54</v>
      </c>
      <c r="G89" s="43">
        <f>'COMP.06_PISO ELEVADOR'!J22</f>
        <v>270.98144618200001</v>
      </c>
      <c r="H89" s="44">
        <f t="shared" si="27"/>
        <v>355.96122770467525</v>
      </c>
      <c r="I89" s="45">
        <f t="shared" si="28"/>
        <v>548.18029066519989</v>
      </c>
      <c r="K89" s="62"/>
      <c r="L89" s="63"/>
      <c r="M89" s="64"/>
      <c r="N89" s="46" t="str">
        <f t="shared" si="21"/>
        <v>COMP-06</v>
      </c>
      <c r="O89" s="47" t="str">
        <f t="shared" si="22"/>
        <v>6.5</v>
      </c>
      <c r="P89" s="47" t="str">
        <f t="shared" si="23"/>
        <v>Piso em granito aplicado em ambientes internos</v>
      </c>
      <c r="Q89" s="47" t="str">
        <f t="shared" si="24"/>
        <v>m2</v>
      </c>
      <c r="R89" s="47"/>
      <c r="S89" s="47"/>
      <c r="T89" s="47"/>
      <c r="U89" s="65"/>
      <c r="V89" s="64"/>
      <c r="W89" s="64"/>
    </row>
    <row r="90" spans="1:31" x14ac:dyDescent="0.2">
      <c r="A90" s="39" t="s">
        <v>107</v>
      </c>
      <c r="B90" s="48">
        <v>130308</v>
      </c>
      <c r="C90" s="40" t="s">
        <v>19</v>
      </c>
      <c r="D90" s="41" t="str">
        <f>VLOOKUP(B90,'SERVIÇOS JUNHO-2025'!$A$1:$E$8877,3,0)</f>
        <v>Soleira de granito esp. 2 cm e largura de 15 cm</v>
      </c>
      <c r="E90" s="40" t="str">
        <f>VLOOKUP(B90,'SERVIÇOS JUNHO-2025'!$A$1:$E$8877,4,0)</f>
        <v>m</v>
      </c>
      <c r="F90" s="42">
        <f>VLOOKUP(B90,'MEMO CALCULO '!$B:$G,6,0)</f>
        <v>83.129999999999924</v>
      </c>
      <c r="G90" s="43">
        <f>VLOOKUP(B90,'SERVIÇOS JUNHO-2025'!$A$1:$E$8877,5,0)</f>
        <v>50.58</v>
      </c>
      <c r="H90" s="44">
        <f t="shared" si="27"/>
        <v>66.441888000000006</v>
      </c>
      <c r="I90" s="45">
        <f t="shared" si="28"/>
        <v>5523.3141494399952</v>
      </c>
      <c r="K90" s="62"/>
      <c r="L90" s="63"/>
      <c r="M90" s="64"/>
      <c r="N90" s="46">
        <f t="shared" si="21"/>
        <v>130308</v>
      </c>
      <c r="O90" s="47" t="str">
        <f t="shared" si="22"/>
        <v>6.6</v>
      </c>
      <c r="P90" s="47" t="str">
        <f t="shared" si="23"/>
        <v>Soleira de granito esp. 2 cm e largura de 15 cm</v>
      </c>
      <c r="Q90" s="47" t="str">
        <f t="shared" si="24"/>
        <v>m</v>
      </c>
      <c r="R90" s="47"/>
      <c r="S90" s="47"/>
      <c r="T90" s="47"/>
      <c r="U90" s="65"/>
      <c r="V90" s="64"/>
      <c r="W90" s="64"/>
    </row>
    <row r="91" spans="1:31" x14ac:dyDescent="0.2">
      <c r="A91" s="39" t="s">
        <v>108</v>
      </c>
      <c r="B91" s="48">
        <v>130317</v>
      </c>
      <c r="C91" s="40" t="s">
        <v>19</v>
      </c>
      <c r="D91" s="41" t="str">
        <f>VLOOKUP(B91,'SERVIÇOS JUNHO-2025'!$A$1:$E$8877,3,0)</f>
        <v>Peitoril de granito cinza polido, 15 cm, esp. 3cm</v>
      </c>
      <c r="E91" s="40" t="str">
        <f>VLOOKUP(B91,'SERVIÇOS JUNHO-2025'!$A$1:$E$8877,4,0)</f>
        <v>m</v>
      </c>
      <c r="F91" s="42">
        <f>VLOOKUP(B91,'MEMO CALCULO '!$B:$G,6,0)</f>
        <v>253.70000000000005</v>
      </c>
      <c r="G91" s="43">
        <f>VLOOKUP(B91,'SERVIÇOS JUNHO-2025'!$A$1:$E$8877,5,0)</f>
        <v>82.2</v>
      </c>
      <c r="H91" s="44">
        <f t="shared" si="27"/>
        <v>107.97792000000001</v>
      </c>
      <c r="I91" s="45">
        <f t="shared" si="28"/>
        <v>27393.998304000008</v>
      </c>
      <c r="K91" s="62"/>
      <c r="L91" s="63"/>
      <c r="M91" s="64"/>
      <c r="N91" s="46">
        <f t="shared" si="21"/>
        <v>130317</v>
      </c>
      <c r="O91" s="47" t="str">
        <f t="shared" si="22"/>
        <v>6.7</v>
      </c>
      <c r="P91" s="47" t="str">
        <f t="shared" si="23"/>
        <v>Peitoril de granito cinza polido, 15 cm, esp. 3cm</v>
      </c>
      <c r="Q91" s="47" t="str">
        <f t="shared" si="24"/>
        <v>m</v>
      </c>
      <c r="R91" s="47"/>
      <c r="S91" s="47"/>
      <c r="T91" s="47"/>
      <c r="U91" s="65"/>
      <c r="V91" s="64"/>
      <c r="W91" s="64"/>
    </row>
    <row r="92" spans="1:31" ht="12.75" customHeight="1" x14ac:dyDescent="0.2">
      <c r="A92" s="39" t="s">
        <v>109</v>
      </c>
      <c r="B92" s="5" t="s">
        <v>110</v>
      </c>
      <c r="C92" s="5"/>
      <c r="D92" s="57" t="s">
        <v>111</v>
      </c>
      <c r="E92" s="48" t="s">
        <v>54</v>
      </c>
      <c r="F92" s="42">
        <f>VLOOKUP(B92,'MEMO CALCULO '!$B:$G,6,0)</f>
        <v>12.92</v>
      </c>
      <c r="G92" s="43">
        <f>'COMP.07_LADRILHO'!J21</f>
        <v>160.48500865400001</v>
      </c>
      <c r="H92" s="44">
        <f t="shared" si="27"/>
        <v>210.81310736789445</v>
      </c>
      <c r="I92" s="45">
        <f t="shared" si="28"/>
        <v>2723.7053471931963</v>
      </c>
      <c r="K92" s="62"/>
      <c r="L92" s="63"/>
      <c r="M92" s="64"/>
      <c r="N92" s="46" t="str">
        <f t="shared" si="21"/>
        <v>COMP-07</v>
      </c>
      <c r="O92" s="47" t="str">
        <f t="shared" si="22"/>
        <v>6.8</v>
      </c>
      <c r="P92" s="47" t="str">
        <f t="shared" si="23"/>
        <v>Piso em ladrilho hidráulico aplicado em ambientes externos</v>
      </c>
      <c r="Q92" s="47" t="str">
        <f t="shared" si="24"/>
        <v>m2</v>
      </c>
      <c r="R92" s="47"/>
      <c r="S92" s="47"/>
      <c r="T92" s="47"/>
      <c r="U92" s="65"/>
      <c r="V92" s="64"/>
      <c r="W92" s="64"/>
    </row>
    <row r="93" spans="1:31" x14ac:dyDescent="0.2">
      <c r="A93" s="49"/>
      <c r="B93" s="50"/>
      <c r="C93" s="50"/>
      <c r="D93" s="50"/>
      <c r="E93" s="50"/>
      <c r="F93" s="50"/>
      <c r="G93" s="50"/>
      <c r="H93" s="51" t="s">
        <v>25</v>
      </c>
      <c r="I93" s="52">
        <f>SUM(I85:I92)</f>
        <v>755326.85781753983</v>
      </c>
      <c r="J93" s="17">
        <f>B93</f>
        <v>0</v>
      </c>
      <c r="K93" s="62">
        <f>A93</f>
        <v>0</v>
      </c>
      <c r="L93" s="63">
        <f>E93</f>
        <v>0</v>
      </c>
      <c r="M93" s="64">
        <f>D93</f>
        <v>0</v>
      </c>
      <c r="N93" s="46">
        <f t="shared" si="21"/>
        <v>0</v>
      </c>
      <c r="O93" s="47">
        <f t="shared" si="22"/>
        <v>0</v>
      </c>
      <c r="P93" s="47">
        <f t="shared" si="23"/>
        <v>0</v>
      </c>
      <c r="Q93" s="47">
        <f t="shared" si="24"/>
        <v>0</v>
      </c>
      <c r="R93" s="47"/>
      <c r="S93" s="47"/>
      <c r="T93" s="47"/>
      <c r="U93" s="65"/>
      <c r="V93" s="64"/>
      <c r="W93" s="64"/>
    </row>
    <row r="94" spans="1:31" x14ac:dyDescent="0.2">
      <c r="A94" s="53"/>
      <c r="B94" s="54"/>
      <c r="C94" s="54"/>
      <c r="D94" s="54"/>
      <c r="E94" s="54"/>
      <c r="F94" s="54"/>
      <c r="G94" s="54"/>
      <c r="H94" s="55"/>
      <c r="I94" s="56"/>
      <c r="K94" s="62"/>
      <c r="L94" s="63"/>
      <c r="M94" s="64"/>
      <c r="N94" s="46">
        <f t="shared" si="21"/>
        <v>0</v>
      </c>
      <c r="O94" s="47">
        <f t="shared" si="22"/>
        <v>0</v>
      </c>
      <c r="P94" s="47">
        <f t="shared" si="23"/>
        <v>0</v>
      </c>
      <c r="Q94" s="47">
        <f t="shared" si="24"/>
        <v>0</v>
      </c>
      <c r="R94" s="47"/>
      <c r="S94" s="47"/>
      <c r="T94" s="47"/>
      <c r="U94" s="65"/>
      <c r="V94" s="64"/>
      <c r="W94" s="64"/>
    </row>
    <row r="95" spans="1:31" x14ac:dyDescent="0.2">
      <c r="A95" s="34">
        <v>7</v>
      </c>
      <c r="B95" s="6"/>
      <c r="C95" s="6"/>
      <c r="D95" s="36" t="s">
        <v>112</v>
      </c>
      <c r="E95" s="37"/>
      <c r="F95" s="37"/>
      <c r="G95" s="37"/>
      <c r="H95" s="37"/>
      <c r="I95" s="38"/>
      <c r="K95" s="62"/>
      <c r="L95" s="63"/>
      <c r="M95" s="64"/>
      <c r="N95" s="46"/>
      <c r="O95" s="47"/>
      <c r="P95" s="47"/>
      <c r="Q95" s="47"/>
      <c r="R95" s="47"/>
      <c r="S95" s="47"/>
      <c r="T95" s="47"/>
      <c r="U95" s="65"/>
      <c r="V95" s="64"/>
      <c r="W95" s="64"/>
    </row>
    <row r="96" spans="1:31" x14ac:dyDescent="0.2">
      <c r="A96" s="34" t="s">
        <v>113</v>
      </c>
      <c r="B96" s="6"/>
      <c r="C96" s="6"/>
      <c r="D96" s="36" t="s">
        <v>114</v>
      </c>
      <c r="E96" s="37"/>
      <c r="F96" s="37"/>
      <c r="G96" s="37"/>
      <c r="H96" s="37"/>
      <c r="I96" s="38"/>
      <c r="K96" s="62"/>
      <c r="L96" s="63"/>
      <c r="M96" s="64"/>
      <c r="N96" s="46">
        <f t="shared" ref="N96:N112" si="29">B96</f>
        <v>0</v>
      </c>
      <c r="O96" s="47" t="str">
        <f t="shared" ref="O96:O112" si="30">A96</f>
        <v>7.1</v>
      </c>
      <c r="P96" s="47" t="str">
        <f t="shared" ref="P96:P112" si="31">D96</f>
        <v>ESQUADRIAS DE MADEIRA</v>
      </c>
      <c r="Q96" s="46">
        <f t="shared" ref="Q96:Q112" si="32">E96</f>
        <v>0</v>
      </c>
      <c r="R96" s="47"/>
      <c r="S96" s="47"/>
      <c r="T96" s="47"/>
      <c r="U96" s="65"/>
      <c r="V96" s="64"/>
      <c r="W96" s="64"/>
    </row>
    <row r="97" spans="1:23" ht="63.75" x14ac:dyDescent="0.2">
      <c r="A97" s="39" t="s">
        <v>115</v>
      </c>
      <c r="B97" s="40">
        <v>62503</v>
      </c>
      <c r="C97" s="40" t="s">
        <v>19</v>
      </c>
      <c r="D97" s="41" t="str">
        <f>VLOOKUP(B97,'SERVIÇOS JUNHO-2025'!$A$1:$E$8877,3,0)</f>
        <v>Porta de madeira de lei angelim pedra ou equivalente, esp. 30 a 35 mm, maciça, tipo mexicana, c/ friso p/ verniz, padrão SEDU, com visor 1,00 x 0,15m e vidro 4mm, inclusive alizares, dobradiças e fechadura tipo alavanca em latão cromado LaFonte ou equiv., exclusive marco, dimensões: 0.80 x 2.10 m</v>
      </c>
      <c r="E97" s="40" t="str">
        <f>VLOOKUP(B97,'SERVIÇOS JUNHO-2025'!$A$1:$E$8877,4,0)</f>
        <v>und</v>
      </c>
      <c r="F97" s="42">
        <f>VLOOKUP(B97,'MEMO CALCULO '!$B:$G,6,0)</f>
        <v>26</v>
      </c>
      <c r="G97" s="43">
        <f>VLOOKUP(B97,'SERVIÇOS JUNHO-2025'!$A$1:$E$8877,5,0)</f>
        <v>1711.39</v>
      </c>
      <c r="H97" s="44">
        <f>G97*(1+$I$6)</f>
        <v>2248.0819040000001</v>
      </c>
      <c r="I97" s="45">
        <f>IFERROR((F97*H97),0)</f>
        <v>58450.129504000004</v>
      </c>
      <c r="K97" s="62"/>
      <c r="L97" s="63"/>
      <c r="M97" s="64"/>
      <c r="N97" s="46">
        <f t="shared" si="29"/>
        <v>62503</v>
      </c>
      <c r="O97" s="47" t="str">
        <f t="shared" si="30"/>
        <v>7.1.1</v>
      </c>
      <c r="P97" s="47" t="str">
        <f t="shared" si="31"/>
        <v>Porta de madeira de lei angelim pedra ou equivalente, esp. 30 a 35 mm, maciça, tipo mexicana, c/ friso p/ verniz, padrão SEDU, com visor 1,00 x 0,15m e vidro 4mm, inclusive alizares, dobradiças e fechadura tipo alavanca em latão cromado LaFonte ou equiv., exclusive marco, dimensões: 0.80 x 2.10 m</v>
      </c>
      <c r="Q97" s="46" t="str">
        <f t="shared" si="32"/>
        <v>und</v>
      </c>
      <c r="R97" s="47"/>
      <c r="S97" s="47"/>
      <c r="T97" s="47"/>
      <c r="U97" s="65"/>
      <c r="V97" s="64"/>
      <c r="W97" s="64"/>
    </row>
    <row r="98" spans="1:23" ht="25.5" x14ac:dyDescent="0.2">
      <c r="A98" s="39" t="s">
        <v>116</v>
      </c>
      <c r="B98" s="40">
        <v>60101</v>
      </c>
      <c r="C98" s="40" t="s">
        <v>19</v>
      </c>
      <c r="D98" s="41" t="str">
        <f>VLOOKUP(B98,'SERVIÇOS JUNHO-2025'!$A$1:$E$8877,3,0)</f>
        <v>Marco em madeira de lei tipo Peroba, Ipê, Angelim Pedra ou equivalente, com 15 x 3cm de batente, nas dimensões: 0,60 x 2,10 m</v>
      </c>
      <c r="E98" s="40" t="str">
        <f>VLOOKUP(B98,'SERVIÇOS JUNHO-2025'!$A$1:$E$8877,4,0)</f>
        <v>und</v>
      </c>
      <c r="F98" s="42">
        <f>VLOOKUP(B98,'MEMO CALCULO '!$B:$G,6,0)</f>
        <v>2</v>
      </c>
      <c r="G98" s="43">
        <f>VLOOKUP(B98,'SERVIÇOS JUNHO-2025'!$A$1:$E$8877,5,0)</f>
        <v>368.7</v>
      </c>
      <c r="H98" s="44">
        <f>G98*(1+$I$6)</f>
        <v>484.32432</v>
      </c>
      <c r="I98" s="45">
        <f>IFERROR((F98*H98),0)</f>
        <v>968.64864</v>
      </c>
      <c r="K98" s="62"/>
      <c r="L98" s="63"/>
      <c r="M98" s="64"/>
      <c r="N98" s="46">
        <f t="shared" si="29"/>
        <v>60101</v>
      </c>
      <c r="O98" s="47" t="str">
        <f t="shared" si="30"/>
        <v>7.1.2</v>
      </c>
      <c r="P98" s="47" t="str">
        <f t="shared" si="31"/>
        <v>Marco em madeira de lei tipo Peroba, Ipê, Angelim Pedra ou equivalente, com 15 x 3cm de batente, nas dimensões: 0,60 x 2,10 m</v>
      </c>
      <c r="Q98" s="47" t="str">
        <f t="shared" si="32"/>
        <v>und</v>
      </c>
      <c r="R98" s="47"/>
      <c r="S98" s="47"/>
      <c r="T98" s="47"/>
      <c r="U98" s="65"/>
      <c r="V98" s="64"/>
      <c r="W98" s="64"/>
    </row>
    <row r="99" spans="1:23" ht="25.5" x14ac:dyDescent="0.2">
      <c r="A99" s="39" t="s">
        <v>117</v>
      </c>
      <c r="B99" s="40">
        <v>60103</v>
      </c>
      <c r="C99" s="40" t="s">
        <v>19</v>
      </c>
      <c r="D99" s="41" t="str">
        <f>VLOOKUP(B99,'SERVIÇOS JUNHO-2025'!$A$1:$E$8877,3,0)</f>
        <v>Marco em madeira de lei tipo Peroba, Ipê, Angelim Pedra ou equivalente, com 15 x 3cm de batente, nas dimensões: 0,80 x 2,10 m</v>
      </c>
      <c r="E99" s="40" t="str">
        <f>VLOOKUP(B99,'SERVIÇOS JUNHO-2025'!$A$1:$E$8877,4,0)</f>
        <v>und</v>
      </c>
      <c r="F99" s="42">
        <f>VLOOKUP(B99,'MEMO CALCULO '!$B:$G,6,0)</f>
        <v>46</v>
      </c>
      <c r="G99" s="43">
        <f>VLOOKUP(B99,'SERVIÇOS JUNHO-2025'!$A$1:$E$8877,5,0)</f>
        <v>368.7</v>
      </c>
      <c r="H99" s="44">
        <f>G99*(1+$I$6)</f>
        <v>484.32432</v>
      </c>
      <c r="I99" s="45">
        <f>IFERROR((F99*H99),0)</f>
        <v>22278.918720000001</v>
      </c>
      <c r="K99" s="62"/>
      <c r="L99" s="63"/>
      <c r="M99" s="64"/>
      <c r="N99" s="46">
        <f t="shared" si="29"/>
        <v>60103</v>
      </c>
      <c r="O99" s="47" t="str">
        <f t="shared" si="30"/>
        <v>7.1.3</v>
      </c>
      <c r="P99" s="47" t="str">
        <f t="shared" si="31"/>
        <v>Marco em madeira de lei tipo Peroba, Ipê, Angelim Pedra ou equivalente, com 15 x 3cm de batente, nas dimensões: 0,80 x 2,10 m</v>
      </c>
      <c r="Q99" s="47" t="str">
        <f t="shared" si="32"/>
        <v>und</v>
      </c>
      <c r="R99" s="47"/>
      <c r="S99" s="47"/>
      <c r="T99" s="47"/>
      <c r="U99" s="65"/>
      <c r="V99" s="64"/>
      <c r="W99" s="64"/>
    </row>
    <row r="100" spans="1:23" ht="48.75" customHeight="1" x14ac:dyDescent="0.2">
      <c r="A100" s="39" t="s">
        <v>118</v>
      </c>
      <c r="B100" s="4" t="s">
        <v>119</v>
      </c>
      <c r="C100" s="4"/>
      <c r="D100" s="41" t="s">
        <v>120</v>
      </c>
      <c r="E100" s="40" t="s">
        <v>121</v>
      </c>
      <c r="F100" s="42">
        <f>VLOOKUP(B100,'MEMO CALCULO '!$B:$G,6,0)</f>
        <v>20</v>
      </c>
      <c r="G100" s="43">
        <f>'COMP.08_PORTA 80X210'!J23</f>
        <v>1711.4058991499999</v>
      </c>
      <c r="H100" s="44">
        <f>G100*(1+$I$6)</f>
        <v>2248.1027891234398</v>
      </c>
      <c r="I100" s="45">
        <f>IFERROR((F100*H100),0)</f>
        <v>44962.0557824688</v>
      </c>
      <c r="K100" s="62"/>
      <c r="L100" s="63"/>
      <c r="M100" s="64"/>
      <c r="N100" s="46" t="str">
        <f t="shared" si="29"/>
        <v>COMP-08</v>
      </c>
      <c r="O100" s="47" t="str">
        <f t="shared" si="30"/>
        <v>7.1.4</v>
      </c>
      <c r="P100" s="47" t="str">
        <f t="shared" si="31"/>
        <v>Porta de madeira de lei angelim pedra ou equivalente, esp. 30 a 35 mm, maciça, tipo mexicana, c/ friso p/ verniz, padrão SEDU, inclusive alizares, dobradiças e fechadura tipo alavanca em latão cromado LaFonte ou equiv., exclusive marco, dimensões: 0.80 x 2.10 m</v>
      </c>
      <c r="Q100" s="47" t="str">
        <f t="shared" si="32"/>
        <v>und</v>
      </c>
      <c r="R100" s="47"/>
      <c r="S100" s="47"/>
      <c r="T100" s="47"/>
      <c r="U100" s="65"/>
      <c r="V100" s="64"/>
      <c r="W100" s="64"/>
    </row>
    <row r="101" spans="1:23" ht="48.75" customHeight="1" x14ac:dyDescent="0.2">
      <c r="A101" s="39" t="s">
        <v>122</v>
      </c>
      <c r="B101" s="4" t="s">
        <v>123</v>
      </c>
      <c r="C101" s="4"/>
      <c r="D101" s="41" t="s">
        <v>124</v>
      </c>
      <c r="E101" s="40" t="s">
        <v>121</v>
      </c>
      <c r="F101" s="42">
        <f>VLOOKUP(B101,'MEMO CALCULO '!$B:$G,6,0)</f>
        <v>2</v>
      </c>
      <c r="G101" s="43">
        <f>'COMP.09_PORTA 60X210'!J23</f>
        <v>1577.8258991499999</v>
      </c>
      <c r="H101" s="44">
        <f>G101*(1+$I$6)</f>
        <v>2072.63210112344</v>
      </c>
      <c r="I101" s="45">
        <f>IFERROR((F101*H101),0)</f>
        <v>4145.2642022468799</v>
      </c>
      <c r="K101" s="62"/>
      <c r="L101" s="63"/>
      <c r="M101" s="64"/>
      <c r="N101" s="46" t="str">
        <f t="shared" si="29"/>
        <v>COMP-09</v>
      </c>
      <c r="O101" s="47" t="str">
        <f t="shared" si="30"/>
        <v>7.1.5</v>
      </c>
      <c r="P101" s="47" t="str">
        <f t="shared" si="31"/>
        <v>Porta de madeira de lei angelim pedra ou equivalente, esp. 30 a 35 mm, maciça, tipo mexicana, c/ friso p/ verniz, padrão SEDU, inclusive alizares, dobradiças e fechadura tipo alavanca em latão cromado LaFonte ou equiv., exclusive marco, dimensões: 0.60 x 2.10 m</v>
      </c>
      <c r="Q101" s="47" t="str">
        <f t="shared" si="32"/>
        <v>und</v>
      </c>
      <c r="R101" s="47"/>
      <c r="S101" s="47"/>
      <c r="T101" s="47"/>
      <c r="U101" s="65"/>
      <c r="V101" s="64"/>
      <c r="W101" s="64"/>
    </row>
    <row r="102" spans="1:23" x14ac:dyDescent="0.2">
      <c r="A102" s="34" t="s">
        <v>125</v>
      </c>
      <c r="B102" s="6"/>
      <c r="C102" s="6"/>
      <c r="D102" s="36" t="s">
        <v>126</v>
      </c>
      <c r="E102" s="37"/>
      <c r="F102" s="37"/>
      <c r="G102" s="37" t="s">
        <v>127</v>
      </c>
      <c r="H102" s="37"/>
      <c r="I102" s="38"/>
      <c r="K102" s="62"/>
      <c r="L102" s="63"/>
      <c r="M102" s="64"/>
      <c r="N102" s="46">
        <f t="shared" si="29"/>
        <v>0</v>
      </c>
      <c r="O102" s="47" t="str">
        <f t="shared" si="30"/>
        <v>7.2</v>
      </c>
      <c r="P102" s="47" t="str">
        <f t="shared" si="31"/>
        <v>ESQUADRIAS METÁLICAS</v>
      </c>
      <c r="Q102" s="47">
        <f t="shared" si="32"/>
        <v>0</v>
      </c>
      <c r="R102" s="47"/>
      <c r="S102" s="47"/>
      <c r="T102" s="47"/>
      <c r="U102" s="65"/>
      <c r="V102" s="64"/>
      <c r="W102" s="64"/>
    </row>
    <row r="103" spans="1:23" ht="25.5" x14ac:dyDescent="0.2">
      <c r="A103" s="39" t="s">
        <v>128</v>
      </c>
      <c r="B103" s="40">
        <v>71704</v>
      </c>
      <c r="C103" s="40" t="s">
        <v>19</v>
      </c>
      <c r="D103" s="41" t="str">
        <f>VLOOKUP(B103,'SERVIÇOS JUNHO-2025'!$A$1:$E$8877,3,0)</f>
        <v>Porta de abrir tipo veneziana em alumínio anodizado, linha 25, completa, incl. puxador com tranca, caixilho, alizar e contramarco</v>
      </c>
      <c r="E103" s="40" t="str">
        <f>VLOOKUP(B103,'SERVIÇOS JUNHO-2025'!$A$1:$E$8877,4,0)</f>
        <v>m2</v>
      </c>
      <c r="F103" s="42">
        <f>VLOOKUP(B103,'MEMO CALCULO '!$B:$G,6,0)</f>
        <v>25.080000000000002</v>
      </c>
      <c r="G103" s="43">
        <f>VLOOKUP(B103,'SERVIÇOS JUNHO-2025'!$A$1:$E$8877,5,0)</f>
        <v>908.85</v>
      </c>
      <c r="H103" s="44">
        <f t="shared" ref="H103:H111" si="33">G103*(1+$I$6)</f>
        <v>1193.86536</v>
      </c>
      <c r="I103" s="45">
        <f t="shared" ref="I103:I111" si="34">IFERROR((F103*H103),0)</f>
        <v>29942.143228800003</v>
      </c>
      <c r="K103" s="62"/>
      <c r="L103" s="63"/>
      <c r="M103" s="64"/>
      <c r="N103" s="46">
        <f t="shared" si="29"/>
        <v>71704</v>
      </c>
      <c r="O103" s="47" t="str">
        <f t="shared" si="30"/>
        <v>7.2.1</v>
      </c>
      <c r="P103" s="47" t="str">
        <f t="shared" si="31"/>
        <v>Porta de abrir tipo veneziana em alumínio anodizado, linha 25, completa, incl. puxador com tranca, caixilho, alizar e contramarco</v>
      </c>
      <c r="Q103" s="47" t="str">
        <f t="shared" si="32"/>
        <v>m2</v>
      </c>
      <c r="R103" s="47"/>
      <c r="S103" s="47"/>
      <c r="T103" s="47"/>
      <c r="U103" s="65"/>
      <c r="V103" s="64"/>
      <c r="W103" s="64"/>
    </row>
    <row r="104" spans="1:23" x14ac:dyDescent="0.2">
      <c r="A104" s="39" t="s">
        <v>129</v>
      </c>
      <c r="B104" s="40">
        <v>71105</v>
      </c>
      <c r="C104" s="40" t="s">
        <v>19</v>
      </c>
      <c r="D104" s="41" t="str">
        <f>VLOOKUP(B104,'SERVIÇOS JUNHO-2025'!$A$1:$E$8877,3,0)</f>
        <v>Grade de ferro em barra chata, inclusive chumbamento</v>
      </c>
      <c r="E104" s="40" t="str">
        <f>VLOOKUP(B104,'SERVIÇOS JUNHO-2025'!$A$1:$E$8877,4,0)</f>
        <v>m2</v>
      </c>
      <c r="F104" s="42">
        <f>VLOOKUP(B104,'MEMO CALCULO '!$B:$G,6,0)</f>
        <v>297.72999999999996</v>
      </c>
      <c r="G104" s="43">
        <f>VLOOKUP(B104,'SERVIÇOS JUNHO-2025'!$A$1:$E$8877,5,0)</f>
        <v>393.8</v>
      </c>
      <c r="H104" s="44">
        <f t="shared" si="33"/>
        <v>517.29568000000006</v>
      </c>
      <c r="I104" s="45">
        <f t="shared" si="34"/>
        <v>154014.44280640001</v>
      </c>
      <c r="K104" s="62"/>
      <c r="L104" s="63"/>
      <c r="M104" s="64"/>
      <c r="N104" s="46">
        <f t="shared" si="29"/>
        <v>71105</v>
      </c>
      <c r="O104" s="47" t="str">
        <f t="shared" si="30"/>
        <v>7.2.2</v>
      </c>
      <c r="P104" s="47" t="str">
        <f t="shared" si="31"/>
        <v>Grade de ferro em barra chata, inclusive chumbamento</v>
      </c>
      <c r="Q104" s="47" t="str">
        <f t="shared" si="32"/>
        <v>m2</v>
      </c>
      <c r="R104" s="47"/>
      <c r="S104" s="47"/>
      <c r="T104" s="47"/>
      <c r="U104" s="65"/>
      <c r="V104" s="64"/>
      <c r="W104" s="64"/>
    </row>
    <row r="105" spans="1:23" ht="25.5" x14ac:dyDescent="0.2">
      <c r="A105" s="39" t="s">
        <v>130</v>
      </c>
      <c r="B105" s="40">
        <v>71107</v>
      </c>
      <c r="C105" s="40" t="s">
        <v>19</v>
      </c>
      <c r="D105" s="41" t="str">
        <f>VLOOKUP(B105,'SERVIÇOS JUNHO-2025'!$A$1:$E$8877,3,0)</f>
        <v>Portão de ferro de abrir em barra chata, chapa e tubo, inclusive chumbamento</v>
      </c>
      <c r="E105" s="40" t="str">
        <f>VLOOKUP(B105,'SERVIÇOS JUNHO-2025'!$A$1:$E$8877,4,0)</f>
        <v>m2</v>
      </c>
      <c r="F105" s="42">
        <f>VLOOKUP(B105,'MEMO CALCULO '!$B:$G,6,0)</f>
        <v>5.25</v>
      </c>
      <c r="G105" s="43">
        <f>VLOOKUP(B105,'SERVIÇOS JUNHO-2025'!$A$1:$E$8877,5,0)</f>
        <v>849.57</v>
      </c>
      <c r="H105" s="44">
        <f t="shared" si="33"/>
        <v>1115.9951520000002</v>
      </c>
      <c r="I105" s="45">
        <f t="shared" si="34"/>
        <v>5858.9745480000011</v>
      </c>
      <c r="K105" s="62"/>
      <c r="L105" s="63"/>
      <c r="M105" s="64"/>
      <c r="N105" s="46">
        <f t="shared" si="29"/>
        <v>71107</v>
      </c>
      <c r="O105" s="47" t="str">
        <f t="shared" si="30"/>
        <v>7.2.3</v>
      </c>
      <c r="P105" s="47" t="str">
        <f t="shared" si="31"/>
        <v>Portão de ferro de abrir em barra chata, chapa e tubo, inclusive chumbamento</v>
      </c>
      <c r="Q105" s="47" t="str">
        <f t="shared" si="32"/>
        <v>m2</v>
      </c>
      <c r="R105" s="47"/>
      <c r="S105" s="47"/>
      <c r="T105" s="47"/>
      <c r="U105" s="65"/>
      <c r="V105" s="64"/>
      <c r="W105" s="64"/>
    </row>
    <row r="106" spans="1:23" x14ac:dyDescent="0.2">
      <c r="A106" s="39" t="s">
        <v>131</v>
      </c>
      <c r="B106" s="48">
        <v>71104</v>
      </c>
      <c r="C106" s="40" t="s">
        <v>19</v>
      </c>
      <c r="D106" s="41" t="str">
        <f>VLOOKUP(B106,'SERVIÇOS JUNHO-2025'!$A$1:$E$8877,3,0)</f>
        <v>Portão de ferro de abrir em barra chata, inclusive chumbamento</v>
      </c>
      <c r="E106" s="40" t="str">
        <f>VLOOKUP(B106,'SERVIÇOS JUNHO-2025'!$A$1:$E$8877,4,0)</f>
        <v>m2</v>
      </c>
      <c r="F106" s="42">
        <f>VLOOKUP(B106,'MEMO CALCULO '!$B:$G,6,0)</f>
        <v>1.68</v>
      </c>
      <c r="G106" s="43">
        <f>VLOOKUP(B106,'SERVIÇOS JUNHO-2025'!$A$1:$E$8877,5,0)</f>
        <v>628.67999999999995</v>
      </c>
      <c r="H106" s="44">
        <f t="shared" si="33"/>
        <v>825.83404800000005</v>
      </c>
      <c r="I106" s="45">
        <f t="shared" si="34"/>
        <v>1387.4012006400001</v>
      </c>
      <c r="K106" s="62"/>
      <c r="L106" s="63"/>
      <c r="M106" s="64"/>
      <c r="N106" s="46">
        <f t="shared" si="29"/>
        <v>71104</v>
      </c>
      <c r="O106" s="47" t="str">
        <f t="shared" si="30"/>
        <v>7.2.4</v>
      </c>
      <c r="P106" s="47" t="str">
        <f t="shared" si="31"/>
        <v>Portão de ferro de abrir em barra chata, inclusive chumbamento</v>
      </c>
      <c r="Q106" s="47" t="str">
        <f t="shared" si="32"/>
        <v>m2</v>
      </c>
      <c r="R106" s="47"/>
      <c r="S106" s="47"/>
      <c r="T106" s="47"/>
      <c r="U106" s="65"/>
      <c r="V106" s="64"/>
      <c r="W106" s="64"/>
    </row>
    <row r="107" spans="1:23" ht="25.5" x14ac:dyDescent="0.2">
      <c r="A107" s="39" t="s">
        <v>132</v>
      </c>
      <c r="B107" s="48">
        <v>71103</v>
      </c>
      <c r="C107" s="40" t="s">
        <v>19</v>
      </c>
      <c r="D107" s="41" t="str">
        <f>VLOOKUP(B107,'SERVIÇOS JUNHO-2025'!$A$1:$E$8877,3,0)</f>
        <v>Grade de tela tipo mosquiteiro de arame galvanizado #18, fio 32, inclusive, requadro em cantoneira de ferro 1/8"x1/2"x1/2"</v>
      </c>
      <c r="E107" s="40" t="str">
        <f>VLOOKUP(B107,'SERVIÇOS JUNHO-2025'!$A$1:$E$8877,4,0)</f>
        <v>m2</v>
      </c>
      <c r="F107" s="42">
        <f>VLOOKUP(B107,'MEMO CALCULO '!$B:$G,6,0)</f>
        <v>5.36</v>
      </c>
      <c r="G107" s="43">
        <f>VLOOKUP(B107,'SERVIÇOS JUNHO-2025'!$A$1:$E$8877,5,0)</f>
        <v>131.46</v>
      </c>
      <c r="H107" s="44">
        <f t="shared" si="33"/>
        <v>172.68585600000003</v>
      </c>
      <c r="I107" s="45">
        <f t="shared" si="34"/>
        <v>925.59618816000022</v>
      </c>
      <c r="K107" s="62"/>
      <c r="L107" s="63"/>
      <c r="M107" s="64"/>
      <c r="N107" s="46">
        <f t="shared" si="29"/>
        <v>71103</v>
      </c>
      <c r="O107" s="47" t="str">
        <f t="shared" si="30"/>
        <v>7.2.5</v>
      </c>
      <c r="P107" s="47" t="str">
        <f t="shared" si="31"/>
        <v>Grade de tela tipo mosquiteiro de arame galvanizado #18, fio 32, inclusive, requadro em cantoneira de ferro 1/8"x1/2"x1/2"</v>
      </c>
      <c r="Q107" s="47" t="str">
        <f t="shared" si="32"/>
        <v>m2</v>
      </c>
      <c r="R107" s="47"/>
      <c r="S107" s="47"/>
      <c r="T107" s="47"/>
      <c r="U107" s="65"/>
      <c r="V107" s="64"/>
      <c r="W107" s="64"/>
    </row>
    <row r="108" spans="1:23" ht="24.75" customHeight="1" x14ac:dyDescent="0.2">
      <c r="A108" s="39" t="s">
        <v>133</v>
      </c>
      <c r="B108" s="5" t="s">
        <v>134</v>
      </c>
      <c r="C108" s="5"/>
      <c r="D108" s="41" t="s">
        <v>135</v>
      </c>
      <c r="E108" s="40" t="s">
        <v>54</v>
      </c>
      <c r="F108" s="42">
        <f>VLOOKUP(B108,'MEMO CALCULO '!$B:$G,6,0)</f>
        <v>265.70999999999975</v>
      </c>
      <c r="G108" s="43">
        <f>'COMP.10_JANELA'!J31</f>
        <v>2235.4745807629997</v>
      </c>
      <c r="H108" s="44">
        <f t="shared" si="33"/>
        <v>2936.5194092902766</v>
      </c>
      <c r="I108" s="45">
        <f t="shared" si="34"/>
        <v>780262.57224251865</v>
      </c>
      <c r="K108" s="62"/>
      <c r="L108" s="63"/>
      <c r="M108" s="64"/>
      <c r="N108" s="46" t="str">
        <f t="shared" si="29"/>
        <v>COMP-10</v>
      </c>
      <c r="O108" s="47" t="str">
        <f t="shared" si="30"/>
        <v>7.2.6</v>
      </c>
      <c r="P108" s="47" t="str">
        <f t="shared" si="31"/>
        <v>Janela de correr tipo blindex com 4 folhas, sendo 2 folhas fixas e 2 folhas móveis, para vidro, inclusive vidro laminado de 12 mm</v>
      </c>
      <c r="Q108" s="47" t="str">
        <f t="shared" si="32"/>
        <v>m2</v>
      </c>
      <c r="R108" s="47"/>
      <c r="S108" s="47"/>
      <c r="T108" s="47"/>
      <c r="U108" s="65"/>
      <c r="V108" s="64"/>
      <c r="W108" s="64"/>
    </row>
    <row r="109" spans="1:23" ht="12.75" customHeight="1" x14ac:dyDescent="0.2">
      <c r="A109" s="39" t="s">
        <v>136</v>
      </c>
      <c r="B109" s="5" t="s">
        <v>137</v>
      </c>
      <c r="C109" s="5"/>
      <c r="D109" s="41" t="s">
        <v>138</v>
      </c>
      <c r="E109" s="40" t="s">
        <v>54</v>
      </c>
      <c r="F109" s="42">
        <f>VLOOKUP(B109,'MEMO CALCULO '!$B:$G,6,0)</f>
        <v>27.32</v>
      </c>
      <c r="G109" s="43">
        <f>'COMP.11_PORTAS'!J24</f>
        <v>1927.2441407630001</v>
      </c>
      <c r="H109" s="44">
        <f t="shared" si="33"/>
        <v>2531.6279033062769</v>
      </c>
      <c r="I109" s="45">
        <f t="shared" si="34"/>
        <v>69164.07431832749</v>
      </c>
      <c r="K109" s="62"/>
      <c r="L109" s="63"/>
      <c r="M109" s="64"/>
      <c r="N109" s="46" t="str">
        <f t="shared" si="29"/>
        <v>COMP-11</v>
      </c>
      <c r="O109" s="47" t="str">
        <f t="shared" si="30"/>
        <v>7.2.7</v>
      </c>
      <c r="P109" s="47" t="str">
        <f t="shared" si="31"/>
        <v>Porta de abrir tipo blindex, inclusive vidro laminado de 12 mm e ferragens</v>
      </c>
      <c r="Q109" s="47" t="str">
        <f t="shared" si="32"/>
        <v>m2</v>
      </c>
      <c r="R109" s="47"/>
      <c r="S109" s="47"/>
      <c r="T109" s="47"/>
      <c r="U109" s="65"/>
      <c r="V109" s="64"/>
      <c r="W109" s="64"/>
    </row>
    <row r="110" spans="1:23" ht="24.75" customHeight="1" x14ac:dyDescent="0.2">
      <c r="A110" s="39" t="s">
        <v>139</v>
      </c>
      <c r="B110" s="5" t="s">
        <v>140</v>
      </c>
      <c r="C110" s="5"/>
      <c r="D110" s="41" t="s">
        <v>141</v>
      </c>
      <c r="E110" s="40" t="s">
        <v>54</v>
      </c>
      <c r="F110" s="42">
        <f>VLOOKUP(B110,'MEMO CALCULO '!$B:$G,6,0)</f>
        <v>39.6</v>
      </c>
      <c r="G110" s="43">
        <f>'COMP.12_BASCULA'!J21</f>
        <v>2977.3198607629997</v>
      </c>
      <c r="H110" s="44">
        <f t="shared" si="33"/>
        <v>3911.0073690982767</v>
      </c>
      <c r="I110" s="45">
        <f t="shared" si="34"/>
        <v>154875.89181629175</v>
      </c>
      <c r="K110" s="62"/>
      <c r="L110" s="63"/>
      <c r="M110" s="64"/>
      <c r="N110" s="46" t="str">
        <f t="shared" si="29"/>
        <v>COMP-12</v>
      </c>
      <c r="O110" s="47" t="str">
        <f t="shared" si="30"/>
        <v>7.2.8</v>
      </c>
      <c r="P110" s="47" t="str">
        <f t="shared" si="31"/>
        <v>Janela basculante tipo blindex,3 folhas, sendo 2 fixas (superior e inferior) e 1 basculante, inclusive vidro laminado de 12 mm</v>
      </c>
      <c r="Q110" s="47" t="str">
        <f t="shared" si="32"/>
        <v>m2</v>
      </c>
      <c r="R110" s="47"/>
      <c r="S110" s="47"/>
      <c r="T110" s="47"/>
      <c r="U110" s="65"/>
      <c r="V110" s="64"/>
      <c r="W110" s="64"/>
    </row>
    <row r="111" spans="1:23" ht="24.75" customHeight="1" x14ac:dyDescent="0.2">
      <c r="A111" s="39" t="s">
        <v>142</v>
      </c>
      <c r="B111" s="5" t="s">
        <v>143</v>
      </c>
      <c r="C111" s="5"/>
      <c r="D111" s="41" t="s">
        <v>144</v>
      </c>
      <c r="E111" s="40" t="s">
        <v>121</v>
      </c>
      <c r="F111" s="42">
        <f>VLOOKUP(B111,'MEMO CALCULO '!$B:$G,6,0)</f>
        <v>2</v>
      </c>
      <c r="G111" s="43">
        <f>'COMP.13_PIVOTANTE'!J21</f>
        <v>9878.066936020914</v>
      </c>
      <c r="H111" s="44">
        <f t="shared" si="33"/>
        <v>12975.828727157073</v>
      </c>
      <c r="I111" s="45">
        <f t="shared" si="34"/>
        <v>25951.657454314147</v>
      </c>
      <c r="K111" s="62"/>
      <c r="L111" s="63"/>
      <c r="M111" s="64"/>
      <c r="N111" s="46" t="str">
        <f t="shared" si="29"/>
        <v>COMP-13</v>
      </c>
      <c r="O111" s="47" t="str">
        <f t="shared" si="30"/>
        <v>7.2.9</v>
      </c>
      <c r="P111" s="47" t="str">
        <f t="shared" si="31"/>
        <v>Janela pivotante tipo blindex,2,50 m x 2,35 m,inclusive vidro laminado de 12 mm</v>
      </c>
      <c r="Q111" s="47" t="str">
        <f t="shared" si="32"/>
        <v>und</v>
      </c>
      <c r="R111" s="47"/>
      <c r="S111" s="47"/>
      <c r="T111" s="47"/>
      <c r="U111" s="65"/>
      <c r="V111" s="64"/>
      <c r="W111" s="64"/>
    </row>
    <row r="112" spans="1:23" x14ac:dyDescent="0.2">
      <c r="A112" s="49"/>
      <c r="B112" s="50"/>
      <c r="C112" s="50"/>
      <c r="D112" s="50"/>
      <c r="E112" s="50"/>
      <c r="F112" s="50"/>
      <c r="G112" s="50"/>
      <c r="H112" s="51" t="s">
        <v>25</v>
      </c>
      <c r="I112" s="52">
        <f>SUM(I97:I111)</f>
        <v>1353187.7706521677</v>
      </c>
      <c r="K112" s="62"/>
      <c r="L112" s="63"/>
      <c r="M112" s="64"/>
      <c r="N112" s="46">
        <f t="shared" si="29"/>
        <v>0</v>
      </c>
      <c r="O112" s="47">
        <f t="shared" si="30"/>
        <v>0</v>
      </c>
      <c r="P112" s="47">
        <f t="shared" si="31"/>
        <v>0</v>
      </c>
      <c r="Q112" s="47">
        <f t="shared" si="32"/>
        <v>0</v>
      </c>
      <c r="R112" s="47"/>
      <c r="S112" s="47"/>
      <c r="T112" s="47"/>
      <c r="U112" s="65"/>
      <c r="V112" s="64"/>
      <c r="W112" s="64"/>
    </row>
    <row r="113" spans="1:23" x14ac:dyDescent="0.2">
      <c r="A113" s="53"/>
      <c r="B113" s="54"/>
      <c r="C113" s="54"/>
      <c r="D113" s="54"/>
      <c r="E113" s="54"/>
      <c r="F113" s="54"/>
      <c r="G113" s="54"/>
      <c r="H113" s="55"/>
      <c r="I113" s="56"/>
      <c r="K113" s="62"/>
      <c r="L113" s="63"/>
      <c r="M113" s="64"/>
      <c r="N113" s="46"/>
      <c r="O113" s="47"/>
      <c r="P113" s="47"/>
      <c r="Q113" s="47"/>
      <c r="R113" s="47"/>
      <c r="S113" s="47"/>
      <c r="T113" s="47"/>
      <c r="U113" s="65"/>
      <c r="V113" s="64"/>
      <c r="W113" s="64"/>
    </row>
    <row r="114" spans="1:23" x14ac:dyDescent="0.2">
      <c r="A114" s="34">
        <v>8</v>
      </c>
      <c r="B114" s="6"/>
      <c r="C114" s="6"/>
      <c r="D114" s="36" t="s">
        <v>145</v>
      </c>
      <c r="E114" s="37"/>
      <c r="F114" s="37"/>
      <c r="G114" s="37"/>
      <c r="H114" s="37"/>
      <c r="I114" s="38"/>
      <c r="K114" s="62"/>
      <c r="L114" s="63"/>
      <c r="M114" s="64"/>
      <c r="N114" s="46"/>
      <c r="O114" s="47"/>
      <c r="P114" s="47"/>
      <c r="Q114" s="47"/>
      <c r="R114" s="47"/>
      <c r="S114" s="47"/>
      <c r="T114" s="47"/>
      <c r="U114" s="65"/>
      <c r="V114" s="64"/>
      <c r="W114" s="64"/>
    </row>
    <row r="115" spans="1:23" ht="38.25" x14ac:dyDescent="0.2">
      <c r="A115" s="39" t="s">
        <v>146</v>
      </c>
      <c r="B115" s="40">
        <v>80201</v>
      </c>
      <c r="C115" s="40" t="s">
        <v>19</v>
      </c>
      <c r="D115" s="41" t="str">
        <f>VLOOKUP(B115,'SERVIÇOS JUNHO-2025'!$A$1:$E$8877,3,0)</f>
        <v>Espelho para banheiros espessura 4 mm, incluindo chapa compensada 10 mm, moldura de alumínio em perfil L 3/4", fixado com parafusos cromados</v>
      </c>
      <c r="E115" s="40" t="str">
        <f>VLOOKUP(B115,'SERVIÇOS JUNHO-2025'!$A$1:$E$8877,4,0)</f>
        <v>m2</v>
      </c>
      <c r="F115" s="42">
        <f>VLOOKUP(B115,'MEMO CALCULO '!$B:$G,6,0)</f>
        <v>12.36</v>
      </c>
      <c r="G115" s="43">
        <f>VLOOKUP(B115,'SERVIÇOS JUNHO-2025'!$A$1:$E$8877,5,0)</f>
        <v>718.81</v>
      </c>
      <c r="H115" s="44">
        <f>G115*(1+$I$6)</f>
        <v>944.22881600000005</v>
      </c>
      <c r="I115" s="45">
        <f>IFERROR((F115*H115),0)</f>
        <v>11670.66816576</v>
      </c>
      <c r="K115" s="62"/>
      <c r="L115" s="63"/>
      <c r="M115" s="64"/>
      <c r="N115" s="46">
        <f>B115</f>
        <v>80201</v>
      </c>
      <c r="O115" s="47" t="str">
        <f>A115</f>
        <v>8.1</v>
      </c>
      <c r="P115" s="47" t="str">
        <f>D115</f>
        <v>Espelho para banheiros espessura 4 mm, incluindo chapa compensada 10 mm, moldura de alumínio em perfil L 3/4", fixado com parafusos cromados</v>
      </c>
      <c r="Q115" s="47" t="str">
        <f>E115</f>
        <v>m2</v>
      </c>
      <c r="R115" s="47"/>
      <c r="S115" s="47"/>
      <c r="T115" s="47"/>
      <c r="U115" s="65"/>
      <c r="V115" s="64"/>
      <c r="W115" s="64"/>
    </row>
    <row r="116" spans="1:23" ht="38.25" x14ac:dyDescent="0.2">
      <c r="A116" s="39" t="s">
        <v>147</v>
      </c>
      <c r="B116" s="48">
        <v>80203</v>
      </c>
      <c r="C116" s="40" t="s">
        <v>19</v>
      </c>
      <c r="D116" s="41" t="str">
        <f>VLOOKUP(B116,'SERVIÇOS JUNHO-2025'!$A$1:$E$8877,3,0)</f>
        <v>Espelho prata esp. 4 mm sobre caixa de compensado colado revestido com fórmica e fixado com parafuso cromado e bucha, dim. 1,80 x 0,40m, conforme detalhe em projeto</v>
      </c>
      <c r="E116" s="40" t="str">
        <f>VLOOKUP(B116,'SERVIÇOS JUNHO-2025'!$A$1:$E$8877,4,0)</f>
        <v>m2</v>
      </c>
      <c r="F116" s="42">
        <f>VLOOKUP(B116,'MEMO CALCULO '!$B:$G,6,0)</f>
        <v>2.08</v>
      </c>
      <c r="G116" s="43">
        <f>VLOOKUP(B116,'SERVIÇOS JUNHO-2025'!$A$1:$E$8877,5,0)</f>
        <v>723.4</v>
      </c>
      <c r="H116" s="44">
        <f>G116*(1+$I$6)</f>
        <v>950.25824</v>
      </c>
      <c r="I116" s="45">
        <f>IFERROR((F116*H116),0)</f>
        <v>1976.5371392</v>
      </c>
      <c r="K116" s="62"/>
      <c r="L116" s="63"/>
      <c r="M116" s="64"/>
      <c r="N116" s="46">
        <f>B116</f>
        <v>80203</v>
      </c>
      <c r="O116" s="47" t="str">
        <f>A116</f>
        <v>8.2</v>
      </c>
      <c r="P116" s="47" t="str">
        <f>D116</f>
        <v>Espelho prata esp. 4 mm sobre caixa de compensado colado revestido com fórmica e fixado com parafuso cromado e bucha, dim. 1,80 x 0,40m, conforme detalhe em projeto</v>
      </c>
      <c r="Q116" s="47" t="str">
        <f>E116</f>
        <v>m2</v>
      </c>
      <c r="R116" s="47"/>
      <c r="S116" s="47"/>
      <c r="T116" s="47"/>
      <c r="U116" s="65"/>
      <c r="V116" s="64"/>
      <c r="W116" s="64"/>
    </row>
    <row r="117" spans="1:23" x14ac:dyDescent="0.2">
      <c r="A117" s="49"/>
      <c r="B117" s="50"/>
      <c r="C117" s="50"/>
      <c r="D117" s="50"/>
      <c r="E117" s="50"/>
      <c r="F117" s="50"/>
      <c r="G117" s="50"/>
      <c r="H117" s="51" t="s">
        <v>25</v>
      </c>
      <c r="I117" s="52">
        <f>SUM(I115:I116)</f>
        <v>13647.20530496</v>
      </c>
      <c r="K117" s="62"/>
      <c r="L117" s="63"/>
      <c r="M117" s="64"/>
      <c r="N117" s="46"/>
      <c r="O117" s="47"/>
      <c r="P117" s="47"/>
      <c r="Q117" s="47"/>
      <c r="R117" s="47"/>
      <c r="S117" s="47"/>
      <c r="T117" s="47"/>
      <c r="U117" s="65"/>
      <c r="V117" s="64"/>
      <c r="W117" s="64"/>
    </row>
    <row r="118" spans="1:23" x14ac:dyDescent="0.2">
      <c r="A118" s="53"/>
      <c r="B118" s="54"/>
      <c r="C118" s="54"/>
      <c r="D118" s="54"/>
      <c r="E118" s="54"/>
      <c r="F118" s="54"/>
      <c r="G118" s="54"/>
      <c r="H118" s="55"/>
      <c r="I118" s="56"/>
      <c r="K118" s="62"/>
      <c r="L118" s="63"/>
      <c r="M118" s="64"/>
      <c r="N118" s="46"/>
      <c r="O118" s="47"/>
      <c r="P118" s="47"/>
      <c r="Q118" s="47"/>
      <c r="R118" s="47"/>
      <c r="S118" s="47"/>
      <c r="T118" s="47"/>
      <c r="U118" s="65"/>
      <c r="V118" s="64"/>
      <c r="W118" s="64"/>
    </row>
    <row r="119" spans="1:23" x14ac:dyDescent="0.2">
      <c r="A119" s="34">
        <v>9</v>
      </c>
      <c r="B119" s="6"/>
      <c r="C119" s="6"/>
      <c r="D119" s="36" t="s">
        <v>148</v>
      </c>
      <c r="E119" s="37"/>
      <c r="F119" s="37"/>
      <c r="G119" s="37"/>
      <c r="H119" s="37"/>
      <c r="I119" s="38"/>
      <c r="K119" s="62"/>
      <c r="L119" s="63"/>
      <c r="M119" s="64"/>
      <c r="N119" s="46">
        <f t="shared" ref="N119:N137" si="35">B119</f>
        <v>0</v>
      </c>
      <c r="O119" s="47">
        <f t="shared" ref="O119:O137" si="36">A119</f>
        <v>9</v>
      </c>
      <c r="P119" s="47" t="str">
        <f t="shared" ref="P119:P137" si="37">D119</f>
        <v>REVESTIMENTOS</v>
      </c>
      <c r="Q119" s="47">
        <f t="shared" ref="Q119:Q137" si="38">E119</f>
        <v>0</v>
      </c>
      <c r="R119" s="47"/>
      <c r="S119" s="47"/>
      <c r="T119" s="47"/>
      <c r="U119" s="65"/>
      <c r="V119" s="64"/>
      <c r="W119" s="64"/>
    </row>
    <row r="120" spans="1:23" ht="25.5" x14ac:dyDescent="0.2">
      <c r="A120" s="39" t="s">
        <v>149</v>
      </c>
      <c r="B120" s="40">
        <v>120227</v>
      </c>
      <c r="C120" s="40" t="s">
        <v>19</v>
      </c>
      <c r="D120" s="41" t="str">
        <f>VLOOKUP(B120,'SERVIÇOS JUNHO-2025'!$A$1:$E$8877,3,0)</f>
        <v>Roda parede em granito cinza andorinha 7x2cm, com acabamento abaulado nos dois lados</v>
      </c>
      <c r="E120" s="40" t="str">
        <f>VLOOKUP(B120,'SERVIÇOS JUNHO-2025'!$A$1:$E$8877,4,0)</f>
        <v>m</v>
      </c>
      <c r="F120" s="42">
        <f>VLOOKUP(B120,'MEMO CALCULO '!$B:$G,6,0)</f>
        <v>922.33</v>
      </c>
      <c r="G120" s="43">
        <f>VLOOKUP(B120,'SERVIÇOS JUNHO-2025'!$A$1:$E$8877,5,0)</f>
        <v>51.99</v>
      </c>
      <c r="H120" s="44">
        <f>G120*(1+$I$6)</f>
        <v>68.294064000000006</v>
      </c>
      <c r="I120" s="45">
        <f>IFERROR((F120*H120),0)</f>
        <v>62989.664049120009</v>
      </c>
      <c r="K120" s="62"/>
      <c r="L120" s="63"/>
      <c r="M120" s="64"/>
      <c r="N120" s="46">
        <f t="shared" si="35"/>
        <v>120227</v>
      </c>
      <c r="O120" s="47" t="str">
        <f t="shared" si="36"/>
        <v>9.1</v>
      </c>
      <c r="P120" s="47" t="str">
        <f t="shared" si="37"/>
        <v>Roda parede em granito cinza andorinha 7x2cm, com acabamento abaulado nos dois lados</v>
      </c>
      <c r="Q120" s="47" t="str">
        <f t="shared" si="38"/>
        <v>m</v>
      </c>
      <c r="R120" s="47"/>
      <c r="S120" s="47"/>
      <c r="T120" s="47"/>
      <c r="U120" s="65"/>
      <c r="V120" s="64"/>
      <c r="W120" s="64"/>
    </row>
    <row r="121" spans="1:23" ht="38.25" x14ac:dyDescent="0.2">
      <c r="A121" s="39" t="s">
        <v>150</v>
      </c>
      <c r="B121" s="40">
        <v>120232</v>
      </c>
      <c r="C121" s="40" t="s">
        <v>19</v>
      </c>
      <c r="D121" s="41" t="str">
        <f>VLOOKUP(B121,'SERVIÇOS JUNHO-2025'!$A$1:$E$8877,3,0)</f>
        <v>Cerâmica 10 x 10 cm, branco brilhante ref Galeria Mesh BR telada, ELIANE, STRUFALDI, CERAL, empregando argamassa colante, inclusive rejuntamento junta plus cinza claro esp. 3 mm</v>
      </c>
      <c r="E121" s="40" t="str">
        <f>VLOOKUP(B121,'SERVIÇOS JUNHO-2025'!$A$1:$E$8877,4,0)</f>
        <v>m2</v>
      </c>
      <c r="F121" s="42">
        <f>VLOOKUP(B121,'MEMO CALCULO '!$B:$G,6,0)</f>
        <v>1131.99</v>
      </c>
      <c r="G121" s="43">
        <f>VLOOKUP(B121,'SERVIÇOS JUNHO-2025'!$A$1:$E$8877,5,0)</f>
        <v>116.34</v>
      </c>
      <c r="H121" s="44">
        <f>G121*(1+$I$6)</f>
        <v>152.82422400000002</v>
      </c>
      <c r="I121" s="45">
        <f>IFERROR((F121*H121),0)</f>
        <v>172995.49332576001</v>
      </c>
      <c r="K121" s="62"/>
      <c r="L121" s="63"/>
      <c r="M121" s="64"/>
      <c r="N121" s="46">
        <f t="shared" si="35"/>
        <v>120232</v>
      </c>
      <c r="O121" s="47" t="str">
        <f t="shared" si="36"/>
        <v>9.2</v>
      </c>
      <c r="P121" s="47" t="str">
        <f t="shared" si="37"/>
        <v>Cerâmica 10 x 10 cm, branco brilhante ref Galeria Mesh BR telada, ELIANE, STRUFALDI, CERAL, empregando argamassa colante, inclusive rejuntamento junta plus cinza claro esp. 3 mm</v>
      </c>
      <c r="Q121" s="47" t="str">
        <f t="shared" si="38"/>
        <v>m2</v>
      </c>
      <c r="R121" s="47"/>
      <c r="S121" s="47"/>
      <c r="T121" s="47"/>
      <c r="U121" s="65"/>
      <c r="V121" s="64"/>
      <c r="W121" s="64"/>
    </row>
    <row r="122" spans="1:23" ht="38.25" x14ac:dyDescent="0.2">
      <c r="A122" s="39" t="s">
        <v>151</v>
      </c>
      <c r="B122" s="40">
        <v>130236</v>
      </c>
      <c r="C122" s="40" t="s">
        <v>19</v>
      </c>
      <c r="D122" s="41" t="str">
        <f>VLOOKUP(B122,'SERVIÇOS JUNHO-2025'!$A$1:$E$8877,3,0)</f>
        <v>Piso cerâmico esmaltado, PEI 5, acabamento semibrilho, dim. 45x45cm, ref. de cor CARGO PLUS WHITE Eliane/equiv. assentado com argamassa de cimento colante, inclusive rejuntamento</v>
      </c>
      <c r="E122" s="40" t="str">
        <f>VLOOKUP(B122,'SERVIÇOS JUNHO-2025'!$A$1:$E$8877,4,0)</f>
        <v>m2</v>
      </c>
      <c r="F122" s="42">
        <f>VLOOKUP(B122,'MEMO CALCULO '!$B:$G,6,0)</f>
        <v>3.53</v>
      </c>
      <c r="G122" s="43">
        <f>VLOOKUP(B122,'SERVIÇOS JUNHO-2025'!$A$1:$E$8877,5,0)</f>
        <v>93.46</v>
      </c>
      <c r="H122" s="44">
        <f>G122*(1+$I$6)</f>
        <v>122.76905600000001</v>
      </c>
      <c r="I122" s="45">
        <f>IFERROR((F122*H122),0)</f>
        <v>433.37476767999999</v>
      </c>
      <c r="K122" s="62"/>
      <c r="L122" s="63"/>
      <c r="M122" s="64"/>
      <c r="N122" s="46">
        <f t="shared" si="35"/>
        <v>130236</v>
      </c>
      <c r="O122" s="47" t="str">
        <f t="shared" si="36"/>
        <v>9.3</v>
      </c>
      <c r="P122" s="47" t="str">
        <f t="shared" si="37"/>
        <v>Piso cerâmico esmaltado, PEI 5, acabamento semibrilho, dim. 45x45cm, ref. de cor CARGO PLUS WHITE Eliane/equiv. assentado com argamassa de cimento colante, inclusive rejuntamento</v>
      </c>
      <c r="Q122" s="47" t="str">
        <f t="shared" si="38"/>
        <v>m2</v>
      </c>
      <c r="R122" s="47"/>
      <c r="S122" s="47"/>
      <c r="T122" s="47"/>
      <c r="U122" s="65"/>
      <c r="V122" s="64"/>
      <c r="W122" s="64"/>
    </row>
    <row r="123" spans="1:23" ht="51" x14ac:dyDescent="0.2">
      <c r="A123" s="39" t="s">
        <v>152</v>
      </c>
      <c r="B123" s="40">
        <v>120241</v>
      </c>
      <c r="C123" s="40" t="s">
        <v>19</v>
      </c>
      <c r="D123" s="41" t="str">
        <f>VLOOKUP(B123,'SERVIÇOS JUNHO-2025'!$A$1:$E$8877,3,0)</f>
        <v>Cerâmica retificada, acabamento brilhante, dim. 32x60cm, ref. TRADIZIONALLE BIANCO Biancogres/equiv. assentado com argamassa de cimento colante, inclusive rejuntamento com argamassapre-fabricada para rejunte</v>
      </c>
      <c r="E123" s="40" t="str">
        <f>VLOOKUP(B123,'SERVIÇOS JUNHO-2025'!$A$1:$E$8877,4,0)</f>
        <v>m2</v>
      </c>
      <c r="F123" s="42">
        <f>VLOOKUP(B123,'MEMO CALCULO '!$B:$G,6,0)</f>
        <v>475.03000000000003</v>
      </c>
      <c r="G123" s="43">
        <f>VLOOKUP(B123,'SERVIÇOS JUNHO-2025'!$A$1:$E$8877,5,0)</f>
        <v>84.03</v>
      </c>
      <c r="H123" s="44">
        <f>G123*(1+$I$6)</f>
        <v>110.38180800000001</v>
      </c>
      <c r="I123" s="45">
        <f>IFERROR((F123*H123),0)</f>
        <v>52434.670254240009</v>
      </c>
      <c r="K123" s="62"/>
      <c r="L123" s="63"/>
      <c r="M123" s="64"/>
      <c r="N123" s="46">
        <f t="shared" si="35"/>
        <v>120241</v>
      </c>
      <c r="O123" s="47" t="str">
        <f t="shared" si="36"/>
        <v>9.4</v>
      </c>
      <c r="P123" s="47" t="str">
        <f t="shared" si="37"/>
        <v>Cerâmica retificada, acabamento brilhante, dim. 32x60cm, ref. TRADIZIONALLE BIANCO Biancogres/equiv. assentado com argamassa de cimento colante, inclusive rejuntamento com argamassapre-fabricada para rejunte</v>
      </c>
      <c r="Q123" s="47" t="str">
        <f t="shared" si="38"/>
        <v>m2</v>
      </c>
      <c r="R123" s="47"/>
      <c r="S123" s="47"/>
      <c r="T123" s="47"/>
      <c r="U123" s="65"/>
      <c r="V123" s="64"/>
      <c r="W123" s="64"/>
    </row>
    <row r="124" spans="1:23" ht="38.25" x14ac:dyDescent="0.2">
      <c r="A124" s="39" t="s">
        <v>153</v>
      </c>
      <c r="B124" s="40">
        <v>120221</v>
      </c>
      <c r="C124" s="40" t="s">
        <v>19</v>
      </c>
      <c r="D124" s="41" t="str">
        <f>VLOOKUP(B124,'SERVIÇOS JUNHO-2025'!$A$1:$E$8877,3,0)</f>
        <v>Pastilha cerâmica branca 5 x 5 cm, assentada com argamassa de cimento colante e rejunte pré-fabricado, marcas de referência Atlas, Jatobá, NGK ou equivalentwe</v>
      </c>
      <c r="E124" s="40" t="str">
        <f>VLOOKUP(B124,'SERVIÇOS JUNHO-2025'!$A$1:$E$8877,4,0)</f>
        <v>m2</v>
      </c>
      <c r="F124" s="42">
        <f>VLOOKUP(B124,'MEMO CALCULO '!$B:$G,6,0)</f>
        <v>1415.0599999999997</v>
      </c>
      <c r="G124" s="43">
        <f>VLOOKUP(B124,'SERVIÇOS JUNHO-2025'!$A$1:$E$8877,5,0)</f>
        <v>249.84</v>
      </c>
      <c r="H124" s="44">
        <f>G124*(1+$I$6)</f>
        <v>328.18982400000004</v>
      </c>
      <c r="I124" s="45">
        <f>IFERROR((F124*H124),0)</f>
        <v>464408.29234943999</v>
      </c>
      <c r="K124" s="62"/>
      <c r="L124" s="63"/>
      <c r="M124" s="64"/>
      <c r="N124" s="46">
        <f t="shared" si="35"/>
        <v>120221</v>
      </c>
      <c r="O124" s="47" t="str">
        <f t="shared" si="36"/>
        <v>9.5</v>
      </c>
      <c r="P124" s="47" t="str">
        <f t="shared" si="37"/>
        <v>Pastilha cerâmica branca 5 x 5 cm, assentada com argamassa de cimento colante e rejunte pré-fabricado, marcas de referência Atlas, Jatobá, NGK ou equivalentwe</v>
      </c>
      <c r="Q124" s="47" t="str">
        <f t="shared" si="38"/>
        <v>m2</v>
      </c>
      <c r="R124" s="47"/>
      <c r="S124" s="47"/>
      <c r="T124" s="47"/>
      <c r="U124" s="65"/>
      <c r="V124" s="64"/>
      <c r="W124" s="64"/>
    </row>
    <row r="125" spans="1:23" x14ac:dyDescent="0.2">
      <c r="A125" s="49"/>
      <c r="B125" s="50"/>
      <c r="C125" s="50"/>
      <c r="D125" s="50"/>
      <c r="E125" s="50"/>
      <c r="F125" s="50"/>
      <c r="G125" s="50" t="s">
        <v>127</v>
      </c>
      <c r="H125" s="51" t="s">
        <v>25</v>
      </c>
      <c r="I125" s="52">
        <f>SUM(I120:I124)</f>
        <v>753261.49474624009</v>
      </c>
      <c r="K125" s="62"/>
      <c r="L125" s="63"/>
      <c r="M125" s="64"/>
      <c r="N125" s="46">
        <f t="shared" si="35"/>
        <v>0</v>
      </c>
      <c r="O125" s="47">
        <f t="shared" si="36"/>
        <v>0</v>
      </c>
      <c r="P125" s="47">
        <f t="shared" si="37"/>
        <v>0</v>
      </c>
      <c r="Q125" s="47">
        <f t="shared" si="38"/>
        <v>0</v>
      </c>
      <c r="R125" s="47"/>
      <c r="S125" s="47"/>
      <c r="T125" s="47"/>
      <c r="U125" s="65"/>
      <c r="V125" s="64"/>
      <c r="W125" s="64"/>
    </row>
    <row r="126" spans="1:23" x14ac:dyDescent="0.2">
      <c r="A126" s="53"/>
      <c r="B126" s="54"/>
      <c r="C126" s="54"/>
      <c r="D126" s="54"/>
      <c r="E126" s="54"/>
      <c r="F126" s="54"/>
      <c r="G126" s="54"/>
      <c r="H126" s="55"/>
      <c r="I126" s="56"/>
      <c r="K126" s="62"/>
      <c r="L126" s="63"/>
      <c r="M126" s="64"/>
      <c r="N126" s="46">
        <f t="shared" si="35"/>
        <v>0</v>
      </c>
      <c r="O126" s="47">
        <f t="shared" si="36"/>
        <v>0</v>
      </c>
      <c r="P126" s="47">
        <f t="shared" si="37"/>
        <v>0</v>
      </c>
      <c r="Q126" s="47">
        <f t="shared" si="38"/>
        <v>0</v>
      </c>
      <c r="R126" s="47"/>
      <c r="S126" s="47"/>
      <c r="T126" s="47"/>
      <c r="U126" s="65"/>
      <c r="V126" s="64"/>
      <c r="W126" s="64"/>
    </row>
    <row r="127" spans="1:23" x14ac:dyDescent="0.2">
      <c r="A127" s="34">
        <v>10</v>
      </c>
      <c r="B127" s="6"/>
      <c r="C127" s="6"/>
      <c r="D127" s="36" t="s">
        <v>154</v>
      </c>
      <c r="E127" s="37"/>
      <c r="F127" s="37"/>
      <c r="G127" s="37"/>
      <c r="H127" s="37"/>
      <c r="I127" s="38"/>
      <c r="K127" s="62"/>
      <c r="L127" s="63"/>
      <c r="M127" s="64"/>
      <c r="N127" s="46">
        <f t="shared" si="35"/>
        <v>0</v>
      </c>
      <c r="O127" s="47">
        <f t="shared" si="36"/>
        <v>10</v>
      </c>
      <c r="P127" s="47" t="str">
        <f t="shared" si="37"/>
        <v>PINTURA</v>
      </c>
      <c r="Q127" s="47">
        <f t="shared" si="38"/>
        <v>0</v>
      </c>
      <c r="R127" s="47"/>
      <c r="S127" s="47"/>
      <c r="T127" s="47"/>
      <c r="U127" s="65"/>
      <c r="V127" s="64"/>
      <c r="W127" s="64"/>
    </row>
    <row r="128" spans="1:23" x14ac:dyDescent="0.2">
      <c r="A128" s="34" t="s">
        <v>155</v>
      </c>
      <c r="B128" s="6"/>
      <c r="C128" s="6"/>
      <c r="D128" s="36" t="s">
        <v>156</v>
      </c>
      <c r="E128" s="37"/>
      <c r="F128" s="37"/>
      <c r="G128" s="37"/>
      <c r="H128" s="37"/>
      <c r="I128" s="38"/>
      <c r="K128" s="62"/>
      <c r="L128" s="63"/>
      <c r="M128" s="64"/>
      <c r="N128" s="46">
        <f t="shared" si="35"/>
        <v>0</v>
      </c>
      <c r="O128" s="47" t="str">
        <f t="shared" si="36"/>
        <v>10.1</v>
      </c>
      <c r="P128" s="47" t="str">
        <f t="shared" si="37"/>
        <v>SOBRE MADEIRA</v>
      </c>
      <c r="Q128" s="47">
        <f t="shared" si="38"/>
        <v>0</v>
      </c>
      <c r="R128" s="47"/>
      <c r="S128" s="47"/>
      <c r="T128" s="47"/>
      <c r="U128" s="65"/>
      <c r="V128" s="64"/>
      <c r="W128" s="64"/>
    </row>
    <row r="129" spans="1:23" ht="51" x14ac:dyDescent="0.2">
      <c r="A129" s="39" t="s">
        <v>157</v>
      </c>
      <c r="B129" s="40">
        <v>190301</v>
      </c>
      <c r="C129" s="40" t="s">
        <v>19</v>
      </c>
      <c r="D129" s="41" t="str">
        <f>VLOOKUP(B129,'SERVIÇOS JUNHO-2025'!$A$1:$E$8877,3,0)</f>
        <v>Emassamento de esquadrias e elementos de madeira, com duas demãos de massa à base água, referência Suvinil, Coral, Sherwin Williams ou equivalente, inclusive uma demão de fundo nivelador alquídico branco, referência Suvinil, Coral ou Metalatex ou equivalente</v>
      </c>
      <c r="E129" s="40" t="str">
        <f>VLOOKUP(B129,'SERVIÇOS JUNHO-2025'!$A$1:$E$8877,4,0)</f>
        <v>m2</v>
      </c>
      <c r="F129" s="42">
        <f>VLOOKUP(B129,'MEMO CALCULO '!$B:$G,6,0)</f>
        <v>239.39999999999989</v>
      </c>
      <c r="G129" s="43">
        <f>VLOOKUP(B129,'SERVIÇOS JUNHO-2025'!$A$1:$E$8877,5,0)</f>
        <v>48.49</v>
      </c>
      <c r="H129" s="44">
        <f>G129*(1+$I$6)</f>
        <v>63.696464000000006</v>
      </c>
      <c r="I129" s="45">
        <f>IFERROR((F129*H129),0)</f>
        <v>15248.933481599994</v>
      </c>
      <c r="K129" s="62"/>
      <c r="L129" s="63"/>
      <c r="M129" s="64"/>
      <c r="N129" s="46">
        <f t="shared" si="35"/>
        <v>190301</v>
      </c>
      <c r="O129" s="47" t="str">
        <f t="shared" si="36"/>
        <v>10.1.1</v>
      </c>
      <c r="P129" s="47" t="str">
        <f t="shared" si="37"/>
        <v>Emassamento de esquadrias e elementos de madeira, com duas demãos de massa à base água, referência Suvinil, Coral, Sherwin Williams ou equivalente, inclusive uma demão de fundo nivelador alquídico branco, referência Suvinil, Coral ou Metalatex ou equivalente</v>
      </c>
      <c r="Q129" s="47" t="str">
        <f t="shared" si="38"/>
        <v>m2</v>
      </c>
      <c r="R129" s="47"/>
      <c r="S129" s="47"/>
      <c r="T129" s="47"/>
      <c r="U129" s="65"/>
      <c r="V129" s="64"/>
      <c r="W129" s="64"/>
    </row>
    <row r="130" spans="1:23" ht="51" x14ac:dyDescent="0.2">
      <c r="A130" s="39" t="s">
        <v>158</v>
      </c>
      <c r="B130" s="40">
        <v>190302</v>
      </c>
      <c r="C130" s="40" t="s">
        <v>19</v>
      </c>
      <c r="D130" s="41" t="str">
        <f>VLOOKUP(B130,'SERVIÇOS JUNHO-2025'!$A$1:$E$8877,3,0)</f>
        <v>Pintura de esquadrias e elementos de madeira, aplicação manual, com duas demãos de tinta esmalte sintético referência Suvinil, Coral ou Metalatex, inclusive fundo branco nivelador, referência Suvinil, Coral e Metalatex ou equivalente</v>
      </c>
      <c r="E130" s="40" t="str">
        <f>VLOOKUP(B130,'SERVIÇOS JUNHO-2025'!$A$1:$E$8877,4,0)</f>
        <v>m2</v>
      </c>
      <c r="F130" s="42">
        <f>VLOOKUP(B130,'MEMO CALCULO '!$B:$G,6,0)</f>
        <v>239.39999999999989</v>
      </c>
      <c r="G130" s="43">
        <f>VLOOKUP(B130,'SERVIÇOS JUNHO-2025'!$A$1:$E$8877,5,0)</f>
        <v>43.16</v>
      </c>
      <c r="H130" s="44">
        <f>G130*(1+$I$6)</f>
        <v>56.694975999999997</v>
      </c>
      <c r="I130" s="45">
        <f>IFERROR((F130*H130),0)</f>
        <v>13572.777254399993</v>
      </c>
      <c r="K130" s="62"/>
      <c r="L130" s="63"/>
      <c r="M130" s="64"/>
      <c r="N130" s="46">
        <f t="shared" si="35"/>
        <v>190302</v>
      </c>
      <c r="O130" s="47" t="str">
        <f t="shared" si="36"/>
        <v>10.1.2</v>
      </c>
      <c r="P130" s="47" t="str">
        <f t="shared" si="37"/>
        <v>Pintura de esquadrias e elementos de madeira, aplicação manual, com duas demãos de tinta esmalte sintético referência Suvinil, Coral ou Metalatex, inclusive fundo branco nivelador, referência Suvinil, Coral e Metalatex ou equivalente</v>
      </c>
      <c r="Q130" s="47" t="str">
        <f t="shared" si="38"/>
        <v>m2</v>
      </c>
      <c r="R130" s="47"/>
      <c r="S130" s="47"/>
      <c r="T130" s="47"/>
      <c r="U130" s="65"/>
      <c r="V130" s="64"/>
      <c r="W130" s="64"/>
    </row>
    <row r="131" spans="1:23" x14ac:dyDescent="0.2">
      <c r="A131" s="34" t="s">
        <v>159</v>
      </c>
      <c r="B131" s="6"/>
      <c r="C131" s="6"/>
      <c r="D131" s="36" t="s">
        <v>160</v>
      </c>
      <c r="E131" s="37"/>
      <c r="F131" s="37"/>
      <c r="G131" s="37"/>
      <c r="H131" s="37"/>
      <c r="I131" s="38"/>
      <c r="K131" s="62"/>
      <c r="L131" s="63"/>
      <c r="M131" s="64"/>
      <c r="N131" s="46">
        <f t="shared" si="35"/>
        <v>0</v>
      </c>
      <c r="O131" s="47" t="str">
        <f t="shared" si="36"/>
        <v>10.2</v>
      </c>
      <c r="P131" s="47" t="str">
        <f t="shared" si="37"/>
        <v>SOBRE PAREDES</v>
      </c>
      <c r="Q131" s="47">
        <f t="shared" si="38"/>
        <v>0</v>
      </c>
      <c r="R131" s="47"/>
      <c r="S131" s="47"/>
      <c r="T131" s="47"/>
      <c r="U131" s="65"/>
      <c r="V131" s="64"/>
      <c r="W131" s="64"/>
    </row>
    <row r="132" spans="1:23" ht="51" x14ac:dyDescent="0.2">
      <c r="A132" s="39" t="s">
        <v>161</v>
      </c>
      <c r="B132" s="40">
        <v>190101</v>
      </c>
      <c r="C132" s="40" t="s">
        <v>19</v>
      </c>
      <c r="D132" s="41" t="str">
        <f>VLOOKUP(B132,'SERVIÇOS JUNHO-2025'!$A$1:$E$8877,3,0)</f>
        <v>Emassamento de paredes e forros, com duas demãos de massa corrida, referência Suvinil, Coral, Metalatex ou equivalente, inclusive uma demão de liquido selador PVA, referência Suvinil, Coral ou Metalatex ou equivalente</v>
      </c>
      <c r="E132" s="40" t="str">
        <f>VLOOKUP(B132,'SERVIÇOS JUNHO-2025'!$A$1:$E$8877,4,0)</f>
        <v>m2</v>
      </c>
      <c r="F132" s="42">
        <f>VLOOKUP(B132,'MEMO CALCULO '!$B:$G,6,0)</f>
        <v>4754.5999999999995</v>
      </c>
      <c r="G132" s="43">
        <f>VLOOKUP(B132,'SERVIÇOS JUNHO-2025'!$A$1:$E$8877,5,0)</f>
        <v>19.59</v>
      </c>
      <c r="H132" s="44">
        <f>G132*(1+$I$6)</f>
        <v>25.733424000000003</v>
      </c>
      <c r="I132" s="45">
        <f>IFERROR((F132*H132),0)</f>
        <v>122352.1377504</v>
      </c>
      <c r="K132" s="62"/>
      <c r="L132" s="63"/>
      <c r="M132" s="64"/>
      <c r="N132" s="46">
        <f t="shared" si="35"/>
        <v>190101</v>
      </c>
      <c r="O132" s="47" t="str">
        <f t="shared" si="36"/>
        <v>10.2.1</v>
      </c>
      <c r="P132" s="47" t="str">
        <f t="shared" si="37"/>
        <v>Emassamento de paredes e forros, com duas demãos de massa corrida, referência Suvinil, Coral, Metalatex ou equivalente, inclusive uma demão de liquido selador PVA, referência Suvinil, Coral ou Metalatex ou equivalente</v>
      </c>
      <c r="Q132" s="47" t="str">
        <f t="shared" si="38"/>
        <v>m2</v>
      </c>
      <c r="R132" s="47"/>
      <c r="S132" s="47"/>
      <c r="T132" s="47"/>
      <c r="U132" s="65"/>
      <c r="V132" s="64"/>
      <c r="W132" s="64"/>
    </row>
    <row r="133" spans="1:23" ht="51" x14ac:dyDescent="0.2">
      <c r="A133" s="39" t="s">
        <v>162</v>
      </c>
      <c r="B133" s="40">
        <v>190117</v>
      </c>
      <c r="C133" s="40" t="s">
        <v>19</v>
      </c>
      <c r="D133" s="41" t="str">
        <f>VLOOKUP(B133,'SERVIÇOS JUNHO-2025'!$A$1:$E$8877,3,0)</f>
        <v>Pintura sobre paredes e forros, aplicação manual, com duas demãos de tinta látex acrílico premium, acabamento fosco, referência Suvinil, Coral e Metalatex, inclusive uma demão de liquido selador acrílico, referência Suvinil, Coral ou Metalatex</v>
      </c>
      <c r="E133" s="40" t="str">
        <f>VLOOKUP(B133,'SERVIÇOS JUNHO-2025'!$A$1:$E$8877,4,0)</f>
        <v>m2</v>
      </c>
      <c r="F133" s="42">
        <f>VLOOKUP(B133,'MEMO CALCULO '!$B:$G,6,0)</f>
        <v>4754.5999999999995</v>
      </c>
      <c r="G133" s="43">
        <f>VLOOKUP(B133,'SERVIÇOS JUNHO-2025'!$A$1:$E$8877,5,0)</f>
        <v>23.72</v>
      </c>
      <c r="H133" s="44">
        <f>G133*(1+$I$6)</f>
        <v>31.158592000000002</v>
      </c>
      <c r="I133" s="45">
        <f>IFERROR((F133*H133),0)</f>
        <v>148146.6415232</v>
      </c>
      <c r="K133" s="62"/>
      <c r="L133" s="63"/>
      <c r="M133" s="64"/>
      <c r="N133" s="46">
        <f t="shared" si="35"/>
        <v>190117</v>
      </c>
      <c r="O133" s="47" t="str">
        <f t="shared" si="36"/>
        <v>10.2.2</v>
      </c>
      <c r="P133" s="47" t="str">
        <f t="shared" si="37"/>
        <v>Pintura sobre paredes e forros, aplicação manual, com duas demãos de tinta látex acrílico premium, acabamento fosco, referência Suvinil, Coral e Metalatex, inclusive uma demão de liquido selador acrílico, referência Suvinil, Coral ou Metalatex</v>
      </c>
      <c r="Q133" s="47" t="str">
        <f t="shared" si="38"/>
        <v>m2</v>
      </c>
      <c r="R133" s="47"/>
      <c r="S133" s="47"/>
      <c r="T133" s="47"/>
      <c r="U133" s="65"/>
      <c r="V133" s="64"/>
      <c r="W133" s="64"/>
    </row>
    <row r="134" spans="1:23" x14ac:dyDescent="0.2">
      <c r="A134" s="34" t="s">
        <v>163</v>
      </c>
      <c r="B134" s="6"/>
      <c r="C134" s="6"/>
      <c r="D134" s="36" t="s">
        <v>164</v>
      </c>
      <c r="E134" s="37"/>
      <c r="F134" s="37"/>
      <c r="G134" s="37"/>
      <c r="H134" s="37"/>
      <c r="I134" s="38"/>
      <c r="K134" s="62"/>
      <c r="L134" s="63"/>
      <c r="M134" s="64"/>
      <c r="N134" s="46">
        <f t="shared" si="35"/>
        <v>0</v>
      </c>
      <c r="O134" s="47" t="str">
        <f t="shared" si="36"/>
        <v>10.3</v>
      </c>
      <c r="P134" s="47" t="str">
        <f t="shared" si="37"/>
        <v>SOBRE METAL</v>
      </c>
      <c r="Q134" s="47">
        <f t="shared" si="38"/>
        <v>0</v>
      </c>
      <c r="R134" s="47"/>
      <c r="S134" s="47"/>
      <c r="T134" s="47"/>
      <c r="U134" s="65"/>
      <c r="V134" s="64"/>
      <c r="W134" s="64"/>
    </row>
    <row r="135" spans="1:23" ht="38.25" x14ac:dyDescent="0.2">
      <c r="A135" s="39" t="s">
        <v>165</v>
      </c>
      <c r="B135" s="40">
        <v>190417</v>
      </c>
      <c r="C135" s="40" t="s">
        <v>19</v>
      </c>
      <c r="D135" s="41" t="str">
        <f>VLOOKUP(B135,'SERVIÇOS JUNHO-2025'!$A$1:$E$8877,3,0)</f>
        <v>Pintura sobre metal, aplicação manual, com duas demãos de tinta esmalte sintético, referência Suvinil, Coral ou Metalatex, inclusive uma demão de fundo anticorrosivo</v>
      </c>
      <c r="E135" s="40" t="str">
        <f>VLOOKUP(B135,'SERVIÇOS JUNHO-2025'!$A$1:$E$8877,4,0)</f>
        <v>m2</v>
      </c>
      <c r="F135" s="42">
        <f>VLOOKUP(B135,'MEMO CALCULO '!$B:$G,6,0)</f>
        <v>653.19999999999948</v>
      </c>
      <c r="G135" s="43">
        <f>VLOOKUP(B135,'SERVIÇOS JUNHO-2025'!$A$1:$E$8877,5,0)</f>
        <v>50.58</v>
      </c>
      <c r="H135" s="44">
        <f>G135*(1+$I$6)</f>
        <v>66.441888000000006</v>
      </c>
      <c r="I135" s="45">
        <f>IFERROR((F135*H135),0)</f>
        <v>43399.84124159997</v>
      </c>
      <c r="K135" s="62"/>
      <c r="L135" s="63"/>
      <c r="M135" s="64"/>
      <c r="N135" s="46">
        <f t="shared" si="35"/>
        <v>190417</v>
      </c>
      <c r="O135" s="47" t="str">
        <f t="shared" si="36"/>
        <v>10.3.1</v>
      </c>
      <c r="P135" s="47" t="str">
        <f t="shared" si="37"/>
        <v>Pintura sobre metal, aplicação manual, com duas demãos de tinta esmalte sintético, referência Suvinil, Coral ou Metalatex, inclusive uma demão de fundo anticorrosivo</v>
      </c>
      <c r="Q135" s="47" t="str">
        <f t="shared" si="38"/>
        <v>m2</v>
      </c>
      <c r="R135" s="47"/>
      <c r="S135" s="47"/>
      <c r="T135" s="47"/>
      <c r="U135" s="65"/>
      <c r="V135" s="64"/>
      <c r="W135" s="64"/>
    </row>
    <row r="136" spans="1:23" x14ac:dyDescent="0.2">
      <c r="A136" s="34" t="s">
        <v>166</v>
      </c>
      <c r="B136" s="6"/>
      <c r="C136" s="6"/>
      <c r="D136" s="36" t="s">
        <v>167</v>
      </c>
      <c r="E136" s="37"/>
      <c r="F136" s="37"/>
      <c r="G136" s="37"/>
      <c r="H136" s="37"/>
      <c r="I136" s="38"/>
      <c r="K136" s="62"/>
      <c r="L136" s="63"/>
      <c r="M136" s="64"/>
      <c r="N136" s="46">
        <f t="shared" si="35"/>
        <v>0</v>
      </c>
      <c r="O136" s="47" t="str">
        <f t="shared" si="36"/>
        <v>10.4</v>
      </c>
      <c r="P136" s="47" t="str">
        <f t="shared" si="37"/>
        <v>SOBRE PISOS</v>
      </c>
      <c r="Q136" s="47">
        <f t="shared" si="38"/>
        <v>0</v>
      </c>
      <c r="R136" s="47"/>
      <c r="S136" s="47"/>
      <c r="T136" s="47"/>
      <c r="U136" s="65"/>
      <c r="V136" s="64"/>
      <c r="W136" s="64"/>
    </row>
    <row r="137" spans="1:23" ht="38.25" x14ac:dyDescent="0.2">
      <c r="A137" s="39" t="s">
        <v>168</v>
      </c>
      <c r="B137" s="40">
        <v>190602</v>
      </c>
      <c r="C137" s="40" t="s">
        <v>19</v>
      </c>
      <c r="D137" s="41" t="str">
        <f>VLOOKUP(B137,'SERVIÇOS JUNHO-2025'!$A$1:$E$8877,3,0)</f>
        <v>Pintura sobre piso, aplicação manual, com duas demãos de tinta à base de resinas acrílicas, marcas de referência Suvinil, Coral, Sherwin Williams NovaCor, Metalatex ou equivalente</v>
      </c>
      <c r="E137" s="40" t="str">
        <f>VLOOKUP(B137,'SERVIÇOS JUNHO-2025'!$A$1:$E$8877,4,0)</f>
        <v>m2</v>
      </c>
      <c r="F137" s="42">
        <f>VLOOKUP(B137,'MEMO CALCULO '!$B:$G,6,0)</f>
        <v>280.31</v>
      </c>
      <c r="G137" s="43">
        <f>VLOOKUP(B137,'SERVIÇOS JUNHO-2025'!$A$1:$E$8877,5,0)</f>
        <v>19.68</v>
      </c>
      <c r="H137" s="44">
        <f>G137*(1+$I$6)</f>
        <v>25.851648000000001</v>
      </c>
      <c r="I137" s="45">
        <f>IFERROR((F137*H137),0)</f>
        <v>7246.4754508800006</v>
      </c>
      <c r="K137" s="62"/>
      <c r="L137" s="63"/>
      <c r="M137" s="64"/>
      <c r="N137" s="46">
        <f t="shared" si="35"/>
        <v>190602</v>
      </c>
      <c r="O137" s="47" t="str">
        <f t="shared" si="36"/>
        <v>10.4.1</v>
      </c>
      <c r="P137" s="47" t="str">
        <f t="shared" si="37"/>
        <v>Pintura sobre piso, aplicação manual, com duas demãos de tinta à base de resinas acrílicas, marcas de referência Suvinil, Coral, Sherwin Williams NovaCor, Metalatex ou equivalente</v>
      </c>
      <c r="Q137" s="47" t="str">
        <f t="shared" si="38"/>
        <v>m2</v>
      </c>
      <c r="R137" s="47"/>
      <c r="S137" s="47"/>
      <c r="T137" s="47"/>
      <c r="U137" s="65"/>
      <c r="V137" s="64"/>
      <c r="W137" s="64"/>
    </row>
    <row r="138" spans="1:23" x14ac:dyDescent="0.2">
      <c r="A138" s="34" t="s">
        <v>169</v>
      </c>
      <c r="B138" s="6"/>
      <c r="C138" s="6"/>
      <c r="D138" s="36" t="s">
        <v>170</v>
      </c>
      <c r="E138" s="37"/>
      <c r="F138" s="37"/>
      <c r="G138" s="37"/>
      <c r="H138" s="37"/>
      <c r="I138" s="38"/>
      <c r="K138" s="62"/>
      <c r="L138" s="63"/>
      <c r="M138" s="64"/>
      <c r="N138" s="46"/>
      <c r="O138" s="47"/>
      <c r="P138" s="47"/>
      <c r="Q138" s="47"/>
      <c r="R138" s="47"/>
      <c r="S138" s="47"/>
      <c r="T138" s="47"/>
      <c r="U138" s="65"/>
      <c r="V138" s="64"/>
      <c r="W138" s="64"/>
    </row>
    <row r="139" spans="1:23" x14ac:dyDescent="0.2">
      <c r="A139" s="39" t="s">
        <v>171</v>
      </c>
      <c r="B139" s="40">
        <v>100203</v>
      </c>
      <c r="C139" s="40" t="s">
        <v>19</v>
      </c>
      <c r="D139" s="41" t="str">
        <f>VLOOKUP(B139,'SERVIÇOS JUNHO-2025'!$A$1:$E$8877,3,0)</f>
        <v>Pintura impermeabilizante com igolflex ou equivalente a 3 demãos</v>
      </c>
      <c r="E139" s="40" t="str">
        <f>VLOOKUP(B139,'SERVIÇOS JUNHO-2025'!$A$1:$E$8877,4,0)</f>
        <v>m2</v>
      </c>
      <c r="F139" s="42">
        <f>VLOOKUP(B139,'MEMO CALCULO '!$B:$G,6,0)</f>
        <v>283.83</v>
      </c>
      <c r="G139" s="43">
        <f>VLOOKUP(B139,'SERVIÇOS JUNHO-2025'!$A$1:$E$8877,5,0)</f>
        <v>38.92</v>
      </c>
      <c r="H139" s="44">
        <f>G139*(1+$I$6)</f>
        <v>51.125312000000008</v>
      </c>
      <c r="I139" s="45">
        <f>IFERROR((F139*H139),0)</f>
        <v>14510.897304960001</v>
      </c>
      <c r="K139" s="62"/>
      <c r="L139" s="63"/>
      <c r="M139" s="64"/>
      <c r="N139" s="46">
        <f>B139</f>
        <v>100203</v>
      </c>
      <c r="O139" s="47" t="str">
        <f>A139</f>
        <v>10.5.1</v>
      </c>
      <c r="P139" s="47" t="str">
        <f>D139</f>
        <v>Pintura impermeabilizante com igolflex ou equivalente a 3 demãos</v>
      </c>
      <c r="Q139" s="47" t="str">
        <f>E139</f>
        <v>m2</v>
      </c>
      <c r="R139" s="47"/>
      <c r="S139" s="47"/>
      <c r="T139" s="47"/>
      <c r="U139" s="65"/>
      <c r="V139" s="64"/>
      <c r="W139" s="64"/>
    </row>
    <row r="140" spans="1:23" x14ac:dyDescent="0.2">
      <c r="A140" s="34" t="s">
        <v>172</v>
      </c>
      <c r="B140" s="6"/>
      <c r="C140" s="6"/>
      <c r="D140" s="36" t="s">
        <v>173</v>
      </c>
      <c r="E140" s="37"/>
      <c r="F140" s="37"/>
      <c r="G140" s="37"/>
      <c r="H140" s="37"/>
      <c r="I140" s="38"/>
      <c r="K140" s="62"/>
      <c r="L140" s="63"/>
      <c r="M140" s="64"/>
      <c r="N140" s="46"/>
      <c r="O140" s="47"/>
      <c r="P140" s="47"/>
      <c r="Q140" s="47"/>
      <c r="R140" s="47"/>
      <c r="S140" s="47"/>
      <c r="T140" s="47"/>
      <c r="U140" s="65"/>
      <c r="V140" s="64"/>
      <c r="W140" s="64"/>
    </row>
    <row r="141" spans="1:23" ht="51" x14ac:dyDescent="0.2">
      <c r="A141" s="39" t="s">
        <v>174</v>
      </c>
      <c r="B141" s="40">
        <v>190204</v>
      </c>
      <c r="C141" s="40" t="s">
        <v>19</v>
      </c>
      <c r="D141" s="41" t="str">
        <f>VLOOKUP(B141,'SERVIÇOS JUNHO-2025'!$A$1:$E$8877,3,0)</f>
        <v>Pintura sobre cobogós de concreto, aplicação manual, com duas demãos de tinta látex acrílico premium, referência Suvinil, Coral e Metalatex, inclusive uma demão de liquido selador acrílico, referência Suvinil, Coral ou Metalatex ou equivalente</v>
      </c>
      <c r="E141" s="40" t="str">
        <f>VLOOKUP(B141,'SERVIÇOS JUNHO-2025'!$A$1:$E$8877,4,0)</f>
        <v>m2</v>
      </c>
      <c r="F141" s="42">
        <f>VLOOKUP(B141,'MEMO CALCULO '!$B:$G,6,0)</f>
        <v>124.68</v>
      </c>
      <c r="G141" s="43">
        <f>VLOOKUP(B141,'SERVIÇOS JUNHO-2025'!$A$1:$E$8877,5,0)</f>
        <v>35.92</v>
      </c>
      <c r="H141" s="44">
        <f>G141*(1+$I$6)</f>
        <v>47.184512000000005</v>
      </c>
      <c r="I141" s="45">
        <f>IFERROR((F141*H141),0)</f>
        <v>5882.9649561600008</v>
      </c>
      <c r="K141" s="62"/>
      <c r="L141" s="63"/>
      <c r="M141" s="64"/>
      <c r="N141" s="46">
        <f>B141</f>
        <v>190204</v>
      </c>
      <c r="O141" s="47" t="str">
        <f>A141</f>
        <v>10.6.1</v>
      </c>
      <c r="P141" s="47" t="str">
        <f t="shared" ref="P141:Q144" si="39">D141</f>
        <v>Pintura sobre cobogós de concreto, aplicação manual, com duas demãos de tinta látex acrílico premium, referência Suvinil, Coral e Metalatex, inclusive uma demão de liquido selador acrílico, referência Suvinil, Coral ou Metalatex ou equivalente</v>
      </c>
      <c r="Q141" s="47" t="str">
        <f t="shared" si="39"/>
        <v>m2</v>
      </c>
      <c r="R141" s="47"/>
      <c r="S141" s="47"/>
      <c r="T141" s="47"/>
      <c r="U141" s="65"/>
      <c r="V141" s="64"/>
      <c r="W141" s="64"/>
    </row>
    <row r="142" spans="1:23" x14ac:dyDescent="0.2">
      <c r="A142" s="49"/>
      <c r="B142" s="50"/>
      <c r="C142" s="50"/>
      <c r="D142" s="50"/>
      <c r="E142" s="50"/>
      <c r="F142" s="50"/>
      <c r="G142" s="50"/>
      <c r="H142" s="51" t="s">
        <v>25</v>
      </c>
      <c r="I142" s="52">
        <f>SUM(I129:I141)</f>
        <v>370360.66896319995</v>
      </c>
      <c r="K142" s="62"/>
      <c r="L142" s="63"/>
      <c r="M142" s="64"/>
      <c r="N142" s="46">
        <f>B142</f>
        <v>0</v>
      </c>
      <c r="O142" s="47">
        <f>A142</f>
        <v>0</v>
      </c>
      <c r="P142" s="47">
        <f t="shared" si="39"/>
        <v>0</v>
      </c>
      <c r="Q142" s="47">
        <f t="shared" si="39"/>
        <v>0</v>
      </c>
      <c r="R142" s="47"/>
      <c r="S142" s="47"/>
      <c r="T142" s="47"/>
      <c r="U142" s="65"/>
      <c r="V142" s="64"/>
      <c r="W142" s="64"/>
    </row>
    <row r="143" spans="1:23" x14ac:dyDescent="0.2">
      <c r="A143" s="53"/>
      <c r="B143" s="54"/>
      <c r="C143" s="54"/>
      <c r="D143" s="54"/>
      <c r="E143" s="54"/>
      <c r="F143" s="54"/>
      <c r="G143" s="54"/>
      <c r="H143" s="55"/>
      <c r="I143" s="56"/>
      <c r="K143" s="62"/>
      <c r="L143" s="63"/>
      <c r="M143" s="64"/>
      <c r="N143" s="46">
        <f>B143</f>
        <v>0</v>
      </c>
      <c r="O143" s="47">
        <f>A143</f>
        <v>0</v>
      </c>
      <c r="P143" s="47">
        <f t="shared" si="39"/>
        <v>0</v>
      </c>
      <c r="Q143" s="47">
        <f t="shared" si="39"/>
        <v>0</v>
      </c>
      <c r="R143" s="47"/>
      <c r="S143" s="47"/>
      <c r="T143" s="47"/>
      <c r="U143" s="65"/>
      <c r="V143" s="64"/>
      <c r="W143" s="64"/>
    </row>
    <row r="144" spans="1:23" x14ac:dyDescent="0.2">
      <c r="A144" s="34">
        <v>11</v>
      </c>
      <c r="B144" s="6"/>
      <c r="C144" s="6"/>
      <c r="D144" s="36" t="s">
        <v>175</v>
      </c>
      <c r="E144" s="37"/>
      <c r="F144" s="37"/>
      <c r="G144" s="37"/>
      <c r="H144" s="37"/>
      <c r="I144" s="38"/>
      <c r="K144" s="62"/>
      <c r="L144" s="63"/>
      <c r="M144" s="64"/>
      <c r="N144" s="46">
        <f>B144</f>
        <v>0</v>
      </c>
      <c r="O144" s="47">
        <f>A144</f>
        <v>11</v>
      </c>
      <c r="P144" s="47" t="str">
        <f t="shared" si="39"/>
        <v>INSTALAÇÕES ELÉTRICAS</v>
      </c>
      <c r="Q144" s="47">
        <f t="shared" si="39"/>
        <v>0</v>
      </c>
      <c r="R144" s="47"/>
      <c r="S144" s="47"/>
      <c r="T144" s="47"/>
      <c r="U144" s="65"/>
      <c r="V144" s="64"/>
      <c r="W144" s="64"/>
    </row>
    <row r="145" spans="1:23" x14ac:dyDescent="0.2">
      <c r="A145" s="34" t="s">
        <v>176</v>
      </c>
      <c r="B145" s="6"/>
      <c r="C145" s="6"/>
      <c r="D145" s="36" t="s">
        <v>177</v>
      </c>
      <c r="E145" s="37"/>
      <c r="F145" s="37"/>
      <c r="G145" s="37"/>
      <c r="H145" s="37"/>
      <c r="I145" s="38"/>
      <c r="K145" s="62"/>
      <c r="L145" s="63"/>
      <c r="M145" s="64"/>
      <c r="N145" s="46"/>
      <c r="O145" s="47"/>
      <c r="P145" s="47"/>
      <c r="Q145" s="47"/>
      <c r="R145" s="47"/>
      <c r="S145" s="47"/>
      <c r="T145" s="47"/>
      <c r="U145" s="65"/>
      <c r="V145" s="64"/>
      <c r="W145" s="64"/>
    </row>
    <row r="146" spans="1:23" ht="51" x14ac:dyDescent="0.2">
      <c r="A146" s="39" t="s">
        <v>178</v>
      </c>
      <c r="B146" s="40">
        <v>181003</v>
      </c>
      <c r="C146" s="40" t="s">
        <v>19</v>
      </c>
      <c r="D146" s="41" t="str">
        <f>VLOOKUP(B146,'SERVIÇOS JUNHO-2025'!$A$1:$E$8877,3,0)</f>
        <v>Luminaria embutir compl., corpo ch. aço pintada branca, refletor aletas parabólicas alum.alta pureza e refletância inclusive 2 lâmpadas LED T8 9W temp. de cor 5000k c/ 60cm - REF. CE216AL-N - AMES, 6024 - LUMAVI OU EQUIVALENTE</v>
      </c>
      <c r="E146" s="40" t="str">
        <f>VLOOKUP(B146,'SERVIÇOS JUNHO-2025'!$A$1:$E$8877,4,0)</f>
        <v>und</v>
      </c>
      <c r="F146" s="42">
        <f>VLOOKUP(B146,'MEMO CALCULO '!$B:$G,6,0)</f>
        <v>4</v>
      </c>
      <c r="G146" s="43">
        <f>VLOOKUP(B146,'SERVIÇOS JUNHO-2025'!$A$1:$E$8877,5,0)</f>
        <v>129.77000000000001</v>
      </c>
      <c r="H146" s="44">
        <f>G146*(1+$I$6)</f>
        <v>170.46587200000002</v>
      </c>
      <c r="I146" s="45">
        <f>IFERROR((F146*H146),0)</f>
        <v>681.86348800000007</v>
      </c>
      <c r="K146" s="62"/>
      <c r="L146" s="63"/>
      <c r="M146" s="64"/>
      <c r="N146" s="46">
        <f>B146</f>
        <v>181003</v>
      </c>
      <c r="O146" s="47" t="str">
        <f>A146</f>
        <v>11.1.1</v>
      </c>
      <c r="P146" s="47" t="str">
        <f t="shared" ref="P146:Q150" si="40">D146</f>
        <v>Luminaria embutir compl., corpo ch. aço pintada branca, refletor aletas parabólicas alum.alta pureza e refletância inclusive 2 lâmpadas LED T8 9W temp. de cor 5000k c/ 60cm - REF. CE216AL-N - AMES, 6024 - LUMAVI OU EQUIVALENTE</v>
      </c>
      <c r="Q146" s="47" t="str">
        <f t="shared" si="40"/>
        <v>und</v>
      </c>
      <c r="R146" s="47"/>
      <c r="S146" s="47"/>
      <c r="T146" s="47"/>
      <c r="U146" s="65"/>
      <c r="V146" s="64"/>
      <c r="W146" s="64"/>
    </row>
    <row r="147" spans="1:23" ht="51" x14ac:dyDescent="0.2">
      <c r="A147" s="39" t="s">
        <v>179</v>
      </c>
      <c r="B147" s="40">
        <v>181002</v>
      </c>
      <c r="C147" s="40" t="s">
        <v>19</v>
      </c>
      <c r="D147" s="41" t="str">
        <f>VLOOKUP(B147,'SERVIÇOS JUNHO-2025'!$A$1:$E$8877,3,0)</f>
        <v>Luminaria sobrepor compl., corpo ch. aço pintada branca, refletor aletas parabólicas alum.alta pureza e refletância inclusive 2 lâmpadas LED T8 20W temp. de cor 5000k bivolt c/ 1,20m - Ref. CS232AL-N - AMES, 2447 - LUMAVI OU EQUIVALENTE</v>
      </c>
      <c r="E147" s="40" t="str">
        <f>VLOOKUP(B147,'SERVIÇOS JUNHO-2025'!$A$1:$E$8877,4,0)</f>
        <v>und</v>
      </c>
      <c r="F147" s="42">
        <f>VLOOKUP(B147,'MEMO CALCULO '!$B:$G,6,0)</f>
        <v>185</v>
      </c>
      <c r="G147" s="43">
        <f>VLOOKUP(B147,'SERVIÇOS JUNHO-2025'!$A$1:$E$8877,5,0)</f>
        <v>182.61</v>
      </c>
      <c r="H147" s="44">
        <f>G147*(1+$I$6)</f>
        <v>239.87649600000003</v>
      </c>
      <c r="I147" s="45">
        <f>IFERROR((F147*H147),0)</f>
        <v>44377.151760000008</v>
      </c>
      <c r="K147" s="62"/>
      <c r="L147" s="63"/>
      <c r="M147" s="64"/>
      <c r="N147" s="46">
        <f>B147</f>
        <v>181002</v>
      </c>
      <c r="O147" s="47" t="str">
        <f>A147</f>
        <v>11.1.2</v>
      </c>
      <c r="P147" s="47" t="str">
        <f t="shared" si="40"/>
        <v>Luminaria sobrepor compl., corpo ch. aço pintada branca, refletor aletas parabólicas alum.alta pureza e refletância inclusive 2 lâmpadas LED T8 20W temp. de cor 5000k bivolt c/ 1,20m - Ref. CS232AL-N - AMES, 2447 - LUMAVI OU EQUIVALENTE</v>
      </c>
      <c r="Q147" s="47" t="str">
        <f t="shared" si="40"/>
        <v>und</v>
      </c>
      <c r="R147" s="47"/>
      <c r="S147" s="47"/>
      <c r="T147" s="47"/>
      <c r="U147" s="65"/>
      <c r="V147" s="64"/>
      <c r="W147" s="64"/>
    </row>
    <row r="148" spans="1:23" ht="24.75" customHeight="1" x14ac:dyDescent="0.2">
      <c r="A148" s="39" t="s">
        <v>180</v>
      </c>
      <c r="B148" s="4" t="s">
        <v>181</v>
      </c>
      <c r="C148" s="4"/>
      <c r="D148" s="41" t="s">
        <v>182</v>
      </c>
      <c r="E148" s="40" t="s">
        <v>121</v>
      </c>
      <c r="F148" s="42">
        <f>VLOOKUP(B148,'MEMO CALCULO '!$B:$G,6,0)</f>
        <v>2</v>
      </c>
      <c r="G148" s="43">
        <f>'COMP.14_ARANDELA'!J21</f>
        <v>103.96849657496251</v>
      </c>
      <c r="H148" s="44">
        <f>G148*(1+$I$6)</f>
        <v>136.57301710087077</v>
      </c>
      <c r="I148" s="45">
        <f>IFERROR((F148*H148),0)</f>
        <v>273.14603420174154</v>
      </c>
      <c r="K148" s="62"/>
      <c r="L148" s="63"/>
      <c r="M148" s="64"/>
      <c r="N148" s="46" t="str">
        <f>B148</f>
        <v>COMP-14</v>
      </c>
      <c r="O148" s="47" t="str">
        <f>A148</f>
        <v>11.1.3</v>
      </c>
      <c r="P148" s="47" t="str">
        <f t="shared" si="40"/>
        <v>Luminária arandela tipo tartaruga, de sobrepor, com 1 lâmpada led de 6 w, sem reator - fornecimento e instalação.</v>
      </c>
      <c r="Q148" s="47" t="str">
        <f t="shared" si="40"/>
        <v>und</v>
      </c>
      <c r="R148" s="47"/>
      <c r="S148" s="47"/>
      <c r="T148" s="47"/>
      <c r="U148" s="65"/>
      <c r="V148" s="64"/>
      <c r="W148" s="64"/>
    </row>
    <row r="149" spans="1:23" ht="24.75" customHeight="1" x14ac:dyDescent="0.2">
      <c r="A149" s="39" t="s">
        <v>183</v>
      </c>
      <c r="B149" s="4" t="s">
        <v>184</v>
      </c>
      <c r="C149" s="4"/>
      <c r="D149" s="41" t="s">
        <v>185</v>
      </c>
      <c r="E149" s="40" t="s">
        <v>121</v>
      </c>
      <c r="F149" s="42">
        <f>VLOOKUP(B149,'MEMO CALCULO '!$B:$G,6,0)</f>
        <v>2</v>
      </c>
      <c r="G149" s="43">
        <f>'COMP.15_PLAFON'!J20</f>
        <v>25.655762988134505</v>
      </c>
      <c r="H149" s="44">
        <f>G149*(1+$I$6)</f>
        <v>33.701410261213489</v>
      </c>
      <c r="I149" s="45">
        <f>IFERROR((F149*H149),0)</f>
        <v>67.402820522426978</v>
      </c>
      <c r="K149" s="62"/>
      <c r="L149" s="63"/>
      <c r="M149" s="64"/>
      <c r="N149" s="46" t="str">
        <f>B149</f>
        <v>COMP-15</v>
      </c>
      <c r="O149" s="47" t="str">
        <f>A149</f>
        <v>11.1.4</v>
      </c>
      <c r="P149" s="47" t="str">
        <f t="shared" si="40"/>
        <v>Luminária tipo plafon circular, de sobrepor, com led de 12/13 w - fornecimento e instalação</v>
      </c>
      <c r="Q149" s="47" t="str">
        <f t="shared" si="40"/>
        <v>und</v>
      </c>
      <c r="R149" s="47"/>
      <c r="S149" s="47"/>
      <c r="T149" s="47"/>
      <c r="U149" s="65"/>
      <c r="V149" s="64"/>
      <c r="W149" s="64"/>
    </row>
    <row r="150" spans="1:23" ht="36.75" customHeight="1" x14ac:dyDescent="0.2">
      <c r="A150" s="39" t="s">
        <v>186</v>
      </c>
      <c r="B150" s="4" t="s">
        <v>187</v>
      </c>
      <c r="C150" s="4"/>
      <c r="D150" s="67" t="s">
        <v>188</v>
      </c>
      <c r="E150" s="68" t="s">
        <v>121</v>
      </c>
      <c r="F150" s="42">
        <f>VLOOKUP(B150,'MEMO CALCULO '!$B:$G,6,0)</f>
        <v>4</v>
      </c>
      <c r="G150" s="43">
        <f>'COMP.16_SPOT'!J20</f>
        <v>455.55687899999998</v>
      </c>
      <c r="H150" s="44">
        <f>G150*(1+$I$6)</f>
        <v>598.41951625440004</v>
      </c>
      <c r="I150" s="45">
        <f>IFERROR((F150*H150),0)</f>
        <v>2393.6780650176001</v>
      </c>
      <c r="K150" s="62"/>
      <c r="L150" s="63"/>
      <c r="M150" s="64"/>
      <c r="N150" s="46" t="str">
        <f>B150</f>
        <v>COMP-16</v>
      </c>
      <c r="O150" s="47" t="str">
        <f>A150</f>
        <v>11.1.5</v>
      </c>
      <c r="P150" s="47" t="str">
        <f t="shared" si="40"/>
        <v>Spot para embutidos de solo redondo, estrutura em alumínio, preto, compatível com embutido de solo Focco grid e focco 30, ref. STH8700 da Stella ou similar</v>
      </c>
      <c r="Q150" s="47" t="str">
        <f t="shared" si="40"/>
        <v>und</v>
      </c>
      <c r="R150" s="47"/>
      <c r="S150" s="47"/>
      <c r="T150" s="47"/>
      <c r="U150" s="65"/>
      <c r="V150" s="64"/>
      <c r="W150" s="64"/>
    </row>
    <row r="151" spans="1:23" x14ac:dyDescent="0.2">
      <c r="A151" s="34" t="s">
        <v>189</v>
      </c>
      <c r="B151" s="6"/>
      <c r="C151" s="6"/>
      <c r="D151" s="36" t="s">
        <v>190</v>
      </c>
      <c r="E151" s="37"/>
      <c r="F151" s="37"/>
      <c r="G151" s="37"/>
      <c r="H151" s="37"/>
      <c r="I151" s="38"/>
      <c r="K151" s="62"/>
      <c r="L151" s="63"/>
      <c r="M151" s="64"/>
      <c r="N151" s="46"/>
      <c r="O151" s="47"/>
      <c r="P151" s="47"/>
      <c r="Q151" s="47"/>
      <c r="R151" s="47"/>
      <c r="S151" s="47"/>
      <c r="T151" s="47"/>
      <c r="U151" s="65"/>
      <c r="V151" s="64"/>
      <c r="W151" s="64"/>
    </row>
    <row r="152" spans="1:23" ht="119.25" customHeight="1" x14ac:dyDescent="0.2">
      <c r="A152" s="39" t="s">
        <v>191</v>
      </c>
      <c r="B152" s="4" t="s">
        <v>192</v>
      </c>
      <c r="C152" s="4"/>
      <c r="D152" s="41" t="s">
        <v>193</v>
      </c>
      <c r="E152" s="40" t="s">
        <v>121</v>
      </c>
      <c r="F152" s="42">
        <f>VLOOKUP(B152,'MEMO CALCULO '!$B:$G,6,0)</f>
        <v>1</v>
      </c>
      <c r="G152" s="43">
        <v>130000</v>
      </c>
      <c r="H152" s="44">
        <f>G152*(1+$I$5)</f>
        <v>150241</v>
      </c>
      <c r="I152" s="45">
        <f>IFERROR((F152*H152),0)</f>
        <v>150241</v>
      </c>
      <c r="K152" s="62"/>
      <c r="L152" s="63"/>
      <c r="M152" s="64"/>
      <c r="N152" s="46" t="str">
        <f>B152</f>
        <v>COTAÇÃO DE MERCADO 01</v>
      </c>
      <c r="O152" s="47" t="str">
        <f>A152</f>
        <v>11.2.1</v>
      </c>
      <c r="P152" s="47" t="str">
        <f>D152</f>
        <v>Elevador de Tração Elétrica - sem casa de máquinas, 8 Pessoas, Capacidade 600kg, Cabine Interna 1100x1400x2200mm (Frente X Prof. X Altura), Porta 80cm, 2 Paradas (térreo + 1º pavimento), Acabamento Em Aço Inox, corrimão nas Laterais e ao Fundo em Aço Inox Polido,  Espelho frontal, Teto com Iluminação em LED, Botoeira (Braille), Digital Voice, Piso Rebaixo para Granito, Sistema de resgate automático (leva ao andar mais próximo em falta de energia), Sistema de freio de emergência, com Atendimento a Norma de Acessibilidade NM 313:2007 - Otis, Atlas Schindler Ou Tks Elevadore, Comando Coletivo na Descida – Fornecimento e Instalação.</v>
      </c>
      <c r="Q152" s="47" t="str">
        <f>E152</f>
        <v>und</v>
      </c>
      <c r="R152" s="47"/>
      <c r="S152" s="47"/>
      <c r="T152" s="47"/>
      <c r="U152" s="65"/>
      <c r="V152" s="64"/>
      <c r="W152" s="64"/>
    </row>
    <row r="153" spans="1:23" ht="24.75" customHeight="1" x14ac:dyDescent="0.2">
      <c r="A153" s="39" t="s">
        <v>194</v>
      </c>
      <c r="B153" s="4" t="s">
        <v>195</v>
      </c>
      <c r="C153" s="4"/>
      <c r="D153" s="41" t="s">
        <v>196</v>
      </c>
      <c r="E153" s="40" t="s">
        <v>121</v>
      </c>
      <c r="F153" s="42">
        <f>VLOOKUP(B153,'MEMO CALCULO '!$B:$G,6,0)</f>
        <v>4</v>
      </c>
      <c r="G153" s="43">
        <f>'COMP.17_EXAUSTOR'!J23</f>
        <v>718.786879</v>
      </c>
      <c r="H153" s="44">
        <f>G153*(1+$I$5)</f>
        <v>830.70199606029996</v>
      </c>
      <c r="I153" s="45">
        <f>IFERROR((F153*H153),0)</f>
        <v>3322.8079842411998</v>
      </c>
      <c r="K153" s="62"/>
      <c r="L153" s="63"/>
      <c r="M153" s="64"/>
      <c r="N153" s="46" t="str">
        <f>B153</f>
        <v>COMP-17</v>
      </c>
      <c r="O153" s="47" t="str">
        <f>A153</f>
        <v>11.2.2</v>
      </c>
      <c r="P153" s="47" t="str">
        <f>D153</f>
        <v>Exaustor para banheiro bivolt, ref.: C 80 A, da Ventokit ou similar, inclusive acessórios para instalação</v>
      </c>
      <c r="Q153" s="47" t="str">
        <f>E153</f>
        <v>und</v>
      </c>
      <c r="R153" s="47"/>
      <c r="S153" s="47"/>
      <c r="T153" s="47"/>
      <c r="U153" s="65"/>
      <c r="V153" s="64"/>
      <c r="W153" s="64"/>
    </row>
    <row r="154" spans="1:23" x14ac:dyDescent="0.2">
      <c r="A154" s="34" t="s">
        <v>197</v>
      </c>
      <c r="B154" s="35"/>
      <c r="C154" s="35"/>
      <c r="D154" s="36" t="s">
        <v>198</v>
      </c>
      <c r="E154" s="37"/>
      <c r="F154" s="37"/>
      <c r="G154" s="37"/>
      <c r="H154" s="37"/>
      <c r="I154" s="38"/>
      <c r="K154" s="62"/>
      <c r="L154" s="63"/>
      <c r="M154" s="64"/>
      <c r="N154" s="46"/>
      <c r="O154" s="47"/>
      <c r="P154" s="47"/>
      <c r="Q154" s="47"/>
      <c r="R154" s="47"/>
      <c r="S154" s="47"/>
      <c r="T154" s="47"/>
      <c r="U154" s="65"/>
      <c r="V154" s="64"/>
      <c r="W154" s="64"/>
    </row>
    <row r="155" spans="1:23" ht="51" x14ac:dyDescent="0.2">
      <c r="A155" s="39" t="s">
        <v>199</v>
      </c>
      <c r="B155" s="40">
        <v>150122</v>
      </c>
      <c r="C155" s="40" t="s">
        <v>19</v>
      </c>
      <c r="D155" s="41" t="str">
        <f>VLOOKUP(B155,'SERVIÇOS JUNHO-2025'!$A$1:$E$8877,3,0)</f>
        <v>Mureta de medição utilizando arg. cimento, cal e areia, dimensões 1100x2000x200mm, com pilares e cintas, revestido com chapisco e reboco, inclusive pintura emassamento e pintura acrílica a três demãos, exclusive cobertura</v>
      </c>
      <c r="E155" s="40" t="str">
        <f>VLOOKUP(B155,'SERVIÇOS JUNHO-2025'!$A$1:$E$8877,4,0)</f>
        <v>und</v>
      </c>
      <c r="F155" s="42">
        <f>VLOOKUP(B155,'MEMO CALCULO '!$B:$G,6,0)</f>
        <v>1</v>
      </c>
      <c r="G155" s="43">
        <f>VLOOKUP(B155,'SERVIÇOS JUNHO-2025'!$A$1:$E$8877,5,0)</f>
        <v>1509.28</v>
      </c>
      <c r="H155" s="44">
        <f>G155*(1+$I$6)</f>
        <v>1982.5902080000001</v>
      </c>
      <c r="I155" s="45">
        <f>IFERROR((F155*H155),0)</f>
        <v>1982.5902080000001</v>
      </c>
      <c r="K155" s="62"/>
      <c r="L155" s="63"/>
      <c r="M155" s="64"/>
      <c r="N155" s="46">
        <f>B155</f>
        <v>150122</v>
      </c>
      <c r="O155" s="47" t="str">
        <f>A155</f>
        <v>11.3.1</v>
      </c>
      <c r="P155" s="47" t="str">
        <f t="shared" ref="P155:Q157" si="41">D155</f>
        <v>Mureta de medição utilizando arg. cimento, cal e areia, dimensões 1100x2000x200mm, com pilares e cintas, revestido com chapisco e reboco, inclusive pintura emassamento e pintura acrílica a três demãos, exclusive cobertura</v>
      </c>
      <c r="Q155" s="47" t="str">
        <f t="shared" si="41"/>
        <v>und</v>
      </c>
      <c r="R155" s="47"/>
      <c r="S155" s="47"/>
      <c r="T155" s="47"/>
      <c r="U155" s="65"/>
      <c r="V155" s="64"/>
      <c r="W155" s="64"/>
    </row>
    <row r="156" spans="1:23" ht="25.5" x14ac:dyDescent="0.2">
      <c r="A156" s="39" t="s">
        <v>200</v>
      </c>
      <c r="B156" s="40">
        <v>150609</v>
      </c>
      <c r="C156" s="40" t="s">
        <v>19</v>
      </c>
      <c r="D156" s="41" t="str">
        <f>VLOOKUP(B156,'SERVIÇOS JUNHO-2025'!$A$1:$E$8877,3,0)</f>
        <v>Caixa para medidor polifásico carga até 41000W inclusive caixa para disjuntor polifásico até 100A</v>
      </c>
      <c r="E156" s="40" t="str">
        <f>VLOOKUP(B156,'SERVIÇOS JUNHO-2025'!$A$1:$E$8877,4,0)</f>
        <v>und</v>
      </c>
      <c r="F156" s="42">
        <f>VLOOKUP(B156,'MEMO CALCULO '!$B:$G,6,0)</f>
        <v>1</v>
      </c>
      <c r="G156" s="43">
        <f>VLOOKUP(B156,'SERVIÇOS JUNHO-2025'!$A$1:$E$8877,5,0)</f>
        <v>441.62</v>
      </c>
      <c r="H156" s="44">
        <f>G156*(1+$I$6)</f>
        <v>580.112032</v>
      </c>
      <c r="I156" s="45">
        <f>IFERROR((F156*H156),0)</f>
        <v>580.112032</v>
      </c>
      <c r="K156" s="62"/>
      <c r="L156" s="63"/>
      <c r="M156" s="64"/>
      <c r="N156" s="46">
        <f>B156</f>
        <v>150609</v>
      </c>
      <c r="O156" s="47" t="str">
        <f>A156</f>
        <v>11.3.2</v>
      </c>
      <c r="P156" s="47" t="str">
        <f t="shared" si="41"/>
        <v>Caixa para medidor polifásico carga até 41000W inclusive caixa para disjuntor polifásico até 100A</v>
      </c>
      <c r="Q156" s="47" t="str">
        <f t="shared" si="41"/>
        <v>und</v>
      </c>
      <c r="R156" s="47"/>
      <c r="S156" s="47"/>
      <c r="T156" s="47"/>
      <c r="U156" s="65"/>
      <c r="V156" s="64"/>
      <c r="W156" s="64"/>
    </row>
    <row r="157" spans="1:23" ht="25.5" x14ac:dyDescent="0.2">
      <c r="A157" s="39" t="s">
        <v>201</v>
      </c>
      <c r="B157" s="40">
        <v>151710</v>
      </c>
      <c r="C157" s="40" t="s">
        <v>19</v>
      </c>
      <c r="D157" s="41" t="str">
        <f>VLOOKUP(B157,'SERVIÇOS JUNHO-2025'!$A$1:$E$8877,3,0)</f>
        <v>Padrão de entrada de energia elétrica, trifásico, entrada aérea, a 4 fios, carga instalada em muro de 57001 até 75000W - 220/127V</v>
      </c>
      <c r="E157" s="40" t="str">
        <f>VLOOKUP(B157,'SERVIÇOS JUNHO-2025'!$A$1:$E$8877,4,0)</f>
        <v>und</v>
      </c>
      <c r="F157" s="42">
        <f>VLOOKUP(B157,'MEMO CALCULO '!$B:$G,6,0)</f>
        <v>1</v>
      </c>
      <c r="G157" s="43">
        <f>VLOOKUP(B157,'SERVIÇOS JUNHO-2025'!$A$1:$E$8877,5,0)</f>
        <v>8122.15</v>
      </c>
      <c r="H157" s="44">
        <f>G157*(1+$I$6)</f>
        <v>10669.256240000001</v>
      </c>
      <c r="I157" s="45">
        <f>IFERROR((F157*H157),0)</f>
        <v>10669.256240000001</v>
      </c>
      <c r="K157" s="62"/>
      <c r="L157" s="63"/>
      <c r="M157" s="64"/>
      <c r="N157" s="46">
        <f>B157</f>
        <v>151710</v>
      </c>
      <c r="O157" s="47" t="str">
        <f>A157</f>
        <v>11.3.3</v>
      </c>
      <c r="P157" s="47" t="str">
        <f t="shared" si="41"/>
        <v>Padrão de entrada de energia elétrica, trifásico, entrada aérea, a 4 fios, carga instalada em muro de 57001 até 75000W - 220/127V</v>
      </c>
      <c r="Q157" s="47" t="str">
        <f t="shared" si="41"/>
        <v>und</v>
      </c>
      <c r="R157" s="47"/>
      <c r="S157" s="47"/>
      <c r="T157" s="47"/>
      <c r="U157" s="65"/>
      <c r="V157" s="64"/>
      <c r="W157" s="64"/>
    </row>
    <row r="158" spans="1:23" x14ac:dyDescent="0.2">
      <c r="A158" s="34" t="s">
        <v>202</v>
      </c>
      <c r="B158" s="35"/>
      <c r="C158" s="35"/>
      <c r="D158" s="36" t="s">
        <v>203</v>
      </c>
      <c r="E158" s="37"/>
      <c r="F158" s="37"/>
      <c r="G158" s="37"/>
      <c r="H158" s="37"/>
      <c r="I158" s="38"/>
      <c r="K158" s="62"/>
      <c r="L158" s="63"/>
      <c r="M158" s="64"/>
      <c r="N158" s="46"/>
      <c r="O158" s="47"/>
      <c r="P158" s="47"/>
      <c r="Q158" s="47"/>
      <c r="R158" s="47"/>
      <c r="S158" s="47"/>
      <c r="T158" s="47"/>
      <c r="U158" s="65"/>
      <c r="V158" s="64"/>
      <c r="W158" s="64"/>
    </row>
    <row r="159" spans="1:23" ht="51" x14ac:dyDescent="0.2">
      <c r="A159" s="39" t="s">
        <v>204</v>
      </c>
      <c r="B159" s="40">
        <v>150315</v>
      </c>
      <c r="C159" s="40" t="s">
        <v>19</v>
      </c>
      <c r="D159" s="41" t="str">
        <f>VLOOKUP(B159,'SERVIÇOS JUNHO-2025'!$A$1:$E$8877,3,0)</f>
        <v>Quadro distrib. energia, embutido ou semi embutido, capac. p/ 34 disj. DIN, c/barram trif. 150A barra. neutro e terra, fab. em chapa de aço 12 USG com porta, espelho, trinco com fechad ch yale, Ref. QDETG II-34DIN-CEMAR ou equiv.</v>
      </c>
      <c r="E159" s="40" t="str">
        <f>VLOOKUP(B159,'SERVIÇOS JUNHO-2025'!$A$1:$E$8877,4,0)</f>
        <v>und</v>
      </c>
      <c r="F159" s="42">
        <f>VLOOKUP(B159,'MEMO CALCULO '!$B:$G,6,0)</f>
        <v>2</v>
      </c>
      <c r="G159" s="43">
        <f>VLOOKUP(B159,'SERVIÇOS JUNHO-2025'!$A$1:$E$8877,5,0)</f>
        <v>1080.97</v>
      </c>
      <c r="H159" s="44">
        <f>G159*(1+$I$6)</f>
        <v>1419.9621920000002</v>
      </c>
      <c r="I159" s="45">
        <f>IFERROR((F159*H159),0)</f>
        <v>2839.9243840000004</v>
      </c>
      <c r="K159" s="62"/>
      <c r="L159" s="63"/>
      <c r="M159" s="64"/>
      <c r="N159" s="46">
        <f>B159</f>
        <v>150315</v>
      </c>
      <c r="O159" s="47" t="str">
        <f>A159</f>
        <v>11.4.1</v>
      </c>
      <c r="P159" s="47" t="str">
        <f t="shared" ref="P159:Q161" si="42">D159</f>
        <v>Quadro distrib. energia, embutido ou semi embutido, capac. p/ 34 disj. DIN, c/barram trif. 150A barra. neutro e terra, fab. em chapa de aço 12 USG com porta, espelho, trinco com fechad ch yale, Ref. QDETG II-34DIN-CEMAR ou equiv.</v>
      </c>
      <c r="Q159" s="47" t="str">
        <f t="shared" si="42"/>
        <v>und</v>
      </c>
      <c r="R159" s="47"/>
      <c r="S159" s="47"/>
      <c r="T159" s="47"/>
      <c r="U159" s="65"/>
      <c r="V159" s="64"/>
      <c r="W159" s="64"/>
    </row>
    <row r="160" spans="1:23" ht="51" x14ac:dyDescent="0.2">
      <c r="A160" s="39" t="s">
        <v>205</v>
      </c>
      <c r="B160" s="40">
        <v>150316</v>
      </c>
      <c r="C160" s="40" t="s">
        <v>19</v>
      </c>
      <c r="D160" s="41" t="str">
        <f>VLOOKUP(B160,'SERVIÇOS JUNHO-2025'!$A$1:$E$8877,3,0)</f>
        <v>Quadro distrib. energia, embutido ou semi embutido, capac. p/ 44 disj. DIN, c/barram trif. 150A barra. neutro e terra, fab. em chapa de aço 12 USG com porta, espelho, trinco com fechad ch yale, Ref. QDETG II-44DIN-CEMAR ou equiv.</v>
      </c>
      <c r="E160" s="40" t="str">
        <f>VLOOKUP(B160,'SERVIÇOS JUNHO-2025'!$A$1:$E$8877,4,0)</f>
        <v>und</v>
      </c>
      <c r="F160" s="42">
        <f>VLOOKUP(B160,'MEMO CALCULO '!$B:$G,6,0)</f>
        <v>2</v>
      </c>
      <c r="G160" s="43">
        <f>VLOOKUP(B160,'SERVIÇOS JUNHO-2025'!$A$1:$E$8877,5,0)</f>
        <v>1341.28</v>
      </c>
      <c r="H160" s="44">
        <f>G160*(1+$I$6)</f>
        <v>1761.9054080000001</v>
      </c>
      <c r="I160" s="45">
        <f>IFERROR((F160*H160),0)</f>
        <v>3523.8108160000002</v>
      </c>
      <c r="K160" s="62"/>
      <c r="L160" s="63"/>
      <c r="M160" s="64"/>
      <c r="N160" s="46">
        <f>B160</f>
        <v>150316</v>
      </c>
      <c r="O160" s="47" t="str">
        <f>A160</f>
        <v>11.4.2</v>
      </c>
      <c r="P160" s="47" t="str">
        <f t="shared" si="42"/>
        <v>Quadro distrib. energia, embutido ou semi embutido, capac. p/ 44 disj. DIN, c/barram trif. 150A barra. neutro e terra, fab. em chapa de aço 12 USG com porta, espelho, trinco com fechad ch yale, Ref. QDETG II-44DIN-CEMAR ou equiv.</v>
      </c>
      <c r="Q160" s="47" t="str">
        <f t="shared" si="42"/>
        <v>und</v>
      </c>
      <c r="R160" s="47"/>
      <c r="S160" s="47"/>
      <c r="T160" s="47"/>
      <c r="U160" s="65"/>
      <c r="V160" s="64"/>
      <c r="W160" s="64"/>
    </row>
    <row r="161" spans="1:23" ht="38.25" x14ac:dyDescent="0.2">
      <c r="A161" s="39" t="s">
        <v>206</v>
      </c>
      <c r="B161" s="40">
        <v>150317</v>
      </c>
      <c r="C161" s="40" t="s">
        <v>19</v>
      </c>
      <c r="D161" s="41" t="str">
        <f>VLOOKUP(B161,'SERVIÇOS JUNHO-2025'!$A$1:$E$8877,3,0)</f>
        <v>Quadro distrib. energia, embutido ou semi embutido, capac. p/ 56 disj. DIN, c/barram trif. 225A barra. neutro e terra, fab. em chapa de aço 12 USG com porta, espelho, trinco com fechad ch</v>
      </c>
      <c r="E161" s="40" t="str">
        <f>VLOOKUP(B161,'SERVIÇOS JUNHO-2025'!$A$1:$E$8877,4,0)</f>
        <v>und</v>
      </c>
      <c r="F161" s="42">
        <f>VLOOKUP(B161,'MEMO CALCULO '!$B:$G,6,0)</f>
        <v>2</v>
      </c>
      <c r="G161" s="43">
        <f>VLOOKUP(B161,'SERVIÇOS JUNHO-2025'!$A$1:$E$8877,5,0)</f>
        <v>1743.37</v>
      </c>
      <c r="H161" s="44">
        <f>G161*(1+$I$6)</f>
        <v>2290.0908319999999</v>
      </c>
      <c r="I161" s="45">
        <f>IFERROR((F161*H161),0)</f>
        <v>4580.1816639999997</v>
      </c>
      <c r="K161" s="62"/>
      <c r="L161" s="63"/>
      <c r="M161" s="64"/>
      <c r="N161" s="46">
        <f>B161</f>
        <v>150317</v>
      </c>
      <c r="O161" s="47" t="str">
        <f>A161</f>
        <v>11.4.3</v>
      </c>
      <c r="P161" s="47" t="str">
        <f t="shared" si="42"/>
        <v>Quadro distrib. energia, embutido ou semi embutido, capac. p/ 56 disj. DIN, c/barram trif. 225A barra. neutro e terra, fab. em chapa de aço 12 USG com porta, espelho, trinco com fechad ch</v>
      </c>
      <c r="Q161" s="47" t="str">
        <f t="shared" si="42"/>
        <v>und</v>
      </c>
      <c r="R161" s="47"/>
      <c r="S161" s="47"/>
      <c r="T161" s="47"/>
      <c r="U161" s="65"/>
      <c r="V161" s="64"/>
      <c r="W161" s="64"/>
    </row>
    <row r="162" spans="1:23" x14ac:dyDescent="0.2">
      <c r="A162" s="34" t="s">
        <v>207</v>
      </c>
      <c r="B162" s="6"/>
      <c r="C162" s="6"/>
      <c r="D162" s="36" t="s">
        <v>208</v>
      </c>
      <c r="E162" s="37"/>
      <c r="F162" s="37"/>
      <c r="G162" s="37"/>
      <c r="H162" s="37"/>
      <c r="I162" s="38"/>
      <c r="K162" s="62"/>
      <c r="L162" s="63"/>
      <c r="M162" s="64"/>
      <c r="N162" s="46"/>
      <c r="O162" s="47"/>
      <c r="P162" s="47"/>
      <c r="Q162" s="47"/>
      <c r="R162" s="47"/>
      <c r="S162" s="47"/>
      <c r="T162" s="47"/>
      <c r="U162" s="65"/>
      <c r="V162" s="64"/>
      <c r="W162" s="64"/>
    </row>
    <row r="163" spans="1:23" ht="25.5" x14ac:dyDescent="0.2">
      <c r="A163" s="39" t="s">
        <v>209</v>
      </c>
      <c r="B163" s="40">
        <v>150838</v>
      </c>
      <c r="C163" s="40" t="s">
        <v>19</v>
      </c>
      <c r="D163" s="41" t="str">
        <f>VLOOKUP(B163,'SERVIÇOS JUNHO-2025'!$A$1:$E$8877,3,0)</f>
        <v>Eletrocalha perfurada em chapa de aço galvanizado nº16, 400x100mm, sem tampa</v>
      </c>
      <c r="E163" s="40" t="str">
        <f>VLOOKUP(B163,'SERVIÇOS JUNHO-2025'!$A$1:$E$8877,4,0)</f>
        <v>m</v>
      </c>
      <c r="F163" s="42">
        <f>VLOOKUP(B163,'MEMO CALCULO '!$B:$G,6,0)</f>
        <v>600</v>
      </c>
      <c r="G163" s="43">
        <f>VLOOKUP(B163,'SERVIÇOS JUNHO-2025'!$A$1:$E$8877,5,0)</f>
        <v>131.65</v>
      </c>
      <c r="H163" s="44">
        <f>G163*(1+$I$6)</f>
        <v>172.93544000000003</v>
      </c>
      <c r="I163" s="45">
        <f>IFERROR((F163*H163),0)</f>
        <v>103761.26400000001</v>
      </c>
      <c r="K163" s="62"/>
      <c r="L163" s="63"/>
      <c r="M163" s="64"/>
      <c r="N163" s="46">
        <f>B163</f>
        <v>150838</v>
      </c>
      <c r="O163" s="47" t="str">
        <f>A163</f>
        <v>11.5.1</v>
      </c>
      <c r="P163" s="47" t="str">
        <f t="shared" ref="P163:Q165" si="43">D163</f>
        <v>Eletrocalha perfurada em chapa de aço galvanizado nº16, 400x100mm, sem tampa</v>
      </c>
      <c r="Q163" s="47" t="str">
        <f t="shared" si="43"/>
        <v>m</v>
      </c>
      <c r="R163" s="47"/>
      <c r="S163" s="47"/>
      <c r="T163" s="47"/>
      <c r="U163" s="65"/>
      <c r="V163" s="64"/>
      <c r="W163" s="64"/>
    </row>
    <row r="164" spans="1:23" ht="25.5" x14ac:dyDescent="0.2">
      <c r="A164" s="39" t="s">
        <v>210</v>
      </c>
      <c r="B164" s="40">
        <v>150863</v>
      </c>
      <c r="C164" s="40" t="s">
        <v>19</v>
      </c>
      <c r="D164" s="41" t="str">
        <f>VLOOKUP(B164,'SERVIÇOS JUNHO-2025'!$A$1:$E$8877,3,0)</f>
        <v>Tampa de encaixe para eletrocalha em chapa de aço galvanizada 18, dim. 400mm</v>
      </c>
      <c r="E164" s="40" t="str">
        <f>VLOOKUP(B164,'SERVIÇOS JUNHO-2025'!$A$1:$E$8877,4,0)</f>
        <v>m</v>
      </c>
      <c r="F164" s="42">
        <f>VLOOKUP(B164,'MEMO CALCULO '!$B:$G,6,0)</f>
        <v>600</v>
      </c>
      <c r="G164" s="43">
        <f>VLOOKUP(B164,'SERVIÇOS JUNHO-2025'!$A$1:$E$8877,5,0)</f>
        <v>62.5</v>
      </c>
      <c r="H164" s="44">
        <f>G164*(1+$I$6)</f>
        <v>82.100000000000009</v>
      </c>
      <c r="I164" s="45">
        <f>IFERROR((F164*H164),0)</f>
        <v>49260.000000000007</v>
      </c>
      <c r="K164" s="62"/>
      <c r="L164" s="63"/>
      <c r="M164" s="64"/>
      <c r="N164" s="46">
        <f>B164</f>
        <v>150863</v>
      </c>
      <c r="O164" s="47" t="str">
        <f>A164</f>
        <v>115.2</v>
      </c>
      <c r="P164" s="47" t="str">
        <f t="shared" si="43"/>
        <v>Tampa de encaixe para eletrocalha em chapa de aço galvanizada 18, dim. 400mm</v>
      </c>
      <c r="Q164" s="47" t="str">
        <f t="shared" si="43"/>
        <v>m</v>
      </c>
      <c r="R164" s="47"/>
      <c r="S164" s="47"/>
      <c r="T164" s="47"/>
      <c r="U164" s="65"/>
      <c r="V164" s="64"/>
      <c r="W164" s="64"/>
    </row>
    <row r="165" spans="1:23" ht="25.5" x14ac:dyDescent="0.2">
      <c r="A165" s="39" t="s">
        <v>211</v>
      </c>
      <c r="B165" s="40">
        <v>150883</v>
      </c>
      <c r="C165" s="40" t="s">
        <v>19</v>
      </c>
      <c r="D165" s="41" t="str">
        <f>VLOOKUP(B165,'SERVIÇOS JUNHO-2025'!$A$1:$E$8877,3,0)</f>
        <v>Suporte de fixação de eletrocalha de 400x100mm, na parede, através de suporte tipo mão francesa reforçada (1 und), parafuso e bucha S8 (2 und)</v>
      </c>
      <c r="E165" s="40" t="str">
        <f>VLOOKUP(B165,'SERVIÇOS JUNHO-2025'!$A$1:$E$8877,4,0)</f>
        <v>und</v>
      </c>
      <c r="F165" s="42">
        <f>VLOOKUP(B165,'MEMO CALCULO '!$B:$G,6,0)</f>
        <v>400</v>
      </c>
      <c r="G165" s="43">
        <f>VLOOKUP(B165,'SERVIÇOS JUNHO-2025'!$A$1:$E$8877,5,0)</f>
        <v>63.33</v>
      </c>
      <c r="H165" s="44">
        <f>G165*(1+$I$6)</f>
        <v>83.19028800000001</v>
      </c>
      <c r="I165" s="45">
        <f>IFERROR((F165*H165),0)</f>
        <v>33276.1152</v>
      </c>
      <c r="K165" s="62"/>
      <c r="L165" s="63"/>
      <c r="M165" s="64"/>
      <c r="N165" s="46">
        <f>B165</f>
        <v>150883</v>
      </c>
      <c r="O165" s="47" t="str">
        <f>A165</f>
        <v>115.3</v>
      </c>
      <c r="P165" s="47" t="str">
        <f t="shared" si="43"/>
        <v>Suporte de fixação de eletrocalha de 400x100mm, na parede, através de suporte tipo mão francesa reforçada (1 und), parafuso e bucha S8 (2 und)</v>
      </c>
      <c r="Q165" s="47" t="str">
        <f t="shared" si="43"/>
        <v>und</v>
      </c>
      <c r="R165" s="47"/>
      <c r="S165" s="47"/>
      <c r="T165" s="47"/>
      <c r="U165" s="65"/>
      <c r="V165" s="64"/>
      <c r="W165" s="64"/>
    </row>
    <row r="166" spans="1:23" x14ac:dyDescent="0.2">
      <c r="A166" s="34" t="s">
        <v>212</v>
      </c>
      <c r="B166" s="6"/>
      <c r="C166" s="6"/>
      <c r="D166" s="36" t="s">
        <v>213</v>
      </c>
      <c r="E166" s="37"/>
      <c r="F166" s="37"/>
      <c r="G166" s="37"/>
      <c r="H166" s="37"/>
      <c r="I166" s="38"/>
      <c r="K166" s="62"/>
      <c r="L166" s="63"/>
      <c r="M166" s="64"/>
      <c r="N166" s="46"/>
      <c r="O166" s="47"/>
      <c r="P166" s="47"/>
      <c r="Q166" s="47"/>
      <c r="R166" s="47"/>
      <c r="S166" s="47"/>
      <c r="T166" s="47"/>
      <c r="U166" s="65"/>
      <c r="V166" s="64"/>
      <c r="W166" s="64"/>
    </row>
    <row r="167" spans="1:23" x14ac:dyDescent="0.2">
      <c r="A167" s="39" t="s">
        <v>214</v>
      </c>
      <c r="B167" s="40">
        <v>151126</v>
      </c>
      <c r="C167" s="40" t="s">
        <v>19</v>
      </c>
      <c r="D167" s="41" t="str">
        <f>VLOOKUP(B167,'SERVIÇOS JUNHO-2025'!$A$1:$E$8877,3,0)</f>
        <v>Eletroduto de PVC rígido roscável, diâmetro 3/4", inclusive conexões</v>
      </c>
      <c r="E167" s="40" t="str">
        <f>VLOOKUP(B167,'SERVIÇOS JUNHO-2025'!$A$1:$E$8877,4,0)</f>
        <v>m</v>
      </c>
      <c r="F167" s="42">
        <f>VLOOKUP(B167,'MEMO CALCULO '!$B:$G,6,0)</f>
        <v>400</v>
      </c>
      <c r="G167" s="43">
        <f>VLOOKUP(B167,'SERVIÇOS JUNHO-2025'!$A$1:$E$8877,5,0)</f>
        <v>18.93</v>
      </c>
      <c r="H167" s="44">
        <f t="shared" ref="H167:H178" si="44">G167*(1+$I$6)</f>
        <v>24.866448000000002</v>
      </c>
      <c r="I167" s="45">
        <f t="shared" ref="I167:I178" si="45">IFERROR((F167*H167),0)</f>
        <v>9946.5792000000001</v>
      </c>
      <c r="K167" s="62"/>
      <c r="L167" s="63"/>
      <c r="M167" s="64"/>
      <c r="N167" s="46">
        <f t="shared" ref="N167:N178" si="46">B167</f>
        <v>151126</v>
      </c>
      <c r="O167" s="47" t="str">
        <f t="shared" ref="O167:O178" si="47">A167</f>
        <v>11.6.1</v>
      </c>
      <c r="P167" s="47" t="str">
        <f t="shared" ref="P167:P178" si="48">D167</f>
        <v>Eletroduto de PVC rígido roscável, diâmetro 3/4", inclusive conexões</v>
      </c>
      <c r="Q167" s="47" t="str">
        <f t="shared" ref="Q167:Q178" si="49">E167</f>
        <v>m</v>
      </c>
      <c r="R167" s="47"/>
      <c r="S167" s="47"/>
      <c r="T167" s="47"/>
      <c r="U167" s="65"/>
      <c r="V167" s="64"/>
      <c r="W167" s="64"/>
    </row>
    <row r="168" spans="1:23" x14ac:dyDescent="0.2">
      <c r="A168" s="39" t="s">
        <v>215</v>
      </c>
      <c r="B168" s="48">
        <v>151127</v>
      </c>
      <c r="C168" s="40" t="s">
        <v>19</v>
      </c>
      <c r="D168" s="41" t="str">
        <f>VLOOKUP(B168,'SERVIÇOS JUNHO-2025'!$A$1:$E$8877,3,0)</f>
        <v>Eletroduto de PVC rígido roscável, diâmetro 1", inclusive conexões</v>
      </c>
      <c r="E168" s="40" t="str">
        <f>VLOOKUP(B168,'SERVIÇOS JUNHO-2025'!$A$1:$E$8877,4,0)</f>
        <v>m</v>
      </c>
      <c r="F168" s="42">
        <f>VLOOKUP(B168,'MEMO CALCULO '!$B:$G,6,0)</f>
        <v>200</v>
      </c>
      <c r="G168" s="43">
        <f>VLOOKUP(B168,'SERVIÇOS JUNHO-2025'!$A$1:$E$8877,5,0)</f>
        <v>20.34</v>
      </c>
      <c r="H168" s="44">
        <f t="shared" si="44"/>
        <v>26.718624000000002</v>
      </c>
      <c r="I168" s="45">
        <f t="shared" si="45"/>
        <v>5343.7248</v>
      </c>
      <c r="K168" s="62"/>
      <c r="L168" s="63"/>
      <c r="M168" s="64"/>
      <c r="N168" s="46">
        <f t="shared" si="46"/>
        <v>151127</v>
      </c>
      <c r="O168" s="47" t="str">
        <f t="shared" si="47"/>
        <v>11.6.2</v>
      </c>
      <c r="P168" s="47" t="str">
        <f t="shared" si="48"/>
        <v>Eletroduto de PVC rígido roscável, diâmetro 1", inclusive conexões</v>
      </c>
      <c r="Q168" s="47" t="str">
        <f t="shared" si="49"/>
        <v>m</v>
      </c>
      <c r="R168" s="47"/>
      <c r="S168" s="47"/>
      <c r="T168" s="47"/>
      <c r="U168" s="65"/>
      <c r="V168" s="64"/>
      <c r="W168" s="64"/>
    </row>
    <row r="169" spans="1:23" x14ac:dyDescent="0.2">
      <c r="A169" s="39" t="s">
        <v>216</v>
      </c>
      <c r="B169" s="48">
        <v>151130</v>
      </c>
      <c r="C169" s="40" t="s">
        <v>19</v>
      </c>
      <c r="D169" s="41" t="str">
        <f>VLOOKUP(B169,'SERVIÇOS JUNHO-2025'!$A$1:$E$8877,3,0)</f>
        <v>Eletroduto de PVC rígido roscável, diâmetro 2", inclusive conexões</v>
      </c>
      <c r="E169" s="40" t="str">
        <f>VLOOKUP(B169,'SERVIÇOS JUNHO-2025'!$A$1:$E$8877,4,0)</f>
        <v>m</v>
      </c>
      <c r="F169" s="42">
        <f>VLOOKUP(B169,'MEMO CALCULO '!$B:$G,6,0)</f>
        <v>100</v>
      </c>
      <c r="G169" s="43">
        <f>VLOOKUP(B169,'SERVIÇOS JUNHO-2025'!$A$1:$E$8877,5,0)</f>
        <v>36.86</v>
      </c>
      <c r="H169" s="44">
        <f t="shared" si="44"/>
        <v>48.419296000000003</v>
      </c>
      <c r="I169" s="45">
        <f t="shared" si="45"/>
        <v>4841.9296000000004</v>
      </c>
      <c r="K169" s="62"/>
      <c r="L169" s="63"/>
      <c r="M169" s="64"/>
      <c r="N169" s="46">
        <f t="shared" si="46"/>
        <v>151130</v>
      </c>
      <c r="O169" s="47" t="str">
        <f t="shared" si="47"/>
        <v>11.6.3</v>
      </c>
      <c r="P169" s="47" t="str">
        <f t="shared" si="48"/>
        <v>Eletroduto de PVC rígido roscável, diâmetro 2", inclusive conexões</v>
      </c>
      <c r="Q169" s="47" t="str">
        <f t="shared" si="49"/>
        <v>m</v>
      </c>
      <c r="R169" s="47"/>
      <c r="S169" s="47"/>
      <c r="T169" s="47"/>
      <c r="U169" s="65"/>
      <c r="V169" s="64"/>
      <c r="W169" s="64"/>
    </row>
    <row r="170" spans="1:23" x14ac:dyDescent="0.2">
      <c r="A170" s="39" t="s">
        <v>217</v>
      </c>
      <c r="B170" s="48">
        <v>151131</v>
      </c>
      <c r="C170" s="40" t="s">
        <v>19</v>
      </c>
      <c r="D170" s="41" t="str">
        <f>VLOOKUP(B170,'SERVIÇOS JUNHO-2025'!$A$1:$E$8877,3,0)</f>
        <v>Eletroduto de PVC rígido roscável, diâmetro 3", inclusive conexões</v>
      </c>
      <c r="E170" s="40" t="str">
        <f>VLOOKUP(B170,'SERVIÇOS JUNHO-2025'!$A$1:$E$8877,4,0)</f>
        <v>m</v>
      </c>
      <c r="F170" s="42">
        <f>VLOOKUP(B170,'MEMO CALCULO '!$B:$G,6,0)</f>
        <v>100</v>
      </c>
      <c r="G170" s="43">
        <f>VLOOKUP(B170,'SERVIÇOS JUNHO-2025'!$A$1:$E$8877,5,0)</f>
        <v>68.03</v>
      </c>
      <c r="H170" s="44">
        <f t="shared" si="44"/>
        <v>89.364208000000005</v>
      </c>
      <c r="I170" s="45">
        <f t="shared" si="45"/>
        <v>8936.4207999999999</v>
      </c>
      <c r="K170" s="62"/>
      <c r="L170" s="63"/>
      <c r="M170" s="64"/>
      <c r="N170" s="46">
        <f t="shared" si="46"/>
        <v>151131</v>
      </c>
      <c r="O170" s="47" t="str">
        <f t="shared" si="47"/>
        <v>11.6.4</v>
      </c>
      <c r="P170" s="47" t="str">
        <f t="shared" si="48"/>
        <v>Eletroduto de PVC rígido roscável, diâmetro 3", inclusive conexões</v>
      </c>
      <c r="Q170" s="47" t="str">
        <f t="shared" si="49"/>
        <v>m</v>
      </c>
      <c r="R170" s="47"/>
      <c r="S170" s="47"/>
      <c r="T170" s="47"/>
      <c r="U170" s="65"/>
      <c r="V170" s="64"/>
      <c r="W170" s="64"/>
    </row>
    <row r="171" spans="1:23" ht="25.5" x14ac:dyDescent="0.2">
      <c r="A171" s="39" t="s">
        <v>218</v>
      </c>
      <c r="B171" s="48">
        <v>151402</v>
      </c>
      <c r="C171" s="40" t="s">
        <v>19</v>
      </c>
      <c r="D171" s="41" t="str">
        <f>VLOOKUP(B171,'SERVIÇOS JUNHO-2025'!$A$1:$E$8877,3,0)</f>
        <v>Cabo de cobre termoplástico (PVC) flexível isolado 450/750V, antichama BWF livre de chumbo, 70ºC - 2,5mm2</v>
      </c>
      <c r="E171" s="40" t="str">
        <f>VLOOKUP(B171,'SERVIÇOS JUNHO-2025'!$A$1:$E$8877,4,0)</f>
        <v>m</v>
      </c>
      <c r="F171" s="42">
        <f>VLOOKUP(B171,'MEMO CALCULO '!$B:$G,6,0)</f>
        <v>3000</v>
      </c>
      <c r="G171" s="43">
        <f>VLOOKUP(B171,'SERVIÇOS JUNHO-2025'!$A$1:$E$8877,5,0)</f>
        <v>7.79</v>
      </c>
      <c r="H171" s="44">
        <f t="shared" si="44"/>
        <v>10.232944000000002</v>
      </c>
      <c r="I171" s="45">
        <f t="shared" si="45"/>
        <v>30698.832000000006</v>
      </c>
      <c r="K171" s="62"/>
      <c r="L171" s="63"/>
      <c r="M171" s="64"/>
      <c r="N171" s="46">
        <f t="shared" si="46"/>
        <v>151402</v>
      </c>
      <c r="O171" s="47" t="str">
        <f t="shared" si="47"/>
        <v>11.6.5</v>
      </c>
      <c r="P171" s="47" t="str">
        <f t="shared" si="48"/>
        <v>Cabo de cobre termoplástico (PVC) flexível isolado 450/750V, antichama BWF livre de chumbo, 70ºC - 2,5mm2</v>
      </c>
      <c r="Q171" s="47" t="str">
        <f t="shared" si="49"/>
        <v>m</v>
      </c>
      <c r="R171" s="47"/>
      <c r="S171" s="47"/>
      <c r="T171" s="47"/>
      <c r="U171" s="65"/>
      <c r="V171" s="64"/>
      <c r="W171" s="64"/>
    </row>
    <row r="172" spans="1:23" ht="25.5" x14ac:dyDescent="0.2">
      <c r="A172" s="39" t="s">
        <v>219</v>
      </c>
      <c r="B172" s="48">
        <v>151403</v>
      </c>
      <c r="C172" s="40" t="s">
        <v>19</v>
      </c>
      <c r="D172" s="41" t="str">
        <f>VLOOKUP(B172,'SERVIÇOS JUNHO-2025'!$A$1:$E$8877,3,0)</f>
        <v>Cabo de cobre termoplástico (PVC) flexível isolado 450/750V, antichama BWF livre de chumbo, 70ºC ? 4,0mm2</v>
      </c>
      <c r="E172" s="40" t="str">
        <f>VLOOKUP(B172,'SERVIÇOS JUNHO-2025'!$A$1:$E$8877,4,0)</f>
        <v>m</v>
      </c>
      <c r="F172" s="42">
        <f>VLOOKUP(B172,'MEMO CALCULO '!$B:$G,6,0)</f>
        <v>1500</v>
      </c>
      <c r="G172" s="43">
        <f>VLOOKUP(B172,'SERVIÇOS JUNHO-2025'!$A$1:$E$8877,5,0)</f>
        <v>9.6300000000000008</v>
      </c>
      <c r="H172" s="44">
        <f t="shared" si="44"/>
        <v>12.649968000000001</v>
      </c>
      <c r="I172" s="45">
        <f t="shared" si="45"/>
        <v>18974.952000000001</v>
      </c>
      <c r="K172" s="62"/>
      <c r="L172" s="63"/>
      <c r="M172" s="64"/>
      <c r="N172" s="46">
        <f t="shared" si="46"/>
        <v>151403</v>
      </c>
      <c r="O172" s="47" t="str">
        <f t="shared" si="47"/>
        <v>11.6.6</v>
      </c>
      <c r="P172" s="47" t="str">
        <f t="shared" si="48"/>
        <v>Cabo de cobre termoplástico (PVC) flexível isolado 450/750V, antichama BWF livre de chumbo, 70ºC ? 4,0mm2</v>
      </c>
      <c r="Q172" s="47" t="str">
        <f t="shared" si="49"/>
        <v>m</v>
      </c>
      <c r="R172" s="47"/>
      <c r="S172" s="47"/>
      <c r="T172" s="47"/>
      <c r="U172" s="65"/>
      <c r="V172" s="64"/>
      <c r="W172" s="64"/>
    </row>
    <row r="173" spans="1:23" ht="25.5" x14ac:dyDescent="0.2">
      <c r="A173" s="39" t="s">
        <v>220</v>
      </c>
      <c r="B173" s="48">
        <v>151404</v>
      </c>
      <c r="C173" s="40" t="s">
        <v>19</v>
      </c>
      <c r="D173" s="41" t="str">
        <f>VLOOKUP(B173,'SERVIÇOS JUNHO-2025'!$A$1:$E$8877,3,0)</f>
        <v>Cabo de cobre termoplástico (PVC) flexível isolado 450/750V, antichama BWF livre de chumbo, 70ºC ? 6,0mm2</v>
      </c>
      <c r="E173" s="40" t="str">
        <f>VLOOKUP(B173,'SERVIÇOS JUNHO-2025'!$A$1:$E$8877,4,0)</f>
        <v>m</v>
      </c>
      <c r="F173" s="42">
        <f>VLOOKUP(B173,'MEMO CALCULO '!$B:$G,6,0)</f>
        <v>1200</v>
      </c>
      <c r="G173" s="43">
        <f>VLOOKUP(B173,'SERVIÇOS JUNHO-2025'!$A$1:$E$8877,5,0)</f>
        <v>12.75</v>
      </c>
      <c r="H173" s="44">
        <f t="shared" si="44"/>
        <v>16.7484</v>
      </c>
      <c r="I173" s="45">
        <f t="shared" si="45"/>
        <v>20098.080000000002</v>
      </c>
      <c r="K173" s="62"/>
      <c r="L173" s="63"/>
      <c r="M173" s="64"/>
      <c r="N173" s="46">
        <f t="shared" si="46"/>
        <v>151404</v>
      </c>
      <c r="O173" s="47" t="str">
        <f t="shared" si="47"/>
        <v>11.6.7</v>
      </c>
      <c r="P173" s="47" t="str">
        <f t="shared" si="48"/>
        <v>Cabo de cobre termoplástico (PVC) flexível isolado 450/750V, antichama BWF livre de chumbo, 70ºC ? 6,0mm2</v>
      </c>
      <c r="Q173" s="47" t="str">
        <f t="shared" si="49"/>
        <v>m</v>
      </c>
      <c r="R173" s="47"/>
      <c r="S173" s="47"/>
      <c r="T173" s="47"/>
      <c r="U173" s="65"/>
      <c r="V173" s="64"/>
      <c r="W173" s="64"/>
    </row>
    <row r="174" spans="1:23" ht="25.5" x14ac:dyDescent="0.2">
      <c r="A174" s="39" t="s">
        <v>221</v>
      </c>
      <c r="B174" s="48">
        <v>151405</v>
      </c>
      <c r="C174" s="40" t="s">
        <v>19</v>
      </c>
      <c r="D174" s="41" t="str">
        <f>VLOOKUP(B174,'SERVIÇOS JUNHO-2025'!$A$1:$E$8877,3,0)</f>
        <v>Cabo de cobre termoplástico (PVC) flexível isolado 450/750V, antichama BWF livre de chumbo, 70ºC ? 10,0mm2</v>
      </c>
      <c r="E174" s="40" t="str">
        <f>VLOOKUP(B174,'SERVIÇOS JUNHO-2025'!$A$1:$E$8877,4,0)</f>
        <v>m</v>
      </c>
      <c r="F174" s="42">
        <f>VLOOKUP(B174,'MEMO CALCULO '!$B:$G,6,0)</f>
        <v>1200</v>
      </c>
      <c r="G174" s="43">
        <f>VLOOKUP(B174,'SERVIÇOS JUNHO-2025'!$A$1:$E$8877,5,0)</f>
        <v>18.07</v>
      </c>
      <c r="H174" s="44">
        <f t="shared" si="44"/>
        <v>23.736752000000003</v>
      </c>
      <c r="I174" s="45">
        <f t="shared" si="45"/>
        <v>28484.102400000003</v>
      </c>
      <c r="K174" s="62"/>
      <c r="L174" s="63"/>
      <c r="M174" s="64"/>
      <c r="N174" s="46">
        <f t="shared" si="46"/>
        <v>151405</v>
      </c>
      <c r="O174" s="47" t="str">
        <f t="shared" si="47"/>
        <v>11.6.8</v>
      </c>
      <c r="P174" s="47" t="str">
        <f t="shared" si="48"/>
        <v>Cabo de cobre termoplástico (PVC) flexível isolado 450/750V, antichama BWF livre de chumbo, 70ºC ? 10,0mm2</v>
      </c>
      <c r="Q174" s="47" t="str">
        <f t="shared" si="49"/>
        <v>m</v>
      </c>
      <c r="R174" s="47"/>
      <c r="S174" s="47"/>
      <c r="T174" s="47"/>
      <c r="U174" s="65"/>
      <c r="V174" s="64"/>
      <c r="W174" s="64"/>
    </row>
    <row r="175" spans="1:23" ht="25.5" x14ac:dyDescent="0.2">
      <c r="A175" s="39" t="s">
        <v>222</v>
      </c>
      <c r="B175" s="48">
        <v>151421</v>
      </c>
      <c r="C175" s="40" t="s">
        <v>19</v>
      </c>
      <c r="D175" s="41" t="str">
        <f>VLOOKUP(B175,'SERVIÇOS JUNHO-2025'!$A$1:$E$8877,3,0)</f>
        <v>Cabo de cobre termoplástico (PVC) flexível isolado 0,60/1kV, antichama, HEPR 90ºC ? 16,0mm2</v>
      </c>
      <c r="E175" s="40" t="str">
        <f>VLOOKUP(B175,'SERVIÇOS JUNHO-2025'!$A$1:$E$8877,4,0)</f>
        <v>m</v>
      </c>
      <c r="F175" s="42">
        <f>VLOOKUP(B175,'MEMO CALCULO '!$B:$G,6,0)</f>
        <v>300</v>
      </c>
      <c r="G175" s="43">
        <f>VLOOKUP(B175,'SERVIÇOS JUNHO-2025'!$A$1:$E$8877,5,0)</f>
        <v>26.97</v>
      </c>
      <c r="H175" s="44">
        <f t="shared" si="44"/>
        <v>35.427792000000004</v>
      </c>
      <c r="I175" s="45">
        <f t="shared" si="45"/>
        <v>10628.337600000001</v>
      </c>
      <c r="K175" s="62"/>
      <c r="L175" s="63"/>
      <c r="M175" s="64"/>
      <c r="N175" s="46">
        <f t="shared" si="46"/>
        <v>151421</v>
      </c>
      <c r="O175" s="47" t="str">
        <f t="shared" si="47"/>
        <v>11.6.9</v>
      </c>
      <c r="P175" s="47" t="str">
        <f t="shared" si="48"/>
        <v>Cabo de cobre termoplástico (PVC) flexível isolado 0,60/1kV, antichama, HEPR 90ºC ? 16,0mm2</v>
      </c>
      <c r="Q175" s="47" t="str">
        <f t="shared" si="49"/>
        <v>m</v>
      </c>
      <c r="R175" s="47"/>
      <c r="S175" s="47"/>
      <c r="T175" s="47"/>
      <c r="U175" s="65"/>
      <c r="V175" s="64"/>
      <c r="W175" s="64"/>
    </row>
    <row r="176" spans="1:23" ht="25.5" x14ac:dyDescent="0.2">
      <c r="A176" s="39" t="s">
        <v>223</v>
      </c>
      <c r="B176" s="48">
        <v>151423</v>
      </c>
      <c r="C176" s="40" t="s">
        <v>19</v>
      </c>
      <c r="D176" s="41" t="str">
        <f>VLOOKUP(B176,'SERVIÇOS JUNHO-2025'!$A$1:$E$8877,3,0)</f>
        <v>Cabo de cobre termoplástico (PVC) flexível isolado 0,60/1kV, antichama, HEPR 90ºC ? 35,0mm2</v>
      </c>
      <c r="E176" s="40" t="str">
        <f>VLOOKUP(B176,'SERVIÇOS JUNHO-2025'!$A$1:$E$8877,4,0)</f>
        <v>m</v>
      </c>
      <c r="F176" s="42">
        <f>VLOOKUP(B176,'MEMO CALCULO '!$B:$G,6,0)</f>
        <v>300</v>
      </c>
      <c r="G176" s="43">
        <f>VLOOKUP(B176,'SERVIÇOS JUNHO-2025'!$A$1:$E$8877,5,0)</f>
        <v>52.79</v>
      </c>
      <c r="H176" s="44">
        <f t="shared" si="44"/>
        <v>69.344943999999998</v>
      </c>
      <c r="I176" s="45">
        <f t="shared" si="45"/>
        <v>20803.483199999999</v>
      </c>
      <c r="K176" s="62"/>
      <c r="L176" s="63"/>
      <c r="M176" s="64"/>
      <c r="N176" s="46">
        <f t="shared" si="46"/>
        <v>151423</v>
      </c>
      <c r="O176" s="47" t="str">
        <f t="shared" si="47"/>
        <v>11.6.10</v>
      </c>
      <c r="P176" s="47" t="str">
        <f t="shared" si="48"/>
        <v>Cabo de cobre termoplástico (PVC) flexível isolado 0,60/1kV, antichama, HEPR 90ºC ? 35,0mm2</v>
      </c>
      <c r="Q176" s="47" t="str">
        <f t="shared" si="49"/>
        <v>m</v>
      </c>
      <c r="R176" s="47"/>
      <c r="S176" s="47"/>
      <c r="T176" s="47"/>
      <c r="U176" s="65"/>
      <c r="V176" s="64"/>
      <c r="W176" s="64"/>
    </row>
    <row r="177" spans="1:23" ht="25.5" x14ac:dyDescent="0.2">
      <c r="A177" s="39" t="s">
        <v>224</v>
      </c>
      <c r="B177" s="48">
        <v>151426</v>
      </c>
      <c r="C177" s="40" t="s">
        <v>19</v>
      </c>
      <c r="D177" s="41" t="str">
        <f>VLOOKUP(B177,'SERVIÇOS JUNHO-2025'!$A$1:$E$8877,3,0)</f>
        <v>Cabo de cobre termoplástico (PVC) flexível isolado 0,60/1kV, antichama, HEPR 90ºC ? 95,0mm2</v>
      </c>
      <c r="E177" s="40" t="str">
        <f>VLOOKUP(B177,'SERVIÇOS JUNHO-2025'!$A$1:$E$8877,4,0)</f>
        <v>m</v>
      </c>
      <c r="F177" s="42">
        <f>VLOOKUP(B177,'MEMO CALCULO '!$B:$G,6,0)</f>
        <v>120</v>
      </c>
      <c r="G177" s="43">
        <f>VLOOKUP(B177,'SERVIÇOS JUNHO-2025'!$A$1:$E$8877,5,0)</f>
        <v>117.17</v>
      </c>
      <c r="H177" s="44">
        <f t="shared" si="44"/>
        <v>153.914512</v>
      </c>
      <c r="I177" s="45">
        <f t="shared" si="45"/>
        <v>18469.741440000002</v>
      </c>
      <c r="K177" s="62"/>
      <c r="L177" s="63"/>
      <c r="M177" s="64"/>
      <c r="N177" s="46">
        <f t="shared" si="46"/>
        <v>151426</v>
      </c>
      <c r="O177" s="47" t="str">
        <f t="shared" si="47"/>
        <v>11.6.11</v>
      </c>
      <c r="P177" s="47" t="str">
        <f t="shared" si="48"/>
        <v>Cabo de cobre termoplástico (PVC) flexível isolado 0,60/1kV, antichama, HEPR 90ºC ? 95,0mm2</v>
      </c>
      <c r="Q177" s="47" t="str">
        <f t="shared" si="49"/>
        <v>m</v>
      </c>
      <c r="R177" s="47"/>
      <c r="S177" s="47"/>
      <c r="T177" s="47"/>
      <c r="U177" s="65"/>
      <c r="V177" s="64"/>
      <c r="W177" s="64"/>
    </row>
    <row r="178" spans="1:23" ht="25.5" x14ac:dyDescent="0.2">
      <c r="A178" s="39" t="s">
        <v>225</v>
      </c>
      <c r="B178" s="48">
        <v>151430</v>
      </c>
      <c r="C178" s="40" t="s">
        <v>19</v>
      </c>
      <c r="D178" s="41" t="str">
        <f>VLOOKUP(B178,'SERVIÇOS JUNHO-2025'!$A$1:$E$8877,3,0)</f>
        <v>Cabo de cobre termoplástico (PVC) flexível isolado 0,60/1kV, antichama, HEPR 90ºC ? 150,0mm2</v>
      </c>
      <c r="E178" s="40" t="str">
        <f>VLOOKUP(B178,'SERVIÇOS JUNHO-2025'!$A$1:$E$8877,4,0)</f>
        <v>m</v>
      </c>
      <c r="F178" s="42">
        <f>VLOOKUP(B178,'MEMO CALCULO '!$B:$G,6,0)</f>
        <v>90</v>
      </c>
      <c r="G178" s="43">
        <f>VLOOKUP(B178,'SERVIÇOS JUNHO-2025'!$A$1:$E$8877,5,0)</f>
        <v>191.09</v>
      </c>
      <c r="H178" s="44">
        <f t="shared" si="44"/>
        <v>251.01582400000004</v>
      </c>
      <c r="I178" s="45">
        <f t="shared" si="45"/>
        <v>22591.424160000002</v>
      </c>
      <c r="K178" s="62"/>
      <c r="L178" s="63"/>
      <c r="M178" s="64"/>
      <c r="N178" s="46">
        <f t="shared" si="46"/>
        <v>151430</v>
      </c>
      <c r="O178" s="47" t="str">
        <f t="shared" si="47"/>
        <v>11.6.12</v>
      </c>
      <c r="P178" s="47" t="str">
        <f t="shared" si="48"/>
        <v>Cabo de cobre termoplástico (PVC) flexível isolado 0,60/1kV, antichama, HEPR 90ºC ? 150,0mm2</v>
      </c>
      <c r="Q178" s="47" t="str">
        <f t="shared" si="49"/>
        <v>m</v>
      </c>
      <c r="R178" s="47"/>
      <c r="S178" s="47"/>
      <c r="T178" s="47"/>
      <c r="U178" s="65"/>
      <c r="V178" s="64"/>
      <c r="W178" s="64"/>
    </row>
    <row r="179" spans="1:23" x14ac:dyDescent="0.2">
      <c r="A179" s="34" t="s">
        <v>226</v>
      </c>
      <c r="B179" s="6"/>
      <c r="C179" s="6"/>
      <c r="D179" s="36" t="s">
        <v>227</v>
      </c>
      <c r="E179" s="37"/>
      <c r="F179" s="37"/>
      <c r="G179" s="37"/>
      <c r="H179" s="37"/>
      <c r="I179" s="38"/>
      <c r="K179" s="62"/>
      <c r="L179" s="63"/>
      <c r="M179" s="64"/>
      <c r="N179" s="46"/>
      <c r="O179" s="47"/>
      <c r="P179" s="47"/>
      <c r="Q179" s="47"/>
      <c r="R179" s="47"/>
      <c r="S179" s="47"/>
      <c r="T179" s="47"/>
      <c r="U179" s="65"/>
      <c r="V179" s="64"/>
      <c r="W179" s="64"/>
    </row>
    <row r="180" spans="1:23" ht="25.5" x14ac:dyDescent="0.2">
      <c r="A180" s="69" t="s">
        <v>228</v>
      </c>
      <c r="B180" s="70">
        <v>151338</v>
      </c>
      <c r="C180" s="40" t="s">
        <v>19</v>
      </c>
      <c r="D180" s="41" t="str">
        <f>VLOOKUP(B180,'SERVIÇOS JUNHO-2025'!$A$1:$E$8877,3,0)</f>
        <v>Mini-Disjuntor monopolar 10A, curva C, 5kA, 127/220Vca, referência Siemens, GE, Schneider ou equivalente</v>
      </c>
      <c r="E180" s="40" t="str">
        <f>VLOOKUP(B180,'SERVIÇOS JUNHO-2025'!$A$1:$E$8877,4,0)</f>
        <v>und</v>
      </c>
      <c r="F180" s="42">
        <f>VLOOKUP(B180,'MEMO CALCULO '!$B:$G,6,0)</f>
        <v>40</v>
      </c>
      <c r="G180" s="43">
        <f>VLOOKUP(B180,'SERVIÇOS JUNHO-2025'!$A$1:$E$8877,5,0)</f>
        <v>24.96</v>
      </c>
      <c r="H180" s="44">
        <f t="shared" ref="H180:H186" si="50">G180*(1+$I$6)</f>
        <v>32.787456000000006</v>
      </c>
      <c r="I180" s="45">
        <f t="shared" ref="I180:I186" si="51">IFERROR((F180*H180),0)</f>
        <v>1311.4982400000004</v>
      </c>
      <c r="K180" s="62"/>
      <c r="L180" s="63"/>
      <c r="M180" s="64"/>
      <c r="N180" s="46">
        <f t="shared" ref="N180:N186" si="52">B180</f>
        <v>151338</v>
      </c>
      <c r="O180" s="47" t="str">
        <f t="shared" ref="O180:O186" si="53">A180</f>
        <v>11.7.1</v>
      </c>
      <c r="P180" s="47" t="str">
        <f t="shared" ref="P180:Q186" si="54">D180</f>
        <v>Mini-Disjuntor monopolar 10A, curva C, 5kA, 127/220Vca, referência Siemens, GE, Schneider ou equivalente</v>
      </c>
      <c r="Q180" s="47" t="str">
        <f t="shared" si="54"/>
        <v>und</v>
      </c>
      <c r="R180" s="47"/>
      <c r="S180" s="47"/>
      <c r="T180" s="47"/>
      <c r="U180" s="65"/>
      <c r="V180" s="64"/>
      <c r="W180" s="64"/>
    </row>
    <row r="181" spans="1:23" ht="25.5" x14ac:dyDescent="0.2">
      <c r="A181" s="71" t="s">
        <v>229</v>
      </c>
      <c r="B181" s="70">
        <v>151303</v>
      </c>
      <c r="C181" s="40" t="s">
        <v>19</v>
      </c>
      <c r="D181" s="41" t="str">
        <f>VLOOKUP(B181,'SERVIÇOS JUNHO-2025'!$A$1:$E$8877,3,0)</f>
        <v>Mini-Disjuntor monopolar 25A, curva C, 5kA, 127/220Vca, referência Siemens, GE, Schneider ou equivalente</v>
      </c>
      <c r="E181" s="40" t="str">
        <f>VLOOKUP(B181,'SERVIÇOS JUNHO-2025'!$A$1:$E$8877,4,0)</f>
        <v>und</v>
      </c>
      <c r="F181" s="42">
        <f>VLOOKUP(B181,'MEMO CALCULO '!$B:$G,6,0)</f>
        <v>20</v>
      </c>
      <c r="G181" s="43">
        <f>VLOOKUP(B181,'SERVIÇOS JUNHO-2025'!$A$1:$E$8877,5,0)</f>
        <v>24.96</v>
      </c>
      <c r="H181" s="44">
        <f t="shared" si="50"/>
        <v>32.787456000000006</v>
      </c>
      <c r="I181" s="45">
        <f t="shared" si="51"/>
        <v>655.74912000000018</v>
      </c>
      <c r="K181" s="62"/>
      <c r="L181" s="63"/>
      <c r="M181" s="64"/>
      <c r="N181" s="46">
        <f t="shared" si="52"/>
        <v>151303</v>
      </c>
      <c r="O181" s="47" t="str">
        <f t="shared" si="53"/>
        <v>11.7.2</v>
      </c>
      <c r="P181" s="47" t="str">
        <f t="shared" si="54"/>
        <v>Mini-Disjuntor monopolar 25A, curva C, 5kA, 127/220Vca, referência Siemens, GE, Schneider ou equivalente</v>
      </c>
      <c r="Q181" s="47" t="str">
        <f t="shared" si="54"/>
        <v>und</v>
      </c>
      <c r="R181" s="47"/>
      <c r="S181" s="47"/>
      <c r="T181" s="47"/>
      <c r="U181" s="65"/>
      <c r="V181" s="64"/>
      <c r="W181" s="64"/>
    </row>
    <row r="182" spans="1:23" ht="25.5" x14ac:dyDescent="0.2">
      <c r="A182" s="71" t="s">
        <v>230</v>
      </c>
      <c r="B182" s="70">
        <v>151304</v>
      </c>
      <c r="C182" s="40" t="s">
        <v>19</v>
      </c>
      <c r="D182" s="41" t="str">
        <f>VLOOKUP(B182,'SERVIÇOS JUNHO-2025'!$A$1:$E$8877,3,0)</f>
        <v>Mini-Disjuntor monopolar 32A, curva C, 5kA, 127/220Vca, referência Siemens, GE, Schneider ou equivalente</v>
      </c>
      <c r="E182" s="40" t="str">
        <f>VLOOKUP(B182,'SERVIÇOS JUNHO-2025'!$A$1:$E$8877,4,0)</f>
        <v>und</v>
      </c>
      <c r="F182" s="42">
        <f>VLOOKUP(B182,'MEMO CALCULO '!$B:$G,6,0)</f>
        <v>20</v>
      </c>
      <c r="G182" s="43">
        <f>VLOOKUP(B182,'SERVIÇOS JUNHO-2025'!$A$1:$E$8877,5,0)</f>
        <v>24.96</v>
      </c>
      <c r="H182" s="44">
        <f t="shared" si="50"/>
        <v>32.787456000000006</v>
      </c>
      <c r="I182" s="45">
        <f t="shared" si="51"/>
        <v>655.74912000000018</v>
      </c>
      <c r="K182" s="62"/>
      <c r="L182" s="63"/>
      <c r="M182" s="64"/>
      <c r="N182" s="46">
        <f t="shared" si="52"/>
        <v>151304</v>
      </c>
      <c r="O182" s="47" t="str">
        <f t="shared" si="53"/>
        <v>11.7.3</v>
      </c>
      <c r="P182" s="47" t="str">
        <f t="shared" si="54"/>
        <v>Mini-Disjuntor monopolar 32A, curva C, 5kA, 127/220Vca, referência Siemens, GE, Schneider ou equivalente</v>
      </c>
      <c r="Q182" s="47" t="str">
        <f t="shared" si="54"/>
        <v>und</v>
      </c>
      <c r="R182" s="47"/>
      <c r="S182" s="47"/>
      <c r="T182" s="47"/>
      <c r="U182" s="65"/>
      <c r="V182" s="64"/>
      <c r="W182" s="64"/>
    </row>
    <row r="183" spans="1:23" ht="25.5" x14ac:dyDescent="0.2">
      <c r="A183" s="71" t="s">
        <v>231</v>
      </c>
      <c r="B183" s="70">
        <v>151329</v>
      </c>
      <c r="C183" s="40" t="s">
        <v>19</v>
      </c>
      <c r="D183" s="41" t="str">
        <f>VLOOKUP(B183,'SERVIÇOS JUNHO-2025'!$A$1:$E$8877,3,0)</f>
        <v>Mini-Disjuntor tripolar 32A, curva C, 5kA, 127/220Vca, referência. Siemens, GE, Schneider ou equivalente</v>
      </c>
      <c r="E183" s="40" t="str">
        <f>VLOOKUP(B183,'SERVIÇOS JUNHO-2025'!$A$1:$E$8877,4,0)</f>
        <v>und</v>
      </c>
      <c r="F183" s="42">
        <f>VLOOKUP(B183,'MEMO CALCULO '!$B:$G,6,0)</f>
        <v>10</v>
      </c>
      <c r="G183" s="43">
        <f>VLOOKUP(B183,'SERVIÇOS JUNHO-2025'!$A$1:$E$8877,5,0)</f>
        <v>91.86</v>
      </c>
      <c r="H183" s="44">
        <f t="shared" si="50"/>
        <v>120.66729600000001</v>
      </c>
      <c r="I183" s="45">
        <f t="shared" si="51"/>
        <v>1206.6729600000001</v>
      </c>
      <c r="K183" s="62"/>
      <c r="L183" s="63"/>
      <c r="M183" s="64"/>
      <c r="N183" s="46">
        <f t="shared" si="52"/>
        <v>151329</v>
      </c>
      <c r="O183" s="47" t="str">
        <f t="shared" si="53"/>
        <v>11.7.4</v>
      </c>
      <c r="P183" s="47" t="str">
        <f t="shared" si="54"/>
        <v>Mini-Disjuntor tripolar 32A, curva C, 5kA, 127/220Vca, referência. Siemens, GE, Schneider ou equivalente</v>
      </c>
      <c r="Q183" s="47" t="str">
        <f t="shared" si="54"/>
        <v>und</v>
      </c>
      <c r="R183" s="47"/>
      <c r="S183" s="47"/>
      <c r="T183" s="47"/>
      <c r="U183" s="65"/>
      <c r="V183" s="64"/>
      <c r="W183" s="64"/>
    </row>
    <row r="184" spans="1:23" ht="25.5" x14ac:dyDescent="0.2">
      <c r="A184" s="71" t="s">
        <v>232</v>
      </c>
      <c r="B184" s="70">
        <v>151334</v>
      </c>
      <c r="C184" s="40" t="s">
        <v>19</v>
      </c>
      <c r="D184" s="41" t="str">
        <f>VLOOKUP(B184,'SERVIÇOS JUNHO-2025'!$A$1:$E$8877,3,0)</f>
        <v>Disjuntor caixa moldada termomagnetico fixo, tripolar 200A, Icu: 50kA, 400/500Vca, referência Siemens, Soprano, Schneider ou equivalente</v>
      </c>
      <c r="E184" s="40" t="str">
        <f>VLOOKUP(B184,'SERVIÇOS JUNHO-2025'!$A$1:$E$8877,4,0)</f>
        <v>und</v>
      </c>
      <c r="F184" s="42">
        <f>VLOOKUP(B184,'MEMO CALCULO '!$B:$G,6,0)</f>
        <v>6</v>
      </c>
      <c r="G184" s="43">
        <f>VLOOKUP(B184,'SERVIÇOS JUNHO-2025'!$A$1:$E$8877,5,0)</f>
        <v>513.75</v>
      </c>
      <c r="H184" s="44">
        <f t="shared" si="50"/>
        <v>674.86200000000008</v>
      </c>
      <c r="I184" s="45">
        <f t="shared" si="51"/>
        <v>4049.1720000000005</v>
      </c>
      <c r="K184" s="62"/>
      <c r="L184" s="63"/>
      <c r="M184" s="64"/>
      <c r="N184" s="46">
        <f t="shared" si="52"/>
        <v>151334</v>
      </c>
      <c r="O184" s="47" t="str">
        <f t="shared" si="53"/>
        <v>11.7.5</v>
      </c>
      <c r="P184" s="47" t="str">
        <f t="shared" si="54"/>
        <v>Disjuntor caixa moldada termomagnetico fixo, tripolar 200A, Icu: 50kA, 400/500Vca, referência Siemens, Soprano, Schneider ou equivalente</v>
      </c>
      <c r="Q184" s="47" t="str">
        <f t="shared" si="54"/>
        <v>und</v>
      </c>
      <c r="R184" s="47"/>
      <c r="S184" s="47"/>
      <c r="T184" s="47"/>
      <c r="U184" s="65"/>
      <c r="V184" s="64"/>
      <c r="W184" s="64"/>
    </row>
    <row r="185" spans="1:23" ht="25.5" x14ac:dyDescent="0.2">
      <c r="A185" s="71" t="s">
        <v>233</v>
      </c>
      <c r="B185" s="70">
        <v>151339</v>
      </c>
      <c r="C185" s="40" t="s">
        <v>19</v>
      </c>
      <c r="D185" s="41" t="str">
        <f>VLOOKUP(B185,'SERVIÇOS JUNHO-2025'!$A$1:$E$8877,3,0)</f>
        <v>Mini-Disjuntor tripolar 125A, curva C, 15kA, 220/380Vca, referência Siemens, GE, Schneider ou equivalente</v>
      </c>
      <c r="E185" s="40" t="str">
        <f>VLOOKUP(B185,'SERVIÇOS JUNHO-2025'!$A$1:$E$8877,4,0)</f>
        <v>und</v>
      </c>
      <c r="F185" s="42">
        <f>VLOOKUP(B185,'MEMO CALCULO '!$B:$G,6,0)</f>
        <v>3</v>
      </c>
      <c r="G185" s="43">
        <f>VLOOKUP(B185,'SERVIÇOS JUNHO-2025'!$A$1:$E$8877,5,0)</f>
        <v>413.64</v>
      </c>
      <c r="H185" s="44">
        <f t="shared" si="50"/>
        <v>543.35750400000006</v>
      </c>
      <c r="I185" s="45">
        <f t="shared" si="51"/>
        <v>1630.0725120000002</v>
      </c>
      <c r="K185" s="62"/>
      <c r="L185" s="63"/>
      <c r="M185" s="64"/>
      <c r="N185" s="46">
        <f t="shared" si="52"/>
        <v>151339</v>
      </c>
      <c r="O185" s="47" t="str">
        <f t="shared" si="53"/>
        <v>11.7.6</v>
      </c>
      <c r="P185" s="47" t="str">
        <f t="shared" si="54"/>
        <v>Mini-Disjuntor tripolar 125A, curva C, 15kA, 220/380Vca, referência Siemens, GE, Schneider ou equivalente</v>
      </c>
      <c r="Q185" s="47" t="str">
        <f t="shared" si="54"/>
        <v>und</v>
      </c>
      <c r="R185" s="47"/>
      <c r="S185" s="47"/>
      <c r="T185" s="47"/>
      <c r="U185" s="65"/>
      <c r="V185" s="64"/>
      <c r="W185" s="64"/>
    </row>
    <row r="186" spans="1:23" ht="25.5" x14ac:dyDescent="0.2">
      <c r="A186" s="72" t="s">
        <v>234</v>
      </c>
      <c r="B186" s="70">
        <v>151337</v>
      </c>
      <c r="C186" s="40" t="s">
        <v>19</v>
      </c>
      <c r="D186" s="41" t="str">
        <f>VLOOKUP(B186,'SERVIÇOS JUNHO-2025'!$A$1:$E$8877,3,0)</f>
        <v>Dispositivo de proteção contra surto (DPS) bipolar, 40kA, 275Vca, referência Siemens, Steck, Clamper ou equivalente</v>
      </c>
      <c r="E186" s="40" t="str">
        <f>VLOOKUP(B186,'SERVIÇOS JUNHO-2025'!$A$1:$E$8877,4,0)</f>
        <v>und</v>
      </c>
      <c r="F186" s="42">
        <f>VLOOKUP(B186,'MEMO CALCULO '!$B:$G,6,0)</f>
        <v>2</v>
      </c>
      <c r="G186" s="43">
        <f>VLOOKUP(B186,'SERVIÇOS JUNHO-2025'!$A$1:$E$8877,5,0)</f>
        <v>114.64</v>
      </c>
      <c r="H186" s="44">
        <f t="shared" si="50"/>
        <v>150.591104</v>
      </c>
      <c r="I186" s="45">
        <f t="shared" si="51"/>
        <v>301.182208</v>
      </c>
      <c r="K186" s="62"/>
      <c r="L186" s="63"/>
      <c r="M186" s="64"/>
      <c r="N186" s="46">
        <f t="shared" si="52"/>
        <v>151337</v>
      </c>
      <c r="O186" s="47" t="str">
        <f t="shared" si="53"/>
        <v>11.7.7</v>
      </c>
      <c r="P186" s="47" t="str">
        <f t="shared" si="54"/>
        <v>Dispositivo de proteção contra surto (DPS) bipolar, 40kA, 275Vca, referência Siemens, Steck, Clamper ou equivalente</v>
      </c>
      <c r="Q186" s="47" t="str">
        <f t="shared" si="54"/>
        <v>und</v>
      </c>
      <c r="R186" s="47"/>
      <c r="S186" s="47"/>
      <c r="T186" s="47"/>
      <c r="U186" s="65"/>
      <c r="V186" s="64"/>
      <c r="W186" s="64"/>
    </row>
    <row r="187" spans="1:23" x14ac:dyDescent="0.2">
      <c r="A187" s="34" t="s">
        <v>235</v>
      </c>
      <c r="B187" s="6"/>
      <c r="C187" s="6"/>
      <c r="D187" s="36" t="s">
        <v>236</v>
      </c>
      <c r="E187" s="37"/>
      <c r="F187" s="37"/>
      <c r="G187" s="37"/>
      <c r="H187" s="37"/>
      <c r="I187" s="38"/>
      <c r="K187" s="62"/>
      <c r="L187" s="63"/>
      <c r="M187" s="64"/>
      <c r="N187" s="46"/>
      <c r="O187" s="47"/>
      <c r="P187" s="47"/>
      <c r="Q187" s="47"/>
      <c r="R187" s="47"/>
      <c r="S187" s="47"/>
      <c r="T187" s="47"/>
      <c r="U187" s="65"/>
      <c r="V187" s="64"/>
      <c r="W187" s="64"/>
    </row>
    <row r="188" spans="1:23" ht="25.5" x14ac:dyDescent="0.2">
      <c r="A188" s="58" t="s">
        <v>237</v>
      </c>
      <c r="B188" s="48">
        <v>180201</v>
      </c>
      <c r="C188" s="40" t="s">
        <v>19</v>
      </c>
      <c r="D188" s="41" t="str">
        <f>VLOOKUP(B188,'SERVIÇOS JUNHO-2025'!$A$1:$E$8877,3,0)</f>
        <v>Tomada padrão brasileiro linha branca, NBR 14136 (1 módulos) - 2 polos + terra 10A/250V, inclusive suporte e placa 4x2"</v>
      </c>
      <c r="E188" s="40" t="str">
        <f>VLOOKUP(B188,'SERVIÇOS JUNHO-2025'!$A$1:$E$8877,4,0)</f>
        <v>und</v>
      </c>
      <c r="F188" s="42">
        <f>VLOOKUP(B188,'MEMO CALCULO '!$B:$G,6,0)</f>
        <v>200</v>
      </c>
      <c r="G188" s="43">
        <f>VLOOKUP(B188,'SERVIÇOS JUNHO-2025'!$A$1:$E$8877,5,0)</f>
        <v>38.19</v>
      </c>
      <c r="H188" s="44">
        <f t="shared" ref="H188:H195" si="55">G188*(1+$I$6)</f>
        <v>50.166384000000001</v>
      </c>
      <c r="I188" s="45">
        <f t="shared" ref="I188:I195" si="56">IFERROR((F188*H188),0)</f>
        <v>10033.2768</v>
      </c>
      <c r="K188" s="62"/>
      <c r="L188" s="63"/>
      <c r="M188" s="64"/>
      <c r="N188" s="46">
        <f t="shared" ref="N188:N195" si="57">B188</f>
        <v>180201</v>
      </c>
      <c r="O188" s="47" t="str">
        <f t="shared" ref="O188:O195" si="58">A188</f>
        <v>11.8.1</v>
      </c>
      <c r="P188" s="47" t="str">
        <f t="shared" ref="P188:Q195" si="59">D188</f>
        <v>Tomada padrão brasileiro linha branca, NBR 14136 (1 módulos) - 2 polos + terra 10A/250V, inclusive suporte e placa 4x2"</v>
      </c>
      <c r="Q188" s="47" t="str">
        <f t="shared" si="59"/>
        <v>und</v>
      </c>
      <c r="R188" s="47"/>
      <c r="S188" s="47"/>
      <c r="T188" s="47"/>
      <c r="U188" s="65"/>
      <c r="V188" s="64"/>
      <c r="W188" s="64"/>
    </row>
    <row r="189" spans="1:23" x14ac:dyDescent="0.2">
      <c r="A189" s="39" t="s">
        <v>238</v>
      </c>
      <c r="B189" s="48">
        <v>180206</v>
      </c>
      <c r="C189" s="40" t="s">
        <v>19</v>
      </c>
      <c r="D189" s="41" t="str">
        <f>VLOOKUP(B189,'SERVIÇOS JUNHO-2025'!$A$1:$E$8877,3,0)</f>
        <v>Interruptor de uma tecla paralelo 10A/250V, com placa 4x2"</v>
      </c>
      <c r="E189" s="40" t="str">
        <f>VLOOKUP(B189,'SERVIÇOS JUNHO-2025'!$A$1:$E$8877,4,0)</f>
        <v>und</v>
      </c>
      <c r="F189" s="42">
        <f>VLOOKUP(B189,'MEMO CALCULO '!$B:$G,6,0)</f>
        <v>40</v>
      </c>
      <c r="G189" s="43">
        <f>VLOOKUP(B189,'SERVIÇOS JUNHO-2025'!$A$1:$E$8877,5,0)</f>
        <v>39.450000000000003</v>
      </c>
      <c r="H189" s="44">
        <f t="shared" si="55"/>
        <v>51.821520000000007</v>
      </c>
      <c r="I189" s="45">
        <f t="shared" si="56"/>
        <v>2072.8608000000004</v>
      </c>
      <c r="K189" s="62"/>
      <c r="L189" s="63"/>
      <c r="M189" s="64"/>
      <c r="N189" s="46">
        <f t="shared" si="57"/>
        <v>180206</v>
      </c>
      <c r="O189" s="47" t="str">
        <f t="shared" si="58"/>
        <v>11.8.2</v>
      </c>
      <c r="P189" s="47" t="str">
        <f t="shared" si="59"/>
        <v>Interruptor de uma tecla paralelo 10A/250V, com placa 4x2"</v>
      </c>
      <c r="Q189" s="47" t="str">
        <f t="shared" si="59"/>
        <v>und</v>
      </c>
      <c r="R189" s="47"/>
      <c r="S189" s="47"/>
      <c r="T189" s="47"/>
      <c r="U189" s="65"/>
      <c r="V189" s="64"/>
      <c r="W189" s="64"/>
    </row>
    <row r="190" spans="1:23" ht="25.5" x14ac:dyDescent="0.2">
      <c r="A190" s="39" t="s">
        <v>239</v>
      </c>
      <c r="B190" s="48">
        <v>180207</v>
      </c>
      <c r="C190" s="40" t="s">
        <v>19</v>
      </c>
      <c r="D190" s="41" t="str">
        <f>VLOOKUP(B190,'SERVIÇOS JUNHO-2025'!$A$1:$E$8877,3,0)</f>
        <v>Interruptor de uma tecla simples 10A/250V e uma tomada 3 polos 10A/250V, padrão brasileiro, NBR 14136, linha branca, com placa 4x2"</v>
      </c>
      <c r="E190" s="40" t="str">
        <f>VLOOKUP(B190,'SERVIÇOS JUNHO-2025'!$A$1:$E$8877,4,0)</f>
        <v>und</v>
      </c>
      <c r="F190" s="42">
        <f>VLOOKUP(B190,'MEMO CALCULO '!$B:$G,6,0)</f>
        <v>40</v>
      </c>
      <c r="G190" s="43">
        <f>VLOOKUP(B190,'SERVIÇOS JUNHO-2025'!$A$1:$E$8877,5,0)</f>
        <v>60.11</v>
      </c>
      <c r="H190" s="44">
        <f t="shared" si="55"/>
        <v>78.960496000000006</v>
      </c>
      <c r="I190" s="45">
        <f t="shared" si="56"/>
        <v>3158.4198400000005</v>
      </c>
      <c r="K190" s="62"/>
      <c r="L190" s="63"/>
      <c r="M190" s="64"/>
      <c r="N190" s="46">
        <f t="shared" si="57"/>
        <v>180207</v>
      </c>
      <c r="O190" s="47" t="str">
        <f t="shared" si="58"/>
        <v>11.8.3</v>
      </c>
      <c r="P190" s="47" t="str">
        <f t="shared" si="59"/>
        <v>Interruptor de uma tecla simples 10A/250V e uma tomada 3 polos 10A/250V, padrão brasileiro, NBR 14136, linha branca, com placa 4x2"</v>
      </c>
      <c r="Q190" s="47" t="str">
        <f t="shared" si="59"/>
        <v>und</v>
      </c>
      <c r="R190" s="47"/>
      <c r="S190" s="47"/>
      <c r="T190" s="47"/>
      <c r="U190" s="65"/>
      <c r="V190" s="64"/>
      <c r="W190" s="64"/>
    </row>
    <row r="191" spans="1:23" x14ac:dyDescent="0.2">
      <c r="A191" s="39" t="s">
        <v>240</v>
      </c>
      <c r="B191" s="48">
        <v>180204</v>
      </c>
      <c r="C191" s="40" t="s">
        <v>19</v>
      </c>
      <c r="D191" s="41" t="str">
        <f>VLOOKUP(B191,'SERVIÇOS JUNHO-2025'!$A$1:$E$8877,3,0)</f>
        <v>Interruptor de uma tecla simples 10A/250V, com placa 4x2"</v>
      </c>
      <c r="E191" s="40" t="str">
        <f>VLOOKUP(B191,'SERVIÇOS JUNHO-2025'!$A$1:$E$8877,4,0)</f>
        <v>und</v>
      </c>
      <c r="F191" s="42">
        <f>VLOOKUP(B191,'MEMO CALCULO '!$B:$G,6,0)</f>
        <v>20</v>
      </c>
      <c r="G191" s="43">
        <f>VLOOKUP(B191,'SERVIÇOS JUNHO-2025'!$A$1:$E$8877,5,0)</f>
        <v>31.31</v>
      </c>
      <c r="H191" s="44">
        <f t="shared" si="55"/>
        <v>41.128816</v>
      </c>
      <c r="I191" s="45">
        <f t="shared" si="56"/>
        <v>822.57632000000001</v>
      </c>
      <c r="K191" s="62"/>
      <c r="L191" s="63"/>
      <c r="M191" s="64"/>
      <c r="N191" s="46">
        <f t="shared" si="57"/>
        <v>180204</v>
      </c>
      <c r="O191" s="47" t="str">
        <f t="shared" si="58"/>
        <v>11.8.4</v>
      </c>
      <c r="P191" s="47" t="str">
        <f t="shared" si="59"/>
        <v>Interruptor de uma tecla simples 10A/250V, com placa 4x2"</v>
      </c>
      <c r="Q191" s="47" t="str">
        <f t="shared" si="59"/>
        <v>und</v>
      </c>
      <c r="R191" s="47"/>
      <c r="S191" s="47"/>
      <c r="T191" s="47"/>
      <c r="U191" s="65"/>
      <c r="V191" s="64"/>
      <c r="W191" s="64"/>
    </row>
    <row r="192" spans="1:23" x14ac:dyDescent="0.2">
      <c r="A192" s="39" t="s">
        <v>241</v>
      </c>
      <c r="B192" s="48">
        <v>150628</v>
      </c>
      <c r="C192" s="40" t="s">
        <v>19</v>
      </c>
      <c r="D192" s="41" t="str">
        <f>VLOOKUP(B192,'SERVIÇOS JUNHO-2025'!$A$1:$E$8877,3,0)</f>
        <v>Caixa de embutir marca de referência Tigreflex, 4x2"</v>
      </c>
      <c r="E192" s="40" t="str">
        <f>VLOOKUP(B192,'SERVIÇOS JUNHO-2025'!$A$1:$E$8877,4,0)</f>
        <v>und</v>
      </c>
      <c r="F192" s="42">
        <f>VLOOKUP(B192,'MEMO CALCULO '!$B:$G,6,0)</f>
        <v>300</v>
      </c>
      <c r="G192" s="43">
        <f>VLOOKUP(B192,'SERVIÇOS JUNHO-2025'!$A$1:$E$8877,5,0)</f>
        <v>9.7899999999999991</v>
      </c>
      <c r="H192" s="44">
        <f t="shared" si="55"/>
        <v>12.860144</v>
      </c>
      <c r="I192" s="45">
        <f t="shared" si="56"/>
        <v>3858.0432000000001</v>
      </c>
      <c r="K192" s="62"/>
      <c r="L192" s="63"/>
      <c r="M192" s="64"/>
      <c r="N192" s="46">
        <f t="shared" si="57"/>
        <v>150628</v>
      </c>
      <c r="O192" s="47" t="str">
        <f t="shared" si="58"/>
        <v>11.8.5</v>
      </c>
      <c r="P192" s="47" t="str">
        <f t="shared" si="59"/>
        <v>Caixa de embutir marca de referência Tigreflex, 4x2"</v>
      </c>
      <c r="Q192" s="47" t="str">
        <f t="shared" si="59"/>
        <v>und</v>
      </c>
      <c r="R192" s="47"/>
      <c r="S192" s="47"/>
      <c r="T192" s="47"/>
      <c r="U192" s="65"/>
      <c r="V192" s="64"/>
      <c r="W192" s="64"/>
    </row>
    <row r="193" spans="1:23" ht="38.25" x14ac:dyDescent="0.2">
      <c r="A193" s="39" t="s">
        <v>242</v>
      </c>
      <c r="B193" s="48">
        <v>151806</v>
      </c>
      <c r="C193" s="40" t="s">
        <v>19</v>
      </c>
      <c r="D193" s="41" t="str">
        <f>VLOOKUP(B193,'SERVIÇOS JUNHO-2025'!$A$1:$E$8877,3,0)</f>
        <v>Ponto padrão de tomada para ar refrigerado - considerando eletroduto PVC rígido de 3/4" inclusive conexões (6.0m), fio isolado PVC de 4.0mm2 (21.6m) e caixa PVC 4x2" (1 und)</v>
      </c>
      <c r="E193" s="40" t="str">
        <f>VLOOKUP(B193,'SERVIÇOS JUNHO-2025'!$A$1:$E$8877,4,0)</f>
        <v>und</v>
      </c>
      <c r="F193" s="42">
        <f>VLOOKUP(B193,'MEMO CALCULO '!$B:$G,6,0)</f>
        <v>60</v>
      </c>
      <c r="G193" s="43">
        <f>VLOOKUP(B193,'SERVIÇOS JUNHO-2025'!$A$1:$E$8877,5,0)</f>
        <v>344.35</v>
      </c>
      <c r="H193" s="44">
        <f t="shared" si="55"/>
        <v>452.33816000000007</v>
      </c>
      <c r="I193" s="45">
        <f t="shared" si="56"/>
        <v>27140.289600000004</v>
      </c>
      <c r="K193" s="62"/>
      <c r="L193" s="63"/>
      <c r="M193" s="64"/>
      <c r="N193" s="46">
        <f t="shared" si="57"/>
        <v>151806</v>
      </c>
      <c r="O193" s="47" t="str">
        <f t="shared" si="58"/>
        <v>11.8.6</v>
      </c>
      <c r="P193" s="47" t="str">
        <f t="shared" si="59"/>
        <v>Ponto padrão de tomada para ar refrigerado - considerando eletroduto PVC rígido de 3/4" inclusive conexões (6.0m), fio isolado PVC de 4.0mm2 (21.6m) e caixa PVC 4x2" (1 und)</v>
      </c>
      <c r="Q193" s="47" t="str">
        <f t="shared" si="59"/>
        <v>und</v>
      </c>
      <c r="R193" s="47"/>
      <c r="S193" s="47"/>
      <c r="T193" s="47"/>
      <c r="U193" s="65"/>
      <c r="V193" s="64"/>
      <c r="W193" s="64"/>
    </row>
    <row r="194" spans="1:23" x14ac:dyDescent="0.2">
      <c r="A194" s="39" t="s">
        <v>243</v>
      </c>
      <c r="B194" s="48">
        <v>180209</v>
      </c>
      <c r="C194" s="40" t="s">
        <v>19</v>
      </c>
      <c r="D194" s="41" t="str">
        <f>VLOOKUP(B194,'SERVIÇOS JUNHO-2025'!$A$1:$E$8877,3,0)</f>
        <v>Interruptor pulsador de campainha 10A/250V, com placa 4x2"</v>
      </c>
      <c r="E194" s="40" t="str">
        <f>VLOOKUP(B194,'SERVIÇOS JUNHO-2025'!$A$1:$E$8877,4,0)</f>
        <v>und</v>
      </c>
      <c r="F194" s="42">
        <f>VLOOKUP(B194,'MEMO CALCULO '!$B:$G,6,0)</f>
        <v>2</v>
      </c>
      <c r="G194" s="43">
        <f>VLOOKUP(B194,'SERVIÇOS JUNHO-2025'!$A$1:$E$8877,5,0)</f>
        <v>34.08</v>
      </c>
      <c r="H194" s="44">
        <f t="shared" si="55"/>
        <v>44.767488</v>
      </c>
      <c r="I194" s="45">
        <f t="shared" si="56"/>
        <v>89.534976</v>
      </c>
      <c r="K194" s="62"/>
      <c r="L194" s="63"/>
      <c r="M194" s="64"/>
      <c r="N194" s="46">
        <f t="shared" si="57"/>
        <v>180209</v>
      </c>
      <c r="O194" s="47" t="str">
        <f t="shared" si="58"/>
        <v>11.8.7</v>
      </c>
      <c r="P194" s="47" t="str">
        <f t="shared" si="59"/>
        <v>Interruptor pulsador de campainha 10A/250V, com placa 4x2"</v>
      </c>
      <c r="Q194" s="47" t="str">
        <f t="shared" si="59"/>
        <v>und</v>
      </c>
      <c r="R194" s="47"/>
      <c r="S194" s="47"/>
      <c r="T194" s="47"/>
      <c r="U194" s="65"/>
      <c r="V194" s="64"/>
      <c r="W194" s="64"/>
    </row>
    <row r="195" spans="1:23" x14ac:dyDescent="0.2">
      <c r="A195" s="73" t="s">
        <v>244</v>
      </c>
      <c r="B195" s="48">
        <v>180217</v>
      </c>
      <c r="C195" s="40" t="s">
        <v>19</v>
      </c>
      <c r="D195" s="41" t="str">
        <f>VLOOKUP(B195,'SERVIÇOS JUNHO-2025'!$A$1:$E$8877,3,0)</f>
        <v>Espelho para caixa estampada 4 x 2"</v>
      </c>
      <c r="E195" s="40" t="str">
        <f>VLOOKUP(B195,'SERVIÇOS JUNHO-2025'!$A$1:$E$8877,4,0)</f>
        <v>und</v>
      </c>
      <c r="F195" s="42">
        <f>VLOOKUP(B195,'MEMO CALCULO '!$B:$G,6,0)</f>
        <v>60</v>
      </c>
      <c r="G195" s="43">
        <f>VLOOKUP(B195,'SERVIÇOS JUNHO-2025'!$A$1:$E$8877,5,0)</f>
        <v>7</v>
      </c>
      <c r="H195" s="44">
        <f t="shared" si="55"/>
        <v>9.1951999999999998</v>
      </c>
      <c r="I195" s="45">
        <f t="shared" si="56"/>
        <v>551.71199999999999</v>
      </c>
      <c r="K195" s="62"/>
      <c r="L195" s="63"/>
      <c r="M195" s="64"/>
      <c r="N195" s="46">
        <f t="shared" si="57"/>
        <v>180217</v>
      </c>
      <c r="O195" s="47" t="str">
        <f t="shared" si="58"/>
        <v>11.8.8</v>
      </c>
      <c r="P195" s="47" t="str">
        <f t="shared" si="59"/>
        <v>Espelho para caixa estampada 4 x 2"</v>
      </c>
      <c r="Q195" s="47" t="str">
        <f t="shared" si="59"/>
        <v>und</v>
      </c>
      <c r="R195" s="47"/>
      <c r="S195" s="47"/>
      <c r="T195" s="47"/>
      <c r="U195" s="65"/>
      <c r="V195" s="64"/>
      <c r="W195" s="64"/>
    </row>
    <row r="196" spans="1:23" x14ac:dyDescent="0.2">
      <c r="A196" s="34" t="s">
        <v>245</v>
      </c>
      <c r="B196" s="6"/>
      <c r="C196" s="6"/>
      <c r="D196" s="36" t="s">
        <v>246</v>
      </c>
      <c r="E196" s="37"/>
      <c r="F196" s="37"/>
      <c r="G196" s="37"/>
      <c r="H196" s="37"/>
      <c r="I196" s="38"/>
      <c r="K196" s="62"/>
      <c r="L196" s="63"/>
      <c r="M196" s="64"/>
      <c r="N196" s="46"/>
      <c r="O196" s="47"/>
      <c r="P196" s="47"/>
      <c r="Q196" s="47"/>
      <c r="R196" s="47"/>
      <c r="S196" s="47"/>
      <c r="T196" s="47"/>
      <c r="U196" s="65"/>
      <c r="V196" s="64"/>
      <c r="W196" s="64"/>
    </row>
    <row r="197" spans="1:23" ht="51" x14ac:dyDescent="0.2">
      <c r="A197" s="58" t="s">
        <v>247</v>
      </c>
      <c r="B197" s="48">
        <v>180607</v>
      </c>
      <c r="C197" s="40" t="s">
        <v>19</v>
      </c>
      <c r="D197" s="41" t="str">
        <f>VLOOKUP(B197,'SERVIÇOS JUNHO-2025'!$A$1:$E$8877,3,0)</f>
        <v>Fornecimento e Instalação de Unidade Evaporadora e Condensadora de Ar Condicionado tipo Split Inverter Hi-Wall (Parede) de 30.000 BTU´s 220V - Ciclo Quente/Frio - Classificação A (Selo PROCEL), inclusive amortecedores vibra-stop</v>
      </c>
      <c r="E197" s="40" t="str">
        <f>VLOOKUP(B197,'SERVIÇOS JUNHO-2025'!$A$1:$E$8877,4,0)</f>
        <v>und</v>
      </c>
      <c r="F197" s="42">
        <f>VLOOKUP(B197,'MEMO CALCULO '!$B:$G,6,0)</f>
        <v>20</v>
      </c>
      <c r="G197" s="43">
        <f>VLOOKUP(B197,'SERVIÇOS JUNHO-2025'!$A$1:$E$8877,5,0)</f>
        <v>9645.39</v>
      </c>
      <c r="H197" s="44">
        <f>G197*(1+$I$6)</f>
        <v>12670.184304</v>
      </c>
      <c r="I197" s="45">
        <f>IFERROR((F197*H197),0)</f>
        <v>253403.68608000001</v>
      </c>
      <c r="K197" s="62"/>
      <c r="L197" s="63"/>
      <c r="M197" s="64"/>
      <c r="N197" s="46">
        <f>B197</f>
        <v>180607</v>
      </c>
      <c r="O197" s="47" t="str">
        <f>A197</f>
        <v>11.9.1</v>
      </c>
      <c r="P197" s="47" t="str">
        <f t="shared" ref="P197:Q201" si="60">D197</f>
        <v>Fornecimento e Instalação de Unidade Evaporadora e Condensadora de Ar Condicionado tipo Split Inverter Hi-Wall (Parede) de 30.000 BTU´s 220V - Ciclo Quente/Frio - Classificação A (Selo PROCEL), inclusive amortecedores vibra-stop</v>
      </c>
      <c r="Q197" s="47" t="str">
        <f t="shared" si="60"/>
        <v>und</v>
      </c>
      <c r="R197" s="47"/>
      <c r="S197" s="47"/>
      <c r="T197" s="47"/>
      <c r="U197" s="65"/>
      <c r="V197" s="64"/>
      <c r="W197" s="64"/>
    </row>
    <row r="198" spans="1:23" ht="51" x14ac:dyDescent="0.2">
      <c r="A198" s="39" t="s">
        <v>248</v>
      </c>
      <c r="B198" s="48">
        <v>180604</v>
      </c>
      <c r="C198" s="40" t="s">
        <v>19</v>
      </c>
      <c r="D198" s="41" t="str">
        <f>VLOOKUP(B198,'SERVIÇOS JUNHO-2025'!$A$1:$E$8877,3,0)</f>
        <v>Fornecimento e Instalação de Unidade Evaporadora e Condensadora de Ar Condicionado tipo Split Inverter Hi-Wall (Parede) de 18.000 BTU´s 220V - Ciclo Frio - Classificação A (Selo PROCEL), inclusive amortecedores vibra-stop</v>
      </c>
      <c r="E198" s="40" t="str">
        <f>VLOOKUP(B198,'SERVIÇOS JUNHO-2025'!$A$1:$E$8877,4,0)</f>
        <v>und</v>
      </c>
      <c r="F198" s="42">
        <f>VLOOKUP(B198,'MEMO CALCULO '!$B:$G,6,0)</f>
        <v>4</v>
      </c>
      <c r="G198" s="43">
        <f>VLOOKUP(B198,'SERVIÇOS JUNHO-2025'!$A$1:$E$8877,5,0)</f>
        <v>4245.3999999999996</v>
      </c>
      <c r="H198" s="44">
        <f>G198*(1+$I$6)</f>
        <v>5576.7574400000003</v>
      </c>
      <c r="I198" s="45">
        <f>IFERROR((F198*H198),0)</f>
        <v>22307.029760000001</v>
      </c>
      <c r="K198" s="62"/>
      <c r="L198" s="63"/>
      <c r="M198" s="64"/>
      <c r="N198" s="46">
        <f>B198</f>
        <v>180604</v>
      </c>
      <c r="O198" s="47" t="str">
        <f>A198</f>
        <v>11.9.2</v>
      </c>
      <c r="P198" s="47" t="str">
        <f t="shared" si="60"/>
        <v>Fornecimento e Instalação de Unidade Evaporadora e Condensadora de Ar Condicionado tipo Split Inverter Hi-Wall (Parede) de 18.000 BTU´s 220V - Ciclo Frio - Classificação A (Selo PROCEL), inclusive amortecedores vibra-stop</v>
      </c>
      <c r="Q198" s="47" t="str">
        <f t="shared" si="60"/>
        <v>und</v>
      </c>
      <c r="R198" s="47"/>
      <c r="S198" s="47"/>
      <c r="T198" s="47"/>
      <c r="U198" s="65"/>
      <c r="V198" s="64"/>
      <c r="W198" s="64"/>
    </row>
    <row r="199" spans="1:23" ht="51" x14ac:dyDescent="0.2">
      <c r="A199" s="39" t="s">
        <v>249</v>
      </c>
      <c r="B199" s="48">
        <v>161016</v>
      </c>
      <c r="C199" s="40" t="s">
        <v>19</v>
      </c>
      <c r="D199" s="41" t="str">
        <f>VLOOKUP(B199,'SERVIÇOS JUNHO-2025'!$A$1:$E$8877,3,0)</f>
        <v>Instalação de Linha frigorígena para interligação do sistema de climatização incl. acessórios de fixação, fita PVC auto-aderente e cabo PP, exclusive tubos de cobre da linha liquida e sucção, espuma elastomérica flexivel, exclusive gás refrigerante</v>
      </c>
      <c r="E199" s="40" t="str">
        <f>VLOOKUP(B199,'SERVIÇOS JUNHO-2025'!$A$1:$E$8877,4,0)</f>
        <v>m</v>
      </c>
      <c r="F199" s="42">
        <f>VLOOKUP(B199,'MEMO CALCULO '!$B:$G,6,0)</f>
        <v>200</v>
      </c>
      <c r="G199" s="43">
        <f>VLOOKUP(B199,'SERVIÇOS JUNHO-2025'!$A$1:$E$8877,5,0)</f>
        <v>121.24</v>
      </c>
      <c r="H199" s="44">
        <f>G199*(1+$I$6)</f>
        <v>159.260864</v>
      </c>
      <c r="I199" s="45">
        <f>IFERROR((F199*H199),0)</f>
        <v>31852.1728</v>
      </c>
      <c r="K199" s="62"/>
      <c r="L199" s="63"/>
      <c r="M199" s="64"/>
      <c r="N199" s="46">
        <f>B199</f>
        <v>161016</v>
      </c>
      <c r="O199" s="47" t="str">
        <f>A199</f>
        <v>11.9.3</v>
      </c>
      <c r="P199" s="47" t="str">
        <f t="shared" si="60"/>
        <v>Instalação de Linha frigorígena para interligação do sistema de climatização incl. acessórios de fixação, fita PVC auto-aderente e cabo PP, exclusive tubos de cobre da linha liquida e sucção, espuma elastomérica flexivel, exclusive gás refrigerante</v>
      </c>
      <c r="Q199" s="47" t="str">
        <f t="shared" si="60"/>
        <v>m</v>
      </c>
      <c r="R199" s="47"/>
      <c r="S199" s="47"/>
      <c r="T199" s="47"/>
      <c r="U199" s="65"/>
      <c r="V199" s="64"/>
      <c r="W199" s="64"/>
    </row>
    <row r="200" spans="1:23" x14ac:dyDescent="0.2">
      <c r="A200" s="39" t="s">
        <v>250</v>
      </c>
      <c r="B200" s="48">
        <v>161015</v>
      </c>
      <c r="C200" s="40" t="s">
        <v>19</v>
      </c>
      <c r="D200" s="41" t="str">
        <f>VLOOKUP(B200,'SERVIÇOS JUNHO-2025'!$A$1:$E$8877,3,0)</f>
        <v>Gás refrigerante R410A</v>
      </c>
      <c r="E200" s="40" t="str">
        <f>VLOOKUP(B200,'SERVIÇOS JUNHO-2025'!$A$1:$E$8877,4,0)</f>
        <v>kg</v>
      </c>
      <c r="F200" s="42">
        <f>VLOOKUP(B200,'MEMO CALCULO '!$B:$G,6,0)</f>
        <v>80</v>
      </c>
      <c r="G200" s="43">
        <f>VLOOKUP(B200,'SERVIÇOS JUNHO-2025'!$A$1:$E$8877,5,0)</f>
        <v>88.53</v>
      </c>
      <c r="H200" s="44">
        <f>G200*(1+$I$6)</f>
        <v>116.29300800000001</v>
      </c>
      <c r="I200" s="45">
        <f>IFERROR((F200*H200),0)</f>
        <v>9303.4406400000007</v>
      </c>
      <c r="K200" s="62"/>
      <c r="L200" s="63"/>
      <c r="M200" s="64"/>
      <c r="N200" s="46">
        <f>B200</f>
        <v>161015</v>
      </c>
      <c r="O200" s="47" t="str">
        <f>A200</f>
        <v>11.9.4</v>
      </c>
      <c r="P200" s="47" t="str">
        <f t="shared" si="60"/>
        <v>Gás refrigerante R410A</v>
      </c>
      <c r="Q200" s="47" t="str">
        <f t="shared" si="60"/>
        <v>kg</v>
      </c>
      <c r="R200" s="47"/>
      <c r="S200" s="47"/>
      <c r="T200" s="47"/>
      <c r="U200" s="65"/>
      <c r="V200" s="64"/>
      <c r="W200" s="64"/>
    </row>
    <row r="201" spans="1:23" x14ac:dyDescent="0.2">
      <c r="A201" s="73" t="s">
        <v>251</v>
      </c>
      <c r="B201" s="48">
        <v>141411</v>
      </c>
      <c r="C201" s="40" t="s">
        <v>19</v>
      </c>
      <c r="D201" s="41" t="str">
        <f>VLOOKUP(B201,'SERVIÇOS JUNHO-2025'!$A$1:$E$8877,3,0)</f>
        <v>Tubo de PVC rígido soldável marrom, DN 32mm (1"), inclusive conexões</v>
      </c>
      <c r="E201" s="40" t="str">
        <f>VLOOKUP(B201,'SERVIÇOS JUNHO-2025'!$A$1:$E$8877,4,0)</f>
        <v>m</v>
      </c>
      <c r="F201" s="42">
        <f>VLOOKUP(B201,'MEMO CALCULO '!$B:$G,6,0)</f>
        <v>200</v>
      </c>
      <c r="G201" s="43">
        <f>VLOOKUP(B201,'SERVIÇOS JUNHO-2025'!$A$1:$E$8877,5,0)</f>
        <v>29.42</v>
      </c>
      <c r="H201" s="44">
        <f>G201*(1+$I$6)</f>
        <v>38.646112000000002</v>
      </c>
      <c r="I201" s="45">
        <f>IFERROR((F201*H201),0)</f>
        <v>7729.2224000000006</v>
      </c>
      <c r="K201" s="62"/>
      <c r="L201" s="63"/>
      <c r="M201" s="64"/>
      <c r="N201" s="46">
        <f>B201</f>
        <v>141411</v>
      </c>
      <c r="O201" s="47" t="str">
        <f>A201</f>
        <v>11.9.5</v>
      </c>
      <c r="P201" s="47" t="str">
        <f t="shared" si="60"/>
        <v>Tubo de PVC rígido soldável marrom, DN 32mm (1"), inclusive conexões</v>
      </c>
      <c r="Q201" s="47" t="str">
        <f t="shared" si="60"/>
        <v>m</v>
      </c>
      <c r="R201" s="47"/>
      <c r="S201" s="47"/>
      <c r="T201" s="47"/>
      <c r="U201" s="65"/>
      <c r="V201" s="64"/>
      <c r="W201" s="64"/>
    </row>
    <row r="202" spans="1:23" x14ac:dyDescent="0.2">
      <c r="A202" s="34" t="s">
        <v>252</v>
      </c>
      <c r="B202" s="6"/>
      <c r="C202" s="6"/>
      <c r="D202" s="36" t="s">
        <v>253</v>
      </c>
      <c r="E202" s="37"/>
      <c r="F202" s="37"/>
      <c r="G202" s="37"/>
      <c r="H202" s="37"/>
      <c r="I202" s="38"/>
      <c r="K202" s="62"/>
      <c r="L202" s="63"/>
      <c r="M202" s="64"/>
      <c r="N202" s="46"/>
      <c r="O202" s="47"/>
      <c r="P202" s="47"/>
      <c r="Q202" s="47"/>
      <c r="R202" s="47"/>
      <c r="S202" s="47"/>
      <c r="T202" s="47"/>
      <c r="U202" s="65"/>
      <c r="V202" s="64"/>
      <c r="W202" s="64"/>
    </row>
    <row r="203" spans="1:23" x14ac:dyDescent="0.2">
      <c r="A203" s="58" t="s">
        <v>254</v>
      </c>
      <c r="B203" s="48">
        <v>160806</v>
      </c>
      <c r="C203" s="40" t="s">
        <v>19</v>
      </c>
      <c r="D203" s="41" t="str">
        <f>VLOOKUP(B203,'SERVIÇOS JUNHO-2025'!$A$1:$E$8877,3,0)</f>
        <v>Espelho 4" x 2" com conector RJ 45 fêmea CAT. 5e</v>
      </c>
      <c r="E203" s="40" t="str">
        <f>VLOOKUP(B203,'SERVIÇOS JUNHO-2025'!$A$1:$E$8877,4,0)</f>
        <v>und</v>
      </c>
      <c r="F203" s="42">
        <f>VLOOKUP(B203,'MEMO CALCULO '!$B:$G,6,0)</f>
        <v>20</v>
      </c>
      <c r="G203" s="43">
        <f>VLOOKUP(B203,'SERVIÇOS JUNHO-2025'!$A$1:$E$8877,5,0)</f>
        <v>23.99</v>
      </c>
      <c r="H203" s="44">
        <f>G203*(1+$I$6)</f>
        <v>31.513263999999999</v>
      </c>
      <c r="I203" s="45">
        <f>IFERROR((F203*H203),0)</f>
        <v>630.26527999999996</v>
      </c>
      <c r="K203" s="62"/>
      <c r="L203" s="63"/>
      <c r="M203" s="64"/>
      <c r="N203" s="46">
        <f>B203</f>
        <v>160806</v>
      </c>
      <c r="O203" s="47" t="str">
        <f>A203</f>
        <v>11.10.1</v>
      </c>
      <c r="P203" s="47" t="str">
        <f t="shared" ref="P203:Q206" si="61">D203</f>
        <v>Espelho 4" x 2" com conector RJ 45 fêmea CAT. 5e</v>
      </c>
      <c r="Q203" s="47" t="str">
        <f t="shared" si="61"/>
        <v>und</v>
      </c>
      <c r="R203" s="47"/>
      <c r="S203" s="47"/>
      <c r="T203" s="47"/>
      <c r="U203" s="65"/>
      <c r="V203" s="64"/>
      <c r="W203" s="64"/>
    </row>
    <row r="204" spans="1:23" x14ac:dyDescent="0.2">
      <c r="A204" s="39" t="s">
        <v>255</v>
      </c>
      <c r="B204" s="48">
        <v>160807</v>
      </c>
      <c r="C204" s="40" t="s">
        <v>19</v>
      </c>
      <c r="D204" s="41" t="str">
        <f>VLOOKUP(B204,'SERVIÇOS JUNHO-2025'!$A$1:$E$8877,3,0)</f>
        <v>Conector RJ 45 macho</v>
      </c>
      <c r="E204" s="40" t="str">
        <f>VLOOKUP(B204,'SERVIÇOS JUNHO-2025'!$A$1:$E$8877,4,0)</f>
        <v>und</v>
      </c>
      <c r="F204" s="42">
        <f>VLOOKUP(B204,'MEMO CALCULO '!$B:$G,6,0)</f>
        <v>40</v>
      </c>
      <c r="G204" s="43">
        <f>VLOOKUP(B204,'SERVIÇOS JUNHO-2025'!$A$1:$E$8877,5,0)</f>
        <v>12.61</v>
      </c>
      <c r="H204" s="44">
        <f>G204*(1+$I$6)</f>
        <v>16.564496000000002</v>
      </c>
      <c r="I204" s="45">
        <f>IFERROR((F204*H204),0)</f>
        <v>662.5798400000001</v>
      </c>
      <c r="K204" s="62"/>
      <c r="L204" s="63"/>
      <c r="M204" s="64"/>
      <c r="N204" s="46">
        <f>B204</f>
        <v>160807</v>
      </c>
      <c r="O204" s="47" t="str">
        <f>A204</f>
        <v>11.10.2</v>
      </c>
      <c r="P204" s="47" t="str">
        <f t="shared" si="61"/>
        <v>Conector RJ 45 macho</v>
      </c>
      <c r="Q204" s="47" t="str">
        <f t="shared" si="61"/>
        <v>und</v>
      </c>
      <c r="R204" s="47"/>
      <c r="S204" s="47"/>
      <c r="T204" s="47"/>
      <c r="U204" s="65"/>
      <c r="V204" s="64"/>
      <c r="W204" s="64"/>
    </row>
    <row r="205" spans="1:23" ht="25.5" x14ac:dyDescent="0.2">
      <c r="A205" s="39" t="s">
        <v>256</v>
      </c>
      <c r="B205" s="48">
        <v>160808</v>
      </c>
      <c r="C205" s="40" t="s">
        <v>19</v>
      </c>
      <c r="D205" s="41" t="str">
        <f>VLOOKUP(B205,'SERVIÇOS JUNHO-2025'!$A$1:$E$8877,3,0)</f>
        <v>Fornecimento e instalação de Cabo de rede par trançado 4 pares Categoria 5e</v>
      </c>
      <c r="E205" s="40" t="str">
        <f>VLOOKUP(B205,'SERVIÇOS JUNHO-2025'!$A$1:$E$8877,4,0)</f>
        <v>m</v>
      </c>
      <c r="F205" s="42">
        <f>VLOOKUP(B205,'MEMO CALCULO '!$B:$G,6,0)</f>
        <v>500</v>
      </c>
      <c r="G205" s="43">
        <f>VLOOKUP(B205,'SERVIÇOS JUNHO-2025'!$A$1:$E$8877,5,0)</f>
        <v>4.45</v>
      </c>
      <c r="H205" s="44">
        <f>G205*(1+$I$6)</f>
        <v>5.8455200000000005</v>
      </c>
      <c r="I205" s="45">
        <f>IFERROR((F205*H205),0)</f>
        <v>2922.76</v>
      </c>
      <c r="K205" s="62"/>
      <c r="L205" s="63"/>
      <c r="M205" s="64"/>
      <c r="N205" s="46">
        <f>B205</f>
        <v>160808</v>
      </c>
      <c r="O205" s="47" t="str">
        <f>A205</f>
        <v>11.10.3</v>
      </c>
      <c r="P205" s="47" t="str">
        <f t="shared" si="61"/>
        <v>Fornecimento e instalação de Cabo de rede par trançado 4 pares Categoria 5e</v>
      </c>
      <c r="Q205" s="47" t="str">
        <f t="shared" si="61"/>
        <v>m</v>
      </c>
      <c r="R205" s="47"/>
      <c r="S205" s="47"/>
      <c r="T205" s="47"/>
      <c r="U205" s="65"/>
      <c r="V205" s="64"/>
      <c r="W205" s="64"/>
    </row>
    <row r="206" spans="1:23" x14ac:dyDescent="0.2">
      <c r="A206" s="53"/>
      <c r="B206" s="54"/>
      <c r="C206" s="54"/>
      <c r="D206" s="54"/>
      <c r="E206" s="54"/>
      <c r="F206" s="54"/>
      <c r="G206" s="54"/>
      <c r="H206" s="55" t="s">
        <v>25</v>
      </c>
      <c r="I206" s="74">
        <f>SUM(I146:I205)</f>
        <v>997995.8783919831</v>
      </c>
      <c r="K206" s="62"/>
      <c r="L206" s="63"/>
      <c r="M206" s="64"/>
      <c r="N206" s="46"/>
      <c r="O206" s="47">
        <f>A206</f>
        <v>0</v>
      </c>
      <c r="P206" s="47">
        <f t="shared" si="61"/>
        <v>0</v>
      </c>
      <c r="Q206" s="47">
        <f t="shared" si="61"/>
        <v>0</v>
      </c>
      <c r="R206" s="47"/>
      <c r="S206" s="47"/>
      <c r="T206" s="47"/>
      <c r="U206" s="65"/>
      <c r="V206" s="64"/>
      <c r="W206" s="64"/>
    </row>
    <row r="207" spans="1:23" x14ac:dyDescent="0.2">
      <c r="A207" s="3"/>
      <c r="B207" s="3"/>
      <c r="C207" s="3"/>
      <c r="D207" s="3"/>
      <c r="E207" s="3"/>
      <c r="F207" s="3"/>
      <c r="G207" s="3"/>
      <c r="H207" s="3"/>
      <c r="I207" s="3"/>
      <c r="K207" s="62"/>
      <c r="L207" s="63"/>
      <c r="M207" s="64"/>
      <c r="N207" s="46"/>
      <c r="O207" s="47"/>
      <c r="P207" s="47"/>
      <c r="Q207" s="47"/>
      <c r="R207" s="47"/>
      <c r="S207" s="47"/>
      <c r="T207" s="47"/>
      <c r="U207" s="65"/>
      <c r="V207" s="64"/>
      <c r="W207" s="64"/>
    </row>
    <row r="208" spans="1:23" x14ac:dyDescent="0.2">
      <c r="A208" s="34">
        <v>12</v>
      </c>
      <c r="B208" s="6"/>
      <c r="C208" s="6"/>
      <c r="D208" s="36" t="s">
        <v>257</v>
      </c>
      <c r="E208" s="37"/>
      <c r="F208" s="37"/>
      <c r="G208" s="37"/>
      <c r="H208" s="37"/>
      <c r="I208" s="38"/>
      <c r="K208" s="62"/>
      <c r="L208" s="63"/>
      <c r="M208" s="64"/>
      <c r="N208" s="46"/>
      <c r="O208" s="47"/>
      <c r="P208" s="47"/>
      <c r="Q208" s="47"/>
      <c r="R208" s="47"/>
      <c r="S208" s="47"/>
      <c r="T208" s="47"/>
      <c r="U208" s="65"/>
      <c r="V208" s="64"/>
      <c r="W208" s="64"/>
    </row>
    <row r="209" spans="1:23" ht="51" x14ac:dyDescent="0.2">
      <c r="A209" s="75" t="s">
        <v>258</v>
      </c>
      <c r="B209" s="48">
        <v>160605</v>
      </c>
      <c r="C209" s="40" t="s">
        <v>19</v>
      </c>
      <c r="D209" s="41" t="str">
        <f>VLOOKUP(B209,'SERVIÇOS JUNHO-2025'!$A$1:$E$8877,3,0)</f>
        <v>Extintor de incêndio portátil de pó químico ABC com capacidade 2A-20B:C (6 kg), inclusive suporte de parede universal, parafuso e bucha S8, exclusive placa sinalizadora em PVC fotoluminescente e pintura de sinalização</v>
      </c>
      <c r="E209" s="40" t="str">
        <f>VLOOKUP(B209,'SERVIÇOS JUNHO-2025'!$A$1:$E$8877,4,0)</f>
        <v>und</v>
      </c>
      <c r="F209" s="42">
        <f>VLOOKUP(B209,'MEMO CALCULO '!$B:$G,6,0)</f>
        <v>20</v>
      </c>
      <c r="G209" s="43">
        <f>VLOOKUP(B209,'SERVIÇOS JUNHO-2025'!$A$1:$E$8877,5,0)</f>
        <v>286.24</v>
      </c>
      <c r="H209" s="44">
        <f t="shared" ref="H209:H220" si="62">G209*(1+$I$6)</f>
        <v>376.00486400000005</v>
      </c>
      <c r="I209" s="45">
        <f t="shared" ref="I209:I232" si="63">IFERROR((F209*H209),0)</f>
        <v>7520.0972800000009</v>
      </c>
      <c r="K209" s="62"/>
      <c r="L209" s="63"/>
      <c r="M209" s="64"/>
      <c r="N209" s="46">
        <f t="shared" ref="N209:N232" si="64">B209</f>
        <v>160605</v>
      </c>
      <c r="O209" s="47" t="str">
        <f t="shared" ref="O209:O232" si="65">A209</f>
        <v>12.1</v>
      </c>
      <c r="P209" s="47" t="str">
        <f t="shared" ref="P209:P232" si="66">D209</f>
        <v>Extintor de incêndio portátil de pó químico ABC com capacidade 2A-20B:C (6 kg), inclusive suporte de parede universal, parafuso e bucha S8, exclusive placa sinalizadora em PVC fotoluminescente e pintura de sinalização</v>
      </c>
      <c r="Q209" s="47" t="str">
        <f t="shared" ref="Q209:Q232" si="67">E209</f>
        <v>und</v>
      </c>
      <c r="R209" s="47"/>
      <c r="S209" s="47"/>
      <c r="T209" s="47"/>
      <c r="U209" s="65"/>
      <c r="V209" s="64"/>
      <c r="W209" s="64"/>
    </row>
    <row r="210" spans="1:23" ht="38.25" x14ac:dyDescent="0.2">
      <c r="A210" s="76" t="s">
        <v>259</v>
      </c>
      <c r="B210" s="48">
        <v>160606</v>
      </c>
      <c r="C210" s="40" t="s">
        <v>19</v>
      </c>
      <c r="D210" s="41" t="str">
        <f>VLOOKUP(B210,'SERVIÇOS JUNHO-2025'!$A$1:$E$8877,3,0)</f>
        <v>Extintor de incêndio de gás carbônico CO2 5 B:C (6 Kg), inclusive suporte de parede universal, parafuso e bucha S8, exclusive placa sinalizadora em PVC fotoluminescente e pintura de sinalização</v>
      </c>
      <c r="E210" s="40" t="str">
        <f>VLOOKUP(B210,'SERVIÇOS JUNHO-2025'!$A$1:$E$8877,4,0)</f>
        <v>und</v>
      </c>
      <c r="F210" s="42">
        <f>VLOOKUP(B210,'MEMO CALCULO '!$B:$G,6,0)</f>
        <v>20</v>
      </c>
      <c r="G210" s="43">
        <f>VLOOKUP(B210,'SERVIÇOS JUNHO-2025'!$A$1:$E$8877,5,0)</f>
        <v>748.98</v>
      </c>
      <c r="H210" s="44">
        <f t="shared" si="62"/>
        <v>983.86012800000015</v>
      </c>
      <c r="I210" s="45">
        <f t="shared" si="63"/>
        <v>19677.202560000002</v>
      </c>
      <c r="K210" s="62"/>
      <c r="L210" s="63"/>
      <c r="M210" s="64"/>
      <c r="N210" s="46">
        <f t="shared" si="64"/>
        <v>160606</v>
      </c>
      <c r="O210" s="47" t="str">
        <f t="shared" si="65"/>
        <v>12.2</v>
      </c>
      <c r="P210" s="47" t="str">
        <f t="shared" si="66"/>
        <v>Extintor de incêndio de gás carbônico CO2 5 B:C (6 Kg), inclusive suporte de parede universal, parafuso e bucha S8, exclusive placa sinalizadora em PVC fotoluminescente e pintura de sinalização</v>
      </c>
      <c r="Q210" s="47" t="str">
        <f t="shared" si="67"/>
        <v>und</v>
      </c>
      <c r="R210" s="47"/>
      <c r="S210" s="47"/>
      <c r="T210" s="47"/>
      <c r="U210" s="65"/>
      <c r="V210" s="64"/>
      <c r="W210" s="64"/>
    </row>
    <row r="211" spans="1:23" ht="25.5" x14ac:dyDescent="0.2">
      <c r="A211" s="76" t="s">
        <v>260</v>
      </c>
      <c r="B211" s="48">
        <v>160613</v>
      </c>
      <c r="C211" s="40" t="s">
        <v>19</v>
      </c>
      <c r="D211" s="41" t="str">
        <f>VLOOKUP(B211,'SERVIÇOS JUNHO-2025'!$A$1:$E$8877,3,0)</f>
        <v>Ponto para iluminação de emergência completo, inclusive bloco autônomo de iluminação 2x9W com tomada universal</v>
      </c>
      <c r="E211" s="40" t="str">
        <f>VLOOKUP(B211,'SERVIÇOS JUNHO-2025'!$A$1:$E$8877,4,0)</f>
        <v>und</v>
      </c>
      <c r="F211" s="42">
        <f>VLOOKUP(B211,'MEMO CALCULO '!$B:$G,6,0)</f>
        <v>30</v>
      </c>
      <c r="G211" s="43">
        <f>VLOOKUP(B211,'SERVIÇOS JUNHO-2025'!$A$1:$E$8877,5,0)</f>
        <v>263.07</v>
      </c>
      <c r="H211" s="44">
        <f t="shared" si="62"/>
        <v>345.56875200000002</v>
      </c>
      <c r="I211" s="45">
        <f t="shared" si="63"/>
        <v>10367.06256</v>
      </c>
      <c r="K211" s="62"/>
      <c r="L211" s="63"/>
      <c r="M211" s="64"/>
      <c r="N211" s="46">
        <f t="shared" si="64"/>
        <v>160613</v>
      </c>
      <c r="O211" s="47" t="str">
        <f t="shared" si="65"/>
        <v>12.3</v>
      </c>
      <c r="P211" s="47" t="str">
        <f t="shared" si="66"/>
        <v>Ponto para iluminação de emergência completo, inclusive bloco autônomo de iluminação 2x9W com tomada universal</v>
      </c>
      <c r="Q211" s="47" t="str">
        <f t="shared" si="67"/>
        <v>und</v>
      </c>
      <c r="R211" s="47"/>
      <c r="S211" s="47"/>
      <c r="T211" s="47"/>
      <c r="U211" s="65"/>
      <c r="V211" s="64"/>
      <c r="W211" s="64"/>
    </row>
    <row r="212" spans="1:23" ht="76.5" x14ac:dyDescent="0.2">
      <c r="A212" s="76" t="s">
        <v>261</v>
      </c>
      <c r="B212" s="48">
        <v>160671</v>
      </c>
      <c r="C212" s="40" t="s">
        <v>19</v>
      </c>
      <c r="D212" s="41" t="str">
        <f>VLOOKUP(B212,'SERVIÇOS JUNHO-2025'!$A$1:$E$8877,3,0)</f>
        <v>Abrigo de parede para hidrante 80x90x17cm sobrepor, em chapa de aço com pintura eletrostática vermelha, visor transparente e inscrição "HIDRANTE", registro globo angular 45º 2.1/2? (63mm), adaptador em latão storz engate rápido 2.1/2?, 2 (duas) mangueiras de incêndio 15m ?2.1/2? - Tipo 2 e esguicho regulável em latão 2.1/2?, fornecimento e instalação</v>
      </c>
      <c r="E212" s="40" t="str">
        <f>VLOOKUP(B212,'SERVIÇOS JUNHO-2025'!$A$1:$E$8877,4,0)</f>
        <v>und</v>
      </c>
      <c r="F212" s="42">
        <f>VLOOKUP(B212,'MEMO CALCULO '!$B:$G,6,0)</f>
        <v>4</v>
      </c>
      <c r="G212" s="43">
        <f>VLOOKUP(B212,'SERVIÇOS JUNHO-2025'!$A$1:$E$8877,5,0)</f>
        <v>2319.8200000000002</v>
      </c>
      <c r="H212" s="44">
        <f t="shared" si="62"/>
        <v>3047.3155520000005</v>
      </c>
      <c r="I212" s="45">
        <f t="shared" si="63"/>
        <v>12189.262208000002</v>
      </c>
      <c r="K212" s="62"/>
      <c r="L212" s="63"/>
      <c r="M212" s="64"/>
      <c r="N212" s="46">
        <f t="shared" si="64"/>
        <v>160671</v>
      </c>
      <c r="O212" s="47" t="str">
        <f t="shared" si="65"/>
        <v>12.4</v>
      </c>
      <c r="P212" s="47" t="str">
        <f t="shared" si="66"/>
        <v>Abrigo de parede para hidrante 80x90x17cm sobrepor, em chapa de aço com pintura eletrostática vermelha, visor transparente e inscrição "HIDRANTE", registro globo angular 45º 2.1/2? (63mm), adaptador em latão storz engate rápido 2.1/2?, 2 (duas) mangueiras de incêndio 15m ?2.1/2? - Tipo 2 e esguicho regulável em latão 2.1/2?, fornecimento e instalação</v>
      </c>
      <c r="Q212" s="47" t="str">
        <f t="shared" si="67"/>
        <v>und</v>
      </c>
      <c r="R212" s="47"/>
      <c r="S212" s="47"/>
      <c r="T212" s="47"/>
      <c r="U212" s="65"/>
      <c r="V212" s="64"/>
      <c r="W212" s="64"/>
    </row>
    <row r="213" spans="1:23" ht="63.75" x14ac:dyDescent="0.2">
      <c r="A213" s="76" t="s">
        <v>262</v>
      </c>
      <c r="B213" s="48">
        <v>160603</v>
      </c>
      <c r="C213" s="40" t="s">
        <v>19</v>
      </c>
      <c r="D213" s="41" t="str">
        <f>VLOOKUP(B213,'SERVIÇOS JUNHO-2025'!$A$1:$E$8877,3,0)</f>
        <v>Hidrante de recalque no passeio, composto por caixa metálica 40x60x40 cm, com registro globo angular 90º DN 65 mm (2.1/2?), adaptador Storz para engate rápido e tampão Storz com corrente de segurança, para conexão de viatura do Corpo de Bombeiros ao sistema de combate a incêndio</v>
      </c>
      <c r="E213" s="40" t="str">
        <f>VLOOKUP(B213,'SERVIÇOS JUNHO-2025'!$A$1:$E$8877,4,0)</f>
        <v>und</v>
      </c>
      <c r="F213" s="42">
        <f>VLOOKUP(B213,'MEMO CALCULO '!$B:$G,6,0)</f>
        <v>2</v>
      </c>
      <c r="G213" s="43">
        <f>VLOOKUP(B213,'SERVIÇOS JUNHO-2025'!$A$1:$E$8877,5,0)</f>
        <v>921.23</v>
      </c>
      <c r="H213" s="44">
        <f t="shared" si="62"/>
        <v>1210.1277280000002</v>
      </c>
      <c r="I213" s="45">
        <f t="shared" si="63"/>
        <v>2420.2554560000003</v>
      </c>
      <c r="K213" s="62"/>
      <c r="L213" s="63"/>
      <c r="M213" s="64"/>
      <c r="N213" s="46">
        <f t="shared" si="64"/>
        <v>160603</v>
      </c>
      <c r="O213" s="47" t="str">
        <f t="shared" si="65"/>
        <v>12.5</v>
      </c>
      <c r="P213" s="47" t="str">
        <f t="shared" si="66"/>
        <v>Hidrante de recalque no passeio, composto por caixa metálica 40x60x40 cm, com registro globo angular 90º DN 65 mm (2.1/2?), adaptador Storz para engate rápido e tampão Storz com corrente de segurança, para conexão de viatura do Corpo de Bombeiros ao sistema de combate a incêndio</v>
      </c>
      <c r="Q213" s="47" t="str">
        <f t="shared" si="67"/>
        <v>und</v>
      </c>
      <c r="R213" s="47"/>
      <c r="S213" s="47"/>
      <c r="T213" s="47"/>
      <c r="U213" s="65"/>
      <c r="V213" s="64"/>
      <c r="W213" s="64"/>
    </row>
    <row r="214" spans="1:23" ht="38.25" x14ac:dyDescent="0.2">
      <c r="A214" s="76" t="s">
        <v>263</v>
      </c>
      <c r="B214" s="48">
        <v>160608</v>
      </c>
      <c r="C214" s="40" t="s">
        <v>19</v>
      </c>
      <c r="D214" s="41" t="str">
        <f>VLOOKUP(B214,'SERVIÇOS JUNHO-2025'!$A$1:$E$8877,3,0)</f>
        <v>Ponto para seta indicativa de saída, incl. seta em acrílico, com fonte alimentadora própria que assegure um funcionamento mínimo de 1h, para quando ocorrer falta de energia elétrica na rede pública, conforme projeto</v>
      </c>
      <c r="E214" s="40" t="str">
        <f>VLOOKUP(B214,'SERVIÇOS JUNHO-2025'!$A$1:$E$8877,4,0)</f>
        <v>und</v>
      </c>
      <c r="F214" s="42">
        <f>VLOOKUP(B214,'MEMO CALCULO '!$B:$G,6,0)</f>
        <v>30</v>
      </c>
      <c r="G214" s="43">
        <f>VLOOKUP(B214,'SERVIÇOS JUNHO-2025'!$A$1:$E$8877,5,0)</f>
        <v>340.76</v>
      </c>
      <c r="H214" s="44">
        <f t="shared" si="62"/>
        <v>447.62233600000002</v>
      </c>
      <c r="I214" s="45">
        <f t="shared" si="63"/>
        <v>13428.67008</v>
      </c>
      <c r="K214" s="62"/>
      <c r="L214" s="63"/>
      <c r="M214" s="64"/>
      <c r="N214" s="46">
        <f t="shared" si="64"/>
        <v>160608</v>
      </c>
      <c r="O214" s="47" t="str">
        <f t="shared" si="65"/>
        <v>12.6</v>
      </c>
      <c r="P214" s="47" t="str">
        <f t="shared" si="66"/>
        <v>Ponto para seta indicativa de saída, incl. seta em acrílico, com fonte alimentadora própria que assegure um funcionamento mínimo de 1h, para quando ocorrer falta de energia elétrica na rede pública, conforme projeto</v>
      </c>
      <c r="Q214" s="47" t="str">
        <f t="shared" si="67"/>
        <v>und</v>
      </c>
      <c r="R214" s="47"/>
      <c r="S214" s="47"/>
      <c r="T214" s="47"/>
      <c r="U214" s="65"/>
      <c r="V214" s="64"/>
      <c r="W214" s="64"/>
    </row>
    <row r="215" spans="1:23" ht="51" x14ac:dyDescent="0.2">
      <c r="A215" s="76" t="s">
        <v>264</v>
      </c>
      <c r="B215" s="48">
        <v>160612</v>
      </c>
      <c r="C215" s="40" t="s">
        <v>19</v>
      </c>
      <c r="D215" s="41" t="str">
        <f>VLOOKUP(B215,'SERVIÇOS JUNHO-2025'!$A$1:$E$8877,3,0)</f>
        <v>Placa de sinalização de segurança do tipo ?SAÍDA DE EMERGÊNCIA? com seta vertical, conforme Código 14 - 315/158 da ABNT NBR 13434 e Código S3 da NT 14/2010 do Corpo de Bombeiros do Espírito Santo (CBMES)</v>
      </c>
      <c r="E215" s="40" t="str">
        <f>VLOOKUP(B215,'SERVIÇOS JUNHO-2025'!$A$1:$E$8877,4,0)</f>
        <v>und</v>
      </c>
      <c r="F215" s="42">
        <f>VLOOKUP(B215,'MEMO CALCULO '!$B:$G,6,0)</f>
        <v>30</v>
      </c>
      <c r="G215" s="43">
        <f>VLOOKUP(B215,'SERVIÇOS JUNHO-2025'!$A$1:$E$8877,5,0)</f>
        <v>29.12</v>
      </c>
      <c r="H215" s="44">
        <f t="shared" si="62"/>
        <v>38.252032000000007</v>
      </c>
      <c r="I215" s="45">
        <f t="shared" si="63"/>
        <v>1147.5609600000003</v>
      </c>
      <c r="K215" s="62"/>
      <c r="L215" s="63"/>
      <c r="M215" s="64"/>
      <c r="N215" s="46">
        <f t="shared" si="64"/>
        <v>160612</v>
      </c>
      <c r="O215" s="47" t="str">
        <f t="shared" si="65"/>
        <v>12.7</v>
      </c>
      <c r="P215" s="47" t="str">
        <f t="shared" si="66"/>
        <v>Placa de sinalização de segurança do tipo ?SAÍDA DE EMERGÊNCIA? com seta vertical, conforme Código 14 - 315/158 da ABNT NBR 13434 e Código S3 da NT 14/2010 do Corpo de Bombeiros do Espírito Santo (CBMES)</v>
      </c>
      <c r="Q215" s="47" t="str">
        <f t="shared" si="67"/>
        <v>und</v>
      </c>
      <c r="R215" s="47"/>
      <c r="S215" s="47"/>
      <c r="T215" s="47"/>
      <c r="U215" s="65"/>
      <c r="V215" s="64"/>
      <c r="W215" s="64"/>
    </row>
    <row r="216" spans="1:23" ht="25.5" x14ac:dyDescent="0.2">
      <c r="A216" s="76" t="s">
        <v>265</v>
      </c>
      <c r="B216" s="48">
        <v>160634</v>
      </c>
      <c r="C216" s="40" t="s">
        <v>19</v>
      </c>
      <c r="D216" s="41" t="str">
        <f>VLOOKUP(B216,'SERVIÇOS JUNHO-2025'!$A$1:$E$8877,3,0)</f>
        <v>Registro de gaveta bruto diâmetro 2.1/2" (65mm), volante em aço com acabamento pintura epóxi vermelha ? Docol, Deca ou equivalente</v>
      </c>
      <c r="E216" s="40" t="str">
        <f>VLOOKUP(B216,'SERVIÇOS JUNHO-2025'!$A$1:$E$8877,4,0)</f>
        <v>und</v>
      </c>
      <c r="F216" s="42">
        <f>VLOOKUP(B216,'MEMO CALCULO '!$B:$G,6,0)</f>
        <v>6</v>
      </c>
      <c r="G216" s="43">
        <f>VLOOKUP(B216,'SERVIÇOS JUNHO-2025'!$A$1:$E$8877,5,0)</f>
        <v>405.06</v>
      </c>
      <c r="H216" s="44">
        <f t="shared" si="62"/>
        <v>532.086816</v>
      </c>
      <c r="I216" s="45">
        <f t="shared" si="63"/>
        <v>3192.520896</v>
      </c>
      <c r="K216" s="62"/>
      <c r="L216" s="63"/>
      <c r="M216" s="64"/>
      <c r="N216" s="46">
        <f t="shared" si="64"/>
        <v>160634</v>
      </c>
      <c r="O216" s="47" t="str">
        <f t="shared" si="65"/>
        <v>12.8</v>
      </c>
      <c r="P216" s="47" t="str">
        <f t="shared" si="66"/>
        <v>Registro de gaveta bruto diâmetro 2.1/2" (65mm), volante em aço com acabamento pintura epóxi vermelha ? Docol, Deca ou equivalente</v>
      </c>
      <c r="Q216" s="47" t="str">
        <f t="shared" si="67"/>
        <v>und</v>
      </c>
      <c r="R216" s="47"/>
      <c r="S216" s="47"/>
      <c r="T216" s="47"/>
      <c r="U216" s="65"/>
      <c r="V216" s="64"/>
      <c r="W216" s="64"/>
    </row>
    <row r="217" spans="1:23" ht="25.5" x14ac:dyDescent="0.2">
      <c r="A217" s="76" t="s">
        <v>266</v>
      </c>
      <c r="B217" s="48">
        <v>160635</v>
      </c>
      <c r="C217" s="40" t="s">
        <v>19</v>
      </c>
      <c r="D217" s="41" t="str">
        <f>VLOOKUP(B217,'SERVIÇOS JUNHO-2025'!$A$1:$E$8877,3,0)</f>
        <v>Registro de gaveta bruto diâmetro 3" (75mm) , volante em aço com acabamento pintura epóxi vermelha ? Docol, Deca ou equivalente</v>
      </c>
      <c r="E217" s="40" t="str">
        <f>VLOOKUP(B217,'SERVIÇOS JUNHO-2025'!$A$1:$E$8877,4,0)</f>
        <v>und</v>
      </c>
      <c r="F217" s="42">
        <f>VLOOKUP(B217,'MEMO CALCULO '!$B:$G,6,0)</f>
        <v>2</v>
      </c>
      <c r="G217" s="43">
        <f>VLOOKUP(B217,'SERVIÇOS JUNHO-2025'!$A$1:$E$8877,5,0)</f>
        <v>593.78</v>
      </c>
      <c r="H217" s="44">
        <f t="shared" si="62"/>
        <v>779.98940800000003</v>
      </c>
      <c r="I217" s="45">
        <f t="shared" si="63"/>
        <v>1559.9788160000001</v>
      </c>
      <c r="K217" s="62"/>
      <c r="L217" s="63"/>
      <c r="M217" s="64"/>
      <c r="N217" s="46">
        <f t="shared" si="64"/>
        <v>160635</v>
      </c>
      <c r="O217" s="47" t="str">
        <f t="shared" si="65"/>
        <v>12.9</v>
      </c>
      <c r="P217" s="47" t="str">
        <f t="shared" si="66"/>
        <v>Registro de gaveta bruto diâmetro 3" (75mm) , volante em aço com acabamento pintura epóxi vermelha ? Docol, Deca ou equivalente</v>
      </c>
      <c r="Q217" s="47" t="str">
        <f t="shared" si="67"/>
        <v>und</v>
      </c>
      <c r="R217" s="47"/>
      <c r="S217" s="47"/>
      <c r="T217" s="47"/>
      <c r="U217" s="65"/>
      <c r="V217" s="64"/>
      <c r="W217" s="64"/>
    </row>
    <row r="218" spans="1:23" ht="25.5" x14ac:dyDescent="0.2">
      <c r="A218" s="76" t="s">
        <v>267</v>
      </c>
      <c r="B218" s="48">
        <v>170367</v>
      </c>
      <c r="C218" s="40" t="s">
        <v>19</v>
      </c>
      <c r="D218" s="41" t="str">
        <f>VLOOKUP(B218,'SERVIÇOS JUNHO-2025'!$A$1:$E$8877,3,0)</f>
        <v>Válvula de retenção horizontal em bronze, tipo portinhola diâmetro 2.1/2" (65mm)</v>
      </c>
      <c r="E218" s="40" t="str">
        <f>VLOOKUP(B218,'SERVIÇOS JUNHO-2025'!$A$1:$E$8877,4,0)</f>
        <v>und</v>
      </c>
      <c r="F218" s="42">
        <f>VLOOKUP(B218,'MEMO CALCULO '!$B:$G,6,0)</f>
        <v>4</v>
      </c>
      <c r="G218" s="43">
        <f>VLOOKUP(B218,'SERVIÇOS JUNHO-2025'!$A$1:$E$8877,5,0)</f>
        <v>676.63</v>
      </c>
      <c r="H218" s="44">
        <f t="shared" si="62"/>
        <v>888.82116800000006</v>
      </c>
      <c r="I218" s="45">
        <f t="shared" si="63"/>
        <v>3555.2846720000002</v>
      </c>
      <c r="K218" s="62"/>
      <c r="L218" s="63"/>
      <c r="M218" s="64"/>
      <c r="N218" s="46">
        <f t="shared" si="64"/>
        <v>170367</v>
      </c>
      <c r="O218" s="47" t="str">
        <f t="shared" si="65"/>
        <v>12.10</v>
      </c>
      <c r="P218" s="47" t="str">
        <f t="shared" si="66"/>
        <v>Válvula de retenção horizontal em bronze, tipo portinhola diâmetro 2.1/2" (65mm)</v>
      </c>
      <c r="Q218" s="47" t="str">
        <f t="shared" si="67"/>
        <v>und</v>
      </c>
      <c r="R218" s="47"/>
      <c r="S218" s="47"/>
      <c r="T218" s="47"/>
      <c r="U218" s="65"/>
      <c r="V218" s="64"/>
      <c r="W218" s="64"/>
    </row>
    <row r="219" spans="1:23" ht="25.5" x14ac:dyDescent="0.2">
      <c r="A219" s="76" t="s">
        <v>268</v>
      </c>
      <c r="B219" s="48">
        <v>170368</v>
      </c>
      <c r="C219" s="40" t="s">
        <v>19</v>
      </c>
      <c r="D219" s="41" t="str">
        <f>VLOOKUP(B219,'SERVIÇOS JUNHO-2025'!$A$1:$E$8877,3,0)</f>
        <v>Válvula de retenção horizontal em bronze, tipo portinhola diâmetro 3" (80mm)</v>
      </c>
      <c r="E219" s="40" t="str">
        <f>VLOOKUP(B219,'SERVIÇOS JUNHO-2025'!$A$1:$E$8877,4,0)</f>
        <v>und</v>
      </c>
      <c r="F219" s="42">
        <f>VLOOKUP(B219,'MEMO CALCULO '!$B:$G,6,0)</f>
        <v>2</v>
      </c>
      <c r="G219" s="43">
        <f>VLOOKUP(B219,'SERVIÇOS JUNHO-2025'!$A$1:$E$8877,5,0)</f>
        <v>982.51</v>
      </c>
      <c r="H219" s="44">
        <f t="shared" si="62"/>
        <v>1290.6251360000001</v>
      </c>
      <c r="I219" s="45">
        <f t="shared" si="63"/>
        <v>2581.2502720000002</v>
      </c>
      <c r="K219" s="62"/>
      <c r="L219" s="63"/>
      <c r="M219" s="64"/>
      <c r="N219" s="46">
        <f t="shared" si="64"/>
        <v>170368</v>
      </c>
      <c r="O219" s="47" t="str">
        <f t="shared" si="65"/>
        <v>12.11</v>
      </c>
      <c r="P219" s="47" t="str">
        <f t="shared" si="66"/>
        <v>Válvula de retenção horizontal em bronze, tipo portinhola diâmetro 3" (80mm)</v>
      </c>
      <c r="Q219" s="47" t="str">
        <f t="shared" si="67"/>
        <v>und</v>
      </c>
      <c r="R219" s="47"/>
      <c r="S219" s="47"/>
      <c r="T219" s="47"/>
      <c r="U219" s="65"/>
      <c r="V219" s="64"/>
      <c r="W219" s="64"/>
    </row>
    <row r="220" spans="1:23" ht="38.25" x14ac:dyDescent="0.2">
      <c r="A220" s="76" t="s">
        <v>269</v>
      </c>
      <c r="B220" s="48">
        <v>160659</v>
      </c>
      <c r="C220" s="40" t="s">
        <v>19</v>
      </c>
      <c r="D220" s="41" t="str">
        <f>VLOOKUP(B220,'SERVIÇOS JUNHO-2025'!$A$1:$E$8877,3,0)</f>
        <v>Manômetro com caixa e anel tipo cravado em aço inox, mostrador duplo 100 mm escalas de 0 à 10 kgf/cm2 e 0 à 150 PSI, saída traseira de 1/4" BSP</v>
      </c>
      <c r="E220" s="40" t="str">
        <f>VLOOKUP(B220,'SERVIÇOS JUNHO-2025'!$A$1:$E$8877,4,0)</f>
        <v>und</v>
      </c>
      <c r="F220" s="42">
        <f>VLOOKUP(B220,'MEMO CALCULO '!$B:$G,6,0)</f>
        <v>2</v>
      </c>
      <c r="G220" s="43">
        <f>VLOOKUP(B220,'SERVIÇOS JUNHO-2025'!$A$1:$E$8877,5,0)</f>
        <v>363.85</v>
      </c>
      <c r="H220" s="44">
        <f t="shared" si="62"/>
        <v>477.95336000000009</v>
      </c>
      <c r="I220" s="45">
        <f t="shared" si="63"/>
        <v>955.90672000000018</v>
      </c>
      <c r="K220" s="62"/>
      <c r="L220" s="63"/>
      <c r="M220" s="64"/>
      <c r="N220" s="46">
        <f t="shared" si="64"/>
        <v>160659</v>
      </c>
      <c r="O220" s="47" t="str">
        <f t="shared" si="65"/>
        <v>12.12</v>
      </c>
      <c r="P220" s="47" t="str">
        <f t="shared" si="66"/>
        <v>Manômetro com caixa e anel tipo cravado em aço inox, mostrador duplo 100 mm escalas de 0 à 10 kgf/cm2 e 0 à 150 PSI, saída traseira de 1/4" BSP</v>
      </c>
      <c r="Q220" s="47" t="str">
        <f t="shared" si="67"/>
        <v>und</v>
      </c>
      <c r="R220" s="47"/>
      <c r="S220" s="47"/>
      <c r="T220" s="47"/>
      <c r="U220" s="65"/>
      <c r="V220" s="64"/>
      <c r="W220" s="64"/>
    </row>
    <row r="221" spans="1:23" x14ac:dyDescent="0.2">
      <c r="A221" s="76" t="s">
        <v>270</v>
      </c>
      <c r="B221" s="48">
        <v>64149</v>
      </c>
      <c r="C221" s="40" t="s">
        <v>19</v>
      </c>
      <c r="D221" s="41" t="str">
        <f>VLOOKUP($B$221,'INSUMO JUNHO-2025'!$A:$E,3,0)</f>
        <v>VÁLVULA ESFERA NPT CLASSE 300 Ø 3/4"</v>
      </c>
      <c r="E221" s="77" t="str">
        <f>VLOOKUP($B$221,'INSUMO JUNHO-2025'!$A:$E,4,0)</f>
        <v>UN</v>
      </c>
      <c r="F221" s="42">
        <f>VLOOKUP(B221,'MEMO CALCULO '!$B:$G,6,0)</f>
        <v>2</v>
      </c>
      <c r="G221" s="78">
        <f>VLOOKUP($B$221,'INSUMO JUNHO-2025'!$A:$E,5,0)</f>
        <v>98.04</v>
      </c>
      <c r="H221" s="44">
        <f>G221*(1+$I$5)</f>
        <v>113.304828</v>
      </c>
      <c r="I221" s="45">
        <f t="shared" si="63"/>
        <v>226.609656</v>
      </c>
      <c r="K221" s="62"/>
      <c r="L221" s="63"/>
      <c r="M221" s="64"/>
      <c r="N221" s="46">
        <f t="shared" si="64"/>
        <v>64149</v>
      </c>
      <c r="O221" s="47" t="str">
        <f t="shared" si="65"/>
        <v>12.13</v>
      </c>
      <c r="P221" s="47" t="str">
        <f t="shared" si="66"/>
        <v>VÁLVULA ESFERA NPT CLASSE 300 Ø 3/4"</v>
      </c>
      <c r="Q221" s="47" t="str">
        <f t="shared" si="67"/>
        <v>UN</v>
      </c>
      <c r="R221" s="47"/>
      <c r="S221" s="47"/>
      <c r="T221" s="47"/>
      <c r="U221" s="65"/>
      <c r="V221" s="64"/>
      <c r="W221" s="64"/>
    </row>
    <row r="222" spans="1:23" x14ac:dyDescent="0.2">
      <c r="A222" s="76" t="s">
        <v>271</v>
      </c>
      <c r="B222" s="48">
        <v>180301</v>
      </c>
      <c r="C222" s="40" t="s">
        <v>19</v>
      </c>
      <c r="D222" s="41" t="str">
        <f>VLOOKUP(B222,'SERVIÇOS JUNHO-2025'!$A$1:$E$8877,3,0)</f>
        <v>Bomba centrífuga trifásica 5CV, modelo 620 Dancor, ou equivalente</v>
      </c>
      <c r="E222" s="40" t="str">
        <f>VLOOKUP(B222,'SERVIÇOS JUNHO-2025'!$A$1:$E$8877,4,0)</f>
        <v>und</v>
      </c>
      <c r="F222" s="42">
        <f>VLOOKUP(B222,'MEMO CALCULO '!$B:$G,6,0)</f>
        <v>2</v>
      </c>
      <c r="G222" s="43">
        <f>VLOOKUP(B222,'SERVIÇOS JUNHO-2025'!$A$1:$E$8877,5,0)</f>
        <v>4522.62</v>
      </c>
      <c r="H222" s="44">
        <f t="shared" ref="H222:H232" si="68">G222*(1+$I$6)</f>
        <v>5940.9136320000007</v>
      </c>
      <c r="I222" s="45">
        <f t="shared" si="63"/>
        <v>11881.827264000001</v>
      </c>
      <c r="K222" s="62"/>
      <c r="L222" s="63"/>
      <c r="M222" s="64"/>
      <c r="N222" s="46">
        <f t="shared" si="64"/>
        <v>180301</v>
      </c>
      <c r="O222" s="47" t="str">
        <f t="shared" si="65"/>
        <v>12.14</v>
      </c>
      <c r="P222" s="47" t="str">
        <f t="shared" si="66"/>
        <v>Bomba centrífuga trifásica 5CV, modelo 620 Dancor, ou equivalente</v>
      </c>
      <c r="Q222" s="47" t="str">
        <f t="shared" si="67"/>
        <v>und</v>
      </c>
      <c r="R222" s="47"/>
      <c r="S222" s="47"/>
      <c r="T222" s="47"/>
      <c r="U222" s="65"/>
      <c r="V222" s="64"/>
      <c r="W222" s="64"/>
    </row>
    <row r="223" spans="1:23" ht="25.5" x14ac:dyDescent="0.2">
      <c r="A223" s="76" t="s">
        <v>272</v>
      </c>
      <c r="B223" s="48">
        <v>160661</v>
      </c>
      <c r="C223" s="40" t="s">
        <v>19</v>
      </c>
      <c r="D223" s="41" t="str">
        <f>VLOOKUP(B223,'SERVIÇOS JUNHO-2025'!$A$1:$E$8877,3,0)</f>
        <v>Pressostato 100 / 150 PSI sem válvula, capacidade elétrica até 5CV em 250VCA, Margirius ou equivalente</v>
      </c>
      <c r="E223" s="40" t="str">
        <f>VLOOKUP(B223,'SERVIÇOS JUNHO-2025'!$A$1:$E$8877,4,0)</f>
        <v>und</v>
      </c>
      <c r="F223" s="42">
        <f>VLOOKUP(B223,'MEMO CALCULO '!$B:$G,6,0)</f>
        <v>2</v>
      </c>
      <c r="G223" s="43">
        <f>VLOOKUP(B223,'SERVIÇOS JUNHO-2025'!$A$1:$E$8877,5,0)</f>
        <v>136.19</v>
      </c>
      <c r="H223" s="44">
        <f t="shared" si="68"/>
        <v>178.89918400000002</v>
      </c>
      <c r="I223" s="45">
        <f t="shared" si="63"/>
        <v>357.79836800000004</v>
      </c>
      <c r="K223" s="62"/>
      <c r="L223" s="63"/>
      <c r="M223" s="64"/>
      <c r="N223" s="46">
        <f t="shared" si="64"/>
        <v>160661</v>
      </c>
      <c r="O223" s="47" t="str">
        <f t="shared" si="65"/>
        <v>12.15</v>
      </c>
      <c r="P223" s="47" t="str">
        <f t="shared" si="66"/>
        <v>Pressostato 100 / 150 PSI sem válvula, capacidade elétrica até 5CV em 250VCA, Margirius ou equivalente</v>
      </c>
      <c r="Q223" s="47" t="str">
        <f t="shared" si="67"/>
        <v>und</v>
      </c>
      <c r="R223" s="47"/>
      <c r="S223" s="47"/>
      <c r="T223" s="47"/>
      <c r="U223" s="65"/>
      <c r="V223" s="64"/>
      <c r="W223" s="64"/>
    </row>
    <row r="224" spans="1:23" ht="25.5" x14ac:dyDescent="0.2">
      <c r="A224" s="76" t="s">
        <v>273</v>
      </c>
      <c r="B224" s="48">
        <v>160662</v>
      </c>
      <c r="C224" s="40" t="s">
        <v>19</v>
      </c>
      <c r="D224" s="41" t="str">
        <f>VLOOKUP(B224,'SERVIÇOS JUNHO-2025'!$A$1:$E$8877,3,0)</f>
        <v>Tanque de pressurização/cilindro de pressão, capacidade de 10 litros, fornecimento (vazio) e instalação, exclusive conexões</v>
      </c>
      <c r="E224" s="40" t="str">
        <f>VLOOKUP(B224,'SERVIÇOS JUNHO-2025'!$A$1:$E$8877,4,0)</f>
        <v>und</v>
      </c>
      <c r="F224" s="42">
        <f>VLOOKUP(B224,'MEMO CALCULO '!$B:$G,6,0)</f>
        <v>2</v>
      </c>
      <c r="G224" s="43">
        <f>VLOOKUP(B224,'SERVIÇOS JUNHO-2025'!$A$1:$E$8877,5,0)</f>
        <v>488.86</v>
      </c>
      <c r="H224" s="44">
        <f t="shared" si="68"/>
        <v>642.16649600000005</v>
      </c>
      <c r="I224" s="45">
        <f t="shared" si="63"/>
        <v>1284.3329920000001</v>
      </c>
      <c r="K224" s="62"/>
      <c r="L224" s="63"/>
      <c r="M224" s="64"/>
      <c r="N224" s="46">
        <f t="shared" si="64"/>
        <v>160662</v>
      </c>
      <c r="O224" s="47" t="str">
        <f t="shared" si="65"/>
        <v>12.16</v>
      </c>
      <c r="P224" s="47" t="str">
        <f t="shared" si="66"/>
        <v>Tanque de pressurização/cilindro de pressão, capacidade de 10 litros, fornecimento (vazio) e instalação, exclusive conexões</v>
      </c>
      <c r="Q224" s="47" t="str">
        <f t="shared" si="67"/>
        <v>und</v>
      </c>
      <c r="R224" s="47"/>
      <c r="S224" s="47"/>
      <c r="T224" s="47"/>
      <c r="U224" s="65"/>
      <c r="V224" s="64"/>
      <c r="W224" s="64"/>
    </row>
    <row r="225" spans="1:23" ht="25.5" x14ac:dyDescent="0.2">
      <c r="A225" s="76" t="s">
        <v>274</v>
      </c>
      <c r="B225" s="48">
        <v>141216</v>
      </c>
      <c r="C225" s="40" t="s">
        <v>19</v>
      </c>
      <c r="D225" s="41" t="str">
        <f>VLOOKUP(B225,'SERVIÇOS JUNHO-2025'!$A$1:$E$8877,3,0)</f>
        <v>Tubo de aço carbono galvanizado, com costura, classe leve, diâmetro 65mm (2.1/2"), inclusive conexões</v>
      </c>
      <c r="E225" s="40" t="str">
        <f>VLOOKUP(B225,'SERVIÇOS JUNHO-2025'!$A$1:$E$8877,4,0)</f>
        <v>m</v>
      </c>
      <c r="F225" s="42">
        <f>VLOOKUP(B225,'MEMO CALCULO '!$B:$G,6,0)</f>
        <v>40</v>
      </c>
      <c r="G225" s="43">
        <f>VLOOKUP(B225,'SERVIÇOS JUNHO-2025'!$A$1:$E$8877,5,0)</f>
        <v>217.12</v>
      </c>
      <c r="H225" s="44">
        <f t="shared" si="68"/>
        <v>285.20883200000003</v>
      </c>
      <c r="I225" s="45">
        <f t="shared" si="63"/>
        <v>11408.353280000001</v>
      </c>
      <c r="K225" s="62"/>
      <c r="L225" s="63"/>
      <c r="M225" s="64"/>
      <c r="N225" s="46">
        <f t="shared" si="64"/>
        <v>141216</v>
      </c>
      <c r="O225" s="47" t="str">
        <f t="shared" si="65"/>
        <v>12.17</v>
      </c>
      <c r="P225" s="47" t="str">
        <f t="shared" si="66"/>
        <v>Tubo de aço carbono galvanizado, com costura, classe leve, diâmetro 65mm (2.1/2"), inclusive conexões</v>
      </c>
      <c r="Q225" s="47" t="str">
        <f t="shared" si="67"/>
        <v>m</v>
      </c>
      <c r="R225" s="47"/>
      <c r="S225" s="47"/>
      <c r="T225" s="47"/>
      <c r="U225" s="65"/>
      <c r="V225" s="64"/>
      <c r="W225" s="64"/>
    </row>
    <row r="226" spans="1:23" ht="25.5" x14ac:dyDescent="0.2">
      <c r="A226" s="76" t="s">
        <v>275</v>
      </c>
      <c r="B226" s="48">
        <v>141217</v>
      </c>
      <c r="C226" s="40" t="s">
        <v>19</v>
      </c>
      <c r="D226" s="41" t="str">
        <f>VLOOKUP(B226,'SERVIÇOS JUNHO-2025'!$A$1:$E$8877,3,0)</f>
        <v>Tubo de aço carbono galvanizado, com costura, classe leve, diâmetro 80mm (3"), inclusive conexões</v>
      </c>
      <c r="E226" s="40" t="str">
        <f>VLOOKUP(B226,'SERVIÇOS JUNHO-2025'!$A$1:$E$8877,4,0)</f>
        <v>m</v>
      </c>
      <c r="F226" s="42">
        <f>VLOOKUP(B226,'MEMO CALCULO '!$B:$G,6,0)</f>
        <v>40</v>
      </c>
      <c r="G226" s="43">
        <f>VLOOKUP(B226,'SERVIÇOS JUNHO-2025'!$A$1:$E$8877,5,0)</f>
        <v>239.38</v>
      </c>
      <c r="H226" s="44">
        <f t="shared" si="68"/>
        <v>314.449568</v>
      </c>
      <c r="I226" s="45">
        <f t="shared" si="63"/>
        <v>12577.98272</v>
      </c>
      <c r="K226" s="62"/>
      <c r="L226" s="63"/>
      <c r="M226" s="64"/>
      <c r="N226" s="46">
        <f t="shared" si="64"/>
        <v>141217</v>
      </c>
      <c r="O226" s="47" t="str">
        <f t="shared" si="65"/>
        <v>12.18</v>
      </c>
      <c r="P226" s="47" t="str">
        <f t="shared" si="66"/>
        <v>Tubo de aço carbono galvanizado, com costura, classe leve, diâmetro 80mm (3"), inclusive conexões</v>
      </c>
      <c r="Q226" s="47" t="str">
        <f t="shared" si="67"/>
        <v>m</v>
      </c>
      <c r="R226" s="47"/>
      <c r="S226" s="47"/>
      <c r="T226" s="47"/>
      <c r="U226" s="65"/>
      <c r="V226" s="64"/>
      <c r="W226" s="64"/>
    </row>
    <row r="227" spans="1:23" ht="25.5" x14ac:dyDescent="0.2">
      <c r="A227" s="76" t="s">
        <v>276</v>
      </c>
      <c r="B227" s="48">
        <v>160663</v>
      </c>
      <c r="C227" s="40" t="s">
        <v>19</v>
      </c>
      <c r="D227" s="41" t="str">
        <f>VLOOKUP(B227,'SERVIÇOS JUNHO-2025'!$A$1:$E$8877,3,0)</f>
        <v>Fornecimento e instalação de Bateria estacionária 12V - 60 AH, para centrais de alarme / iluminação de emergência, Moura ou equivalente</v>
      </c>
      <c r="E227" s="40" t="str">
        <f>VLOOKUP(B227,'SERVIÇOS JUNHO-2025'!$A$1:$E$8877,4,0)</f>
        <v>und</v>
      </c>
      <c r="F227" s="42">
        <f>VLOOKUP(B227,'MEMO CALCULO '!$B:$G,6,0)</f>
        <v>2</v>
      </c>
      <c r="G227" s="43">
        <f>VLOOKUP(B227,'SERVIÇOS JUNHO-2025'!$A$1:$E$8877,5,0)</f>
        <v>597.15</v>
      </c>
      <c r="H227" s="44">
        <f t="shared" si="68"/>
        <v>784.41624000000002</v>
      </c>
      <c r="I227" s="45">
        <f t="shared" si="63"/>
        <v>1568.83248</v>
      </c>
      <c r="K227" s="62"/>
      <c r="L227" s="63"/>
      <c r="M227" s="64"/>
      <c r="N227" s="46">
        <f t="shared" si="64"/>
        <v>160663</v>
      </c>
      <c r="O227" s="47" t="str">
        <f t="shared" si="65"/>
        <v>12.19</v>
      </c>
      <c r="P227" s="47" t="str">
        <f t="shared" si="66"/>
        <v>Fornecimento e instalação de Bateria estacionária 12V - 60 AH, para centrais de alarme / iluminação de emergência, Moura ou equivalente</v>
      </c>
      <c r="Q227" s="47" t="str">
        <f t="shared" si="67"/>
        <v>und</v>
      </c>
      <c r="R227" s="47"/>
      <c r="S227" s="47"/>
      <c r="T227" s="47"/>
      <c r="U227" s="65"/>
      <c r="V227" s="64"/>
      <c r="W227" s="64"/>
    </row>
    <row r="228" spans="1:23" ht="38.25" x14ac:dyDescent="0.2">
      <c r="A228" s="76" t="s">
        <v>277</v>
      </c>
      <c r="B228" s="48">
        <v>160673</v>
      </c>
      <c r="C228" s="40" t="s">
        <v>19</v>
      </c>
      <c r="D228" s="41" t="str">
        <f>VLOOKUP(B228,'SERVIÇOS JUNHO-2025'!$A$1:$E$8877,3,0)</f>
        <v>Central de Alarme de Incêndio Endereçável, com capacidade para até 256 endereços, distribuídos em 4 laços, incluindo fornecimento, instalação e configuração completa</v>
      </c>
      <c r="E228" s="40" t="str">
        <f>VLOOKUP(B228,'SERVIÇOS JUNHO-2025'!$A$1:$E$8877,4,0)</f>
        <v>und</v>
      </c>
      <c r="F228" s="42">
        <f>VLOOKUP(B228,'MEMO CALCULO '!$B:$G,6,0)</f>
        <v>1</v>
      </c>
      <c r="G228" s="43">
        <f>VLOOKUP(B228,'SERVIÇOS JUNHO-2025'!$A$1:$E$8877,5,0)</f>
        <v>2730.15</v>
      </c>
      <c r="H228" s="44">
        <f t="shared" si="68"/>
        <v>3586.3250400000002</v>
      </c>
      <c r="I228" s="45">
        <f t="shared" si="63"/>
        <v>3586.3250400000002</v>
      </c>
      <c r="K228" s="62"/>
      <c r="L228" s="63"/>
      <c r="M228" s="64"/>
      <c r="N228" s="46">
        <f t="shared" si="64"/>
        <v>160673</v>
      </c>
      <c r="O228" s="47" t="str">
        <f t="shared" si="65"/>
        <v>12.20</v>
      </c>
      <c r="P228" s="47" t="str">
        <f t="shared" si="66"/>
        <v>Central de Alarme de Incêndio Endereçável, com capacidade para até 256 endereços, distribuídos em 4 laços, incluindo fornecimento, instalação e configuração completa</v>
      </c>
      <c r="Q228" s="47" t="str">
        <f t="shared" si="67"/>
        <v>und</v>
      </c>
      <c r="R228" s="47"/>
      <c r="S228" s="47"/>
      <c r="T228" s="47"/>
      <c r="U228" s="65"/>
      <c r="V228" s="64"/>
      <c r="W228" s="64"/>
    </row>
    <row r="229" spans="1:23" ht="38.25" x14ac:dyDescent="0.2">
      <c r="A229" s="76" t="s">
        <v>278</v>
      </c>
      <c r="B229" s="48">
        <v>160674</v>
      </c>
      <c r="C229" s="40" t="s">
        <v>19</v>
      </c>
      <c r="D229" s="41" t="str">
        <f>VLOOKUP(B229,'SERVIÇOS JUNHO-2025'!$A$1:$E$8877,3,0)</f>
        <v>Acionador manual de alarme de incêndio endereçável, tipo quebra-vidro, na cor vermelha, incluso martelo ? Fornecimento, instalação e configuração</v>
      </c>
      <c r="E229" s="40" t="str">
        <f>VLOOKUP(B229,'SERVIÇOS JUNHO-2025'!$A$1:$E$8877,4,0)</f>
        <v>und</v>
      </c>
      <c r="F229" s="42">
        <f>VLOOKUP(B229,'MEMO CALCULO '!$B:$G,6,0)</f>
        <v>2</v>
      </c>
      <c r="G229" s="43">
        <f>VLOOKUP(B229,'SERVIÇOS JUNHO-2025'!$A$1:$E$8877,5,0)</f>
        <v>144.56</v>
      </c>
      <c r="H229" s="44">
        <f t="shared" si="68"/>
        <v>189.89401600000002</v>
      </c>
      <c r="I229" s="45">
        <f t="shared" si="63"/>
        <v>379.78803200000004</v>
      </c>
      <c r="K229" s="62"/>
      <c r="L229" s="63"/>
      <c r="M229" s="64"/>
      <c r="N229" s="46">
        <f t="shared" si="64"/>
        <v>160674</v>
      </c>
      <c r="O229" s="47" t="str">
        <f t="shared" si="65"/>
        <v>12.21</v>
      </c>
      <c r="P229" s="47" t="str">
        <f t="shared" si="66"/>
        <v>Acionador manual de alarme de incêndio endereçável, tipo quebra-vidro, na cor vermelha, incluso martelo ? Fornecimento, instalação e configuração</v>
      </c>
      <c r="Q229" s="47" t="str">
        <f t="shared" si="67"/>
        <v>und</v>
      </c>
      <c r="R229" s="47"/>
      <c r="S229" s="47"/>
      <c r="T229" s="47"/>
      <c r="U229" s="65"/>
      <c r="V229" s="64"/>
      <c r="W229" s="64"/>
    </row>
    <row r="230" spans="1:23" ht="25.5" x14ac:dyDescent="0.2">
      <c r="A230" s="76" t="s">
        <v>279</v>
      </c>
      <c r="B230" s="48">
        <v>160675</v>
      </c>
      <c r="C230" s="40" t="s">
        <v>19</v>
      </c>
      <c r="D230" s="41" t="str">
        <f>VLOOKUP(B230,'SERVIÇOS JUNHO-2025'!$A$1:$E$8877,3,0)</f>
        <v>Detector de fumaça óptico (fotoelétrico) endereçável, alimentação bivolt 12/24V ? Fornecimento, instalação e configuração</v>
      </c>
      <c r="E230" s="40" t="str">
        <f>VLOOKUP(B230,'SERVIÇOS JUNHO-2025'!$A$1:$E$8877,4,0)</f>
        <v>und</v>
      </c>
      <c r="F230" s="42">
        <f>VLOOKUP(B230,'MEMO CALCULO '!$B:$G,6,0)</f>
        <v>40</v>
      </c>
      <c r="G230" s="43">
        <f>VLOOKUP(B230,'SERVIÇOS JUNHO-2025'!$A$1:$E$8877,5,0)</f>
        <v>196.56</v>
      </c>
      <c r="H230" s="44">
        <f t="shared" si="68"/>
        <v>258.20121600000004</v>
      </c>
      <c r="I230" s="45">
        <f t="shared" si="63"/>
        <v>10328.048640000001</v>
      </c>
      <c r="K230" s="62"/>
      <c r="L230" s="63"/>
      <c r="M230" s="64"/>
      <c r="N230" s="46">
        <f t="shared" si="64"/>
        <v>160675</v>
      </c>
      <c r="O230" s="47" t="str">
        <f t="shared" si="65"/>
        <v>12.22</v>
      </c>
      <c r="P230" s="47" t="str">
        <f t="shared" si="66"/>
        <v>Detector de fumaça óptico (fotoelétrico) endereçável, alimentação bivolt 12/24V ? Fornecimento, instalação e configuração</v>
      </c>
      <c r="Q230" s="47" t="str">
        <f t="shared" si="67"/>
        <v>und</v>
      </c>
      <c r="R230" s="47"/>
      <c r="S230" s="47"/>
      <c r="T230" s="47"/>
      <c r="U230" s="65"/>
      <c r="V230" s="64"/>
      <c r="W230" s="64"/>
    </row>
    <row r="231" spans="1:23" ht="25.5" x14ac:dyDescent="0.2">
      <c r="A231" s="76" t="s">
        <v>280</v>
      </c>
      <c r="B231" s="48">
        <v>160676</v>
      </c>
      <c r="C231" s="40" t="s">
        <v>19</v>
      </c>
      <c r="D231" s="41" t="str">
        <f>VLOOKUP(B231,'SERVIÇOS JUNHO-2025'!$A$1:$E$8877,3,0)</f>
        <v>Sirene eletrônica média tipo corneta em ABS, IP52 ? 12 e 24V ? Fornecimento e instalação</v>
      </c>
      <c r="E231" s="40" t="str">
        <f>VLOOKUP(B231,'SERVIÇOS JUNHO-2025'!$A$1:$E$8877,4,0)</f>
        <v>und</v>
      </c>
      <c r="F231" s="42">
        <f>VLOOKUP(B231,'MEMO CALCULO '!$B:$G,6,0)</f>
        <v>2</v>
      </c>
      <c r="G231" s="43">
        <f>VLOOKUP(B231,'SERVIÇOS JUNHO-2025'!$A$1:$E$8877,5,0)</f>
        <v>85.19</v>
      </c>
      <c r="H231" s="44">
        <f t="shared" si="68"/>
        <v>111.905584</v>
      </c>
      <c r="I231" s="45">
        <f t="shared" si="63"/>
        <v>223.81116800000001</v>
      </c>
      <c r="K231" s="62"/>
      <c r="L231" s="63"/>
      <c r="M231" s="64"/>
      <c r="N231" s="46">
        <f t="shared" si="64"/>
        <v>160676</v>
      </c>
      <c r="O231" s="47" t="str">
        <f t="shared" si="65"/>
        <v>12.23</v>
      </c>
      <c r="P231" s="47" t="str">
        <f t="shared" si="66"/>
        <v>Sirene eletrônica média tipo corneta em ABS, IP52 ? 12 e 24V ? Fornecimento e instalação</v>
      </c>
      <c r="Q231" s="47" t="str">
        <f t="shared" si="67"/>
        <v>und</v>
      </c>
      <c r="R231" s="47"/>
      <c r="S231" s="47"/>
      <c r="T231" s="47"/>
      <c r="U231" s="65"/>
      <c r="V231" s="64"/>
      <c r="W231" s="64"/>
    </row>
    <row r="232" spans="1:23" ht="25.5" x14ac:dyDescent="0.2">
      <c r="A232" s="76" t="s">
        <v>281</v>
      </c>
      <c r="B232" s="48">
        <v>170561</v>
      </c>
      <c r="C232" s="40" t="s">
        <v>19</v>
      </c>
      <c r="D232" s="41" t="str">
        <f>VLOOKUP(B232,'SERVIÇOS JUNHO-2025'!$A$1:$E$8877,3,0)</f>
        <v>Reservatório de polietileno de 15.000l, inclusive peça de madeira 5 x 16cm para apoio, exclusive flanges e torneiras de boia</v>
      </c>
      <c r="E232" s="40" t="str">
        <f>VLOOKUP(B232,'SERVIÇOS JUNHO-2025'!$A$1:$E$8877,4,0)</f>
        <v>und</v>
      </c>
      <c r="F232" s="42">
        <f>VLOOKUP(B232,'MEMO CALCULO '!$B:$G,6,0)</f>
        <v>1</v>
      </c>
      <c r="G232" s="43">
        <f>VLOOKUP(B232,'SERVIÇOS JUNHO-2025'!$A$1:$E$8877,5,0)</f>
        <v>12280.13</v>
      </c>
      <c r="H232" s="44">
        <f t="shared" si="68"/>
        <v>16131.178768</v>
      </c>
      <c r="I232" s="45">
        <f t="shared" si="63"/>
        <v>16131.178768</v>
      </c>
      <c r="K232" s="62"/>
      <c r="L232" s="63"/>
      <c r="M232" s="64"/>
      <c r="N232" s="46">
        <f t="shared" si="64"/>
        <v>170561</v>
      </c>
      <c r="O232" s="47" t="str">
        <f t="shared" si="65"/>
        <v>12.24</v>
      </c>
      <c r="P232" s="47" t="str">
        <f t="shared" si="66"/>
        <v>Reservatório de polietileno de 15.000l, inclusive peça de madeira 5 x 16cm para apoio, exclusive flanges e torneiras de boia</v>
      </c>
      <c r="Q232" s="47" t="str">
        <f t="shared" si="67"/>
        <v>und</v>
      </c>
      <c r="R232" s="47"/>
      <c r="S232" s="47"/>
      <c r="T232" s="47"/>
      <c r="U232" s="65"/>
      <c r="V232" s="64"/>
      <c r="W232" s="64"/>
    </row>
    <row r="233" spans="1:23" x14ac:dyDescent="0.2">
      <c r="A233" s="53"/>
      <c r="B233" s="54"/>
      <c r="C233" s="54"/>
      <c r="D233" s="54"/>
      <c r="E233" s="54"/>
      <c r="F233" s="54"/>
      <c r="G233" s="54"/>
      <c r="H233" s="55" t="s">
        <v>25</v>
      </c>
      <c r="I233" s="74">
        <f>SUM(I209:I232)</f>
        <v>148549.94088800001</v>
      </c>
      <c r="K233" s="62"/>
      <c r="L233" s="63"/>
      <c r="M233" s="64"/>
      <c r="N233" s="46"/>
      <c r="O233" s="47"/>
      <c r="P233" s="47"/>
      <c r="Q233" s="47"/>
      <c r="R233" s="47"/>
      <c r="S233" s="47"/>
      <c r="T233" s="47"/>
      <c r="U233" s="65"/>
      <c r="V233" s="64"/>
      <c r="W233" s="64"/>
    </row>
    <row r="234" spans="1:23" x14ac:dyDescent="0.2">
      <c r="A234" s="3"/>
      <c r="B234" s="3"/>
      <c r="C234" s="3"/>
      <c r="D234" s="3"/>
      <c r="E234" s="3"/>
      <c r="F234" s="3"/>
      <c r="G234" s="3"/>
      <c r="H234" s="3"/>
      <c r="I234" s="3"/>
      <c r="K234" s="62"/>
      <c r="L234" s="63"/>
      <c r="M234" s="64"/>
      <c r="N234" s="46"/>
      <c r="O234" s="47"/>
      <c r="P234" s="47"/>
      <c r="Q234" s="47"/>
      <c r="R234" s="47"/>
      <c r="S234" s="47"/>
      <c r="T234" s="47"/>
      <c r="U234" s="65"/>
      <c r="V234" s="64"/>
      <c r="W234" s="64"/>
    </row>
    <row r="235" spans="1:23" x14ac:dyDescent="0.2">
      <c r="A235" s="34">
        <v>13</v>
      </c>
      <c r="B235" s="6"/>
      <c r="C235" s="6"/>
      <c r="D235" s="36" t="s">
        <v>282</v>
      </c>
      <c r="E235" s="37"/>
      <c r="F235" s="37"/>
      <c r="G235" s="37"/>
      <c r="H235" s="37"/>
      <c r="I235" s="38"/>
      <c r="K235" s="62"/>
      <c r="L235" s="63"/>
      <c r="M235" s="64"/>
      <c r="N235" s="46"/>
      <c r="O235" s="47"/>
      <c r="P235" s="47"/>
      <c r="Q235" s="47"/>
      <c r="R235" s="47"/>
      <c r="S235" s="47"/>
      <c r="T235" s="47"/>
      <c r="U235" s="65"/>
      <c r="V235" s="64"/>
      <c r="W235" s="64"/>
    </row>
    <row r="236" spans="1:23" ht="63.75" x14ac:dyDescent="0.2">
      <c r="A236" s="75" t="s">
        <v>283</v>
      </c>
      <c r="B236" s="48">
        <v>160208</v>
      </c>
      <c r="C236" s="40" t="s">
        <v>19</v>
      </c>
      <c r="D236" s="41" t="str">
        <f>VLOOKUP(B236,'SERVIÇOS JUNHO-2025'!$A$1:$E$8877,3,0)</f>
        <v>Abrigo de gás para 4 cilindros 45 Kg, exec. em alv. bloco conc cheio, dim: 4.05x1.00x1.80m, inclusive cilindros e rede interna do abrigo compreendendo tubos e válvulas de esfera que interligam os cilindros, conforme Norma Técnica 18/2015 do CBMES, exclusive extintor de incêndio</v>
      </c>
      <c r="E236" s="40" t="str">
        <f>VLOOKUP(B236,'SERVIÇOS JUNHO-2025'!$A$1:$E$8877,4,0)</f>
        <v>und</v>
      </c>
      <c r="F236" s="42">
        <f>VLOOKUP(B236,'MEMO CALCULO '!$B:$G,6,0)</f>
        <v>1</v>
      </c>
      <c r="G236" s="43">
        <f>VLOOKUP(B236,'SERVIÇOS JUNHO-2025'!$A$1:$E$8877,5,0)</f>
        <v>20954.66</v>
      </c>
      <c r="H236" s="44">
        <f>G236*(1+$I$6)</f>
        <v>27526.041376000001</v>
      </c>
      <c r="I236" s="45">
        <f>IFERROR((F236*H236),0)</f>
        <v>27526.041376000001</v>
      </c>
      <c r="K236" s="62"/>
      <c r="L236" s="63"/>
      <c r="M236" s="64"/>
      <c r="N236" s="46">
        <f>B236</f>
        <v>160208</v>
      </c>
      <c r="O236" s="47" t="str">
        <f>A236</f>
        <v>13.1</v>
      </c>
      <c r="P236" s="47" t="str">
        <f t="shared" ref="P236:R240" si="69">D236</f>
        <v>Abrigo de gás para 4 cilindros 45 Kg, exec. em alv. bloco conc cheio, dim: 4.05x1.00x1.80m, inclusive cilindros e rede interna do abrigo compreendendo tubos e válvulas de esfera que interligam os cilindros, conforme Norma Técnica 18/2015 do CBMES, exclusive extintor de incêndio</v>
      </c>
      <c r="Q236" s="47" t="str">
        <f t="shared" si="69"/>
        <v>und</v>
      </c>
      <c r="R236" s="46">
        <f t="shared" si="69"/>
        <v>1</v>
      </c>
      <c r="S236" s="47"/>
      <c r="T236" s="47"/>
      <c r="U236" s="65"/>
      <c r="V236" s="64"/>
      <c r="W236" s="64"/>
    </row>
    <row r="237" spans="1:23" ht="25.5" x14ac:dyDescent="0.2">
      <c r="A237" s="76" t="s">
        <v>284</v>
      </c>
      <c r="B237" s="48">
        <v>141210</v>
      </c>
      <c r="C237" s="40" t="s">
        <v>19</v>
      </c>
      <c r="D237" s="41" t="str">
        <f>VLOOKUP(B237,'SERVIÇOS JUNHO-2025'!$A$1:$E$8877,3,0)</f>
        <v>Tubo de aço carbono galvanizado, com costura, classe leve, diâmetro 15mm (1/2"), inclusive conexões</v>
      </c>
      <c r="E237" s="40" t="str">
        <f>VLOOKUP(B237,'SERVIÇOS JUNHO-2025'!$A$1:$E$8877,4,0)</f>
        <v>m</v>
      </c>
      <c r="F237" s="42">
        <f>VLOOKUP(B237,'MEMO CALCULO '!$B:$G,6,0)</f>
        <v>100</v>
      </c>
      <c r="G237" s="43">
        <f>VLOOKUP(B237,'SERVIÇOS JUNHO-2025'!$A$1:$E$8877,5,0)</f>
        <v>61.37</v>
      </c>
      <c r="H237" s="44">
        <f>G237*(1+$I$6)</f>
        <v>80.615632000000005</v>
      </c>
      <c r="I237" s="45">
        <f>IFERROR((F237*H237),0)</f>
        <v>8061.5632000000005</v>
      </c>
      <c r="K237" s="62"/>
      <c r="L237" s="63"/>
      <c r="M237" s="64"/>
      <c r="N237" s="46">
        <f>B237</f>
        <v>141210</v>
      </c>
      <c r="O237" s="47" t="str">
        <f>A237</f>
        <v>13.2</v>
      </c>
      <c r="P237" s="47" t="str">
        <f t="shared" si="69"/>
        <v>Tubo de aço carbono galvanizado, com costura, classe leve, diâmetro 15mm (1/2"), inclusive conexões</v>
      </c>
      <c r="Q237" s="47" t="str">
        <f t="shared" si="69"/>
        <v>m</v>
      </c>
      <c r="R237" s="46">
        <f t="shared" si="69"/>
        <v>100</v>
      </c>
      <c r="S237" s="47"/>
      <c r="T237" s="47"/>
      <c r="U237" s="65"/>
      <c r="V237" s="64"/>
      <c r="W237" s="64"/>
    </row>
    <row r="238" spans="1:23" ht="25.5" x14ac:dyDescent="0.2">
      <c r="A238" s="76" t="s">
        <v>285</v>
      </c>
      <c r="B238" s="48">
        <v>64707</v>
      </c>
      <c r="C238" s="40" t="s">
        <v>19</v>
      </c>
      <c r="D238" s="41" t="str">
        <f>VLOOKUP($B$238,'INSUMO JUNHO-2025'!$A:$E,3,0)</f>
        <v>REGULADOR PRESSAO PRIM EST SAIDA 150KPA INC VALVULA P/ 02 CILIDROS</v>
      </c>
      <c r="E238" s="77" t="str">
        <f>VLOOKUP($B$238,'INSUMO JUNHO-2025'!$A:$E,4,0)</f>
        <v>UN</v>
      </c>
      <c r="F238" s="42">
        <f>VLOOKUP(B238,'MEMO CALCULO '!$B:$G,6,0)</f>
        <v>2</v>
      </c>
      <c r="G238" s="78">
        <f>VLOOKUP($B$238,'INSUMO JUNHO-2025'!$A:$E,5,0)</f>
        <v>740.37</v>
      </c>
      <c r="H238" s="44">
        <f>G238*(1+$I$5)</f>
        <v>855.64560899999992</v>
      </c>
      <c r="I238" s="45">
        <f>IFERROR((F238*H238),0)</f>
        <v>1711.2912179999998</v>
      </c>
      <c r="K238" s="62"/>
      <c r="L238" s="63"/>
      <c r="M238" s="64"/>
      <c r="N238" s="46">
        <f>B238</f>
        <v>64707</v>
      </c>
      <c r="O238" s="47" t="str">
        <f>A238</f>
        <v>13.3</v>
      </c>
      <c r="P238" s="47" t="str">
        <f t="shared" si="69"/>
        <v>REGULADOR PRESSAO PRIM EST SAIDA 150KPA INC VALVULA P/ 02 CILIDROS</v>
      </c>
      <c r="Q238" s="47" t="str">
        <f t="shared" si="69"/>
        <v>UN</v>
      </c>
      <c r="R238" s="46">
        <f t="shared" si="69"/>
        <v>2</v>
      </c>
      <c r="S238" s="47"/>
      <c r="T238" s="47"/>
      <c r="U238" s="65"/>
      <c r="V238" s="64"/>
      <c r="W238" s="64"/>
    </row>
    <row r="239" spans="1:23" ht="12.75" customHeight="1" x14ac:dyDescent="0.2">
      <c r="A239" s="76" t="s">
        <v>286</v>
      </c>
      <c r="B239" s="5" t="s">
        <v>287</v>
      </c>
      <c r="C239" s="5"/>
      <c r="D239" s="41" t="s">
        <v>288</v>
      </c>
      <c r="E239" s="40" t="s">
        <v>121</v>
      </c>
      <c r="F239" s="42">
        <f>VLOOKUP(B239,'MEMO CALCULO '!$B:$G,6,0)</f>
        <v>2</v>
      </c>
      <c r="G239" s="43">
        <f>'COMP.18_REGISTRO'!J21</f>
        <v>56.273606065799996</v>
      </c>
      <c r="H239" s="44">
        <f>G239*(1+$I$6)</f>
        <v>73.92100892803488</v>
      </c>
      <c r="I239" s="45">
        <f>IFERROR((F239*H239),0)</f>
        <v>147.84201785606976</v>
      </c>
      <c r="K239" s="62"/>
      <c r="L239" s="63"/>
      <c r="M239" s="64"/>
      <c r="N239" s="46" t="str">
        <f>B239</f>
        <v>COMP-18</v>
      </c>
      <c r="O239" s="47" t="str">
        <f>A239</f>
        <v>13.4</v>
      </c>
      <c r="P239" s="47" t="str">
        <f t="shared" si="69"/>
        <v xml:space="preserve">Registro ou regulador de gás de cozinha - fornecimento e instalação. </v>
      </c>
      <c r="Q239" s="47" t="str">
        <f t="shared" si="69"/>
        <v>und</v>
      </c>
      <c r="R239" s="46">
        <f t="shared" si="69"/>
        <v>2</v>
      </c>
      <c r="S239" s="47"/>
      <c r="T239" s="47"/>
      <c r="U239" s="65"/>
      <c r="V239" s="64"/>
      <c r="W239" s="64"/>
    </row>
    <row r="240" spans="1:23" ht="25.5" x14ac:dyDescent="0.2">
      <c r="A240" s="76" t="s">
        <v>289</v>
      </c>
      <c r="B240" s="48">
        <v>20260</v>
      </c>
      <c r="C240" s="40" t="s">
        <v>290</v>
      </c>
      <c r="D240" s="41" t="str">
        <f>VLOOKUP($B$240,'INSUMO JUNHO-2025'!$A:$E,3,0)</f>
        <v>MANGUEIRA PARA GAS - GLP, PVC, TRANCADA, DIAMETRO DE 3/8", COMPRIMENTO DE 1M (NORMATIZADA)</v>
      </c>
      <c r="E240" s="77" t="str">
        <f>VLOOKUP($B$240,'INSUMO JUNHO-2025'!$A:$E,4,0)</f>
        <v>UN</v>
      </c>
      <c r="F240" s="42">
        <f>VLOOKUP(B240,'MEMO CALCULO '!$B:$G,6,0)</f>
        <v>20</v>
      </c>
      <c r="G240" s="78">
        <f>VLOOKUP($B$240,'INSUMO JUNHO-2025'!$A:$E,5,0)</f>
        <v>20.260000000000002</v>
      </c>
      <c r="H240" s="44">
        <f>G240*(1+$I$5)</f>
        <v>23.414482</v>
      </c>
      <c r="I240" s="45">
        <f>IFERROR((F240*H240),0)</f>
        <v>468.28963999999996</v>
      </c>
      <c r="K240" s="62"/>
      <c r="L240" s="63"/>
      <c r="M240" s="64"/>
      <c r="N240" s="46">
        <f>B240</f>
        <v>20260</v>
      </c>
      <c r="O240" s="47" t="str">
        <f>A240</f>
        <v>13.5</v>
      </c>
      <c r="P240" s="47" t="str">
        <f t="shared" si="69"/>
        <v>MANGUEIRA PARA GAS - GLP, PVC, TRANCADA, DIAMETRO DE 3/8", COMPRIMENTO DE 1M (NORMATIZADA)</v>
      </c>
      <c r="Q240" s="47" t="str">
        <f t="shared" si="69"/>
        <v>UN</v>
      </c>
      <c r="R240" s="46">
        <f t="shared" si="69"/>
        <v>20</v>
      </c>
      <c r="S240" s="47"/>
      <c r="T240" s="47"/>
      <c r="U240" s="65"/>
      <c r="V240" s="64"/>
      <c r="W240" s="64"/>
    </row>
    <row r="241" spans="1:23" x14ac:dyDescent="0.2">
      <c r="A241" s="53"/>
      <c r="B241" s="54"/>
      <c r="C241" s="54"/>
      <c r="D241" s="54"/>
      <c r="E241" s="54"/>
      <c r="F241" s="54"/>
      <c r="G241" s="54"/>
      <c r="H241" s="55" t="s">
        <v>25</v>
      </c>
      <c r="I241" s="74">
        <f>SUM(I236:I240)</f>
        <v>37915.027451856069</v>
      </c>
      <c r="K241" s="62"/>
      <c r="L241" s="63"/>
      <c r="M241" s="64"/>
      <c r="N241" s="46"/>
      <c r="O241" s="47"/>
      <c r="P241" s="47"/>
      <c r="Q241" s="47"/>
      <c r="R241" s="47"/>
      <c r="S241" s="47"/>
      <c r="T241" s="47"/>
      <c r="U241" s="65"/>
      <c r="V241" s="64"/>
      <c r="W241" s="64"/>
    </row>
    <row r="242" spans="1:23" x14ac:dyDescent="0.2">
      <c r="A242" s="3"/>
      <c r="B242" s="3"/>
      <c r="C242" s="3"/>
      <c r="D242" s="3"/>
      <c r="E242" s="3"/>
      <c r="F242" s="3"/>
      <c r="G242" s="3"/>
      <c r="H242" s="3"/>
      <c r="I242" s="3"/>
      <c r="K242" s="62"/>
      <c r="L242" s="63"/>
      <c r="M242" s="64"/>
      <c r="N242" s="46"/>
      <c r="O242" s="47"/>
      <c r="P242" s="47"/>
      <c r="Q242" s="47"/>
      <c r="R242" s="47"/>
      <c r="S242" s="47"/>
      <c r="T242" s="47"/>
      <c r="U242" s="65"/>
      <c r="V242" s="64"/>
      <c r="W242" s="64"/>
    </row>
    <row r="243" spans="1:23" ht="25.5" x14ac:dyDescent="0.2">
      <c r="A243" s="34">
        <v>14</v>
      </c>
      <c r="B243" s="6"/>
      <c r="C243" s="6"/>
      <c r="D243" s="36" t="s">
        <v>291</v>
      </c>
      <c r="E243" s="37"/>
      <c r="F243" s="37"/>
      <c r="G243" s="37"/>
      <c r="H243" s="37"/>
      <c r="I243" s="38"/>
      <c r="K243" s="62"/>
      <c r="L243" s="63"/>
      <c r="M243" s="64"/>
      <c r="N243" s="46"/>
      <c r="O243" s="47"/>
      <c r="P243" s="47"/>
      <c r="Q243" s="47"/>
      <c r="R243" s="47"/>
      <c r="S243" s="47"/>
      <c r="T243" s="47"/>
      <c r="U243" s="65"/>
      <c r="V243" s="64"/>
      <c r="W243" s="64"/>
    </row>
    <row r="244" spans="1:23" x14ac:dyDescent="0.2">
      <c r="A244" s="76" t="s">
        <v>292</v>
      </c>
      <c r="B244" s="48">
        <v>160311</v>
      </c>
      <c r="C244" s="40" t="s">
        <v>19</v>
      </c>
      <c r="D244" s="41" t="str">
        <f>VLOOKUP(B244,'SERVIÇOS JUNHO-2025'!$A$1:$E$8877,3,0)</f>
        <v>Haste de terra tipo COPPERWELD - 5/8" x 2.40m</v>
      </c>
      <c r="E244" s="40" t="str">
        <f>VLOOKUP(B244,'SERVIÇOS JUNHO-2025'!$A$1:$E$8877,4,0)</f>
        <v>und</v>
      </c>
      <c r="F244" s="42">
        <f>VLOOKUP(B244,'MEMO CALCULO '!$B:$G,6,0)</f>
        <v>20</v>
      </c>
      <c r="G244" s="43">
        <f>VLOOKUP(B244,'SERVIÇOS JUNHO-2025'!$A$1:$E$8877,5,0)</f>
        <v>227.71</v>
      </c>
      <c r="H244" s="44">
        <f t="shared" ref="H244:H252" si="70">G244*(1+$I$6)</f>
        <v>299.11985600000003</v>
      </c>
      <c r="I244" s="45">
        <f t="shared" ref="I244:I252" si="71">IFERROR((F244*H244),0)</f>
        <v>5982.3971200000005</v>
      </c>
      <c r="K244" s="62"/>
      <c r="L244" s="63"/>
      <c r="M244" s="64"/>
      <c r="N244" s="46">
        <f t="shared" ref="N244:N252" si="72">B244</f>
        <v>160311</v>
      </c>
      <c r="O244" s="47" t="str">
        <f t="shared" ref="O244:O252" si="73">A244</f>
        <v>14.1</v>
      </c>
      <c r="P244" s="47" t="str">
        <f t="shared" ref="P244:P252" si="74">D244</f>
        <v>Haste de terra tipo COPPERWELD - 5/8" x 2.40m</v>
      </c>
      <c r="Q244" s="47" t="str">
        <f t="shared" ref="Q244:Q252" si="75">E244</f>
        <v>und</v>
      </c>
      <c r="R244" s="46">
        <f t="shared" ref="R244:R252" si="76">F244</f>
        <v>20</v>
      </c>
      <c r="S244" s="47"/>
      <c r="T244" s="47"/>
      <c r="U244" s="65"/>
      <c r="V244" s="64"/>
      <c r="W244" s="64"/>
    </row>
    <row r="245" spans="1:23" ht="25.5" x14ac:dyDescent="0.2">
      <c r="A245" s="76" t="s">
        <v>293</v>
      </c>
      <c r="B245" s="48">
        <v>160316</v>
      </c>
      <c r="C245" s="40" t="s">
        <v>19</v>
      </c>
      <c r="D245" s="41" t="str">
        <f>VLOOKUP(B245,'SERVIÇOS JUNHO-2025'!$A$1:$E$8877,3,0)</f>
        <v>Caixa de inspeção em PVC, diâmetro 300 mm, ref TEL-552, marca de referência Termotécnica ou equivalente, inclusive escavação e reaterro</v>
      </c>
      <c r="E245" s="40" t="str">
        <f>VLOOKUP(B245,'SERVIÇOS JUNHO-2025'!$A$1:$E$8877,4,0)</f>
        <v>und</v>
      </c>
      <c r="F245" s="42">
        <f>VLOOKUP(B245,'MEMO CALCULO '!$B:$G,6,0)</f>
        <v>20</v>
      </c>
      <c r="G245" s="43">
        <f>VLOOKUP(B245,'SERVIÇOS JUNHO-2025'!$A$1:$E$8877,5,0)</f>
        <v>96.51</v>
      </c>
      <c r="H245" s="44">
        <f t="shared" si="70"/>
        <v>126.77553600000002</v>
      </c>
      <c r="I245" s="45">
        <f t="shared" si="71"/>
        <v>2535.5107200000002</v>
      </c>
      <c r="K245" s="62"/>
      <c r="L245" s="63"/>
      <c r="M245" s="64"/>
      <c r="N245" s="46">
        <f t="shared" si="72"/>
        <v>160316</v>
      </c>
      <c r="O245" s="47" t="str">
        <f t="shared" si="73"/>
        <v>14.2</v>
      </c>
      <c r="P245" s="47" t="str">
        <f t="shared" si="74"/>
        <v>Caixa de inspeção em PVC, diâmetro 300 mm, ref TEL-552, marca de referência Termotécnica ou equivalente, inclusive escavação e reaterro</v>
      </c>
      <c r="Q245" s="47" t="str">
        <f t="shared" si="75"/>
        <v>und</v>
      </c>
      <c r="R245" s="46">
        <f t="shared" si="76"/>
        <v>20</v>
      </c>
      <c r="S245" s="47"/>
      <c r="T245" s="47"/>
      <c r="U245" s="65"/>
      <c r="V245" s="64"/>
      <c r="W245" s="64"/>
    </row>
    <row r="246" spans="1:23" ht="38.25" x14ac:dyDescent="0.2">
      <c r="A246" s="76" t="s">
        <v>294</v>
      </c>
      <c r="B246" s="48">
        <v>160309</v>
      </c>
      <c r="C246" s="40" t="s">
        <v>19</v>
      </c>
      <c r="D246" s="41" t="str">
        <f>VLOOKUP(B246,'SERVIÇOS JUNHO-2025'!$A$1:$E$8877,3,0)</f>
        <v>Terminal aéreo em latão (minicaptor), com conector e fixação horizontal 250mm x 10mm, ref. TEL-2024, inclusive vedação dos furos com poliuretano ref. TEL 5905, marca de ref. Termotécnica ou equivalente</v>
      </c>
      <c r="E246" s="40" t="str">
        <f>VLOOKUP(B246,'SERVIÇOS JUNHO-2025'!$A$1:$E$8877,4,0)</f>
        <v>und</v>
      </c>
      <c r="F246" s="42">
        <f>VLOOKUP(B246,'MEMO CALCULO '!$B:$G,6,0)</f>
        <v>8</v>
      </c>
      <c r="G246" s="43">
        <f>VLOOKUP(B246,'SERVIÇOS JUNHO-2025'!$A$1:$E$8877,5,0)</f>
        <v>112.56</v>
      </c>
      <c r="H246" s="44">
        <f t="shared" si="70"/>
        <v>147.85881600000002</v>
      </c>
      <c r="I246" s="45">
        <f t="shared" si="71"/>
        <v>1182.8705280000001</v>
      </c>
      <c r="K246" s="62"/>
      <c r="L246" s="63"/>
      <c r="M246" s="64"/>
      <c r="N246" s="46">
        <f t="shared" si="72"/>
        <v>160309</v>
      </c>
      <c r="O246" s="47" t="str">
        <f t="shared" si="73"/>
        <v>14.3</v>
      </c>
      <c r="P246" s="47" t="str">
        <f t="shared" si="74"/>
        <v>Terminal aéreo em latão (minicaptor), com conector e fixação horizontal 250mm x 10mm, ref. TEL-2024, inclusive vedação dos furos com poliuretano ref. TEL 5905, marca de ref. Termotécnica ou equivalente</v>
      </c>
      <c r="Q246" s="47" t="str">
        <f t="shared" si="75"/>
        <v>und</v>
      </c>
      <c r="R246" s="46">
        <f t="shared" si="76"/>
        <v>8</v>
      </c>
      <c r="S246" s="47"/>
      <c r="T246" s="47"/>
      <c r="U246" s="65"/>
      <c r="V246" s="64"/>
      <c r="W246" s="64"/>
    </row>
    <row r="247" spans="1:23" ht="25.5" x14ac:dyDescent="0.2">
      <c r="A247" s="76" t="s">
        <v>295</v>
      </c>
      <c r="B247" s="48">
        <v>160326</v>
      </c>
      <c r="C247" s="40" t="s">
        <v>19</v>
      </c>
      <c r="D247" s="41" t="str">
        <f>VLOOKUP(B247,'SERVIÇOS JUNHO-2025'!$A$1:$E$8877,3,0)</f>
        <v>Barra chata em alumínio 7/8"x1/8" (70mm²), com furos diâmetro 7 mm ref. TEL-771, marca de referência Termotécnica ou equivalente</v>
      </c>
      <c r="E247" s="40" t="str">
        <f>VLOOKUP(B247,'SERVIÇOS JUNHO-2025'!$A$1:$E$8877,4,0)</f>
        <v>m</v>
      </c>
      <c r="F247" s="42">
        <f>VLOOKUP(B247,'MEMO CALCULO '!$B:$G,6,0)</f>
        <v>200</v>
      </c>
      <c r="G247" s="43">
        <f>VLOOKUP(B247,'SERVIÇOS JUNHO-2025'!$A$1:$E$8877,5,0)</f>
        <v>38.4</v>
      </c>
      <c r="H247" s="44">
        <f t="shared" si="70"/>
        <v>50.442240000000005</v>
      </c>
      <c r="I247" s="45">
        <f t="shared" si="71"/>
        <v>10088.448</v>
      </c>
      <c r="K247" s="62"/>
      <c r="L247" s="63"/>
      <c r="M247" s="64"/>
      <c r="N247" s="46">
        <f t="shared" si="72"/>
        <v>160326</v>
      </c>
      <c r="O247" s="47" t="str">
        <f t="shared" si="73"/>
        <v>14.4</v>
      </c>
      <c r="P247" s="47" t="str">
        <f t="shared" si="74"/>
        <v>Barra chata em alumínio 7/8"x1/8" (70mm²), com furos diâmetro 7 mm ref. TEL-771, marca de referência Termotécnica ou equivalente</v>
      </c>
      <c r="Q247" s="47" t="str">
        <f t="shared" si="75"/>
        <v>m</v>
      </c>
      <c r="R247" s="46">
        <f t="shared" si="76"/>
        <v>200</v>
      </c>
      <c r="S247" s="47"/>
      <c r="T247" s="47"/>
      <c r="U247" s="65"/>
      <c r="V247" s="64"/>
      <c r="W247" s="64"/>
    </row>
    <row r="248" spans="1:23" ht="25.5" x14ac:dyDescent="0.2">
      <c r="A248" s="76" t="s">
        <v>296</v>
      </c>
      <c r="B248" s="48">
        <v>160308</v>
      </c>
      <c r="C248" s="40" t="s">
        <v>19</v>
      </c>
      <c r="D248" s="41" t="str">
        <f>VLOOKUP(B248,'SERVIÇOS JUNHO-2025'!$A$1:$E$8877,3,0)</f>
        <v>Cabo condutor de cobre eletrolítico nu, tempera meio dura, encordoamento classe 2, para aterramento, diam. 50mm2</v>
      </c>
      <c r="E248" s="40" t="str">
        <f>VLOOKUP(B248,'SERVIÇOS JUNHO-2025'!$A$1:$E$8877,4,0)</f>
        <v>m</v>
      </c>
      <c r="F248" s="42">
        <f>VLOOKUP(B248,'MEMO CALCULO '!$B:$G,6,0)</f>
        <v>200</v>
      </c>
      <c r="G248" s="43">
        <f>VLOOKUP(B248,'SERVIÇOS JUNHO-2025'!$A$1:$E$8877,5,0)</f>
        <v>65.02</v>
      </c>
      <c r="H248" s="44">
        <f t="shared" si="70"/>
        <v>85.410272000000006</v>
      </c>
      <c r="I248" s="45">
        <f t="shared" si="71"/>
        <v>17082.054400000001</v>
      </c>
      <c r="K248" s="62"/>
      <c r="L248" s="63"/>
      <c r="M248" s="64"/>
      <c r="N248" s="46">
        <f t="shared" si="72"/>
        <v>160308</v>
      </c>
      <c r="O248" s="47" t="str">
        <f t="shared" si="73"/>
        <v>14.5</v>
      </c>
      <c r="P248" s="47" t="str">
        <f t="shared" si="74"/>
        <v>Cabo condutor de cobre eletrolítico nu, tempera meio dura, encordoamento classe 2, para aterramento, diam. 50mm2</v>
      </c>
      <c r="Q248" s="47" t="str">
        <f t="shared" si="75"/>
        <v>m</v>
      </c>
      <c r="R248" s="46">
        <f t="shared" si="76"/>
        <v>200</v>
      </c>
      <c r="S248" s="47"/>
      <c r="T248" s="47"/>
      <c r="U248" s="65"/>
      <c r="V248" s="64"/>
      <c r="W248" s="64"/>
    </row>
    <row r="249" spans="1:23" ht="25.5" x14ac:dyDescent="0.2">
      <c r="A249" s="76" t="s">
        <v>297</v>
      </c>
      <c r="B249" s="48">
        <v>160310</v>
      </c>
      <c r="C249" s="40" t="s">
        <v>19</v>
      </c>
      <c r="D249" s="41" t="str">
        <f>VLOOKUP(B249,'SERVIÇOS JUNHO-2025'!$A$1:$E$8877,3,0)</f>
        <v>Conector de medição em latão com 2 parafusos para cabos de 16 a 50 mm2, ref. TEL-562, Termotécnica ou equivalente</v>
      </c>
      <c r="E249" s="40" t="str">
        <f>VLOOKUP(B249,'SERVIÇOS JUNHO-2025'!$A$1:$E$8877,4,0)</f>
        <v>und</v>
      </c>
      <c r="F249" s="42">
        <f>VLOOKUP(B249,'MEMO CALCULO '!$B:$G,6,0)</f>
        <v>50</v>
      </c>
      <c r="G249" s="43">
        <f>VLOOKUP(B249,'SERVIÇOS JUNHO-2025'!$A$1:$E$8877,5,0)</f>
        <v>68.34</v>
      </c>
      <c r="H249" s="44">
        <f t="shared" si="70"/>
        <v>89.77142400000001</v>
      </c>
      <c r="I249" s="45">
        <f t="shared" si="71"/>
        <v>4488.5712000000003</v>
      </c>
      <c r="K249" s="62"/>
      <c r="L249" s="63"/>
      <c r="M249" s="64"/>
      <c r="N249" s="46">
        <f t="shared" si="72"/>
        <v>160310</v>
      </c>
      <c r="O249" s="47" t="str">
        <f t="shared" si="73"/>
        <v>14.6</v>
      </c>
      <c r="P249" s="47" t="str">
        <f t="shared" si="74"/>
        <v>Conector de medição em latão com 2 parafusos para cabos de 16 a 50 mm2, ref. TEL-562, Termotécnica ou equivalente</v>
      </c>
      <c r="Q249" s="47" t="str">
        <f t="shared" si="75"/>
        <v>und</v>
      </c>
      <c r="R249" s="46">
        <f t="shared" si="76"/>
        <v>50</v>
      </c>
      <c r="S249" s="47"/>
      <c r="T249" s="47"/>
      <c r="U249" s="65"/>
      <c r="V249" s="64"/>
      <c r="W249" s="64"/>
    </row>
    <row r="250" spans="1:23" ht="38.25" x14ac:dyDescent="0.2">
      <c r="A250" s="76" t="s">
        <v>298</v>
      </c>
      <c r="B250" s="48">
        <v>160313</v>
      </c>
      <c r="C250" s="40" t="s">
        <v>19</v>
      </c>
      <c r="D250" s="41" t="str">
        <f>VLOOKUP(B250,'SERVIÇOS JUNHO-2025'!$A$1:$E$8877,3,0)</f>
        <v>Fixador universal latão estanhado p/ cabos 16 a 70 mm2 ref. 5024, incl. parafuso sextavado M6x45mm, arruela lisa 1/4", bucha nº8, vedação dos furos c/ poliuretano ref. 5905, marca de ref. Termotécnica ou equivalente</v>
      </c>
      <c r="E250" s="40" t="str">
        <f>VLOOKUP(B250,'SERVIÇOS JUNHO-2025'!$A$1:$E$8877,4,0)</f>
        <v>und</v>
      </c>
      <c r="F250" s="42">
        <f>VLOOKUP(B250,'MEMO CALCULO '!$B:$G,6,0)</f>
        <v>50</v>
      </c>
      <c r="G250" s="43">
        <f>VLOOKUP(B250,'SERVIÇOS JUNHO-2025'!$A$1:$E$8877,5,0)</f>
        <v>63.54</v>
      </c>
      <c r="H250" s="44">
        <f t="shared" si="70"/>
        <v>83.466144</v>
      </c>
      <c r="I250" s="45">
        <f t="shared" si="71"/>
        <v>4173.3072000000002</v>
      </c>
      <c r="K250" s="62"/>
      <c r="L250" s="63"/>
      <c r="M250" s="64"/>
      <c r="N250" s="46">
        <f t="shared" si="72"/>
        <v>160313</v>
      </c>
      <c r="O250" s="47" t="str">
        <f t="shared" si="73"/>
        <v>14.7</v>
      </c>
      <c r="P250" s="47" t="str">
        <f t="shared" si="74"/>
        <v>Fixador universal latão estanhado p/ cabos 16 a 70 mm2 ref. 5024, incl. parafuso sextavado M6x45mm, arruela lisa 1/4", bucha nº8, vedação dos furos c/ poliuretano ref. 5905, marca de ref. Termotécnica ou equivalente</v>
      </c>
      <c r="Q250" s="47" t="str">
        <f t="shared" si="75"/>
        <v>und</v>
      </c>
      <c r="R250" s="46">
        <f t="shared" si="76"/>
        <v>50</v>
      </c>
      <c r="S250" s="47"/>
      <c r="T250" s="47"/>
      <c r="U250" s="65"/>
      <c r="V250" s="64"/>
      <c r="W250" s="64"/>
    </row>
    <row r="251" spans="1:23" ht="38.25" x14ac:dyDescent="0.2">
      <c r="A251" s="76" t="s">
        <v>299</v>
      </c>
      <c r="B251" s="48">
        <v>160319</v>
      </c>
      <c r="C251" s="40" t="s">
        <v>19</v>
      </c>
      <c r="D251" s="41" t="str">
        <f>VLOOKUP(B251,'SERVIÇOS JUNHO-2025'!$A$1:$E$8877,3,0)</f>
        <v>Presilha de latão ref. 744, inclusive parafuso fenda DN 4,2x32mm e bucha nylon DN 6mm e vedação dos furos com poliuretano ref. 5905, marca de ref. Termotécnica ou equivalente</v>
      </c>
      <c r="E251" s="40" t="str">
        <f>VLOOKUP(B251,'SERVIÇOS JUNHO-2025'!$A$1:$E$8877,4,0)</f>
        <v>und</v>
      </c>
      <c r="F251" s="42">
        <f>VLOOKUP(B251,'MEMO CALCULO '!$B:$G,6,0)</f>
        <v>100</v>
      </c>
      <c r="G251" s="43">
        <f>VLOOKUP(B251,'SERVIÇOS JUNHO-2025'!$A$1:$E$8877,5,0)</f>
        <v>11.99</v>
      </c>
      <c r="H251" s="44">
        <f t="shared" si="70"/>
        <v>15.750064000000002</v>
      </c>
      <c r="I251" s="45">
        <f t="shared" si="71"/>
        <v>1575.0064000000002</v>
      </c>
      <c r="K251" s="62"/>
      <c r="L251" s="63"/>
      <c r="M251" s="64"/>
      <c r="N251" s="46">
        <f t="shared" si="72"/>
        <v>160319</v>
      </c>
      <c r="O251" s="47" t="str">
        <f t="shared" si="73"/>
        <v>14.8</v>
      </c>
      <c r="P251" s="47" t="str">
        <f t="shared" si="74"/>
        <v>Presilha de latão ref. 744, inclusive parafuso fenda DN 4,2x32mm e bucha nylon DN 6mm e vedação dos furos com poliuretano ref. 5905, marca de ref. Termotécnica ou equivalente</v>
      </c>
      <c r="Q251" s="47" t="str">
        <f t="shared" si="75"/>
        <v>und</v>
      </c>
      <c r="R251" s="46">
        <f t="shared" si="76"/>
        <v>100</v>
      </c>
      <c r="S251" s="47"/>
      <c r="T251" s="47"/>
      <c r="U251" s="65"/>
      <c r="V251" s="64"/>
      <c r="W251" s="64"/>
    </row>
    <row r="252" spans="1:23" ht="25.5" x14ac:dyDescent="0.2">
      <c r="A252" s="76" t="s">
        <v>300</v>
      </c>
      <c r="B252" s="48">
        <v>160322</v>
      </c>
      <c r="C252" s="40" t="s">
        <v>19</v>
      </c>
      <c r="D252" s="41" t="str">
        <f>VLOOKUP(B252,'SERVIÇOS JUNHO-2025'!$A$1:$E$8877,3,0)</f>
        <v>Abraçadeira tipo "D" com cunha, diâmetro 1", ref. TEL-095, marca de referência Termotécnica ou equivalente</v>
      </c>
      <c r="E252" s="40" t="str">
        <f>VLOOKUP(B252,'SERVIÇOS JUNHO-2025'!$A$1:$E$8877,4,0)</f>
        <v>und</v>
      </c>
      <c r="F252" s="42">
        <f>VLOOKUP(B252,'MEMO CALCULO '!$B:$G,6,0)</f>
        <v>100</v>
      </c>
      <c r="G252" s="43">
        <f>VLOOKUP(B252,'SERVIÇOS JUNHO-2025'!$A$1:$E$8877,5,0)</f>
        <v>7.01</v>
      </c>
      <c r="H252" s="44">
        <f t="shared" si="70"/>
        <v>9.208336000000001</v>
      </c>
      <c r="I252" s="45">
        <f t="shared" si="71"/>
        <v>920.83360000000005</v>
      </c>
      <c r="K252" s="62"/>
      <c r="L252" s="63"/>
      <c r="M252" s="64"/>
      <c r="N252" s="46">
        <f t="shared" si="72"/>
        <v>160322</v>
      </c>
      <c r="O252" s="47" t="str">
        <f t="shared" si="73"/>
        <v>14.9</v>
      </c>
      <c r="P252" s="47" t="str">
        <f t="shared" si="74"/>
        <v>Abraçadeira tipo "D" com cunha, diâmetro 1", ref. TEL-095, marca de referência Termotécnica ou equivalente</v>
      </c>
      <c r="Q252" s="47" t="str">
        <f t="shared" si="75"/>
        <v>und</v>
      </c>
      <c r="R252" s="46">
        <f t="shared" si="76"/>
        <v>100</v>
      </c>
      <c r="S252" s="47"/>
      <c r="T252" s="47"/>
      <c r="U252" s="65"/>
      <c r="V252" s="64"/>
      <c r="W252" s="64"/>
    </row>
    <row r="253" spans="1:23" x14ac:dyDescent="0.2">
      <c r="A253" s="49"/>
      <c r="B253" s="50"/>
      <c r="C253" s="50"/>
      <c r="D253" s="50"/>
      <c r="E253" s="50"/>
      <c r="F253" s="50"/>
      <c r="G253" s="50"/>
      <c r="H253" s="51" t="s">
        <v>25</v>
      </c>
      <c r="I253" s="52">
        <f>SUM(I244:I252)</f>
        <v>48028.999167999995</v>
      </c>
      <c r="K253" s="62"/>
      <c r="L253" s="63"/>
      <c r="M253" s="64"/>
      <c r="N253" s="46"/>
      <c r="O253" s="47"/>
      <c r="P253" s="47"/>
      <c r="Q253" s="47"/>
      <c r="R253" s="47"/>
      <c r="S253" s="47"/>
      <c r="T253" s="47"/>
      <c r="U253" s="65"/>
      <c r="V253" s="64"/>
      <c r="W253" s="64"/>
    </row>
    <row r="254" spans="1:23" x14ac:dyDescent="0.2">
      <c r="A254" s="53"/>
      <c r="B254" s="54"/>
      <c r="C254" s="54"/>
      <c r="D254" s="54"/>
      <c r="E254" s="54"/>
      <c r="F254" s="54"/>
      <c r="G254" s="54"/>
      <c r="H254" s="55"/>
      <c r="I254" s="56"/>
      <c r="K254" s="62"/>
      <c r="L254" s="63"/>
      <c r="M254" s="64"/>
      <c r="N254" s="46"/>
      <c r="O254" s="47"/>
      <c r="P254" s="47"/>
      <c r="Q254" s="47"/>
      <c r="R254" s="47"/>
      <c r="S254" s="47"/>
      <c r="T254" s="47"/>
      <c r="U254" s="65"/>
      <c r="V254" s="64"/>
      <c r="W254" s="64"/>
    </row>
    <row r="255" spans="1:23" x14ac:dyDescent="0.2">
      <c r="A255" s="34">
        <v>15</v>
      </c>
      <c r="B255" s="6"/>
      <c r="C255" s="6"/>
      <c r="D255" s="36" t="s">
        <v>301</v>
      </c>
      <c r="E255" s="37"/>
      <c r="F255" s="37"/>
      <c r="G255" s="37"/>
      <c r="H255" s="37"/>
      <c r="I255" s="38"/>
      <c r="K255" s="62"/>
      <c r="L255" s="63"/>
      <c r="M255" s="64"/>
      <c r="N255" s="46">
        <f t="shared" ref="N255:N286" si="77">B255</f>
        <v>0</v>
      </c>
      <c r="O255" s="47">
        <f t="shared" ref="O255:O286" si="78">A255</f>
        <v>15</v>
      </c>
      <c r="P255" s="47" t="str">
        <f t="shared" ref="P255:P286" si="79">D255</f>
        <v>INSTALAÇÕES HIDROSSANITÁRIAS</v>
      </c>
      <c r="Q255" s="47">
        <f t="shared" ref="Q255:Q286" si="80">E255</f>
        <v>0</v>
      </c>
      <c r="R255" s="47"/>
      <c r="S255" s="47"/>
      <c r="T255" s="47"/>
      <c r="U255" s="65"/>
      <c r="V255" s="64"/>
      <c r="W255" s="64"/>
    </row>
    <row r="256" spans="1:23" x14ac:dyDescent="0.2">
      <c r="A256" s="39" t="s">
        <v>302</v>
      </c>
      <c r="B256" s="48">
        <v>67650</v>
      </c>
      <c r="C256" s="40" t="s">
        <v>19</v>
      </c>
      <c r="D256" s="57" t="str">
        <f>VLOOKUP($B$256,'INSUMO JUNHO-2025'!$A:$E,3,0)</f>
        <v>TAMPA ACO INOX ROTATIVA P/ CAIXA SIFONADA 150X150MM</v>
      </c>
      <c r="E256" s="79" t="str">
        <f>VLOOKUP($B$256,'INSUMO JUNHO-2025'!$A:$E,4,0)</f>
        <v>UN</v>
      </c>
      <c r="F256" s="42">
        <f>VLOOKUP(B256,'MEMO CALCULO '!$B:$G,6,0)</f>
        <v>13</v>
      </c>
      <c r="G256" s="43">
        <f>VLOOKUP($B$256,'INSUMO JUNHO-2025'!$A:$E,5,0)</f>
        <v>43.97</v>
      </c>
      <c r="H256" s="43">
        <f>G256*(1+$I$5)</f>
        <v>50.816128999999997</v>
      </c>
      <c r="I256" s="45">
        <f t="shared" ref="I256:I266" si="81">IFERROR((F256*H256),0)</f>
        <v>660.60967699999992</v>
      </c>
      <c r="K256" s="62"/>
      <c r="L256" s="63"/>
      <c r="M256" s="64"/>
      <c r="N256" s="46">
        <f t="shared" si="77"/>
        <v>67650</v>
      </c>
      <c r="O256" s="47" t="str">
        <f t="shared" si="78"/>
        <v>15.1</v>
      </c>
      <c r="P256" s="47" t="str">
        <f t="shared" si="79"/>
        <v>TAMPA ACO INOX ROTATIVA P/ CAIXA SIFONADA 150X150MM</v>
      </c>
      <c r="Q256" s="47" t="str">
        <f t="shared" si="80"/>
        <v>UN</v>
      </c>
      <c r="R256" s="47"/>
      <c r="S256" s="47"/>
      <c r="T256" s="47"/>
      <c r="U256" s="65"/>
      <c r="V256" s="64"/>
      <c r="W256" s="64"/>
    </row>
    <row r="257" spans="1:23" x14ac:dyDescent="0.2">
      <c r="A257" s="39" t="s">
        <v>303</v>
      </c>
      <c r="B257" s="48">
        <v>142117</v>
      </c>
      <c r="C257" s="40" t="s">
        <v>19</v>
      </c>
      <c r="D257" s="41" t="str">
        <f>VLOOKUP(B257,'SERVIÇOS JUNHO-2025'!$A$1:$E$8877,3,0)</f>
        <v>Tampa para ralo, em aço inox, de 100x100mm</v>
      </c>
      <c r="E257" s="40" t="str">
        <f>VLOOKUP(B257,'SERVIÇOS JUNHO-2025'!$A$1:$E$8877,4,0)</f>
        <v>und</v>
      </c>
      <c r="F257" s="42">
        <f>VLOOKUP(B257,'MEMO CALCULO '!$B:$G,6,0)</f>
        <v>10</v>
      </c>
      <c r="G257" s="43">
        <f>VLOOKUP(B257,'SERVIÇOS JUNHO-2025'!$A$1:$E$8877,5,0)</f>
        <v>27.97</v>
      </c>
      <c r="H257" s="44">
        <f t="shared" ref="H257:H266" si="82">G257*(1+$I$6)</f>
        <v>36.741392000000005</v>
      </c>
      <c r="I257" s="45">
        <f t="shared" si="81"/>
        <v>367.41392000000008</v>
      </c>
      <c r="K257" s="62"/>
      <c r="L257" s="63"/>
      <c r="M257" s="64"/>
      <c r="N257" s="46">
        <f t="shared" si="77"/>
        <v>142117</v>
      </c>
      <c r="O257" s="47" t="str">
        <f t="shared" si="78"/>
        <v>15.2</v>
      </c>
      <c r="P257" s="47" t="str">
        <f t="shared" si="79"/>
        <v>Tampa para ralo, em aço inox, de 100x100mm</v>
      </c>
      <c r="Q257" s="47" t="str">
        <f t="shared" si="80"/>
        <v>und</v>
      </c>
      <c r="R257" s="47"/>
      <c r="S257" s="47"/>
      <c r="T257" s="47"/>
      <c r="U257" s="65"/>
      <c r="V257" s="64"/>
      <c r="W257" s="64"/>
    </row>
    <row r="258" spans="1:23" ht="25.5" x14ac:dyDescent="0.2">
      <c r="A258" s="39" t="s">
        <v>304</v>
      </c>
      <c r="B258" s="48">
        <v>140711</v>
      </c>
      <c r="C258" s="40" t="s">
        <v>19</v>
      </c>
      <c r="D258" s="41" t="str">
        <f>VLOOKUP(B258,'SERVIÇOS JUNHO-2025'!$A$1:$E$8877,3,0)</f>
        <v>Ponto para ralo sifonado, inclusive ralo sifonado 100 x 40 mm c/ grelha em açõ inox</v>
      </c>
      <c r="E258" s="40" t="str">
        <f>VLOOKUP(B258,'SERVIÇOS JUNHO-2025'!$A$1:$E$8877,4,0)</f>
        <v>und</v>
      </c>
      <c r="F258" s="42">
        <f>VLOOKUP(B258,'MEMO CALCULO '!$B:$G,6,0)</f>
        <v>4</v>
      </c>
      <c r="G258" s="43">
        <f>VLOOKUP(B258,'SERVIÇOS JUNHO-2025'!$A$1:$E$8877,5,0)</f>
        <v>129.21</v>
      </c>
      <c r="H258" s="44">
        <f t="shared" si="82"/>
        <v>169.73025600000003</v>
      </c>
      <c r="I258" s="45">
        <f t="shared" si="81"/>
        <v>678.9210240000001</v>
      </c>
      <c r="K258" s="62"/>
      <c r="L258" s="63"/>
      <c r="M258" s="64"/>
      <c r="N258" s="46">
        <f t="shared" si="77"/>
        <v>140711</v>
      </c>
      <c r="O258" s="47" t="str">
        <f t="shared" si="78"/>
        <v>15.3</v>
      </c>
      <c r="P258" s="47" t="str">
        <f t="shared" si="79"/>
        <v>Ponto para ralo sifonado, inclusive ralo sifonado 100 x 40 mm c/ grelha em açõ inox</v>
      </c>
      <c r="Q258" s="47" t="str">
        <f t="shared" si="80"/>
        <v>und</v>
      </c>
      <c r="R258" s="47"/>
      <c r="S258" s="47"/>
      <c r="T258" s="47"/>
      <c r="U258" s="65"/>
      <c r="V258" s="64"/>
      <c r="W258" s="64"/>
    </row>
    <row r="259" spans="1:23" x14ac:dyDescent="0.2">
      <c r="A259" s="39" t="s">
        <v>305</v>
      </c>
      <c r="B259" s="48">
        <v>140701</v>
      </c>
      <c r="C259" s="40" t="s">
        <v>19</v>
      </c>
      <c r="D259" s="41" t="str">
        <f>VLOOKUP(B259,'SERVIÇOS JUNHO-2025'!$A$1:$E$8877,3,0)</f>
        <v>Ponto de água fria (lavatório, tanque, pia de cozinha, etc...)</v>
      </c>
      <c r="E259" s="40" t="str">
        <f>VLOOKUP(B259,'SERVIÇOS JUNHO-2025'!$A$1:$E$8877,4,0)</f>
        <v>pt</v>
      </c>
      <c r="F259" s="42">
        <f>VLOOKUP(B259,'MEMO CALCULO '!$B:$G,6,0)</f>
        <v>17</v>
      </c>
      <c r="G259" s="43">
        <f>VLOOKUP(B259,'SERVIÇOS JUNHO-2025'!$A$1:$E$8877,5,0)</f>
        <v>114.72</v>
      </c>
      <c r="H259" s="44">
        <f t="shared" si="82"/>
        <v>150.696192</v>
      </c>
      <c r="I259" s="45">
        <f t="shared" si="81"/>
        <v>2561.8352639999998</v>
      </c>
      <c r="K259" s="62"/>
      <c r="L259" s="63"/>
      <c r="M259" s="64"/>
      <c r="N259" s="46">
        <f t="shared" si="77"/>
        <v>140701</v>
      </c>
      <c r="O259" s="47" t="str">
        <f t="shared" si="78"/>
        <v>15.4</v>
      </c>
      <c r="P259" s="47" t="str">
        <f t="shared" si="79"/>
        <v>Ponto de água fria (lavatório, tanque, pia de cozinha, etc...)</v>
      </c>
      <c r="Q259" s="47" t="str">
        <f t="shared" si="80"/>
        <v>pt</v>
      </c>
      <c r="R259" s="47"/>
      <c r="S259" s="47"/>
      <c r="T259" s="47"/>
      <c r="U259" s="65"/>
      <c r="V259" s="64"/>
      <c r="W259" s="64"/>
    </row>
    <row r="260" spans="1:23" ht="25.5" x14ac:dyDescent="0.2">
      <c r="A260" s="39" t="s">
        <v>306</v>
      </c>
      <c r="B260" s="48">
        <v>140706</v>
      </c>
      <c r="C260" s="40" t="s">
        <v>19</v>
      </c>
      <c r="D260" s="41" t="str">
        <f>VLOOKUP(B260,'SERVIÇOS JUNHO-2025'!$A$1:$E$8877,3,0)</f>
        <v>Ponto para esgoto secundário (pia, lavatório, mictório, tanque, bidê, etc...)</v>
      </c>
      <c r="E260" s="40" t="str">
        <f>VLOOKUP(B260,'SERVIÇOS JUNHO-2025'!$A$1:$E$8877,4,0)</f>
        <v>pt</v>
      </c>
      <c r="F260" s="42">
        <f>VLOOKUP(B260,'MEMO CALCULO '!$B:$G,6,0)</f>
        <v>16</v>
      </c>
      <c r="G260" s="43">
        <f>VLOOKUP(B260,'SERVIÇOS JUNHO-2025'!$A$1:$E$8877,5,0)</f>
        <v>103.73</v>
      </c>
      <c r="H260" s="44">
        <f t="shared" si="82"/>
        <v>136.25972800000002</v>
      </c>
      <c r="I260" s="45">
        <f t="shared" si="81"/>
        <v>2180.1556480000004</v>
      </c>
      <c r="K260" s="62"/>
      <c r="L260" s="63"/>
      <c r="M260" s="64"/>
      <c r="N260" s="46">
        <f t="shared" si="77"/>
        <v>140706</v>
      </c>
      <c r="O260" s="47" t="str">
        <f t="shared" si="78"/>
        <v>15.5</v>
      </c>
      <c r="P260" s="47" t="str">
        <f t="shared" si="79"/>
        <v>Ponto para esgoto secundário (pia, lavatório, mictório, tanque, bidê, etc...)</v>
      </c>
      <c r="Q260" s="47" t="str">
        <f t="shared" si="80"/>
        <v>pt</v>
      </c>
      <c r="R260" s="47"/>
      <c r="S260" s="47"/>
      <c r="T260" s="47"/>
      <c r="U260" s="65"/>
      <c r="V260" s="64"/>
      <c r="W260" s="64"/>
    </row>
    <row r="261" spans="1:23" ht="25.5" x14ac:dyDescent="0.2">
      <c r="A261" s="39" t="s">
        <v>307</v>
      </c>
      <c r="B261" s="48">
        <v>141906</v>
      </c>
      <c r="C261" s="40" t="s">
        <v>19</v>
      </c>
      <c r="D261" s="41" t="str">
        <f>VLOOKUP(B261,'SERVIÇOS JUNHO-2025'!$A$1:$E$8877,3,0)</f>
        <v>Tubo de PVC rígido soldável branco, para esgoto, série normal, diâmetro 40mm (1 1/2"), inclusive conexões</v>
      </c>
      <c r="E261" s="40" t="str">
        <f>VLOOKUP(B261,'SERVIÇOS JUNHO-2025'!$A$1:$E$8877,4,0)</f>
        <v>m</v>
      </c>
      <c r="F261" s="42">
        <f>VLOOKUP(B261,'MEMO CALCULO '!$B:$G,6,0)</f>
        <v>120</v>
      </c>
      <c r="G261" s="43">
        <f>VLOOKUP(B261,'SERVIÇOS JUNHO-2025'!$A$1:$E$8877,5,0)</f>
        <v>31</v>
      </c>
      <c r="H261" s="44">
        <f t="shared" si="82"/>
        <v>40.721600000000002</v>
      </c>
      <c r="I261" s="45">
        <f t="shared" si="81"/>
        <v>4886.5920000000006</v>
      </c>
      <c r="K261" s="62"/>
      <c r="L261" s="63"/>
      <c r="M261" s="64"/>
      <c r="N261" s="46">
        <f t="shared" si="77"/>
        <v>141906</v>
      </c>
      <c r="O261" s="47" t="str">
        <f t="shared" si="78"/>
        <v>15.6</v>
      </c>
      <c r="P261" s="47" t="str">
        <f t="shared" si="79"/>
        <v>Tubo de PVC rígido soldável branco, para esgoto, série normal, diâmetro 40mm (1 1/2"), inclusive conexões</v>
      </c>
      <c r="Q261" s="47" t="str">
        <f t="shared" si="80"/>
        <v>m</v>
      </c>
      <c r="R261" s="47"/>
      <c r="S261" s="47"/>
      <c r="T261" s="47"/>
      <c r="U261" s="65"/>
      <c r="V261" s="64"/>
      <c r="W261" s="64"/>
    </row>
    <row r="262" spans="1:23" ht="25.5" x14ac:dyDescent="0.2">
      <c r="A262" s="39" t="s">
        <v>308</v>
      </c>
      <c r="B262" s="48">
        <v>141410</v>
      </c>
      <c r="C262" s="40" t="s">
        <v>19</v>
      </c>
      <c r="D262" s="41" t="str">
        <f>VLOOKUP(B262,'SERVIÇOS JUNHO-2025'!$A$1:$E$8877,3,0)</f>
        <v>Tubo de PVC rígido soldável marrom, DN 25mm (3/4"), inclusive conexões</v>
      </c>
      <c r="E262" s="40" t="str">
        <f>VLOOKUP(B262,'SERVIÇOS JUNHO-2025'!$A$1:$E$8877,4,0)</f>
        <v>m</v>
      </c>
      <c r="F262" s="42">
        <f>VLOOKUP(B262,'MEMO CALCULO '!$B:$G,6,0)</f>
        <v>200</v>
      </c>
      <c r="G262" s="43">
        <f>VLOOKUP(B262,'SERVIÇOS JUNHO-2025'!$A$1:$E$8877,5,0)</f>
        <v>24.41</v>
      </c>
      <c r="H262" s="44">
        <f t="shared" si="82"/>
        <v>32.064976000000001</v>
      </c>
      <c r="I262" s="45">
        <f t="shared" si="81"/>
        <v>6412.9952000000003</v>
      </c>
      <c r="K262" s="62"/>
      <c r="L262" s="63"/>
      <c r="M262" s="64"/>
      <c r="N262" s="46">
        <f t="shared" si="77"/>
        <v>141410</v>
      </c>
      <c r="O262" s="47" t="str">
        <f t="shared" si="78"/>
        <v>15.7</v>
      </c>
      <c r="P262" s="47" t="str">
        <f t="shared" si="79"/>
        <v>Tubo de PVC rígido soldável marrom, DN 25mm (3/4"), inclusive conexões</v>
      </c>
      <c r="Q262" s="47" t="str">
        <f t="shared" si="80"/>
        <v>m</v>
      </c>
      <c r="R262" s="47"/>
      <c r="S262" s="47"/>
      <c r="T262" s="47"/>
      <c r="U262" s="65"/>
      <c r="V262" s="64"/>
      <c r="W262" s="64"/>
    </row>
    <row r="263" spans="1:23" ht="12.75" customHeight="1" x14ac:dyDescent="0.2">
      <c r="A263" s="39" t="s">
        <v>309</v>
      </c>
      <c r="B263" s="5" t="s">
        <v>310</v>
      </c>
      <c r="C263" s="5"/>
      <c r="D263" s="57" t="s">
        <v>311</v>
      </c>
      <c r="E263" s="48" t="s">
        <v>121</v>
      </c>
      <c r="F263" s="42">
        <f>VLOOKUP(B263,'MEMO CALCULO '!$B:$G,6,0)</f>
        <v>1</v>
      </c>
      <c r="G263" s="43">
        <f>'COMP.19_RALO'!J20</f>
        <v>74.991237900000002</v>
      </c>
      <c r="H263" s="44">
        <f t="shared" si="82"/>
        <v>98.508490105440004</v>
      </c>
      <c r="I263" s="45">
        <f t="shared" si="81"/>
        <v>98.508490105440004</v>
      </c>
      <c r="K263" s="62"/>
      <c r="L263" s="63"/>
      <c r="M263" s="64"/>
      <c r="N263" s="46" t="str">
        <f t="shared" si="77"/>
        <v>COMP-19</v>
      </c>
      <c r="O263" s="47" t="str">
        <f t="shared" si="78"/>
        <v>15.8</v>
      </c>
      <c r="P263" s="47" t="str">
        <f t="shared" si="79"/>
        <v>Ralo sifonado em PVC 100x100mm, com tampa aço inox rotativa</v>
      </c>
      <c r="Q263" s="47" t="str">
        <f t="shared" si="80"/>
        <v>und</v>
      </c>
      <c r="R263" s="47"/>
      <c r="S263" s="47"/>
      <c r="T263" s="47"/>
      <c r="U263" s="65"/>
      <c r="V263" s="64"/>
      <c r="W263" s="64"/>
    </row>
    <row r="264" spans="1:23" ht="24.75" customHeight="1" x14ac:dyDescent="0.2">
      <c r="A264" s="39" t="s">
        <v>312</v>
      </c>
      <c r="B264" s="4" t="s">
        <v>313</v>
      </c>
      <c r="C264" s="4"/>
      <c r="D264" s="41" t="s">
        <v>314</v>
      </c>
      <c r="E264" s="40" t="s">
        <v>121</v>
      </c>
      <c r="F264" s="42">
        <f>VLOOKUP(B264,'MEMO CALCULO '!$B:$G,6,0)</f>
        <v>2</v>
      </c>
      <c r="G264" s="43">
        <f>'COMP.20_FOSSA'!J28</f>
        <v>8846.4499402573001</v>
      </c>
      <c r="H264" s="44">
        <f t="shared" si="82"/>
        <v>11620.69664152199</v>
      </c>
      <c r="I264" s="80">
        <f t="shared" si="81"/>
        <v>23241.393283043981</v>
      </c>
      <c r="K264" s="62"/>
      <c r="L264" s="63"/>
      <c r="M264" s="64"/>
      <c r="N264" s="46" t="str">
        <f t="shared" si="77"/>
        <v>COMP-20</v>
      </c>
      <c r="O264" s="47" t="str">
        <f t="shared" si="78"/>
        <v>15.9</v>
      </c>
      <c r="P264" s="47" t="str">
        <f t="shared" si="79"/>
        <v>Tanque séptico circular, em concreto pré-moldado, diâmetro interno = 2,88 m, altura interna = 2,50 m, volume Útil: 14657,4 L</v>
      </c>
      <c r="Q264" s="47" t="str">
        <f t="shared" si="80"/>
        <v>und</v>
      </c>
      <c r="R264" s="47"/>
      <c r="S264" s="47"/>
      <c r="T264" s="47"/>
      <c r="U264" s="65"/>
      <c r="V264" s="64"/>
      <c r="W264" s="64"/>
    </row>
    <row r="265" spans="1:23" ht="24.75" customHeight="1" x14ac:dyDescent="0.2">
      <c r="A265" s="39" t="s">
        <v>315</v>
      </c>
      <c r="B265" s="4" t="s">
        <v>316</v>
      </c>
      <c r="C265" s="4"/>
      <c r="D265" s="81" t="s">
        <v>317</v>
      </c>
      <c r="E265" s="40" t="s">
        <v>121</v>
      </c>
      <c r="F265" s="42">
        <f>VLOOKUP(B265,'MEMO CALCULO '!$B:$G,6,0)</f>
        <v>2</v>
      </c>
      <c r="G265" s="43">
        <f>'COMP.21_FILTRO'!J30</f>
        <v>7815.7518965424006</v>
      </c>
      <c r="H265" s="44">
        <f t="shared" si="82"/>
        <v>10266.771691298098</v>
      </c>
      <c r="I265" s="80">
        <f t="shared" si="81"/>
        <v>20533.543382596195</v>
      </c>
      <c r="K265" s="62"/>
      <c r="L265" s="63"/>
      <c r="M265" s="64"/>
      <c r="N265" s="46" t="str">
        <f t="shared" si="77"/>
        <v>COMP-21</v>
      </c>
      <c r="O265" s="47" t="str">
        <f t="shared" si="78"/>
        <v>15.10</v>
      </c>
      <c r="P265" s="47" t="str">
        <f t="shared" si="79"/>
        <v>Filtro anaeróbio circular, em concreto pré-moldado, diâmetro interno = 2,88 m, altura interna = 1,50 m, volume útil: 7817,3 l</v>
      </c>
      <c r="Q265" s="47" t="str">
        <f t="shared" si="80"/>
        <v>und</v>
      </c>
      <c r="R265" s="47"/>
      <c r="S265" s="47"/>
      <c r="T265" s="47"/>
      <c r="U265" s="65"/>
      <c r="V265" s="64"/>
      <c r="W265" s="64"/>
    </row>
    <row r="266" spans="1:23" ht="24.75" customHeight="1" x14ac:dyDescent="0.2">
      <c r="A266" s="39" t="s">
        <v>318</v>
      </c>
      <c r="B266" s="4" t="s">
        <v>319</v>
      </c>
      <c r="C266" s="4"/>
      <c r="D266" s="81" t="s">
        <v>320</v>
      </c>
      <c r="E266" s="40" t="s">
        <v>121</v>
      </c>
      <c r="F266" s="42">
        <f>VLOOKUP(B266,'MEMO CALCULO '!$B:$G,6,0)</f>
        <v>2</v>
      </c>
      <c r="G266" s="43">
        <f>'COMP.22_SUMIDOURO'!J28</f>
        <v>7651.9291735412007</v>
      </c>
      <c r="H266" s="44">
        <f t="shared" si="82"/>
        <v>10051.574162363722</v>
      </c>
      <c r="I266" s="80">
        <f t="shared" si="81"/>
        <v>20103.148324727445</v>
      </c>
      <c r="K266" s="62"/>
      <c r="L266" s="63"/>
      <c r="M266" s="64"/>
      <c r="N266" s="82" t="str">
        <f t="shared" si="77"/>
        <v>COMP-22</v>
      </c>
      <c r="O266" s="47" t="str">
        <f t="shared" si="78"/>
        <v>15.11</v>
      </c>
      <c r="P266" s="47" t="str">
        <f t="shared" si="79"/>
        <v>Sumidouro circular, em concreto pré-moldado, diâmetro interno = 2,88 m, altura interna = 3,0 m, área de infiltração: 31,4 m²</v>
      </c>
      <c r="Q266" s="47" t="str">
        <f t="shared" si="80"/>
        <v>und</v>
      </c>
      <c r="R266" s="47"/>
      <c r="S266" s="47"/>
      <c r="T266" s="47"/>
      <c r="U266" s="65"/>
      <c r="V266" s="64"/>
      <c r="W266" s="64"/>
    </row>
    <row r="267" spans="1:23" x14ac:dyDescent="0.2">
      <c r="A267" s="49"/>
      <c r="B267" s="83"/>
      <c r="C267" s="83"/>
      <c r="D267" s="83"/>
      <c r="E267" s="83"/>
      <c r="F267" s="83"/>
      <c r="G267" s="83"/>
      <c r="H267" s="51" t="s">
        <v>25</v>
      </c>
      <c r="I267" s="84">
        <f>SUM(I256:I266)</f>
        <v>81725.116213473055</v>
      </c>
      <c r="K267" s="62"/>
      <c r="L267" s="63"/>
      <c r="M267" s="64"/>
      <c r="N267" s="46">
        <f t="shared" si="77"/>
        <v>0</v>
      </c>
      <c r="O267" s="47">
        <f t="shared" si="78"/>
        <v>0</v>
      </c>
      <c r="P267" s="47">
        <f t="shared" si="79"/>
        <v>0</v>
      </c>
      <c r="Q267" s="47">
        <f t="shared" si="80"/>
        <v>0</v>
      </c>
      <c r="R267" s="47"/>
      <c r="S267" s="47"/>
      <c r="T267" s="47"/>
      <c r="U267" s="65"/>
      <c r="V267" s="64"/>
      <c r="W267" s="64"/>
    </row>
    <row r="268" spans="1:23" x14ac:dyDescent="0.2">
      <c r="A268" s="53"/>
      <c r="B268" s="54"/>
      <c r="C268" s="54"/>
      <c r="D268" s="54"/>
      <c r="E268" s="54"/>
      <c r="F268" s="54"/>
      <c r="G268" s="54"/>
      <c r="H268" s="55"/>
      <c r="I268" s="56"/>
      <c r="K268" s="62"/>
      <c r="L268" s="63"/>
      <c r="M268" s="64"/>
      <c r="N268" s="46">
        <f t="shared" si="77"/>
        <v>0</v>
      </c>
      <c r="O268" s="47">
        <f t="shared" si="78"/>
        <v>0</v>
      </c>
      <c r="P268" s="47">
        <f t="shared" si="79"/>
        <v>0</v>
      </c>
      <c r="Q268" s="47">
        <f t="shared" si="80"/>
        <v>0</v>
      </c>
      <c r="R268" s="47"/>
      <c r="S268" s="47"/>
      <c r="T268" s="47"/>
      <c r="U268" s="65"/>
      <c r="V268" s="64"/>
      <c r="W268" s="64"/>
    </row>
    <row r="269" spans="1:23" x14ac:dyDescent="0.2">
      <c r="A269" s="34">
        <v>16</v>
      </c>
      <c r="B269" s="6"/>
      <c r="C269" s="6"/>
      <c r="D269" s="36" t="s">
        <v>321</v>
      </c>
      <c r="E269" s="37"/>
      <c r="F269" s="37"/>
      <c r="G269" s="37"/>
      <c r="H269" s="37"/>
      <c r="I269" s="38"/>
      <c r="K269" s="62"/>
      <c r="L269" s="63"/>
      <c r="M269" s="64"/>
      <c r="N269" s="46">
        <f t="shared" si="77"/>
        <v>0</v>
      </c>
      <c r="O269" s="47">
        <f t="shared" si="78"/>
        <v>16</v>
      </c>
      <c r="P269" s="47" t="str">
        <f t="shared" si="79"/>
        <v>APARELHOS HIDROSSANITÁRIOS</v>
      </c>
      <c r="Q269" s="47">
        <f t="shared" si="80"/>
        <v>0</v>
      </c>
      <c r="R269" s="47"/>
      <c r="S269" s="47"/>
      <c r="T269" s="47"/>
      <c r="U269" s="65"/>
      <c r="V269" s="64"/>
      <c r="W269" s="64"/>
    </row>
    <row r="270" spans="1:23" ht="38.25" x14ac:dyDescent="0.2">
      <c r="A270" s="39" t="s">
        <v>322</v>
      </c>
      <c r="B270" s="40">
        <v>170530</v>
      </c>
      <c r="C270" s="40" t="s">
        <v>19</v>
      </c>
      <c r="D270" s="41" t="str">
        <f>VLOOKUP(B270,'SERVIÇOS JUNHO-2025'!$A$1:$E$8877,3,0)</f>
        <v>Cuba em aço inox nº 02(dim.560x340x150)mm, marcas de referência Franke, Strake, tramontina, inclusive válvula de metal 31/2" e sifão cromado 1 x 1/2", excl. torneira</v>
      </c>
      <c r="E270" s="40" t="str">
        <f>VLOOKUP(B270,'SERVIÇOS JUNHO-2025'!$A$1:$E$8877,4,0)</f>
        <v>und</v>
      </c>
      <c r="F270" s="42">
        <f>VLOOKUP(B270,'MEMO CALCULO '!$B:$G,6,0)</f>
        <v>4</v>
      </c>
      <c r="G270" s="43">
        <f>VLOOKUP(B270,'SERVIÇOS JUNHO-2025'!$A$1:$E$8877,5,0)</f>
        <v>388.33</v>
      </c>
      <c r="H270" s="44">
        <f t="shared" ref="H270:H292" si="83">G270*(1+$I$6)</f>
        <v>510.11028800000003</v>
      </c>
      <c r="I270" s="45">
        <f t="shared" ref="I270:I292" si="84">IFERROR((F270*H270),0)</f>
        <v>2040.4411520000001</v>
      </c>
      <c r="K270" s="62"/>
      <c r="L270" s="63"/>
      <c r="M270" s="64"/>
      <c r="N270" s="46">
        <f t="shared" si="77"/>
        <v>170530</v>
      </c>
      <c r="O270" s="47" t="str">
        <f t="shared" si="78"/>
        <v>16.1</v>
      </c>
      <c r="P270" s="47" t="str">
        <f t="shared" si="79"/>
        <v>Cuba em aço inox nº 02(dim.560x340x150)mm, marcas de referência Franke, Strake, tramontina, inclusive válvula de metal 31/2" e sifão cromado 1 x 1/2", excl. torneira</v>
      </c>
      <c r="Q270" s="47" t="str">
        <f t="shared" si="80"/>
        <v>und</v>
      </c>
      <c r="R270" s="47"/>
      <c r="S270" s="47"/>
      <c r="T270" s="47"/>
      <c r="U270" s="65"/>
      <c r="V270" s="64"/>
      <c r="W270" s="64"/>
    </row>
    <row r="271" spans="1:23" ht="51" x14ac:dyDescent="0.2">
      <c r="A271" s="39" t="s">
        <v>323</v>
      </c>
      <c r="B271" s="40">
        <v>170133</v>
      </c>
      <c r="C271" s="40" t="s">
        <v>19</v>
      </c>
      <c r="D271" s="41" t="str">
        <f>VLOOKUP(B271,'SERVIÇOS JUNHO-2025'!$A$1:$E$8877,3,0)</f>
        <v>Cuba de louça branca de embutir oval - L37 - Deca ou equivalente, inclusive válvula de saída cromada 1?, sifão em metálico tipo copo cromado 1? x 1/2" e engate flexível trançado inox 1/2? x 30cm, exclusive torneira</v>
      </c>
      <c r="E271" s="40" t="str">
        <f>VLOOKUP(B271,'SERVIÇOS JUNHO-2025'!$A$1:$E$8877,4,0)</f>
        <v>und</v>
      </c>
      <c r="F271" s="42">
        <f>VLOOKUP(B271,'MEMO CALCULO '!$B:$G,6,0)</f>
        <v>30</v>
      </c>
      <c r="G271" s="43">
        <f>VLOOKUP(B271,'SERVIÇOS JUNHO-2025'!$A$1:$E$8877,5,0)</f>
        <v>387.03</v>
      </c>
      <c r="H271" s="44">
        <f t="shared" si="83"/>
        <v>508.40260799999999</v>
      </c>
      <c r="I271" s="45">
        <f t="shared" si="84"/>
        <v>15252.078239999999</v>
      </c>
      <c r="K271" s="62"/>
      <c r="L271" s="63"/>
      <c r="M271" s="64"/>
      <c r="N271" s="46">
        <f t="shared" si="77"/>
        <v>170133</v>
      </c>
      <c r="O271" s="47" t="str">
        <f t="shared" si="78"/>
        <v>16.2</v>
      </c>
      <c r="P271" s="47" t="str">
        <f t="shared" si="79"/>
        <v>Cuba de louça branca de embutir oval - L37 - Deca ou equivalente, inclusive válvula de saída cromada 1?, sifão em metálico tipo copo cromado 1? x 1/2" e engate flexível trançado inox 1/2? x 30cm, exclusive torneira</v>
      </c>
      <c r="Q271" s="47" t="str">
        <f t="shared" si="80"/>
        <v>und</v>
      </c>
      <c r="R271" s="47"/>
      <c r="S271" s="47"/>
      <c r="T271" s="47"/>
      <c r="U271" s="65"/>
      <c r="V271" s="64"/>
      <c r="W271" s="64"/>
    </row>
    <row r="272" spans="1:23" ht="63.75" x14ac:dyDescent="0.2">
      <c r="A272" s="39" t="s">
        <v>324</v>
      </c>
      <c r="B272" s="40">
        <v>170128</v>
      </c>
      <c r="C272" s="40" t="s">
        <v>19</v>
      </c>
      <c r="D272" s="41" t="str">
        <f>VLOOKUP(B272,'SERVIÇOS JUNHO-2025'!$A$1:$E$8877,3,0)</f>
        <v>Lavatório de louça branca com coluna suspensa, Vogue Plus Confort - L51+CS1V para portadores de necessidades especiais - DECA, inclusive válvula de saída cromada 1?, sifão em metal cromado 1? x 1/2", engate flexível trançado inox 1/2? x 30cm e parafusos para fixação, exclusive torneira</v>
      </c>
      <c r="E272" s="40" t="str">
        <f>VLOOKUP(B272,'SERVIÇOS JUNHO-2025'!$A$1:$E$8877,4,0)</f>
        <v>und</v>
      </c>
      <c r="F272" s="42">
        <f>VLOOKUP(B272,'MEMO CALCULO '!$B:$G,6,0)</f>
        <v>2</v>
      </c>
      <c r="G272" s="43">
        <f>VLOOKUP(B272,'SERVIÇOS JUNHO-2025'!$A$1:$E$8877,5,0)</f>
        <v>1389.09</v>
      </c>
      <c r="H272" s="44">
        <f t="shared" si="83"/>
        <v>1824.7086240000001</v>
      </c>
      <c r="I272" s="45">
        <f t="shared" si="84"/>
        <v>3649.4172480000002</v>
      </c>
      <c r="K272" s="62"/>
      <c r="L272" s="63"/>
      <c r="M272" s="64"/>
      <c r="N272" s="46">
        <f t="shared" si="77"/>
        <v>170128</v>
      </c>
      <c r="O272" s="47" t="str">
        <f t="shared" si="78"/>
        <v>16.3</v>
      </c>
      <c r="P272" s="47" t="str">
        <f t="shared" si="79"/>
        <v>Lavatório de louça branca com coluna suspensa, Vogue Plus Confort - L51+CS1V para portadores de necessidades especiais - DECA, inclusive válvula de saída cromada 1?, sifão em metal cromado 1? x 1/2", engate flexível trançado inox 1/2? x 30cm e parafusos para fixação, exclusive torneira</v>
      </c>
      <c r="Q272" s="47" t="str">
        <f t="shared" si="80"/>
        <v>und</v>
      </c>
      <c r="R272" s="47"/>
      <c r="S272" s="47"/>
      <c r="T272" s="47"/>
      <c r="U272" s="65"/>
      <c r="V272" s="64"/>
      <c r="W272" s="64"/>
    </row>
    <row r="273" spans="1:23" ht="51" x14ac:dyDescent="0.2">
      <c r="A273" s="39" t="s">
        <v>325</v>
      </c>
      <c r="B273" s="40">
        <v>170132</v>
      </c>
      <c r="C273" s="40" t="s">
        <v>19</v>
      </c>
      <c r="D273" s="41" t="str">
        <f>VLOOKUP(B273,'SERVIÇOS JUNHO-2025'!$A$1:$E$8877,3,0)</f>
        <v>Lavatório suspenso de canto - L76 - Deca ou equivalente, para portadores de necessidades especiais, inclusive válvula de saída cromada 1?, sifão em metal cromado 1? x 1/2", engate flexível trançado inox 1/2? x 30cm e parafusos para fixação, exclusive torneira</v>
      </c>
      <c r="E273" s="40" t="str">
        <f>VLOOKUP(B273,'SERVIÇOS JUNHO-2025'!$A$1:$E$8877,4,0)</f>
        <v>und</v>
      </c>
      <c r="F273" s="42">
        <f>VLOOKUP(B273,'MEMO CALCULO '!$B:$G,6,0)</f>
        <v>2</v>
      </c>
      <c r="G273" s="43">
        <f>VLOOKUP(B273,'SERVIÇOS JUNHO-2025'!$A$1:$E$8877,5,0)</f>
        <v>2133.5</v>
      </c>
      <c r="H273" s="44">
        <f t="shared" si="83"/>
        <v>2802.5656000000004</v>
      </c>
      <c r="I273" s="45">
        <f t="shared" si="84"/>
        <v>5605.1312000000007</v>
      </c>
      <c r="K273" s="62"/>
      <c r="L273" s="63"/>
      <c r="M273" s="64"/>
      <c r="N273" s="46">
        <f t="shared" si="77"/>
        <v>170132</v>
      </c>
      <c r="O273" s="47" t="str">
        <f t="shared" si="78"/>
        <v>16.4</v>
      </c>
      <c r="P273" s="47" t="str">
        <f t="shared" si="79"/>
        <v>Lavatório suspenso de canto - L76 - Deca ou equivalente, para portadores de necessidades especiais, inclusive válvula de saída cromada 1?, sifão em metal cromado 1? x 1/2", engate flexível trançado inox 1/2? x 30cm e parafusos para fixação, exclusive torneira</v>
      </c>
      <c r="Q273" s="47" t="str">
        <f t="shared" si="80"/>
        <v>und</v>
      </c>
      <c r="R273" s="47"/>
      <c r="S273" s="47"/>
      <c r="T273" s="47"/>
      <c r="U273" s="65"/>
      <c r="V273" s="64"/>
      <c r="W273" s="64"/>
    </row>
    <row r="274" spans="1:23" ht="38.25" x14ac:dyDescent="0.2">
      <c r="A274" s="39" t="s">
        <v>326</v>
      </c>
      <c r="B274" s="40">
        <v>170514</v>
      </c>
      <c r="C274" s="40" t="s">
        <v>19</v>
      </c>
      <c r="D274" s="41" t="str">
        <f>VLOOKUP(B274,'SERVIÇOS JUNHO-2025'!$A$1:$E$8877,3,0)</f>
        <v>Tanque simples de aço inox Fischer, mod. TQ1-S AISI 304, ou equivalente nas marcas Metalpress ou Mekal, inclusive válvula de metal 1 1/4" e sifão cromado 2", excl. torneira</v>
      </c>
      <c r="E274" s="40" t="str">
        <f>VLOOKUP(B274,'SERVIÇOS JUNHO-2025'!$A$1:$E$8877,4,0)</f>
        <v>und</v>
      </c>
      <c r="F274" s="42">
        <f>VLOOKUP(B274,'MEMO CALCULO '!$B:$G,6,0)</f>
        <v>2</v>
      </c>
      <c r="G274" s="43">
        <f>VLOOKUP(B274,'SERVIÇOS JUNHO-2025'!$A$1:$E$8877,5,0)</f>
        <v>1923.07</v>
      </c>
      <c r="H274" s="44">
        <f t="shared" si="83"/>
        <v>2526.1447520000002</v>
      </c>
      <c r="I274" s="45">
        <f t="shared" si="84"/>
        <v>5052.2895040000003</v>
      </c>
      <c r="K274" s="62"/>
      <c r="L274" s="63"/>
      <c r="M274" s="64"/>
      <c r="N274" s="46">
        <f t="shared" si="77"/>
        <v>170514</v>
      </c>
      <c r="O274" s="47" t="str">
        <f t="shared" si="78"/>
        <v>16.5</v>
      </c>
      <c r="P274" s="47" t="str">
        <f t="shared" si="79"/>
        <v>Tanque simples de aço inox Fischer, mod. TQ1-S AISI 304, ou equivalente nas marcas Metalpress ou Mekal, inclusive válvula de metal 1 1/4" e sifão cromado 2", excl. torneira</v>
      </c>
      <c r="Q274" s="47" t="str">
        <f t="shared" si="80"/>
        <v>und</v>
      </c>
      <c r="R274" s="47"/>
      <c r="S274" s="47"/>
      <c r="T274" s="47"/>
      <c r="U274" s="65"/>
      <c r="V274" s="64"/>
      <c r="W274" s="64"/>
    </row>
    <row r="275" spans="1:23" ht="38.25" x14ac:dyDescent="0.2">
      <c r="A275" s="39" t="s">
        <v>327</v>
      </c>
      <c r="B275" s="40">
        <v>170134</v>
      </c>
      <c r="C275" s="40" t="s">
        <v>19</v>
      </c>
      <c r="D275" s="41" t="str">
        <f>VLOOKUP(B275,'SERVIÇOS JUNHO-2025'!$A$1:$E$8877,3,0)</f>
        <v>Bacia convencional de louça branca- Ravena - P9 - Deca ou equivalente, inclusive assento plástico, tubo de ligação metal cromado com canopla, anel de vedação e parafusos para fixação</v>
      </c>
      <c r="E275" s="40" t="str">
        <f>VLOOKUP(B275,'SERVIÇOS JUNHO-2025'!$A$1:$E$8877,4,0)</f>
        <v>und</v>
      </c>
      <c r="F275" s="42">
        <f>VLOOKUP(B275,'MEMO CALCULO '!$B:$G,6,0)</f>
        <v>24</v>
      </c>
      <c r="G275" s="43">
        <f>VLOOKUP(B275,'SERVIÇOS JUNHO-2025'!$A$1:$E$8877,5,0)</f>
        <v>789.14</v>
      </c>
      <c r="H275" s="44">
        <f t="shared" si="83"/>
        <v>1036.6143040000002</v>
      </c>
      <c r="I275" s="45">
        <f t="shared" si="84"/>
        <v>24878.743296000004</v>
      </c>
      <c r="K275" s="62"/>
      <c r="L275" s="63"/>
      <c r="M275" s="64"/>
      <c r="N275" s="46">
        <f t="shared" si="77"/>
        <v>170134</v>
      </c>
      <c r="O275" s="47" t="str">
        <f t="shared" si="78"/>
        <v>16.6</v>
      </c>
      <c r="P275" s="47" t="str">
        <f t="shared" si="79"/>
        <v>Bacia convencional de louça branca- Ravena - P9 - Deca ou equivalente, inclusive assento plástico, tubo de ligação metal cromado com canopla, anel de vedação e parafusos para fixação</v>
      </c>
      <c r="Q275" s="47" t="str">
        <f t="shared" si="80"/>
        <v>und</v>
      </c>
      <c r="R275" s="47"/>
      <c r="S275" s="47"/>
      <c r="T275" s="47"/>
      <c r="U275" s="65"/>
      <c r="V275" s="64"/>
      <c r="W275" s="64"/>
    </row>
    <row r="276" spans="1:23" ht="63.75" x14ac:dyDescent="0.2">
      <c r="A276" s="39" t="s">
        <v>328</v>
      </c>
      <c r="B276" s="40">
        <v>170135</v>
      </c>
      <c r="C276" s="40" t="s">
        <v>19</v>
      </c>
      <c r="D276" s="41" t="str">
        <f>VLOOKUP(B276,'SERVIÇOS JUNHO-2025'!$A$1:$E$8877,3,0)</f>
        <v>Bacia convencional de louça branca com abertura frontal para portadores de necessidades especiais, Vogue Plus Conforto - P51, inclusive assento em poliéster com abertura, ref. AP51 - Deca ou equivalente, tubo de ligação metal cromado com canopla, anel de vedação e parafusos para fixação</v>
      </c>
      <c r="E276" s="40" t="str">
        <f>VLOOKUP(B276,'SERVIÇOS JUNHO-2025'!$A$1:$E$8877,4,0)</f>
        <v>und</v>
      </c>
      <c r="F276" s="42">
        <f>VLOOKUP(B276,'MEMO CALCULO '!$B:$G,6,0)</f>
        <v>2</v>
      </c>
      <c r="G276" s="43">
        <f>VLOOKUP(B276,'SERVIÇOS JUNHO-2025'!$A$1:$E$8877,5,0)</f>
        <v>3842.48</v>
      </c>
      <c r="H276" s="44">
        <f t="shared" si="83"/>
        <v>5047.4817280000007</v>
      </c>
      <c r="I276" s="45">
        <f t="shared" si="84"/>
        <v>10094.963456000001</v>
      </c>
      <c r="K276" s="62"/>
      <c r="L276" s="63"/>
      <c r="M276" s="64"/>
      <c r="N276" s="46">
        <f t="shared" si="77"/>
        <v>170135</v>
      </c>
      <c r="O276" s="47" t="str">
        <f t="shared" si="78"/>
        <v>16.7</v>
      </c>
      <c r="P276" s="47" t="str">
        <f t="shared" si="79"/>
        <v>Bacia convencional de louça branca com abertura frontal para portadores de necessidades especiais, Vogue Plus Conforto - P51, inclusive assento em poliéster com abertura, ref. AP51 - Deca ou equivalente, tubo de ligação metal cromado com canopla, anel de vedação e parafusos para fixação</v>
      </c>
      <c r="Q276" s="47" t="str">
        <f t="shared" si="80"/>
        <v>und</v>
      </c>
      <c r="R276" s="47"/>
      <c r="S276" s="47"/>
      <c r="T276" s="47"/>
      <c r="U276" s="65"/>
      <c r="V276" s="64"/>
      <c r="W276" s="64"/>
    </row>
    <row r="277" spans="1:23" ht="25.5" x14ac:dyDescent="0.2">
      <c r="A277" s="39" t="s">
        <v>329</v>
      </c>
      <c r="B277" s="40">
        <v>170353</v>
      </c>
      <c r="C277" s="40" t="s">
        <v>19</v>
      </c>
      <c r="D277" s="41" t="str">
        <f>VLOOKUP(B277,'SERVIÇOS JUNHO-2025'!$A$1:$E$8877,3,0)</f>
        <v>Torneira para lavatório de parede sistema antivandalismo Biopress 1182-AV-BIO-140 ? Fabrimar ou equivalente</v>
      </c>
      <c r="E277" s="40" t="str">
        <f>VLOOKUP(B277,'SERVIÇOS JUNHO-2025'!$A$1:$E$8877,4,0)</f>
        <v>und</v>
      </c>
      <c r="F277" s="42">
        <f>VLOOKUP(B277,'MEMO CALCULO '!$B:$G,6,0)</f>
        <v>30</v>
      </c>
      <c r="G277" s="43">
        <f>VLOOKUP(B277,'SERVIÇOS JUNHO-2025'!$A$1:$E$8877,5,0)</f>
        <v>514.29999999999995</v>
      </c>
      <c r="H277" s="44">
        <f t="shared" si="83"/>
        <v>675.58447999999999</v>
      </c>
      <c r="I277" s="45">
        <f t="shared" si="84"/>
        <v>20267.5344</v>
      </c>
      <c r="K277" s="62"/>
      <c r="L277" s="63"/>
      <c r="M277" s="64"/>
      <c r="N277" s="46">
        <f t="shared" si="77"/>
        <v>170353</v>
      </c>
      <c r="O277" s="47" t="str">
        <f t="shared" si="78"/>
        <v>16.8</v>
      </c>
      <c r="P277" s="47" t="str">
        <f t="shared" si="79"/>
        <v>Torneira para lavatório de parede sistema antivandalismo Biopress 1182-AV-BIO-140 ? Fabrimar ou equivalente</v>
      </c>
      <c r="Q277" s="47" t="str">
        <f t="shared" si="80"/>
        <v>und</v>
      </c>
      <c r="R277" s="47"/>
      <c r="S277" s="47"/>
      <c r="T277" s="47"/>
      <c r="U277" s="65"/>
      <c r="V277" s="64"/>
      <c r="W277" s="64"/>
    </row>
    <row r="278" spans="1:23" ht="25.5" x14ac:dyDescent="0.2">
      <c r="A278" s="39" t="s">
        <v>330</v>
      </c>
      <c r="B278" s="40">
        <v>170304</v>
      </c>
      <c r="C278" s="40" t="s">
        <v>19</v>
      </c>
      <c r="D278" s="41" t="str">
        <f>VLOOKUP(B278,'SERVIÇOS JUNHO-2025'!$A$1:$E$8877,3,0)</f>
        <v>Torneira bica baixa de mesa para lavatório PressMatic Alfa - Docol, Decamatic Smart - Deca ou equivalente</v>
      </c>
      <c r="E278" s="40" t="str">
        <f>VLOOKUP(B278,'SERVIÇOS JUNHO-2025'!$A$1:$E$8877,4,0)</f>
        <v>und</v>
      </c>
      <c r="F278" s="42">
        <f>VLOOKUP(B278,'MEMO CALCULO '!$B:$G,6,0)</f>
        <v>4</v>
      </c>
      <c r="G278" s="43">
        <f>VLOOKUP(B278,'SERVIÇOS JUNHO-2025'!$A$1:$E$8877,5,0)</f>
        <v>243.88</v>
      </c>
      <c r="H278" s="44">
        <f t="shared" si="83"/>
        <v>320.36076800000001</v>
      </c>
      <c r="I278" s="45">
        <f t="shared" si="84"/>
        <v>1281.443072</v>
      </c>
      <c r="K278" s="62"/>
      <c r="L278" s="63"/>
      <c r="M278" s="64"/>
      <c r="N278" s="46">
        <f t="shared" si="77"/>
        <v>170304</v>
      </c>
      <c r="O278" s="47" t="str">
        <f t="shared" si="78"/>
        <v>16.9</v>
      </c>
      <c r="P278" s="47" t="str">
        <f t="shared" si="79"/>
        <v>Torneira bica baixa de mesa para lavatório PressMatic Alfa - Docol, Decamatic Smart - Deca ou equivalente</v>
      </c>
      <c r="Q278" s="47" t="str">
        <f t="shared" si="80"/>
        <v>und</v>
      </c>
      <c r="R278" s="47"/>
      <c r="S278" s="47"/>
      <c r="T278" s="47"/>
      <c r="U278" s="65"/>
      <c r="V278" s="64"/>
      <c r="W278" s="64"/>
    </row>
    <row r="279" spans="1:23" ht="25.5" x14ac:dyDescent="0.2">
      <c r="A279" s="39" t="s">
        <v>331</v>
      </c>
      <c r="B279" s="40">
        <v>170306</v>
      </c>
      <c r="C279" s="40" t="s">
        <v>19</v>
      </c>
      <c r="D279" s="41" t="str">
        <f>VLOOKUP(B279,'SERVIÇOS JUNHO-2025'!$A$1:$E$8877,3,0)</f>
        <v>Torneira de parede para tanque longa 3/4" 1158 Primor - Docol ou equivalente</v>
      </c>
      <c r="E279" s="40" t="str">
        <f>VLOOKUP(B279,'SERVIÇOS JUNHO-2025'!$A$1:$E$8877,4,0)</f>
        <v>und</v>
      </c>
      <c r="F279" s="42">
        <f>VLOOKUP(B279,'MEMO CALCULO '!$B:$G,6,0)</f>
        <v>3</v>
      </c>
      <c r="G279" s="43">
        <f>VLOOKUP(B279,'SERVIÇOS JUNHO-2025'!$A$1:$E$8877,5,0)</f>
        <v>200</v>
      </c>
      <c r="H279" s="44">
        <f t="shared" si="83"/>
        <v>262.72000000000003</v>
      </c>
      <c r="I279" s="45">
        <f t="shared" si="84"/>
        <v>788.16000000000008</v>
      </c>
      <c r="K279" s="62"/>
      <c r="L279" s="63"/>
      <c r="M279" s="64"/>
      <c r="N279" s="46">
        <f t="shared" si="77"/>
        <v>170306</v>
      </c>
      <c r="O279" s="47" t="str">
        <f t="shared" si="78"/>
        <v>16.10</v>
      </c>
      <c r="P279" s="47" t="str">
        <f t="shared" si="79"/>
        <v>Torneira de parede para tanque longa 3/4" 1158 Primor - Docol ou equivalente</v>
      </c>
      <c r="Q279" s="47" t="str">
        <f t="shared" si="80"/>
        <v>und</v>
      </c>
      <c r="R279" s="47"/>
      <c r="S279" s="47"/>
      <c r="T279" s="47"/>
      <c r="U279" s="65"/>
      <c r="V279" s="64"/>
      <c r="W279" s="64"/>
    </row>
    <row r="280" spans="1:23" ht="25.5" x14ac:dyDescent="0.2">
      <c r="A280" s="39" t="s">
        <v>332</v>
      </c>
      <c r="B280" s="40">
        <v>170351</v>
      </c>
      <c r="C280" s="40" t="s">
        <v>19</v>
      </c>
      <c r="D280" s="41" t="str">
        <f>VLOOKUP(B280,'SERVIÇOS JUNHO-2025'!$A$1:$E$8877,3,0)</f>
        <v>Torneira de parede para cozinha 1157-P-CR linha: Pratika ? Fabrimar ou equivalente</v>
      </c>
      <c r="E280" s="40" t="str">
        <f>VLOOKUP(B280,'SERVIÇOS JUNHO-2025'!$A$1:$E$8877,4,0)</f>
        <v>und</v>
      </c>
      <c r="F280" s="42">
        <f>VLOOKUP(B280,'MEMO CALCULO '!$B:$G,6,0)</f>
        <v>3</v>
      </c>
      <c r="G280" s="43">
        <f>VLOOKUP(B280,'SERVIÇOS JUNHO-2025'!$A$1:$E$8877,5,0)</f>
        <v>445.39</v>
      </c>
      <c r="H280" s="44">
        <f t="shared" si="83"/>
        <v>585.06430399999999</v>
      </c>
      <c r="I280" s="45">
        <f t="shared" si="84"/>
        <v>1755.192912</v>
      </c>
      <c r="K280" s="62"/>
      <c r="L280" s="63"/>
      <c r="M280" s="64"/>
      <c r="N280" s="46">
        <f t="shared" si="77"/>
        <v>170351</v>
      </c>
      <c r="O280" s="47" t="str">
        <f t="shared" si="78"/>
        <v>16.11</v>
      </c>
      <c r="P280" s="47" t="str">
        <f t="shared" si="79"/>
        <v>Torneira de parede para cozinha 1157-P-CR linha: Pratika ? Fabrimar ou equivalente</v>
      </c>
      <c r="Q280" s="47" t="str">
        <f t="shared" si="80"/>
        <v>und</v>
      </c>
      <c r="R280" s="47"/>
      <c r="S280" s="47"/>
      <c r="T280" s="47"/>
      <c r="U280" s="65"/>
      <c r="V280" s="64"/>
      <c r="W280" s="64"/>
    </row>
    <row r="281" spans="1:23" x14ac:dyDescent="0.2">
      <c r="A281" s="39" t="s">
        <v>333</v>
      </c>
      <c r="B281" s="40">
        <v>170315</v>
      </c>
      <c r="C281" s="40" t="s">
        <v>19</v>
      </c>
      <c r="D281" s="41" t="str">
        <f>VLOOKUP(B281,'SERVIÇOS JUNHO-2025'!$A$1:$E$8877,3,0)</f>
        <v>Torneira de parede de cozinha bica alta 360º Gali - Docol ou equivalente</v>
      </c>
      <c r="E281" s="40" t="str">
        <f>VLOOKUP(B281,'SERVIÇOS JUNHO-2025'!$A$1:$E$8877,4,0)</f>
        <v>und</v>
      </c>
      <c r="F281" s="42">
        <f>VLOOKUP(B281,'MEMO CALCULO '!$B:$G,6,0)</f>
        <v>1</v>
      </c>
      <c r="G281" s="43">
        <f>VLOOKUP(B281,'SERVIÇOS JUNHO-2025'!$A$1:$E$8877,5,0)</f>
        <v>301.32</v>
      </c>
      <c r="H281" s="44">
        <f t="shared" si="83"/>
        <v>395.81395200000003</v>
      </c>
      <c r="I281" s="45">
        <f t="shared" si="84"/>
        <v>395.81395200000003</v>
      </c>
      <c r="K281" s="62"/>
      <c r="L281" s="63"/>
      <c r="M281" s="64"/>
      <c r="N281" s="46">
        <f t="shared" si="77"/>
        <v>170315</v>
      </c>
      <c r="O281" s="47" t="str">
        <f t="shared" si="78"/>
        <v>16.12</v>
      </c>
      <c r="P281" s="47" t="str">
        <f t="shared" si="79"/>
        <v>Torneira de parede de cozinha bica alta 360º Gali - Docol ou equivalente</v>
      </c>
      <c r="Q281" s="47" t="str">
        <f t="shared" si="80"/>
        <v>und</v>
      </c>
      <c r="R281" s="47"/>
      <c r="S281" s="47"/>
      <c r="T281" s="47"/>
      <c r="U281" s="65"/>
      <c r="V281" s="64"/>
      <c r="W281" s="64"/>
    </row>
    <row r="282" spans="1:23" x14ac:dyDescent="0.2">
      <c r="A282" s="39" t="s">
        <v>334</v>
      </c>
      <c r="B282" s="40">
        <v>170220</v>
      </c>
      <c r="C282" s="40" t="s">
        <v>19</v>
      </c>
      <c r="D282" s="41" t="str">
        <f>VLOOKUP(B282,'SERVIÇOS JUNHO-2025'!$A$1:$E$8877,3,0)</f>
        <v>Bancada de granito com espessura de 2 cm</v>
      </c>
      <c r="E282" s="40" t="str">
        <f>VLOOKUP(B282,'SERVIÇOS JUNHO-2025'!$A$1:$E$8877,4,0)</f>
        <v>m2</v>
      </c>
      <c r="F282" s="42">
        <f>VLOOKUP(B282,'MEMO CALCULO '!$B:$G,6,0)</f>
        <v>44.980000000000011</v>
      </c>
      <c r="G282" s="43">
        <f>VLOOKUP(B282,'SERVIÇOS JUNHO-2025'!$A$1:$E$8877,5,0)</f>
        <v>482.04</v>
      </c>
      <c r="H282" s="44">
        <f t="shared" si="83"/>
        <v>633.20774400000005</v>
      </c>
      <c r="I282" s="45">
        <f t="shared" si="84"/>
        <v>28481.684325120008</v>
      </c>
      <c r="K282" s="62"/>
      <c r="L282" s="63"/>
      <c r="M282" s="64"/>
      <c r="N282" s="46">
        <f t="shared" si="77"/>
        <v>170220</v>
      </c>
      <c r="O282" s="47" t="str">
        <f t="shared" si="78"/>
        <v>16.13</v>
      </c>
      <c r="P282" s="47" t="str">
        <f t="shared" si="79"/>
        <v>Bancada de granito com espessura de 2 cm</v>
      </c>
      <c r="Q282" s="47" t="str">
        <f t="shared" si="80"/>
        <v>m2</v>
      </c>
      <c r="R282" s="47"/>
      <c r="S282" s="47"/>
      <c r="T282" s="47"/>
      <c r="U282" s="65"/>
      <c r="V282" s="64"/>
      <c r="W282" s="64"/>
    </row>
    <row r="283" spans="1:23" x14ac:dyDescent="0.2">
      <c r="A283" s="39" t="s">
        <v>335</v>
      </c>
      <c r="B283" s="40">
        <v>180809</v>
      </c>
      <c r="C283" s="40" t="s">
        <v>19</v>
      </c>
      <c r="D283" s="41" t="str">
        <f>VLOOKUP(B283,'SERVIÇOS JUNHO-2025'!$A$1:$E$8877,3,0)</f>
        <v>Chuveiro elétrico tipo ducha Lorenzet ou Corona</v>
      </c>
      <c r="E283" s="40" t="str">
        <f>VLOOKUP(B283,'SERVIÇOS JUNHO-2025'!$A$1:$E$8877,4,0)</f>
        <v>und</v>
      </c>
      <c r="F283" s="42">
        <f>VLOOKUP(B283,'MEMO CALCULO '!$B:$G,6,0)</f>
        <v>4</v>
      </c>
      <c r="G283" s="43">
        <f>VLOOKUP(B283,'SERVIÇOS JUNHO-2025'!$A$1:$E$8877,5,0)</f>
        <v>109.15</v>
      </c>
      <c r="H283" s="44">
        <f t="shared" si="83"/>
        <v>143.37944000000002</v>
      </c>
      <c r="I283" s="45">
        <f t="shared" si="84"/>
        <v>573.51776000000007</v>
      </c>
      <c r="K283" s="62"/>
      <c r="L283" s="63"/>
      <c r="M283" s="64"/>
      <c r="N283" s="46">
        <f t="shared" si="77"/>
        <v>180809</v>
      </c>
      <c r="O283" s="47" t="str">
        <f t="shared" si="78"/>
        <v>16.14</v>
      </c>
      <c r="P283" s="47" t="str">
        <f t="shared" si="79"/>
        <v>Chuveiro elétrico tipo ducha Lorenzet ou Corona</v>
      </c>
      <c r="Q283" s="47" t="str">
        <f t="shared" si="80"/>
        <v>und</v>
      </c>
      <c r="R283" s="47"/>
      <c r="S283" s="47"/>
      <c r="T283" s="47"/>
      <c r="U283" s="65"/>
      <c r="V283" s="64"/>
      <c r="W283" s="64"/>
    </row>
    <row r="284" spans="1:23" ht="38.25" x14ac:dyDescent="0.2">
      <c r="A284" s="39" t="s">
        <v>336</v>
      </c>
      <c r="B284" s="48">
        <v>170601</v>
      </c>
      <c r="C284" s="40" t="s">
        <v>19</v>
      </c>
      <c r="D284" s="41" t="str">
        <f>VLOOKUP(B284,'SERVIÇOS JUNHO-2025'!$A$1:$E$8877,3,0)</f>
        <v>Barra de apoio reta, em aço inox polido AISI 304, comprimento 40 cm, conforme requisitos de acessibilidade da NBR 9050 - fornecimento e instalação</v>
      </c>
      <c r="E284" s="40" t="str">
        <f>VLOOKUP(B284,'SERVIÇOS JUNHO-2025'!$A$1:$E$8877,4,0)</f>
        <v>und</v>
      </c>
      <c r="F284" s="42">
        <f>VLOOKUP(B284,'MEMO CALCULO '!$B:$G,6,0)</f>
        <v>4</v>
      </c>
      <c r="G284" s="43">
        <f>VLOOKUP(B284,'SERVIÇOS JUNHO-2025'!$A$1:$E$8877,5,0)</f>
        <v>127.39</v>
      </c>
      <c r="H284" s="44">
        <f t="shared" si="83"/>
        <v>167.33950400000001</v>
      </c>
      <c r="I284" s="45">
        <f t="shared" si="84"/>
        <v>669.35801600000002</v>
      </c>
      <c r="K284" s="62"/>
      <c r="L284" s="63"/>
      <c r="M284" s="64"/>
      <c r="N284" s="46">
        <f t="shared" si="77"/>
        <v>170601</v>
      </c>
      <c r="O284" s="47" t="str">
        <f t="shared" si="78"/>
        <v>16.15</v>
      </c>
      <c r="P284" s="47" t="str">
        <f t="shared" si="79"/>
        <v>Barra de apoio reta, em aço inox polido AISI 304, comprimento 40 cm, conforme requisitos de acessibilidade da NBR 9050 - fornecimento e instalação</v>
      </c>
      <c r="Q284" s="47" t="str">
        <f t="shared" si="80"/>
        <v>und</v>
      </c>
      <c r="R284" s="47"/>
      <c r="S284" s="47"/>
      <c r="T284" s="47"/>
      <c r="U284" s="65"/>
      <c r="V284" s="64"/>
      <c r="W284" s="64"/>
    </row>
    <row r="285" spans="1:23" ht="38.25" x14ac:dyDescent="0.2">
      <c r="A285" s="39" t="s">
        <v>337</v>
      </c>
      <c r="B285" s="48">
        <v>170615</v>
      </c>
      <c r="C285" s="40" t="s">
        <v>19</v>
      </c>
      <c r="D285" s="41" t="str">
        <f>VLOOKUP(B285,'SERVIÇOS JUNHO-2025'!$A$1:$E$8877,3,0)</f>
        <v>Barra de apoio reta, em aço inox polido AISI 304, comprimento 70 cm, conforme requisitos de acessibilidade da NBR 9050 - fornecimento e instalação</v>
      </c>
      <c r="E285" s="40" t="str">
        <f>VLOOKUP(B285,'SERVIÇOS JUNHO-2025'!$A$1:$E$8877,4,0)</f>
        <v>und</v>
      </c>
      <c r="F285" s="42">
        <f>VLOOKUP(B285,'MEMO CALCULO '!$B:$G,6,0)</f>
        <v>2</v>
      </c>
      <c r="G285" s="43">
        <f>VLOOKUP(B285,'SERVIÇOS JUNHO-2025'!$A$1:$E$8877,5,0)</f>
        <v>151.94999999999999</v>
      </c>
      <c r="H285" s="44">
        <f t="shared" si="83"/>
        <v>199.60151999999999</v>
      </c>
      <c r="I285" s="45">
        <f t="shared" si="84"/>
        <v>399.20303999999999</v>
      </c>
      <c r="K285" s="62"/>
      <c r="L285" s="63"/>
      <c r="M285" s="64"/>
      <c r="N285" s="46">
        <f t="shared" si="77"/>
        <v>170615</v>
      </c>
      <c r="O285" s="47" t="str">
        <f t="shared" si="78"/>
        <v>16.16</v>
      </c>
      <c r="P285" s="47" t="str">
        <f t="shared" si="79"/>
        <v>Barra de apoio reta, em aço inox polido AISI 304, comprimento 70 cm, conforme requisitos de acessibilidade da NBR 9050 - fornecimento e instalação</v>
      </c>
      <c r="Q285" s="47" t="str">
        <f t="shared" si="80"/>
        <v>und</v>
      </c>
      <c r="R285" s="47"/>
      <c r="S285" s="47"/>
      <c r="T285" s="47"/>
      <c r="U285" s="65"/>
      <c r="V285" s="64"/>
      <c r="W285" s="64"/>
    </row>
    <row r="286" spans="1:23" ht="38.25" x14ac:dyDescent="0.2">
      <c r="A286" s="39" t="s">
        <v>338</v>
      </c>
      <c r="B286" s="48">
        <v>170603</v>
      </c>
      <c r="C286" s="40" t="s">
        <v>19</v>
      </c>
      <c r="D286" s="41" t="str">
        <f>VLOOKUP(B286,'SERVIÇOS JUNHO-2025'!$A$1:$E$8877,3,0)</f>
        <v>Barra de apoio reta, em aço inox polido AISI 304, comprimento 80 cm, conforme requisitos de acessibilidade da NBR 9050 - fornecimento e instalação</v>
      </c>
      <c r="E286" s="40" t="str">
        <f>VLOOKUP(B286,'SERVIÇOS JUNHO-2025'!$A$1:$E$8877,4,0)</f>
        <v>und</v>
      </c>
      <c r="F286" s="42">
        <f>VLOOKUP(B286,'MEMO CALCULO '!$B:$G,6,0)</f>
        <v>4</v>
      </c>
      <c r="G286" s="43">
        <f>VLOOKUP(B286,'SERVIÇOS JUNHO-2025'!$A$1:$E$8877,5,0)</f>
        <v>161.13</v>
      </c>
      <c r="H286" s="44">
        <f t="shared" si="83"/>
        <v>211.66036800000001</v>
      </c>
      <c r="I286" s="45">
        <f t="shared" si="84"/>
        <v>846.64147200000002</v>
      </c>
      <c r="K286" s="62"/>
      <c r="L286" s="63"/>
      <c r="M286" s="64"/>
      <c r="N286" s="46">
        <f t="shared" si="77"/>
        <v>170603</v>
      </c>
      <c r="O286" s="47" t="str">
        <f t="shared" si="78"/>
        <v>16.17</v>
      </c>
      <c r="P286" s="47" t="str">
        <f t="shared" si="79"/>
        <v>Barra de apoio reta, em aço inox polido AISI 304, comprimento 80 cm, conforme requisitos de acessibilidade da NBR 9050 - fornecimento e instalação</v>
      </c>
      <c r="Q286" s="47" t="str">
        <f t="shared" si="80"/>
        <v>und</v>
      </c>
      <c r="R286" s="47"/>
      <c r="S286" s="47"/>
      <c r="T286" s="47"/>
      <c r="U286" s="65"/>
      <c r="V286" s="64"/>
      <c r="W286" s="64"/>
    </row>
    <row r="287" spans="1:23" ht="38.25" x14ac:dyDescent="0.2">
      <c r="A287" s="39" t="s">
        <v>339</v>
      </c>
      <c r="B287" s="48">
        <v>170352</v>
      </c>
      <c r="C287" s="40" t="s">
        <v>19</v>
      </c>
      <c r="D287" s="41" t="str">
        <f>VLOOKUP(B287,'SERVIÇOS JUNHO-2025'!$A$1:$E$8877,3,0)</f>
        <v>Válvula de descarga com acabamento canopla metal cromado sistema antivandalismo, diâmetro 1.1/2" (40mm), referência Docol, Deca ou equivalente</v>
      </c>
      <c r="E287" s="40" t="str">
        <f>VLOOKUP(B287,'SERVIÇOS JUNHO-2025'!$A$1:$E$8877,4,0)</f>
        <v>und</v>
      </c>
      <c r="F287" s="42">
        <f>VLOOKUP(B287,'MEMO CALCULO '!$B:$G,6,0)</f>
        <v>26</v>
      </c>
      <c r="G287" s="43">
        <f>VLOOKUP(B287,'SERVIÇOS JUNHO-2025'!$A$1:$E$8877,5,0)</f>
        <v>577.86</v>
      </c>
      <c r="H287" s="44">
        <f t="shared" si="83"/>
        <v>759.07689600000003</v>
      </c>
      <c r="I287" s="45">
        <f t="shared" si="84"/>
        <v>19735.999296000002</v>
      </c>
      <c r="K287" s="62"/>
      <c r="L287" s="63"/>
      <c r="M287" s="64"/>
      <c r="N287" s="46">
        <f t="shared" ref="N287:N304" si="85">B287</f>
        <v>170352</v>
      </c>
      <c r="O287" s="47" t="str">
        <f t="shared" ref="O287:O304" si="86">A287</f>
        <v>16.18</v>
      </c>
      <c r="P287" s="47" t="str">
        <f t="shared" ref="P287:P304" si="87">D287</f>
        <v>Válvula de descarga com acabamento canopla metal cromado sistema antivandalismo, diâmetro 1.1/2" (40mm), referência Docol, Deca ou equivalente</v>
      </c>
      <c r="Q287" s="47" t="str">
        <f t="shared" ref="Q287:Q304" si="88">E287</f>
        <v>und</v>
      </c>
      <c r="R287" s="47"/>
      <c r="S287" s="47"/>
      <c r="T287" s="47"/>
      <c r="U287" s="65"/>
      <c r="V287" s="64"/>
      <c r="W287" s="64"/>
    </row>
    <row r="288" spans="1:23" ht="12.75" customHeight="1" x14ac:dyDescent="0.2">
      <c r="A288" s="39" t="s">
        <v>340</v>
      </c>
      <c r="B288" s="2" t="s">
        <v>341</v>
      </c>
      <c r="C288" s="2"/>
      <c r="D288" s="57" t="s">
        <v>342</v>
      </c>
      <c r="E288" s="40" t="s">
        <v>121</v>
      </c>
      <c r="F288" s="42">
        <f>VLOOKUP(B288,'MEMO CALCULO '!$B:$G,6,0)</f>
        <v>26</v>
      </c>
      <c r="G288" s="43">
        <f>'COMP.23_PAPEL'!J20</f>
        <v>94.374926308800013</v>
      </c>
      <c r="H288" s="44">
        <f t="shared" si="83"/>
        <v>123.9709031992397</v>
      </c>
      <c r="I288" s="45">
        <f t="shared" si="84"/>
        <v>3223.243483180232</v>
      </c>
      <c r="K288" s="62"/>
      <c r="L288" s="63"/>
      <c r="M288" s="64"/>
      <c r="N288" s="46" t="str">
        <f t="shared" si="85"/>
        <v>COMP-23</v>
      </c>
      <c r="O288" s="47" t="str">
        <f t="shared" si="86"/>
        <v>16.19</v>
      </c>
      <c r="P288" s="47" t="str">
        <f t="shared" si="87"/>
        <v>Papeleira plastica tipo dispenser para papel higienico rolao</v>
      </c>
      <c r="Q288" s="47" t="str">
        <f t="shared" si="88"/>
        <v>und</v>
      </c>
      <c r="R288" s="47"/>
      <c r="S288" s="47"/>
      <c r="T288" s="47"/>
      <c r="U288" s="65"/>
      <c r="V288" s="64"/>
      <c r="W288" s="64"/>
    </row>
    <row r="289" spans="1:23" ht="24.75" customHeight="1" x14ac:dyDescent="0.2">
      <c r="A289" s="39" t="s">
        <v>343</v>
      </c>
      <c r="B289" s="2" t="s">
        <v>344</v>
      </c>
      <c r="C289" s="2"/>
      <c r="D289" s="57" t="s">
        <v>345</v>
      </c>
      <c r="E289" s="40" t="s">
        <v>121</v>
      </c>
      <c r="F289" s="42">
        <f>VLOOKUP(B289,'MEMO CALCULO '!$B:$G,6,0)</f>
        <v>12</v>
      </c>
      <c r="G289" s="43">
        <f>'COMP.24_SABONETEIRA'!J20</f>
        <v>91.744926308800004</v>
      </c>
      <c r="H289" s="44">
        <f t="shared" si="83"/>
        <v>120.5161351992397</v>
      </c>
      <c r="I289" s="45">
        <f t="shared" si="84"/>
        <v>1446.1936223908765</v>
      </c>
      <c r="K289" s="62"/>
      <c r="L289" s="63"/>
      <c r="M289" s="64"/>
      <c r="N289" s="46" t="str">
        <f t="shared" si="85"/>
        <v>COMP-24</v>
      </c>
      <c r="O289" s="47" t="str">
        <f t="shared" si="86"/>
        <v>16.20</v>
      </c>
      <c r="P289" s="47" t="str">
        <f t="shared" si="87"/>
        <v>Saboneteira plástica tipo dispenser para sabonete líquido com reservatório 800 a 1500 ml</v>
      </c>
      <c r="Q289" s="47" t="str">
        <f t="shared" si="88"/>
        <v>und</v>
      </c>
      <c r="R289" s="47"/>
      <c r="S289" s="47"/>
      <c r="T289" s="47"/>
      <c r="U289" s="65"/>
      <c r="V289" s="64"/>
      <c r="W289" s="64"/>
    </row>
    <row r="290" spans="1:23" ht="12.75" customHeight="1" x14ac:dyDescent="0.2">
      <c r="A290" s="39" t="s">
        <v>346</v>
      </c>
      <c r="B290" s="2" t="s">
        <v>347</v>
      </c>
      <c r="C290" s="2"/>
      <c r="D290" s="57" t="s">
        <v>348</v>
      </c>
      <c r="E290" s="40" t="s">
        <v>121</v>
      </c>
      <c r="F290" s="42">
        <f>VLOOKUP(B290,'MEMO CALCULO '!$B:$G,6,0)</f>
        <v>12</v>
      </c>
      <c r="G290" s="43">
        <f>'COMP.25_DISPENSER PAPEL'!J20</f>
        <v>94.374926308800013</v>
      </c>
      <c r="H290" s="44">
        <f t="shared" si="83"/>
        <v>123.9709031992397</v>
      </c>
      <c r="I290" s="45">
        <f t="shared" si="84"/>
        <v>1487.6508383908763</v>
      </c>
      <c r="K290" s="62"/>
      <c r="L290" s="63"/>
      <c r="M290" s="64"/>
      <c r="N290" s="46" t="str">
        <f t="shared" si="85"/>
        <v>COMP-25</v>
      </c>
      <c r="O290" s="47" t="str">
        <f t="shared" si="86"/>
        <v>16.21</v>
      </c>
      <c r="P290" s="47" t="str">
        <f t="shared" si="87"/>
        <v>Toalheiro plastico tipo dispenser para papel toalha interfolhado</v>
      </c>
      <c r="Q290" s="47" t="str">
        <f t="shared" si="88"/>
        <v>und</v>
      </c>
      <c r="R290" s="47"/>
      <c r="S290" s="47"/>
      <c r="T290" s="47"/>
      <c r="U290" s="65"/>
      <c r="V290" s="64"/>
      <c r="W290" s="64"/>
    </row>
    <row r="291" spans="1:23" ht="24.75" customHeight="1" x14ac:dyDescent="0.2">
      <c r="A291" s="39" t="s">
        <v>349</v>
      </c>
      <c r="B291" s="2" t="s">
        <v>350</v>
      </c>
      <c r="C291" s="2"/>
      <c r="D291" s="57" t="s">
        <v>351</v>
      </c>
      <c r="E291" s="40" t="s">
        <v>50</v>
      </c>
      <c r="F291" s="42">
        <f>VLOOKUP(B291,'MEMO CALCULO '!$B:$G,6,0)</f>
        <v>150.20000000000002</v>
      </c>
      <c r="G291" s="43">
        <f>'COMP.26_SUPORTE'!J21</f>
        <v>33.707825</v>
      </c>
      <c r="H291" s="44">
        <f t="shared" si="83"/>
        <v>44.27859892</v>
      </c>
      <c r="I291" s="45">
        <f t="shared" si="84"/>
        <v>6650.6455577840006</v>
      </c>
      <c r="K291" s="62"/>
      <c r="L291" s="63"/>
      <c r="M291" s="64"/>
      <c r="N291" s="46" t="str">
        <f t="shared" si="85"/>
        <v>COMP-26</v>
      </c>
      <c r="O291" s="47" t="str">
        <f t="shared" si="86"/>
        <v>16.22</v>
      </c>
      <c r="P291" s="47" t="str">
        <f t="shared" si="87"/>
        <v>Suporte para pias e bancadas em perfil de alumínio, retangular 50,80mm x 25,40mm</v>
      </c>
      <c r="Q291" s="47" t="str">
        <f t="shared" si="88"/>
        <v>m</v>
      </c>
      <c r="R291" s="47"/>
      <c r="S291" s="47"/>
      <c r="T291" s="47"/>
      <c r="U291" s="65"/>
      <c r="V291" s="64"/>
      <c r="W291" s="64"/>
    </row>
    <row r="292" spans="1:23" ht="36.75" customHeight="1" x14ac:dyDescent="0.2">
      <c r="A292" s="39" t="s">
        <v>352</v>
      </c>
      <c r="B292" s="4" t="s">
        <v>353</v>
      </c>
      <c r="C292" s="4"/>
      <c r="D292" s="57" t="s">
        <v>354</v>
      </c>
      <c r="E292" s="48" t="s">
        <v>121</v>
      </c>
      <c r="F292" s="42">
        <f>VLOOKUP(B292,'MEMO CALCULO '!$B:$G,6,0)</f>
        <v>1</v>
      </c>
      <c r="G292" s="43">
        <f>'COMP.27_TANQUE'!J45</f>
        <v>1265.5787426457</v>
      </c>
      <c r="H292" s="44">
        <f t="shared" si="83"/>
        <v>1662.4642363393916</v>
      </c>
      <c r="I292" s="45">
        <f t="shared" si="84"/>
        <v>1662.4642363393916</v>
      </c>
      <c r="K292" s="62"/>
      <c r="L292" s="63"/>
      <c r="M292" s="64"/>
      <c r="N292" s="46" t="str">
        <f t="shared" si="85"/>
        <v>COMP-27</v>
      </c>
      <c r="O292" s="47" t="str">
        <f t="shared" si="86"/>
        <v>16.23</v>
      </c>
      <c r="P292" s="47" t="str">
        <f t="shared" si="87"/>
        <v>Tanque para panelões em granito cinza andorinha, esp. 2cm, dim. 0.85x1.05m, base de concreto e apoio em alvenaria, incl. válvula e sifão, exclusive torneira,</v>
      </c>
      <c r="Q292" s="47" t="str">
        <f t="shared" si="88"/>
        <v>und</v>
      </c>
      <c r="R292" s="47"/>
      <c r="S292" s="47"/>
      <c r="T292" s="47"/>
      <c r="U292" s="65"/>
      <c r="V292" s="64"/>
      <c r="W292" s="64"/>
    </row>
    <row r="293" spans="1:23" x14ac:dyDescent="0.2">
      <c r="A293" s="49"/>
      <c r="B293" s="50"/>
      <c r="C293" s="50"/>
      <c r="D293" s="50"/>
      <c r="E293" s="50"/>
      <c r="F293" s="50"/>
      <c r="G293" s="50"/>
      <c r="H293" s="51" t="s">
        <v>25</v>
      </c>
      <c r="I293" s="52">
        <f>SUM(I270:I292)</f>
        <v>156237.81007920537</v>
      </c>
      <c r="K293" s="62"/>
      <c r="L293" s="63"/>
      <c r="M293" s="64"/>
      <c r="N293" s="46">
        <f t="shared" si="85"/>
        <v>0</v>
      </c>
      <c r="O293" s="47">
        <f t="shared" si="86"/>
        <v>0</v>
      </c>
      <c r="P293" s="47">
        <f t="shared" si="87"/>
        <v>0</v>
      </c>
      <c r="Q293" s="47">
        <f t="shared" si="88"/>
        <v>0</v>
      </c>
      <c r="R293" s="47"/>
      <c r="S293" s="47"/>
      <c r="T293" s="47"/>
      <c r="U293" s="65"/>
      <c r="V293" s="64"/>
      <c r="W293" s="64"/>
    </row>
    <row r="294" spans="1:23" x14ac:dyDescent="0.2">
      <c r="A294" s="53"/>
      <c r="B294" s="54"/>
      <c r="C294" s="54"/>
      <c r="D294" s="54"/>
      <c r="E294" s="54"/>
      <c r="F294" s="54"/>
      <c r="G294" s="54"/>
      <c r="H294" s="55"/>
      <c r="I294" s="56"/>
      <c r="K294" s="62"/>
      <c r="L294" s="63"/>
      <c r="M294" s="64"/>
      <c r="N294" s="46">
        <f t="shared" si="85"/>
        <v>0</v>
      </c>
      <c r="O294" s="47">
        <f t="shared" si="86"/>
        <v>0</v>
      </c>
      <c r="P294" s="47">
        <f t="shared" si="87"/>
        <v>0</v>
      </c>
      <c r="Q294" s="47">
        <f t="shared" si="88"/>
        <v>0</v>
      </c>
      <c r="R294" s="47"/>
      <c r="S294" s="47"/>
      <c r="T294" s="47"/>
      <c r="U294" s="65"/>
      <c r="V294" s="64"/>
      <c r="W294" s="64"/>
    </row>
    <row r="295" spans="1:23" x14ac:dyDescent="0.2">
      <c r="A295" s="34">
        <v>17</v>
      </c>
      <c r="B295" s="6"/>
      <c r="C295" s="6"/>
      <c r="D295" s="36" t="s">
        <v>355</v>
      </c>
      <c r="E295" s="37"/>
      <c r="F295" s="37"/>
      <c r="G295" s="37"/>
      <c r="H295" s="37"/>
      <c r="I295" s="38"/>
      <c r="K295" s="62"/>
      <c r="L295" s="63"/>
      <c r="M295" s="64"/>
      <c r="N295" s="46">
        <f t="shared" si="85"/>
        <v>0</v>
      </c>
      <c r="O295" s="47">
        <f t="shared" si="86"/>
        <v>17</v>
      </c>
      <c r="P295" s="47" t="str">
        <f t="shared" si="87"/>
        <v>COBERTURA</v>
      </c>
      <c r="Q295" s="47">
        <f t="shared" si="88"/>
        <v>0</v>
      </c>
      <c r="R295" s="47"/>
      <c r="S295" s="47"/>
      <c r="T295" s="47"/>
      <c r="U295" s="65"/>
      <c r="V295" s="64"/>
      <c r="W295" s="64"/>
    </row>
    <row r="296" spans="1:23" ht="38.25" x14ac:dyDescent="0.2">
      <c r="A296" s="39" t="s">
        <v>356</v>
      </c>
      <c r="B296" s="40">
        <v>200738</v>
      </c>
      <c r="C296" s="40" t="s">
        <v>19</v>
      </c>
      <c r="D296" s="41" t="str">
        <f>VLOOKUP(B296,'SERVIÇOS JUNHO-2025'!$A$1:$E$8877,3,0)</f>
        <v>Estrut. metálica p/ quadra poliesp. coberta constituída por perfis formados a frio, aço estrutural ASTM A-570 G33 (terças) ASTM A-36 (demais perfis) c/ o sistema de trat. e pint conf descrito em notas da planilha</v>
      </c>
      <c r="E296" s="40" t="str">
        <f>VLOOKUP(B296,'SERVIÇOS JUNHO-2025'!$A$1:$E$8877,4,0)</f>
        <v>kg</v>
      </c>
      <c r="F296" s="42">
        <f>VLOOKUP(B296,'MEMO CALCULO '!$B:$G,6,0)</f>
        <v>14275.25</v>
      </c>
      <c r="G296" s="43">
        <f>VLOOKUP(B296,'SERVIÇOS JUNHO-2025'!$A$1:$E$8877,5,0)</f>
        <v>38.32</v>
      </c>
      <c r="H296" s="44">
        <f t="shared" ref="H296:H303" si="89">G296*(1+$I$6)</f>
        <v>50.337152000000003</v>
      </c>
      <c r="I296" s="45">
        <f t="shared" ref="I296:I303" si="90">IFERROR((F296*H296),0)</f>
        <v>718575.42908800009</v>
      </c>
      <c r="K296" s="62"/>
      <c r="L296" s="63"/>
      <c r="M296" s="64"/>
      <c r="N296" s="46">
        <f t="shared" si="85"/>
        <v>200738</v>
      </c>
      <c r="O296" s="47" t="str">
        <f t="shared" si="86"/>
        <v>17.1</v>
      </c>
      <c r="P296" s="47" t="str">
        <f t="shared" si="87"/>
        <v>Estrut. metálica p/ quadra poliesp. coberta constituída por perfis formados a frio, aço estrutural ASTM A-570 G33 (terças) ASTM A-36 (demais perfis) c/ o sistema de trat. e pint conf descrito em notas da planilha</v>
      </c>
      <c r="Q296" s="47" t="str">
        <f t="shared" si="88"/>
        <v>kg</v>
      </c>
      <c r="R296" s="47"/>
      <c r="S296" s="47"/>
      <c r="T296" s="47"/>
      <c r="U296" s="65"/>
      <c r="V296" s="64"/>
      <c r="W296" s="64"/>
    </row>
    <row r="297" spans="1:23" x14ac:dyDescent="0.2">
      <c r="A297" s="39" t="s">
        <v>357</v>
      </c>
      <c r="B297" s="40">
        <v>90302</v>
      </c>
      <c r="C297" s="40" t="s">
        <v>19</v>
      </c>
      <c r="D297" s="41" t="str">
        <f>VLOOKUP(B297,'SERVIÇOS JUNHO-2025'!$A$1:$E$8877,3,0)</f>
        <v>Rufo de chapa metálica nº 26 com largura de 30 cm</v>
      </c>
      <c r="E297" s="40" t="str">
        <f>VLOOKUP(B297,'SERVIÇOS JUNHO-2025'!$A$1:$E$8877,4,0)</f>
        <v>m</v>
      </c>
      <c r="F297" s="42">
        <f>VLOOKUP(B297,'MEMO CALCULO '!$B:$G,6,0)</f>
        <v>142.91</v>
      </c>
      <c r="G297" s="43">
        <f>VLOOKUP(B297,'SERVIÇOS JUNHO-2025'!$A$1:$E$8877,5,0)</f>
        <v>40.58</v>
      </c>
      <c r="H297" s="44">
        <f t="shared" si="89"/>
        <v>53.305888000000003</v>
      </c>
      <c r="I297" s="45">
        <f t="shared" si="90"/>
        <v>7617.9444540800005</v>
      </c>
      <c r="K297" s="62"/>
      <c r="L297" s="63"/>
      <c r="M297" s="64"/>
      <c r="N297" s="46">
        <f t="shared" si="85"/>
        <v>90302</v>
      </c>
      <c r="O297" s="47" t="str">
        <f t="shared" si="86"/>
        <v>17.2</v>
      </c>
      <c r="P297" s="47" t="str">
        <f t="shared" si="87"/>
        <v>Rufo de chapa metálica nº 26 com largura de 30 cm</v>
      </c>
      <c r="Q297" s="47" t="str">
        <f t="shared" si="88"/>
        <v>m</v>
      </c>
      <c r="R297" s="47"/>
      <c r="S297" s="47"/>
      <c r="T297" s="47"/>
      <c r="U297" s="65"/>
      <c r="V297" s="64"/>
      <c r="W297" s="64"/>
    </row>
    <row r="298" spans="1:23" x14ac:dyDescent="0.2">
      <c r="A298" s="39" t="s">
        <v>358</v>
      </c>
      <c r="B298" s="40">
        <v>90312</v>
      </c>
      <c r="C298" s="40" t="s">
        <v>19</v>
      </c>
      <c r="D298" s="41" t="str">
        <f>VLOOKUP(B298,'SERVIÇOS JUNHO-2025'!$A$1:$E$8877,3,0)</f>
        <v>Calha em chapa galvanizada com largura de 40 cm</v>
      </c>
      <c r="E298" s="40" t="str">
        <f>VLOOKUP(B298,'SERVIÇOS JUNHO-2025'!$A$1:$E$8877,4,0)</f>
        <v>m</v>
      </c>
      <c r="F298" s="42">
        <f>VLOOKUP(B298,'MEMO CALCULO '!$B:$G,6,0)</f>
        <v>108.02</v>
      </c>
      <c r="G298" s="43">
        <f>VLOOKUP(B298,'SERVIÇOS JUNHO-2025'!$A$1:$E$8877,5,0)</f>
        <v>227.58</v>
      </c>
      <c r="H298" s="44">
        <f t="shared" si="89"/>
        <v>298.94908800000002</v>
      </c>
      <c r="I298" s="45">
        <f t="shared" si="90"/>
        <v>32292.480485759999</v>
      </c>
      <c r="K298" s="62"/>
      <c r="L298" s="63"/>
      <c r="M298" s="64"/>
      <c r="N298" s="46">
        <f t="shared" si="85"/>
        <v>90312</v>
      </c>
      <c r="O298" s="47" t="str">
        <f t="shared" si="86"/>
        <v>17.3</v>
      </c>
      <c r="P298" s="47" t="str">
        <f t="shared" si="87"/>
        <v>Calha em chapa galvanizada com largura de 40 cm</v>
      </c>
      <c r="Q298" s="47" t="str">
        <f t="shared" si="88"/>
        <v>m</v>
      </c>
      <c r="R298" s="47"/>
      <c r="S298" s="47"/>
      <c r="T298" s="47"/>
      <c r="U298" s="65"/>
      <c r="V298" s="64"/>
      <c r="W298" s="64"/>
    </row>
    <row r="299" spans="1:23" ht="25.5" x14ac:dyDescent="0.2">
      <c r="A299" s="39" t="s">
        <v>359</v>
      </c>
      <c r="B299" s="40">
        <v>141909</v>
      </c>
      <c r="C299" s="40" t="s">
        <v>19</v>
      </c>
      <c r="D299" s="41" t="str">
        <f>VLOOKUP(B299,'SERVIÇOS JUNHO-2025'!$A$1:$E$8877,3,0)</f>
        <v>Tubo de PVC rígido soldável branco, para esgoto, série normal, diâmetro 100mm (4"), inclusive conexões</v>
      </c>
      <c r="E299" s="40" t="str">
        <f>VLOOKUP(B299,'SERVIÇOS JUNHO-2025'!$A$1:$E$8877,4,0)</f>
        <v>m</v>
      </c>
      <c r="F299" s="42">
        <f>VLOOKUP(B299,'MEMO CALCULO '!$B:$G,6,0)</f>
        <v>71.039999999999992</v>
      </c>
      <c r="G299" s="43">
        <f>VLOOKUP(B299,'SERVIÇOS JUNHO-2025'!$A$1:$E$8877,5,0)</f>
        <v>74.37</v>
      </c>
      <c r="H299" s="44">
        <f t="shared" si="89"/>
        <v>97.692432000000011</v>
      </c>
      <c r="I299" s="45">
        <f t="shared" si="90"/>
        <v>6940.0703692799998</v>
      </c>
      <c r="K299" s="62"/>
      <c r="L299" s="63"/>
      <c r="M299" s="64"/>
      <c r="N299" s="46">
        <f t="shared" si="85"/>
        <v>141909</v>
      </c>
      <c r="O299" s="47" t="str">
        <f t="shared" si="86"/>
        <v>17.4</v>
      </c>
      <c r="P299" s="47" t="str">
        <f t="shared" si="87"/>
        <v>Tubo de PVC rígido soldável branco, para esgoto, série normal, diâmetro 100mm (4"), inclusive conexões</v>
      </c>
      <c r="Q299" s="47" t="str">
        <f t="shared" si="88"/>
        <v>m</v>
      </c>
      <c r="R299" s="47"/>
      <c r="S299" s="47"/>
      <c r="T299" s="47"/>
      <c r="U299" s="65"/>
      <c r="V299" s="64"/>
      <c r="W299" s="64"/>
    </row>
    <row r="300" spans="1:23" ht="51" x14ac:dyDescent="0.2">
      <c r="A300" s="39" t="s">
        <v>360</v>
      </c>
      <c r="B300" s="40">
        <v>90105</v>
      </c>
      <c r="C300" s="40" t="s">
        <v>19</v>
      </c>
      <c r="D300" s="41" t="str">
        <f>VLOOKUP(B300,'SERVIÇOS JUNHO-2025'!$A$1:$E$8877,3,0)</f>
        <v>Estrutura de madeira de lei Paraju, peroba mica, angelim pedra ou equivalente para telhado de telha cerâmica tipo francesa, com pontaletes, terças, caibros e ripas, inclusive tratamento com cupunicida, exclusive telhas</v>
      </c>
      <c r="E300" s="40" t="str">
        <f>VLOOKUP(B300,'SERVIÇOS JUNHO-2025'!$A$1:$E$8877,4,0)</f>
        <v>m2</v>
      </c>
      <c r="F300" s="42">
        <f>VLOOKUP(B300,'MEMO CALCULO '!$B:$G,6,0)</f>
        <v>48.6</v>
      </c>
      <c r="G300" s="43">
        <f>VLOOKUP(B300,'SERVIÇOS JUNHO-2025'!$A$1:$E$8877,5,0)</f>
        <v>244.54</v>
      </c>
      <c r="H300" s="44">
        <f t="shared" si="89"/>
        <v>321.22774400000003</v>
      </c>
      <c r="I300" s="45">
        <f t="shared" si="90"/>
        <v>15611.668358400002</v>
      </c>
      <c r="K300" s="62"/>
      <c r="L300" s="63"/>
      <c r="M300" s="64"/>
      <c r="N300" s="46">
        <f t="shared" si="85"/>
        <v>90105</v>
      </c>
      <c r="O300" s="47" t="str">
        <f t="shared" si="86"/>
        <v>17.5</v>
      </c>
      <c r="P300" s="47" t="str">
        <f t="shared" si="87"/>
        <v>Estrutura de madeira de lei Paraju, peroba mica, angelim pedra ou equivalente para telhado de telha cerâmica tipo francesa, com pontaletes, terças, caibros e ripas, inclusive tratamento com cupunicida, exclusive telhas</v>
      </c>
      <c r="Q300" s="47" t="str">
        <f t="shared" si="88"/>
        <v>m2</v>
      </c>
      <c r="R300" s="47"/>
      <c r="S300" s="47"/>
      <c r="T300" s="47"/>
      <c r="U300" s="65"/>
      <c r="V300" s="64"/>
      <c r="W300" s="64"/>
    </row>
    <row r="301" spans="1:23" ht="25.5" x14ac:dyDescent="0.2">
      <c r="A301" s="39" t="s">
        <v>361</v>
      </c>
      <c r="B301" s="40">
        <v>90212</v>
      </c>
      <c r="C301" s="40" t="s">
        <v>19</v>
      </c>
      <c r="D301" s="41" t="str">
        <f>VLOOKUP(B301,'SERVIÇOS JUNHO-2025'!$A$1:$E$8877,3,0)</f>
        <v>Cobertura nova de telhas cerâmicas tipo capa e canal inclusive cumeeiras (telhas compradas na fábrica, posto obra)</v>
      </c>
      <c r="E301" s="40" t="str">
        <f>VLOOKUP(B301,'SERVIÇOS JUNHO-2025'!$A$1:$E$8877,4,0)</f>
        <v>m2</v>
      </c>
      <c r="F301" s="42">
        <f>VLOOKUP(B301,'MEMO CALCULO '!$B:$G,6,0)</f>
        <v>48.6</v>
      </c>
      <c r="G301" s="43">
        <f>VLOOKUP(B301,'SERVIÇOS JUNHO-2025'!$A$1:$E$8877,5,0)</f>
        <v>141.78</v>
      </c>
      <c r="H301" s="44">
        <f t="shared" si="89"/>
        <v>186.24220800000001</v>
      </c>
      <c r="I301" s="45">
        <f t="shared" si="90"/>
        <v>9051.3713088000004</v>
      </c>
      <c r="K301" s="62"/>
      <c r="L301" s="63"/>
      <c r="M301" s="64"/>
      <c r="N301" s="46">
        <f t="shared" si="85"/>
        <v>90212</v>
      </c>
      <c r="O301" s="47" t="str">
        <f t="shared" si="86"/>
        <v>17.6</v>
      </c>
      <c r="P301" s="47" t="str">
        <f t="shared" si="87"/>
        <v>Cobertura nova de telhas cerâmicas tipo capa e canal inclusive cumeeiras (telhas compradas na fábrica, posto obra)</v>
      </c>
      <c r="Q301" s="47" t="str">
        <f t="shared" si="88"/>
        <v>m2</v>
      </c>
      <c r="R301" s="47"/>
      <c r="S301" s="47"/>
      <c r="T301" s="47"/>
      <c r="U301" s="65"/>
      <c r="V301" s="64"/>
      <c r="W301" s="64"/>
    </row>
    <row r="302" spans="1:23" ht="24.75" customHeight="1" x14ac:dyDescent="0.2">
      <c r="A302" s="39" t="s">
        <v>362</v>
      </c>
      <c r="B302" s="4" t="s">
        <v>363</v>
      </c>
      <c r="C302" s="4"/>
      <c r="D302" s="41" t="s">
        <v>364</v>
      </c>
      <c r="E302" s="40" t="s">
        <v>54</v>
      </c>
      <c r="F302" s="42">
        <f>VLOOKUP(B302,'MEMO CALCULO '!$B:$G,6,0)</f>
        <v>1297.75</v>
      </c>
      <c r="G302" s="43">
        <f>'COMP.28_ TELHA'!J21</f>
        <v>56.63532764</v>
      </c>
      <c r="H302" s="44">
        <f t="shared" si="89"/>
        <v>74.396166387904003</v>
      </c>
      <c r="I302" s="45">
        <f t="shared" si="90"/>
        <v>96547.62492990242</v>
      </c>
      <c r="K302" s="62"/>
      <c r="L302" s="63"/>
      <c r="M302" s="64"/>
      <c r="N302" s="46" t="str">
        <f t="shared" si="85"/>
        <v>COMP-28</v>
      </c>
      <c r="O302" s="47" t="str">
        <f t="shared" si="86"/>
        <v>17.7</v>
      </c>
      <c r="P302" s="47" t="str">
        <f t="shared" si="87"/>
        <v>Telha em aço galvalume trapezoidal 40, e=0.43 mm, inclusive acessório de fixação Ref. Santo André, Eternit, Metform ou equivalente.</v>
      </c>
      <c r="Q302" s="47" t="str">
        <f t="shared" si="88"/>
        <v>m2</v>
      </c>
      <c r="R302" s="47"/>
      <c r="S302" s="47"/>
      <c r="T302" s="47"/>
      <c r="U302" s="65"/>
      <c r="V302" s="64"/>
      <c r="W302" s="64"/>
    </row>
    <row r="303" spans="1:23" ht="12.75" customHeight="1" x14ac:dyDescent="0.2">
      <c r="A303" s="39" t="s">
        <v>365</v>
      </c>
      <c r="B303" s="4" t="s">
        <v>366</v>
      </c>
      <c r="C303" s="4"/>
      <c r="D303" s="41" t="s">
        <v>367</v>
      </c>
      <c r="E303" s="40" t="s">
        <v>50</v>
      </c>
      <c r="F303" s="42">
        <f>VLOOKUP(B303,'MEMO CALCULO '!$B:$G,6,0)</f>
        <v>149.30999999999997</v>
      </c>
      <c r="G303" s="43">
        <f>'COMP.29_CHAPIM'!J23</f>
        <v>104.51395501000002</v>
      </c>
      <c r="H303" s="44">
        <f t="shared" si="89"/>
        <v>137.28953130113604</v>
      </c>
      <c r="I303" s="45">
        <f t="shared" si="90"/>
        <v>20498.69991857262</v>
      </c>
      <c r="K303" s="62"/>
      <c r="L303" s="63"/>
      <c r="M303" s="64"/>
      <c r="N303" s="46" t="str">
        <f t="shared" si="85"/>
        <v>COMP-29</v>
      </c>
      <c r="O303" s="47" t="str">
        <f t="shared" si="86"/>
        <v>17.8</v>
      </c>
      <c r="P303" s="47" t="str">
        <f t="shared" si="87"/>
        <v>Chapim sobre muros lineares, em granito ou mármore, l = 25 cm.</v>
      </c>
      <c r="Q303" s="47" t="str">
        <f t="shared" si="88"/>
        <v>m</v>
      </c>
      <c r="R303" s="47"/>
      <c r="S303" s="47"/>
      <c r="T303" s="47"/>
      <c r="U303" s="65"/>
      <c r="V303" s="64"/>
      <c r="W303" s="64"/>
    </row>
    <row r="304" spans="1:23" x14ac:dyDescent="0.2">
      <c r="A304" s="49"/>
      <c r="B304" s="50"/>
      <c r="C304" s="50"/>
      <c r="D304" s="50"/>
      <c r="E304" s="50"/>
      <c r="F304" s="50"/>
      <c r="G304" s="50"/>
      <c r="H304" s="51" t="s">
        <v>25</v>
      </c>
      <c r="I304" s="52">
        <f>SUM(I296:I303)</f>
        <v>907135.28891279502</v>
      </c>
      <c r="K304" s="62"/>
      <c r="L304" s="63"/>
      <c r="M304" s="64"/>
      <c r="N304" s="46">
        <f t="shared" si="85"/>
        <v>0</v>
      </c>
      <c r="O304" s="47">
        <f t="shared" si="86"/>
        <v>0</v>
      </c>
      <c r="P304" s="47">
        <f t="shared" si="87"/>
        <v>0</v>
      </c>
      <c r="Q304" s="47">
        <f t="shared" si="88"/>
        <v>0</v>
      </c>
      <c r="R304" s="47"/>
      <c r="S304" s="47"/>
      <c r="T304" s="47"/>
      <c r="U304" s="65"/>
      <c r="V304" s="64"/>
      <c r="W304" s="64"/>
    </row>
    <row r="305" spans="1:23" x14ac:dyDescent="0.2">
      <c r="A305" s="53"/>
      <c r="B305" s="54"/>
      <c r="C305" s="54"/>
      <c r="D305" s="54"/>
      <c r="E305" s="54"/>
      <c r="F305" s="54"/>
      <c r="G305" s="54"/>
      <c r="H305" s="55"/>
      <c r="I305" s="56"/>
      <c r="K305" s="62"/>
      <c r="L305" s="63"/>
      <c r="M305" s="64"/>
      <c r="N305" s="46"/>
      <c r="O305" s="47"/>
      <c r="P305" s="47"/>
      <c r="Q305" s="47"/>
      <c r="R305" s="47"/>
      <c r="S305" s="47"/>
      <c r="T305" s="47"/>
      <c r="U305" s="65"/>
      <c r="V305" s="64"/>
      <c r="W305" s="64"/>
    </row>
    <row r="306" spans="1:23" x14ac:dyDescent="0.2">
      <c r="A306" s="34">
        <v>18</v>
      </c>
      <c r="B306" s="6"/>
      <c r="C306" s="6"/>
      <c r="D306" s="36" t="s">
        <v>368</v>
      </c>
      <c r="E306" s="37"/>
      <c r="F306" s="37"/>
      <c r="G306" s="37"/>
      <c r="H306" s="37"/>
      <c r="I306" s="38"/>
      <c r="K306" s="62"/>
      <c r="L306" s="63"/>
      <c r="M306" s="64"/>
      <c r="N306" s="46"/>
      <c r="O306" s="47"/>
      <c r="P306" s="47"/>
      <c r="Q306" s="47"/>
      <c r="R306" s="47"/>
      <c r="S306" s="47"/>
      <c r="T306" s="47"/>
      <c r="U306" s="65"/>
      <c r="V306" s="64"/>
      <c r="W306" s="64"/>
    </row>
    <row r="307" spans="1:23" x14ac:dyDescent="0.2">
      <c r="A307" s="39" t="s">
        <v>369</v>
      </c>
      <c r="B307" s="40">
        <v>110201</v>
      </c>
      <c r="C307" s="40" t="s">
        <v>19</v>
      </c>
      <c r="D307" s="41" t="str">
        <f>VLOOKUP(B307,'SERVIÇOS JUNHO-2025'!$A$1:$E$8877,3,0)</f>
        <v>Forro de gesso acabamento tipo liso</v>
      </c>
      <c r="E307" s="40" t="str">
        <f>VLOOKUP(B307,'SERVIÇOS JUNHO-2025'!$A$1:$E$8877,4,0)</f>
        <v>m2</v>
      </c>
      <c r="F307" s="42">
        <f>VLOOKUP(B307,'MEMO CALCULO '!$B:$G,6,0)</f>
        <v>120.5</v>
      </c>
      <c r="G307" s="43">
        <f>VLOOKUP(B307,'SERVIÇOS JUNHO-2025'!$A$1:$E$8877,5,0)</f>
        <v>52.1</v>
      </c>
      <c r="H307" s="44">
        <f>G307*(1+$I$5)</f>
        <v>60.211970000000001</v>
      </c>
      <c r="I307" s="45">
        <f>IFERROR((F307*H307),0)</f>
        <v>7255.5423849999997</v>
      </c>
      <c r="K307" s="62"/>
      <c r="L307" s="63"/>
      <c r="M307" s="64"/>
      <c r="N307" s="46">
        <f>B307</f>
        <v>110201</v>
      </c>
      <c r="O307" s="47" t="str">
        <f>A307</f>
        <v>18.1</v>
      </c>
      <c r="P307" s="47" t="str">
        <f>D307</f>
        <v>Forro de gesso acabamento tipo liso</v>
      </c>
      <c r="Q307" s="47" t="str">
        <f>E307</f>
        <v>m2</v>
      </c>
      <c r="R307" s="47"/>
      <c r="S307" s="47"/>
      <c r="T307" s="47"/>
      <c r="U307" s="65"/>
      <c r="V307" s="64"/>
      <c r="W307" s="64"/>
    </row>
    <row r="308" spans="1:23" x14ac:dyDescent="0.2">
      <c r="A308" s="49"/>
      <c r="B308" s="50"/>
      <c r="C308" s="50"/>
      <c r="D308" s="50"/>
      <c r="E308" s="50"/>
      <c r="F308" s="50"/>
      <c r="G308" s="50"/>
      <c r="H308" s="51" t="s">
        <v>25</v>
      </c>
      <c r="I308" s="52">
        <f>SUM(I307)</f>
        <v>7255.5423849999997</v>
      </c>
      <c r="K308" s="62"/>
      <c r="L308" s="63"/>
      <c r="M308" s="64"/>
      <c r="N308" s="46"/>
      <c r="O308" s="47"/>
      <c r="P308" s="47"/>
      <c r="Q308" s="47"/>
      <c r="R308" s="47"/>
      <c r="S308" s="47"/>
      <c r="T308" s="47"/>
      <c r="U308" s="65"/>
      <c r="V308" s="64"/>
      <c r="W308" s="64"/>
    </row>
    <row r="309" spans="1:23" x14ac:dyDescent="0.2">
      <c r="A309" s="53"/>
      <c r="B309" s="54"/>
      <c r="C309" s="54"/>
      <c r="D309" s="54"/>
      <c r="E309" s="54"/>
      <c r="F309" s="54"/>
      <c r="G309" s="54"/>
      <c r="H309" s="55"/>
      <c r="I309" s="56"/>
      <c r="K309" s="62"/>
      <c r="L309" s="63"/>
      <c r="M309" s="64"/>
      <c r="N309" s="46">
        <f t="shared" ref="N309:N324" si="91">B309</f>
        <v>0</v>
      </c>
      <c r="O309" s="47">
        <f t="shared" ref="O309:O324" si="92">A309</f>
        <v>0</v>
      </c>
      <c r="P309" s="47">
        <f t="shared" ref="P309:P324" si="93">D309</f>
        <v>0</v>
      </c>
      <c r="Q309" s="47">
        <f t="shared" ref="Q309:Q324" si="94">E309</f>
        <v>0</v>
      </c>
      <c r="R309" s="47"/>
      <c r="S309" s="47"/>
      <c r="T309" s="47"/>
      <c r="U309" s="65"/>
      <c r="V309" s="64"/>
      <c r="W309" s="64"/>
    </row>
    <row r="310" spans="1:23" x14ac:dyDescent="0.2">
      <c r="A310" s="34">
        <v>19</v>
      </c>
      <c r="B310" s="6"/>
      <c r="C310" s="6"/>
      <c r="D310" s="36" t="s">
        <v>370</v>
      </c>
      <c r="E310" s="37"/>
      <c r="F310" s="37"/>
      <c r="G310" s="37"/>
      <c r="H310" s="37"/>
      <c r="I310" s="38"/>
      <c r="K310" s="62"/>
      <c r="L310" s="63"/>
      <c r="M310" s="64"/>
      <c r="N310" s="46">
        <f t="shared" si="91"/>
        <v>0</v>
      </c>
      <c r="O310" s="47">
        <f t="shared" si="92"/>
        <v>19</v>
      </c>
      <c r="P310" s="47" t="str">
        <f t="shared" si="93"/>
        <v>SERVIÇOS COMPLEMENTARES</v>
      </c>
      <c r="Q310" s="47">
        <f t="shared" si="94"/>
        <v>0</v>
      </c>
      <c r="R310" s="47"/>
      <c r="S310" s="47"/>
      <c r="T310" s="47"/>
      <c r="U310" s="65"/>
      <c r="V310" s="64"/>
      <c r="W310" s="64"/>
    </row>
    <row r="311" spans="1:23" x14ac:dyDescent="0.2">
      <c r="A311" s="34" t="s">
        <v>371</v>
      </c>
      <c r="B311" s="35"/>
      <c r="C311" s="35"/>
      <c r="D311" s="36" t="s">
        <v>372</v>
      </c>
      <c r="E311" s="37"/>
      <c r="F311" s="37"/>
      <c r="G311" s="37"/>
      <c r="H311" s="37"/>
      <c r="I311" s="38"/>
      <c r="K311" s="62"/>
      <c r="L311" s="63"/>
      <c r="M311" s="64"/>
      <c r="N311" s="46">
        <f t="shared" si="91"/>
        <v>0</v>
      </c>
      <c r="O311" s="47" t="str">
        <f t="shared" si="92"/>
        <v>19.1</v>
      </c>
      <c r="P311" s="47" t="str">
        <f t="shared" si="93"/>
        <v>EXTERNOS</v>
      </c>
      <c r="Q311" s="47">
        <f t="shared" si="94"/>
        <v>0</v>
      </c>
      <c r="R311" s="47"/>
      <c r="S311" s="47"/>
      <c r="T311" s="47"/>
      <c r="U311" s="65"/>
      <c r="V311" s="64"/>
      <c r="W311" s="64"/>
    </row>
    <row r="312" spans="1:23" ht="38.25" x14ac:dyDescent="0.2">
      <c r="A312" s="39" t="s">
        <v>373</v>
      </c>
      <c r="B312" s="40">
        <v>30304</v>
      </c>
      <c r="C312" s="40" t="s">
        <v>19</v>
      </c>
      <c r="D312" s="41" t="str">
        <f>VLOOKUP(B312,'SERVIÇOS JUNHO-2025'!$A$1:$E$8877,3,0)</f>
        <v>Índice de preço para remoção de entulho decorrente da execução de obras (Classe A CONAMA - NBR 10.004 - Classe II-B), incluindo aluguel da caçamba, carga, transporte e descarga em área licenciada</v>
      </c>
      <c r="E312" s="40" t="str">
        <f>VLOOKUP(B312,'SERVIÇOS JUNHO-2025'!$A$1:$E$8877,4,0)</f>
        <v>m3</v>
      </c>
      <c r="F312" s="42">
        <f>VLOOKUP(B312,'MEMO CALCULO '!$B:$G,6,0)</f>
        <v>232.3</v>
      </c>
      <c r="G312" s="43">
        <f>VLOOKUP(B312,'SERVIÇOS JUNHO-2025'!$A$1:$E$8877,5,0)</f>
        <v>84.39</v>
      </c>
      <c r="H312" s="44">
        <f t="shared" ref="H312:H317" si="95">G312*(1+$I$6)</f>
        <v>110.85470400000001</v>
      </c>
      <c r="I312" s="45">
        <f t="shared" ref="I312:I317" si="96">IFERROR((F312*H312),0)</f>
        <v>25751.547739200003</v>
      </c>
      <c r="K312" s="62"/>
      <c r="L312" s="63"/>
      <c r="M312" s="64"/>
      <c r="N312" s="46">
        <f t="shared" si="91"/>
        <v>30304</v>
      </c>
      <c r="O312" s="47" t="str">
        <f t="shared" si="92"/>
        <v>19.1.1</v>
      </c>
      <c r="P312" s="47" t="str">
        <f t="shared" si="93"/>
        <v>Índice de preço para remoção de entulho decorrente da execução de obras (Classe A CONAMA - NBR 10.004 - Classe II-B), incluindo aluguel da caçamba, carga, transporte e descarga em área licenciada</v>
      </c>
      <c r="Q312" s="47" t="str">
        <f t="shared" si="94"/>
        <v>m3</v>
      </c>
      <c r="R312" s="47"/>
      <c r="S312" s="47"/>
      <c r="T312" s="47"/>
      <c r="U312" s="65"/>
      <c r="V312" s="64"/>
      <c r="W312" s="64"/>
    </row>
    <row r="313" spans="1:23" x14ac:dyDescent="0.2">
      <c r="A313" s="39" t="s">
        <v>374</v>
      </c>
      <c r="B313" s="40">
        <v>200401</v>
      </c>
      <c r="C313" s="40" t="s">
        <v>19</v>
      </c>
      <c r="D313" s="41" t="str">
        <f>VLOOKUP(B313,'SERVIÇOS JUNHO-2025'!$A$1:$E$8877,3,0)</f>
        <v>Limpeza geral da obra (edificação)</v>
      </c>
      <c r="E313" s="40" t="str">
        <f>VLOOKUP(B313,'SERVIÇOS JUNHO-2025'!$A$1:$E$8877,4,0)</f>
        <v>m2</v>
      </c>
      <c r="F313" s="42">
        <f>VLOOKUP(B313,'MEMO CALCULO '!$B:$G,6,0)</f>
        <v>2583.4499999999998</v>
      </c>
      <c r="G313" s="43">
        <f>VLOOKUP(B313,'SERVIÇOS JUNHO-2025'!$A$1:$E$8877,5,0)</f>
        <v>9.89</v>
      </c>
      <c r="H313" s="44">
        <f t="shared" si="95"/>
        <v>12.991504000000003</v>
      </c>
      <c r="I313" s="45">
        <f t="shared" si="96"/>
        <v>33562.901008800007</v>
      </c>
      <c r="K313" s="62"/>
      <c r="L313" s="63"/>
      <c r="M313" s="64"/>
      <c r="N313" s="46">
        <f t="shared" si="91"/>
        <v>200401</v>
      </c>
      <c r="O313" s="47" t="str">
        <f t="shared" si="92"/>
        <v>19.1.2</v>
      </c>
      <c r="P313" s="47" t="str">
        <f t="shared" si="93"/>
        <v>Limpeza geral da obra (edificação)</v>
      </c>
      <c r="Q313" s="47" t="str">
        <f t="shared" si="94"/>
        <v>m2</v>
      </c>
      <c r="R313" s="47"/>
      <c r="S313" s="47"/>
      <c r="T313" s="47"/>
      <c r="U313" s="65"/>
      <c r="V313" s="64"/>
      <c r="W313" s="64"/>
    </row>
    <row r="314" spans="1:23" x14ac:dyDescent="0.2">
      <c r="A314" s="39" t="s">
        <v>375</v>
      </c>
      <c r="B314" s="40">
        <v>200402</v>
      </c>
      <c r="C314" s="40" t="s">
        <v>19</v>
      </c>
      <c r="D314" s="41" t="str">
        <f>VLOOKUP(B314,'SERVIÇOS JUNHO-2025'!$A$1:$E$8877,3,0)</f>
        <v>Limpeza geral de obras (quadras, praças e jardins)</v>
      </c>
      <c r="E314" s="40" t="str">
        <f>VLOOKUP(B314,'SERVIÇOS JUNHO-2025'!$A$1:$E$8877,4,0)</f>
        <v>m2</v>
      </c>
      <c r="F314" s="42">
        <f>VLOOKUP(B314,'MEMO CALCULO '!$B:$G,6,0)</f>
        <v>4310.01</v>
      </c>
      <c r="G314" s="43">
        <f>VLOOKUP(B314,'SERVIÇOS JUNHO-2025'!$A$1:$E$8877,5,0)</f>
        <v>1.37</v>
      </c>
      <c r="H314" s="44">
        <f t="shared" si="95"/>
        <v>1.7996320000000003</v>
      </c>
      <c r="I314" s="45">
        <f t="shared" si="96"/>
        <v>7756.4319163200016</v>
      </c>
      <c r="K314" s="62"/>
      <c r="L314" s="63"/>
      <c r="M314" s="64"/>
      <c r="N314" s="46">
        <f t="shared" si="91"/>
        <v>200402</v>
      </c>
      <c r="O314" s="47" t="str">
        <f t="shared" si="92"/>
        <v>19.1.3</v>
      </c>
      <c r="P314" s="47" t="str">
        <f t="shared" si="93"/>
        <v>Limpeza geral de obras (quadras, praças e jardins)</v>
      </c>
      <c r="Q314" s="47" t="str">
        <f t="shared" si="94"/>
        <v>m2</v>
      </c>
      <c r="R314" s="47"/>
      <c r="S314" s="47"/>
      <c r="T314" s="47"/>
      <c r="U314" s="65"/>
      <c r="V314" s="64"/>
      <c r="W314" s="64"/>
    </row>
    <row r="315" spans="1:23" ht="51" x14ac:dyDescent="0.2">
      <c r="A315" s="39" t="s">
        <v>376</v>
      </c>
      <c r="B315" s="40">
        <v>200141</v>
      </c>
      <c r="C315" s="40" t="s">
        <v>19</v>
      </c>
      <c r="D315" s="41" t="str">
        <f>VLOOKUP(B315,'SERVIÇOS JUNHO-2025'!$A$1:$E$8877,3,0)</f>
        <v>Cercamento em gradil em aço galvanizado soldado e revestido em poliéster por processo de pintura eletrostática 100micra, malha 5x20cm, fio diâm. 5,00mm. Inclusive acessórios e poste. Dimensões dos painéis: 2,50x2,03m - Nylofor ou equivalente</v>
      </c>
      <c r="E315" s="40" t="str">
        <f>VLOOKUP(B315,'SERVIÇOS JUNHO-2025'!$A$1:$E$8877,4,0)</f>
        <v>m</v>
      </c>
      <c r="F315" s="42">
        <f>VLOOKUP(B315,'MEMO CALCULO '!$B:$G,6,0)</f>
        <v>420</v>
      </c>
      <c r="G315" s="43">
        <f>VLOOKUP(B315,'SERVIÇOS JUNHO-2025'!$A$1:$E$8877,5,0)</f>
        <v>413.8</v>
      </c>
      <c r="H315" s="44">
        <f t="shared" si="95"/>
        <v>543.56768000000011</v>
      </c>
      <c r="I315" s="45">
        <f t="shared" si="96"/>
        <v>228298.42560000005</v>
      </c>
      <c r="K315" s="62"/>
      <c r="L315" s="63"/>
      <c r="M315" s="64"/>
      <c r="N315" s="46">
        <f t="shared" si="91"/>
        <v>200141</v>
      </c>
      <c r="O315" s="47" t="str">
        <f t="shared" si="92"/>
        <v>19.1.4</v>
      </c>
      <c r="P315" s="47" t="str">
        <f t="shared" si="93"/>
        <v>Cercamento em gradil em aço galvanizado soldado e revestido em poliéster por processo de pintura eletrostática 100micra, malha 5x20cm, fio diâm. 5,00mm. Inclusive acessórios e poste. Dimensões dos painéis: 2,50x2,03m - Nylofor ou equivalente</v>
      </c>
      <c r="Q315" s="47" t="str">
        <f t="shared" si="94"/>
        <v>m</v>
      </c>
      <c r="R315" s="47"/>
      <c r="S315" s="47"/>
      <c r="T315" s="47"/>
      <c r="U315" s="65"/>
      <c r="V315" s="64"/>
      <c r="W315" s="64"/>
    </row>
    <row r="316" spans="1:23" ht="25.5" x14ac:dyDescent="0.2">
      <c r="A316" s="39" t="s">
        <v>377</v>
      </c>
      <c r="B316" s="40">
        <v>200326</v>
      </c>
      <c r="C316" s="40" t="s">
        <v>19</v>
      </c>
      <c r="D316" s="41" t="str">
        <f>VLOOKUP(B316,'SERVIÇOS JUNHO-2025'!$A$1:$E$8877,3,0)</f>
        <v>Fornecimento e plantio de grama em placas tipo esmeralda, inclusive fornecimento de terra vegetal</v>
      </c>
      <c r="E316" s="40" t="str">
        <f>VLOOKUP(B316,'SERVIÇOS JUNHO-2025'!$A$1:$E$8877,4,0)</f>
        <v>m2</v>
      </c>
      <c r="F316" s="42">
        <f>VLOOKUP(B316,'MEMO CALCULO '!$B:$G,6,0)</f>
        <v>17.829999999999998</v>
      </c>
      <c r="G316" s="43">
        <f>VLOOKUP(B316,'SERVIÇOS JUNHO-2025'!$A$1:$E$8877,5,0)</f>
        <v>31.97</v>
      </c>
      <c r="H316" s="44">
        <f t="shared" si="95"/>
        <v>41.995792000000002</v>
      </c>
      <c r="I316" s="45">
        <f t="shared" si="96"/>
        <v>748.78497135999999</v>
      </c>
      <c r="K316" s="62"/>
      <c r="L316" s="63"/>
      <c r="M316" s="64"/>
      <c r="N316" s="46">
        <f t="shared" si="91"/>
        <v>200326</v>
      </c>
      <c r="O316" s="47" t="str">
        <f t="shared" si="92"/>
        <v>19.1.5</v>
      </c>
      <c r="P316" s="47" t="str">
        <f t="shared" si="93"/>
        <v>Fornecimento e plantio de grama em placas tipo esmeralda, inclusive fornecimento de terra vegetal</v>
      </c>
      <c r="Q316" s="47" t="str">
        <f t="shared" si="94"/>
        <v>m2</v>
      </c>
      <c r="R316" s="47"/>
      <c r="S316" s="47"/>
      <c r="T316" s="47"/>
      <c r="U316" s="65"/>
      <c r="V316" s="64"/>
      <c r="W316" s="64"/>
    </row>
    <row r="317" spans="1:23" ht="48.75" customHeight="1" x14ac:dyDescent="0.2">
      <c r="A317" s="39" t="s">
        <v>378</v>
      </c>
      <c r="B317" s="4" t="s">
        <v>379</v>
      </c>
      <c r="C317" s="4"/>
      <c r="D317" s="41" t="s">
        <v>380</v>
      </c>
      <c r="E317" s="68" t="s">
        <v>50</v>
      </c>
      <c r="F317" s="42">
        <f>VLOOKUP(B317,'MEMO CALCULO '!$B:$G,6,0)</f>
        <v>2.6</v>
      </c>
      <c r="G317" s="86">
        <f>'COMP.30_ESCADA'!J21</f>
        <v>1207.7563990000001</v>
      </c>
      <c r="H317" s="44">
        <f t="shared" si="95"/>
        <v>1586.5088057264002</v>
      </c>
      <c r="I317" s="45">
        <f t="shared" si="96"/>
        <v>4124.9228948886403</v>
      </c>
      <c r="K317" s="62"/>
      <c r="L317" s="63"/>
      <c r="M317" s="64"/>
      <c r="N317" s="46" t="str">
        <f t="shared" si="91"/>
        <v>COMP-30</v>
      </c>
      <c r="O317" s="47" t="str">
        <f t="shared" si="92"/>
        <v>19.1.6</v>
      </c>
      <c r="P317" s="47" t="str">
        <f t="shared" si="93"/>
        <v>Escada marinheiro sem guarda corpo, L=40cm, executada em barras chata ferro galvanizado 1 1/4" x 1/4", sendo os degraus barra redonda ferro galvanizado d=5/8", espaçados de 30cm, pintada, inclusive instalação</v>
      </c>
      <c r="Q317" s="47" t="str">
        <f t="shared" si="94"/>
        <v>m</v>
      </c>
      <c r="R317" s="47"/>
      <c r="S317" s="47"/>
      <c r="T317" s="47"/>
      <c r="U317" s="65"/>
      <c r="V317" s="64"/>
      <c r="W317" s="64"/>
    </row>
    <row r="318" spans="1:23" x14ac:dyDescent="0.2">
      <c r="A318" s="34" t="s">
        <v>381</v>
      </c>
      <c r="B318" s="6"/>
      <c r="C318" s="6"/>
      <c r="D318" s="36" t="s">
        <v>382</v>
      </c>
      <c r="E318" s="37"/>
      <c r="F318" s="37"/>
      <c r="G318" s="37"/>
      <c r="H318" s="37"/>
      <c r="I318" s="38"/>
      <c r="K318" s="62"/>
      <c r="L318" s="63"/>
      <c r="M318" s="64"/>
      <c r="N318" s="46">
        <f t="shared" si="91"/>
        <v>0</v>
      </c>
      <c r="O318" s="47" t="str">
        <f t="shared" si="92"/>
        <v>19.2</v>
      </c>
      <c r="P318" s="47" t="str">
        <f t="shared" si="93"/>
        <v>PAVIMENTAÇÃO</v>
      </c>
      <c r="Q318" s="47">
        <f t="shared" si="94"/>
        <v>0</v>
      </c>
      <c r="R318" s="47"/>
      <c r="S318" s="47"/>
      <c r="T318" s="47"/>
      <c r="U318" s="65"/>
      <c r="V318" s="64"/>
      <c r="W318" s="64"/>
    </row>
    <row r="319" spans="1:23" ht="62.25" customHeight="1" x14ac:dyDescent="0.2">
      <c r="A319" s="39" t="s">
        <v>383</v>
      </c>
      <c r="B319" s="40">
        <v>200206</v>
      </c>
      <c r="C319" s="40" t="s">
        <v>19</v>
      </c>
      <c r="D319" s="41" t="str">
        <f>VLOOKUP(B319,'SERVIÇOS JUNHO-2025'!$A$1:$E$8877,3,0)</f>
        <v>Execução de pavimentação com blocos intertravados de concreto tipo 'pavi-s', espessura de 8 cm e resistência mínima de 35 MPa, assentados sobre colchão de pó de pedra de 10 cm, com rejuntamento em areia, compactação com placa vibratória e cortes com cortadora de piso</v>
      </c>
      <c r="E319" s="40" t="str">
        <f>VLOOKUP(B319,'SERVIÇOS JUNHO-2025'!$A$1:$E$8877,4,0)</f>
        <v>m2</v>
      </c>
      <c r="F319" s="42">
        <f>VLOOKUP(B319,'MEMO CALCULO '!$B:$G,6,0)</f>
        <v>4310.01</v>
      </c>
      <c r="G319" s="43">
        <f>VLOOKUP(B319,'SERVIÇOS JUNHO-2025'!$A$1:$E$8877,5,0)</f>
        <v>112.62</v>
      </c>
      <c r="H319" s="44">
        <f>G319*(1+$I$6)</f>
        <v>147.93763200000001</v>
      </c>
      <c r="I319" s="45">
        <f>IFERROR((F319*H319),0)</f>
        <v>637612.67329632002</v>
      </c>
      <c r="K319" s="62"/>
      <c r="L319" s="63"/>
      <c r="M319" s="64"/>
      <c r="N319" s="46">
        <f t="shared" si="91"/>
        <v>200206</v>
      </c>
      <c r="O319" s="47" t="str">
        <f t="shared" si="92"/>
        <v>19.2.1</v>
      </c>
      <c r="P319" s="47" t="str">
        <f t="shared" si="93"/>
        <v>Execução de pavimentação com blocos intertravados de concreto tipo 'pavi-s', espessura de 8 cm e resistência mínima de 35 MPa, assentados sobre colchão de pó de pedra de 10 cm, com rejuntamento em areia, compactação com placa vibratória e cortes com cortadora de piso</v>
      </c>
      <c r="Q319" s="47" t="str">
        <f t="shared" si="94"/>
        <v>m2</v>
      </c>
      <c r="R319" s="47"/>
      <c r="S319" s="47"/>
      <c r="T319" s="47"/>
      <c r="U319" s="65"/>
      <c r="V319" s="64"/>
      <c r="W319" s="64"/>
    </row>
    <row r="320" spans="1:23" ht="38.25" x14ac:dyDescent="0.2">
      <c r="A320" s="39" t="s">
        <v>384</v>
      </c>
      <c r="B320" s="40">
        <v>200202</v>
      </c>
      <c r="C320" s="40" t="s">
        <v>19</v>
      </c>
      <c r="D320" s="41" t="str">
        <f>VLOOKUP(B320,'SERVIÇOS JUNHO-2025'!$A$1:$E$8877,3,0)</f>
        <v>Assentamento de meio-fio pré-moldado de concreto com dimensões de 15 x 12 x 30 x 100 cm, rejuntado com argamassa de cimento e areia no traço 1:3</v>
      </c>
      <c r="E320" s="40" t="str">
        <f>VLOOKUP(B320,'SERVIÇOS JUNHO-2025'!$A$1:$E$8877,4,0)</f>
        <v>m</v>
      </c>
      <c r="F320" s="42">
        <f>VLOOKUP(B320,'MEMO CALCULO '!$B:$G,6,0)</f>
        <v>207</v>
      </c>
      <c r="G320" s="43">
        <f>VLOOKUP(B320,'SERVIÇOS JUNHO-2025'!$A$1:$E$8877,5,0)</f>
        <v>74.05</v>
      </c>
      <c r="H320" s="44">
        <f>G320*(1+$I$6)</f>
        <v>97.272080000000003</v>
      </c>
      <c r="I320" s="45">
        <f>IFERROR((F320*H320),0)</f>
        <v>20135.32056</v>
      </c>
      <c r="K320" s="62"/>
      <c r="L320" s="63"/>
      <c r="M320" s="64"/>
      <c r="N320" s="46">
        <f t="shared" si="91"/>
        <v>200202</v>
      </c>
      <c r="O320" s="47" t="str">
        <f t="shared" si="92"/>
        <v>19.2.2</v>
      </c>
      <c r="P320" s="47" t="str">
        <f t="shared" si="93"/>
        <v>Assentamento de meio-fio pré-moldado de concreto com dimensões de 15 x 12 x 30 x 100 cm, rejuntado com argamassa de cimento e areia no traço 1:3</v>
      </c>
      <c r="Q320" s="47" t="str">
        <f t="shared" si="94"/>
        <v>m</v>
      </c>
      <c r="R320" s="47"/>
      <c r="S320" s="47"/>
      <c r="T320" s="47"/>
      <c r="U320" s="65"/>
      <c r="V320" s="64"/>
      <c r="W320" s="64"/>
    </row>
    <row r="321" spans="1:23" ht="38.25" x14ac:dyDescent="0.2">
      <c r="A321" s="39" t="s">
        <v>385</v>
      </c>
      <c r="B321" s="40">
        <v>200209</v>
      </c>
      <c r="C321" s="40" t="s">
        <v>19</v>
      </c>
      <c r="D321" s="41" t="str">
        <f>VLOOKUP(B321,'SERVIÇOS JUNHO-2025'!$A$1:$E$8877,3,0)</f>
        <v>Execução de passeio cimentado com acabamento camurçado, em argamassa traço 1:3 (cimento e areia) com 1,5 cm de espessura, sobre lastro de concreto de 8 cm, incluindo preparo da caixa.</v>
      </c>
      <c r="E321" s="40" t="str">
        <f>VLOOKUP(B321,'SERVIÇOS JUNHO-2025'!$A$1:$E$8877,4,0)</f>
        <v>m2</v>
      </c>
      <c r="F321" s="42">
        <f>VLOOKUP(B321,'MEMO CALCULO '!$B:$G,6,0)</f>
        <v>250.82</v>
      </c>
      <c r="G321" s="43">
        <f>VLOOKUP(B321,'SERVIÇOS JUNHO-2025'!$A$1:$E$8877,5,0)</f>
        <v>162.69</v>
      </c>
      <c r="H321" s="44">
        <f>G321*(1+$I$6)</f>
        <v>213.70958400000001</v>
      </c>
      <c r="I321" s="45">
        <f>IFERROR((F321*H321),0)</f>
        <v>53602.63785888</v>
      </c>
      <c r="K321" s="62"/>
      <c r="L321" s="63"/>
      <c r="M321" s="64"/>
      <c r="N321" s="46">
        <f t="shared" si="91"/>
        <v>200209</v>
      </c>
      <c r="O321" s="47" t="str">
        <f t="shared" si="92"/>
        <v>19.2.3</v>
      </c>
      <c r="P321" s="47" t="str">
        <f t="shared" si="93"/>
        <v>Execução de passeio cimentado com acabamento camurçado, em argamassa traço 1:3 (cimento e areia) com 1,5 cm de espessura, sobre lastro de concreto de 8 cm, incluindo preparo da caixa.</v>
      </c>
      <c r="Q321" s="47" t="str">
        <f t="shared" si="94"/>
        <v>m2</v>
      </c>
      <c r="R321" s="47"/>
      <c r="S321" s="47"/>
      <c r="T321" s="47"/>
      <c r="U321" s="65"/>
      <c r="V321" s="64"/>
      <c r="W321" s="64"/>
    </row>
    <row r="322" spans="1:23" x14ac:dyDescent="0.2">
      <c r="A322" s="34" t="s">
        <v>386</v>
      </c>
      <c r="B322" s="6"/>
      <c r="C322" s="6"/>
      <c r="D322" s="36" t="s">
        <v>387</v>
      </c>
      <c r="E322" s="37"/>
      <c r="F322" s="37"/>
      <c r="G322" s="37"/>
      <c r="H322" s="37"/>
      <c r="I322" s="38"/>
      <c r="K322" s="62"/>
      <c r="L322" s="63"/>
      <c r="M322" s="64"/>
      <c r="N322" s="46">
        <f t="shared" si="91"/>
        <v>0</v>
      </c>
      <c r="O322" s="47" t="str">
        <f t="shared" si="92"/>
        <v>19.3</v>
      </c>
      <c r="P322" s="47" t="str">
        <f t="shared" si="93"/>
        <v>INTERNOS</v>
      </c>
      <c r="Q322" s="47">
        <f t="shared" si="94"/>
        <v>0</v>
      </c>
      <c r="R322" s="47"/>
      <c r="S322" s="47"/>
      <c r="T322" s="47"/>
      <c r="U322" s="65"/>
      <c r="V322" s="64"/>
      <c r="W322" s="64"/>
    </row>
    <row r="323" spans="1:23" x14ac:dyDescent="0.2">
      <c r="A323" s="39" t="s">
        <v>388</v>
      </c>
      <c r="B323" s="40">
        <v>210210</v>
      </c>
      <c r="C323" s="40" t="s">
        <v>19</v>
      </c>
      <c r="D323" s="87" t="str">
        <f>VLOOKUP(B323,'SERVIÇOS JUNHO-2025'!$A$1:$E$8877,3,0)</f>
        <v>Prateleiras em granito cinza andorinha, esp. 2cm</v>
      </c>
      <c r="E323" s="40" t="str">
        <f>VLOOKUP(B323,'SERVIÇOS JUNHO-2025'!$A$1:$E$8877,4,0)</f>
        <v>m2</v>
      </c>
      <c r="F323" s="42">
        <f>VLOOKUP(B323,'MEMO CALCULO '!$B:$G,6,0)</f>
        <v>85.800000000000011</v>
      </c>
      <c r="G323" s="43">
        <f>VLOOKUP(B323,'SERVIÇOS JUNHO-2025'!$A$1:$E$8877,5,0)</f>
        <v>360.75</v>
      </c>
      <c r="H323" s="44">
        <f>G323*(1+$I$6)</f>
        <v>473.88120000000004</v>
      </c>
      <c r="I323" s="45">
        <f>IFERROR((F323*H323),0)</f>
        <v>40659.006960000006</v>
      </c>
      <c r="K323" s="62"/>
      <c r="L323" s="63"/>
      <c r="M323" s="64"/>
      <c r="N323" s="46">
        <f t="shared" si="91"/>
        <v>210210</v>
      </c>
      <c r="O323" s="47" t="str">
        <f t="shared" si="92"/>
        <v>19.3.1</v>
      </c>
      <c r="P323" s="47" t="str">
        <f t="shared" si="93"/>
        <v>Prateleiras em granito cinza andorinha, esp. 2cm</v>
      </c>
      <c r="Q323" s="47" t="str">
        <f t="shared" si="94"/>
        <v>m2</v>
      </c>
      <c r="R323" s="47"/>
      <c r="S323" s="47"/>
      <c r="T323" s="47"/>
      <c r="U323" s="65"/>
      <c r="V323" s="64"/>
      <c r="W323" s="64"/>
    </row>
    <row r="324" spans="1:23" ht="25.5" x14ac:dyDescent="0.2">
      <c r="A324" s="39" t="s">
        <v>389</v>
      </c>
      <c r="B324" s="40">
        <v>210109</v>
      </c>
      <c r="C324" s="40" t="s">
        <v>19</v>
      </c>
      <c r="D324" s="87" t="str">
        <f>VLOOKUP(B324,'SERVIÇOS JUNHO-2025'!$A$1:$E$8877,3,0)</f>
        <v>Quadro mural de azulejo extra 15 x 15 cm e moldura de madeira de lei de 7.0 x 2.5 cm nas dimensões de 2.09 x 1.04 m</v>
      </c>
      <c r="E324" s="40" t="str">
        <f>VLOOKUP(B324,'SERVIÇOS JUNHO-2025'!$A$1:$E$8877,4,0)</f>
        <v>und</v>
      </c>
      <c r="F324" s="42">
        <f>VLOOKUP(B324,'MEMO CALCULO '!$B:$G,6,0)</f>
        <v>30</v>
      </c>
      <c r="G324" s="43">
        <f>VLOOKUP(B324,'SERVIÇOS JUNHO-2025'!$A$1:$E$8877,5,0)</f>
        <v>625.47</v>
      </c>
      <c r="H324" s="44">
        <f>G324*(1+$I$6)</f>
        <v>821.61739200000011</v>
      </c>
      <c r="I324" s="45">
        <f>IFERROR((F324*H324),0)</f>
        <v>24648.521760000003</v>
      </c>
      <c r="K324" s="62"/>
      <c r="L324" s="63"/>
      <c r="M324" s="64"/>
      <c r="N324" s="46">
        <f t="shared" si="91"/>
        <v>210109</v>
      </c>
      <c r="O324" s="47" t="str">
        <f t="shared" si="92"/>
        <v>19.3.2</v>
      </c>
      <c r="P324" s="47" t="str">
        <f t="shared" si="93"/>
        <v>Quadro mural de azulejo extra 15 x 15 cm e moldura de madeira de lei de 7.0 x 2.5 cm nas dimensões de 2.09 x 1.04 m</v>
      </c>
      <c r="Q324" s="47" t="str">
        <f t="shared" si="94"/>
        <v>und</v>
      </c>
      <c r="R324" s="47"/>
      <c r="S324" s="47"/>
      <c r="T324" s="47"/>
      <c r="U324" s="65"/>
      <c r="V324" s="64"/>
      <c r="W324" s="64"/>
    </row>
    <row r="325" spans="1:23" x14ac:dyDescent="0.2">
      <c r="A325" s="34" t="s">
        <v>390</v>
      </c>
      <c r="B325" s="6"/>
      <c r="C325" s="6"/>
      <c r="D325" s="36" t="s">
        <v>391</v>
      </c>
      <c r="E325" s="37"/>
      <c r="F325" s="37"/>
      <c r="G325" s="37"/>
      <c r="H325" s="37"/>
      <c r="I325" s="38"/>
      <c r="K325" s="62"/>
      <c r="L325" s="63"/>
      <c r="M325" s="64"/>
      <c r="N325" s="46"/>
      <c r="O325" s="47"/>
      <c r="P325" s="47"/>
      <c r="Q325" s="47"/>
      <c r="R325" s="47"/>
      <c r="S325" s="47"/>
      <c r="T325" s="47"/>
      <c r="U325" s="65"/>
      <c r="V325" s="64"/>
      <c r="W325" s="64"/>
    </row>
    <row r="326" spans="1:23" ht="12.75" customHeight="1" x14ac:dyDescent="0.2">
      <c r="A326" s="39" t="s">
        <v>392</v>
      </c>
      <c r="B326" s="5" t="s">
        <v>393</v>
      </c>
      <c r="C326" s="5"/>
      <c r="D326" s="88" t="s">
        <v>394</v>
      </c>
      <c r="E326" s="48" t="s">
        <v>50</v>
      </c>
      <c r="F326" s="42">
        <f>VLOOKUP(B326,'MEMO CALCULO '!$B:$G,6,0)</f>
        <v>43.15</v>
      </c>
      <c r="G326" s="43">
        <f>'COMP.31_CORRIMÃO'!J21</f>
        <v>311.52687900000001</v>
      </c>
      <c r="H326" s="44">
        <f>G326*(1+$I$6)</f>
        <v>409.22170825440003</v>
      </c>
      <c r="I326" s="45">
        <f>IFERROR((F326*H326),0)</f>
        <v>17657.91671117736</v>
      </c>
      <c r="K326" s="62"/>
      <c r="L326" s="63"/>
      <c r="M326" s="64"/>
      <c r="N326" s="46" t="str">
        <f>B326</f>
        <v>COMP-31</v>
      </c>
      <c r="O326" s="47" t="str">
        <f>A326</f>
        <v>19.4.1</v>
      </c>
      <c r="P326" s="47" t="str">
        <f t="shared" ref="P326:Q330" si="97">D326</f>
        <v>Corrimão em aço inox ø= 2"</v>
      </c>
      <c r="Q326" s="47" t="str">
        <f t="shared" si="97"/>
        <v>m</v>
      </c>
      <c r="R326" s="47"/>
      <c r="S326" s="47"/>
      <c r="T326" s="47"/>
      <c r="U326" s="65"/>
      <c r="V326" s="64"/>
      <c r="W326" s="64"/>
    </row>
    <row r="327" spans="1:23" ht="36.75" customHeight="1" x14ac:dyDescent="0.2">
      <c r="A327" s="39" t="s">
        <v>395</v>
      </c>
      <c r="B327" s="5" t="s">
        <v>396</v>
      </c>
      <c r="C327" s="5"/>
      <c r="D327" s="88" t="s">
        <v>397</v>
      </c>
      <c r="E327" s="48" t="s">
        <v>54</v>
      </c>
      <c r="F327" s="42">
        <f>VLOOKUP(B327,'MEMO CALCULO '!$B:$G,6,0)</f>
        <v>321.81</v>
      </c>
      <c r="G327" s="89">
        <v>537</v>
      </c>
      <c r="H327" s="44">
        <f>G327*(1+$I$5)</f>
        <v>620.61090000000002</v>
      </c>
      <c r="I327" s="45">
        <f>IFERROR((F327*H327),0)</f>
        <v>199718.793729</v>
      </c>
      <c r="K327" s="62"/>
      <c r="L327" s="63"/>
      <c r="M327" s="64"/>
      <c r="N327" s="46" t="str">
        <f>B327</f>
        <v>COTAÇÃO DE MERCADO 02</v>
      </c>
      <c r="O327" s="47" t="str">
        <f>A327</f>
        <v>19.4.2</v>
      </c>
      <c r="P327" s="47" t="str">
        <f t="shared" si="97"/>
        <v>Placa de ACM, espessura mínima 3 mm, pintura PVDF, incluindo fornecimento, estrutura metálica de suporte (se necessário), materiais de fixação, montagem e instalação.</v>
      </c>
      <c r="Q327" s="47" t="str">
        <f t="shared" si="97"/>
        <v>m2</v>
      </c>
      <c r="R327" s="47"/>
      <c r="S327" s="47"/>
      <c r="T327" s="47"/>
      <c r="U327" s="65"/>
      <c r="V327" s="64"/>
      <c r="W327" s="64"/>
    </row>
    <row r="328" spans="1:23" ht="24.75" customHeight="1" x14ac:dyDescent="0.2">
      <c r="A328" s="39" t="s">
        <v>398</v>
      </c>
      <c r="B328" s="5" t="s">
        <v>399</v>
      </c>
      <c r="C328" s="5"/>
      <c r="D328" s="88" t="s">
        <v>400</v>
      </c>
      <c r="E328" s="40" t="s">
        <v>54</v>
      </c>
      <c r="F328" s="42">
        <f>VLOOKUP(B328,'MEMO CALCULO '!$B:$G,6,0)</f>
        <v>7.88</v>
      </c>
      <c r="G328" s="89">
        <v>537</v>
      </c>
      <c r="H328" s="44">
        <f>G328*(1+$I$5)</f>
        <v>620.61090000000002</v>
      </c>
      <c r="I328" s="45">
        <f>IFERROR((F328*H328),0)</f>
        <v>4890.4138920000005</v>
      </c>
      <c r="K328" s="62"/>
      <c r="L328" s="63"/>
      <c r="M328" s="64"/>
      <c r="N328" s="46" t="str">
        <f>B328</f>
        <v>COTAÇÃO DE MERCADO 03</v>
      </c>
      <c r="O328" s="47" t="str">
        <f>A328</f>
        <v>19.4.3</v>
      </c>
      <c r="P328" s="47" t="str">
        <f t="shared" si="97"/>
        <v>Letreiro em ACM  colorido personalizado, letras individuais, incluindo fornecimento completo, personalização, estrutura de fixação e instalação.</v>
      </c>
      <c r="Q328" s="47" t="str">
        <f t="shared" si="97"/>
        <v>m2</v>
      </c>
      <c r="R328" s="47"/>
      <c r="S328" s="47"/>
      <c r="T328" s="47"/>
      <c r="U328" s="65"/>
      <c r="V328" s="64"/>
      <c r="W328" s="64"/>
    </row>
    <row r="329" spans="1:23" x14ac:dyDescent="0.2">
      <c r="A329" s="49"/>
      <c r="B329" s="50"/>
      <c r="C329" s="50"/>
      <c r="D329" s="83"/>
      <c r="E329" s="50"/>
      <c r="F329" s="50"/>
      <c r="G329" s="50"/>
      <c r="H329" s="51" t="s">
        <v>25</v>
      </c>
      <c r="I329" s="52">
        <f>SUM(I312:I328)</f>
        <v>1299168.298897946</v>
      </c>
      <c r="K329" s="62"/>
      <c r="L329" s="63"/>
      <c r="M329" s="64"/>
      <c r="N329" s="46">
        <f>B329</f>
        <v>0</v>
      </c>
      <c r="O329" s="47">
        <f>A329</f>
        <v>0</v>
      </c>
      <c r="P329" s="47">
        <f t="shared" si="97"/>
        <v>0</v>
      </c>
      <c r="Q329" s="47">
        <f t="shared" si="97"/>
        <v>0</v>
      </c>
      <c r="R329" s="47"/>
      <c r="S329" s="47"/>
      <c r="T329" s="47"/>
      <c r="U329" s="65"/>
      <c r="V329" s="64"/>
      <c r="W329" s="64"/>
    </row>
    <row r="330" spans="1:23" x14ac:dyDescent="0.2">
      <c r="A330" s="53"/>
      <c r="B330" s="54"/>
      <c r="C330" s="54"/>
      <c r="D330" s="54"/>
      <c r="E330" s="54"/>
      <c r="F330" s="54"/>
      <c r="G330" s="54"/>
      <c r="H330" s="55"/>
      <c r="I330" s="56"/>
      <c r="J330" s="17">
        <f>B330</f>
        <v>0</v>
      </c>
      <c r="K330" s="62">
        <f>A330</f>
        <v>0</v>
      </c>
      <c r="L330" s="63">
        <f>E330</f>
        <v>0</v>
      </c>
      <c r="M330" s="64">
        <f>D330</f>
        <v>0</v>
      </c>
      <c r="N330" s="46">
        <f>B330</f>
        <v>0</v>
      </c>
      <c r="O330" s="47">
        <f>A330</f>
        <v>0</v>
      </c>
      <c r="P330" s="47">
        <f t="shared" si="97"/>
        <v>0</v>
      </c>
      <c r="Q330" s="47">
        <f t="shared" si="97"/>
        <v>0</v>
      </c>
      <c r="R330" s="47"/>
      <c r="S330" s="47"/>
      <c r="T330" s="47">
        <f>E330</f>
        <v>0</v>
      </c>
      <c r="U330" s="65"/>
      <c r="V330" s="64"/>
      <c r="W330" s="64"/>
    </row>
    <row r="331" spans="1:23" ht="17.25" customHeight="1" x14ac:dyDescent="0.2">
      <c r="A331" s="1" t="s">
        <v>401</v>
      </c>
      <c r="B331" s="1"/>
      <c r="C331" s="1"/>
      <c r="D331" s="1"/>
      <c r="E331" s="1"/>
      <c r="F331" s="1"/>
      <c r="G331" s="1"/>
      <c r="H331" s="1"/>
      <c r="I331" s="90">
        <f>I329+I308+I304+I293+I267+I241+I233+I206+I142+I125+I117+I112+I93+I82+I71+I47+I42+I16+I253</f>
        <v>8544166.3144763391</v>
      </c>
      <c r="J331" s="17">
        <f>B331</f>
        <v>0</v>
      </c>
      <c r="K331" s="62" t="str">
        <f>A331</f>
        <v>TOTAL GERAL</v>
      </c>
      <c r="L331" s="63">
        <f>E331</f>
        <v>0</v>
      </c>
    </row>
    <row r="332" spans="1:23" x14ac:dyDescent="0.2">
      <c r="A332" s="49"/>
      <c r="I332" s="24"/>
      <c r="J332" s="17">
        <f>B332</f>
        <v>0</v>
      </c>
      <c r="K332" s="62">
        <f>A332</f>
        <v>0</v>
      </c>
      <c r="L332" s="63">
        <f>E332</f>
        <v>0</v>
      </c>
    </row>
    <row r="333" spans="1:23" x14ac:dyDescent="0.2">
      <c r="A333" s="49"/>
      <c r="D333" t="s">
        <v>402</v>
      </c>
      <c r="I333" s="24"/>
      <c r="J333" s="17">
        <f>B333</f>
        <v>0</v>
      </c>
      <c r="K333" s="62">
        <f>A333</f>
        <v>0</v>
      </c>
      <c r="L333" s="63">
        <f>E333</f>
        <v>0</v>
      </c>
    </row>
    <row r="334" spans="1:23" x14ac:dyDescent="0.2">
      <c r="A334" s="49"/>
      <c r="D334" s="91" t="s">
        <v>403</v>
      </c>
      <c r="I334" s="24"/>
      <c r="J334" s="17">
        <f>B334</f>
        <v>0</v>
      </c>
      <c r="K334" s="62">
        <f>A334</f>
        <v>0</v>
      </c>
    </row>
    <row r="335" spans="1:23" x14ac:dyDescent="0.2">
      <c r="A335" s="49"/>
      <c r="D335" s="92" t="s">
        <v>404</v>
      </c>
      <c r="I335" s="24"/>
      <c r="K335" s="62"/>
    </row>
    <row r="336" spans="1:23" x14ac:dyDescent="0.2">
      <c r="A336" s="49"/>
      <c r="D336" s="92" t="s">
        <v>405</v>
      </c>
      <c r="I336" s="24"/>
      <c r="K336" s="62"/>
    </row>
    <row r="337" spans="1:11" x14ac:dyDescent="0.2">
      <c r="A337" s="49"/>
      <c r="D337" s="92" t="s">
        <v>406</v>
      </c>
      <c r="I337" s="24"/>
      <c r="K337" s="62">
        <f>A337</f>
        <v>0</v>
      </c>
    </row>
    <row r="338" spans="1:11" x14ac:dyDescent="0.2">
      <c r="A338" s="93"/>
      <c r="B338" s="94"/>
      <c r="C338" s="94"/>
      <c r="D338" s="95"/>
      <c r="E338" s="96"/>
      <c r="F338" s="96"/>
      <c r="G338" s="96"/>
      <c r="H338" s="95"/>
      <c r="I338" s="97"/>
      <c r="K338" s="62">
        <f>A338</f>
        <v>0</v>
      </c>
    </row>
    <row r="342" spans="1:11" x14ac:dyDescent="0.2">
      <c r="I342" s="98"/>
    </row>
    <row r="1048576" ht="12.75" customHeight="1" x14ac:dyDescent="0.2"/>
  </sheetData>
  <mergeCells count="92">
    <mergeCell ref="B328:C328"/>
    <mergeCell ref="A331:H331"/>
    <mergeCell ref="B318:C318"/>
    <mergeCell ref="B322:C322"/>
    <mergeCell ref="B325:C325"/>
    <mergeCell ref="B326:C326"/>
    <mergeCell ref="B327:C327"/>
    <mergeCell ref="B302:C302"/>
    <mergeCell ref="B303:C303"/>
    <mergeCell ref="B306:C306"/>
    <mergeCell ref="B310:C310"/>
    <mergeCell ref="B317:C317"/>
    <mergeCell ref="B289:C289"/>
    <mergeCell ref="B290:C290"/>
    <mergeCell ref="B291:C291"/>
    <mergeCell ref="B292:C292"/>
    <mergeCell ref="B295:C295"/>
    <mergeCell ref="B264:C264"/>
    <mergeCell ref="B265:C265"/>
    <mergeCell ref="B266:C266"/>
    <mergeCell ref="B269:C269"/>
    <mergeCell ref="B288:C288"/>
    <mergeCell ref="B239:C239"/>
    <mergeCell ref="A242:I242"/>
    <mergeCell ref="B243:C243"/>
    <mergeCell ref="B255:C255"/>
    <mergeCell ref="B263:C263"/>
    <mergeCell ref="B202:C202"/>
    <mergeCell ref="A207:I207"/>
    <mergeCell ref="B208:C208"/>
    <mergeCell ref="A234:I234"/>
    <mergeCell ref="B235:C235"/>
    <mergeCell ref="B162:C162"/>
    <mergeCell ref="B166:C166"/>
    <mergeCell ref="B179:C179"/>
    <mergeCell ref="B187:C187"/>
    <mergeCell ref="B196:C196"/>
    <mergeCell ref="B149:C149"/>
    <mergeCell ref="B150:C150"/>
    <mergeCell ref="B151:C151"/>
    <mergeCell ref="B152:C152"/>
    <mergeCell ref="B153:C153"/>
    <mergeCell ref="B138:C138"/>
    <mergeCell ref="B140:C140"/>
    <mergeCell ref="B144:C144"/>
    <mergeCell ref="B145:C145"/>
    <mergeCell ref="B148:C148"/>
    <mergeCell ref="B127:C127"/>
    <mergeCell ref="B128:C128"/>
    <mergeCell ref="B131:C131"/>
    <mergeCell ref="B134:C134"/>
    <mergeCell ref="B136:C136"/>
    <mergeCell ref="B109:C109"/>
    <mergeCell ref="B110:C110"/>
    <mergeCell ref="B111:C111"/>
    <mergeCell ref="B114:C114"/>
    <mergeCell ref="B119:C119"/>
    <mergeCell ref="B96:C96"/>
    <mergeCell ref="B100:C100"/>
    <mergeCell ref="B101:C101"/>
    <mergeCell ref="B102:C102"/>
    <mergeCell ref="B108:C108"/>
    <mergeCell ref="B84:C84"/>
    <mergeCell ref="B88:C88"/>
    <mergeCell ref="B89:C89"/>
    <mergeCell ref="B92:C92"/>
    <mergeCell ref="B95:C95"/>
    <mergeCell ref="B49:C49"/>
    <mergeCell ref="B50:C50"/>
    <mergeCell ref="B58:C58"/>
    <mergeCell ref="B66:C66"/>
    <mergeCell ref="B73:C73"/>
    <mergeCell ref="B18:C18"/>
    <mergeCell ref="B39:C39"/>
    <mergeCell ref="B40:C40"/>
    <mergeCell ref="B41:C41"/>
    <mergeCell ref="B44:C44"/>
    <mergeCell ref="F7:F8"/>
    <mergeCell ref="G7:G8"/>
    <mergeCell ref="H7:H8"/>
    <mergeCell ref="I7:I8"/>
    <mergeCell ref="B9:C9"/>
    <mergeCell ref="A7:A8"/>
    <mergeCell ref="B7:B8"/>
    <mergeCell ref="C7:C8"/>
    <mergeCell ref="D7:D8"/>
    <mergeCell ref="E7:E8"/>
    <mergeCell ref="A1:I2"/>
    <mergeCell ref="A3:F3"/>
    <mergeCell ref="A4:G4"/>
    <mergeCell ref="A5:G5"/>
    <mergeCell ref="A6:G6"/>
  </mergeCells>
  <printOptions horizontalCentered="1"/>
  <pageMargins left="0.70833333333333304" right="0.70833333333333304" top="0.74791666666666701" bottom="0.74791666666666701" header="0.511811023622047" footer="0.31527777777777799"/>
  <pageSetup paperSize="9" scale="52" fitToHeight="0" orientation="portrait" horizontalDpi="300" verticalDpi="300" r:id="rId1"/>
  <headerFooter>
    <oddFooter>&amp;CRua Lourenço Roldi, 88 – Bairro São Roquinho
CEP: 29665-000 – Telefax (027) 3729-1300 – CNPJ (MF) 01.612.865/0001-71 – São Roque do Canaã – ES</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L2367"/>
  <sheetViews>
    <sheetView view="pageBreakPreview" topLeftCell="A56" zoomScaleNormal="100" workbookViewId="0">
      <selection activeCell="G13" sqref="G13"/>
    </sheetView>
  </sheetViews>
  <sheetFormatPr defaultColWidth="8.7109375" defaultRowHeight="12.75" x14ac:dyDescent="0.2"/>
  <cols>
    <col min="1" max="1" width="2.7109375" customWidth="1"/>
    <col min="2" max="2" width="9.7109375" customWidth="1"/>
    <col min="3" max="3" width="10" customWidth="1"/>
    <col min="5" max="5" width="66.140625" customWidth="1"/>
    <col min="7" max="7" width="10.28515625" customWidth="1"/>
    <col min="8" max="8" width="2.5703125" customWidth="1"/>
    <col min="9" max="9" width="20.28515625" customWidth="1"/>
    <col min="10" max="11" width="13.28515625" customWidth="1"/>
    <col min="12" max="12" width="14.28515625" customWidth="1"/>
  </cols>
  <sheetData>
    <row r="2" spans="2:7" ht="12.75" customHeight="1" x14ac:dyDescent="0.2">
      <c r="B2" s="318" t="s">
        <v>407</v>
      </c>
      <c r="C2" s="318"/>
      <c r="D2" s="318"/>
      <c r="E2" s="318"/>
      <c r="F2" s="318"/>
      <c r="G2" s="318"/>
    </row>
    <row r="3" spans="2:7" ht="12.75" customHeight="1" x14ac:dyDescent="0.2">
      <c r="B3" s="318"/>
      <c r="C3" s="318"/>
      <c r="D3" s="318"/>
      <c r="E3" s="318"/>
      <c r="F3" s="318"/>
      <c r="G3" s="319"/>
    </row>
    <row r="4" spans="2:7" ht="12.75" customHeight="1" x14ac:dyDescent="0.2">
      <c r="B4" s="318"/>
      <c r="C4" s="318"/>
      <c r="D4" s="318"/>
      <c r="E4" s="318"/>
      <c r="F4" s="318"/>
      <c r="G4" s="319"/>
    </row>
    <row r="5" spans="2:7" ht="12.75" customHeight="1" x14ac:dyDescent="0.2">
      <c r="B5" s="318"/>
      <c r="C5" s="318"/>
      <c r="D5" s="318"/>
      <c r="E5" s="318"/>
      <c r="F5" s="318"/>
      <c r="G5" s="319"/>
    </row>
    <row r="6" spans="2:7" ht="29.25" customHeight="1" x14ac:dyDescent="0.2">
      <c r="B6" s="318"/>
      <c r="C6" s="318"/>
      <c r="D6" s="318"/>
      <c r="E6" s="318"/>
      <c r="F6" s="318"/>
      <c r="G6" s="319"/>
    </row>
    <row r="7" spans="2:7" ht="12.75" customHeight="1" x14ac:dyDescent="0.2">
      <c r="B7" s="318"/>
      <c r="C7" s="318"/>
      <c r="D7" s="318"/>
      <c r="E7" s="318"/>
      <c r="F7" s="318"/>
      <c r="G7" s="319"/>
    </row>
    <row r="8" spans="2:7" ht="30.75" customHeight="1" x14ac:dyDescent="0.2">
      <c r="B8" s="320" t="s">
        <v>408</v>
      </c>
      <c r="C8" s="320"/>
      <c r="D8" s="320"/>
      <c r="E8" s="320"/>
      <c r="F8" s="320"/>
      <c r="G8" s="320"/>
    </row>
    <row r="9" spans="2:7" ht="15.75" x14ac:dyDescent="0.2">
      <c r="B9" s="321" t="s">
        <v>409</v>
      </c>
      <c r="C9" s="321"/>
      <c r="D9" s="321"/>
      <c r="E9" s="321"/>
      <c r="F9" s="321"/>
      <c r="G9" s="321"/>
    </row>
    <row r="10" spans="2:7" ht="15.75" customHeight="1" x14ac:dyDescent="0.2">
      <c r="B10" s="322" t="s">
        <v>410</v>
      </c>
      <c r="C10" s="322"/>
      <c r="D10" s="322"/>
      <c r="E10" s="322"/>
      <c r="F10" s="322"/>
      <c r="G10" s="322"/>
    </row>
    <row r="11" spans="2:7" ht="12.75" customHeight="1" x14ac:dyDescent="0.2">
      <c r="B11" s="323" t="s">
        <v>411</v>
      </c>
      <c r="C11" s="323"/>
      <c r="D11" s="323"/>
      <c r="E11" s="323"/>
      <c r="F11" s="323"/>
      <c r="G11" s="323"/>
    </row>
    <row r="12" spans="2:7" x14ac:dyDescent="0.2">
      <c r="B12" s="323"/>
      <c r="C12" s="323"/>
      <c r="D12" s="323"/>
      <c r="E12" s="323"/>
      <c r="F12" s="323"/>
      <c r="G12" s="319"/>
    </row>
    <row r="13" spans="2:7" ht="15" x14ac:dyDescent="0.2">
      <c r="B13" s="99" t="s">
        <v>412</v>
      </c>
      <c r="C13" s="100" t="s">
        <v>413</v>
      </c>
      <c r="D13" s="100" t="s">
        <v>414</v>
      </c>
      <c r="E13" s="100" t="s">
        <v>415</v>
      </c>
      <c r="F13" s="100" t="s">
        <v>416</v>
      </c>
      <c r="G13" s="101" t="s">
        <v>417</v>
      </c>
    </row>
    <row r="14" spans="2:7" ht="15" x14ac:dyDescent="0.2">
      <c r="B14" s="324"/>
      <c r="C14" s="324"/>
      <c r="D14" s="324"/>
      <c r="E14" s="324"/>
      <c r="F14" s="324"/>
      <c r="G14" s="319"/>
    </row>
    <row r="15" spans="2:7" x14ac:dyDescent="0.2">
      <c r="B15" s="325">
        <v>1</v>
      </c>
      <c r="C15" s="325"/>
      <c r="D15" s="325"/>
      <c r="E15" s="36" t="str">
        <f>VLOOKUP(B15,'Planilha Orçamentária'!$1:$1048576,4,0)</f>
        <v>INSTALAÇÃO DO CANTEIRO DE OBRAS</v>
      </c>
      <c r="F15" s="102"/>
      <c r="G15" s="103"/>
    </row>
    <row r="16" spans="2:7" ht="12.75" customHeight="1" x14ac:dyDescent="0.2">
      <c r="B16" s="326">
        <v>20305</v>
      </c>
      <c r="C16" s="4" t="s">
        <v>19</v>
      </c>
      <c r="D16" s="104" t="str">
        <f>VLOOKUP(B16,'Planilha Orçamentária'!$N$10:$Q$330,2,0)</f>
        <v>1.1</v>
      </c>
      <c r="E16" s="105" t="str">
        <f>VLOOKUP(B16,'Planilha Orçamentária'!$N$9:$Q$330,3,0)</f>
        <v>Placa de obra nas dimensões de 2.0 x 4.0 m, padrão DER</v>
      </c>
      <c r="F16" s="104" t="str">
        <f>VLOOKUP(B16,'Planilha Orçamentária'!$N$9:$Q$330,4,0)</f>
        <v>m2</v>
      </c>
      <c r="G16" s="327">
        <f>SUM(F17)</f>
        <v>8</v>
      </c>
    </row>
    <row r="17" spans="2:7" ht="12.75" customHeight="1" x14ac:dyDescent="0.2">
      <c r="B17" s="326"/>
      <c r="C17" s="4"/>
      <c r="D17" s="328" t="s">
        <v>418</v>
      </c>
      <c r="E17" s="328"/>
      <c r="F17" s="107">
        <v>8</v>
      </c>
      <c r="G17" s="327"/>
    </row>
    <row r="18" spans="2:7" ht="51" customHeight="1" x14ac:dyDescent="0.2">
      <c r="B18" s="326">
        <v>20801</v>
      </c>
      <c r="C18" s="4" t="s">
        <v>19</v>
      </c>
      <c r="D18" s="104" t="str">
        <f>VLOOKUP(B18,'Planilha Orçamentária'!$N$10:$Q$330,2,0)</f>
        <v>1.2</v>
      </c>
      <c r="E18" s="105" t="str">
        <f>VLOOKUP(B18,'Planilha Orçamentária'!$N$9:$Q$330,3,0)</f>
        <v>Barracão para escritório com sanitário área 14.50m2, de chapa de compens. 12mm e pontalete 8x8cm, piso cimentado e cobertura de telha de fibroc. 6mm, incl. ponto de luz e cx. de inspeção, conf. projeto (2 utilizações)</v>
      </c>
      <c r="F18" s="104" t="str">
        <f>VLOOKUP(B18,'Planilha Orçamentária'!$N$9:$Q$330,4,0)</f>
        <v>m2</v>
      </c>
      <c r="G18" s="327">
        <f>SUM(F19)</f>
        <v>14.5</v>
      </c>
    </row>
    <row r="19" spans="2:7" ht="12.75" customHeight="1" x14ac:dyDescent="0.2">
      <c r="B19" s="326"/>
      <c r="C19" s="4"/>
      <c r="D19" s="328" t="s">
        <v>419</v>
      </c>
      <c r="E19" s="328"/>
      <c r="F19" s="107">
        <v>14.5</v>
      </c>
      <c r="G19" s="327"/>
    </row>
    <row r="20" spans="2:7" ht="51" customHeight="1" x14ac:dyDescent="0.2">
      <c r="B20" s="326">
        <v>20803</v>
      </c>
      <c r="C20" s="4" t="s">
        <v>19</v>
      </c>
      <c r="D20" s="104" t="str">
        <f>VLOOKUP(B20,'Planilha Orçamentária'!$N$10:$Q$330,2,0)</f>
        <v>1.3</v>
      </c>
      <c r="E20" s="105" t="str">
        <f>VLOOKUP(B20,'Planilha Orçamentária'!$N$9:$Q$330,3,0)</f>
        <v>Barracão para depósito de cimento área de 10.90m2, de chapa de compensado 12mm e pontaletes 8x8cm, piso cimentado e cobertura de telhas de fibrocimento de 6mm, inclusive ponto de luz, conf. projeto (2 utilizações)</v>
      </c>
      <c r="F20" s="104" t="str">
        <f>VLOOKUP(B20,'Planilha Orçamentária'!$N$9:$Q$330,4,0)</f>
        <v>m2</v>
      </c>
      <c r="G20" s="327">
        <f>SUM(F21)</f>
        <v>10.9</v>
      </c>
    </row>
    <row r="21" spans="2:7" ht="12.75" customHeight="1" x14ac:dyDescent="0.2">
      <c r="B21" s="326"/>
      <c r="C21" s="4"/>
      <c r="D21" s="328" t="s">
        <v>420</v>
      </c>
      <c r="E21" s="328"/>
      <c r="F21" s="107">
        <v>10.9</v>
      </c>
      <c r="G21" s="327"/>
    </row>
    <row r="22" spans="2:7" ht="51" customHeight="1" x14ac:dyDescent="0.2">
      <c r="B22" s="326">
        <v>20804</v>
      </c>
      <c r="C22" s="4" t="s">
        <v>19</v>
      </c>
      <c r="D22" s="104" t="str">
        <f>VLOOKUP(B22,'Planilha Orçamentária'!$N$10:$Q$330,2,0)</f>
        <v>1.4</v>
      </c>
      <c r="E22" s="105" t="str">
        <f>VLOOKUP(B22,'Planilha Orçamentária'!$N$9:$Q$330,3,0)</f>
        <v>Refeitório com paredes de chapa de compens. 12mm e pontaletes 8x8cm, piso ciment. e cobert. de telhas fibroc. 6mm, incl. ponto de luz e cx. de inspeção (cons. 1.21m2/func./turno), conf. projeto (2 utilização)</v>
      </c>
      <c r="F22" s="104" t="str">
        <f>VLOOKUP(B22,'Planilha Orçamentária'!$N$9:$Q$330,4,0)</f>
        <v>m2</v>
      </c>
      <c r="G22" s="327">
        <f>SUM(F23)</f>
        <v>14.5</v>
      </c>
    </row>
    <row r="23" spans="2:7" ht="12.75" customHeight="1" x14ac:dyDescent="0.2">
      <c r="B23" s="326"/>
      <c r="C23" s="4"/>
      <c r="D23" s="328" t="s">
        <v>419</v>
      </c>
      <c r="E23" s="328"/>
      <c r="F23" s="107">
        <v>14.5</v>
      </c>
      <c r="G23" s="327"/>
    </row>
    <row r="24" spans="2:7" ht="51" customHeight="1" x14ac:dyDescent="0.2">
      <c r="B24" s="326">
        <v>20809</v>
      </c>
      <c r="C24" s="4" t="s">
        <v>19</v>
      </c>
      <c r="D24" s="104" t="str">
        <f>VLOOKUP(B24,'Planilha Orçamentária'!$N$10:$Q$330,2,0)</f>
        <v>1.5</v>
      </c>
      <c r="E24" s="105" t="str">
        <f>VLOOKUP(B24,'Planilha Orçamentária'!$N$9:$Q$330,3,0)</f>
        <v>Galpão para corte e armação com área de 6.00m2, de peças de madeira 8x8cm e contraventamento de 5x7cm, cobertura de telhas de fibroc. de 6mm, inclusive ponto e cabo de alimentação da máquina, conf. projeto (2 utilizações)</v>
      </c>
      <c r="F24" s="104" t="str">
        <f>VLOOKUP(B24,'Planilha Orçamentária'!$N$9:$Q$330,4,0)</f>
        <v>m2</v>
      </c>
      <c r="G24" s="327">
        <f>SUM(F25)</f>
        <v>8</v>
      </c>
    </row>
    <row r="25" spans="2:7" ht="12.75" customHeight="1" x14ac:dyDescent="0.2">
      <c r="B25" s="326"/>
      <c r="C25" s="4"/>
      <c r="D25" s="328" t="s">
        <v>421</v>
      </c>
      <c r="E25" s="328"/>
      <c r="F25" s="107">
        <v>8</v>
      </c>
      <c r="G25" s="327"/>
    </row>
    <row r="26" spans="2:7" ht="51" customHeight="1" x14ac:dyDescent="0.2">
      <c r="B26" s="326">
        <v>20708</v>
      </c>
      <c r="C26" s="4" t="s">
        <v>19</v>
      </c>
      <c r="D26" s="104" t="str">
        <f>VLOOKUP(B26,'Planilha Orçamentária'!$N$10:$Q$330,2,0)</f>
        <v>1.6</v>
      </c>
      <c r="E26" s="105" t="str">
        <f>VLOOKUP(B26,'Planilha Orçamentária'!$N$9:$Q$330,3,0)</f>
        <v>Galpão para serraria e carpintaria área 12.00m2, em peça de madeira 8x8cm e contraventamento de 5x7cm, cobertura de telha de fibroc. de 6mm, inclusive ponto e cabo de alimentação da máquina, conf. projeto (1 utilização)</v>
      </c>
      <c r="F26" s="104" t="str">
        <f>VLOOKUP(B26,'Planilha Orçamentária'!$N$9:$Q$330,4,0)</f>
        <v>m2</v>
      </c>
      <c r="G26" s="327">
        <f>SUM(F27)</f>
        <v>12</v>
      </c>
    </row>
    <row r="27" spans="2:7" ht="12.75" customHeight="1" x14ac:dyDescent="0.2">
      <c r="B27" s="326"/>
      <c r="C27" s="4"/>
      <c r="D27" s="328" t="s">
        <v>422</v>
      </c>
      <c r="E27" s="328"/>
      <c r="F27" s="107">
        <v>12</v>
      </c>
      <c r="G27" s="327"/>
    </row>
    <row r="28" spans="2:7" x14ac:dyDescent="0.2">
      <c r="B28" s="3"/>
      <c r="C28" s="3"/>
      <c r="D28" s="3"/>
      <c r="E28" s="3"/>
      <c r="F28" s="3"/>
      <c r="G28" s="319"/>
    </row>
    <row r="29" spans="2:7" x14ac:dyDescent="0.2">
      <c r="B29" s="325">
        <v>2</v>
      </c>
      <c r="C29" s="325"/>
      <c r="D29" s="325"/>
      <c r="E29" s="36" t="str">
        <f>VLOOKUP(B29,'Planilha Orçamentária'!$1:$1048576,4,0)</f>
        <v>SERVIÇOS PRELIMINARES</v>
      </c>
      <c r="F29" s="102"/>
      <c r="G29" s="103"/>
    </row>
    <row r="30" spans="2:7" ht="25.5" customHeight="1" x14ac:dyDescent="0.2">
      <c r="B30" s="326">
        <v>10202</v>
      </c>
      <c r="C30" s="4" t="s">
        <v>19</v>
      </c>
      <c r="D30" s="104" t="str">
        <f>VLOOKUP(B30,'Planilha Orçamentária'!$N$10:$Q$330,2,0)</f>
        <v>2.1</v>
      </c>
      <c r="E30" s="105" t="str">
        <f>VLOOKUP(B30,'Planilha Orçamentária'!$N$9:$Q$330,3,0)</f>
        <v>Demolição manual de revestimento cerâmico/porcelanato (pisos), exclusive lastro, sem reaproveitamento</v>
      </c>
      <c r="F30" s="104" t="str">
        <f>VLOOKUP(B30,'Planilha Orçamentária'!$N$9:$Q$330,4,0)</f>
        <v>m2</v>
      </c>
      <c r="G30" s="327">
        <f>SUM(F31:F87)</f>
        <v>2336.5100000000007</v>
      </c>
    </row>
    <row r="31" spans="2:7" ht="12.75" customHeight="1" x14ac:dyDescent="0.2">
      <c r="B31" s="326"/>
      <c r="C31" s="4"/>
      <c r="D31" s="329" t="s">
        <v>423</v>
      </c>
      <c r="E31" s="329"/>
      <c r="F31" s="42"/>
      <c r="G31" s="327"/>
    </row>
    <row r="32" spans="2:7" ht="12.75" customHeight="1" x14ac:dyDescent="0.2">
      <c r="B32" s="326"/>
      <c r="C32" s="4"/>
      <c r="D32" s="328" t="s">
        <v>424</v>
      </c>
      <c r="E32" s="328"/>
      <c r="F32" s="42">
        <v>51.39</v>
      </c>
      <c r="G32" s="327"/>
    </row>
    <row r="33" spans="2:7" ht="12.75" customHeight="1" x14ac:dyDescent="0.2">
      <c r="B33" s="326"/>
      <c r="C33" s="4"/>
      <c r="D33" s="328" t="s">
        <v>425</v>
      </c>
      <c r="E33" s="328"/>
      <c r="F33" s="42">
        <v>49.86</v>
      </c>
      <c r="G33" s="327"/>
    </row>
    <row r="34" spans="2:7" ht="12.75" customHeight="1" x14ac:dyDescent="0.2">
      <c r="B34" s="326"/>
      <c r="C34" s="4"/>
      <c r="D34" s="328" t="s">
        <v>426</v>
      </c>
      <c r="E34" s="328"/>
      <c r="F34" s="42">
        <v>51.39</v>
      </c>
      <c r="G34" s="327"/>
    </row>
    <row r="35" spans="2:7" ht="12.75" customHeight="1" x14ac:dyDescent="0.2">
      <c r="B35" s="326"/>
      <c r="C35" s="4"/>
      <c r="D35" s="328" t="s">
        <v>427</v>
      </c>
      <c r="E35" s="328"/>
      <c r="F35" s="42">
        <v>51.4</v>
      </c>
      <c r="G35" s="327"/>
    </row>
    <row r="36" spans="2:7" ht="12.75" customHeight="1" x14ac:dyDescent="0.2">
      <c r="B36" s="326"/>
      <c r="C36" s="4"/>
      <c r="D36" s="328" t="s">
        <v>428</v>
      </c>
      <c r="E36" s="328"/>
      <c r="F36" s="42">
        <v>22.79</v>
      </c>
      <c r="G36" s="327"/>
    </row>
    <row r="37" spans="2:7" ht="12.75" customHeight="1" x14ac:dyDescent="0.2">
      <c r="B37" s="326"/>
      <c r="C37" s="4"/>
      <c r="D37" s="328" t="s">
        <v>429</v>
      </c>
      <c r="E37" s="328"/>
      <c r="F37" s="42">
        <v>2.2400000000000002</v>
      </c>
      <c r="G37" s="327"/>
    </row>
    <row r="38" spans="2:7" ht="12.75" customHeight="1" x14ac:dyDescent="0.2">
      <c r="B38" s="326"/>
      <c r="C38" s="4"/>
      <c r="D38" s="328" t="s">
        <v>430</v>
      </c>
      <c r="E38" s="328"/>
      <c r="F38" s="42">
        <v>22.54</v>
      </c>
      <c r="G38" s="327"/>
    </row>
    <row r="39" spans="2:7" ht="12.75" customHeight="1" x14ac:dyDescent="0.2">
      <c r="B39" s="326"/>
      <c r="C39" s="4"/>
      <c r="D39" s="328" t="s">
        <v>431</v>
      </c>
      <c r="E39" s="328"/>
      <c r="F39" s="42">
        <v>2.23</v>
      </c>
      <c r="G39" s="327"/>
    </row>
    <row r="40" spans="2:7" ht="12.75" customHeight="1" x14ac:dyDescent="0.2">
      <c r="B40" s="326"/>
      <c r="C40" s="4"/>
      <c r="D40" s="328" t="s">
        <v>432</v>
      </c>
      <c r="E40" s="328"/>
      <c r="F40" s="42">
        <v>3.6</v>
      </c>
      <c r="G40" s="327"/>
    </row>
    <row r="41" spans="2:7" ht="12.75" customHeight="1" x14ac:dyDescent="0.2">
      <c r="B41" s="326"/>
      <c r="C41" s="4"/>
      <c r="D41" s="328" t="s">
        <v>433</v>
      </c>
      <c r="E41" s="328"/>
      <c r="F41" s="42">
        <v>21.13</v>
      </c>
      <c r="G41" s="327"/>
    </row>
    <row r="42" spans="2:7" ht="12.75" customHeight="1" x14ac:dyDescent="0.2">
      <c r="B42" s="326"/>
      <c r="C42" s="4"/>
      <c r="D42" s="328" t="s">
        <v>434</v>
      </c>
      <c r="E42" s="328"/>
      <c r="F42" s="42">
        <v>21.13</v>
      </c>
      <c r="G42" s="327"/>
    </row>
    <row r="43" spans="2:7" ht="12.75" customHeight="1" x14ac:dyDescent="0.2">
      <c r="B43" s="326"/>
      <c r="C43" s="4"/>
      <c r="D43" s="328" t="s">
        <v>435</v>
      </c>
      <c r="E43" s="328"/>
      <c r="F43" s="42">
        <v>3.6</v>
      </c>
      <c r="G43" s="327"/>
    </row>
    <row r="44" spans="2:7" ht="12.75" customHeight="1" x14ac:dyDescent="0.2">
      <c r="B44" s="326"/>
      <c r="C44" s="4"/>
      <c r="D44" s="328" t="s">
        <v>436</v>
      </c>
      <c r="E44" s="328"/>
      <c r="F44" s="42">
        <v>33.049999999999997</v>
      </c>
      <c r="G44" s="327"/>
    </row>
    <row r="45" spans="2:7" ht="12.75" customHeight="1" x14ac:dyDescent="0.2">
      <c r="B45" s="326"/>
      <c r="C45" s="4"/>
      <c r="D45" s="328" t="s">
        <v>437</v>
      </c>
      <c r="E45" s="328"/>
      <c r="F45" s="42">
        <v>8.42</v>
      </c>
      <c r="G45" s="327"/>
    </row>
    <row r="46" spans="2:7" ht="12.75" customHeight="1" x14ac:dyDescent="0.2">
      <c r="B46" s="326"/>
      <c r="C46" s="4"/>
      <c r="D46" s="328" t="s">
        <v>438</v>
      </c>
      <c r="E46" s="328"/>
      <c r="F46" s="42">
        <v>8.42</v>
      </c>
      <c r="G46" s="327"/>
    </row>
    <row r="47" spans="2:7" ht="12.75" customHeight="1" x14ac:dyDescent="0.2">
      <c r="B47" s="326"/>
      <c r="C47" s="4"/>
      <c r="D47" s="328" t="s">
        <v>439</v>
      </c>
      <c r="E47" s="328"/>
      <c r="F47" s="42">
        <v>243.37</v>
      </c>
      <c r="G47" s="327"/>
    </row>
    <row r="48" spans="2:7" ht="12.75" customHeight="1" x14ac:dyDescent="0.2">
      <c r="B48" s="326"/>
      <c r="C48" s="4"/>
      <c r="D48" s="328" t="s">
        <v>440</v>
      </c>
      <c r="E48" s="328"/>
      <c r="F48" s="42">
        <v>51.05</v>
      </c>
      <c r="G48" s="327"/>
    </row>
    <row r="49" spans="2:7" ht="12.75" customHeight="1" x14ac:dyDescent="0.2">
      <c r="B49" s="326"/>
      <c r="C49" s="4"/>
      <c r="D49" s="328" t="s">
        <v>441</v>
      </c>
      <c r="E49" s="328"/>
      <c r="F49" s="42">
        <v>51.05</v>
      </c>
      <c r="G49" s="327"/>
    </row>
    <row r="50" spans="2:7" ht="12.75" customHeight="1" x14ac:dyDescent="0.2">
      <c r="B50" s="326"/>
      <c r="C50" s="4"/>
      <c r="D50" s="328" t="s">
        <v>442</v>
      </c>
      <c r="E50" s="328"/>
      <c r="F50" s="42">
        <v>87.27</v>
      </c>
      <c r="G50" s="327"/>
    </row>
    <row r="51" spans="2:7" ht="12.75" customHeight="1" x14ac:dyDescent="0.2">
      <c r="B51" s="326"/>
      <c r="C51" s="4"/>
      <c r="D51" s="330" t="s">
        <v>443</v>
      </c>
      <c r="E51" s="330"/>
      <c r="F51" s="42">
        <v>25.22</v>
      </c>
      <c r="G51" s="327"/>
    </row>
    <row r="52" spans="2:7" ht="12.75" customHeight="1" x14ac:dyDescent="0.2">
      <c r="B52" s="326"/>
      <c r="C52" s="4"/>
      <c r="D52" s="328" t="s">
        <v>444</v>
      </c>
      <c r="E52" s="328"/>
      <c r="F52" s="42">
        <v>10.029999999999999</v>
      </c>
      <c r="G52" s="327"/>
    </row>
    <row r="53" spans="2:7" ht="12.75" customHeight="1" x14ac:dyDescent="0.2">
      <c r="B53" s="326"/>
      <c r="C53" s="4"/>
      <c r="D53" s="328" t="s">
        <v>445</v>
      </c>
      <c r="E53" s="328"/>
      <c r="F53" s="42">
        <v>14.89</v>
      </c>
      <c r="G53" s="327"/>
    </row>
    <row r="54" spans="2:7" ht="12.75" customHeight="1" x14ac:dyDescent="0.2">
      <c r="B54" s="326"/>
      <c r="C54" s="4"/>
      <c r="D54" s="328" t="s">
        <v>446</v>
      </c>
      <c r="E54" s="328"/>
      <c r="F54" s="42">
        <v>10.27</v>
      </c>
      <c r="G54" s="327"/>
    </row>
    <row r="55" spans="2:7" ht="12.75" customHeight="1" x14ac:dyDescent="0.2">
      <c r="B55" s="326"/>
      <c r="C55" s="4"/>
      <c r="D55" s="328" t="s">
        <v>447</v>
      </c>
      <c r="E55" s="328"/>
      <c r="F55" s="42">
        <v>9.1999999999999993</v>
      </c>
      <c r="G55" s="327"/>
    </row>
    <row r="56" spans="2:7" ht="12.75" customHeight="1" x14ac:dyDescent="0.2">
      <c r="B56" s="326"/>
      <c r="C56" s="4"/>
      <c r="D56" s="328" t="s">
        <v>448</v>
      </c>
      <c r="E56" s="328"/>
      <c r="F56" s="42">
        <v>4.99</v>
      </c>
      <c r="G56" s="327"/>
    </row>
    <row r="57" spans="2:7" ht="12.75" customHeight="1" x14ac:dyDescent="0.2">
      <c r="B57" s="326"/>
      <c r="C57" s="4"/>
      <c r="D57" s="328" t="s">
        <v>449</v>
      </c>
      <c r="E57" s="328"/>
      <c r="F57" s="42">
        <v>25.36</v>
      </c>
      <c r="G57" s="327"/>
    </row>
    <row r="58" spans="2:7" ht="12.75" customHeight="1" x14ac:dyDescent="0.2">
      <c r="B58" s="326"/>
      <c r="C58" s="4"/>
      <c r="D58" s="328" t="s">
        <v>450</v>
      </c>
      <c r="E58" s="328"/>
      <c r="F58" s="42">
        <v>51.39</v>
      </c>
      <c r="G58" s="327"/>
    </row>
    <row r="59" spans="2:7" ht="12.75" customHeight="1" x14ac:dyDescent="0.2">
      <c r="B59" s="326"/>
      <c r="C59" s="4"/>
      <c r="D59" s="328" t="s">
        <v>451</v>
      </c>
      <c r="E59" s="328"/>
      <c r="F59" s="42">
        <v>102.08</v>
      </c>
      <c r="G59" s="327"/>
    </row>
    <row r="60" spans="2:7" ht="12.75" customHeight="1" x14ac:dyDescent="0.2">
      <c r="B60" s="326"/>
      <c r="C60" s="4"/>
      <c r="D60" s="328" t="s">
        <v>452</v>
      </c>
      <c r="E60" s="328"/>
      <c r="F60" s="42">
        <v>5.79</v>
      </c>
      <c r="G60" s="327"/>
    </row>
    <row r="61" spans="2:7" ht="12.75" customHeight="1" x14ac:dyDescent="0.2">
      <c r="B61" s="326"/>
      <c r="C61" s="4"/>
      <c r="D61" s="328" t="s">
        <v>453</v>
      </c>
      <c r="E61" s="328"/>
      <c r="F61" s="42">
        <v>80.36</v>
      </c>
      <c r="G61" s="327"/>
    </row>
    <row r="62" spans="2:7" ht="12.75" customHeight="1" x14ac:dyDescent="0.2">
      <c r="B62" s="326"/>
      <c r="C62" s="4"/>
      <c r="D62" s="328" t="s">
        <v>454</v>
      </c>
      <c r="E62" s="328"/>
      <c r="F62" s="42">
        <v>35.42</v>
      </c>
      <c r="G62" s="327"/>
    </row>
    <row r="63" spans="2:7" ht="12.75" customHeight="1" x14ac:dyDescent="0.2">
      <c r="B63" s="326"/>
      <c r="C63" s="4"/>
      <c r="D63" s="328" t="s">
        <v>455</v>
      </c>
      <c r="E63" s="328"/>
      <c r="F63" s="42">
        <v>19.7</v>
      </c>
      <c r="G63" s="327"/>
    </row>
    <row r="64" spans="2:7" ht="12.75" customHeight="1" x14ac:dyDescent="0.2">
      <c r="B64" s="326"/>
      <c r="C64" s="4"/>
      <c r="D64" s="329" t="s">
        <v>456</v>
      </c>
      <c r="E64" s="329"/>
      <c r="F64" s="42"/>
      <c r="G64" s="327"/>
    </row>
    <row r="65" spans="2:7" ht="12.75" customHeight="1" x14ac:dyDescent="0.2">
      <c r="B65" s="326"/>
      <c r="C65" s="4"/>
      <c r="D65" s="328" t="s">
        <v>457</v>
      </c>
      <c r="E65" s="328"/>
      <c r="F65" s="42">
        <v>51.39</v>
      </c>
      <c r="G65" s="327"/>
    </row>
    <row r="66" spans="2:7" ht="12.75" customHeight="1" x14ac:dyDescent="0.2">
      <c r="B66" s="326"/>
      <c r="C66" s="4"/>
      <c r="D66" s="328" t="s">
        <v>458</v>
      </c>
      <c r="E66" s="328"/>
      <c r="F66" s="42">
        <v>49.86</v>
      </c>
      <c r="G66" s="327"/>
    </row>
    <row r="67" spans="2:7" ht="12.75" customHeight="1" x14ac:dyDescent="0.2">
      <c r="B67" s="326"/>
      <c r="C67" s="4"/>
      <c r="D67" s="328" t="s">
        <v>459</v>
      </c>
      <c r="E67" s="328"/>
      <c r="F67" s="42">
        <v>51.39</v>
      </c>
      <c r="G67" s="327"/>
    </row>
    <row r="68" spans="2:7" ht="12.75" customHeight="1" x14ac:dyDescent="0.2">
      <c r="B68" s="326"/>
      <c r="C68" s="4"/>
      <c r="D68" s="328" t="s">
        <v>460</v>
      </c>
      <c r="E68" s="328"/>
      <c r="F68" s="42">
        <v>51.4</v>
      </c>
      <c r="G68" s="327"/>
    </row>
    <row r="69" spans="2:7" ht="12.75" customHeight="1" x14ac:dyDescent="0.2">
      <c r="B69" s="326"/>
      <c r="C69" s="4"/>
      <c r="D69" s="328" t="s">
        <v>461</v>
      </c>
      <c r="E69" s="328"/>
      <c r="F69" s="42">
        <v>51.4</v>
      </c>
      <c r="G69" s="327"/>
    </row>
    <row r="70" spans="2:7" ht="12.75" customHeight="1" x14ac:dyDescent="0.2">
      <c r="B70" s="326"/>
      <c r="C70" s="4"/>
      <c r="D70" s="328" t="s">
        <v>462</v>
      </c>
      <c r="E70" s="328"/>
      <c r="F70" s="42">
        <v>14.1</v>
      </c>
      <c r="G70" s="327"/>
    </row>
    <row r="71" spans="2:7" ht="12.75" customHeight="1" x14ac:dyDescent="0.2">
      <c r="B71" s="326"/>
      <c r="C71" s="4"/>
      <c r="D71" s="328" t="s">
        <v>463</v>
      </c>
      <c r="E71" s="328"/>
      <c r="F71" s="42">
        <v>24.94</v>
      </c>
      <c r="G71" s="327"/>
    </row>
    <row r="72" spans="2:7" ht="12.75" customHeight="1" x14ac:dyDescent="0.2">
      <c r="B72" s="326"/>
      <c r="C72" s="4"/>
      <c r="D72" s="328" t="s">
        <v>464</v>
      </c>
      <c r="E72" s="328"/>
      <c r="F72" s="42">
        <v>24.95</v>
      </c>
      <c r="G72" s="327"/>
    </row>
    <row r="73" spans="2:7" ht="12.75" customHeight="1" x14ac:dyDescent="0.2">
      <c r="B73" s="326"/>
      <c r="C73" s="4"/>
      <c r="D73" s="328" t="s">
        <v>465</v>
      </c>
      <c r="E73" s="328"/>
      <c r="F73" s="42">
        <v>51.05</v>
      </c>
      <c r="G73" s="327"/>
    </row>
    <row r="74" spans="2:7" ht="12.75" customHeight="1" x14ac:dyDescent="0.2">
      <c r="B74" s="326"/>
      <c r="C74" s="4"/>
      <c r="D74" s="328" t="s">
        <v>466</v>
      </c>
      <c r="E74" s="328"/>
      <c r="F74" s="42">
        <v>51.25</v>
      </c>
      <c r="G74" s="327"/>
    </row>
    <row r="75" spans="2:7" ht="12.75" customHeight="1" x14ac:dyDescent="0.2">
      <c r="B75" s="326"/>
      <c r="C75" s="4"/>
      <c r="D75" s="328" t="s">
        <v>467</v>
      </c>
      <c r="E75" s="328"/>
      <c r="F75" s="42">
        <v>51.39</v>
      </c>
      <c r="G75" s="327"/>
    </row>
    <row r="76" spans="2:7" ht="12.75" customHeight="1" x14ac:dyDescent="0.2">
      <c r="B76" s="326"/>
      <c r="C76" s="4"/>
      <c r="D76" s="328" t="s">
        <v>468</v>
      </c>
      <c r="E76" s="328"/>
      <c r="F76" s="42">
        <v>51.39</v>
      </c>
      <c r="G76" s="327"/>
    </row>
    <row r="77" spans="2:7" ht="12.75" customHeight="1" x14ac:dyDescent="0.2">
      <c r="B77" s="326"/>
      <c r="C77" s="4"/>
      <c r="D77" s="328" t="s">
        <v>469</v>
      </c>
      <c r="E77" s="328"/>
      <c r="F77" s="42">
        <v>51.25</v>
      </c>
      <c r="G77" s="327"/>
    </row>
    <row r="78" spans="2:7" ht="12.75" customHeight="1" x14ac:dyDescent="0.2">
      <c r="B78" s="326"/>
      <c r="C78" s="4"/>
      <c r="D78" s="328" t="s">
        <v>470</v>
      </c>
      <c r="E78" s="328"/>
      <c r="F78" s="42">
        <v>51.05</v>
      </c>
      <c r="G78" s="327"/>
    </row>
    <row r="79" spans="2:7" ht="12.75" customHeight="1" x14ac:dyDescent="0.2">
      <c r="B79" s="326"/>
      <c r="C79" s="4"/>
      <c r="D79" s="328" t="s">
        <v>471</v>
      </c>
      <c r="E79" s="328"/>
      <c r="F79" s="42">
        <v>25.22</v>
      </c>
      <c r="G79" s="327"/>
    </row>
    <row r="80" spans="2:7" ht="12.75" customHeight="1" x14ac:dyDescent="0.2">
      <c r="B80" s="326"/>
      <c r="C80" s="4"/>
      <c r="D80" s="328" t="s">
        <v>472</v>
      </c>
      <c r="E80" s="328"/>
      <c r="F80" s="42">
        <v>25.21</v>
      </c>
      <c r="G80" s="327"/>
    </row>
    <row r="81" spans="2:7" ht="12.75" customHeight="1" x14ac:dyDescent="0.2">
      <c r="B81" s="326"/>
      <c r="C81" s="4"/>
      <c r="D81" s="328" t="s">
        <v>473</v>
      </c>
      <c r="E81" s="328"/>
      <c r="F81" s="42">
        <v>51.04</v>
      </c>
      <c r="G81" s="327"/>
    </row>
    <row r="82" spans="2:7" ht="12.75" customHeight="1" x14ac:dyDescent="0.2">
      <c r="B82" s="326"/>
      <c r="C82" s="4"/>
      <c r="D82" s="328" t="s">
        <v>474</v>
      </c>
      <c r="E82" s="328"/>
      <c r="F82" s="42">
        <v>51.39</v>
      </c>
      <c r="G82" s="327"/>
    </row>
    <row r="83" spans="2:7" ht="12.75" customHeight="1" x14ac:dyDescent="0.2">
      <c r="B83" s="326"/>
      <c r="C83" s="4"/>
      <c r="D83" s="328" t="s">
        <v>475</v>
      </c>
      <c r="E83" s="328"/>
      <c r="F83" s="42">
        <v>51.4</v>
      </c>
      <c r="G83" s="327"/>
    </row>
    <row r="84" spans="2:7" ht="12.75" customHeight="1" x14ac:dyDescent="0.2">
      <c r="B84" s="326"/>
      <c r="C84" s="4"/>
      <c r="D84" s="328" t="s">
        <v>476</v>
      </c>
      <c r="E84" s="328"/>
      <c r="F84" s="42">
        <v>51.39</v>
      </c>
      <c r="G84" s="327"/>
    </row>
    <row r="85" spans="2:7" ht="12.75" customHeight="1" x14ac:dyDescent="0.2">
      <c r="B85" s="326"/>
      <c r="C85" s="4"/>
      <c r="D85" s="328" t="s">
        <v>477</v>
      </c>
      <c r="E85" s="328"/>
      <c r="F85" s="42">
        <v>49.86</v>
      </c>
      <c r="G85" s="327"/>
    </row>
    <row r="86" spans="2:7" ht="12.75" customHeight="1" x14ac:dyDescent="0.2">
      <c r="B86" s="326"/>
      <c r="C86" s="4"/>
      <c r="D86" s="328" t="s">
        <v>478</v>
      </c>
      <c r="E86" s="328"/>
      <c r="F86" s="42">
        <v>51.39</v>
      </c>
      <c r="G86" s="327"/>
    </row>
    <row r="87" spans="2:7" ht="12.75" customHeight="1" x14ac:dyDescent="0.2">
      <c r="B87" s="326"/>
      <c r="C87" s="4"/>
      <c r="D87" s="328" t="s">
        <v>479</v>
      </c>
      <c r="E87" s="328"/>
      <c r="F87" s="42">
        <v>172.17</v>
      </c>
      <c r="G87" s="327"/>
    </row>
    <row r="88" spans="2:7" ht="25.5" customHeight="1" x14ac:dyDescent="0.2">
      <c r="B88" s="326">
        <v>10206</v>
      </c>
      <c r="C88" s="4" t="s">
        <v>19</v>
      </c>
      <c r="D88" s="104" t="str">
        <f>VLOOKUP(B88,'Planilha Orçamentária'!$N$10:$Q$330,2,0)</f>
        <v>2.2</v>
      </c>
      <c r="E88" s="105" t="str">
        <f>VLOOKUP(B88,'Planilha Orçamentária'!$N$9:$Q$330,3,0)</f>
        <v>Demolição manual de revestimento cerâmico/porcelanato (parede), exclusive emboço/reboco, sem reaproveitamento</v>
      </c>
      <c r="F88" s="104" t="str">
        <f>VLOOKUP(B88,'Planilha Orçamentária'!$N$9:$Q$330,4,0)</f>
        <v>m2</v>
      </c>
      <c r="G88" s="327">
        <f>SUM(F89:F102)</f>
        <v>464.78000000000003</v>
      </c>
    </row>
    <row r="89" spans="2:7" ht="25.5" customHeight="1" x14ac:dyDescent="0.2">
      <c r="B89" s="326"/>
      <c r="C89" s="4"/>
      <c r="D89" s="329" t="s">
        <v>423</v>
      </c>
      <c r="E89" s="329"/>
      <c r="F89" s="104"/>
      <c r="G89" s="327"/>
    </row>
    <row r="90" spans="2:7" ht="25.5" customHeight="1" x14ac:dyDescent="0.2">
      <c r="B90" s="326"/>
      <c r="C90" s="4"/>
      <c r="D90" s="328" t="s">
        <v>480</v>
      </c>
      <c r="E90" s="328"/>
      <c r="F90" s="42">
        <v>16.059999999999999</v>
      </c>
      <c r="G90" s="327"/>
    </row>
    <row r="91" spans="2:7" ht="25.5" customHeight="1" x14ac:dyDescent="0.2">
      <c r="B91" s="326"/>
      <c r="C91" s="4"/>
      <c r="D91" s="328" t="s">
        <v>481</v>
      </c>
      <c r="E91" s="328"/>
      <c r="F91" s="42">
        <v>15.56</v>
      </c>
      <c r="G91" s="327"/>
    </row>
    <row r="92" spans="2:7" ht="25.5" customHeight="1" x14ac:dyDescent="0.2">
      <c r="B92" s="326"/>
      <c r="C92" s="4"/>
      <c r="D92" s="328" t="s">
        <v>482</v>
      </c>
      <c r="E92" s="328"/>
      <c r="F92" s="42">
        <v>19.579999999999998</v>
      </c>
      <c r="G92" s="327"/>
    </row>
    <row r="93" spans="2:7" ht="47.25" customHeight="1" x14ac:dyDescent="0.2">
      <c r="B93" s="326"/>
      <c r="C93" s="4"/>
      <c r="D93" s="328" t="s">
        <v>483</v>
      </c>
      <c r="E93" s="328"/>
      <c r="F93" s="42">
        <v>57.97</v>
      </c>
      <c r="G93" s="327"/>
    </row>
    <row r="94" spans="2:7" ht="45" customHeight="1" x14ac:dyDescent="0.2">
      <c r="B94" s="326"/>
      <c r="C94" s="4"/>
      <c r="D94" s="328" t="s">
        <v>484</v>
      </c>
      <c r="E94" s="328"/>
      <c r="F94" s="42">
        <v>57.97</v>
      </c>
      <c r="G94" s="327"/>
    </row>
    <row r="95" spans="2:7" ht="25.5" customHeight="1" x14ac:dyDescent="0.2">
      <c r="B95" s="326"/>
      <c r="C95" s="4"/>
      <c r="D95" s="328" t="s">
        <v>482</v>
      </c>
      <c r="E95" s="328"/>
      <c r="F95" s="42">
        <v>19.579999999999998</v>
      </c>
      <c r="G95" s="327"/>
    </row>
    <row r="96" spans="2:7" ht="45" customHeight="1" x14ac:dyDescent="0.2">
      <c r="B96" s="326"/>
      <c r="C96" s="4"/>
      <c r="D96" s="328" t="s">
        <v>485</v>
      </c>
      <c r="E96" s="328"/>
      <c r="F96" s="42">
        <v>57.99</v>
      </c>
      <c r="G96" s="327"/>
    </row>
    <row r="97" spans="2:7" ht="25.5" customHeight="1" x14ac:dyDescent="0.2">
      <c r="B97" s="326"/>
      <c r="C97" s="4"/>
      <c r="D97" s="328" t="s">
        <v>486</v>
      </c>
      <c r="E97" s="328"/>
      <c r="F97" s="42">
        <v>29.19</v>
      </c>
      <c r="G97" s="327"/>
    </row>
    <row r="98" spans="2:7" ht="25.5" customHeight="1" x14ac:dyDescent="0.2">
      <c r="B98" s="326"/>
      <c r="C98" s="4"/>
      <c r="D98" s="328" t="s">
        <v>487</v>
      </c>
      <c r="E98" s="328"/>
      <c r="F98" s="42">
        <v>29.19</v>
      </c>
      <c r="G98" s="327"/>
    </row>
    <row r="99" spans="2:7" ht="25.5" customHeight="1" x14ac:dyDescent="0.2">
      <c r="B99" s="326"/>
      <c r="C99" s="4"/>
      <c r="D99" s="328" t="s">
        <v>488</v>
      </c>
      <c r="E99" s="328"/>
      <c r="F99" s="42">
        <v>26.48</v>
      </c>
      <c r="G99" s="327"/>
    </row>
    <row r="100" spans="2:7" ht="25.5" customHeight="1" x14ac:dyDescent="0.2">
      <c r="B100" s="326"/>
      <c r="C100" s="4"/>
      <c r="D100" s="329" t="s">
        <v>456</v>
      </c>
      <c r="E100" s="329"/>
      <c r="F100" s="42"/>
      <c r="G100" s="327"/>
    </row>
    <row r="101" spans="2:7" ht="37.5" customHeight="1" x14ac:dyDescent="0.2">
      <c r="B101" s="326"/>
      <c r="C101" s="4"/>
      <c r="D101" s="328" t="s">
        <v>489</v>
      </c>
      <c r="E101" s="328"/>
      <c r="F101" s="42">
        <v>67.67</v>
      </c>
      <c r="G101" s="327"/>
    </row>
    <row r="102" spans="2:7" ht="47.25" customHeight="1" x14ac:dyDescent="0.2">
      <c r="B102" s="326"/>
      <c r="C102" s="4"/>
      <c r="D102" s="328" t="s">
        <v>490</v>
      </c>
      <c r="E102" s="328"/>
      <c r="F102" s="42">
        <v>67.540000000000006</v>
      </c>
      <c r="G102" s="327"/>
    </row>
    <row r="103" spans="2:7" ht="25.5" customHeight="1" x14ac:dyDescent="0.2">
      <c r="B103" s="331">
        <v>10209</v>
      </c>
      <c r="C103" s="2" t="s">
        <v>19</v>
      </c>
      <c r="D103" s="104" t="str">
        <f>VLOOKUP(B103,'Planilha Orçamentária'!$N$10:$Q$330,2,0)</f>
        <v>2.3</v>
      </c>
      <c r="E103" s="105" t="str">
        <f>VLOOKUP(B103,'Planilha Orçamentária'!$N$9:$Q$330,3,0)</f>
        <v>Demolição manual de alvenaria de bloco furado (cerâmico), sem reaproveitamento</v>
      </c>
      <c r="F103" s="104" t="str">
        <f>VLOOKUP(B103,'Planilha Orçamentária'!$N$9:$Q$330,4,0)</f>
        <v>m3</v>
      </c>
      <c r="G103" s="327">
        <f>SUM(F104:F114)</f>
        <v>19.059999999999999</v>
      </c>
    </row>
    <row r="104" spans="2:7" ht="12.75" customHeight="1" x14ac:dyDescent="0.2">
      <c r="B104" s="331"/>
      <c r="C104" s="2"/>
      <c r="D104" s="329" t="s">
        <v>491</v>
      </c>
      <c r="E104" s="329"/>
      <c r="F104" s="107"/>
      <c r="G104" s="327"/>
    </row>
    <row r="105" spans="2:7" ht="12.75" customHeight="1" x14ac:dyDescent="0.2">
      <c r="B105" s="331"/>
      <c r="C105" s="2"/>
      <c r="D105" s="332" t="s">
        <v>492</v>
      </c>
      <c r="E105" s="332"/>
      <c r="F105" s="107">
        <v>0.34</v>
      </c>
      <c r="G105" s="327"/>
    </row>
    <row r="106" spans="2:7" ht="12.75" customHeight="1" x14ac:dyDescent="0.2">
      <c r="B106" s="331"/>
      <c r="C106" s="2"/>
      <c r="D106" s="329" t="s">
        <v>423</v>
      </c>
      <c r="E106" s="329"/>
      <c r="F106" s="107"/>
      <c r="G106" s="327"/>
    </row>
    <row r="107" spans="2:7" ht="25.5" customHeight="1" x14ac:dyDescent="0.2">
      <c r="B107" s="331"/>
      <c r="C107" s="2"/>
      <c r="D107" s="328" t="s">
        <v>493</v>
      </c>
      <c r="E107" s="328"/>
      <c r="F107" s="107">
        <v>0.21</v>
      </c>
      <c r="G107" s="327"/>
    </row>
    <row r="108" spans="2:7" ht="25.5" customHeight="1" x14ac:dyDescent="0.2">
      <c r="B108" s="331"/>
      <c r="C108" s="2"/>
      <c r="D108" s="328" t="s">
        <v>494</v>
      </c>
      <c r="E108" s="328"/>
      <c r="F108" s="107">
        <v>0.09</v>
      </c>
      <c r="G108" s="327"/>
    </row>
    <row r="109" spans="2:7" ht="25.5" customHeight="1" x14ac:dyDescent="0.2">
      <c r="B109" s="331"/>
      <c r="C109" s="2"/>
      <c r="D109" s="328" t="s">
        <v>495</v>
      </c>
      <c r="E109" s="328"/>
      <c r="F109" s="107">
        <v>4.82</v>
      </c>
      <c r="G109" s="327"/>
    </row>
    <row r="110" spans="2:7" ht="25.5" customHeight="1" x14ac:dyDescent="0.2">
      <c r="B110" s="331"/>
      <c r="C110" s="2"/>
      <c r="D110" s="328" t="s">
        <v>496</v>
      </c>
      <c r="E110" s="328"/>
      <c r="F110" s="107">
        <v>0.36</v>
      </c>
      <c r="G110" s="327"/>
    </row>
    <row r="111" spans="2:7" ht="25.5" customHeight="1" x14ac:dyDescent="0.2">
      <c r="B111" s="331"/>
      <c r="C111" s="2"/>
      <c r="D111" s="328" t="s">
        <v>497</v>
      </c>
      <c r="E111" s="328"/>
      <c r="F111" s="107">
        <v>1.69</v>
      </c>
      <c r="G111" s="327"/>
    </row>
    <row r="112" spans="2:7" ht="25.5" customHeight="1" x14ac:dyDescent="0.2">
      <c r="B112" s="331"/>
      <c r="C112" s="2"/>
      <c r="D112" s="328" t="s">
        <v>498</v>
      </c>
      <c r="E112" s="328"/>
      <c r="F112" s="107">
        <v>3.26</v>
      </c>
      <c r="G112" s="327"/>
    </row>
    <row r="113" spans="2:7" ht="25.5" customHeight="1" x14ac:dyDescent="0.2">
      <c r="B113" s="331"/>
      <c r="C113" s="2"/>
      <c r="D113" s="328" t="s">
        <v>499</v>
      </c>
      <c r="E113" s="328"/>
      <c r="F113" s="107">
        <v>7.16</v>
      </c>
      <c r="G113" s="327"/>
    </row>
    <row r="114" spans="2:7" ht="25.5" customHeight="1" x14ac:dyDescent="0.2">
      <c r="B114" s="331"/>
      <c r="C114" s="2"/>
      <c r="D114" s="328" t="s">
        <v>500</v>
      </c>
      <c r="E114" s="328"/>
      <c r="F114" s="107">
        <v>1.1299999999999999</v>
      </c>
      <c r="G114" s="327"/>
    </row>
    <row r="115" spans="2:7" ht="25.5" customHeight="1" x14ac:dyDescent="0.2">
      <c r="B115" s="326">
        <v>10210</v>
      </c>
      <c r="C115" s="4" t="s">
        <v>19</v>
      </c>
      <c r="D115" s="104" t="str">
        <f>VLOOKUP(B115,'Planilha Orçamentária'!$N$10:$Q$330,2,0)</f>
        <v>2.4</v>
      </c>
      <c r="E115" s="105" t="str">
        <f>VLOOKUP(B115,'Planilha Orçamentária'!$N$9:$Q$330,3,0)</f>
        <v>Demolição manual de concreto simples, sem reaproveitamento</v>
      </c>
      <c r="F115" s="104" t="str">
        <f>VLOOKUP(B115,'Planilha Orçamentária'!$N$9:$Q$330,4,0)</f>
        <v>m3</v>
      </c>
      <c r="G115" s="327">
        <f>SUM(F116)</f>
        <v>0.35</v>
      </c>
    </row>
    <row r="116" spans="2:7" ht="25.5" customHeight="1" x14ac:dyDescent="0.2">
      <c r="B116" s="326"/>
      <c r="C116" s="4"/>
      <c r="D116" s="328" t="s">
        <v>501</v>
      </c>
      <c r="E116" s="328"/>
      <c r="F116" s="107">
        <v>0.35</v>
      </c>
      <c r="G116" s="327"/>
    </row>
    <row r="117" spans="2:7" ht="25.5" customHeight="1" x14ac:dyDescent="0.2">
      <c r="B117" s="326">
        <v>10255</v>
      </c>
      <c r="C117" s="4" t="s">
        <v>19</v>
      </c>
      <c r="D117" s="104" t="str">
        <f>VLOOKUP(B117,'Planilha Orçamentária'!$N$10:$Q$330,2,0)</f>
        <v>2.5</v>
      </c>
      <c r="E117" s="105" t="str">
        <f>VLOOKUP(B117,'Planilha Orçamentária'!$N$9:$Q$330,3,0)</f>
        <v>Remoção manual de telhas cerâmicas, tipo colonial, inclusive cumeeira, sem reaproveitamento</v>
      </c>
      <c r="F117" s="104" t="str">
        <f>VLOOKUP(B117,'Planilha Orçamentária'!$N$9:$Q$330,4,0)</f>
        <v>m2</v>
      </c>
      <c r="G117" s="327">
        <f>SUM(F118)</f>
        <v>1444.76</v>
      </c>
    </row>
    <row r="118" spans="2:7" ht="25.5" customHeight="1" x14ac:dyDescent="0.2">
      <c r="B118" s="326"/>
      <c r="C118" s="4"/>
      <c r="D118" s="328" t="s">
        <v>502</v>
      </c>
      <c r="E118" s="328"/>
      <c r="F118" s="107">
        <v>1444.76</v>
      </c>
      <c r="G118" s="327"/>
    </row>
    <row r="119" spans="2:7" ht="25.5" customHeight="1" x14ac:dyDescent="0.2">
      <c r="B119" s="326">
        <v>10326</v>
      </c>
      <c r="C119" s="4" t="s">
        <v>19</v>
      </c>
      <c r="D119" s="104" t="str">
        <f>VLOOKUP(B119,'Planilha Orçamentária'!$N$10:$Q$330,2,0)</f>
        <v>2.6</v>
      </c>
      <c r="E119" s="105" t="str">
        <f>VLOOKUP(B119,'Planilha Orçamentária'!$N$9:$Q$330,3,0)</f>
        <v>Remoção manual de trama de madeira para cobertura, com reaproveitamento</v>
      </c>
      <c r="F119" s="104" t="str">
        <f>VLOOKUP(B119,'Planilha Orçamentária'!$N$9:$Q$330,4,0)</f>
        <v>m2</v>
      </c>
      <c r="G119" s="327">
        <f>SUM(F120)</f>
        <v>1444.76</v>
      </c>
    </row>
    <row r="120" spans="2:7" ht="25.5" customHeight="1" x14ac:dyDescent="0.2">
      <c r="B120" s="326"/>
      <c r="C120" s="4"/>
      <c r="D120" s="328" t="s">
        <v>502</v>
      </c>
      <c r="E120" s="328"/>
      <c r="F120" s="107">
        <v>1444.76</v>
      </c>
      <c r="G120" s="327"/>
    </row>
    <row r="121" spans="2:7" ht="25.5" customHeight="1" x14ac:dyDescent="0.2">
      <c r="B121" s="326">
        <v>10238</v>
      </c>
      <c r="C121" s="4" t="s">
        <v>19</v>
      </c>
      <c r="D121" s="104" t="str">
        <f>VLOOKUP(B121,'Planilha Orçamentária'!$N$10:$Q$330,2,0)</f>
        <v>2.7</v>
      </c>
      <c r="E121" s="105" t="str">
        <f>VLOOKUP(B121,'Planilha Orçamentária'!$N$9:$Q$330,3,0)</f>
        <v>Apicoamento manual de superfície revestida com argamassa</v>
      </c>
      <c r="F121" s="104" t="str">
        <f>VLOOKUP(B121,'Planilha Orçamentária'!$N$9:$Q$330,4,0)</f>
        <v>m2</v>
      </c>
      <c r="G121" s="327">
        <f>SUM(F123:F172)</f>
        <v>1894.8700000000001</v>
      </c>
    </row>
    <row r="122" spans="2:7" ht="25.5" customHeight="1" x14ac:dyDescent="0.2">
      <c r="B122" s="326"/>
      <c r="C122" s="4"/>
      <c r="D122" s="328" t="s">
        <v>503</v>
      </c>
      <c r="E122" s="328"/>
      <c r="F122" s="104"/>
      <c r="G122" s="327"/>
    </row>
    <row r="123" spans="2:7" ht="12.75" customHeight="1" x14ac:dyDescent="0.2">
      <c r="B123" s="326"/>
      <c r="C123" s="4"/>
      <c r="D123" s="329" t="s">
        <v>423</v>
      </c>
      <c r="E123" s="329"/>
      <c r="F123" s="104"/>
      <c r="G123" s="327"/>
    </row>
    <row r="124" spans="2:7" ht="25.5" customHeight="1" x14ac:dyDescent="0.2">
      <c r="B124" s="326"/>
      <c r="C124" s="4"/>
      <c r="D124" s="328" t="s">
        <v>504</v>
      </c>
      <c r="E124" s="328"/>
      <c r="F124" s="40">
        <v>19.53</v>
      </c>
      <c r="G124" s="327"/>
    </row>
    <row r="125" spans="2:7" ht="25.5" customHeight="1" x14ac:dyDescent="0.2">
      <c r="B125" s="326"/>
      <c r="C125" s="4"/>
      <c r="D125" s="328" t="s">
        <v>505</v>
      </c>
      <c r="E125" s="328"/>
      <c r="F125" s="42">
        <v>29.19</v>
      </c>
      <c r="G125" s="327"/>
    </row>
    <row r="126" spans="2:7" ht="25.5" customHeight="1" x14ac:dyDescent="0.2">
      <c r="B126" s="326"/>
      <c r="C126" s="4"/>
      <c r="D126" s="328" t="s">
        <v>506</v>
      </c>
      <c r="E126" s="328"/>
      <c r="F126" s="42">
        <v>29.66</v>
      </c>
      <c r="G126" s="327"/>
    </row>
    <row r="127" spans="2:7" ht="25.5" customHeight="1" x14ac:dyDescent="0.2">
      <c r="B127" s="326"/>
      <c r="C127" s="4"/>
      <c r="D127" s="328" t="s">
        <v>507</v>
      </c>
      <c r="E127" s="328"/>
      <c r="F127" s="42">
        <v>29.66</v>
      </c>
      <c r="G127" s="327"/>
    </row>
    <row r="128" spans="2:7" ht="25.5" customHeight="1" x14ac:dyDescent="0.2">
      <c r="B128" s="326"/>
      <c r="C128" s="4"/>
      <c r="D128" s="328" t="s">
        <v>508</v>
      </c>
      <c r="E128" s="328"/>
      <c r="F128" s="42">
        <v>20.96</v>
      </c>
      <c r="G128" s="327"/>
    </row>
    <row r="129" spans="2:7" ht="25.5" customHeight="1" x14ac:dyDescent="0.2">
      <c r="B129" s="326"/>
      <c r="C129" s="4"/>
      <c r="D129" s="328" t="s">
        <v>509</v>
      </c>
      <c r="E129" s="328"/>
      <c r="F129" s="42">
        <v>20.92</v>
      </c>
      <c r="G129" s="327"/>
    </row>
    <row r="130" spans="2:7" ht="25.5" customHeight="1" x14ac:dyDescent="0.2">
      <c r="B130" s="326"/>
      <c r="C130" s="4"/>
      <c r="D130" s="328" t="s">
        <v>510</v>
      </c>
      <c r="E130" s="328"/>
      <c r="F130" s="42">
        <v>77.97</v>
      </c>
      <c r="G130" s="327"/>
    </row>
    <row r="131" spans="2:7" ht="25.5" customHeight="1" x14ac:dyDescent="0.2">
      <c r="B131" s="326"/>
      <c r="C131" s="4"/>
      <c r="D131" s="328" t="s">
        <v>511</v>
      </c>
      <c r="E131" s="328"/>
      <c r="F131" s="42">
        <v>39.31</v>
      </c>
      <c r="G131" s="327"/>
    </row>
    <row r="132" spans="2:7" ht="25.5" customHeight="1" x14ac:dyDescent="0.2">
      <c r="B132" s="326"/>
      <c r="C132" s="4"/>
      <c r="D132" s="328" t="s">
        <v>512</v>
      </c>
      <c r="E132" s="328"/>
      <c r="F132" s="42">
        <v>29.55</v>
      </c>
      <c r="G132" s="327"/>
    </row>
    <row r="133" spans="2:7" ht="25.5" customHeight="1" x14ac:dyDescent="0.2">
      <c r="B133" s="326"/>
      <c r="C133" s="4"/>
      <c r="D133" s="328" t="s">
        <v>513</v>
      </c>
      <c r="E133" s="328"/>
      <c r="F133" s="42">
        <v>29.62</v>
      </c>
      <c r="G133" s="327"/>
    </row>
    <row r="134" spans="2:7" ht="25.5" customHeight="1" x14ac:dyDescent="0.2">
      <c r="B134" s="326"/>
      <c r="C134" s="4"/>
      <c r="D134" s="328" t="s">
        <v>514</v>
      </c>
      <c r="E134" s="328"/>
      <c r="F134" s="42">
        <v>33.97</v>
      </c>
      <c r="G134" s="327"/>
    </row>
    <row r="135" spans="2:7" ht="25.5" customHeight="1" x14ac:dyDescent="0.2">
      <c r="B135" s="326"/>
      <c r="C135" s="4"/>
      <c r="D135" s="328" t="s">
        <v>515</v>
      </c>
      <c r="E135" s="328"/>
      <c r="F135" s="42">
        <v>20.56</v>
      </c>
      <c r="G135" s="327"/>
    </row>
    <row r="136" spans="2:7" ht="25.5" customHeight="1" x14ac:dyDescent="0.2">
      <c r="B136" s="326"/>
      <c r="C136" s="4"/>
      <c r="D136" s="328" t="s">
        <v>516</v>
      </c>
      <c r="E136" s="328"/>
      <c r="F136" s="42">
        <v>12.84</v>
      </c>
      <c r="G136" s="327"/>
    </row>
    <row r="137" spans="2:7" ht="25.5" customHeight="1" x14ac:dyDescent="0.2">
      <c r="B137" s="326"/>
      <c r="C137" s="4"/>
      <c r="D137" s="328" t="s">
        <v>517</v>
      </c>
      <c r="E137" s="328"/>
      <c r="F137" s="42">
        <v>15.46</v>
      </c>
      <c r="G137" s="327"/>
    </row>
    <row r="138" spans="2:7" ht="25.5" customHeight="1" x14ac:dyDescent="0.2">
      <c r="B138" s="326"/>
      <c r="C138" s="4"/>
      <c r="D138" s="328" t="s">
        <v>518</v>
      </c>
      <c r="E138" s="328"/>
      <c r="F138" s="42">
        <v>11.03</v>
      </c>
      <c r="G138" s="327"/>
    </row>
    <row r="139" spans="2:7" ht="25.5" customHeight="1" x14ac:dyDescent="0.2">
      <c r="B139" s="326"/>
      <c r="C139" s="4"/>
      <c r="D139" s="328" t="s">
        <v>519</v>
      </c>
      <c r="E139" s="328"/>
      <c r="F139" s="42">
        <v>12.62</v>
      </c>
      <c r="G139" s="327"/>
    </row>
    <row r="140" spans="2:7" ht="25.5" customHeight="1" x14ac:dyDescent="0.2">
      <c r="B140" s="326"/>
      <c r="C140" s="4"/>
      <c r="D140" s="328" t="s">
        <v>520</v>
      </c>
      <c r="E140" s="328"/>
      <c r="F140" s="42">
        <v>9.33</v>
      </c>
      <c r="G140" s="327"/>
    </row>
    <row r="141" spans="2:7" ht="25.5" customHeight="1" x14ac:dyDescent="0.2">
      <c r="B141" s="326"/>
      <c r="C141" s="4"/>
      <c r="D141" s="328" t="s">
        <v>521</v>
      </c>
      <c r="E141" s="328"/>
      <c r="F141" s="42">
        <v>21.6</v>
      </c>
      <c r="G141" s="327"/>
    </row>
    <row r="142" spans="2:7" ht="25.5" customHeight="1" x14ac:dyDescent="0.2">
      <c r="B142" s="326"/>
      <c r="C142" s="4"/>
      <c r="D142" s="328" t="s">
        <v>522</v>
      </c>
      <c r="E142" s="328"/>
      <c r="F142" s="42">
        <v>29.66</v>
      </c>
      <c r="G142" s="327"/>
    </row>
    <row r="143" spans="2:7" ht="25.5" customHeight="1" x14ac:dyDescent="0.2">
      <c r="B143" s="326"/>
      <c r="C143" s="4"/>
      <c r="D143" s="328" t="s">
        <v>523</v>
      </c>
      <c r="E143" s="328"/>
      <c r="F143" s="42">
        <v>44.49</v>
      </c>
      <c r="G143" s="327"/>
    </row>
    <row r="144" spans="2:7" ht="25.5" customHeight="1" x14ac:dyDescent="0.2">
      <c r="B144" s="326"/>
      <c r="C144" s="4"/>
      <c r="D144" s="328" t="s">
        <v>524</v>
      </c>
      <c r="E144" s="328"/>
      <c r="F144" s="42">
        <v>70.88</v>
      </c>
      <c r="G144" s="327"/>
    </row>
    <row r="145" spans="2:7" ht="25.5" customHeight="1" x14ac:dyDescent="0.2">
      <c r="B145" s="326"/>
      <c r="C145" s="4"/>
      <c r="D145" s="328" t="s">
        <v>525</v>
      </c>
      <c r="E145" s="328"/>
      <c r="F145" s="42">
        <v>26.88</v>
      </c>
      <c r="G145" s="327"/>
    </row>
    <row r="146" spans="2:7" ht="12.75" customHeight="1" x14ac:dyDescent="0.2">
      <c r="B146" s="326"/>
      <c r="C146" s="4"/>
      <c r="D146" s="329" t="s">
        <v>456</v>
      </c>
      <c r="E146" s="329"/>
      <c r="F146" s="42"/>
      <c r="G146" s="327"/>
    </row>
    <row r="147" spans="2:7" ht="25.5" customHeight="1" x14ac:dyDescent="0.2">
      <c r="B147" s="326"/>
      <c r="C147" s="4"/>
      <c r="D147" s="328" t="s">
        <v>526</v>
      </c>
      <c r="E147" s="328"/>
      <c r="F147" s="42">
        <v>29.67</v>
      </c>
      <c r="G147" s="327"/>
    </row>
    <row r="148" spans="2:7" ht="25.5" customHeight="1" x14ac:dyDescent="0.2">
      <c r="B148" s="326"/>
      <c r="C148" s="4"/>
      <c r="D148" s="328" t="s">
        <v>527</v>
      </c>
      <c r="E148" s="328"/>
      <c r="F148" s="42">
        <v>29.2</v>
      </c>
      <c r="G148" s="327"/>
    </row>
    <row r="149" spans="2:7" ht="25.5" customHeight="1" x14ac:dyDescent="0.2">
      <c r="B149" s="326"/>
      <c r="C149" s="4"/>
      <c r="D149" s="328" t="s">
        <v>528</v>
      </c>
      <c r="E149" s="328"/>
      <c r="F149" s="42">
        <v>29.7</v>
      </c>
      <c r="G149" s="327"/>
    </row>
    <row r="150" spans="2:7" ht="25.5" customHeight="1" x14ac:dyDescent="0.2">
      <c r="B150" s="326"/>
      <c r="C150" s="4"/>
      <c r="D150" s="328" t="s">
        <v>529</v>
      </c>
      <c r="E150" s="328"/>
      <c r="F150" s="42">
        <v>29.66</v>
      </c>
      <c r="G150" s="327"/>
    </row>
    <row r="151" spans="2:7" ht="25.5" customHeight="1" x14ac:dyDescent="0.2">
      <c r="B151" s="326"/>
      <c r="C151" s="4"/>
      <c r="D151" s="328" t="s">
        <v>530</v>
      </c>
      <c r="E151" s="328"/>
      <c r="F151" s="42">
        <v>29.66</v>
      </c>
      <c r="G151" s="327"/>
    </row>
    <row r="152" spans="2:7" ht="25.5" customHeight="1" x14ac:dyDescent="0.2">
      <c r="B152" s="326"/>
      <c r="C152" s="4"/>
      <c r="D152" s="328" t="s">
        <v>531</v>
      </c>
      <c r="E152" s="328"/>
      <c r="F152" s="42">
        <v>29.55</v>
      </c>
      <c r="G152" s="327"/>
    </row>
    <row r="153" spans="2:7" ht="25.5" customHeight="1" x14ac:dyDescent="0.2">
      <c r="B153" s="326"/>
      <c r="C153" s="4"/>
      <c r="D153" s="328" t="s">
        <v>532</v>
      </c>
      <c r="E153" s="328"/>
      <c r="F153" s="42">
        <v>29.62</v>
      </c>
      <c r="G153" s="327"/>
    </row>
    <row r="154" spans="2:7" ht="25.5" customHeight="1" x14ac:dyDescent="0.2">
      <c r="B154" s="326"/>
      <c r="C154" s="4"/>
      <c r="D154" s="328" t="s">
        <v>533</v>
      </c>
      <c r="E154" s="328"/>
      <c r="F154" s="42">
        <v>29.66</v>
      </c>
      <c r="G154" s="327"/>
    </row>
    <row r="155" spans="2:7" ht="25.5" customHeight="1" x14ac:dyDescent="0.2">
      <c r="B155" s="326"/>
      <c r="C155" s="4"/>
      <c r="D155" s="328" t="s">
        <v>534</v>
      </c>
      <c r="E155" s="328"/>
      <c r="F155" s="42">
        <v>29.66</v>
      </c>
      <c r="G155" s="327"/>
    </row>
    <row r="156" spans="2:7" ht="25.5" customHeight="1" x14ac:dyDescent="0.2">
      <c r="B156" s="326"/>
      <c r="C156" s="4"/>
      <c r="D156" s="328" t="s">
        <v>535</v>
      </c>
      <c r="E156" s="328"/>
      <c r="F156" s="42">
        <v>29.62</v>
      </c>
      <c r="G156" s="327"/>
    </row>
    <row r="157" spans="2:7" ht="25.5" customHeight="1" x14ac:dyDescent="0.2">
      <c r="B157" s="326"/>
      <c r="C157" s="4"/>
      <c r="D157" s="328" t="s">
        <v>536</v>
      </c>
      <c r="E157" s="328"/>
      <c r="F157" s="42">
        <v>29.55</v>
      </c>
      <c r="G157" s="327"/>
    </row>
    <row r="158" spans="2:7" ht="25.5" customHeight="1" x14ac:dyDescent="0.2">
      <c r="B158" s="326"/>
      <c r="C158" s="4"/>
      <c r="D158" s="328" t="s">
        <v>537</v>
      </c>
      <c r="E158" s="328"/>
      <c r="F158" s="42">
        <v>21.56</v>
      </c>
      <c r="G158" s="327"/>
    </row>
    <row r="159" spans="2:7" ht="25.5" customHeight="1" x14ac:dyDescent="0.2">
      <c r="B159" s="326"/>
      <c r="C159" s="4"/>
      <c r="D159" s="328" t="s">
        <v>538</v>
      </c>
      <c r="E159" s="328"/>
      <c r="F159" s="42">
        <v>21.56</v>
      </c>
      <c r="G159" s="327"/>
    </row>
    <row r="160" spans="2:7" ht="25.5" customHeight="1" x14ac:dyDescent="0.2">
      <c r="B160" s="326"/>
      <c r="C160" s="4"/>
      <c r="D160" s="328" t="s">
        <v>539</v>
      </c>
      <c r="E160" s="328"/>
      <c r="F160" s="42">
        <v>29.55</v>
      </c>
      <c r="G160" s="327"/>
    </row>
    <row r="161" spans="2:7" ht="25.5" customHeight="1" x14ac:dyDescent="0.2">
      <c r="B161" s="326"/>
      <c r="C161" s="4"/>
      <c r="D161" s="328" t="s">
        <v>540</v>
      </c>
      <c r="E161" s="328"/>
      <c r="F161" s="42">
        <v>29.66</v>
      </c>
      <c r="G161" s="327"/>
    </row>
    <row r="162" spans="2:7" ht="25.5" customHeight="1" x14ac:dyDescent="0.2">
      <c r="B162" s="326"/>
      <c r="C162" s="4"/>
      <c r="D162" s="328" t="s">
        <v>541</v>
      </c>
      <c r="E162" s="328"/>
      <c r="F162" s="42">
        <v>29.66</v>
      </c>
      <c r="G162" s="327"/>
    </row>
    <row r="163" spans="2:7" ht="25.5" customHeight="1" x14ac:dyDescent="0.2">
      <c r="B163" s="326"/>
      <c r="C163" s="4"/>
      <c r="D163" s="328" t="s">
        <v>542</v>
      </c>
      <c r="E163" s="328"/>
      <c r="F163" s="42">
        <v>29.66</v>
      </c>
      <c r="G163" s="327"/>
    </row>
    <row r="164" spans="2:7" ht="25.5" customHeight="1" x14ac:dyDescent="0.2">
      <c r="B164" s="326"/>
      <c r="C164" s="4"/>
      <c r="D164" s="328" t="s">
        <v>543</v>
      </c>
      <c r="E164" s="328"/>
      <c r="F164" s="42">
        <v>29.19</v>
      </c>
      <c r="G164" s="327"/>
    </row>
    <row r="165" spans="2:7" ht="25.5" customHeight="1" x14ac:dyDescent="0.2">
      <c r="B165" s="326"/>
      <c r="C165" s="4"/>
      <c r="D165" s="328" t="s">
        <v>544</v>
      </c>
      <c r="E165" s="328"/>
      <c r="F165" s="42">
        <v>29.67</v>
      </c>
      <c r="G165" s="327"/>
    </row>
    <row r="166" spans="2:7" ht="25.5" customHeight="1" x14ac:dyDescent="0.2">
      <c r="B166" s="326"/>
      <c r="C166" s="4"/>
      <c r="D166" s="328" t="s">
        <v>545</v>
      </c>
      <c r="E166" s="328"/>
      <c r="F166" s="42">
        <v>9.9</v>
      </c>
      <c r="G166" s="327"/>
    </row>
    <row r="167" spans="2:7" ht="25.5" customHeight="1" x14ac:dyDescent="0.2">
      <c r="B167" s="326"/>
      <c r="C167" s="4"/>
      <c r="D167" s="328" t="s">
        <v>546</v>
      </c>
      <c r="E167" s="328"/>
      <c r="F167" s="42">
        <v>125.99</v>
      </c>
      <c r="G167" s="327"/>
    </row>
    <row r="168" spans="2:7" ht="12.75" customHeight="1" x14ac:dyDescent="0.2">
      <c r="B168" s="326"/>
      <c r="C168" s="4"/>
      <c r="D168" s="329" t="s">
        <v>547</v>
      </c>
      <c r="E168" s="329"/>
      <c r="F168" s="42"/>
      <c r="G168" s="327"/>
    </row>
    <row r="169" spans="2:7" ht="12.75" customHeight="1" x14ac:dyDescent="0.2">
      <c r="B169" s="326"/>
      <c r="C169" s="4"/>
      <c r="D169" s="328" t="s">
        <v>548</v>
      </c>
      <c r="E169" s="328"/>
      <c r="F169" s="42">
        <v>186.66</v>
      </c>
      <c r="G169" s="327"/>
    </row>
    <row r="170" spans="2:7" ht="12.75" customHeight="1" x14ac:dyDescent="0.2">
      <c r="B170" s="326"/>
      <c r="C170" s="4"/>
      <c r="D170" s="328" t="s">
        <v>549</v>
      </c>
      <c r="E170" s="328"/>
      <c r="F170" s="42">
        <v>57.62</v>
      </c>
      <c r="G170" s="327"/>
    </row>
    <row r="171" spans="2:7" ht="12.75" customHeight="1" x14ac:dyDescent="0.2">
      <c r="B171" s="326"/>
      <c r="C171" s="4"/>
      <c r="D171" s="328" t="s">
        <v>550</v>
      </c>
      <c r="E171" s="328"/>
      <c r="F171" s="42">
        <v>66.67</v>
      </c>
      <c r="G171" s="327"/>
    </row>
    <row r="172" spans="2:7" ht="12.75" customHeight="1" x14ac:dyDescent="0.2">
      <c r="B172" s="326"/>
      <c r="C172" s="4"/>
      <c r="D172" s="328" t="s">
        <v>551</v>
      </c>
      <c r="E172" s="328"/>
      <c r="F172" s="42">
        <v>266.27999999999997</v>
      </c>
      <c r="G172" s="327"/>
    </row>
    <row r="173" spans="2:7" ht="25.5" customHeight="1" x14ac:dyDescent="0.2">
      <c r="B173" s="326">
        <v>10212</v>
      </c>
      <c r="C173" s="4" t="s">
        <v>19</v>
      </c>
      <c r="D173" s="104" t="str">
        <f>VLOOKUP(B173,'Planilha Orçamentária'!$N$10:$Q$330,2,0)</f>
        <v>2.8</v>
      </c>
      <c r="E173" s="105" t="str">
        <f>VLOOKUP(B173,'Planilha Orçamentária'!$N$9:$Q$330,3,0)</f>
        <v>Retirada manual cuidadosa de pavimento em paralelepípedos, inclusive limpeza e empilhamento para reaproveitamento</v>
      </c>
      <c r="F173" s="104" t="str">
        <f>VLOOKUP(B173,'Planilha Orçamentária'!$N$9:$Q$330,4,0)</f>
        <v>m2</v>
      </c>
      <c r="G173" s="327">
        <f>SUM(F174)</f>
        <v>2173.4499999999998</v>
      </c>
    </row>
    <row r="174" spans="2:7" ht="25.5" customHeight="1" x14ac:dyDescent="0.2">
      <c r="B174" s="326"/>
      <c r="C174" s="4"/>
      <c r="D174" s="328" t="s">
        <v>552</v>
      </c>
      <c r="E174" s="328"/>
      <c r="F174" s="42">
        <v>2173.4499999999998</v>
      </c>
      <c r="G174" s="327"/>
    </row>
    <row r="175" spans="2:7" ht="25.5" customHeight="1" x14ac:dyDescent="0.2">
      <c r="B175" s="326">
        <v>10216</v>
      </c>
      <c r="C175" s="4" t="s">
        <v>19</v>
      </c>
      <c r="D175" s="104" t="str">
        <f>VLOOKUP(B175,'Planilha Orçamentária'!$N$10:$Q$330,2,0)</f>
        <v>2.9</v>
      </c>
      <c r="E175" s="105" t="str">
        <f>VLOOKUP(B175,'Planilha Orçamentária'!$N$9:$Q$330,3,0)</f>
        <v>Retirada manual de meio-fio de concreto, sem reaproveitamento</v>
      </c>
      <c r="F175" s="104" t="str">
        <f>VLOOKUP(B175,'Planilha Orçamentária'!$N$9:$Q$330,4,0)</f>
        <v>m</v>
      </c>
      <c r="G175" s="327">
        <f>SUM(F176)</f>
        <v>199.93</v>
      </c>
    </row>
    <row r="176" spans="2:7" ht="25.5" customHeight="1" x14ac:dyDescent="0.2">
      <c r="B176" s="326"/>
      <c r="C176" s="4"/>
      <c r="D176" s="328" t="s">
        <v>553</v>
      </c>
      <c r="E176" s="328"/>
      <c r="F176" s="42">
        <v>199.93</v>
      </c>
      <c r="G176" s="327"/>
    </row>
    <row r="177" spans="2:7" ht="25.5" customHeight="1" x14ac:dyDescent="0.2">
      <c r="B177" s="326">
        <v>10214</v>
      </c>
      <c r="C177" s="4" t="s">
        <v>19</v>
      </c>
      <c r="D177" s="104" t="str">
        <f>VLOOKUP(B177,'Planilha Orçamentária'!$N$10:$Q$330,2,0)</f>
        <v>2.10</v>
      </c>
      <c r="E177" s="105" t="str">
        <f>VLOOKUP(B177,'Planilha Orçamentária'!$N$9:$Q$330,3,0)</f>
        <v>Retirada manual de portas e janelas de madeira, inclusive batentes (marcos), sem reaproveitamento</v>
      </c>
      <c r="F177" s="104" t="str">
        <f>VLOOKUP(B177,'Planilha Orçamentária'!$N$9:$Q$330,4,0)</f>
        <v>m2</v>
      </c>
      <c r="G177" s="327">
        <f>SUM(F179:F228)</f>
        <v>380.85</v>
      </c>
    </row>
    <row r="178" spans="2:7" ht="12.75" customHeight="1" x14ac:dyDescent="0.2">
      <c r="B178" s="326"/>
      <c r="C178" s="4"/>
      <c r="D178" s="329" t="s">
        <v>423</v>
      </c>
      <c r="E178" s="329"/>
      <c r="F178" s="108"/>
      <c r="G178" s="327"/>
    </row>
    <row r="179" spans="2:7" ht="25.5" customHeight="1" x14ac:dyDescent="0.2">
      <c r="B179" s="326"/>
      <c r="C179" s="4"/>
      <c r="D179" s="328" t="s">
        <v>554</v>
      </c>
      <c r="E179" s="328"/>
      <c r="F179" s="109">
        <v>10.79</v>
      </c>
      <c r="G179" s="327"/>
    </row>
    <row r="180" spans="2:7" ht="25.5" customHeight="1" x14ac:dyDescent="0.2">
      <c r="B180" s="326"/>
      <c r="C180" s="4"/>
      <c r="D180" s="328" t="s">
        <v>555</v>
      </c>
      <c r="E180" s="328"/>
      <c r="F180" s="109">
        <v>11.26</v>
      </c>
      <c r="G180" s="327"/>
    </row>
    <row r="181" spans="2:7" ht="25.5" customHeight="1" x14ac:dyDescent="0.2">
      <c r="B181" s="326"/>
      <c r="C181" s="4"/>
      <c r="D181" s="328" t="s">
        <v>556</v>
      </c>
      <c r="E181" s="328"/>
      <c r="F181" s="109">
        <v>10.79</v>
      </c>
      <c r="G181" s="327"/>
    </row>
    <row r="182" spans="2:7" ht="25.5" customHeight="1" x14ac:dyDescent="0.2">
      <c r="B182" s="326"/>
      <c r="C182" s="4"/>
      <c r="D182" s="328" t="s">
        <v>557</v>
      </c>
      <c r="E182" s="328"/>
      <c r="F182" s="109">
        <v>11.26</v>
      </c>
      <c r="G182" s="327"/>
    </row>
    <row r="183" spans="2:7" ht="12.75" customHeight="1" x14ac:dyDescent="0.2">
      <c r="B183" s="326"/>
      <c r="C183" s="4"/>
      <c r="D183" s="328" t="s">
        <v>558</v>
      </c>
      <c r="E183" s="328"/>
      <c r="F183" s="107">
        <v>6</v>
      </c>
      <c r="G183" s="327"/>
    </row>
    <row r="184" spans="2:7" ht="12.75" customHeight="1" x14ac:dyDescent="0.2">
      <c r="B184" s="326"/>
      <c r="C184" s="4"/>
      <c r="D184" s="328" t="s">
        <v>559</v>
      </c>
      <c r="E184" s="328"/>
      <c r="F184" s="109">
        <v>1.26</v>
      </c>
      <c r="G184" s="327"/>
    </row>
    <row r="185" spans="2:7" ht="12.75" customHeight="1" x14ac:dyDescent="0.2">
      <c r="B185" s="326"/>
      <c r="C185" s="4"/>
      <c r="D185" s="328" t="s">
        <v>560</v>
      </c>
      <c r="E185" s="328"/>
      <c r="F185" s="109">
        <v>6.47</v>
      </c>
      <c r="G185" s="327"/>
    </row>
    <row r="186" spans="2:7" ht="12.75" customHeight="1" x14ac:dyDescent="0.2">
      <c r="B186" s="326"/>
      <c r="C186" s="4"/>
      <c r="D186" s="328" t="s">
        <v>561</v>
      </c>
      <c r="E186" s="328"/>
      <c r="F186" s="109">
        <v>1.26</v>
      </c>
      <c r="G186" s="327"/>
    </row>
    <row r="187" spans="2:7" ht="12.75" customHeight="1" x14ac:dyDescent="0.2">
      <c r="B187" s="326"/>
      <c r="C187" s="4"/>
      <c r="D187" s="328" t="s">
        <v>562</v>
      </c>
      <c r="E187" s="328"/>
      <c r="F187" s="109">
        <v>1.68</v>
      </c>
      <c r="G187" s="327"/>
    </row>
    <row r="188" spans="2:7" ht="12.75" customHeight="1" x14ac:dyDescent="0.2">
      <c r="B188" s="326"/>
      <c r="C188" s="4"/>
      <c r="D188" s="328" t="s">
        <v>563</v>
      </c>
      <c r="E188" s="328"/>
      <c r="F188" s="107">
        <v>3.6</v>
      </c>
      <c r="G188" s="327"/>
    </row>
    <row r="189" spans="2:7" ht="12.75" customHeight="1" x14ac:dyDescent="0.2">
      <c r="B189" s="326"/>
      <c r="C189" s="4"/>
      <c r="D189" s="328" t="s">
        <v>564</v>
      </c>
      <c r="E189" s="328"/>
      <c r="F189" s="107">
        <v>3.6</v>
      </c>
      <c r="G189" s="327"/>
    </row>
    <row r="190" spans="2:7" ht="12.75" customHeight="1" x14ac:dyDescent="0.2">
      <c r="B190" s="326"/>
      <c r="C190" s="4"/>
      <c r="D190" s="328" t="s">
        <v>565</v>
      </c>
      <c r="E190" s="328"/>
      <c r="F190" s="109">
        <v>1.68</v>
      </c>
      <c r="G190" s="327"/>
    </row>
    <row r="191" spans="2:7" ht="12.75" customHeight="1" x14ac:dyDescent="0.2">
      <c r="B191" s="326"/>
      <c r="C191" s="4"/>
      <c r="D191" s="328" t="s">
        <v>566</v>
      </c>
      <c r="E191" s="328"/>
      <c r="F191" s="109">
        <v>1.68</v>
      </c>
      <c r="G191" s="327"/>
    </row>
    <row r="192" spans="2:7" ht="12.75" customHeight="1" x14ac:dyDescent="0.2">
      <c r="B192" s="326"/>
      <c r="C192" s="4"/>
      <c r="D192" s="328" t="s">
        <v>567</v>
      </c>
      <c r="E192" s="328"/>
      <c r="F192" s="109">
        <v>1.68</v>
      </c>
      <c r="G192" s="327"/>
    </row>
    <row r="193" spans="2:7" ht="12.75" customHeight="1" x14ac:dyDescent="0.2">
      <c r="B193" s="326"/>
      <c r="C193" s="4"/>
      <c r="D193" s="328" t="s">
        <v>568</v>
      </c>
      <c r="E193" s="328"/>
      <c r="F193" s="109">
        <v>1.68</v>
      </c>
      <c r="G193" s="327"/>
    </row>
    <row r="194" spans="2:7" ht="25.5" customHeight="1" x14ac:dyDescent="0.2">
      <c r="B194" s="326"/>
      <c r="C194" s="4"/>
      <c r="D194" s="328" t="s">
        <v>569</v>
      </c>
      <c r="E194" s="328"/>
      <c r="F194" s="109">
        <v>10.79</v>
      </c>
      <c r="G194" s="327"/>
    </row>
    <row r="195" spans="2:7" ht="25.5" customHeight="1" x14ac:dyDescent="0.2">
      <c r="B195" s="326"/>
      <c r="C195" s="4"/>
      <c r="D195" s="328" t="s">
        <v>570</v>
      </c>
      <c r="E195" s="328"/>
      <c r="F195" s="109">
        <v>11.26</v>
      </c>
      <c r="G195" s="327"/>
    </row>
    <row r="196" spans="2:7" ht="25.5" customHeight="1" x14ac:dyDescent="0.2">
      <c r="B196" s="326"/>
      <c r="C196" s="4"/>
      <c r="D196" s="328" t="s">
        <v>571</v>
      </c>
      <c r="E196" s="328"/>
      <c r="F196" s="109">
        <v>8.77</v>
      </c>
      <c r="G196" s="327"/>
    </row>
    <row r="197" spans="2:7" ht="25.5" customHeight="1" x14ac:dyDescent="0.2">
      <c r="B197" s="326"/>
      <c r="C197" s="4"/>
      <c r="D197" s="328" t="s">
        <v>572</v>
      </c>
      <c r="E197" s="328"/>
      <c r="F197" s="109">
        <v>2.15</v>
      </c>
      <c r="G197" s="327"/>
    </row>
    <row r="198" spans="2:7" ht="25.5" customHeight="1" x14ac:dyDescent="0.2">
      <c r="B198" s="326"/>
      <c r="C198" s="4"/>
      <c r="D198" s="328" t="s">
        <v>573</v>
      </c>
      <c r="E198" s="328"/>
      <c r="F198" s="107">
        <v>6</v>
      </c>
      <c r="G198" s="327"/>
    </row>
    <row r="199" spans="2:7" ht="25.5" customHeight="1" x14ac:dyDescent="0.2">
      <c r="B199" s="326"/>
      <c r="C199" s="4"/>
      <c r="D199" s="328" t="s">
        <v>574</v>
      </c>
      <c r="E199" s="328"/>
      <c r="F199" s="107">
        <v>6</v>
      </c>
      <c r="G199" s="327"/>
    </row>
    <row r="200" spans="2:7" ht="25.5" customHeight="1" x14ac:dyDescent="0.2">
      <c r="B200" s="326"/>
      <c r="C200" s="4"/>
      <c r="D200" s="328" t="s">
        <v>575</v>
      </c>
      <c r="E200" s="328"/>
      <c r="F200" s="109">
        <v>2.15</v>
      </c>
      <c r="G200" s="327"/>
    </row>
    <row r="201" spans="2:7" ht="25.5" customHeight="1" x14ac:dyDescent="0.2">
      <c r="B201" s="326"/>
      <c r="C201" s="4"/>
      <c r="D201" s="328" t="s">
        <v>576</v>
      </c>
      <c r="E201" s="328"/>
      <c r="F201" s="109">
        <v>6.47</v>
      </c>
      <c r="G201" s="327"/>
    </row>
    <row r="202" spans="2:7" ht="25.5" customHeight="1" x14ac:dyDescent="0.2">
      <c r="B202" s="326"/>
      <c r="C202" s="4"/>
      <c r="D202" s="328" t="s">
        <v>577</v>
      </c>
      <c r="E202" s="328"/>
      <c r="F202" s="109">
        <v>10.79</v>
      </c>
      <c r="G202" s="327"/>
    </row>
    <row r="203" spans="2:7" ht="12.75" customHeight="1" x14ac:dyDescent="0.2">
      <c r="B203" s="326"/>
      <c r="C203" s="4"/>
      <c r="D203" s="328" t="s">
        <v>578</v>
      </c>
      <c r="E203" s="328"/>
      <c r="F203" s="109">
        <v>20.64</v>
      </c>
      <c r="G203" s="327"/>
    </row>
    <row r="204" spans="2:7" ht="12.75" customHeight="1" x14ac:dyDescent="0.2">
      <c r="B204" s="326"/>
      <c r="C204" s="4"/>
      <c r="D204" s="328" t="s">
        <v>579</v>
      </c>
      <c r="E204" s="328"/>
      <c r="F204" s="109">
        <v>2.64</v>
      </c>
      <c r="G204" s="327"/>
    </row>
    <row r="205" spans="2:7" ht="12.75" customHeight="1" x14ac:dyDescent="0.2">
      <c r="B205" s="326"/>
      <c r="C205" s="4"/>
      <c r="D205" s="328" t="s">
        <v>580</v>
      </c>
      <c r="E205" s="328"/>
      <c r="F205" s="109">
        <v>4.2300000000000004</v>
      </c>
      <c r="G205" s="327"/>
    </row>
    <row r="206" spans="2:7" ht="12.75" customHeight="1" x14ac:dyDescent="0.2">
      <c r="B206" s="326"/>
      <c r="C206" s="4"/>
      <c r="D206" s="329" t="s">
        <v>456</v>
      </c>
      <c r="E206" s="329"/>
      <c r="F206" s="109"/>
      <c r="G206" s="327"/>
    </row>
    <row r="207" spans="2:7" ht="25.5" customHeight="1" x14ac:dyDescent="0.2">
      <c r="B207" s="326"/>
      <c r="C207" s="4"/>
      <c r="D207" s="328" t="s">
        <v>581</v>
      </c>
      <c r="E207" s="328"/>
      <c r="F207" s="109">
        <v>11.13</v>
      </c>
      <c r="G207" s="327"/>
    </row>
    <row r="208" spans="2:7" ht="25.5" customHeight="1" x14ac:dyDescent="0.2">
      <c r="B208" s="326"/>
      <c r="C208" s="4"/>
      <c r="D208" s="328" t="s">
        <v>582</v>
      </c>
      <c r="E208" s="328"/>
      <c r="F208" s="109">
        <v>11.13</v>
      </c>
      <c r="G208" s="327"/>
    </row>
    <row r="209" spans="2:7" ht="25.5" customHeight="1" x14ac:dyDescent="0.2">
      <c r="B209" s="326"/>
      <c r="C209" s="4"/>
      <c r="D209" s="328" t="s">
        <v>583</v>
      </c>
      <c r="E209" s="328"/>
      <c r="F209" s="109">
        <v>11.26</v>
      </c>
      <c r="G209" s="327"/>
    </row>
    <row r="210" spans="2:7" ht="25.5" customHeight="1" x14ac:dyDescent="0.2">
      <c r="B210" s="326"/>
      <c r="C210" s="4"/>
      <c r="D210" s="328" t="s">
        <v>584</v>
      </c>
      <c r="E210" s="328"/>
      <c r="F210" s="109">
        <v>11.26</v>
      </c>
      <c r="G210" s="327"/>
    </row>
    <row r="211" spans="2:7" ht="25.5" customHeight="1" x14ac:dyDescent="0.2">
      <c r="B211" s="326"/>
      <c r="C211" s="4"/>
      <c r="D211" s="328" t="s">
        <v>585</v>
      </c>
      <c r="E211" s="328"/>
      <c r="F211" s="109">
        <v>11.26</v>
      </c>
      <c r="G211" s="327"/>
    </row>
    <row r="212" spans="2:7" ht="25.5" customHeight="1" x14ac:dyDescent="0.2">
      <c r="B212" s="326"/>
      <c r="C212" s="4"/>
      <c r="D212" s="328" t="s">
        <v>586</v>
      </c>
      <c r="E212" s="328"/>
      <c r="F212" s="107">
        <v>3.6</v>
      </c>
      <c r="G212" s="327"/>
    </row>
    <row r="213" spans="2:7" ht="25.5" customHeight="1" x14ac:dyDescent="0.2">
      <c r="B213" s="326"/>
      <c r="C213" s="4"/>
      <c r="D213" s="328" t="s">
        <v>587</v>
      </c>
      <c r="E213" s="328"/>
      <c r="F213" s="107">
        <v>3.6</v>
      </c>
      <c r="G213" s="327"/>
    </row>
    <row r="214" spans="2:7" ht="25.5" customHeight="1" x14ac:dyDescent="0.2">
      <c r="B214" s="326"/>
      <c r="C214" s="4"/>
      <c r="D214" s="328" t="s">
        <v>588</v>
      </c>
      <c r="E214" s="328"/>
      <c r="F214" s="109">
        <v>11.26</v>
      </c>
      <c r="G214" s="327"/>
    </row>
    <row r="215" spans="2:7" ht="25.5" customHeight="1" x14ac:dyDescent="0.2">
      <c r="B215" s="326"/>
      <c r="C215" s="4"/>
      <c r="D215" s="328" t="s">
        <v>589</v>
      </c>
      <c r="E215" s="328"/>
      <c r="F215" s="109">
        <v>11.26</v>
      </c>
      <c r="G215" s="327"/>
    </row>
    <row r="216" spans="2:7" ht="25.5" customHeight="1" x14ac:dyDescent="0.2">
      <c r="B216" s="326"/>
      <c r="C216" s="4"/>
      <c r="D216" s="328" t="s">
        <v>590</v>
      </c>
      <c r="E216" s="328"/>
      <c r="F216" s="109">
        <v>11.26</v>
      </c>
      <c r="G216" s="327"/>
    </row>
    <row r="217" spans="2:7" ht="25.5" customHeight="1" x14ac:dyDescent="0.2">
      <c r="B217" s="326"/>
      <c r="C217" s="4"/>
      <c r="D217" s="328" t="s">
        <v>591</v>
      </c>
      <c r="E217" s="328"/>
      <c r="F217" s="109">
        <v>11.13</v>
      </c>
      <c r="G217" s="327"/>
    </row>
    <row r="218" spans="2:7" ht="25.5" customHeight="1" x14ac:dyDescent="0.2">
      <c r="B218" s="326"/>
      <c r="C218" s="4"/>
      <c r="D218" s="328" t="s">
        <v>592</v>
      </c>
      <c r="E218" s="328"/>
      <c r="F218" s="109">
        <v>11.13</v>
      </c>
      <c r="G218" s="327"/>
    </row>
    <row r="219" spans="2:7" ht="25.5" customHeight="1" x14ac:dyDescent="0.2">
      <c r="B219" s="326"/>
      <c r="C219" s="4"/>
      <c r="D219" s="328" t="s">
        <v>593</v>
      </c>
      <c r="E219" s="328"/>
      <c r="F219" s="109">
        <v>11.26</v>
      </c>
      <c r="G219" s="327"/>
    </row>
    <row r="220" spans="2:7" ht="25.5" customHeight="1" x14ac:dyDescent="0.2">
      <c r="B220" s="326"/>
      <c r="C220" s="4"/>
      <c r="D220" s="328" t="s">
        <v>594</v>
      </c>
      <c r="E220" s="328"/>
      <c r="F220" s="109">
        <v>11.26</v>
      </c>
      <c r="G220" s="327"/>
    </row>
    <row r="221" spans="2:7" ht="25.5" customHeight="1" x14ac:dyDescent="0.2">
      <c r="B221" s="326"/>
      <c r="C221" s="4"/>
      <c r="D221" s="328" t="s">
        <v>595</v>
      </c>
      <c r="E221" s="328"/>
      <c r="F221" s="109">
        <v>10.79</v>
      </c>
      <c r="G221" s="327"/>
    </row>
    <row r="222" spans="2:7" ht="25.5" customHeight="1" x14ac:dyDescent="0.2">
      <c r="B222" s="326"/>
      <c r="C222" s="4"/>
      <c r="D222" s="328" t="s">
        <v>596</v>
      </c>
      <c r="E222" s="328"/>
      <c r="F222" s="109">
        <v>11.26</v>
      </c>
      <c r="G222" s="327"/>
    </row>
    <row r="223" spans="2:7" ht="25.5" customHeight="1" x14ac:dyDescent="0.2">
      <c r="B223" s="326"/>
      <c r="C223" s="4"/>
      <c r="D223" s="328" t="s">
        <v>597</v>
      </c>
      <c r="E223" s="328"/>
      <c r="F223" s="109">
        <v>6.47</v>
      </c>
      <c r="G223" s="327"/>
    </row>
    <row r="224" spans="2:7" ht="25.5" customHeight="1" x14ac:dyDescent="0.2">
      <c r="B224" s="326"/>
      <c r="C224" s="4"/>
      <c r="D224" s="328" t="s">
        <v>598</v>
      </c>
      <c r="E224" s="328"/>
      <c r="F224" s="109">
        <v>6.47</v>
      </c>
      <c r="G224" s="327"/>
    </row>
    <row r="225" spans="2:7" ht="25.5" customHeight="1" x14ac:dyDescent="0.2">
      <c r="B225" s="326"/>
      <c r="C225" s="4"/>
      <c r="D225" s="328" t="s">
        <v>599</v>
      </c>
      <c r="E225" s="328"/>
      <c r="F225" s="109">
        <v>10.79</v>
      </c>
      <c r="G225" s="327"/>
    </row>
    <row r="226" spans="2:7" ht="25.5" customHeight="1" x14ac:dyDescent="0.2">
      <c r="B226" s="326"/>
      <c r="C226" s="4"/>
      <c r="D226" s="328" t="s">
        <v>600</v>
      </c>
      <c r="E226" s="328"/>
      <c r="F226" s="109">
        <v>11.26</v>
      </c>
      <c r="G226" s="327"/>
    </row>
    <row r="227" spans="2:7" ht="25.5" customHeight="1" x14ac:dyDescent="0.2">
      <c r="B227" s="326"/>
      <c r="C227" s="4"/>
      <c r="D227" s="328" t="s">
        <v>601</v>
      </c>
      <c r="E227" s="328"/>
      <c r="F227" s="109">
        <v>11.26</v>
      </c>
      <c r="G227" s="327"/>
    </row>
    <row r="228" spans="2:7" ht="25.5" customHeight="1" x14ac:dyDescent="0.2">
      <c r="B228" s="326"/>
      <c r="C228" s="4"/>
      <c r="D228" s="328" t="s">
        <v>602</v>
      </c>
      <c r="E228" s="328"/>
      <c r="F228" s="109">
        <v>4.17</v>
      </c>
      <c r="G228" s="327"/>
    </row>
    <row r="229" spans="2:7" ht="12.75" customHeight="1" x14ac:dyDescent="0.2">
      <c r="B229" s="331">
        <v>10215</v>
      </c>
      <c r="C229" s="2" t="s">
        <v>19</v>
      </c>
      <c r="D229" s="104" t="str">
        <f>VLOOKUP(B229,'Planilha Orçamentária'!$N$10:$Q$330,2,0)</f>
        <v>2.11</v>
      </c>
      <c r="E229" s="105" t="str">
        <f>VLOOKUP(B229,'Planilha Orçamentária'!$N$9:$Q$330,3,0)</f>
        <v>Retirada de esquadrias metálicas</v>
      </c>
      <c r="F229" s="108" t="str">
        <f>VLOOKUP(B229,'Planilha Orçamentária'!$N$9:$Q$330,4,0)</f>
        <v>m2</v>
      </c>
      <c r="G229" s="333">
        <f>SUM(F230:F238)</f>
        <v>32.699999999999996</v>
      </c>
    </row>
    <row r="230" spans="2:7" ht="12.75" customHeight="1" x14ac:dyDescent="0.2">
      <c r="B230" s="331"/>
      <c r="C230" s="2"/>
      <c r="D230" s="329" t="s">
        <v>423</v>
      </c>
      <c r="E230" s="329"/>
      <c r="F230" s="108"/>
      <c r="G230" s="333"/>
    </row>
    <row r="231" spans="2:7" ht="12.75" customHeight="1" x14ac:dyDescent="0.2">
      <c r="B231" s="331"/>
      <c r="C231" s="2"/>
      <c r="D231" s="328" t="s">
        <v>603</v>
      </c>
      <c r="E231" s="328"/>
      <c r="F231" s="107">
        <v>5.0999999999999996</v>
      </c>
      <c r="G231" s="333"/>
    </row>
    <row r="232" spans="2:7" ht="12.75" customHeight="1" x14ac:dyDescent="0.2">
      <c r="B232" s="331"/>
      <c r="C232" s="2"/>
      <c r="D232" s="328" t="s">
        <v>604</v>
      </c>
      <c r="E232" s="328"/>
      <c r="F232" s="107">
        <v>5.0999999999999996</v>
      </c>
      <c r="G232" s="333"/>
    </row>
    <row r="233" spans="2:7" ht="12.75" customHeight="1" x14ac:dyDescent="0.2">
      <c r="B233" s="331"/>
      <c r="C233" s="2"/>
      <c r="D233" s="328" t="s">
        <v>605</v>
      </c>
      <c r="E233" s="328"/>
      <c r="F233" s="107">
        <v>6.78</v>
      </c>
      <c r="G233" s="333"/>
    </row>
    <row r="234" spans="2:7" ht="12.75" customHeight="1" x14ac:dyDescent="0.2">
      <c r="B234" s="331"/>
      <c r="C234" s="2"/>
      <c r="D234" s="328" t="s">
        <v>606</v>
      </c>
      <c r="E234" s="328"/>
      <c r="F234" s="107">
        <v>1.74</v>
      </c>
      <c r="G234" s="333"/>
    </row>
    <row r="235" spans="2:7" ht="12.75" customHeight="1" x14ac:dyDescent="0.2">
      <c r="B235" s="331"/>
      <c r="C235" s="2"/>
      <c r="D235" s="328" t="s">
        <v>606</v>
      </c>
      <c r="E235" s="328"/>
      <c r="F235" s="107">
        <v>1.74</v>
      </c>
      <c r="G235" s="333"/>
    </row>
    <row r="236" spans="2:7" ht="12.75" customHeight="1" x14ac:dyDescent="0.2">
      <c r="B236" s="331"/>
      <c r="C236" s="2"/>
      <c r="D236" s="329" t="s">
        <v>456</v>
      </c>
      <c r="E236" s="329"/>
      <c r="F236" s="109"/>
      <c r="G236" s="333"/>
    </row>
    <row r="237" spans="2:7" ht="12.75" customHeight="1" x14ac:dyDescent="0.2">
      <c r="B237" s="331"/>
      <c r="C237" s="2"/>
      <c r="D237" s="328" t="s">
        <v>607</v>
      </c>
      <c r="E237" s="328"/>
      <c r="F237" s="107">
        <v>6.12</v>
      </c>
      <c r="G237" s="333"/>
    </row>
    <row r="238" spans="2:7" ht="12.75" customHeight="1" x14ac:dyDescent="0.2">
      <c r="B238" s="331"/>
      <c r="C238" s="2"/>
      <c r="D238" s="328" t="s">
        <v>608</v>
      </c>
      <c r="E238" s="328"/>
      <c r="F238" s="107">
        <v>6.12</v>
      </c>
      <c r="G238" s="333"/>
    </row>
    <row r="239" spans="2:7" ht="25.5" customHeight="1" x14ac:dyDescent="0.2">
      <c r="B239" s="326">
        <v>10225</v>
      </c>
      <c r="C239" s="4" t="s">
        <v>19</v>
      </c>
      <c r="D239" s="104" t="str">
        <f>VLOOKUP(B239,'Planilha Orçamentária'!$N$10:$Q$330,2,0)</f>
        <v>2.12</v>
      </c>
      <c r="E239" s="105" t="str">
        <f>VLOOKUP(B239,'Planilha Orçamentária'!$N$9:$Q$330,3,0)</f>
        <v>Retirada de bancada em granito, inclusive remoção de rodabanca e cantoneiras de fixação, sem reaproveitamento</v>
      </c>
      <c r="F239" s="108" t="str">
        <f>VLOOKUP(B239,'Planilha Orçamentária'!$N$9:$Q$330,4,0)</f>
        <v>m2</v>
      </c>
      <c r="G239" s="327">
        <f>SUM(F240:F253)</f>
        <v>69.88</v>
      </c>
    </row>
    <row r="240" spans="2:7" ht="12.75" customHeight="1" x14ac:dyDescent="0.2">
      <c r="B240" s="326"/>
      <c r="C240" s="4"/>
      <c r="D240" s="329" t="s">
        <v>423</v>
      </c>
      <c r="E240" s="329"/>
      <c r="F240" s="108"/>
      <c r="G240" s="327"/>
    </row>
    <row r="241" spans="2:7" ht="12.75" customHeight="1" x14ac:dyDescent="0.2">
      <c r="B241" s="326"/>
      <c r="C241" s="4"/>
      <c r="D241" s="328" t="s">
        <v>609</v>
      </c>
      <c r="E241" s="328"/>
      <c r="F241" s="107">
        <v>6.43</v>
      </c>
      <c r="G241" s="327"/>
    </row>
    <row r="242" spans="2:7" ht="12.75" customHeight="1" x14ac:dyDescent="0.2">
      <c r="B242" s="326"/>
      <c r="C242" s="4"/>
      <c r="D242" s="328" t="s">
        <v>610</v>
      </c>
      <c r="E242" s="328"/>
      <c r="F242" s="107">
        <v>1.17</v>
      </c>
      <c r="G242" s="327"/>
    </row>
    <row r="243" spans="2:7" ht="12.75" customHeight="1" x14ac:dyDescent="0.2">
      <c r="B243" s="326"/>
      <c r="C243" s="4"/>
      <c r="D243" s="328" t="s">
        <v>611</v>
      </c>
      <c r="E243" s="328"/>
      <c r="F243" s="107">
        <v>1.6</v>
      </c>
      <c r="G243" s="327"/>
    </row>
    <row r="244" spans="2:7" ht="12.75" customHeight="1" x14ac:dyDescent="0.2">
      <c r="B244" s="326"/>
      <c r="C244" s="4"/>
      <c r="D244" s="328" t="s">
        <v>612</v>
      </c>
      <c r="E244" s="328"/>
      <c r="F244" s="107">
        <v>1.6</v>
      </c>
      <c r="G244" s="327"/>
    </row>
    <row r="245" spans="2:7" ht="25.5" customHeight="1" x14ac:dyDescent="0.2">
      <c r="B245" s="326"/>
      <c r="C245" s="4"/>
      <c r="D245" s="328" t="s">
        <v>613</v>
      </c>
      <c r="E245" s="328"/>
      <c r="F245" s="107">
        <v>13.5</v>
      </c>
      <c r="G245" s="327"/>
    </row>
    <row r="246" spans="2:7" ht="25.5" customHeight="1" x14ac:dyDescent="0.2">
      <c r="B246" s="326"/>
      <c r="C246" s="4"/>
      <c r="D246" s="328" t="s">
        <v>614</v>
      </c>
      <c r="E246" s="328"/>
      <c r="F246" s="107">
        <v>14.12</v>
      </c>
      <c r="G246" s="327"/>
    </row>
    <row r="247" spans="2:7" ht="12.75" customHeight="1" x14ac:dyDescent="0.2">
      <c r="B247" s="326"/>
      <c r="C247" s="4"/>
      <c r="D247" s="328" t="s">
        <v>615</v>
      </c>
      <c r="E247" s="328"/>
      <c r="F247" s="107">
        <v>2.21</v>
      </c>
      <c r="G247" s="327"/>
    </row>
    <row r="248" spans="2:7" ht="12.75" customHeight="1" x14ac:dyDescent="0.2">
      <c r="B248" s="326"/>
      <c r="C248" s="4"/>
      <c r="D248" s="328" t="s">
        <v>616</v>
      </c>
      <c r="E248" s="328"/>
      <c r="F248" s="107">
        <v>19.2</v>
      </c>
      <c r="G248" s="327"/>
    </row>
    <row r="249" spans="2:7" ht="12.75" customHeight="1" x14ac:dyDescent="0.2">
      <c r="B249" s="326"/>
      <c r="C249" s="4"/>
      <c r="D249" s="329" t="s">
        <v>456</v>
      </c>
      <c r="E249" s="329"/>
      <c r="F249" s="109"/>
      <c r="G249" s="327"/>
    </row>
    <row r="250" spans="2:7" ht="12.75" customHeight="1" x14ac:dyDescent="0.2">
      <c r="B250" s="326"/>
      <c r="C250" s="4"/>
      <c r="D250" s="328" t="s">
        <v>617</v>
      </c>
      <c r="E250" s="328"/>
      <c r="F250" s="40">
        <v>0.57999999999999996</v>
      </c>
      <c r="G250" s="327"/>
    </row>
    <row r="251" spans="2:7" ht="12.75" customHeight="1" x14ac:dyDescent="0.2">
      <c r="B251" s="326"/>
      <c r="C251" s="4"/>
      <c r="D251" s="328" t="s">
        <v>618</v>
      </c>
      <c r="E251" s="328"/>
      <c r="F251" s="42">
        <v>2.1</v>
      </c>
      <c r="G251" s="327"/>
    </row>
    <row r="252" spans="2:7" ht="12.75" customHeight="1" x14ac:dyDescent="0.2">
      <c r="B252" s="326"/>
      <c r="C252" s="4"/>
      <c r="D252" s="328" t="s">
        <v>619</v>
      </c>
      <c r="E252" s="328"/>
      <c r="F252" s="40">
        <v>2.21</v>
      </c>
      <c r="G252" s="327"/>
    </row>
    <row r="253" spans="2:7" ht="12.75" customHeight="1" x14ac:dyDescent="0.2">
      <c r="B253" s="326"/>
      <c r="C253" s="4"/>
      <c r="D253" s="328" t="s">
        <v>620</v>
      </c>
      <c r="E253" s="328"/>
      <c r="F253" s="107">
        <v>5.16</v>
      </c>
      <c r="G253" s="327"/>
    </row>
    <row r="254" spans="2:7" ht="25.5" customHeight="1" x14ac:dyDescent="0.2">
      <c r="B254" s="334">
        <v>10286</v>
      </c>
      <c r="C254" s="2" t="s">
        <v>19</v>
      </c>
      <c r="D254" s="104" t="str">
        <f>VLOOKUP(B254,'Planilha Orçamentária'!$N$10:$Q$330,2,0)</f>
        <v>2.13</v>
      </c>
      <c r="E254" s="105" t="str">
        <f>VLOOKUP(B254,'Planilha Orçamentária'!$N$9:$Q$330,3,0)</f>
        <v>Retirada manual de divisória de granito, inclusive remoção de calafetagem e demolição de argamassa de chumbamento, sem reaproveitamento</v>
      </c>
      <c r="F254" s="108" t="str">
        <f>VLOOKUP(B254,'Planilha Orçamentária'!$N$9:$Q$330,4,0)</f>
        <v>m2</v>
      </c>
      <c r="G254" s="333">
        <f>SUM(F255:F260)</f>
        <v>60.71</v>
      </c>
    </row>
    <row r="255" spans="2:7" ht="12.75" customHeight="1" x14ac:dyDescent="0.2">
      <c r="B255" s="334"/>
      <c r="C255" s="2"/>
      <c r="D255" s="329" t="s">
        <v>423</v>
      </c>
      <c r="E255" s="329"/>
      <c r="F255" s="104"/>
      <c r="G255" s="333"/>
    </row>
    <row r="256" spans="2:7" ht="25.5" customHeight="1" x14ac:dyDescent="0.2">
      <c r="B256" s="334"/>
      <c r="C256" s="2"/>
      <c r="D256" s="328" t="s">
        <v>621</v>
      </c>
      <c r="E256" s="328"/>
      <c r="F256" s="107">
        <v>12.94</v>
      </c>
      <c r="G256" s="333"/>
    </row>
    <row r="257" spans="2:7" s="111" customFormat="1" ht="25.5" customHeight="1" x14ac:dyDescent="0.2">
      <c r="B257" s="334"/>
      <c r="C257" s="2"/>
      <c r="D257" s="328" t="s">
        <v>622</v>
      </c>
      <c r="E257" s="328"/>
      <c r="F257" s="107">
        <v>13.67</v>
      </c>
      <c r="G257" s="333"/>
    </row>
    <row r="258" spans="2:7" ht="12.75" customHeight="1" x14ac:dyDescent="0.2">
      <c r="B258" s="334"/>
      <c r="C258" s="2"/>
      <c r="D258" s="329" t="s">
        <v>456</v>
      </c>
      <c r="E258" s="329"/>
      <c r="F258" s="107"/>
      <c r="G258" s="333"/>
    </row>
    <row r="259" spans="2:7" ht="25.5" customHeight="1" x14ac:dyDescent="0.2">
      <c r="B259" s="334"/>
      <c r="C259" s="2"/>
      <c r="D259" s="328" t="s">
        <v>623</v>
      </c>
      <c r="E259" s="328"/>
      <c r="F259" s="107">
        <v>15.96</v>
      </c>
      <c r="G259" s="333"/>
    </row>
    <row r="260" spans="2:7" ht="25.5" customHeight="1" x14ac:dyDescent="0.2">
      <c r="B260" s="334"/>
      <c r="C260" s="2"/>
      <c r="D260" s="328" t="s">
        <v>624</v>
      </c>
      <c r="E260" s="328"/>
      <c r="F260" s="107">
        <v>18.14</v>
      </c>
      <c r="G260" s="333"/>
    </row>
    <row r="261" spans="2:7" ht="12.75" customHeight="1" x14ac:dyDescent="0.2">
      <c r="B261" s="334">
        <v>10323</v>
      </c>
      <c r="C261" s="2" t="s">
        <v>19</v>
      </c>
      <c r="D261" s="104" t="str">
        <f>VLOOKUP(B261,'Planilha Orçamentária'!$N$10:$Q$330,2,0)</f>
        <v>2.14</v>
      </c>
      <c r="E261" s="105" t="str">
        <f>VLOOKUP(B261,'Planilha Orçamentária'!$N$9:$Q$330,3,0)</f>
        <v>Retirada de torneira, sem reaproveitamento</v>
      </c>
      <c r="F261" s="108" t="str">
        <f>VLOOKUP(B261,'Planilha Orçamentária'!$N$9:$Q$330,4,0)</f>
        <v>und</v>
      </c>
      <c r="G261" s="333">
        <f>SUM(F262:F272)</f>
        <v>66</v>
      </c>
    </row>
    <row r="262" spans="2:7" ht="12.75" customHeight="1" x14ac:dyDescent="0.2">
      <c r="B262" s="334"/>
      <c r="C262" s="2"/>
      <c r="D262" s="329" t="s">
        <v>423</v>
      </c>
      <c r="E262" s="329"/>
      <c r="F262" s="108"/>
      <c r="G262" s="333"/>
    </row>
    <row r="263" spans="2:7" ht="25.5" customHeight="1" x14ac:dyDescent="0.2">
      <c r="B263" s="334"/>
      <c r="C263" s="2"/>
      <c r="D263" s="328" t="s">
        <v>625</v>
      </c>
      <c r="E263" s="328"/>
      <c r="F263" s="107">
        <v>3</v>
      </c>
      <c r="G263" s="333"/>
    </row>
    <row r="264" spans="2:7" ht="25.5" customHeight="1" x14ac:dyDescent="0.2">
      <c r="B264" s="334"/>
      <c r="C264" s="2"/>
      <c r="D264" s="328" t="s">
        <v>626</v>
      </c>
      <c r="E264" s="328"/>
      <c r="F264" s="107">
        <v>3</v>
      </c>
      <c r="G264" s="333"/>
    </row>
    <row r="265" spans="2:7" ht="25.5" customHeight="1" x14ac:dyDescent="0.2">
      <c r="B265" s="334"/>
      <c r="C265" s="2"/>
      <c r="D265" s="328" t="s">
        <v>627</v>
      </c>
      <c r="E265" s="328"/>
      <c r="F265" s="107">
        <v>3</v>
      </c>
      <c r="G265" s="333"/>
    </row>
    <row r="266" spans="2:7" ht="25.5" customHeight="1" x14ac:dyDescent="0.2">
      <c r="B266" s="334"/>
      <c r="C266" s="2"/>
      <c r="D266" s="328" t="s">
        <v>628</v>
      </c>
      <c r="E266" s="328"/>
      <c r="F266" s="107">
        <v>11</v>
      </c>
      <c r="G266" s="333"/>
    </row>
    <row r="267" spans="2:7" ht="25.5" customHeight="1" x14ac:dyDescent="0.2">
      <c r="B267" s="334"/>
      <c r="C267" s="2"/>
      <c r="D267" s="330" t="s">
        <v>629</v>
      </c>
      <c r="E267" s="330"/>
      <c r="F267" s="107">
        <v>11</v>
      </c>
      <c r="G267" s="333"/>
    </row>
    <row r="268" spans="2:7" ht="25.5" customHeight="1" x14ac:dyDescent="0.2">
      <c r="B268" s="334"/>
      <c r="C268" s="2"/>
      <c r="D268" s="330" t="s">
        <v>630</v>
      </c>
      <c r="E268" s="330"/>
      <c r="F268" s="107">
        <v>3</v>
      </c>
      <c r="G268" s="333"/>
    </row>
    <row r="269" spans="2:7" ht="25.5" customHeight="1" x14ac:dyDescent="0.2">
      <c r="B269" s="334"/>
      <c r="C269" s="2"/>
      <c r="D269" s="330" t="s">
        <v>631</v>
      </c>
      <c r="E269" s="330"/>
      <c r="F269" s="107">
        <v>6</v>
      </c>
      <c r="G269" s="333"/>
    </row>
    <row r="270" spans="2:7" ht="12.75" customHeight="1" x14ac:dyDescent="0.2">
      <c r="B270" s="334"/>
      <c r="C270" s="2"/>
      <c r="D270" s="329" t="s">
        <v>456</v>
      </c>
      <c r="E270" s="329"/>
      <c r="F270" s="107"/>
      <c r="G270" s="333"/>
    </row>
    <row r="271" spans="2:7" ht="25.5" customHeight="1" x14ac:dyDescent="0.2">
      <c r="B271" s="334"/>
      <c r="C271" s="2"/>
      <c r="D271" s="328" t="s">
        <v>632</v>
      </c>
      <c r="E271" s="328"/>
      <c r="F271" s="107">
        <v>13</v>
      </c>
      <c r="G271" s="333"/>
    </row>
    <row r="272" spans="2:7" s="111" customFormat="1" ht="25.5" customHeight="1" x14ac:dyDescent="0.2">
      <c r="B272" s="334"/>
      <c r="C272" s="2"/>
      <c r="D272" s="330" t="s">
        <v>633</v>
      </c>
      <c r="E272" s="330"/>
      <c r="F272" s="112">
        <v>13</v>
      </c>
      <c r="G272" s="333"/>
    </row>
    <row r="273" spans="2:7" ht="25.5" customHeight="1" x14ac:dyDescent="0.2">
      <c r="B273" s="334">
        <v>10223</v>
      </c>
      <c r="C273" s="2" t="s">
        <v>19</v>
      </c>
      <c r="D273" s="104" t="str">
        <f>VLOOKUP(B273,'Planilha Orçamentária'!$N$10:$Q$330,2,0)</f>
        <v>2.15</v>
      </c>
      <c r="E273" s="105" t="str">
        <f>VLOOKUP(B273,'Planilha Orçamentária'!$N$9:$Q$330,3,0)</f>
        <v>Retirada manual de louças sanitárias, inclusive vedação dos pontos de esgoto e água fria, sem reaproveitamento</v>
      </c>
      <c r="F273" s="108" t="str">
        <f>VLOOKUP(B273,'Planilha Orçamentária'!$N$9:$Q$330,4,0)</f>
        <v>und</v>
      </c>
      <c r="G273" s="333">
        <f>SUM(F274:F286)</f>
        <v>57</v>
      </c>
    </row>
    <row r="274" spans="2:7" ht="12.75" customHeight="1" x14ac:dyDescent="0.2">
      <c r="B274" s="334"/>
      <c r="C274" s="2"/>
      <c r="D274" s="329" t="s">
        <v>423</v>
      </c>
      <c r="E274" s="329"/>
      <c r="F274" s="108"/>
      <c r="G274" s="333"/>
    </row>
    <row r="275" spans="2:7" ht="12.75" customHeight="1" x14ac:dyDescent="0.2">
      <c r="B275" s="334"/>
      <c r="C275" s="2"/>
      <c r="D275" s="328" t="s">
        <v>634</v>
      </c>
      <c r="E275" s="328"/>
      <c r="F275" s="107">
        <v>1</v>
      </c>
      <c r="G275" s="333"/>
    </row>
    <row r="276" spans="2:7" ht="12.75" customHeight="1" x14ac:dyDescent="0.2">
      <c r="B276" s="334"/>
      <c r="C276" s="2"/>
      <c r="D276" s="328" t="s">
        <v>635</v>
      </c>
      <c r="E276" s="328"/>
      <c r="F276" s="107">
        <v>2</v>
      </c>
      <c r="G276" s="333"/>
    </row>
    <row r="277" spans="2:7" ht="12.75" customHeight="1" x14ac:dyDescent="0.2">
      <c r="B277" s="334"/>
      <c r="C277" s="2"/>
      <c r="D277" s="328" t="s">
        <v>636</v>
      </c>
      <c r="E277" s="328"/>
      <c r="F277" s="107">
        <v>2</v>
      </c>
      <c r="G277" s="333"/>
    </row>
    <row r="278" spans="2:7" ht="12.75" customHeight="1" x14ac:dyDescent="0.2">
      <c r="B278" s="334"/>
      <c r="C278" s="2"/>
      <c r="D278" s="328" t="s">
        <v>637</v>
      </c>
      <c r="E278" s="328"/>
      <c r="F278" s="107">
        <v>2</v>
      </c>
      <c r="G278" s="333"/>
    </row>
    <row r="279" spans="2:7" ht="12.75" customHeight="1" x14ac:dyDescent="0.2">
      <c r="B279" s="334"/>
      <c r="C279" s="2"/>
      <c r="D279" s="328" t="s">
        <v>638</v>
      </c>
      <c r="E279" s="328"/>
      <c r="F279" s="107">
        <v>10</v>
      </c>
      <c r="G279" s="333"/>
    </row>
    <row r="280" spans="2:7" ht="12.75" customHeight="1" x14ac:dyDescent="0.2">
      <c r="B280" s="334"/>
      <c r="C280" s="2"/>
      <c r="D280" s="330" t="s">
        <v>639</v>
      </c>
      <c r="E280" s="330"/>
      <c r="F280" s="107">
        <v>10</v>
      </c>
      <c r="G280" s="333"/>
    </row>
    <row r="281" spans="2:7" ht="12.75" customHeight="1" x14ac:dyDescent="0.2">
      <c r="B281" s="334"/>
      <c r="C281" s="2"/>
      <c r="D281" s="330" t="s">
        <v>640</v>
      </c>
      <c r="E281" s="330"/>
      <c r="F281" s="107">
        <v>2</v>
      </c>
      <c r="G281" s="333"/>
    </row>
    <row r="282" spans="2:7" ht="12.75" customHeight="1" x14ac:dyDescent="0.2">
      <c r="B282" s="334"/>
      <c r="C282" s="2"/>
      <c r="D282" s="330" t="s">
        <v>641</v>
      </c>
      <c r="E282" s="330"/>
      <c r="F282" s="107">
        <v>3</v>
      </c>
      <c r="G282" s="333"/>
    </row>
    <row r="283" spans="2:7" ht="12.75" customHeight="1" x14ac:dyDescent="0.2">
      <c r="B283" s="334"/>
      <c r="C283" s="2"/>
      <c r="D283" s="329" t="s">
        <v>456</v>
      </c>
      <c r="E283" s="329"/>
      <c r="F283" s="107"/>
      <c r="G283" s="333"/>
    </row>
    <row r="284" spans="2:7" ht="12.75" customHeight="1" x14ac:dyDescent="0.2">
      <c r="B284" s="334"/>
      <c r="C284" s="2"/>
      <c r="D284" s="328" t="s">
        <v>642</v>
      </c>
      <c r="E284" s="328"/>
      <c r="F284" s="107">
        <v>1</v>
      </c>
      <c r="G284" s="333"/>
    </row>
    <row r="285" spans="2:7" ht="12.75" customHeight="1" x14ac:dyDescent="0.2">
      <c r="B285" s="334"/>
      <c r="C285" s="2"/>
      <c r="D285" s="328" t="s">
        <v>643</v>
      </c>
      <c r="E285" s="328"/>
      <c r="F285" s="107">
        <v>12</v>
      </c>
      <c r="G285" s="333"/>
    </row>
    <row r="286" spans="2:7" ht="12.75" customHeight="1" x14ac:dyDescent="0.2">
      <c r="B286" s="334"/>
      <c r="C286" s="2"/>
      <c r="D286" s="330" t="s">
        <v>644</v>
      </c>
      <c r="E286" s="330"/>
      <c r="F286" s="112">
        <v>12</v>
      </c>
      <c r="G286" s="333"/>
    </row>
    <row r="287" spans="2:7" ht="38.25" customHeight="1" x14ac:dyDescent="0.2">
      <c r="B287" s="326">
        <v>10224</v>
      </c>
      <c r="C287" s="4" t="s">
        <v>19</v>
      </c>
      <c r="D287" s="104" t="str">
        <f>VLOOKUP(B287,'Planilha Orçamentária'!$N$10:$Q$330,2,0)</f>
        <v>2.16</v>
      </c>
      <c r="E287" s="105" t="str">
        <f>VLOOKUP(B287,'Planilha Orçamentária'!$N$9:$Q$330,3,0)</f>
        <v>Retirada manual de grades, gradis, alambrados, cercas e portões metálicos, inclusive remoção de argamassa de chumbamento, acessórios de fixação e corte de soldas</v>
      </c>
      <c r="F287" s="108" t="str">
        <f>VLOOKUP(B287,'Planilha Orçamentária'!$N$9:$Q$330,4,0)</f>
        <v>m2</v>
      </c>
      <c r="G287" s="333">
        <f>SUM(F288:F302)</f>
        <v>103.67999999999999</v>
      </c>
    </row>
    <row r="288" spans="2:7" ht="12.75" customHeight="1" x14ac:dyDescent="0.2">
      <c r="B288" s="326"/>
      <c r="C288" s="4"/>
      <c r="D288" s="329" t="s">
        <v>423</v>
      </c>
      <c r="E288" s="329"/>
      <c r="F288" s="108"/>
      <c r="G288" s="333"/>
    </row>
    <row r="289" spans="2:7" ht="12.75" customHeight="1" x14ac:dyDescent="0.2">
      <c r="B289" s="326"/>
      <c r="C289" s="4"/>
      <c r="D289" s="328" t="s">
        <v>645</v>
      </c>
      <c r="E289" s="328"/>
      <c r="F289" s="109">
        <v>8.64</v>
      </c>
      <c r="G289" s="333"/>
    </row>
    <row r="290" spans="2:7" ht="12.75" customHeight="1" x14ac:dyDescent="0.2">
      <c r="B290" s="326"/>
      <c r="C290" s="4"/>
      <c r="D290" s="328" t="s">
        <v>646</v>
      </c>
      <c r="E290" s="328"/>
      <c r="F290" s="109">
        <v>8.64</v>
      </c>
      <c r="G290" s="333"/>
    </row>
    <row r="291" spans="2:7" ht="12.75" customHeight="1" x14ac:dyDescent="0.2">
      <c r="B291" s="326"/>
      <c r="C291" s="4"/>
      <c r="D291" s="328" t="s">
        <v>647</v>
      </c>
      <c r="E291" s="328"/>
      <c r="F291" s="109">
        <v>8.64</v>
      </c>
      <c r="G291" s="333"/>
    </row>
    <row r="292" spans="2:7" ht="12.75" customHeight="1" x14ac:dyDescent="0.2">
      <c r="B292" s="326"/>
      <c r="C292" s="4"/>
      <c r="D292" s="328" t="s">
        <v>648</v>
      </c>
      <c r="E292" s="328"/>
      <c r="F292" s="109">
        <v>8.64</v>
      </c>
      <c r="G292" s="333"/>
    </row>
    <row r="293" spans="2:7" ht="12.75" customHeight="1" x14ac:dyDescent="0.2">
      <c r="B293" s="326"/>
      <c r="C293" s="4"/>
      <c r="D293" s="328" t="s">
        <v>649</v>
      </c>
      <c r="E293" s="328"/>
      <c r="F293" s="109">
        <v>4.32</v>
      </c>
      <c r="G293" s="333"/>
    </row>
    <row r="294" spans="2:7" ht="12.75" customHeight="1" x14ac:dyDescent="0.2">
      <c r="B294" s="326"/>
      <c r="C294" s="4"/>
      <c r="D294" s="328" t="s">
        <v>650</v>
      </c>
      <c r="E294" s="328"/>
      <c r="F294" s="107">
        <v>4.32</v>
      </c>
      <c r="G294" s="333"/>
    </row>
    <row r="295" spans="2:7" ht="12.75" customHeight="1" x14ac:dyDescent="0.2">
      <c r="B295" s="326"/>
      <c r="C295" s="4"/>
      <c r="D295" s="328" t="s">
        <v>651</v>
      </c>
      <c r="E295" s="328"/>
      <c r="F295" s="109">
        <v>8.64</v>
      </c>
      <c r="G295" s="333"/>
    </row>
    <row r="296" spans="2:7" ht="12.75" customHeight="1" x14ac:dyDescent="0.2">
      <c r="B296" s="326"/>
      <c r="C296" s="4"/>
      <c r="D296" s="328" t="s">
        <v>652</v>
      </c>
      <c r="E296" s="328"/>
      <c r="F296" s="109">
        <v>8.64</v>
      </c>
      <c r="G296" s="333"/>
    </row>
    <row r="297" spans="2:7" ht="12.75" customHeight="1" x14ac:dyDescent="0.2">
      <c r="B297" s="326"/>
      <c r="C297" s="4"/>
      <c r="D297" s="328" t="s">
        <v>653</v>
      </c>
      <c r="E297" s="328"/>
      <c r="F297" s="109">
        <v>4.32</v>
      </c>
      <c r="G297" s="333"/>
    </row>
    <row r="298" spans="2:7" ht="12.75" customHeight="1" x14ac:dyDescent="0.2">
      <c r="B298" s="326"/>
      <c r="C298" s="4"/>
      <c r="D298" s="328" t="s">
        <v>654</v>
      </c>
      <c r="E298" s="328"/>
      <c r="F298" s="107">
        <v>4.32</v>
      </c>
      <c r="G298" s="333"/>
    </row>
    <row r="299" spans="2:7" ht="12.75" customHeight="1" x14ac:dyDescent="0.2">
      <c r="B299" s="326"/>
      <c r="C299" s="4"/>
      <c r="D299" s="328" t="s">
        <v>655</v>
      </c>
      <c r="E299" s="328"/>
      <c r="F299" s="107">
        <v>4.32</v>
      </c>
      <c r="G299" s="333"/>
    </row>
    <row r="300" spans="2:7" ht="12.75" customHeight="1" x14ac:dyDescent="0.2">
      <c r="B300" s="326"/>
      <c r="C300" s="4"/>
      <c r="D300" s="328" t="s">
        <v>656</v>
      </c>
      <c r="E300" s="328"/>
      <c r="F300" s="109">
        <v>4.32</v>
      </c>
      <c r="G300" s="333"/>
    </row>
    <row r="301" spans="2:7" ht="12.75" customHeight="1" x14ac:dyDescent="0.2">
      <c r="B301" s="326"/>
      <c r="C301" s="4"/>
      <c r="D301" s="328" t="s">
        <v>657</v>
      </c>
      <c r="E301" s="328"/>
      <c r="F301" s="109">
        <v>8.64</v>
      </c>
      <c r="G301" s="333"/>
    </row>
    <row r="302" spans="2:7" ht="12.75" customHeight="1" x14ac:dyDescent="0.2">
      <c r="B302" s="326"/>
      <c r="C302" s="4"/>
      <c r="D302" s="328" t="s">
        <v>658</v>
      </c>
      <c r="E302" s="328"/>
      <c r="F302" s="109">
        <v>17.28</v>
      </c>
      <c r="G302" s="333"/>
    </row>
    <row r="303" spans="2:7" s="111" customFormat="1" ht="12.75" customHeight="1" x14ac:dyDescent="0.2">
      <c r="B303" s="335">
        <v>10240</v>
      </c>
      <c r="C303" s="336" t="s">
        <v>19</v>
      </c>
      <c r="D303" s="113" t="str">
        <f>VLOOKUP(B303,'Planilha Orçamentária'!$N$10:$Q$330,2,0)</f>
        <v>2.17</v>
      </c>
      <c r="E303" s="114" t="str">
        <f>VLOOKUP(B303,'Planilha Orçamentária'!$N$9:$Q$330,3,0)</f>
        <v>Retirada manual de interruptores e tomadas, sem reaproveitamento</v>
      </c>
      <c r="F303" s="113" t="str">
        <f>VLOOKUP(B303,'Planilha Orçamentária'!$N$9:$Q$330,4,0)</f>
        <v>und</v>
      </c>
      <c r="G303" s="337">
        <f>SUM(F304:F358)</f>
        <v>537</v>
      </c>
    </row>
    <row r="304" spans="2:7" s="111" customFormat="1" ht="12.75" customHeight="1" x14ac:dyDescent="0.2">
      <c r="B304" s="335"/>
      <c r="C304" s="336"/>
      <c r="D304" s="329" t="s">
        <v>423</v>
      </c>
      <c r="E304" s="329"/>
      <c r="F304" s="113"/>
      <c r="G304" s="337"/>
    </row>
    <row r="305" spans="2:7" s="111" customFormat="1" ht="25.5" customHeight="1" x14ac:dyDescent="0.2">
      <c r="B305" s="335"/>
      <c r="C305" s="336"/>
      <c r="D305" s="330" t="s">
        <v>659</v>
      </c>
      <c r="E305" s="330"/>
      <c r="F305" s="115">
        <v>9</v>
      </c>
      <c r="G305" s="337"/>
    </row>
    <row r="306" spans="2:7" s="111" customFormat="1" ht="25.5" customHeight="1" x14ac:dyDescent="0.2">
      <c r="B306" s="335"/>
      <c r="C306" s="336"/>
      <c r="D306" s="330" t="s">
        <v>660</v>
      </c>
      <c r="E306" s="330"/>
      <c r="F306" s="115">
        <v>15</v>
      </c>
      <c r="G306" s="337"/>
    </row>
    <row r="307" spans="2:7" s="111" customFormat="1" ht="25.5" customHeight="1" x14ac:dyDescent="0.2">
      <c r="B307" s="335"/>
      <c r="C307" s="336"/>
      <c r="D307" s="330" t="s">
        <v>661</v>
      </c>
      <c r="E307" s="330"/>
      <c r="F307" s="115">
        <v>26</v>
      </c>
      <c r="G307" s="337"/>
    </row>
    <row r="308" spans="2:7" s="111" customFormat="1" ht="25.5" customHeight="1" x14ac:dyDescent="0.2">
      <c r="B308" s="335"/>
      <c r="C308" s="336"/>
      <c r="D308" s="330" t="s">
        <v>662</v>
      </c>
      <c r="E308" s="330"/>
      <c r="F308" s="115">
        <v>20</v>
      </c>
      <c r="G308" s="337"/>
    </row>
    <row r="309" spans="2:7" s="111" customFormat="1" ht="25.5" customHeight="1" x14ac:dyDescent="0.2">
      <c r="B309" s="335"/>
      <c r="C309" s="336"/>
      <c r="D309" s="330" t="s">
        <v>663</v>
      </c>
      <c r="E309" s="330"/>
      <c r="F309" s="115">
        <v>12</v>
      </c>
      <c r="G309" s="337"/>
    </row>
    <row r="310" spans="2:7" s="111" customFormat="1" ht="25.5" customHeight="1" x14ac:dyDescent="0.2">
      <c r="B310" s="335"/>
      <c r="C310" s="336"/>
      <c r="D310" s="330" t="s">
        <v>664</v>
      </c>
      <c r="E310" s="330"/>
      <c r="F310" s="115">
        <v>2</v>
      </c>
      <c r="G310" s="337"/>
    </row>
    <row r="311" spans="2:7" s="111" customFormat="1" ht="25.5" customHeight="1" x14ac:dyDescent="0.2">
      <c r="B311" s="335"/>
      <c r="C311" s="336"/>
      <c r="D311" s="330" t="s">
        <v>665</v>
      </c>
      <c r="E311" s="330"/>
      <c r="F311" s="115">
        <v>11</v>
      </c>
      <c r="G311" s="337"/>
    </row>
    <row r="312" spans="2:7" s="111" customFormat="1" ht="25.5" customHeight="1" x14ac:dyDescent="0.2">
      <c r="B312" s="335"/>
      <c r="C312" s="336"/>
      <c r="D312" s="330" t="s">
        <v>666</v>
      </c>
      <c r="E312" s="330"/>
      <c r="F312" s="115">
        <v>2</v>
      </c>
      <c r="G312" s="337"/>
    </row>
    <row r="313" spans="2:7" s="111" customFormat="1" ht="25.5" customHeight="1" x14ac:dyDescent="0.2">
      <c r="B313" s="335"/>
      <c r="C313" s="336"/>
      <c r="D313" s="330" t="s">
        <v>667</v>
      </c>
      <c r="E313" s="330"/>
      <c r="F313" s="115">
        <v>3</v>
      </c>
      <c r="G313" s="337"/>
    </row>
    <row r="314" spans="2:7" s="111" customFormat="1" ht="25.5" customHeight="1" x14ac:dyDescent="0.2">
      <c r="B314" s="335"/>
      <c r="C314" s="336"/>
      <c r="D314" s="330" t="s">
        <v>668</v>
      </c>
      <c r="E314" s="330"/>
      <c r="F314" s="115">
        <v>2</v>
      </c>
      <c r="G314" s="337"/>
    </row>
    <row r="315" spans="2:7" s="111" customFormat="1" ht="25.5" customHeight="1" x14ac:dyDescent="0.2">
      <c r="B315" s="335"/>
      <c r="C315" s="336"/>
      <c r="D315" s="330" t="s">
        <v>668</v>
      </c>
      <c r="E315" s="330"/>
      <c r="F315" s="115">
        <v>2</v>
      </c>
      <c r="G315" s="337"/>
    </row>
    <row r="316" spans="2:7" s="111" customFormat="1" ht="25.5" customHeight="1" x14ac:dyDescent="0.2">
      <c r="B316" s="335"/>
      <c r="C316" s="336"/>
      <c r="D316" s="330" t="s">
        <v>669</v>
      </c>
      <c r="E316" s="330"/>
      <c r="F316" s="115">
        <v>3</v>
      </c>
      <c r="G316" s="337"/>
    </row>
    <row r="317" spans="2:7" s="111" customFormat="1" ht="25.5" customHeight="1" x14ac:dyDescent="0.2">
      <c r="B317" s="335"/>
      <c r="C317" s="336"/>
      <c r="D317" s="330" t="s">
        <v>670</v>
      </c>
      <c r="E317" s="330"/>
      <c r="F317" s="115">
        <v>12</v>
      </c>
      <c r="G317" s="337"/>
    </row>
    <row r="318" spans="2:7" s="111" customFormat="1" ht="25.5" customHeight="1" x14ac:dyDescent="0.2">
      <c r="B318" s="335"/>
      <c r="C318" s="336"/>
      <c r="D318" s="330" t="s">
        <v>671</v>
      </c>
      <c r="E318" s="330"/>
      <c r="F318" s="115">
        <v>11</v>
      </c>
      <c r="G318" s="337"/>
    </row>
    <row r="319" spans="2:7" s="111" customFormat="1" ht="25.5" customHeight="1" x14ac:dyDescent="0.2">
      <c r="B319" s="335"/>
      <c r="C319" s="336"/>
      <c r="D319" s="330" t="s">
        <v>672</v>
      </c>
      <c r="E319" s="330"/>
      <c r="F319" s="115">
        <v>3</v>
      </c>
      <c r="G319" s="337"/>
    </row>
    <row r="320" spans="2:7" s="111" customFormat="1" ht="25.5" customHeight="1" x14ac:dyDescent="0.2">
      <c r="B320" s="335"/>
      <c r="C320" s="336"/>
      <c r="D320" s="330" t="s">
        <v>673</v>
      </c>
      <c r="E320" s="330"/>
      <c r="F320" s="115">
        <v>19</v>
      </c>
      <c r="G320" s="337"/>
    </row>
    <row r="321" spans="2:7" s="111" customFormat="1" ht="25.5" customHeight="1" x14ac:dyDescent="0.2">
      <c r="B321" s="335"/>
      <c r="C321" s="336"/>
      <c r="D321" s="330" t="s">
        <v>674</v>
      </c>
      <c r="E321" s="330"/>
      <c r="F321" s="115">
        <v>9</v>
      </c>
      <c r="G321" s="337"/>
    </row>
    <row r="322" spans="2:7" s="111" customFormat="1" ht="25.5" customHeight="1" x14ac:dyDescent="0.2">
      <c r="B322" s="335"/>
      <c r="C322" s="336"/>
      <c r="D322" s="330" t="s">
        <v>675</v>
      </c>
      <c r="E322" s="330"/>
      <c r="F322" s="115">
        <v>11</v>
      </c>
      <c r="G322" s="337"/>
    </row>
    <row r="323" spans="2:7" s="111" customFormat="1" ht="25.5" customHeight="1" x14ac:dyDescent="0.2">
      <c r="B323" s="335"/>
      <c r="C323" s="336"/>
      <c r="D323" s="330" t="s">
        <v>676</v>
      </c>
      <c r="E323" s="330"/>
      <c r="F323" s="115">
        <v>24</v>
      </c>
      <c r="G323" s="337"/>
    </row>
    <row r="324" spans="2:7" s="111" customFormat="1" ht="25.5" customHeight="1" x14ac:dyDescent="0.2">
      <c r="B324" s="335"/>
      <c r="C324" s="336"/>
      <c r="D324" s="330" t="s">
        <v>677</v>
      </c>
      <c r="E324" s="330"/>
      <c r="F324" s="115">
        <v>3</v>
      </c>
      <c r="G324" s="337"/>
    </row>
    <row r="325" spans="2:7" s="111" customFormat="1" ht="25.5" customHeight="1" x14ac:dyDescent="0.2">
      <c r="B325" s="335"/>
      <c r="C325" s="336"/>
      <c r="D325" s="330" t="s">
        <v>678</v>
      </c>
      <c r="E325" s="330"/>
      <c r="F325" s="115">
        <v>4</v>
      </c>
      <c r="G325" s="337"/>
    </row>
    <row r="326" spans="2:7" s="111" customFormat="1" ht="25.5" customHeight="1" x14ac:dyDescent="0.2">
      <c r="B326" s="335"/>
      <c r="C326" s="336"/>
      <c r="D326" s="330" t="s">
        <v>679</v>
      </c>
      <c r="E326" s="330"/>
      <c r="F326" s="115">
        <v>3</v>
      </c>
      <c r="G326" s="337"/>
    </row>
    <row r="327" spans="2:7" s="111" customFormat="1" ht="25.5" customHeight="1" x14ac:dyDescent="0.2">
      <c r="B327" s="335"/>
      <c r="C327" s="336"/>
      <c r="D327" s="330" t="s">
        <v>680</v>
      </c>
      <c r="E327" s="330"/>
      <c r="F327" s="115">
        <v>2</v>
      </c>
      <c r="G327" s="337"/>
    </row>
    <row r="328" spans="2:7" s="111" customFormat="1" ht="25.5" customHeight="1" x14ac:dyDescent="0.2">
      <c r="B328" s="335"/>
      <c r="C328" s="336"/>
      <c r="D328" s="330" t="s">
        <v>681</v>
      </c>
      <c r="E328" s="330"/>
      <c r="F328" s="115">
        <v>2</v>
      </c>
      <c r="G328" s="337"/>
    </row>
    <row r="329" spans="2:7" s="111" customFormat="1" ht="25.5" customHeight="1" x14ac:dyDescent="0.2">
      <c r="B329" s="335"/>
      <c r="C329" s="336"/>
      <c r="D329" s="330" t="s">
        <v>682</v>
      </c>
      <c r="E329" s="330"/>
      <c r="F329" s="115">
        <v>6</v>
      </c>
      <c r="G329" s="337"/>
    </row>
    <row r="330" spans="2:7" s="111" customFormat="1" ht="25.5" customHeight="1" x14ac:dyDescent="0.2">
      <c r="B330" s="335"/>
      <c r="C330" s="336"/>
      <c r="D330" s="330" t="s">
        <v>683</v>
      </c>
      <c r="E330" s="330"/>
      <c r="F330" s="115">
        <v>12</v>
      </c>
      <c r="G330" s="337"/>
    </row>
    <row r="331" spans="2:7" s="111" customFormat="1" ht="25.5" customHeight="1" x14ac:dyDescent="0.2">
      <c r="B331" s="335"/>
      <c r="C331" s="336"/>
      <c r="D331" s="330" t="s">
        <v>684</v>
      </c>
      <c r="E331" s="330"/>
      <c r="F331" s="115">
        <v>31</v>
      </c>
      <c r="G331" s="337"/>
    </row>
    <row r="332" spans="2:7" s="111" customFormat="1" ht="25.5" customHeight="1" x14ac:dyDescent="0.2">
      <c r="B332" s="335"/>
      <c r="C332" s="336"/>
      <c r="D332" s="330" t="s">
        <v>685</v>
      </c>
      <c r="E332" s="330"/>
      <c r="F332" s="115">
        <v>5</v>
      </c>
      <c r="G332" s="337"/>
    </row>
    <row r="333" spans="2:7" s="111" customFormat="1" ht="25.5" customHeight="1" x14ac:dyDescent="0.2">
      <c r="B333" s="335"/>
      <c r="C333" s="336"/>
      <c r="D333" s="330" t="s">
        <v>686</v>
      </c>
      <c r="E333" s="330"/>
      <c r="F333" s="115">
        <v>8</v>
      </c>
      <c r="G333" s="337"/>
    </row>
    <row r="334" spans="2:7" s="111" customFormat="1" ht="25.5" customHeight="1" x14ac:dyDescent="0.2">
      <c r="B334" s="335"/>
      <c r="C334" s="336"/>
      <c r="D334" s="330" t="s">
        <v>687</v>
      </c>
      <c r="E334" s="330"/>
      <c r="F334" s="115">
        <v>8</v>
      </c>
      <c r="G334" s="337"/>
    </row>
    <row r="335" spans="2:7" s="111" customFormat="1" ht="25.5" customHeight="1" x14ac:dyDescent="0.2">
      <c r="B335" s="335"/>
      <c r="C335" s="336"/>
      <c r="D335" s="330" t="s">
        <v>688</v>
      </c>
      <c r="E335" s="330"/>
      <c r="F335" s="115">
        <v>2</v>
      </c>
      <c r="G335" s="337"/>
    </row>
    <row r="336" spans="2:7" s="111" customFormat="1" ht="12.75" customHeight="1" x14ac:dyDescent="0.2">
      <c r="B336" s="335"/>
      <c r="C336" s="336"/>
      <c r="D336" s="338" t="s">
        <v>456</v>
      </c>
      <c r="E336" s="338"/>
      <c r="F336" s="115"/>
      <c r="G336" s="337"/>
    </row>
    <row r="337" spans="2:7" s="111" customFormat="1" ht="25.5" customHeight="1" x14ac:dyDescent="0.2">
      <c r="B337" s="335"/>
      <c r="C337" s="336"/>
      <c r="D337" s="330" t="s">
        <v>689</v>
      </c>
      <c r="E337" s="330"/>
      <c r="F337" s="115">
        <v>12</v>
      </c>
      <c r="G337" s="337"/>
    </row>
    <row r="338" spans="2:7" s="111" customFormat="1" ht="25.5" customHeight="1" x14ac:dyDescent="0.2">
      <c r="B338" s="335"/>
      <c r="C338" s="336"/>
      <c r="D338" s="330" t="s">
        <v>690</v>
      </c>
      <c r="E338" s="330"/>
      <c r="F338" s="115">
        <v>12</v>
      </c>
      <c r="G338" s="337"/>
    </row>
    <row r="339" spans="2:7" s="111" customFormat="1" ht="25.5" customHeight="1" x14ac:dyDescent="0.2">
      <c r="B339" s="335"/>
      <c r="C339" s="336"/>
      <c r="D339" s="330" t="s">
        <v>691</v>
      </c>
      <c r="E339" s="330"/>
      <c r="F339" s="115">
        <v>12</v>
      </c>
      <c r="G339" s="337"/>
    </row>
    <row r="340" spans="2:7" s="111" customFormat="1" ht="25.5" customHeight="1" x14ac:dyDescent="0.2">
      <c r="B340" s="335"/>
      <c r="C340" s="336"/>
      <c r="D340" s="330" t="s">
        <v>692</v>
      </c>
      <c r="E340" s="330"/>
      <c r="F340" s="115">
        <v>12</v>
      </c>
      <c r="G340" s="337"/>
    </row>
    <row r="341" spans="2:7" s="111" customFormat="1" ht="25.5" customHeight="1" x14ac:dyDescent="0.2">
      <c r="B341" s="335"/>
      <c r="C341" s="336"/>
      <c r="D341" s="330" t="s">
        <v>693</v>
      </c>
      <c r="E341" s="330"/>
      <c r="F341" s="115">
        <v>16</v>
      </c>
      <c r="G341" s="337"/>
    </row>
    <row r="342" spans="2:7" s="111" customFormat="1" ht="25.5" customHeight="1" x14ac:dyDescent="0.2">
      <c r="B342" s="335"/>
      <c r="C342" s="336"/>
      <c r="D342" s="330" t="s">
        <v>694</v>
      </c>
      <c r="E342" s="330"/>
      <c r="F342" s="115">
        <v>3</v>
      </c>
      <c r="G342" s="337"/>
    </row>
    <row r="343" spans="2:7" s="111" customFormat="1" ht="25.5" customHeight="1" x14ac:dyDescent="0.2">
      <c r="B343" s="335"/>
      <c r="C343" s="336"/>
      <c r="D343" s="330" t="s">
        <v>695</v>
      </c>
      <c r="E343" s="330"/>
      <c r="F343" s="115">
        <v>3</v>
      </c>
      <c r="G343" s="337"/>
    </row>
    <row r="344" spans="2:7" s="111" customFormat="1" ht="25.5" customHeight="1" x14ac:dyDescent="0.2">
      <c r="B344" s="335"/>
      <c r="C344" s="336"/>
      <c r="D344" s="330" t="s">
        <v>696</v>
      </c>
      <c r="E344" s="330"/>
      <c r="F344" s="115">
        <v>12</v>
      </c>
      <c r="G344" s="337"/>
    </row>
    <row r="345" spans="2:7" s="111" customFormat="1" ht="25.5" customHeight="1" x14ac:dyDescent="0.2">
      <c r="B345" s="335"/>
      <c r="C345" s="336"/>
      <c r="D345" s="330" t="s">
        <v>697</v>
      </c>
      <c r="E345" s="330"/>
      <c r="F345" s="115">
        <v>12</v>
      </c>
      <c r="G345" s="337"/>
    </row>
    <row r="346" spans="2:7" s="111" customFormat="1" ht="25.5" customHeight="1" x14ac:dyDescent="0.2">
      <c r="B346" s="335"/>
      <c r="C346" s="336"/>
      <c r="D346" s="330" t="s">
        <v>698</v>
      </c>
      <c r="E346" s="330"/>
      <c r="F346" s="115">
        <v>12</v>
      </c>
      <c r="G346" s="337"/>
    </row>
    <row r="347" spans="2:7" s="111" customFormat="1" ht="25.5" customHeight="1" x14ac:dyDescent="0.2">
      <c r="B347" s="335"/>
      <c r="C347" s="336"/>
      <c r="D347" s="330" t="s">
        <v>699</v>
      </c>
      <c r="E347" s="330"/>
      <c r="F347" s="115">
        <v>13</v>
      </c>
      <c r="G347" s="337"/>
    </row>
    <row r="348" spans="2:7" s="111" customFormat="1" ht="25.5" customHeight="1" x14ac:dyDescent="0.2">
      <c r="B348" s="335"/>
      <c r="C348" s="336"/>
      <c r="D348" s="330" t="s">
        <v>700</v>
      </c>
      <c r="E348" s="330"/>
      <c r="F348" s="115">
        <v>16</v>
      </c>
      <c r="G348" s="337"/>
    </row>
    <row r="349" spans="2:7" s="111" customFormat="1" ht="25.5" customHeight="1" x14ac:dyDescent="0.2">
      <c r="B349" s="335"/>
      <c r="C349" s="336"/>
      <c r="D349" s="330" t="s">
        <v>701</v>
      </c>
      <c r="E349" s="330"/>
      <c r="F349" s="115">
        <v>12</v>
      </c>
      <c r="G349" s="337"/>
    </row>
    <row r="350" spans="2:7" s="111" customFormat="1" ht="25.5" customHeight="1" x14ac:dyDescent="0.2">
      <c r="B350" s="335"/>
      <c r="C350" s="336"/>
      <c r="D350" s="330" t="s">
        <v>702</v>
      </c>
      <c r="E350" s="330"/>
      <c r="F350" s="115">
        <v>12</v>
      </c>
      <c r="G350" s="337"/>
    </row>
    <row r="351" spans="2:7" s="111" customFormat="1" ht="25.5" customHeight="1" x14ac:dyDescent="0.2">
      <c r="B351" s="335"/>
      <c r="C351" s="336"/>
      <c r="D351" s="330" t="s">
        <v>703</v>
      </c>
      <c r="E351" s="330"/>
      <c r="F351" s="115">
        <v>12</v>
      </c>
      <c r="G351" s="337"/>
    </row>
    <row r="352" spans="2:7" s="111" customFormat="1" ht="25.5" customHeight="1" x14ac:dyDescent="0.2">
      <c r="B352" s="335"/>
      <c r="C352" s="336"/>
      <c r="D352" s="330" t="s">
        <v>704</v>
      </c>
      <c r="E352" s="330"/>
      <c r="F352" s="115">
        <v>13</v>
      </c>
      <c r="G352" s="337"/>
    </row>
    <row r="353" spans="2:7" s="111" customFormat="1" ht="25.5" customHeight="1" x14ac:dyDescent="0.2">
      <c r="B353" s="335"/>
      <c r="C353" s="336"/>
      <c r="D353" s="330" t="s">
        <v>705</v>
      </c>
      <c r="E353" s="330"/>
      <c r="F353" s="115">
        <v>13</v>
      </c>
      <c r="G353" s="337"/>
    </row>
    <row r="354" spans="2:7" s="111" customFormat="1" ht="25.5" customHeight="1" x14ac:dyDescent="0.2">
      <c r="B354" s="335"/>
      <c r="C354" s="336"/>
      <c r="D354" s="330" t="s">
        <v>706</v>
      </c>
      <c r="E354" s="330"/>
      <c r="F354" s="115">
        <v>12</v>
      </c>
      <c r="G354" s="337"/>
    </row>
    <row r="355" spans="2:7" s="111" customFormat="1" ht="25.5" customHeight="1" x14ac:dyDescent="0.2">
      <c r="B355" s="335"/>
      <c r="C355" s="336"/>
      <c r="D355" s="330" t="s">
        <v>707</v>
      </c>
      <c r="E355" s="330"/>
      <c r="F355" s="115">
        <v>12</v>
      </c>
      <c r="G355" s="337"/>
    </row>
    <row r="356" spans="2:7" s="111" customFormat="1" ht="25.5" customHeight="1" x14ac:dyDescent="0.2">
      <c r="B356" s="335"/>
      <c r="C356" s="336"/>
      <c r="D356" s="330" t="s">
        <v>708</v>
      </c>
      <c r="E356" s="330"/>
      <c r="F356" s="115">
        <v>12</v>
      </c>
      <c r="G356" s="337"/>
    </row>
    <row r="357" spans="2:7" s="111" customFormat="1" ht="25.5" customHeight="1" x14ac:dyDescent="0.2">
      <c r="B357" s="335"/>
      <c r="C357" s="336"/>
      <c r="D357" s="330" t="s">
        <v>709</v>
      </c>
      <c r="E357" s="330"/>
      <c r="F357" s="115">
        <v>12</v>
      </c>
      <c r="G357" s="337"/>
    </row>
    <row r="358" spans="2:7" s="111" customFormat="1" ht="25.5" customHeight="1" x14ac:dyDescent="0.2">
      <c r="B358" s="335"/>
      <c r="C358" s="336"/>
      <c r="D358" s="330" t="s">
        <v>710</v>
      </c>
      <c r="E358" s="330"/>
      <c r="F358" s="112">
        <v>10</v>
      </c>
      <c r="G358" s="337"/>
    </row>
    <row r="359" spans="2:7" s="111" customFormat="1" ht="25.5" customHeight="1" x14ac:dyDescent="0.2">
      <c r="B359" s="334">
        <v>10271</v>
      </c>
      <c r="C359" s="2" t="s">
        <v>19</v>
      </c>
      <c r="D359" s="113" t="str">
        <f>VLOOKUP(B359,'Planilha Orçamentária'!$N$10:$Q$330,2,0)</f>
        <v>2.18</v>
      </c>
      <c r="E359" s="114" t="str">
        <f>VLOOKUP(B359,'Planilha Orçamentária'!$N$9:$Q$330,3,0)</f>
        <v>Retirada manual de caixas/quadros elétricos de embutir, com dimensões máximas até 600 x 800 x 120mm, sem reaproveitamento</v>
      </c>
      <c r="F359" s="116" t="str">
        <f>VLOOKUP(B359,'Planilha Orçamentária'!$N$9:$Q$330,4,0)</f>
        <v>und</v>
      </c>
      <c r="G359" s="339">
        <f>SUM(F361:F365)</f>
        <v>12</v>
      </c>
    </row>
    <row r="360" spans="2:7" s="111" customFormat="1" ht="12.75" customHeight="1" x14ac:dyDescent="0.2">
      <c r="B360" s="334"/>
      <c r="C360" s="2"/>
      <c r="D360" s="329" t="s">
        <v>423</v>
      </c>
      <c r="E360" s="329"/>
      <c r="F360" s="108"/>
      <c r="G360" s="339"/>
    </row>
    <row r="361" spans="2:7" s="111" customFormat="1" ht="12.75" customHeight="1" x14ac:dyDescent="0.2">
      <c r="B361" s="334"/>
      <c r="C361" s="2"/>
      <c r="D361" s="328" t="s">
        <v>711</v>
      </c>
      <c r="E361" s="328"/>
      <c r="F361" s="107">
        <v>2</v>
      </c>
      <c r="G361" s="339"/>
    </row>
    <row r="362" spans="2:7" s="111" customFormat="1" ht="12.75" customHeight="1" x14ac:dyDescent="0.2">
      <c r="B362" s="334"/>
      <c r="C362" s="2"/>
      <c r="D362" s="328" t="s">
        <v>712</v>
      </c>
      <c r="E362" s="328"/>
      <c r="F362" s="107">
        <v>1</v>
      </c>
      <c r="G362" s="339"/>
    </row>
    <row r="363" spans="2:7" s="111" customFormat="1" ht="12.75" customHeight="1" x14ac:dyDescent="0.2">
      <c r="B363" s="334"/>
      <c r="C363" s="2"/>
      <c r="D363" s="328" t="s">
        <v>713</v>
      </c>
      <c r="E363" s="328"/>
      <c r="F363" s="107">
        <v>2</v>
      </c>
      <c r="G363" s="339"/>
    </row>
    <row r="364" spans="2:7" s="111" customFormat="1" ht="12.75" customHeight="1" x14ac:dyDescent="0.2">
      <c r="B364" s="334"/>
      <c r="C364" s="2"/>
      <c r="D364" s="329" t="s">
        <v>456</v>
      </c>
      <c r="E364" s="329"/>
      <c r="F364" s="107"/>
      <c r="G364" s="339"/>
    </row>
    <row r="365" spans="2:7" s="111" customFormat="1" ht="12.75" customHeight="1" x14ac:dyDescent="0.2">
      <c r="B365" s="334"/>
      <c r="C365" s="2"/>
      <c r="D365" s="328" t="s">
        <v>714</v>
      </c>
      <c r="E365" s="328"/>
      <c r="F365" s="107">
        <v>7</v>
      </c>
      <c r="G365" s="339"/>
    </row>
    <row r="366" spans="2:7" ht="25.5" customHeight="1" x14ac:dyDescent="0.2">
      <c r="B366" s="334">
        <v>10329</v>
      </c>
      <c r="C366" s="2" t="s">
        <v>19</v>
      </c>
      <c r="D366" s="113" t="str">
        <f>VLOOKUP(B366,'Planilha Orçamentária'!$N$10:$Q$330,2,0)</f>
        <v>2.19</v>
      </c>
      <c r="E366" s="114" t="str">
        <f>VLOOKUP(B366,'Planilha Orçamentária'!$N$9:$Q$330,3,0)</f>
        <v>Retirada manual de disjuntor monofásico, bifásico ou trifásico, sem reaproveitamento</v>
      </c>
      <c r="F366" s="116" t="str">
        <f>VLOOKUP(B366,'Planilha Orçamentária'!$N$9:$Q$330,4,0)</f>
        <v>und</v>
      </c>
      <c r="G366" s="339">
        <f>SUM(F368)</f>
        <v>4</v>
      </c>
    </row>
    <row r="367" spans="2:7" ht="12.75" customHeight="1" x14ac:dyDescent="0.2">
      <c r="B367" s="334"/>
      <c r="C367" s="2"/>
      <c r="D367" s="329" t="s">
        <v>423</v>
      </c>
      <c r="E367" s="329"/>
      <c r="F367" s="108"/>
      <c r="G367" s="339"/>
    </row>
    <row r="368" spans="2:7" ht="12.75" customHeight="1" x14ac:dyDescent="0.2">
      <c r="B368" s="334"/>
      <c r="C368" s="2"/>
      <c r="D368" s="328" t="s">
        <v>715</v>
      </c>
      <c r="E368" s="328"/>
      <c r="F368" s="107">
        <v>4</v>
      </c>
      <c r="G368" s="339"/>
    </row>
    <row r="369" spans="2:7" ht="25.5" customHeight="1" x14ac:dyDescent="0.2">
      <c r="B369" s="326">
        <v>10246</v>
      </c>
      <c r="C369" s="4" t="s">
        <v>19</v>
      </c>
      <c r="D369" s="113" t="str">
        <f>VLOOKUP(B369,'Planilha Orçamentária'!$N$10:$Q$330,2,0)</f>
        <v>2.20</v>
      </c>
      <c r="E369" s="114" t="str">
        <f>VLOOKUP(B369,'Planilha Orçamentária'!$N$9:$Q$330,3,0)</f>
        <v>Lixamento manual de parede com pintura PVA para nivelamento e preparo da superfície para recebimento de nova camada de tinta</v>
      </c>
      <c r="F369" s="116" t="str">
        <f>VLOOKUP(B369,'Planilha Orçamentária'!$N$9:$Q$330,4,0)</f>
        <v>m2</v>
      </c>
      <c r="G369" s="340">
        <f>SUM(F370:F416)</f>
        <v>2422.8200000000002</v>
      </c>
    </row>
    <row r="370" spans="2:7" ht="25.5" customHeight="1" x14ac:dyDescent="0.2">
      <c r="B370" s="326"/>
      <c r="C370" s="4"/>
      <c r="D370" s="332" t="s">
        <v>716</v>
      </c>
      <c r="E370" s="332"/>
      <c r="F370" s="116"/>
      <c r="G370" s="340"/>
    </row>
    <row r="371" spans="2:7" ht="25.5" customHeight="1" x14ac:dyDescent="0.2">
      <c r="B371" s="326"/>
      <c r="C371" s="4"/>
      <c r="D371" s="328" t="s">
        <v>717</v>
      </c>
      <c r="E371" s="328"/>
      <c r="F371" s="109">
        <v>49.43</v>
      </c>
      <c r="G371" s="340"/>
    </row>
    <row r="372" spans="2:7" ht="25.5" customHeight="1" x14ac:dyDescent="0.2">
      <c r="B372" s="326"/>
      <c r="C372" s="4"/>
      <c r="D372" s="328" t="s">
        <v>718</v>
      </c>
      <c r="E372" s="328"/>
      <c r="F372" s="109">
        <v>51.51</v>
      </c>
      <c r="G372" s="340"/>
    </row>
    <row r="373" spans="2:7" ht="25.5" customHeight="1" x14ac:dyDescent="0.2">
      <c r="B373" s="326"/>
      <c r="C373" s="4"/>
      <c r="D373" s="328" t="s">
        <v>719</v>
      </c>
      <c r="E373" s="328"/>
      <c r="F373" s="109">
        <v>52.23</v>
      </c>
      <c r="G373" s="340"/>
    </row>
    <row r="374" spans="2:7" ht="25.5" customHeight="1" x14ac:dyDescent="0.2">
      <c r="B374" s="326"/>
      <c r="C374" s="4"/>
      <c r="D374" s="328" t="s">
        <v>720</v>
      </c>
      <c r="E374" s="328"/>
      <c r="F374" s="109">
        <v>52.22</v>
      </c>
      <c r="G374" s="340"/>
    </row>
    <row r="375" spans="2:7" ht="25.5" customHeight="1" x14ac:dyDescent="0.2">
      <c r="B375" s="326"/>
      <c r="C375" s="4"/>
      <c r="D375" s="328" t="s">
        <v>721</v>
      </c>
      <c r="E375" s="328"/>
      <c r="F375" s="109">
        <v>33.119999999999997</v>
      </c>
      <c r="G375" s="340"/>
    </row>
    <row r="376" spans="2:7" ht="25.5" customHeight="1" x14ac:dyDescent="0.2">
      <c r="B376" s="326"/>
      <c r="C376" s="4"/>
      <c r="D376" s="328" t="s">
        <v>722</v>
      </c>
      <c r="E376" s="328"/>
      <c r="F376" s="109">
        <v>33.119999999999997</v>
      </c>
      <c r="G376" s="340"/>
    </row>
    <row r="377" spans="2:7" ht="25.5" customHeight="1" x14ac:dyDescent="0.2">
      <c r="B377" s="326"/>
      <c r="C377" s="4"/>
      <c r="D377" s="328" t="s">
        <v>723</v>
      </c>
      <c r="E377" s="328"/>
      <c r="F377" s="109">
        <v>94.47</v>
      </c>
      <c r="G377" s="340"/>
    </row>
    <row r="378" spans="2:7" ht="25.5" customHeight="1" x14ac:dyDescent="0.2">
      <c r="B378" s="326"/>
      <c r="C378" s="4"/>
      <c r="D378" s="328" t="s">
        <v>724</v>
      </c>
      <c r="E378" s="328"/>
      <c r="F378" s="109">
        <v>103.11</v>
      </c>
      <c r="G378" s="340"/>
    </row>
    <row r="379" spans="2:7" ht="25.5" customHeight="1" x14ac:dyDescent="0.2">
      <c r="B379" s="326"/>
      <c r="C379" s="4"/>
      <c r="D379" s="328" t="s">
        <v>725</v>
      </c>
      <c r="E379" s="328"/>
      <c r="F379" s="107">
        <v>103.4</v>
      </c>
      <c r="G379" s="340"/>
    </row>
    <row r="380" spans="2:7" ht="25.5" customHeight="1" x14ac:dyDescent="0.2">
      <c r="B380" s="326"/>
      <c r="C380" s="4"/>
      <c r="D380" s="328" t="s">
        <v>726</v>
      </c>
      <c r="E380" s="328"/>
      <c r="F380" s="109">
        <v>33.409999999999997</v>
      </c>
      <c r="G380" s="340"/>
    </row>
    <row r="381" spans="2:7" ht="25.5" customHeight="1" x14ac:dyDescent="0.2">
      <c r="B381" s="326"/>
      <c r="C381" s="4"/>
      <c r="D381" s="328" t="s">
        <v>727</v>
      </c>
      <c r="E381" s="328"/>
      <c r="F381" s="117">
        <v>20.86</v>
      </c>
      <c r="G381" s="340"/>
    </row>
    <row r="382" spans="2:7" ht="25.5" customHeight="1" x14ac:dyDescent="0.2">
      <c r="B382" s="326"/>
      <c r="C382" s="4"/>
      <c r="D382" s="328" t="s">
        <v>728</v>
      </c>
      <c r="E382" s="328"/>
      <c r="F382" s="107">
        <v>38.75</v>
      </c>
      <c r="G382" s="340"/>
    </row>
    <row r="383" spans="2:7" ht="25.5" customHeight="1" x14ac:dyDescent="0.2">
      <c r="B383" s="326"/>
      <c r="C383" s="4"/>
      <c r="D383" s="328" t="s">
        <v>729</v>
      </c>
      <c r="E383" s="328"/>
      <c r="F383" s="107">
        <v>23.86</v>
      </c>
      <c r="G383" s="340"/>
    </row>
    <row r="384" spans="2:7" ht="25.5" customHeight="1" x14ac:dyDescent="0.2">
      <c r="B384" s="326"/>
      <c r="C384" s="4"/>
      <c r="D384" s="328" t="s">
        <v>730</v>
      </c>
      <c r="E384" s="328"/>
      <c r="F384" s="107">
        <v>20.54</v>
      </c>
      <c r="G384" s="340"/>
    </row>
    <row r="385" spans="2:7" ht="25.5" customHeight="1" x14ac:dyDescent="0.2">
      <c r="B385" s="326"/>
      <c r="C385" s="4"/>
      <c r="D385" s="328" t="s">
        <v>731</v>
      </c>
      <c r="E385" s="328"/>
      <c r="F385" s="109">
        <v>33.119999999999997</v>
      </c>
      <c r="G385" s="340"/>
    </row>
    <row r="386" spans="2:7" ht="25.5" customHeight="1" x14ac:dyDescent="0.2">
      <c r="B386" s="326"/>
      <c r="C386" s="4"/>
      <c r="D386" s="328" t="s">
        <v>732</v>
      </c>
      <c r="E386" s="328"/>
      <c r="F386" s="109">
        <v>52.22</v>
      </c>
      <c r="G386" s="340"/>
    </row>
    <row r="387" spans="2:7" ht="25.5" customHeight="1" x14ac:dyDescent="0.2">
      <c r="B387" s="326"/>
      <c r="C387" s="4"/>
      <c r="D387" s="328" t="s">
        <v>733</v>
      </c>
      <c r="E387" s="328"/>
      <c r="F387" s="109">
        <v>89.78</v>
      </c>
      <c r="G387" s="340"/>
    </row>
    <row r="388" spans="2:7" ht="25.5" customHeight="1" x14ac:dyDescent="0.2">
      <c r="B388" s="326"/>
      <c r="C388" s="4"/>
      <c r="D388" s="328" t="s">
        <v>734</v>
      </c>
      <c r="E388" s="328"/>
      <c r="F388" s="109">
        <v>365.8</v>
      </c>
      <c r="G388" s="340"/>
    </row>
    <row r="389" spans="2:7" ht="12.75" customHeight="1" x14ac:dyDescent="0.2">
      <c r="B389" s="326"/>
      <c r="C389" s="4"/>
      <c r="D389" s="329" t="s">
        <v>456</v>
      </c>
      <c r="E389" s="329"/>
      <c r="F389" s="109"/>
      <c r="G389" s="340"/>
    </row>
    <row r="390" spans="2:7" ht="25.5" customHeight="1" x14ac:dyDescent="0.2">
      <c r="B390" s="326"/>
      <c r="C390" s="4"/>
      <c r="D390" s="328" t="s">
        <v>735</v>
      </c>
      <c r="E390" s="328"/>
      <c r="F390" s="109">
        <v>44.43</v>
      </c>
      <c r="G390" s="340"/>
    </row>
    <row r="391" spans="2:7" ht="25.5" customHeight="1" x14ac:dyDescent="0.2">
      <c r="B391" s="326"/>
      <c r="C391" s="4"/>
      <c r="D391" s="328" t="s">
        <v>736</v>
      </c>
      <c r="E391" s="328"/>
      <c r="F391" s="117">
        <v>43.56</v>
      </c>
      <c r="G391" s="340"/>
    </row>
    <row r="392" spans="2:7" ht="25.5" customHeight="1" x14ac:dyDescent="0.2">
      <c r="B392" s="326"/>
      <c r="C392" s="4"/>
      <c r="D392" s="328" t="s">
        <v>737</v>
      </c>
      <c r="E392" s="328"/>
      <c r="F392" s="117">
        <v>44.3</v>
      </c>
      <c r="G392" s="340"/>
    </row>
    <row r="393" spans="2:7" ht="25.5" customHeight="1" x14ac:dyDescent="0.2">
      <c r="B393" s="326"/>
      <c r="C393" s="4"/>
      <c r="D393" s="328" t="s">
        <v>738</v>
      </c>
      <c r="E393" s="328"/>
      <c r="F393" s="117">
        <v>44.3</v>
      </c>
      <c r="G393" s="340"/>
    </row>
    <row r="394" spans="2:7" ht="25.5" customHeight="1" x14ac:dyDescent="0.2">
      <c r="B394" s="326"/>
      <c r="C394" s="4"/>
      <c r="D394" s="328" t="s">
        <v>739</v>
      </c>
      <c r="E394" s="328"/>
      <c r="F394" s="117">
        <v>44.3</v>
      </c>
      <c r="G394" s="340"/>
    </row>
    <row r="395" spans="2:7" ht="25.5" customHeight="1" x14ac:dyDescent="0.2">
      <c r="B395" s="326"/>
      <c r="C395" s="4"/>
      <c r="D395" s="328" t="s">
        <v>740</v>
      </c>
      <c r="E395" s="328"/>
      <c r="F395" s="109">
        <v>4.83</v>
      </c>
      <c r="G395" s="340"/>
    </row>
    <row r="396" spans="2:7" ht="25.5" customHeight="1" x14ac:dyDescent="0.2">
      <c r="B396" s="326"/>
      <c r="C396" s="4"/>
      <c r="D396" s="328" t="s">
        <v>741</v>
      </c>
      <c r="E396" s="328"/>
      <c r="F396" s="109">
        <v>4.83</v>
      </c>
      <c r="G396" s="340"/>
    </row>
    <row r="397" spans="2:7" ht="25.5" customHeight="1" x14ac:dyDescent="0.2">
      <c r="B397" s="326"/>
      <c r="C397" s="4"/>
      <c r="D397" s="328" t="s">
        <v>742</v>
      </c>
      <c r="E397" s="328"/>
      <c r="F397" s="109">
        <v>44.14</v>
      </c>
      <c r="G397" s="340"/>
    </row>
    <row r="398" spans="2:7" ht="25.5" customHeight="1" x14ac:dyDescent="0.2">
      <c r="B398" s="326"/>
      <c r="C398" s="4"/>
      <c r="D398" s="328" t="s">
        <v>743</v>
      </c>
      <c r="E398" s="328"/>
      <c r="F398" s="109">
        <v>44.24</v>
      </c>
      <c r="G398" s="340"/>
    </row>
    <row r="399" spans="2:7" ht="25.5" customHeight="1" x14ac:dyDescent="0.2">
      <c r="B399" s="326"/>
      <c r="C399" s="4"/>
      <c r="D399" s="328" t="s">
        <v>744</v>
      </c>
      <c r="E399" s="328"/>
      <c r="F399" s="109">
        <v>44.3</v>
      </c>
      <c r="G399" s="340"/>
    </row>
    <row r="400" spans="2:7" ht="25.5" customHeight="1" x14ac:dyDescent="0.2">
      <c r="B400" s="326"/>
      <c r="C400" s="4"/>
      <c r="D400" s="328" t="s">
        <v>745</v>
      </c>
      <c r="E400" s="328"/>
      <c r="F400" s="109">
        <v>44.43</v>
      </c>
      <c r="G400" s="340"/>
    </row>
    <row r="401" spans="2:7" ht="25.5" customHeight="1" x14ac:dyDescent="0.2">
      <c r="B401" s="326"/>
      <c r="C401" s="4"/>
      <c r="D401" s="328" t="s">
        <v>746</v>
      </c>
      <c r="E401" s="328"/>
      <c r="F401" s="109">
        <v>43.56</v>
      </c>
      <c r="G401" s="340"/>
    </row>
    <row r="402" spans="2:7" ht="25.5" customHeight="1" x14ac:dyDescent="0.2">
      <c r="B402" s="326"/>
      <c r="C402" s="4"/>
      <c r="D402" s="328" t="s">
        <v>747</v>
      </c>
      <c r="E402" s="328"/>
      <c r="F402" s="107">
        <v>44.3</v>
      </c>
      <c r="G402" s="340"/>
    </row>
    <row r="403" spans="2:7" ht="25.5" customHeight="1" x14ac:dyDescent="0.2">
      <c r="B403" s="326"/>
      <c r="C403" s="4"/>
      <c r="D403" s="328" t="s">
        <v>748</v>
      </c>
      <c r="E403" s="328"/>
      <c r="F403" s="109">
        <v>44.3</v>
      </c>
      <c r="G403" s="340"/>
    </row>
    <row r="404" spans="2:7" ht="25.5" customHeight="1" x14ac:dyDescent="0.2">
      <c r="B404" s="326"/>
      <c r="C404" s="4"/>
      <c r="D404" s="328" t="s">
        <v>749</v>
      </c>
      <c r="E404" s="328"/>
      <c r="F404" s="109">
        <v>44.3</v>
      </c>
      <c r="G404" s="340"/>
    </row>
    <row r="405" spans="2:7" ht="25.5" customHeight="1" x14ac:dyDescent="0.2">
      <c r="B405" s="326"/>
      <c r="C405" s="4"/>
      <c r="D405" s="328" t="s">
        <v>750</v>
      </c>
      <c r="E405" s="328"/>
      <c r="F405" s="109">
        <v>44.14</v>
      </c>
      <c r="G405" s="340"/>
    </row>
    <row r="406" spans="2:7" ht="25.5" customHeight="1" x14ac:dyDescent="0.2">
      <c r="B406" s="326"/>
      <c r="C406" s="4"/>
      <c r="D406" s="328" t="s">
        <v>751</v>
      </c>
      <c r="E406" s="328"/>
      <c r="F406" s="109">
        <v>33.94</v>
      </c>
      <c r="G406" s="340"/>
    </row>
    <row r="407" spans="2:7" ht="25.5" customHeight="1" x14ac:dyDescent="0.2">
      <c r="B407" s="326"/>
      <c r="C407" s="4"/>
      <c r="D407" s="328" t="s">
        <v>752</v>
      </c>
      <c r="E407" s="328"/>
      <c r="F407" s="109">
        <v>33.94</v>
      </c>
      <c r="G407" s="340"/>
    </row>
    <row r="408" spans="2:7" ht="25.5" customHeight="1" x14ac:dyDescent="0.2">
      <c r="B408" s="326"/>
      <c r="C408" s="4"/>
      <c r="D408" s="328" t="s">
        <v>753</v>
      </c>
      <c r="E408" s="328"/>
      <c r="F408" s="109">
        <v>44.14</v>
      </c>
      <c r="G408" s="340"/>
    </row>
    <row r="409" spans="2:7" ht="25.5" customHeight="1" x14ac:dyDescent="0.2">
      <c r="B409" s="326"/>
      <c r="C409" s="4"/>
      <c r="D409" s="328" t="s">
        <v>754</v>
      </c>
      <c r="E409" s="328"/>
      <c r="F409" s="109">
        <v>44.24</v>
      </c>
      <c r="G409" s="340"/>
    </row>
    <row r="410" spans="2:7" ht="25.5" customHeight="1" x14ac:dyDescent="0.2">
      <c r="B410" s="326"/>
      <c r="C410" s="4"/>
      <c r="D410" s="328" t="s">
        <v>755</v>
      </c>
      <c r="E410" s="328"/>
      <c r="F410" s="109">
        <v>44.3</v>
      </c>
      <c r="G410" s="340"/>
    </row>
    <row r="411" spans="2:7" ht="121.5" customHeight="1" x14ac:dyDescent="0.2">
      <c r="B411" s="326"/>
      <c r="C411" s="4"/>
      <c r="D411" s="328" t="s">
        <v>756</v>
      </c>
      <c r="E411" s="328"/>
      <c r="F411" s="107">
        <v>260.02999999999997</v>
      </c>
      <c r="G411" s="340"/>
    </row>
    <row r="412" spans="2:7" ht="12.75" customHeight="1" x14ac:dyDescent="0.2">
      <c r="B412" s="326"/>
      <c r="C412" s="4"/>
      <c r="D412" s="329" t="s">
        <v>757</v>
      </c>
      <c r="E412" s="329"/>
      <c r="F412" s="107"/>
      <c r="G412" s="340"/>
    </row>
    <row r="413" spans="2:7" ht="12.75" customHeight="1" x14ac:dyDescent="0.2">
      <c r="B413" s="326"/>
      <c r="C413" s="4"/>
      <c r="D413" s="328" t="s">
        <v>758</v>
      </c>
      <c r="E413" s="328"/>
      <c r="F413" s="107">
        <v>24.37</v>
      </c>
      <c r="G413" s="340"/>
    </row>
    <row r="414" spans="2:7" ht="12.75" customHeight="1" x14ac:dyDescent="0.2">
      <c r="B414" s="326"/>
      <c r="C414" s="4"/>
      <c r="D414" s="328" t="s">
        <v>759</v>
      </c>
      <c r="E414" s="328"/>
      <c r="F414" s="107">
        <v>26.19</v>
      </c>
      <c r="G414" s="340"/>
    </row>
    <row r="415" spans="2:7" ht="12.75" customHeight="1" x14ac:dyDescent="0.2">
      <c r="B415" s="326"/>
      <c r="C415" s="4"/>
      <c r="D415" s="328" t="s">
        <v>760</v>
      </c>
      <c r="E415" s="328"/>
      <c r="F415" s="107">
        <v>19.3</v>
      </c>
      <c r="G415" s="340"/>
    </row>
    <row r="416" spans="2:7" ht="12.75" customHeight="1" x14ac:dyDescent="0.2">
      <c r="B416" s="326"/>
      <c r="C416" s="4"/>
      <c r="D416" s="328" t="s">
        <v>761</v>
      </c>
      <c r="E416" s="328"/>
      <c r="F416" s="107">
        <v>13.16</v>
      </c>
      <c r="G416" s="340"/>
    </row>
    <row r="417" spans="2:7" ht="25.5" customHeight="1" x14ac:dyDescent="0.2">
      <c r="B417" s="341" t="s">
        <v>48</v>
      </c>
      <c r="C417" s="341"/>
      <c r="D417" s="113" t="str">
        <f>VLOOKUP(B417,'Planilha Orçamentária'!$N$10:$Q$330,2,0)</f>
        <v>2.21</v>
      </c>
      <c r="E417" s="114" t="str">
        <f>VLOOKUP(B417,'Planilha Orçamentária'!$N$9:$Q$330,3,0)</f>
        <v>Demolição de rodapé cerâmico, de forma manual, sem reaproveitamento</v>
      </c>
      <c r="F417" s="116" t="str">
        <f>VLOOKUP(B417,'Planilha Orçamentária'!$N$9:$Q$330,4,0)</f>
        <v>m</v>
      </c>
      <c r="G417" s="339">
        <f>SUM(F418:F464)</f>
        <v>1314.6299999999999</v>
      </c>
    </row>
    <row r="418" spans="2:7" ht="12.75" customHeight="1" x14ac:dyDescent="0.2">
      <c r="B418" s="341"/>
      <c r="C418" s="341"/>
      <c r="D418" s="329" t="s">
        <v>423</v>
      </c>
      <c r="E418" s="329"/>
      <c r="F418" s="107"/>
      <c r="G418" s="339"/>
    </row>
    <row r="419" spans="2:7" ht="12.75" customHeight="1" x14ac:dyDescent="0.2">
      <c r="B419" s="341"/>
      <c r="C419" s="341"/>
      <c r="D419" s="328" t="s">
        <v>762</v>
      </c>
      <c r="E419" s="328"/>
      <c r="F419" s="107">
        <v>28.26</v>
      </c>
      <c r="G419" s="339"/>
    </row>
    <row r="420" spans="2:7" ht="12.75" customHeight="1" x14ac:dyDescent="0.2">
      <c r="B420" s="341"/>
      <c r="C420" s="341"/>
      <c r="D420" s="328" t="s">
        <v>763</v>
      </c>
      <c r="E420" s="328"/>
      <c r="F420" s="107">
        <v>27.82</v>
      </c>
      <c r="G420" s="339"/>
    </row>
    <row r="421" spans="2:7" ht="12.75" customHeight="1" x14ac:dyDescent="0.2">
      <c r="B421" s="341"/>
      <c r="C421" s="341"/>
      <c r="D421" s="328" t="s">
        <v>764</v>
      </c>
      <c r="E421" s="328"/>
      <c r="F421" s="107">
        <v>28.26</v>
      </c>
      <c r="G421" s="339"/>
    </row>
    <row r="422" spans="2:7" ht="12.75" customHeight="1" x14ac:dyDescent="0.2">
      <c r="B422" s="341"/>
      <c r="C422" s="341"/>
      <c r="D422" s="328" t="s">
        <v>765</v>
      </c>
      <c r="E422" s="328"/>
      <c r="F422" s="107">
        <v>28.26</v>
      </c>
      <c r="G422" s="339"/>
    </row>
    <row r="423" spans="2:7" ht="12.75" customHeight="1" x14ac:dyDescent="0.2">
      <c r="B423" s="341"/>
      <c r="C423" s="341"/>
      <c r="D423" s="328" t="s">
        <v>766</v>
      </c>
      <c r="E423" s="328"/>
      <c r="F423" s="107">
        <v>19.8</v>
      </c>
      <c r="G423" s="339"/>
    </row>
    <row r="424" spans="2:7" ht="12.75" customHeight="1" x14ac:dyDescent="0.2">
      <c r="B424" s="341"/>
      <c r="C424" s="341"/>
      <c r="D424" s="328" t="s">
        <v>767</v>
      </c>
      <c r="E424" s="328"/>
      <c r="F424" s="107">
        <v>19.8</v>
      </c>
      <c r="G424" s="339"/>
    </row>
    <row r="425" spans="2:7" ht="12.75" customHeight="1" x14ac:dyDescent="0.2">
      <c r="B425" s="341"/>
      <c r="C425" s="341"/>
      <c r="D425" s="328" t="s">
        <v>768</v>
      </c>
      <c r="E425" s="328"/>
      <c r="F425" s="107">
        <v>6.96</v>
      </c>
      <c r="G425" s="339"/>
    </row>
    <row r="426" spans="2:7" ht="12.75" customHeight="1" x14ac:dyDescent="0.2">
      <c r="B426" s="341"/>
      <c r="C426" s="341"/>
      <c r="D426" s="328" t="s">
        <v>769</v>
      </c>
      <c r="E426" s="328"/>
      <c r="F426" s="107">
        <v>22.36</v>
      </c>
      <c r="G426" s="339"/>
    </row>
    <row r="427" spans="2:7" ht="12.75" customHeight="1" x14ac:dyDescent="0.2">
      <c r="B427" s="341"/>
      <c r="C427" s="341"/>
      <c r="D427" s="328" t="s">
        <v>770</v>
      </c>
      <c r="E427" s="328"/>
      <c r="F427" s="107">
        <v>6.96</v>
      </c>
      <c r="G427" s="339"/>
    </row>
    <row r="428" spans="2:7" ht="12.75" customHeight="1" x14ac:dyDescent="0.2">
      <c r="B428" s="341"/>
      <c r="C428" s="341"/>
      <c r="D428" s="328" t="s">
        <v>771</v>
      </c>
      <c r="E428" s="328"/>
      <c r="F428" s="107">
        <v>22.36</v>
      </c>
      <c r="G428" s="339"/>
    </row>
    <row r="429" spans="2:7" ht="12.75" customHeight="1" x14ac:dyDescent="0.2">
      <c r="B429" s="341"/>
      <c r="C429" s="341"/>
      <c r="D429" s="328" t="s">
        <v>772</v>
      </c>
      <c r="E429" s="328"/>
      <c r="F429" s="107">
        <v>28.06</v>
      </c>
      <c r="G429" s="339"/>
    </row>
    <row r="430" spans="2:7" ht="12.75" customHeight="1" x14ac:dyDescent="0.2">
      <c r="B430" s="341"/>
      <c r="C430" s="341"/>
      <c r="D430" s="328" t="s">
        <v>773</v>
      </c>
      <c r="E430" s="328"/>
      <c r="F430" s="107">
        <v>28.1</v>
      </c>
      <c r="G430" s="339"/>
    </row>
    <row r="431" spans="2:7" ht="12.75" customHeight="1" x14ac:dyDescent="0.2">
      <c r="B431" s="341"/>
      <c r="C431" s="341"/>
      <c r="D431" s="328" t="s">
        <v>774</v>
      </c>
      <c r="E431" s="328"/>
      <c r="F431" s="107">
        <v>19.559999999999999</v>
      </c>
      <c r="G431" s="339"/>
    </row>
    <row r="432" spans="2:7" ht="12.75" customHeight="1" x14ac:dyDescent="0.2">
      <c r="B432" s="341"/>
      <c r="C432" s="341"/>
      <c r="D432" s="328" t="s">
        <v>775</v>
      </c>
      <c r="E432" s="328"/>
      <c r="F432" s="107">
        <v>12</v>
      </c>
      <c r="G432" s="339"/>
    </row>
    <row r="433" spans="2:7" ht="12.75" customHeight="1" x14ac:dyDescent="0.2">
      <c r="B433" s="341"/>
      <c r="C433" s="341"/>
      <c r="D433" s="328" t="s">
        <v>776</v>
      </c>
      <c r="E433" s="328"/>
      <c r="F433" s="107">
        <v>14.66</v>
      </c>
      <c r="G433" s="339"/>
    </row>
    <row r="434" spans="2:7" ht="12.75" customHeight="1" x14ac:dyDescent="0.2">
      <c r="B434" s="341"/>
      <c r="C434" s="341"/>
      <c r="D434" s="328" t="s">
        <v>777</v>
      </c>
      <c r="E434" s="328"/>
      <c r="F434" s="107">
        <v>10.52</v>
      </c>
      <c r="G434" s="339"/>
    </row>
    <row r="435" spans="2:7" ht="12.75" customHeight="1" x14ac:dyDescent="0.2">
      <c r="B435" s="341"/>
      <c r="C435" s="341"/>
      <c r="D435" s="328" t="s">
        <v>778</v>
      </c>
      <c r="E435" s="328"/>
      <c r="F435" s="107">
        <v>11.8</v>
      </c>
      <c r="G435" s="339"/>
    </row>
    <row r="436" spans="2:7" ht="12.75" customHeight="1" x14ac:dyDescent="0.2">
      <c r="B436" s="341"/>
      <c r="C436" s="341"/>
      <c r="D436" s="328" t="s">
        <v>779</v>
      </c>
      <c r="E436" s="328"/>
      <c r="F436" s="107">
        <v>20.399999999999999</v>
      </c>
      <c r="G436" s="339"/>
    </row>
    <row r="437" spans="2:7" ht="12.75" customHeight="1" x14ac:dyDescent="0.2">
      <c r="B437" s="341"/>
      <c r="C437" s="341"/>
      <c r="D437" s="328" t="s">
        <v>780</v>
      </c>
      <c r="E437" s="328"/>
      <c r="F437" s="107">
        <v>28.26</v>
      </c>
      <c r="G437" s="339"/>
    </row>
    <row r="438" spans="2:7" ht="12.75" customHeight="1" x14ac:dyDescent="0.2">
      <c r="B438" s="341"/>
      <c r="C438" s="341"/>
      <c r="D438" s="328" t="s">
        <v>781</v>
      </c>
      <c r="E438" s="328"/>
      <c r="F438" s="107">
        <v>42.42</v>
      </c>
      <c r="G438" s="339"/>
    </row>
    <row r="439" spans="2:7" ht="12.75" customHeight="1" x14ac:dyDescent="0.2">
      <c r="B439" s="341"/>
      <c r="C439" s="341"/>
      <c r="D439" s="328" t="s">
        <v>782</v>
      </c>
      <c r="E439" s="328"/>
      <c r="F439" s="107">
        <v>9.64</v>
      </c>
      <c r="G439" s="339"/>
    </row>
    <row r="440" spans="2:7" ht="12.75" customHeight="1" x14ac:dyDescent="0.2">
      <c r="B440" s="341"/>
      <c r="C440" s="341"/>
      <c r="D440" s="328" t="s">
        <v>783</v>
      </c>
      <c r="E440" s="328"/>
      <c r="F440" s="107">
        <v>134.49</v>
      </c>
      <c r="G440" s="339"/>
    </row>
    <row r="441" spans="2:7" ht="12.75" customHeight="1" x14ac:dyDescent="0.2">
      <c r="B441" s="341"/>
      <c r="C441" s="341"/>
      <c r="D441" s="329" t="s">
        <v>456</v>
      </c>
      <c r="E441" s="329"/>
      <c r="F441" s="107"/>
      <c r="G441" s="339"/>
    </row>
    <row r="442" spans="2:7" ht="12.75" customHeight="1" x14ac:dyDescent="0.2">
      <c r="B442" s="341"/>
      <c r="C442" s="341"/>
      <c r="D442" s="328" t="s">
        <v>784</v>
      </c>
      <c r="E442" s="328"/>
      <c r="F442" s="107">
        <v>28.14</v>
      </c>
      <c r="G442" s="339"/>
    </row>
    <row r="443" spans="2:7" ht="12.75" customHeight="1" x14ac:dyDescent="0.2">
      <c r="B443" s="341"/>
      <c r="C443" s="341"/>
      <c r="D443" s="328" t="s">
        <v>785</v>
      </c>
      <c r="E443" s="328"/>
      <c r="F443" s="107">
        <v>28.51</v>
      </c>
      <c r="G443" s="339"/>
    </row>
    <row r="444" spans="2:7" ht="12.75" customHeight="1" x14ac:dyDescent="0.2">
      <c r="B444" s="341"/>
      <c r="C444" s="341"/>
      <c r="D444" s="328" t="s">
        <v>786</v>
      </c>
      <c r="E444" s="328"/>
      <c r="F444" s="107">
        <v>28.14</v>
      </c>
      <c r="G444" s="339"/>
    </row>
    <row r="445" spans="2:7" ht="12.75" customHeight="1" x14ac:dyDescent="0.2">
      <c r="B445" s="341"/>
      <c r="C445" s="341"/>
      <c r="D445" s="328" t="s">
        <v>787</v>
      </c>
      <c r="E445" s="328"/>
      <c r="F445" s="107">
        <v>28.14</v>
      </c>
      <c r="G445" s="339"/>
    </row>
    <row r="446" spans="2:7" ht="12.75" customHeight="1" x14ac:dyDescent="0.2">
      <c r="B446" s="341"/>
      <c r="C446" s="341"/>
      <c r="D446" s="328" t="s">
        <v>788</v>
      </c>
      <c r="E446" s="328"/>
      <c r="F446" s="107">
        <v>28.14</v>
      </c>
      <c r="G446" s="339"/>
    </row>
    <row r="447" spans="2:7" ht="12.75" customHeight="1" x14ac:dyDescent="0.2">
      <c r="B447" s="341"/>
      <c r="C447" s="341"/>
      <c r="D447" s="328" t="s">
        <v>789</v>
      </c>
      <c r="E447" s="328"/>
      <c r="F447" s="107">
        <v>24.83</v>
      </c>
      <c r="G447" s="339"/>
    </row>
    <row r="448" spans="2:7" ht="12.75" customHeight="1" x14ac:dyDescent="0.2">
      <c r="B448" s="341"/>
      <c r="C448" s="341"/>
      <c r="D448" s="328" t="s">
        <v>790</v>
      </c>
      <c r="E448" s="328"/>
      <c r="F448" s="107">
        <v>24.83</v>
      </c>
      <c r="G448" s="339"/>
    </row>
    <row r="449" spans="2:7" ht="12.75" customHeight="1" x14ac:dyDescent="0.2">
      <c r="B449" s="341"/>
      <c r="C449" s="341"/>
      <c r="D449" s="328" t="s">
        <v>791</v>
      </c>
      <c r="E449" s="328"/>
      <c r="F449" s="107">
        <v>28.08</v>
      </c>
      <c r="G449" s="339"/>
    </row>
    <row r="450" spans="2:7" ht="12.75" customHeight="1" x14ac:dyDescent="0.2">
      <c r="B450" s="341"/>
      <c r="C450" s="341"/>
      <c r="D450" s="328" t="s">
        <v>792</v>
      </c>
      <c r="E450" s="328"/>
      <c r="F450" s="107">
        <v>28.11</v>
      </c>
      <c r="G450" s="339"/>
    </row>
    <row r="451" spans="2:7" ht="12.75" customHeight="1" x14ac:dyDescent="0.2">
      <c r="B451" s="341"/>
      <c r="C451" s="341"/>
      <c r="D451" s="328" t="s">
        <v>793</v>
      </c>
      <c r="E451" s="328"/>
      <c r="F451" s="107">
        <v>28.11</v>
      </c>
      <c r="G451" s="339"/>
    </row>
    <row r="452" spans="2:7" ht="12.75" customHeight="1" x14ac:dyDescent="0.2">
      <c r="B452" s="341"/>
      <c r="C452" s="341"/>
      <c r="D452" s="328" t="s">
        <v>794</v>
      </c>
      <c r="E452" s="328"/>
      <c r="F452" s="107">
        <v>28.14</v>
      </c>
      <c r="G452" s="339"/>
    </row>
    <row r="453" spans="2:7" ht="12.75" customHeight="1" x14ac:dyDescent="0.2">
      <c r="B453" s="341"/>
      <c r="C453" s="341"/>
      <c r="D453" s="328" t="s">
        <v>795</v>
      </c>
      <c r="E453" s="328"/>
      <c r="F453" s="107">
        <v>28.51</v>
      </c>
      <c r="G453" s="339"/>
    </row>
    <row r="454" spans="2:7" ht="12.75" customHeight="1" x14ac:dyDescent="0.2">
      <c r="B454" s="341"/>
      <c r="C454" s="341"/>
      <c r="D454" s="328" t="s">
        <v>796</v>
      </c>
      <c r="E454" s="328"/>
      <c r="F454" s="107">
        <v>28.14</v>
      </c>
      <c r="G454" s="339"/>
    </row>
    <row r="455" spans="2:7" ht="12.75" customHeight="1" x14ac:dyDescent="0.2">
      <c r="B455" s="341"/>
      <c r="C455" s="341"/>
      <c r="D455" s="328" t="s">
        <v>797</v>
      </c>
      <c r="E455" s="328"/>
      <c r="F455" s="107">
        <v>28.14</v>
      </c>
      <c r="G455" s="339"/>
    </row>
    <row r="456" spans="2:7" ht="12.75" customHeight="1" x14ac:dyDescent="0.2">
      <c r="B456" s="341"/>
      <c r="C456" s="341"/>
      <c r="D456" s="328" t="s">
        <v>798</v>
      </c>
      <c r="E456" s="328"/>
      <c r="F456" s="107">
        <v>28.14</v>
      </c>
      <c r="G456" s="339"/>
    </row>
    <row r="457" spans="2:7" ht="12.75" customHeight="1" x14ac:dyDescent="0.2">
      <c r="B457" s="341"/>
      <c r="C457" s="341"/>
      <c r="D457" s="328" t="s">
        <v>799</v>
      </c>
      <c r="E457" s="328"/>
      <c r="F457" s="107">
        <v>28.14</v>
      </c>
      <c r="G457" s="339"/>
    </row>
    <row r="458" spans="2:7" ht="12.75" customHeight="1" x14ac:dyDescent="0.2">
      <c r="B458" s="341"/>
      <c r="C458" s="341"/>
      <c r="D458" s="328" t="s">
        <v>800</v>
      </c>
      <c r="E458" s="328"/>
      <c r="F458" s="107">
        <v>20.3</v>
      </c>
      <c r="G458" s="339"/>
    </row>
    <row r="459" spans="2:7" ht="12.75" customHeight="1" x14ac:dyDescent="0.2">
      <c r="B459" s="341"/>
      <c r="C459" s="341"/>
      <c r="D459" s="328" t="s">
        <v>801</v>
      </c>
      <c r="E459" s="328"/>
      <c r="F459" s="107">
        <v>20.3</v>
      </c>
      <c r="G459" s="339"/>
    </row>
    <row r="460" spans="2:7" ht="12.75" customHeight="1" x14ac:dyDescent="0.2">
      <c r="B460" s="341"/>
      <c r="C460" s="341"/>
      <c r="D460" s="328" t="s">
        <v>802</v>
      </c>
      <c r="E460" s="328"/>
      <c r="F460" s="107">
        <v>28.08</v>
      </c>
      <c r="G460" s="339"/>
    </row>
    <row r="461" spans="2:7" ht="12.75" customHeight="1" x14ac:dyDescent="0.2">
      <c r="B461" s="341"/>
      <c r="C461" s="341"/>
      <c r="D461" s="328" t="s">
        <v>803</v>
      </c>
      <c r="E461" s="328"/>
      <c r="F461" s="107">
        <v>28.11</v>
      </c>
      <c r="G461" s="339"/>
    </row>
    <row r="462" spans="2:7" ht="12.75" customHeight="1" x14ac:dyDescent="0.2">
      <c r="B462" s="341"/>
      <c r="C462" s="341"/>
      <c r="D462" s="328" t="s">
        <v>804</v>
      </c>
      <c r="E462" s="328"/>
      <c r="F462" s="107">
        <v>28.14</v>
      </c>
      <c r="G462" s="339"/>
    </row>
    <row r="463" spans="2:7" ht="12.75" customHeight="1" x14ac:dyDescent="0.2">
      <c r="B463" s="341"/>
      <c r="C463" s="341"/>
      <c r="D463" s="328" t="s">
        <v>805</v>
      </c>
      <c r="E463" s="328"/>
      <c r="F463" s="107">
        <v>148.43</v>
      </c>
      <c r="G463" s="339"/>
    </row>
    <row r="464" spans="2:7" ht="12.75" customHeight="1" x14ac:dyDescent="0.2">
      <c r="B464" s="341"/>
      <c r="C464" s="341"/>
      <c r="D464" s="328" t="s">
        <v>806</v>
      </c>
      <c r="E464" s="328"/>
      <c r="F464" s="107">
        <v>26.28</v>
      </c>
      <c r="G464" s="339"/>
    </row>
    <row r="465" spans="2:7" ht="12.75" customHeight="1" x14ac:dyDescent="0.2">
      <c r="B465" s="341" t="s">
        <v>52</v>
      </c>
      <c r="C465" s="341"/>
      <c r="D465" s="113" t="str">
        <f>VLOOKUP(B465,'Planilha Orçamentária'!$N$10:$Q$330,2,0)</f>
        <v>2.22</v>
      </c>
      <c r="E465" s="114" t="str">
        <f>VLOOKUP(B465,'Planilha Orçamentária'!$N$9:$Q$330,3,0)</f>
        <v xml:space="preserve">Remoção de forro de PVC, de forma manual, sem reaproveitamento. </v>
      </c>
      <c r="F465" s="116" t="str">
        <f>VLOOKUP(B465,'Planilha Orçamentária'!$N$9:$Q$330,4,0)</f>
        <v>m2</v>
      </c>
      <c r="G465" s="342">
        <f>SUM(F466:F470)</f>
        <v>49.459999999999994</v>
      </c>
    </row>
    <row r="466" spans="2:7" ht="12.75" customHeight="1" x14ac:dyDescent="0.2">
      <c r="B466" s="341"/>
      <c r="C466" s="341"/>
      <c r="D466" s="329" t="s">
        <v>423</v>
      </c>
      <c r="E466" s="329"/>
      <c r="F466" s="107"/>
      <c r="G466" s="342"/>
    </row>
    <row r="467" spans="2:7" ht="12.75" customHeight="1" x14ac:dyDescent="0.2">
      <c r="B467" s="341"/>
      <c r="C467" s="341"/>
      <c r="D467" s="328" t="s">
        <v>432</v>
      </c>
      <c r="E467" s="328"/>
      <c r="F467" s="107">
        <v>3.6</v>
      </c>
      <c r="G467" s="342"/>
    </row>
    <row r="468" spans="2:7" ht="12.75" customHeight="1" x14ac:dyDescent="0.2">
      <c r="B468" s="341"/>
      <c r="C468" s="341"/>
      <c r="D468" s="328" t="s">
        <v>435</v>
      </c>
      <c r="E468" s="328"/>
      <c r="F468" s="107">
        <v>3.6</v>
      </c>
      <c r="G468" s="342"/>
    </row>
    <row r="469" spans="2:7" ht="12.75" customHeight="1" x14ac:dyDescent="0.2">
      <c r="B469" s="341"/>
      <c r="C469" s="341"/>
      <c r="D469" s="328" t="s">
        <v>807</v>
      </c>
      <c r="E469" s="328"/>
      <c r="F469" s="107">
        <v>21.13</v>
      </c>
      <c r="G469" s="342"/>
    </row>
    <row r="470" spans="2:7" ht="12.75" customHeight="1" x14ac:dyDescent="0.2">
      <c r="B470" s="341"/>
      <c r="C470" s="341"/>
      <c r="D470" s="328" t="s">
        <v>433</v>
      </c>
      <c r="E470" s="328"/>
      <c r="F470" s="107">
        <v>21.13</v>
      </c>
      <c r="G470" s="342"/>
    </row>
    <row r="471" spans="2:7" ht="25.5" customHeight="1" x14ac:dyDescent="0.2">
      <c r="B471" s="343" t="s">
        <v>56</v>
      </c>
      <c r="C471" s="343"/>
      <c r="D471" s="113" t="str">
        <f>VLOOKUP(B471,'Planilha Orçamentária'!$N$10:$Q$330,2,0)</f>
        <v>2.23</v>
      </c>
      <c r="E471" s="114" t="str">
        <f>VLOOKUP(B471,'Planilha Orçamentária'!$N$9:$Q$330,3,0)</f>
        <v>Remoção de cercas e mourões, de forma manual, sem reaproveitamento</v>
      </c>
      <c r="F471" s="116" t="str">
        <f>VLOOKUP(B471,'Planilha Orçamentária'!$N$9:$Q$330,4,0)</f>
        <v>m</v>
      </c>
      <c r="G471" s="340">
        <f>SUM(F472)</f>
        <v>300.70999999999998</v>
      </c>
    </row>
    <row r="472" spans="2:7" ht="12.75" customHeight="1" x14ac:dyDescent="0.2">
      <c r="B472" s="343"/>
      <c r="C472" s="343"/>
      <c r="D472" s="328" t="s">
        <v>808</v>
      </c>
      <c r="E472" s="328"/>
      <c r="F472" s="109">
        <v>300.70999999999998</v>
      </c>
      <c r="G472" s="340"/>
    </row>
    <row r="473" spans="2:7" x14ac:dyDescent="0.2">
      <c r="B473" s="344"/>
      <c r="C473" s="344"/>
      <c r="D473" s="344"/>
      <c r="E473" s="344"/>
      <c r="F473" s="344"/>
      <c r="G473" s="319"/>
    </row>
    <row r="474" spans="2:7" x14ac:dyDescent="0.2">
      <c r="B474" s="325">
        <v>3</v>
      </c>
      <c r="C474" s="325"/>
      <c r="D474" s="325"/>
      <c r="E474" s="36" t="str">
        <f>VLOOKUP(B474,'Planilha Orçamentária'!$1:$1048576,4,0)</f>
        <v>MOVIMENTAÇÃO DE TERRA</v>
      </c>
      <c r="F474" s="102"/>
      <c r="G474" s="103"/>
    </row>
    <row r="475" spans="2:7" ht="25.5" customHeight="1" x14ac:dyDescent="0.2">
      <c r="B475" s="326">
        <v>30101</v>
      </c>
      <c r="C475" s="4" t="s">
        <v>19</v>
      </c>
      <c r="D475" s="113" t="str">
        <f>VLOOKUP(B475,'Planilha Orçamentária'!$N$10:$Q$330,2,0)</f>
        <v>3.1</v>
      </c>
      <c r="E475" s="114" t="str">
        <f>VLOOKUP(B475,'Planilha Orçamentária'!$N$9:$Q$330,3,0)</f>
        <v>Escavação manual em material de 1a. categoria, até 1.50 m de profundidade</v>
      </c>
      <c r="F475" s="116" t="str">
        <f>VLOOKUP(B475,'Planilha Orçamentária'!$N$9:$Q$330,4,0)</f>
        <v>m3</v>
      </c>
      <c r="G475" s="345">
        <f>SUM(F476:F500)</f>
        <v>127.95</v>
      </c>
    </row>
    <row r="476" spans="2:7" ht="25.5" customHeight="1" x14ac:dyDescent="0.2">
      <c r="B476" s="326"/>
      <c r="C476" s="4"/>
      <c r="D476" s="336" t="s">
        <v>809</v>
      </c>
      <c r="E476" s="336"/>
      <c r="F476" s="116"/>
      <c r="G476" s="345"/>
    </row>
    <row r="477" spans="2:7" ht="12.75" customHeight="1" x14ac:dyDescent="0.2">
      <c r="B477" s="326"/>
      <c r="C477" s="4"/>
      <c r="D477" s="329" t="s">
        <v>491</v>
      </c>
      <c r="E477" s="329"/>
      <c r="F477" s="108"/>
      <c r="G477" s="345"/>
    </row>
    <row r="478" spans="2:7" ht="12.75" customHeight="1" x14ac:dyDescent="0.2">
      <c r="B478" s="326"/>
      <c r="C478" s="4"/>
      <c r="D478" s="328" t="s">
        <v>810</v>
      </c>
      <c r="E478" s="328"/>
      <c r="F478" s="109">
        <v>5.0599999999999996</v>
      </c>
      <c r="G478" s="345"/>
    </row>
    <row r="479" spans="2:7" ht="12.75" customHeight="1" x14ac:dyDescent="0.2">
      <c r="B479" s="326"/>
      <c r="C479" s="4"/>
      <c r="D479" s="328" t="s">
        <v>811</v>
      </c>
      <c r="E479" s="328"/>
      <c r="F479" s="109">
        <v>3.78</v>
      </c>
      <c r="G479" s="345"/>
    </row>
    <row r="480" spans="2:7" ht="12.75" customHeight="1" x14ac:dyDescent="0.2">
      <c r="B480" s="326"/>
      <c r="C480" s="4"/>
      <c r="D480" s="329" t="s">
        <v>812</v>
      </c>
      <c r="E480" s="329"/>
      <c r="F480" s="107"/>
      <c r="G480" s="345"/>
    </row>
    <row r="481" spans="2:7" ht="25.5" customHeight="1" x14ac:dyDescent="0.2">
      <c r="B481" s="326"/>
      <c r="C481" s="4"/>
      <c r="D481" s="328" t="s">
        <v>813</v>
      </c>
      <c r="E481" s="328"/>
      <c r="F481" s="107">
        <v>8.1300000000000008</v>
      </c>
      <c r="G481" s="345"/>
    </row>
    <row r="482" spans="2:7" ht="25.5" customHeight="1" x14ac:dyDescent="0.2">
      <c r="B482" s="326"/>
      <c r="C482" s="4"/>
      <c r="D482" s="328" t="s">
        <v>814</v>
      </c>
      <c r="E482" s="328"/>
      <c r="F482" s="109">
        <v>4.8600000000000003</v>
      </c>
      <c r="G482" s="345"/>
    </row>
    <row r="483" spans="2:7" ht="12.75" customHeight="1" x14ac:dyDescent="0.2">
      <c r="B483" s="326"/>
      <c r="C483" s="4"/>
      <c r="D483" s="329" t="s">
        <v>547</v>
      </c>
      <c r="E483" s="329"/>
      <c r="F483" s="109"/>
      <c r="G483" s="345"/>
    </row>
    <row r="484" spans="2:7" ht="12.75" customHeight="1" x14ac:dyDescent="0.2">
      <c r="B484" s="326"/>
      <c r="C484" s="4"/>
      <c r="D484" s="328" t="s">
        <v>815</v>
      </c>
      <c r="E484" s="328"/>
      <c r="F484" s="109">
        <v>48.13</v>
      </c>
      <c r="G484" s="345"/>
    </row>
    <row r="485" spans="2:7" ht="12.75" customHeight="1" x14ac:dyDescent="0.2">
      <c r="B485" s="326"/>
      <c r="C485" s="4"/>
      <c r="D485" s="328" t="s">
        <v>816</v>
      </c>
      <c r="E485" s="328"/>
      <c r="F485" s="109">
        <v>41.11</v>
      </c>
      <c r="G485" s="345"/>
    </row>
    <row r="486" spans="2:7" ht="12.75" customHeight="1" x14ac:dyDescent="0.2">
      <c r="B486" s="326"/>
      <c r="C486" s="4"/>
      <c r="D486" s="329" t="s">
        <v>817</v>
      </c>
      <c r="E486" s="329"/>
      <c r="F486" s="109"/>
      <c r="G486" s="345"/>
    </row>
    <row r="487" spans="2:7" ht="12.75" customHeight="1" x14ac:dyDescent="0.2">
      <c r="B487" s="326"/>
      <c r="C487" s="4"/>
      <c r="D487" s="328" t="s">
        <v>818</v>
      </c>
      <c r="E487" s="328"/>
      <c r="F487" s="109">
        <v>2.33</v>
      </c>
      <c r="G487" s="345"/>
    </row>
    <row r="488" spans="2:7" ht="12.75" customHeight="1" x14ac:dyDescent="0.2">
      <c r="B488" s="326"/>
      <c r="C488" s="4"/>
      <c r="D488" s="328" t="s">
        <v>819</v>
      </c>
      <c r="E488" s="328"/>
      <c r="F488" s="109">
        <v>0.75</v>
      </c>
      <c r="G488" s="345"/>
    </row>
    <row r="489" spans="2:7" ht="12.75" customHeight="1" x14ac:dyDescent="0.2">
      <c r="B489" s="326"/>
      <c r="C489" s="4"/>
      <c r="D489" s="328" t="s">
        <v>820</v>
      </c>
      <c r="E489" s="328"/>
      <c r="F489" s="109">
        <v>1.66</v>
      </c>
      <c r="G489" s="345"/>
    </row>
    <row r="490" spans="2:7" ht="12.75" customHeight="1" x14ac:dyDescent="0.2">
      <c r="B490" s="326"/>
      <c r="C490" s="4"/>
      <c r="D490" s="328" t="s">
        <v>821</v>
      </c>
      <c r="E490" s="328"/>
      <c r="F490" s="109">
        <v>1.1000000000000001</v>
      </c>
      <c r="G490" s="345"/>
    </row>
    <row r="491" spans="2:7" ht="12.75" customHeight="1" x14ac:dyDescent="0.2">
      <c r="B491" s="326"/>
      <c r="C491" s="4"/>
      <c r="D491" s="329" t="s">
        <v>822</v>
      </c>
      <c r="E491" s="329"/>
      <c r="F491" s="109"/>
      <c r="G491" s="345"/>
    </row>
    <row r="492" spans="2:7" ht="12.75" customHeight="1" x14ac:dyDescent="0.2">
      <c r="B492" s="326"/>
      <c r="C492" s="4"/>
      <c r="D492" s="328" t="s">
        <v>823</v>
      </c>
      <c r="E492" s="328"/>
      <c r="F492" s="109">
        <v>2.29</v>
      </c>
      <c r="G492" s="345"/>
    </row>
    <row r="493" spans="2:7" ht="12.75" customHeight="1" x14ac:dyDescent="0.2">
      <c r="B493" s="326"/>
      <c r="C493" s="4"/>
      <c r="D493" s="328" t="s">
        <v>824</v>
      </c>
      <c r="E493" s="328"/>
      <c r="F493" s="109">
        <v>0.98</v>
      </c>
      <c r="G493" s="345"/>
    </row>
    <row r="494" spans="2:7" ht="12.75" customHeight="1" x14ac:dyDescent="0.2">
      <c r="B494" s="326"/>
      <c r="C494" s="4"/>
      <c r="D494" s="328" t="s">
        <v>825</v>
      </c>
      <c r="E494" s="328"/>
      <c r="F494" s="109">
        <v>0.33</v>
      </c>
      <c r="G494" s="345"/>
    </row>
    <row r="495" spans="2:7" ht="12.75" customHeight="1" x14ac:dyDescent="0.2">
      <c r="B495" s="326"/>
      <c r="C495" s="4"/>
      <c r="D495" s="328" t="s">
        <v>826</v>
      </c>
      <c r="E495" s="328"/>
      <c r="F495" s="109">
        <v>0.33</v>
      </c>
      <c r="G495" s="345"/>
    </row>
    <row r="496" spans="2:7" ht="12.75" customHeight="1" x14ac:dyDescent="0.2">
      <c r="B496" s="326"/>
      <c r="C496" s="4"/>
      <c r="D496" s="328" t="s">
        <v>827</v>
      </c>
      <c r="E496" s="328"/>
      <c r="F496" s="109">
        <v>1.1000000000000001</v>
      </c>
      <c r="G496" s="345"/>
    </row>
    <row r="497" spans="2:7" ht="12.75" customHeight="1" x14ac:dyDescent="0.2">
      <c r="B497" s="326"/>
      <c r="C497" s="4"/>
      <c r="D497" s="328" t="s">
        <v>828</v>
      </c>
      <c r="E497" s="328"/>
      <c r="F497" s="109">
        <v>1.65</v>
      </c>
      <c r="G497" s="345"/>
    </row>
    <row r="498" spans="2:7" ht="12.75" customHeight="1" x14ac:dyDescent="0.2">
      <c r="B498" s="326"/>
      <c r="C498" s="4"/>
      <c r="D498" s="328" t="s">
        <v>829</v>
      </c>
      <c r="E498" s="328"/>
      <c r="F498" s="109">
        <v>1.67</v>
      </c>
      <c r="G498" s="345"/>
    </row>
    <row r="499" spans="2:7" ht="12.75" customHeight="1" x14ac:dyDescent="0.2">
      <c r="B499" s="326"/>
      <c r="C499" s="4"/>
      <c r="D499" s="329" t="s">
        <v>830</v>
      </c>
      <c r="E499" s="329"/>
      <c r="F499" s="109"/>
      <c r="G499" s="345"/>
    </row>
    <row r="500" spans="2:7" ht="12.75" customHeight="1" x14ac:dyDescent="0.2">
      <c r="B500" s="326"/>
      <c r="C500" s="4"/>
      <c r="D500" s="328" t="s">
        <v>831</v>
      </c>
      <c r="E500" s="328"/>
      <c r="F500" s="109">
        <v>2.69</v>
      </c>
      <c r="G500" s="345"/>
    </row>
    <row r="501" spans="2:7" ht="25.5" customHeight="1" x14ac:dyDescent="0.2">
      <c r="B501" s="343">
        <v>30210</v>
      </c>
      <c r="C501" s="4" t="s">
        <v>19</v>
      </c>
      <c r="D501" s="113" t="str">
        <f>VLOOKUP(B501,'Planilha Orçamentária'!$N$10:$Q$330,2,0)</f>
        <v>3.2</v>
      </c>
      <c r="E501" s="114" t="str">
        <f>VLOOKUP(B501,'Planilha Orçamentária'!$N$9:$Q$330,3,0)</f>
        <v>Aterro compactado utilizando compactador de placa vibratória com reaproveitamento do material</v>
      </c>
      <c r="F501" s="116" t="str">
        <f>VLOOKUP(B501,'Planilha Orçamentária'!$N$9:$Q$330,4,0)</f>
        <v>m3</v>
      </c>
      <c r="G501" s="340">
        <f>SUM(F502)</f>
        <v>85.89</v>
      </c>
    </row>
    <row r="502" spans="2:7" ht="25.5" customHeight="1" x14ac:dyDescent="0.2">
      <c r="B502" s="343"/>
      <c r="C502" s="4"/>
      <c r="D502" s="328" t="s">
        <v>832</v>
      </c>
      <c r="E502" s="328"/>
      <c r="F502" s="109">
        <v>85.89</v>
      </c>
      <c r="G502" s="340"/>
    </row>
    <row r="503" spans="2:7" x14ac:dyDescent="0.2">
      <c r="B503" s="3"/>
      <c r="C503" s="3"/>
      <c r="D503" s="3"/>
      <c r="E503" s="3"/>
      <c r="F503" s="3"/>
      <c r="G503" s="319"/>
    </row>
    <row r="504" spans="2:7" x14ac:dyDescent="0.2">
      <c r="B504" s="325">
        <v>4</v>
      </c>
      <c r="C504" s="325"/>
      <c r="D504" s="325"/>
      <c r="E504" s="36" t="str">
        <f>VLOOKUP(B504,'Planilha Orçamentária'!$1:$1048576,4,0)</f>
        <v>ESTRUTURAS</v>
      </c>
      <c r="F504" s="102"/>
      <c r="G504" s="103"/>
    </row>
    <row r="505" spans="2:7" ht="12.75" customHeight="1" x14ac:dyDescent="0.2">
      <c r="B505" s="325" t="s">
        <v>62</v>
      </c>
      <c r="C505" s="325"/>
      <c r="D505" s="325"/>
      <c r="E505" s="36" t="str">
        <f>VLOOKUP(B505,'Planilha Orçamentária'!$1:$1048576,4,0)</f>
        <v>INFRAESTRUTURA</v>
      </c>
      <c r="F505" s="102"/>
      <c r="G505" s="103"/>
    </row>
    <row r="506" spans="2:7" ht="38.25" customHeight="1" x14ac:dyDescent="0.2">
      <c r="B506" s="326">
        <v>40250</v>
      </c>
      <c r="C506" s="4" t="s">
        <v>19</v>
      </c>
      <c r="D506" s="104" t="str">
        <f>VLOOKUP(B506,'Planilha Orçamentária'!$N$10:$Q$330,2,0)</f>
        <v>4.1.1</v>
      </c>
      <c r="E506" s="105" t="str">
        <f>VLOOKUP(B506,'Planilha Orçamentária'!$N$9:$Q$330,3,0)</f>
        <v>Fôrma de tábua de madeira de 2.5x30.0cm, levando-se em conta utilização 3 vezes (incluindo o material, corte, montagem, escoramento e desforma)</v>
      </c>
      <c r="F506" s="104" t="str">
        <f>VLOOKUP(B506,'Planilha Orçamentária'!$N$9:$Q$330,4,0)</f>
        <v>m2</v>
      </c>
      <c r="G506" s="327">
        <f>SUM(F508:F540)</f>
        <v>566.58000000000004</v>
      </c>
    </row>
    <row r="507" spans="2:7" ht="12.75" customHeight="1" x14ac:dyDescent="0.2">
      <c r="B507" s="326"/>
      <c r="C507" s="4"/>
      <c r="D507" s="329" t="s">
        <v>491</v>
      </c>
      <c r="E507" s="329"/>
      <c r="F507" s="104"/>
      <c r="G507" s="327"/>
    </row>
    <row r="508" spans="2:7" ht="12.75" customHeight="1" x14ac:dyDescent="0.2">
      <c r="B508" s="326"/>
      <c r="C508" s="4"/>
      <c r="D508" s="328" t="s">
        <v>833</v>
      </c>
      <c r="E508" s="328"/>
      <c r="F508" s="42">
        <v>8.5</v>
      </c>
      <c r="G508" s="327"/>
    </row>
    <row r="509" spans="2:7" ht="12.75" customHeight="1" x14ac:dyDescent="0.2">
      <c r="B509" s="326"/>
      <c r="C509" s="4"/>
      <c r="D509" s="328" t="s">
        <v>834</v>
      </c>
      <c r="E509" s="328"/>
      <c r="F509" s="107">
        <v>24.11</v>
      </c>
      <c r="G509" s="327"/>
    </row>
    <row r="510" spans="2:7" ht="12.75" customHeight="1" x14ac:dyDescent="0.2">
      <c r="B510" s="326"/>
      <c r="C510" s="4"/>
      <c r="D510" s="328" t="s">
        <v>835</v>
      </c>
      <c r="E510" s="328"/>
      <c r="F510" s="107">
        <v>3.26</v>
      </c>
      <c r="G510" s="327"/>
    </row>
    <row r="511" spans="2:7" ht="12.75" customHeight="1" x14ac:dyDescent="0.2">
      <c r="B511" s="326"/>
      <c r="C511" s="4"/>
      <c r="D511" s="329" t="s">
        <v>812</v>
      </c>
      <c r="E511" s="329"/>
      <c r="F511" s="107"/>
      <c r="G511" s="327"/>
    </row>
    <row r="512" spans="2:7" ht="12.75" customHeight="1" x14ac:dyDescent="0.2">
      <c r="B512" s="326"/>
      <c r="C512" s="4"/>
      <c r="D512" s="328" t="s">
        <v>836</v>
      </c>
      <c r="E512" s="328"/>
      <c r="F512" s="107">
        <v>12.64</v>
      </c>
      <c r="G512" s="327"/>
    </row>
    <row r="513" spans="2:7" ht="12.75" customHeight="1" x14ac:dyDescent="0.2">
      <c r="B513" s="326"/>
      <c r="C513" s="4"/>
      <c r="D513" s="328" t="s">
        <v>837</v>
      </c>
      <c r="E513" s="328"/>
      <c r="F513" s="107">
        <v>9</v>
      </c>
      <c r="G513" s="327"/>
    </row>
    <row r="514" spans="2:7" ht="12.75" customHeight="1" x14ac:dyDescent="0.2">
      <c r="B514" s="326"/>
      <c r="C514" s="4"/>
      <c r="D514" s="328" t="s">
        <v>838</v>
      </c>
      <c r="E514" s="328"/>
      <c r="F514" s="107">
        <v>27.29</v>
      </c>
      <c r="G514" s="327"/>
    </row>
    <row r="515" spans="2:7" ht="12.75" customHeight="1" x14ac:dyDescent="0.2">
      <c r="B515" s="326"/>
      <c r="C515" s="4"/>
      <c r="D515" s="328" t="s">
        <v>839</v>
      </c>
      <c r="E515" s="328"/>
      <c r="F515" s="107">
        <v>1.83</v>
      </c>
      <c r="G515" s="327"/>
    </row>
    <row r="516" spans="2:7" ht="12.75" customHeight="1" x14ac:dyDescent="0.2">
      <c r="B516" s="326"/>
      <c r="C516" s="4"/>
      <c r="D516" s="329" t="s">
        <v>547</v>
      </c>
      <c r="E516" s="329"/>
      <c r="F516" s="107"/>
      <c r="G516" s="327"/>
    </row>
    <row r="517" spans="2:7" ht="12.75" customHeight="1" x14ac:dyDescent="0.2">
      <c r="B517" s="326"/>
      <c r="C517" s="4"/>
      <c r="D517" s="328" t="s">
        <v>840</v>
      </c>
      <c r="E517" s="328"/>
      <c r="F517" s="107">
        <v>56.4</v>
      </c>
      <c r="G517" s="327"/>
    </row>
    <row r="518" spans="2:7" ht="25.5" customHeight="1" x14ac:dyDescent="0.2">
      <c r="B518" s="326"/>
      <c r="C518" s="4"/>
      <c r="D518" s="328" t="s">
        <v>841</v>
      </c>
      <c r="E518" s="328"/>
      <c r="F518" s="107">
        <v>84.6</v>
      </c>
      <c r="G518" s="327"/>
    </row>
    <row r="519" spans="2:7" ht="25.5" customHeight="1" x14ac:dyDescent="0.2">
      <c r="B519" s="326"/>
      <c r="C519" s="4"/>
      <c r="D519" s="328" t="s">
        <v>842</v>
      </c>
      <c r="E519" s="328"/>
      <c r="F519" s="107">
        <v>195.71</v>
      </c>
      <c r="G519" s="327"/>
    </row>
    <row r="520" spans="2:7" ht="12.75" customHeight="1" x14ac:dyDescent="0.2">
      <c r="B520" s="326"/>
      <c r="C520" s="4"/>
      <c r="D520" s="329" t="s">
        <v>817</v>
      </c>
      <c r="E520" s="329"/>
      <c r="F520" s="107"/>
      <c r="G520" s="327"/>
    </row>
    <row r="521" spans="2:7" ht="12.75" customHeight="1" x14ac:dyDescent="0.2">
      <c r="B521" s="326"/>
      <c r="C521" s="4"/>
      <c r="D521" s="328" t="s">
        <v>843</v>
      </c>
      <c r="E521" s="328"/>
      <c r="F521" s="107">
        <v>8.1300000000000008</v>
      </c>
      <c r="G521" s="327"/>
    </row>
    <row r="522" spans="2:7" ht="12.75" customHeight="1" x14ac:dyDescent="0.2">
      <c r="B522" s="326"/>
      <c r="C522" s="4"/>
      <c r="D522" s="328" t="s">
        <v>844</v>
      </c>
      <c r="E522" s="328"/>
      <c r="F522" s="107">
        <v>2.5499999999999998</v>
      </c>
      <c r="G522" s="327"/>
    </row>
    <row r="523" spans="2:7" ht="12.75" customHeight="1" x14ac:dyDescent="0.2">
      <c r="B523" s="326"/>
      <c r="C523" s="4"/>
      <c r="D523" s="328" t="s">
        <v>845</v>
      </c>
      <c r="E523" s="328"/>
      <c r="F523" s="107">
        <v>5.67</v>
      </c>
      <c r="G523" s="327"/>
    </row>
    <row r="524" spans="2:7" ht="12.75" customHeight="1" x14ac:dyDescent="0.2">
      <c r="B524" s="326"/>
      <c r="C524" s="4"/>
      <c r="D524" s="328" t="s">
        <v>846</v>
      </c>
      <c r="E524" s="328"/>
      <c r="F524" s="107">
        <v>1.92</v>
      </c>
      <c r="G524" s="327"/>
    </row>
    <row r="525" spans="2:7" ht="12.75" customHeight="1" x14ac:dyDescent="0.2">
      <c r="B525" s="326"/>
      <c r="C525" s="4"/>
      <c r="D525" s="328" t="s">
        <v>847</v>
      </c>
      <c r="E525" s="328"/>
      <c r="F525" s="107">
        <v>1.26</v>
      </c>
      <c r="G525" s="327"/>
    </row>
    <row r="526" spans="2:7" ht="12.75" customHeight="1" x14ac:dyDescent="0.2">
      <c r="B526" s="326"/>
      <c r="C526" s="4"/>
      <c r="D526" s="328" t="s">
        <v>848</v>
      </c>
      <c r="E526" s="328"/>
      <c r="F526" s="107">
        <v>17.420000000000002</v>
      </c>
      <c r="G526" s="327"/>
    </row>
    <row r="527" spans="2:7" ht="12.75" customHeight="1" x14ac:dyDescent="0.2">
      <c r="B527" s="326"/>
      <c r="C527" s="4"/>
      <c r="D527" s="329" t="s">
        <v>822</v>
      </c>
      <c r="E527" s="329"/>
      <c r="F527" s="107"/>
      <c r="G527" s="327"/>
    </row>
    <row r="528" spans="2:7" ht="12.75" customHeight="1" x14ac:dyDescent="0.2">
      <c r="B528" s="326"/>
      <c r="C528" s="4"/>
      <c r="D528" s="328" t="s">
        <v>849</v>
      </c>
      <c r="E528" s="328"/>
      <c r="F528" s="107">
        <v>7.99</v>
      </c>
      <c r="G528" s="327"/>
    </row>
    <row r="529" spans="2:7" ht="12.75" customHeight="1" x14ac:dyDescent="0.2">
      <c r="B529" s="326"/>
      <c r="C529" s="4"/>
      <c r="D529" s="328" t="s">
        <v>850</v>
      </c>
      <c r="E529" s="328"/>
      <c r="F529" s="107">
        <v>3.4</v>
      </c>
      <c r="G529" s="327"/>
    </row>
    <row r="530" spans="2:7" ht="12.75" customHeight="1" x14ac:dyDescent="0.2">
      <c r="B530" s="326"/>
      <c r="C530" s="4"/>
      <c r="D530" s="328" t="s">
        <v>851</v>
      </c>
      <c r="E530" s="328"/>
      <c r="F530" s="107">
        <v>1.1499999999999999</v>
      </c>
      <c r="G530" s="327"/>
    </row>
    <row r="531" spans="2:7" ht="12.75" customHeight="1" x14ac:dyDescent="0.2">
      <c r="B531" s="326"/>
      <c r="C531" s="4"/>
      <c r="D531" s="328" t="s">
        <v>852</v>
      </c>
      <c r="E531" s="328"/>
      <c r="F531" s="107">
        <v>1.1499999999999999</v>
      </c>
      <c r="G531" s="327"/>
    </row>
    <row r="532" spans="2:7" ht="12.75" customHeight="1" x14ac:dyDescent="0.2">
      <c r="B532" s="326"/>
      <c r="C532" s="4"/>
      <c r="D532" s="328" t="s">
        <v>853</v>
      </c>
      <c r="E532" s="328"/>
      <c r="F532" s="107">
        <v>2.88</v>
      </c>
      <c r="G532" s="327"/>
    </row>
    <row r="533" spans="2:7" ht="12.75" customHeight="1" x14ac:dyDescent="0.2">
      <c r="B533" s="326"/>
      <c r="C533" s="4"/>
      <c r="D533" s="328" t="s">
        <v>854</v>
      </c>
      <c r="E533" s="328"/>
      <c r="F533" s="107">
        <v>5.63</v>
      </c>
      <c r="G533" s="327"/>
    </row>
    <row r="534" spans="2:7" ht="12.75" customHeight="1" x14ac:dyDescent="0.2">
      <c r="B534" s="326"/>
      <c r="C534" s="4"/>
      <c r="D534" s="328" t="s">
        <v>855</v>
      </c>
      <c r="E534" s="328"/>
      <c r="F534" s="107">
        <v>5.7</v>
      </c>
      <c r="G534" s="327"/>
    </row>
    <row r="535" spans="2:7" ht="12.75" customHeight="1" x14ac:dyDescent="0.2">
      <c r="B535" s="326"/>
      <c r="C535" s="4"/>
      <c r="D535" s="328" t="s">
        <v>856</v>
      </c>
      <c r="E535" s="328"/>
      <c r="F535" s="107">
        <v>1.89</v>
      </c>
      <c r="G535" s="327"/>
    </row>
    <row r="536" spans="2:7" ht="12.75" customHeight="1" x14ac:dyDescent="0.2">
      <c r="B536" s="326"/>
      <c r="C536" s="4"/>
      <c r="D536" s="328" t="s">
        <v>857</v>
      </c>
      <c r="E536" s="328"/>
      <c r="F536" s="107">
        <v>8.3800000000000008</v>
      </c>
      <c r="G536" s="327"/>
    </row>
    <row r="537" spans="2:7" ht="12.75" customHeight="1" x14ac:dyDescent="0.2">
      <c r="B537" s="326"/>
      <c r="C537" s="4"/>
      <c r="D537" s="328" t="s">
        <v>858</v>
      </c>
      <c r="E537" s="328"/>
      <c r="F537" s="107">
        <v>11.71</v>
      </c>
      <c r="G537" s="327"/>
    </row>
    <row r="538" spans="2:7" ht="12.75" customHeight="1" x14ac:dyDescent="0.2">
      <c r="B538" s="326"/>
      <c r="C538" s="4"/>
      <c r="D538" s="329" t="s">
        <v>830</v>
      </c>
      <c r="E538" s="329"/>
      <c r="F538" s="107"/>
      <c r="G538" s="327"/>
    </row>
    <row r="539" spans="2:7" ht="12.75" customHeight="1" x14ac:dyDescent="0.2">
      <c r="B539" s="326"/>
      <c r="C539" s="4"/>
      <c r="D539" s="328" t="s">
        <v>859</v>
      </c>
      <c r="E539" s="328"/>
      <c r="F539" s="107">
        <v>16.96</v>
      </c>
      <c r="G539" s="327"/>
    </row>
    <row r="540" spans="2:7" ht="12.75" customHeight="1" x14ac:dyDescent="0.2">
      <c r="B540" s="326"/>
      <c r="C540" s="4"/>
      <c r="D540" s="346" t="s">
        <v>860</v>
      </c>
      <c r="E540" s="346"/>
      <c r="F540" s="107">
        <v>39.450000000000003</v>
      </c>
      <c r="G540" s="327"/>
    </row>
    <row r="541" spans="2:7" ht="25.5" customHeight="1" x14ac:dyDescent="0.2">
      <c r="B541" s="326">
        <v>40246</v>
      </c>
      <c r="C541" s="4" t="s">
        <v>19</v>
      </c>
      <c r="D541" s="104" t="str">
        <f>VLOOKUP(B541,'Planilha Orçamentária'!$N$10:$Q$330,2,0)</f>
        <v>4.1.2</v>
      </c>
      <c r="E541" s="105" t="str">
        <f>VLOOKUP(B541,'Planilha Orçamentária'!$N$9:$Q$330,3,0)</f>
        <v>Fornecimento, dobragem e colocação em fôrma, de armadura CA-60 B fina, diâmetro de 4.0 a 7.0mm</v>
      </c>
      <c r="F541" s="104" t="str">
        <f>VLOOKUP(B541,'Planilha Orçamentária'!$N$9:$Q$330,4,0)</f>
        <v>kg</v>
      </c>
      <c r="G541" s="327">
        <f>SUM(F543:F567)</f>
        <v>603.12000000000012</v>
      </c>
    </row>
    <row r="542" spans="2:7" ht="12.75" customHeight="1" x14ac:dyDescent="0.2">
      <c r="B542" s="326"/>
      <c r="C542" s="4"/>
      <c r="D542" s="329" t="s">
        <v>491</v>
      </c>
      <c r="E542" s="329"/>
      <c r="F542" s="104"/>
      <c r="G542" s="327"/>
    </row>
    <row r="543" spans="2:7" ht="12.75" customHeight="1" x14ac:dyDescent="0.2">
      <c r="B543" s="326"/>
      <c r="C543" s="4"/>
      <c r="D543" s="328" t="s">
        <v>861</v>
      </c>
      <c r="E543" s="328"/>
      <c r="F543" s="40">
        <v>4.82</v>
      </c>
      <c r="G543" s="327"/>
    </row>
    <row r="544" spans="2:7" ht="12.75" customHeight="1" x14ac:dyDescent="0.2">
      <c r="B544" s="326"/>
      <c r="C544" s="4"/>
      <c r="D544" s="328" t="s">
        <v>862</v>
      </c>
      <c r="E544" s="328"/>
      <c r="F544" s="107">
        <v>1.64</v>
      </c>
      <c r="G544" s="327"/>
    </row>
    <row r="545" spans="2:7" ht="12.75" customHeight="1" x14ac:dyDescent="0.2">
      <c r="B545" s="326"/>
      <c r="C545" s="4"/>
      <c r="D545" s="328" t="s">
        <v>863</v>
      </c>
      <c r="E545" s="328"/>
      <c r="F545" s="107">
        <v>15.91</v>
      </c>
      <c r="G545" s="327"/>
    </row>
    <row r="546" spans="2:7" ht="12.75" customHeight="1" x14ac:dyDescent="0.2">
      <c r="B546" s="326"/>
      <c r="C546" s="4"/>
      <c r="D546" s="329" t="s">
        <v>812</v>
      </c>
      <c r="E546" s="329"/>
      <c r="F546" s="107"/>
      <c r="G546" s="327"/>
    </row>
    <row r="547" spans="2:7" ht="12.75" customHeight="1" x14ac:dyDescent="0.2">
      <c r="B547" s="326"/>
      <c r="C547" s="4"/>
      <c r="D547" s="328" t="s">
        <v>864</v>
      </c>
      <c r="E547" s="328"/>
      <c r="F547" s="107">
        <v>31.45</v>
      </c>
      <c r="G547" s="327"/>
    </row>
    <row r="548" spans="2:7" ht="12.75" customHeight="1" x14ac:dyDescent="0.2">
      <c r="B548" s="326"/>
      <c r="C548" s="4"/>
      <c r="D548" s="329" t="s">
        <v>547</v>
      </c>
      <c r="E548" s="329"/>
      <c r="F548" s="107"/>
      <c r="G548" s="327"/>
    </row>
    <row r="549" spans="2:7" ht="25.5" customHeight="1" x14ac:dyDescent="0.2">
      <c r="B549" s="326"/>
      <c r="C549" s="4"/>
      <c r="D549" s="328" t="s">
        <v>865</v>
      </c>
      <c r="E549" s="328"/>
      <c r="F549" s="107">
        <v>287.83</v>
      </c>
      <c r="G549" s="327"/>
    </row>
    <row r="550" spans="2:7" ht="25.5" customHeight="1" x14ac:dyDescent="0.2">
      <c r="B550" s="326"/>
      <c r="C550" s="4"/>
      <c r="D550" s="328" t="s">
        <v>866</v>
      </c>
      <c r="E550" s="328"/>
      <c r="F550" s="107">
        <v>101.33</v>
      </c>
      <c r="G550" s="327"/>
    </row>
    <row r="551" spans="2:7" ht="25.5" customHeight="1" x14ac:dyDescent="0.2">
      <c r="B551" s="326"/>
      <c r="C551" s="4"/>
      <c r="D551" s="329" t="s">
        <v>817</v>
      </c>
      <c r="E551" s="329"/>
      <c r="F551" s="107"/>
      <c r="G551" s="327"/>
    </row>
    <row r="552" spans="2:7" ht="25.5" customHeight="1" x14ac:dyDescent="0.2">
      <c r="B552" s="326"/>
      <c r="C552" s="4"/>
      <c r="D552" s="328" t="s">
        <v>867</v>
      </c>
      <c r="E552" s="328"/>
      <c r="F552" s="107">
        <v>10.35</v>
      </c>
      <c r="G552" s="327"/>
    </row>
    <row r="553" spans="2:7" ht="25.5" customHeight="1" x14ac:dyDescent="0.2">
      <c r="B553" s="326"/>
      <c r="C553" s="4"/>
      <c r="D553" s="328" t="s">
        <v>868</v>
      </c>
      <c r="E553" s="328"/>
      <c r="F553" s="107">
        <v>3.54</v>
      </c>
      <c r="G553" s="327"/>
    </row>
    <row r="554" spans="2:7" ht="25.5" customHeight="1" x14ac:dyDescent="0.2">
      <c r="B554" s="326"/>
      <c r="C554" s="4"/>
      <c r="D554" s="328" t="s">
        <v>869</v>
      </c>
      <c r="E554" s="328"/>
      <c r="F554" s="107">
        <v>7.85</v>
      </c>
      <c r="G554" s="327"/>
    </row>
    <row r="555" spans="2:7" ht="25.5" customHeight="1" x14ac:dyDescent="0.2">
      <c r="B555" s="326"/>
      <c r="C555" s="4"/>
      <c r="D555" s="328" t="s">
        <v>870</v>
      </c>
      <c r="E555" s="328"/>
      <c r="F555" s="107">
        <v>1.39</v>
      </c>
      <c r="G555" s="327"/>
    </row>
    <row r="556" spans="2:7" ht="25.5" customHeight="1" x14ac:dyDescent="0.2">
      <c r="B556" s="326"/>
      <c r="C556" s="4"/>
      <c r="D556" s="329" t="s">
        <v>822</v>
      </c>
      <c r="E556" s="329"/>
      <c r="F556" s="107"/>
      <c r="G556" s="327"/>
    </row>
    <row r="557" spans="2:7" ht="25.5" customHeight="1" x14ac:dyDescent="0.2">
      <c r="B557" s="326"/>
      <c r="C557" s="4"/>
      <c r="D557" s="328" t="s">
        <v>871</v>
      </c>
      <c r="E557" s="328"/>
      <c r="F557" s="107">
        <v>10.130000000000001</v>
      </c>
      <c r="G557" s="327"/>
    </row>
    <row r="558" spans="2:7" ht="25.5" customHeight="1" x14ac:dyDescent="0.2">
      <c r="B558" s="326"/>
      <c r="C558" s="4"/>
      <c r="D558" s="328" t="s">
        <v>872</v>
      </c>
      <c r="E558" s="328"/>
      <c r="F558" s="107">
        <v>4.3099999999999996</v>
      </c>
      <c r="G558" s="327"/>
    </row>
    <row r="559" spans="2:7" ht="25.5" customHeight="1" x14ac:dyDescent="0.2">
      <c r="B559" s="326"/>
      <c r="C559" s="4"/>
      <c r="D559" s="328" t="s">
        <v>873</v>
      </c>
      <c r="E559" s="328"/>
      <c r="F559" s="107">
        <v>1.51</v>
      </c>
      <c r="G559" s="327"/>
    </row>
    <row r="560" spans="2:7" ht="25.5" customHeight="1" x14ac:dyDescent="0.2">
      <c r="B560" s="326"/>
      <c r="C560" s="4"/>
      <c r="D560" s="328" t="s">
        <v>874</v>
      </c>
      <c r="E560" s="328"/>
      <c r="F560" s="107">
        <v>1.51</v>
      </c>
      <c r="G560" s="327"/>
    </row>
    <row r="561" spans="2:7" ht="25.5" customHeight="1" x14ac:dyDescent="0.2">
      <c r="B561" s="326"/>
      <c r="C561" s="4"/>
      <c r="D561" s="328" t="s">
        <v>875</v>
      </c>
      <c r="E561" s="328"/>
      <c r="F561" s="107">
        <v>7.85</v>
      </c>
      <c r="G561" s="327"/>
    </row>
    <row r="562" spans="2:7" ht="25.5" customHeight="1" x14ac:dyDescent="0.2">
      <c r="B562" s="326"/>
      <c r="C562" s="4"/>
      <c r="D562" s="328" t="s">
        <v>876</v>
      </c>
      <c r="E562" s="328"/>
      <c r="F562" s="107">
        <v>7.85</v>
      </c>
      <c r="G562" s="327"/>
    </row>
    <row r="563" spans="2:7" ht="25.5" customHeight="1" x14ac:dyDescent="0.2">
      <c r="B563" s="326"/>
      <c r="C563" s="4"/>
      <c r="D563" s="328" t="s">
        <v>877</v>
      </c>
      <c r="E563" s="328"/>
      <c r="F563" s="107">
        <v>1.39</v>
      </c>
      <c r="G563" s="327"/>
    </row>
    <row r="564" spans="2:7" ht="25.5" customHeight="1" x14ac:dyDescent="0.2">
      <c r="B564" s="326"/>
      <c r="C564" s="4"/>
      <c r="D564" s="329" t="s">
        <v>830</v>
      </c>
      <c r="E564" s="329"/>
      <c r="F564" s="107"/>
      <c r="G564" s="327"/>
    </row>
    <row r="565" spans="2:7" ht="25.5" customHeight="1" x14ac:dyDescent="0.2">
      <c r="B565" s="326"/>
      <c r="C565" s="4"/>
      <c r="D565" s="346" t="s">
        <v>878</v>
      </c>
      <c r="E565" s="346"/>
      <c r="F565" s="107">
        <v>14.01</v>
      </c>
      <c r="G565" s="327"/>
    </row>
    <row r="566" spans="2:7" ht="25.5" customHeight="1" x14ac:dyDescent="0.2">
      <c r="B566" s="326"/>
      <c r="C566" s="4"/>
      <c r="D566" s="346" t="s">
        <v>879</v>
      </c>
      <c r="E566" s="346"/>
      <c r="F566" s="107">
        <v>42.37</v>
      </c>
      <c r="G566" s="327"/>
    </row>
    <row r="567" spans="2:7" ht="25.5" customHeight="1" x14ac:dyDescent="0.2">
      <c r="B567" s="326"/>
      <c r="C567" s="4"/>
      <c r="D567" s="328" t="s">
        <v>880</v>
      </c>
      <c r="E567" s="328"/>
      <c r="F567" s="107">
        <v>46.08</v>
      </c>
      <c r="G567" s="327"/>
    </row>
    <row r="568" spans="2:7" ht="25.5" customHeight="1" x14ac:dyDescent="0.2">
      <c r="B568" s="326">
        <v>40243</v>
      </c>
      <c r="C568" s="4" t="s">
        <v>19</v>
      </c>
      <c r="D568" s="104" t="str">
        <f>VLOOKUP(B568,'Planilha Orçamentária'!$N$10:$Q$330,2,0)</f>
        <v>4.1.3</v>
      </c>
      <c r="E568" s="105" t="str">
        <f>VLOOKUP(B568,'Planilha Orçamentária'!$N$9:$Q$330,3,0)</f>
        <v>Fornecimento, dobragem e colocação em fôrma, de armadura CA-50 A média, diâmetro de 6.3 a 10.0 mm</v>
      </c>
      <c r="F568" s="104" t="str">
        <f>VLOOKUP(B568,'Planilha Orçamentária'!$N$9:$Q$330,4,0)</f>
        <v>kg</v>
      </c>
      <c r="G568" s="327">
        <f>SUM(F570:F609)</f>
        <v>2766.3899999999994</v>
      </c>
    </row>
    <row r="569" spans="2:7" ht="12.75" customHeight="1" x14ac:dyDescent="0.2">
      <c r="B569" s="326"/>
      <c r="C569" s="4"/>
      <c r="D569" s="329" t="s">
        <v>491</v>
      </c>
      <c r="E569" s="329"/>
      <c r="F569" s="104"/>
      <c r="G569" s="327"/>
    </row>
    <row r="570" spans="2:7" ht="12.75" customHeight="1" x14ac:dyDescent="0.2">
      <c r="B570" s="326"/>
      <c r="C570" s="4"/>
      <c r="D570" s="328" t="s">
        <v>881</v>
      </c>
      <c r="E570" s="328"/>
      <c r="F570" s="42">
        <v>46.1</v>
      </c>
      <c r="G570" s="327"/>
    </row>
    <row r="571" spans="2:7" ht="12.75" customHeight="1" x14ac:dyDescent="0.2">
      <c r="B571" s="326"/>
      <c r="C571" s="4"/>
      <c r="D571" s="328" t="s">
        <v>882</v>
      </c>
      <c r="E571" s="328"/>
      <c r="F571" s="107">
        <v>56.91</v>
      </c>
      <c r="G571" s="327"/>
    </row>
    <row r="572" spans="2:7" ht="12.75" customHeight="1" x14ac:dyDescent="0.2">
      <c r="B572" s="326"/>
      <c r="C572" s="4"/>
      <c r="D572" s="328" t="s">
        <v>883</v>
      </c>
      <c r="E572" s="328"/>
      <c r="F572" s="107">
        <v>67.36</v>
      </c>
      <c r="G572" s="327"/>
    </row>
    <row r="573" spans="2:7" ht="12.75" customHeight="1" x14ac:dyDescent="0.2">
      <c r="B573" s="326"/>
      <c r="C573" s="4"/>
      <c r="D573" s="328" t="s">
        <v>884</v>
      </c>
      <c r="E573" s="328"/>
      <c r="F573" s="107">
        <v>30.45</v>
      </c>
      <c r="G573" s="327"/>
    </row>
    <row r="574" spans="2:7" ht="12.75" customHeight="1" x14ac:dyDescent="0.2">
      <c r="B574" s="326"/>
      <c r="C574" s="4"/>
      <c r="D574" s="329" t="s">
        <v>812</v>
      </c>
      <c r="E574" s="329"/>
      <c r="F574" s="107"/>
      <c r="G574" s="327"/>
    </row>
    <row r="575" spans="2:7" ht="12.75" customHeight="1" x14ac:dyDescent="0.2">
      <c r="B575" s="326"/>
      <c r="C575" s="4"/>
      <c r="D575" s="328" t="s">
        <v>885</v>
      </c>
      <c r="E575" s="328"/>
      <c r="F575" s="107">
        <v>25.64</v>
      </c>
      <c r="G575" s="327"/>
    </row>
    <row r="576" spans="2:7" ht="12.75" customHeight="1" x14ac:dyDescent="0.2">
      <c r="B576" s="326"/>
      <c r="C576" s="4"/>
      <c r="D576" s="328" t="s">
        <v>886</v>
      </c>
      <c r="E576" s="328"/>
      <c r="F576" s="107">
        <v>24.73</v>
      </c>
      <c r="G576" s="327"/>
    </row>
    <row r="577" spans="2:8" ht="12.75" customHeight="1" x14ac:dyDescent="0.2">
      <c r="B577" s="326"/>
      <c r="C577" s="4"/>
      <c r="D577" s="328" t="s">
        <v>887</v>
      </c>
      <c r="E577" s="328"/>
      <c r="F577" s="107">
        <v>4.3600000000000003</v>
      </c>
      <c r="G577" s="327"/>
    </row>
    <row r="578" spans="2:8" ht="12.75" customHeight="1" x14ac:dyDescent="0.2">
      <c r="B578" s="326"/>
      <c r="C578" s="4"/>
      <c r="D578" s="328" t="s">
        <v>888</v>
      </c>
      <c r="E578" s="328"/>
      <c r="F578" s="107">
        <v>122.91</v>
      </c>
      <c r="G578" s="327"/>
    </row>
    <row r="579" spans="2:8" ht="25.5" customHeight="1" x14ac:dyDescent="0.2">
      <c r="B579" s="326"/>
      <c r="C579" s="4"/>
      <c r="D579" s="328" t="s">
        <v>889</v>
      </c>
      <c r="E579" s="328"/>
      <c r="F579" s="107">
        <v>144.41999999999999</v>
      </c>
      <c r="G579" s="327"/>
    </row>
    <row r="580" spans="2:8" ht="12.75" customHeight="1" x14ac:dyDescent="0.2">
      <c r="B580" s="326"/>
      <c r="C580" s="4"/>
      <c r="D580" s="329" t="s">
        <v>547</v>
      </c>
      <c r="E580" s="329"/>
      <c r="F580" s="107"/>
      <c r="G580" s="327"/>
    </row>
    <row r="581" spans="2:8" ht="25.5" customHeight="1" x14ac:dyDescent="0.2">
      <c r="B581" s="326"/>
      <c r="C581" s="4"/>
      <c r="D581" s="328" t="s">
        <v>890</v>
      </c>
      <c r="E581" s="328"/>
      <c r="F581" s="107">
        <v>371.3</v>
      </c>
      <c r="G581" s="327"/>
    </row>
    <row r="582" spans="2:8" ht="25.5" customHeight="1" x14ac:dyDescent="0.2">
      <c r="B582" s="326"/>
      <c r="C582" s="4"/>
      <c r="D582" s="328" t="s">
        <v>891</v>
      </c>
      <c r="E582" s="328"/>
      <c r="F582" s="107">
        <v>295.25</v>
      </c>
      <c r="G582" s="327"/>
    </row>
    <row r="583" spans="2:8" ht="25.5" customHeight="1" x14ac:dyDescent="0.2">
      <c r="B583" s="326"/>
      <c r="C583" s="4"/>
      <c r="D583" s="328" t="s">
        <v>892</v>
      </c>
      <c r="E583" s="328"/>
      <c r="F583" s="107">
        <v>691.79</v>
      </c>
      <c r="G583" s="327"/>
    </row>
    <row r="584" spans="2:8" ht="25.5" customHeight="1" x14ac:dyDescent="0.2">
      <c r="B584" s="326"/>
      <c r="C584" s="4"/>
      <c r="D584" s="328" t="s">
        <v>893</v>
      </c>
      <c r="E584" s="328"/>
      <c r="F584" s="107">
        <v>278.39</v>
      </c>
      <c r="G584" s="327"/>
      <c r="H584" s="28"/>
    </row>
    <row r="585" spans="2:8" ht="12.75" customHeight="1" x14ac:dyDescent="0.2">
      <c r="B585" s="326"/>
      <c r="C585" s="4"/>
      <c r="D585" s="329" t="s">
        <v>817</v>
      </c>
      <c r="E585" s="329"/>
      <c r="F585" s="107"/>
      <c r="G585" s="327"/>
    </row>
    <row r="586" spans="2:8" ht="12.75" customHeight="1" x14ac:dyDescent="0.2">
      <c r="B586" s="326"/>
      <c r="C586" s="4"/>
      <c r="D586" s="328" t="s">
        <v>894</v>
      </c>
      <c r="E586" s="328"/>
      <c r="F586" s="107">
        <v>13.09</v>
      </c>
      <c r="G586" s="327"/>
    </row>
    <row r="587" spans="2:8" ht="12.75" customHeight="1" x14ac:dyDescent="0.2">
      <c r="B587" s="326"/>
      <c r="C587" s="4"/>
      <c r="D587" s="328" t="s">
        <v>895</v>
      </c>
      <c r="E587" s="328"/>
      <c r="F587" s="107">
        <v>12.59</v>
      </c>
      <c r="G587" s="327"/>
    </row>
    <row r="588" spans="2:8" ht="12.75" customHeight="1" x14ac:dyDescent="0.2">
      <c r="B588" s="326"/>
      <c r="C588" s="4"/>
      <c r="D588" s="328" t="s">
        <v>896</v>
      </c>
      <c r="E588" s="328"/>
      <c r="F588" s="107">
        <v>27.99</v>
      </c>
      <c r="G588" s="327"/>
    </row>
    <row r="589" spans="2:8" ht="12.75" customHeight="1" x14ac:dyDescent="0.2">
      <c r="B589" s="326"/>
      <c r="C589" s="4"/>
      <c r="D589" s="328" t="s">
        <v>897</v>
      </c>
      <c r="E589" s="328"/>
      <c r="F589" s="107">
        <v>20.73</v>
      </c>
      <c r="G589" s="327"/>
    </row>
    <row r="590" spans="2:8" ht="12.75" customHeight="1" x14ac:dyDescent="0.2">
      <c r="B590" s="326"/>
      <c r="C590" s="4"/>
      <c r="D590" s="328" t="s">
        <v>898</v>
      </c>
      <c r="E590" s="328"/>
      <c r="F590" s="107">
        <v>10.37</v>
      </c>
      <c r="G590" s="327"/>
    </row>
    <row r="591" spans="2:8" ht="12.75" customHeight="1" x14ac:dyDescent="0.2">
      <c r="B591" s="326"/>
      <c r="C591" s="4"/>
      <c r="D591" s="328" t="s">
        <v>899</v>
      </c>
      <c r="E591" s="328"/>
      <c r="F591" s="107">
        <v>26.24</v>
      </c>
      <c r="G591" s="327"/>
    </row>
    <row r="592" spans="2:8" ht="12.75" customHeight="1" x14ac:dyDescent="0.2">
      <c r="B592" s="326"/>
      <c r="C592" s="4"/>
      <c r="D592" s="328" t="s">
        <v>900</v>
      </c>
      <c r="E592" s="328"/>
      <c r="F592" s="107">
        <v>25.93</v>
      </c>
      <c r="G592" s="327"/>
    </row>
    <row r="593" spans="2:7" ht="12.75" customHeight="1" x14ac:dyDescent="0.2">
      <c r="B593" s="326"/>
      <c r="C593" s="4"/>
      <c r="D593" s="329" t="s">
        <v>822</v>
      </c>
      <c r="E593" s="329"/>
      <c r="F593" s="107"/>
      <c r="G593" s="327"/>
    </row>
    <row r="594" spans="2:7" ht="12.75" customHeight="1" x14ac:dyDescent="0.2">
      <c r="B594" s="326"/>
      <c r="C594" s="4"/>
      <c r="D594" s="328" t="s">
        <v>901</v>
      </c>
      <c r="E594" s="328"/>
      <c r="F594" s="107">
        <v>12.86</v>
      </c>
      <c r="G594" s="327"/>
    </row>
    <row r="595" spans="2:7" ht="12.75" customHeight="1" x14ac:dyDescent="0.2">
      <c r="B595" s="326"/>
      <c r="C595" s="4"/>
      <c r="D595" s="328" t="s">
        <v>902</v>
      </c>
      <c r="E595" s="328"/>
      <c r="F595" s="107">
        <v>5.48</v>
      </c>
      <c r="G595" s="327"/>
    </row>
    <row r="596" spans="2:7" ht="12.75" customHeight="1" x14ac:dyDescent="0.2">
      <c r="B596" s="326"/>
      <c r="C596" s="4"/>
      <c r="D596" s="328" t="s">
        <v>903</v>
      </c>
      <c r="E596" s="328"/>
      <c r="F596" s="107">
        <v>1.85</v>
      </c>
      <c r="G596" s="327"/>
    </row>
    <row r="597" spans="2:7" ht="12.75" customHeight="1" x14ac:dyDescent="0.2">
      <c r="B597" s="326"/>
      <c r="C597" s="4"/>
      <c r="D597" s="328" t="s">
        <v>904</v>
      </c>
      <c r="E597" s="328"/>
      <c r="F597" s="107">
        <v>1.85</v>
      </c>
      <c r="G597" s="327"/>
    </row>
    <row r="598" spans="2:7" ht="12.75" customHeight="1" x14ac:dyDescent="0.2">
      <c r="B598" s="326"/>
      <c r="C598" s="4"/>
      <c r="D598" s="328" t="s">
        <v>905</v>
      </c>
      <c r="E598" s="328"/>
      <c r="F598" s="107">
        <v>31.1</v>
      </c>
      <c r="G598" s="327"/>
    </row>
    <row r="599" spans="2:7" ht="12.75" customHeight="1" x14ac:dyDescent="0.2">
      <c r="B599" s="326"/>
      <c r="C599" s="4"/>
      <c r="D599" s="328" t="s">
        <v>906</v>
      </c>
      <c r="E599" s="328"/>
      <c r="F599" s="107">
        <v>15.55</v>
      </c>
      <c r="G599" s="327"/>
    </row>
    <row r="600" spans="2:7" ht="12.75" customHeight="1" x14ac:dyDescent="0.2">
      <c r="B600" s="326"/>
      <c r="C600" s="4"/>
      <c r="D600" s="328" t="s">
        <v>907</v>
      </c>
      <c r="E600" s="328"/>
      <c r="F600" s="107">
        <v>27.77</v>
      </c>
      <c r="G600" s="327"/>
    </row>
    <row r="601" spans="2:7" ht="12.75" customHeight="1" x14ac:dyDescent="0.2">
      <c r="B601" s="326"/>
      <c r="C601" s="4"/>
      <c r="D601" s="328" t="s">
        <v>908</v>
      </c>
      <c r="E601" s="328"/>
      <c r="F601" s="107">
        <v>28.13</v>
      </c>
      <c r="G601" s="327"/>
    </row>
    <row r="602" spans="2:7" ht="12.75" customHeight="1" x14ac:dyDescent="0.2">
      <c r="B602" s="326"/>
      <c r="C602" s="4"/>
      <c r="D602" s="328" t="s">
        <v>909</v>
      </c>
      <c r="E602" s="328"/>
      <c r="F602" s="107">
        <v>12.5</v>
      </c>
      <c r="G602" s="327"/>
    </row>
    <row r="603" spans="2:7" ht="12.75" customHeight="1" x14ac:dyDescent="0.2">
      <c r="B603" s="326"/>
      <c r="C603" s="4"/>
      <c r="D603" s="328" t="s">
        <v>910</v>
      </c>
      <c r="E603" s="328"/>
      <c r="F603" s="107">
        <v>12.25</v>
      </c>
      <c r="G603" s="327"/>
    </row>
    <row r="604" spans="2:7" ht="12.75" customHeight="1" x14ac:dyDescent="0.2">
      <c r="B604" s="326"/>
      <c r="C604" s="4"/>
      <c r="D604" s="328" t="s">
        <v>911</v>
      </c>
      <c r="E604" s="328"/>
      <c r="F604" s="107">
        <v>17.7</v>
      </c>
      <c r="G604" s="327"/>
    </row>
    <row r="605" spans="2:7" ht="12.75" customHeight="1" x14ac:dyDescent="0.2">
      <c r="B605" s="326"/>
      <c r="C605" s="4"/>
      <c r="D605" s="328" t="s">
        <v>912</v>
      </c>
      <c r="E605" s="328"/>
      <c r="F605" s="107">
        <v>17.760000000000002</v>
      </c>
      <c r="G605" s="327"/>
    </row>
    <row r="606" spans="2:7" ht="12.75" customHeight="1" x14ac:dyDescent="0.2">
      <c r="B606" s="326"/>
      <c r="C606" s="4"/>
      <c r="D606" s="329" t="s">
        <v>830</v>
      </c>
      <c r="E606" s="329"/>
      <c r="F606" s="107"/>
      <c r="G606" s="327"/>
    </row>
    <row r="607" spans="2:7" ht="25.5" customHeight="1" x14ac:dyDescent="0.2">
      <c r="B607" s="326"/>
      <c r="C607" s="4"/>
      <c r="D607" s="346" t="s">
        <v>913</v>
      </c>
      <c r="E607" s="346"/>
      <c r="F607" s="107">
        <v>25.91</v>
      </c>
      <c r="G607" s="327"/>
    </row>
    <row r="608" spans="2:7" ht="25.5" customHeight="1" x14ac:dyDescent="0.2">
      <c r="B608" s="326"/>
      <c r="C608" s="4"/>
      <c r="D608" s="346" t="s">
        <v>914</v>
      </c>
      <c r="E608" s="346"/>
      <c r="F608" s="107">
        <v>64.41</v>
      </c>
      <c r="G608" s="327"/>
    </row>
    <row r="609" spans="2:7" ht="25.5" customHeight="1" x14ac:dyDescent="0.2">
      <c r="B609" s="326"/>
      <c r="C609" s="4"/>
      <c r="D609" s="346" t="s">
        <v>915</v>
      </c>
      <c r="E609" s="346"/>
      <c r="F609" s="107">
        <v>194.72</v>
      </c>
      <c r="G609" s="327"/>
    </row>
    <row r="610" spans="2:7" ht="25.5" customHeight="1" x14ac:dyDescent="0.2">
      <c r="B610" s="326">
        <v>40245</v>
      </c>
      <c r="C610" s="4" t="s">
        <v>19</v>
      </c>
      <c r="D610" s="104" t="str">
        <f>VLOOKUP(B610,'Planilha Orçamentária'!$N$10:$Q$330,2,0)</f>
        <v>4.1.4</v>
      </c>
      <c r="E610" s="105" t="str">
        <f>VLOOKUP(B610,'Planilha Orçamentária'!$N$9:$Q$330,3,0)</f>
        <v>Fornecimento, dobragem e colocação em fôrma, de armadura CA-50 A grossa diâmetro de 12.5 a 25.0 mm (1/2 a 1")</v>
      </c>
      <c r="F610" s="104" t="str">
        <f>VLOOKUP(B610,'Planilha Orçamentária'!$N$9:$Q$330,4,0)</f>
        <v>kg</v>
      </c>
      <c r="G610" s="327">
        <f>SUM(F612:F622)</f>
        <v>199.46</v>
      </c>
    </row>
    <row r="611" spans="2:7" ht="12.75" customHeight="1" x14ac:dyDescent="0.2">
      <c r="B611" s="326"/>
      <c r="C611" s="4"/>
      <c r="D611" s="329" t="s">
        <v>491</v>
      </c>
      <c r="E611" s="329"/>
      <c r="F611" s="104"/>
      <c r="G611" s="327"/>
    </row>
    <row r="612" spans="2:7" ht="12.75" customHeight="1" x14ac:dyDescent="0.2">
      <c r="B612" s="326"/>
      <c r="C612" s="4"/>
      <c r="D612" s="328" t="s">
        <v>916</v>
      </c>
      <c r="E612" s="328"/>
      <c r="F612" s="107">
        <v>37.909999999999997</v>
      </c>
      <c r="G612" s="327"/>
    </row>
    <row r="613" spans="2:7" ht="12.75" customHeight="1" x14ac:dyDescent="0.2">
      <c r="B613" s="326"/>
      <c r="C613" s="4"/>
      <c r="D613" s="329" t="s">
        <v>812</v>
      </c>
      <c r="E613" s="329"/>
      <c r="F613" s="107"/>
      <c r="G613" s="327"/>
    </row>
    <row r="614" spans="2:7" ht="12.75" customHeight="1" x14ac:dyDescent="0.2">
      <c r="B614" s="326"/>
      <c r="C614" s="4"/>
      <c r="D614" s="328" t="s">
        <v>917</v>
      </c>
      <c r="E614" s="328"/>
      <c r="F614" s="107">
        <v>31.45</v>
      </c>
      <c r="G614" s="327"/>
    </row>
    <row r="615" spans="2:7" ht="12.75" customHeight="1" x14ac:dyDescent="0.2">
      <c r="B615" s="326"/>
      <c r="C615" s="4"/>
      <c r="D615" s="328" t="s">
        <v>918</v>
      </c>
      <c r="E615" s="328"/>
      <c r="F615" s="107">
        <v>57</v>
      </c>
      <c r="G615" s="327"/>
    </row>
    <row r="616" spans="2:7" ht="12.75" customHeight="1" x14ac:dyDescent="0.2">
      <c r="B616" s="326"/>
      <c r="C616" s="4"/>
      <c r="D616" s="329" t="s">
        <v>817</v>
      </c>
      <c r="E616" s="329"/>
      <c r="F616" s="107"/>
      <c r="G616" s="327"/>
    </row>
    <row r="617" spans="2:7" ht="12.75" customHeight="1" x14ac:dyDescent="0.2">
      <c r="B617" s="326"/>
      <c r="C617" s="4"/>
      <c r="D617" s="328" t="s">
        <v>919</v>
      </c>
      <c r="E617" s="328"/>
      <c r="F617" s="107">
        <v>27.23</v>
      </c>
      <c r="G617" s="327"/>
    </row>
    <row r="618" spans="2:7" ht="12.75" customHeight="1" x14ac:dyDescent="0.2">
      <c r="B618" s="326"/>
      <c r="C618" s="4"/>
      <c r="D618" s="329" t="s">
        <v>822</v>
      </c>
      <c r="E618" s="329"/>
      <c r="F618" s="107"/>
      <c r="G618" s="327"/>
    </row>
    <row r="619" spans="2:7" ht="12.75" customHeight="1" x14ac:dyDescent="0.2">
      <c r="B619" s="326"/>
      <c r="C619" s="4"/>
      <c r="D619" s="328" t="s">
        <v>920</v>
      </c>
      <c r="E619" s="328"/>
      <c r="F619" s="107">
        <v>26.77</v>
      </c>
      <c r="G619" s="327"/>
    </row>
    <row r="620" spans="2:7" ht="12.75" customHeight="1" x14ac:dyDescent="0.2">
      <c r="B620" s="326"/>
      <c r="C620" s="4"/>
      <c r="D620" s="328" t="s">
        <v>921</v>
      </c>
      <c r="E620" s="328"/>
      <c r="F620" s="107">
        <v>11.4</v>
      </c>
      <c r="G620" s="327"/>
    </row>
    <row r="621" spans="2:7" ht="12.75" customHeight="1" x14ac:dyDescent="0.2">
      <c r="B621" s="326"/>
      <c r="C621" s="4"/>
      <c r="D621" s="328" t="s">
        <v>922</v>
      </c>
      <c r="E621" s="328"/>
      <c r="F621" s="107">
        <v>3.85</v>
      </c>
      <c r="G621" s="327"/>
    </row>
    <row r="622" spans="2:7" ht="12.75" customHeight="1" x14ac:dyDescent="0.2">
      <c r="B622" s="326"/>
      <c r="C622" s="4"/>
      <c r="D622" s="328" t="s">
        <v>923</v>
      </c>
      <c r="E622" s="328"/>
      <c r="F622" s="107">
        <v>3.85</v>
      </c>
      <c r="G622" s="327"/>
    </row>
    <row r="623" spans="2:7" ht="25.5" customHeight="1" x14ac:dyDescent="0.2">
      <c r="B623" s="331">
        <v>40235</v>
      </c>
      <c r="C623" s="2" t="s">
        <v>19</v>
      </c>
      <c r="D623" s="104" t="str">
        <f>VLOOKUP(B623,'Planilha Orçamentária'!$N$10:$Q$330,2,0)</f>
        <v>4.1.5</v>
      </c>
      <c r="E623" s="105" t="str">
        <f>VLOOKUP(B623,'Planilha Orçamentária'!$N$9:$Q$330,3,0)</f>
        <v>Fornecimento, preparo e aplicação de concreto Fck=20 MPa (brita 1 e 2) - (5% de perdas já incluído no custo)</v>
      </c>
      <c r="F623" s="104" t="str">
        <f>VLOOKUP(B623,'Planilha Orçamentária'!$N$9:$Q$330,4,0)</f>
        <v>m3</v>
      </c>
      <c r="G623" s="333">
        <f>SUM(F625:F631)</f>
        <v>31.44</v>
      </c>
    </row>
    <row r="624" spans="2:7" ht="12.75" customHeight="1" x14ac:dyDescent="0.2">
      <c r="B624" s="331"/>
      <c r="C624" s="2"/>
      <c r="D624" s="329" t="s">
        <v>547</v>
      </c>
      <c r="E624" s="329"/>
      <c r="F624" s="104"/>
      <c r="G624" s="333"/>
    </row>
    <row r="625" spans="2:7" ht="12.75" customHeight="1" x14ac:dyDescent="0.2">
      <c r="B625" s="331"/>
      <c r="C625" s="2"/>
      <c r="D625" s="328" t="s">
        <v>924</v>
      </c>
      <c r="E625" s="328"/>
      <c r="F625" s="107">
        <v>8.4600000000000009</v>
      </c>
      <c r="G625" s="333"/>
    </row>
    <row r="626" spans="2:7" ht="12.75" customHeight="1" x14ac:dyDescent="0.2">
      <c r="B626" s="331"/>
      <c r="C626" s="2"/>
      <c r="D626" s="328" t="s">
        <v>925</v>
      </c>
      <c r="E626" s="328"/>
      <c r="F626" s="107">
        <v>3.17</v>
      </c>
      <c r="G626" s="333"/>
    </row>
    <row r="627" spans="2:7" ht="25.5" customHeight="1" x14ac:dyDescent="0.2">
      <c r="B627" s="331"/>
      <c r="C627" s="2"/>
      <c r="D627" s="328" t="s">
        <v>926</v>
      </c>
      <c r="E627" s="328"/>
      <c r="F627" s="107">
        <v>15.55</v>
      </c>
      <c r="G627" s="333"/>
    </row>
    <row r="628" spans="2:7" ht="12.75" customHeight="1" x14ac:dyDescent="0.2">
      <c r="B628" s="331"/>
      <c r="C628" s="2"/>
      <c r="D628" s="329" t="s">
        <v>830</v>
      </c>
      <c r="E628" s="329"/>
      <c r="F628" s="107"/>
      <c r="G628" s="333"/>
    </row>
    <row r="629" spans="2:7" ht="12.75" customHeight="1" x14ac:dyDescent="0.2">
      <c r="B629" s="331"/>
      <c r="C629" s="2"/>
      <c r="D629" s="346" t="s">
        <v>927</v>
      </c>
      <c r="E629" s="346"/>
      <c r="F629" s="107">
        <v>0.32</v>
      </c>
      <c r="G629" s="333"/>
    </row>
    <row r="630" spans="2:7" ht="12.75" customHeight="1" x14ac:dyDescent="0.2">
      <c r="B630" s="331"/>
      <c r="C630" s="2"/>
      <c r="D630" s="346" t="s">
        <v>928</v>
      </c>
      <c r="E630" s="346"/>
      <c r="F630" s="107">
        <v>0.98</v>
      </c>
      <c r="G630" s="333"/>
    </row>
    <row r="631" spans="2:7" ht="12.75" customHeight="1" x14ac:dyDescent="0.2">
      <c r="B631" s="331"/>
      <c r="C631" s="2"/>
      <c r="D631" s="346" t="s">
        <v>929</v>
      </c>
      <c r="E631" s="346"/>
      <c r="F631" s="107">
        <v>2.96</v>
      </c>
      <c r="G631" s="333"/>
    </row>
    <row r="632" spans="2:7" ht="25.5" customHeight="1" x14ac:dyDescent="0.2">
      <c r="B632" s="331">
        <v>40237</v>
      </c>
      <c r="C632" s="2" t="s">
        <v>19</v>
      </c>
      <c r="D632" s="104" t="str">
        <f>VLOOKUP(B632,'Planilha Orçamentária'!$N$10:$Q$330,2,0)</f>
        <v>4.1.6</v>
      </c>
      <c r="E632" s="105" t="str">
        <f>VLOOKUP(B632,'Planilha Orçamentária'!$N$9:$Q$330,3,0)</f>
        <v>Fornecimento, preparo e aplicação de concreto Fck=25 MPa (brita 1 e 2) - (5% de perdas já incluído no custo)</v>
      </c>
      <c r="F632" s="104" t="str">
        <f>VLOOKUP(B632,'Planilha Orçamentária'!$N$9:$Q$330,4,0)</f>
        <v>m3</v>
      </c>
      <c r="G632" s="327">
        <f>SUM(F634:F656)</f>
        <v>14.209999999999999</v>
      </c>
    </row>
    <row r="633" spans="2:7" ht="12.75" customHeight="1" x14ac:dyDescent="0.2">
      <c r="B633" s="331"/>
      <c r="C633" s="2"/>
      <c r="D633" s="329" t="s">
        <v>491</v>
      </c>
      <c r="E633" s="329"/>
      <c r="F633" s="104"/>
      <c r="G633" s="327"/>
    </row>
    <row r="634" spans="2:7" ht="12.75" customHeight="1" x14ac:dyDescent="0.2">
      <c r="B634" s="331"/>
      <c r="C634" s="2"/>
      <c r="D634" s="328" t="s">
        <v>930</v>
      </c>
      <c r="E634" s="328"/>
      <c r="F634" s="40">
        <v>1.44</v>
      </c>
      <c r="G634" s="327"/>
    </row>
    <row r="635" spans="2:7" ht="12.75" customHeight="1" x14ac:dyDescent="0.2">
      <c r="B635" s="331"/>
      <c r="C635" s="2"/>
      <c r="D635" s="328" t="s">
        <v>931</v>
      </c>
      <c r="E635" s="328"/>
      <c r="F635" s="107">
        <v>1.71</v>
      </c>
      <c r="G635" s="327"/>
    </row>
    <row r="636" spans="2:7" ht="12.75" customHeight="1" x14ac:dyDescent="0.2">
      <c r="B636" s="331"/>
      <c r="C636" s="2"/>
      <c r="D636" s="328" t="s">
        <v>932</v>
      </c>
      <c r="E636" s="328"/>
      <c r="F636" s="107">
        <v>0.53</v>
      </c>
      <c r="G636" s="327"/>
    </row>
    <row r="637" spans="2:7" ht="12.75" customHeight="1" x14ac:dyDescent="0.2">
      <c r="B637" s="331"/>
      <c r="C637" s="2"/>
      <c r="D637" s="329" t="s">
        <v>812</v>
      </c>
      <c r="E637" s="329"/>
      <c r="F637" s="104"/>
      <c r="G637" s="327"/>
    </row>
    <row r="638" spans="2:7" ht="12.75" customHeight="1" x14ac:dyDescent="0.2">
      <c r="B638" s="331"/>
      <c r="C638" s="2"/>
      <c r="D638" s="328" t="s">
        <v>933</v>
      </c>
      <c r="E638" s="328"/>
      <c r="F638" s="107">
        <v>1.88</v>
      </c>
      <c r="G638" s="327"/>
    </row>
    <row r="639" spans="2:7" ht="12.75" customHeight="1" x14ac:dyDescent="0.2">
      <c r="B639" s="331"/>
      <c r="C639" s="2"/>
      <c r="D639" s="328" t="s">
        <v>934</v>
      </c>
      <c r="E639" s="328"/>
      <c r="F639" s="107">
        <v>2.2200000000000002</v>
      </c>
      <c r="G639" s="327"/>
    </row>
    <row r="640" spans="2:7" ht="12.75" customHeight="1" x14ac:dyDescent="0.2">
      <c r="B640" s="331"/>
      <c r="C640" s="2"/>
      <c r="D640" s="329" t="s">
        <v>817</v>
      </c>
      <c r="E640" s="329"/>
      <c r="F640" s="107"/>
      <c r="G640" s="327"/>
    </row>
    <row r="641" spans="2:7" ht="12.75" customHeight="1" x14ac:dyDescent="0.2">
      <c r="B641" s="331"/>
      <c r="C641" s="2"/>
      <c r="D641" s="328" t="s">
        <v>935</v>
      </c>
      <c r="E641" s="328"/>
      <c r="F641" s="107">
        <v>0.53</v>
      </c>
      <c r="G641" s="327"/>
    </row>
    <row r="642" spans="2:7" ht="12.75" customHeight="1" x14ac:dyDescent="0.2">
      <c r="B642" s="331"/>
      <c r="C642" s="2"/>
      <c r="D642" s="328" t="s">
        <v>936</v>
      </c>
      <c r="E642" s="328"/>
      <c r="F642" s="107">
        <v>0.15</v>
      </c>
      <c r="G642" s="327"/>
    </row>
    <row r="643" spans="2:7" ht="12.75" customHeight="1" x14ac:dyDescent="0.2">
      <c r="B643" s="331"/>
      <c r="C643" s="2"/>
      <c r="D643" s="328" t="s">
        <v>937</v>
      </c>
      <c r="E643" s="328"/>
      <c r="F643" s="107">
        <v>0.34</v>
      </c>
      <c r="G643" s="327"/>
    </row>
    <row r="644" spans="2:7" ht="12.75" customHeight="1" x14ac:dyDescent="0.2">
      <c r="B644" s="331"/>
      <c r="C644" s="2"/>
      <c r="D644" s="328" t="s">
        <v>938</v>
      </c>
      <c r="E644" s="328"/>
      <c r="F644" s="107">
        <v>0.38</v>
      </c>
      <c r="G644" s="327"/>
    </row>
    <row r="645" spans="2:7" ht="12.75" customHeight="1" x14ac:dyDescent="0.2">
      <c r="B645" s="331"/>
      <c r="C645" s="2"/>
      <c r="D645" s="328" t="s">
        <v>939</v>
      </c>
      <c r="E645" s="328"/>
      <c r="F645" s="107">
        <v>0.06</v>
      </c>
      <c r="G645" s="327"/>
    </row>
    <row r="646" spans="2:7" ht="12.75" customHeight="1" x14ac:dyDescent="0.2">
      <c r="B646" s="331"/>
      <c r="C646" s="2"/>
      <c r="D646" s="328" t="s">
        <v>940</v>
      </c>
      <c r="E646" s="328"/>
      <c r="F646" s="107">
        <v>1.27</v>
      </c>
      <c r="G646" s="327"/>
    </row>
    <row r="647" spans="2:7" ht="12.75" customHeight="1" x14ac:dyDescent="0.2">
      <c r="B647" s="331"/>
      <c r="C647" s="2"/>
      <c r="D647" s="329" t="s">
        <v>822</v>
      </c>
      <c r="E647" s="329"/>
      <c r="F647" s="107"/>
      <c r="G647" s="327"/>
    </row>
    <row r="648" spans="2:7" ht="12.75" customHeight="1" x14ac:dyDescent="0.2">
      <c r="B648" s="331"/>
      <c r="C648" s="2"/>
      <c r="D648" s="328" t="s">
        <v>941</v>
      </c>
      <c r="E648" s="328"/>
      <c r="F648" s="107">
        <v>0.52</v>
      </c>
      <c r="G648" s="327"/>
    </row>
    <row r="649" spans="2:7" ht="12.75" customHeight="1" x14ac:dyDescent="0.2">
      <c r="B649" s="331"/>
      <c r="C649" s="2"/>
      <c r="D649" s="328" t="s">
        <v>942</v>
      </c>
      <c r="E649" s="328"/>
      <c r="F649" s="107">
        <v>0.22</v>
      </c>
      <c r="G649" s="327"/>
    </row>
    <row r="650" spans="2:7" ht="12.75" customHeight="1" x14ac:dyDescent="0.2">
      <c r="B650" s="331"/>
      <c r="C650" s="2"/>
      <c r="D650" s="328" t="s">
        <v>943</v>
      </c>
      <c r="E650" s="328"/>
      <c r="F650" s="107">
        <v>0.08</v>
      </c>
      <c r="G650" s="327"/>
    </row>
    <row r="651" spans="2:7" ht="12.75" customHeight="1" x14ac:dyDescent="0.2">
      <c r="B651" s="331"/>
      <c r="C651" s="2"/>
      <c r="D651" s="328" t="s">
        <v>944</v>
      </c>
      <c r="E651" s="328"/>
      <c r="F651" s="107">
        <v>0.08</v>
      </c>
      <c r="G651" s="327"/>
    </row>
    <row r="652" spans="2:7" ht="12.75" customHeight="1" x14ac:dyDescent="0.2">
      <c r="B652" s="331"/>
      <c r="C652" s="2"/>
      <c r="D652" s="328" t="s">
        <v>945</v>
      </c>
      <c r="E652" s="328"/>
      <c r="F652" s="107">
        <v>0.57999999999999996</v>
      </c>
      <c r="G652" s="327"/>
    </row>
    <row r="653" spans="2:7" ht="12.75" customHeight="1" x14ac:dyDescent="0.2">
      <c r="B653" s="331"/>
      <c r="C653" s="2"/>
      <c r="D653" s="328" t="s">
        <v>946</v>
      </c>
      <c r="E653" s="328"/>
      <c r="F653" s="107">
        <v>0.09</v>
      </c>
      <c r="G653" s="327"/>
    </row>
    <row r="654" spans="2:7" ht="12.75" customHeight="1" x14ac:dyDescent="0.2">
      <c r="B654" s="331"/>
      <c r="C654" s="2"/>
      <c r="D654" s="328" t="s">
        <v>947</v>
      </c>
      <c r="E654" s="328"/>
      <c r="F654" s="107">
        <v>0.34</v>
      </c>
      <c r="G654" s="327"/>
    </row>
    <row r="655" spans="2:7" ht="12.75" customHeight="1" x14ac:dyDescent="0.2">
      <c r="B655" s="331"/>
      <c r="C655" s="2"/>
      <c r="D655" s="328" t="s">
        <v>948</v>
      </c>
      <c r="E655" s="328"/>
      <c r="F655" s="107">
        <v>0.34</v>
      </c>
      <c r="G655" s="327"/>
    </row>
    <row r="656" spans="2:7" ht="12.75" customHeight="1" x14ac:dyDescent="0.2">
      <c r="B656" s="331"/>
      <c r="C656" s="2"/>
      <c r="D656" s="328" t="s">
        <v>949</v>
      </c>
      <c r="E656" s="328"/>
      <c r="F656" s="107">
        <v>1.45</v>
      </c>
      <c r="G656" s="327"/>
    </row>
    <row r="657" spans="2:7" ht="25.5" customHeight="1" x14ac:dyDescent="0.2">
      <c r="B657" s="326">
        <v>40224</v>
      </c>
      <c r="C657" s="4" t="s">
        <v>19</v>
      </c>
      <c r="D657" s="104" t="str">
        <f>VLOOKUP(B657,'Planilha Orçamentária'!$N$10:$Q$330,2,0)</f>
        <v>4.1.7</v>
      </c>
      <c r="E657" s="105" t="str">
        <f>VLOOKUP(B657,'Planilha Orçamentária'!$N$9:$Q$330,3,0)</f>
        <v>Fornecimento, preparo e aplicação de concreto Fck = 30 MPa (com brita 1 e 2) - (5% de perdas já incluído no custo)</v>
      </c>
      <c r="F657" s="104" t="str">
        <f>VLOOKUP(B657,'Planilha Orçamentária'!$N$9:$Q$330,4,0)</f>
        <v>m3</v>
      </c>
      <c r="G657" s="327">
        <f>SUM(F659:F660)</f>
        <v>3.3899999999999997</v>
      </c>
    </row>
    <row r="658" spans="2:7" ht="12.75" customHeight="1" x14ac:dyDescent="0.2">
      <c r="B658" s="326"/>
      <c r="C658" s="4"/>
      <c r="D658" s="329" t="s">
        <v>812</v>
      </c>
      <c r="E658" s="329"/>
      <c r="F658" s="104"/>
      <c r="G658" s="327"/>
    </row>
    <row r="659" spans="2:7" ht="12.75" customHeight="1" x14ac:dyDescent="0.2">
      <c r="B659" s="326"/>
      <c r="C659" s="4"/>
      <c r="D659" s="328" t="s">
        <v>950</v>
      </c>
      <c r="E659" s="328"/>
      <c r="F659" s="40">
        <v>2.36</v>
      </c>
      <c r="G659" s="327"/>
    </row>
    <row r="660" spans="2:7" ht="12.75" customHeight="1" x14ac:dyDescent="0.2">
      <c r="B660" s="326"/>
      <c r="C660" s="4"/>
      <c r="D660" s="328" t="s">
        <v>951</v>
      </c>
      <c r="E660" s="328"/>
      <c r="F660" s="107">
        <v>1.03</v>
      </c>
      <c r="G660" s="327"/>
    </row>
    <row r="661" spans="2:7" ht="12.75" customHeight="1" x14ac:dyDescent="0.2">
      <c r="B661" s="325" t="s">
        <v>71</v>
      </c>
      <c r="C661" s="325"/>
      <c r="D661" s="325"/>
      <c r="E661" s="36" t="str">
        <f>VLOOKUP(B661,'Planilha Orçamentária'!$1:$1048576,4,0)</f>
        <v>SUPERESTRUTURA</v>
      </c>
      <c r="F661" s="102"/>
      <c r="G661" s="103"/>
    </row>
    <row r="662" spans="2:7" ht="60.75" customHeight="1" x14ac:dyDescent="0.2">
      <c r="B662" s="331">
        <v>40337</v>
      </c>
      <c r="C662" s="2" t="s">
        <v>19</v>
      </c>
      <c r="D662" s="104" t="str">
        <f>VLOOKUP(B662,'Planilha Orçamentária'!$N$10:$Q$330,2,0)</f>
        <v>4.2.1</v>
      </c>
      <c r="E662" s="105" t="str">
        <f>VLOOKUP(B662,'Planilha Orçamentária'!$N$9:$Q$330,3,0)</f>
        <v>Fôrma em chapa de madeira compensada plastificada 12mm para estrutura em geral, 5 reaproveitamentos, reforçada com sarrafos de madeira 2.5x10cm (incl material, corte, montagem, escoras em eucalipto e desforma)</v>
      </c>
      <c r="F662" s="104" t="str">
        <f>VLOOKUP(B662,'Planilha Orçamentária'!$N$9:$Q$330,4,0)</f>
        <v>m2</v>
      </c>
      <c r="G662" s="333">
        <f>SUM(F664:F681)</f>
        <v>350.22000000000014</v>
      </c>
    </row>
    <row r="663" spans="2:7" ht="12.75" customHeight="1" x14ac:dyDescent="0.2">
      <c r="B663" s="331"/>
      <c r="C663" s="2"/>
      <c r="D663" s="329" t="s">
        <v>952</v>
      </c>
      <c r="E663" s="329"/>
      <c r="F663" s="104"/>
      <c r="G663" s="333"/>
    </row>
    <row r="664" spans="2:7" ht="12.75" customHeight="1" x14ac:dyDescent="0.2">
      <c r="B664" s="331"/>
      <c r="C664" s="2"/>
      <c r="D664" s="328" t="s">
        <v>953</v>
      </c>
      <c r="E664" s="328"/>
      <c r="F664" s="107">
        <v>65.2</v>
      </c>
      <c r="G664" s="333"/>
    </row>
    <row r="665" spans="2:7" ht="12.75" customHeight="1" x14ac:dyDescent="0.2">
      <c r="B665" s="331"/>
      <c r="C665" s="2"/>
      <c r="D665" s="328" t="s">
        <v>954</v>
      </c>
      <c r="E665" s="328"/>
      <c r="F665" s="107">
        <v>89.9</v>
      </c>
      <c r="G665" s="333"/>
    </row>
    <row r="666" spans="2:7" ht="12.75" customHeight="1" x14ac:dyDescent="0.2">
      <c r="B666" s="331"/>
      <c r="C666" s="2"/>
      <c r="D666" s="329" t="s">
        <v>491</v>
      </c>
      <c r="E666" s="329"/>
      <c r="F666" s="107"/>
      <c r="G666" s="333"/>
    </row>
    <row r="667" spans="2:7" ht="12.75" customHeight="1" x14ac:dyDescent="0.2">
      <c r="B667" s="331"/>
      <c r="C667" s="2"/>
      <c r="D667" s="328" t="s">
        <v>955</v>
      </c>
      <c r="E667" s="328"/>
      <c r="F667" s="107">
        <v>30.17</v>
      </c>
      <c r="G667" s="333"/>
    </row>
    <row r="668" spans="2:7" ht="12.75" customHeight="1" x14ac:dyDescent="0.2">
      <c r="B668" s="331"/>
      <c r="C668" s="2"/>
      <c r="D668" s="328" t="s">
        <v>956</v>
      </c>
      <c r="E668" s="328"/>
      <c r="F668" s="107">
        <v>28.36</v>
      </c>
      <c r="G668" s="333"/>
    </row>
    <row r="669" spans="2:7" ht="12.75" customHeight="1" x14ac:dyDescent="0.2">
      <c r="B669" s="331"/>
      <c r="C669" s="2"/>
      <c r="D669" s="328" t="s">
        <v>957</v>
      </c>
      <c r="E669" s="328"/>
      <c r="F669" s="107">
        <v>3.28</v>
      </c>
      <c r="G669" s="333"/>
    </row>
    <row r="670" spans="2:7" ht="12.75" customHeight="1" x14ac:dyDescent="0.2">
      <c r="B670" s="331"/>
      <c r="C670" s="2"/>
      <c r="D670" s="329" t="s">
        <v>812</v>
      </c>
      <c r="E670" s="329"/>
      <c r="F670" s="107"/>
      <c r="G670" s="333"/>
    </row>
    <row r="671" spans="2:7" ht="12.75" customHeight="1" x14ac:dyDescent="0.2">
      <c r="B671" s="331"/>
      <c r="C671" s="2"/>
      <c r="D671" s="328" t="s">
        <v>958</v>
      </c>
      <c r="E671" s="328"/>
      <c r="F671" s="107">
        <v>35.28</v>
      </c>
      <c r="G671" s="333"/>
    </row>
    <row r="672" spans="2:7" ht="12.75" customHeight="1" x14ac:dyDescent="0.2">
      <c r="B672" s="331"/>
      <c r="C672" s="2"/>
      <c r="D672" s="328" t="s">
        <v>959</v>
      </c>
      <c r="E672" s="328"/>
      <c r="F672" s="107">
        <v>39.21</v>
      </c>
      <c r="G672" s="333"/>
    </row>
    <row r="673" spans="2:7" ht="12.75" customHeight="1" x14ac:dyDescent="0.2">
      <c r="B673" s="331"/>
      <c r="C673" s="2"/>
      <c r="D673" s="328" t="s">
        <v>960</v>
      </c>
      <c r="E673" s="328"/>
      <c r="F673" s="107">
        <v>24.1</v>
      </c>
      <c r="G673" s="333"/>
    </row>
    <row r="674" spans="2:7" ht="12.75" customHeight="1" x14ac:dyDescent="0.2">
      <c r="B674" s="331"/>
      <c r="C674" s="2"/>
      <c r="D674" s="329" t="s">
        <v>817</v>
      </c>
      <c r="E674" s="329"/>
      <c r="F674" s="107"/>
      <c r="G674" s="333"/>
    </row>
    <row r="675" spans="2:7" ht="12.75" customHeight="1" x14ac:dyDescent="0.2">
      <c r="B675" s="331"/>
      <c r="C675" s="2"/>
      <c r="D675" s="328" t="s">
        <v>961</v>
      </c>
      <c r="E675" s="328"/>
      <c r="F675" s="107">
        <v>2.5499999999999998</v>
      </c>
      <c r="G675" s="333"/>
    </row>
    <row r="676" spans="2:7" ht="12.75" customHeight="1" x14ac:dyDescent="0.2">
      <c r="B676" s="331"/>
      <c r="C676" s="2"/>
      <c r="D676" s="328" t="s">
        <v>962</v>
      </c>
      <c r="E676" s="328"/>
      <c r="F676" s="107">
        <v>5.67</v>
      </c>
      <c r="G676" s="333"/>
    </row>
    <row r="677" spans="2:7" ht="12.75" customHeight="1" x14ac:dyDescent="0.2">
      <c r="B677" s="331"/>
      <c r="C677" s="2"/>
      <c r="D677" s="328" t="s">
        <v>963</v>
      </c>
      <c r="E677" s="328"/>
      <c r="F677" s="107">
        <v>4.8600000000000003</v>
      </c>
      <c r="G677" s="333"/>
    </row>
    <row r="678" spans="2:7" ht="12.75" customHeight="1" x14ac:dyDescent="0.2">
      <c r="B678" s="331"/>
      <c r="C678" s="2"/>
      <c r="D678" s="329" t="s">
        <v>822</v>
      </c>
      <c r="E678" s="329"/>
      <c r="F678" s="107"/>
      <c r="G678" s="333"/>
    </row>
    <row r="679" spans="2:7" ht="12.75" customHeight="1" x14ac:dyDescent="0.2">
      <c r="B679" s="331"/>
      <c r="C679" s="2"/>
      <c r="D679" s="328" t="s">
        <v>964</v>
      </c>
      <c r="E679" s="328"/>
      <c r="F679" s="107">
        <v>7.13</v>
      </c>
      <c r="G679" s="333"/>
    </row>
    <row r="680" spans="2:7" ht="12.75" customHeight="1" x14ac:dyDescent="0.2">
      <c r="B680" s="331"/>
      <c r="C680" s="2"/>
      <c r="D680" s="328" t="s">
        <v>965</v>
      </c>
      <c r="E680" s="328"/>
      <c r="F680" s="107">
        <v>7.22</v>
      </c>
      <c r="G680" s="333"/>
    </row>
    <row r="681" spans="2:7" ht="25.5" customHeight="1" x14ac:dyDescent="0.2">
      <c r="B681" s="331"/>
      <c r="C681" s="2"/>
      <c r="D681" s="328" t="s">
        <v>966</v>
      </c>
      <c r="E681" s="328"/>
      <c r="F681" s="107">
        <v>7.29</v>
      </c>
      <c r="G681" s="333"/>
    </row>
    <row r="682" spans="2:7" ht="25.5" customHeight="1" x14ac:dyDescent="0.2">
      <c r="B682" s="326">
        <v>40333</v>
      </c>
      <c r="C682" s="4" t="s">
        <v>19</v>
      </c>
      <c r="D682" s="104" t="str">
        <f>VLOOKUP(B682,'Planilha Orçamentária'!$N$10:$Q$330,2,0)</f>
        <v>4.2.2</v>
      </c>
      <c r="E682" s="105" t="str">
        <f>VLOOKUP(B682,'Planilha Orçamentária'!$N$9:$Q$330,3,0)</f>
        <v>Fornecimento, dobragem e colocação em fôrma, de armadura CA-60 B fina, diâmetro de 4.0 a 7.0mm</v>
      </c>
      <c r="F682" s="104" t="str">
        <f>VLOOKUP(B682,'Planilha Orçamentária'!$N$9:$Q$330,4,0)</f>
        <v>kg</v>
      </c>
      <c r="G682" s="327">
        <f>SUM(F684:F701)</f>
        <v>512.74</v>
      </c>
    </row>
    <row r="683" spans="2:7" ht="12.75" customHeight="1" x14ac:dyDescent="0.2">
      <c r="B683" s="326"/>
      <c r="C683" s="4"/>
      <c r="D683" s="329" t="s">
        <v>952</v>
      </c>
      <c r="E683" s="329"/>
      <c r="F683" s="104"/>
      <c r="G683" s="327"/>
    </row>
    <row r="684" spans="2:7" ht="25.5" customHeight="1" x14ac:dyDescent="0.2">
      <c r="B684" s="326"/>
      <c r="C684" s="4"/>
      <c r="D684" s="328" t="s">
        <v>967</v>
      </c>
      <c r="E684" s="328"/>
      <c r="F684" s="109">
        <v>72.569999999999993</v>
      </c>
      <c r="G684" s="327"/>
    </row>
    <row r="685" spans="2:7" ht="25.5" customHeight="1" x14ac:dyDescent="0.2">
      <c r="B685" s="326"/>
      <c r="C685" s="4"/>
      <c r="D685" s="328" t="s">
        <v>968</v>
      </c>
      <c r="E685" s="328"/>
      <c r="F685" s="109">
        <v>90.23</v>
      </c>
      <c r="G685" s="327"/>
    </row>
    <row r="686" spans="2:7" ht="12.75" customHeight="1" x14ac:dyDescent="0.2">
      <c r="B686" s="326"/>
      <c r="C686" s="4"/>
      <c r="D686" s="329" t="s">
        <v>491</v>
      </c>
      <c r="E686" s="329"/>
      <c r="F686" s="109"/>
      <c r="G686" s="327"/>
    </row>
    <row r="687" spans="2:7" ht="12.75" customHeight="1" x14ac:dyDescent="0.2">
      <c r="B687" s="326"/>
      <c r="C687" s="4"/>
      <c r="D687" s="328" t="s">
        <v>969</v>
      </c>
      <c r="E687" s="328"/>
      <c r="F687" s="109">
        <v>39.36</v>
      </c>
      <c r="G687" s="327"/>
    </row>
    <row r="688" spans="2:7" ht="12.75" customHeight="1" x14ac:dyDescent="0.2">
      <c r="B688" s="326"/>
      <c r="C688" s="4"/>
      <c r="D688" s="328" t="s">
        <v>970</v>
      </c>
      <c r="E688" s="328"/>
      <c r="F688" s="107">
        <v>23.36</v>
      </c>
      <c r="G688" s="327"/>
    </row>
    <row r="689" spans="2:7" ht="12.75" customHeight="1" x14ac:dyDescent="0.2">
      <c r="B689" s="326"/>
      <c r="C689" s="4"/>
      <c r="D689" s="328" t="s">
        <v>971</v>
      </c>
      <c r="E689" s="328"/>
      <c r="F689" s="107">
        <v>15.27</v>
      </c>
      <c r="G689" s="327"/>
    </row>
    <row r="690" spans="2:7" ht="12.75" customHeight="1" x14ac:dyDescent="0.2">
      <c r="B690" s="326"/>
      <c r="C690" s="4"/>
      <c r="D690" s="329" t="s">
        <v>812</v>
      </c>
      <c r="E690" s="329"/>
      <c r="F690" s="107"/>
      <c r="G690" s="327"/>
    </row>
    <row r="691" spans="2:7" ht="12.75" customHeight="1" x14ac:dyDescent="0.2">
      <c r="B691" s="326"/>
      <c r="C691" s="4"/>
      <c r="D691" s="328" t="s">
        <v>972</v>
      </c>
      <c r="E691" s="328"/>
      <c r="F691" s="107">
        <v>96.82</v>
      </c>
      <c r="G691" s="327"/>
    </row>
    <row r="692" spans="2:7" ht="12.75" customHeight="1" x14ac:dyDescent="0.2">
      <c r="B692" s="326"/>
      <c r="C692" s="4"/>
      <c r="D692" s="328" t="s">
        <v>973</v>
      </c>
      <c r="E692" s="328"/>
      <c r="F692" s="107">
        <v>40.82</v>
      </c>
      <c r="G692" s="327"/>
    </row>
    <row r="693" spans="2:7" ht="12.75" customHeight="1" x14ac:dyDescent="0.2">
      <c r="B693" s="326"/>
      <c r="C693" s="4"/>
      <c r="D693" s="328" t="s">
        <v>974</v>
      </c>
      <c r="E693" s="328"/>
      <c r="F693" s="107">
        <v>84.09</v>
      </c>
      <c r="G693" s="327"/>
    </row>
    <row r="694" spans="2:7" ht="12.75" customHeight="1" x14ac:dyDescent="0.2">
      <c r="B694" s="326"/>
      <c r="C694" s="4"/>
      <c r="D694" s="329" t="s">
        <v>817</v>
      </c>
      <c r="E694" s="329"/>
      <c r="F694" s="109"/>
      <c r="G694" s="327"/>
    </row>
    <row r="695" spans="2:7" ht="25.5" customHeight="1" x14ac:dyDescent="0.2">
      <c r="B695" s="326"/>
      <c r="C695" s="4"/>
      <c r="D695" s="328" t="s">
        <v>975</v>
      </c>
      <c r="E695" s="328"/>
      <c r="F695" s="109">
        <v>4.25</v>
      </c>
      <c r="G695" s="327"/>
    </row>
    <row r="696" spans="2:7" ht="25.5" customHeight="1" x14ac:dyDescent="0.2">
      <c r="B696" s="326"/>
      <c r="C696" s="4"/>
      <c r="D696" s="328" t="s">
        <v>976</v>
      </c>
      <c r="E696" s="328"/>
      <c r="F696" s="107">
        <v>9.42</v>
      </c>
      <c r="G696" s="327"/>
    </row>
    <row r="697" spans="2:7" ht="25.5" customHeight="1" x14ac:dyDescent="0.2">
      <c r="B697" s="326"/>
      <c r="C697" s="4"/>
      <c r="D697" s="328" t="s">
        <v>977</v>
      </c>
      <c r="E697" s="328"/>
      <c r="F697" s="107">
        <v>7.08</v>
      </c>
      <c r="G697" s="327"/>
    </row>
    <row r="698" spans="2:7" ht="12.75" customHeight="1" x14ac:dyDescent="0.2">
      <c r="B698" s="326"/>
      <c r="C698" s="4"/>
      <c r="D698" s="329" t="s">
        <v>822</v>
      </c>
      <c r="E698" s="329"/>
      <c r="F698" s="107"/>
      <c r="G698" s="327"/>
    </row>
    <row r="699" spans="2:7" ht="25.5" customHeight="1" x14ac:dyDescent="0.2">
      <c r="B699" s="326"/>
      <c r="C699" s="4"/>
      <c r="D699" s="328" t="s">
        <v>978</v>
      </c>
      <c r="E699" s="328"/>
      <c r="F699" s="107">
        <v>9.42</v>
      </c>
      <c r="G699" s="327"/>
    </row>
    <row r="700" spans="2:7" ht="25.5" customHeight="1" x14ac:dyDescent="0.2">
      <c r="B700" s="326"/>
      <c r="C700" s="4"/>
      <c r="D700" s="328" t="s">
        <v>979</v>
      </c>
      <c r="E700" s="328"/>
      <c r="F700" s="107">
        <v>9.42</v>
      </c>
      <c r="G700" s="327"/>
    </row>
    <row r="701" spans="2:7" ht="25.5" customHeight="1" x14ac:dyDescent="0.2">
      <c r="B701" s="326"/>
      <c r="C701" s="4"/>
      <c r="D701" s="328" t="s">
        <v>980</v>
      </c>
      <c r="E701" s="328"/>
      <c r="F701" s="107">
        <v>10.63</v>
      </c>
      <c r="G701" s="327"/>
    </row>
    <row r="702" spans="2:7" ht="25.5" customHeight="1" x14ac:dyDescent="0.2">
      <c r="B702" s="326">
        <v>40328</v>
      </c>
      <c r="C702" s="4" t="s">
        <v>19</v>
      </c>
      <c r="D702" s="104" t="str">
        <f>VLOOKUP(B702,'Planilha Orçamentária'!$N$10:$Q$330,2,0)</f>
        <v>4.2.3</v>
      </c>
      <c r="E702" s="105" t="str">
        <f>VLOOKUP(B702,'Planilha Orçamentária'!$N$9:$Q$330,3,0)</f>
        <v>Fornecimento, dobragem e colocação em fôrma, de armadura CA-50 A média, diâmetro de 6.3 a 10.0 mm</v>
      </c>
      <c r="F702" s="104" t="str">
        <f>VLOOKUP(B702,'Planilha Orçamentária'!$N$9:$Q$330,4,0)</f>
        <v>kg</v>
      </c>
      <c r="G702" s="333">
        <f>SUM(F704:F721)</f>
        <v>1196.5900000000001</v>
      </c>
    </row>
    <row r="703" spans="2:7" ht="12.75" customHeight="1" x14ac:dyDescent="0.2">
      <c r="B703" s="326"/>
      <c r="C703" s="4"/>
      <c r="D703" s="329" t="s">
        <v>952</v>
      </c>
      <c r="E703" s="329"/>
      <c r="F703" s="104"/>
      <c r="G703" s="333"/>
    </row>
    <row r="704" spans="2:7" ht="25.5" customHeight="1" x14ac:dyDescent="0.2">
      <c r="B704" s="326"/>
      <c r="C704" s="4"/>
      <c r="D704" s="328" t="s">
        <v>981</v>
      </c>
      <c r="E704" s="328"/>
      <c r="F704" s="109">
        <v>335.22</v>
      </c>
      <c r="G704" s="333"/>
    </row>
    <row r="705" spans="2:7" ht="12.75" customHeight="1" x14ac:dyDescent="0.2">
      <c r="B705" s="326"/>
      <c r="C705" s="4"/>
      <c r="D705" s="328" t="s">
        <v>982</v>
      </c>
      <c r="E705" s="328"/>
      <c r="F705" s="109">
        <v>244.83</v>
      </c>
      <c r="G705" s="333"/>
    </row>
    <row r="706" spans="2:7" ht="12.75" customHeight="1" x14ac:dyDescent="0.2">
      <c r="B706" s="326"/>
      <c r="C706" s="4"/>
      <c r="D706" s="329" t="s">
        <v>491</v>
      </c>
      <c r="E706" s="329"/>
      <c r="F706" s="109"/>
      <c r="G706" s="333"/>
    </row>
    <row r="707" spans="2:7" ht="12.75" customHeight="1" x14ac:dyDescent="0.2">
      <c r="B707" s="326"/>
      <c r="C707" s="4"/>
      <c r="D707" s="328" t="s">
        <v>983</v>
      </c>
      <c r="E707" s="328"/>
      <c r="F707" s="109">
        <v>4.18</v>
      </c>
      <c r="G707" s="333"/>
    </row>
    <row r="708" spans="2:7" ht="12.75" customHeight="1" x14ac:dyDescent="0.2">
      <c r="B708" s="326"/>
      <c r="C708" s="4"/>
      <c r="D708" s="328" t="s">
        <v>984</v>
      </c>
      <c r="E708" s="328"/>
      <c r="F708" s="109">
        <v>112.91</v>
      </c>
      <c r="G708" s="333"/>
    </row>
    <row r="709" spans="2:7" ht="12.75" customHeight="1" x14ac:dyDescent="0.2">
      <c r="B709" s="326"/>
      <c r="C709" s="4"/>
      <c r="D709" s="328" t="s">
        <v>884</v>
      </c>
      <c r="E709" s="328"/>
      <c r="F709" s="109">
        <v>30.45</v>
      </c>
      <c r="G709" s="333"/>
    </row>
    <row r="710" spans="2:7" ht="12.75" customHeight="1" x14ac:dyDescent="0.2">
      <c r="B710" s="326"/>
      <c r="C710" s="4"/>
      <c r="D710" s="329" t="s">
        <v>812</v>
      </c>
      <c r="E710" s="329"/>
      <c r="F710" s="109"/>
      <c r="G710" s="333"/>
    </row>
    <row r="711" spans="2:7" ht="12.75" customHeight="1" x14ac:dyDescent="0.2">
      <c r="B711" s="326"/>
      <c r="C711" s="4"/>
      <c r="D711" s="328" t="s">
        <v>985</v>
      </c>
      <c r="E711" s="328"/>
      <c r="F711" s="107">
        <v>96</v>
      </c>
      <c r="G711" s="333"/>
    </row>
    <row r="712" spans="2:7" ht="12.75" customHeight="1" x14ac:dyDescent="0.2">
      <c r="B712" s="326"/>
      <c r="C712" s="4"/>
      <c r="D712" s="328" t="s">
        <v>986</v>
      </c>
      <c r="E712" s="328"/>
      <c r="F712" s="107">
        <v>17.73</v>
      </c>
      <c r="G712" s="333"/>
    </row>
    <row r="713" spans="2:7" ht="12.75" customHeight="1" x14ac:dyDescent="0.2">
      <c r="B713" s="326"/>
      <c r="C713" s="4"/>
      <c r="D713" s="328" t="s">
        <v>987</v>
      </c>
      <c r="E713" s="328"/>
      <c r="F713" s="109">
        <v>208.82</v>
      </c>
      <c r="G713" s="333"/>
    </row>
    <row r="714" spans="2:7" ht="12.75" customHeight="1" x14ac:dyDescent="0.2">
      <c r="B714" s="326"/>
      <c r="C714" s="4"/>
      <c r="D714" s="329" t="s">
        <v>817</v>
      </c>
      <c r="E714" s="329"/>
      <c r="F714" s="109"/>
      <c r="G714" s="333"/>
    </row>
    <row r="715" spans="2:7" ht="12.75" customHeight="1" x14ac:dyDescent="0.2">
      <c r="B715" s="326"/>
      <c r="C715" s="4"/>
      <c r="D715" s="328" t="s">
        <v>988</v>
      </c>
      <c r="E715" s="328"/>
      <c r="F715" s="109">
        <v>12.59</v>
      </c>
      <c r="G715" s="333"/>
    </row>
    <row r="716" spans="2:7" ht="12.75" customHeight="1" x14ac:dyDescent="0.2">
      <c r="B716" s="326"/>
      <c r="C716" s="4"/>
      <c r="D716" s="328" t="s">
        <v>989</v>
      </c>
      <c r="E716" s="328"/>
      <c r="F716" s="107">
        <v>27.99</v>
      </c>
      <c r="G716" s="333"/>
    </row>
    <row r="717" spans="2:7" ht="12.75" customHeight="1" x14ac:dyDescent="0.2">
      <c r="B717" s="326"/>
      <c r="C717" s="4"/>
      <c r="D717" s="328" t="s">
        <v>990</v>
      </c>
      <c r="E717" s="328"/>
      <c r="F717" s="107">
        <v>19.989999999999998</v>
      </c>
      <c r="G717" s="333"/>
    </row>
    <row r="718" spans="2:7" ht="12.75" customHeight="1" x14ac:dyDescent="0.2">
      <c r="B718" s="326"/>
      <c r="C718" s="4"/>
      <c r="D718" s="329" t="s">
        <v>822</v>
      </c>
      <c r="E718" s="329"/>
      <c r="F718" s="107"/>
      <c r="G718" s="333"/>
    </row>
    <row r="719" spans="2:7" ht="12.75" customHeight="1" x14ac:dyDescent="0.2">
      <c r="B719" s="326"/>
      <c r="C719" s="4"/>
      <c r="D719" s="328" t="s">
        <v>991</v>
      </c>
      <c r="E719" s="328"/>
      <c r="F719" s="107">
        <v>27.76</v>
      </c>
      <c r="G719" s="333"/>
    </row>
    <row r="720" spans="2:7" ht="12.75" customHeight="1" x14ac:dyDescent="0.2">
      <c r="B720" s="326"/>
      <c r="C720" s="4"/>
      <c r="D720" s="328" t="s">
        <v>992</v>
      </c>
      <c r="E720" s="328"/>
      <c r="F720" s="107">
        <v>28.13</v>
      </c>
      <c r="G720" s="333"/>
    </row>
    <row r="721" spans="2:7" ht="12.75" customHeight="1" x14ac:dyDescent="0.2">
      <c r="B721" s="326"/>
      <c r="C721" s="4"/>
      <c r="D721" s="328" t="s">
        <v>993</v>
      </c>
      <c r="E721" s="328"/>
      <c r="F721" s="107">
        <v>29.99</v>
      </c>
      <c r="G721" s="333"/>
    </row>
    <row r="722" spans="2:7" ht="25.5" customHeight="1" x14ac:dyDescent="0.2">
      <c r="B722" s="326">
        <v>40332</v>
      </c>
      <c r="C722" s="4" t="s">
        <v>19</v>
      </c>
      <c r="D722" s="104" t="str">
        <f>VLOOKUP(B722,'Planilha Orçamentária'!$N$10:$Q$330,2,0)</f>
        <v>4.2.4</v>
      </c>
      <c r="E722" s="105" t="str">
        <f>VLOOKUP(B722,'Planilha Orçamentária'!$N$9:$Q$330,3,0)</f>
        <v>Fornecimento, dobragem e colocação em fôrma, de armadura CA-50 A grossa, diâmetro de 12.5 a 25.0mm</v>
      </c>
      <c r="F722" s="104" t="str">
        <f>VLOOKUP(B722,'Planilha Orçamentária'!$N$9:$Q$330,4,0)</f>
        <v>kg</v>
      </c>
      <c r="G722" s="327">
        <f>SUM(F724:F728)</f>
        <v>524.19000000000005</v>
      </c>
    </row>
    <row r="723" spans="2:7" ht="12.75" customHeight="1" x14ac:dyDescent="0.2">
      <c r="B723" s="326"/>
      <c r="C723" s="4"/>
      <c r="D723" s="329" t="s">
        <v>491</v>
      </c>
      <c r="E723" s="329"/>
      <c r="F723" s="104"/>
      <c r="G723" s="327"/>
    </row>
    <row r="724" spans="2:7" ht="12.75" customHeight="1" x14ac:dyDescent="0.2">
      <c r="B724" s="326"/>
      <c r="C724" s="4"/>
      <c r="D724" s="328" t="s">
        <v>994</v>
      </c>
      <c r="E724" s="328"/>
      <c r="F724" s="40">
        <v>225.91</v>
      </c>
      <c r="G724" s="327"/>
    </row>
    <row r="725" spans="2:7" ht="12.75" customHeight="1" x14ac:dyDescent="0.2">
      <c r="B725" s="326"/>
      <c r="C725" s="4"/>
      <c r="D725" s="328" t="s">
        <v>995</v>
      </c>
      <c r="E725" s="328"/>
      <c r="F725" s="42">
        <v>17</v>
      </c>
      <c r="G725" s="327"/>
    </row>
    <row r="726" spans="2:7" ht="12.75" customHeight="1" x14ac:dyDescent="0.2">
      <c r="B726" s="326"/>
      <c r="C726" s="4"/>
      <c r="D726" s="329" t="s">
        <v>812</v>
      </c>
      <c r="E726" s="329"/>
      <c r="F726" s="42"/>
      <c r="G726" s="327"/>
    </row>
    <row r="727" spans="2:7" ht="12.75" customHeight="1" x14ac:dyDescent="0.2">
      <c r="B727" s="326"/>
      <c r="C727" s="4"/>
      <c r="D727" s="328" t="s">
        <v>996</v>
      </c>
      <c r="E727" s="328"/>
      <c r="F727" s="42">
        <v>206.55</v>
      </c>
      <c r="G727" s="327"/>
    </row>
    <row r="728" spans="2:7" ht="12.75" customHeight="1" x14ac:dyDescent="0.2">
      <c r="B728" s="326"/>
      <c r="C728" s="4"/>
      <c r="D728" s="328" t="s">
        <v>997</v>
      </c>
      <c r="E728" s="328"/>
      <c r="F728" s="42">
        <v>74.73</v>
      </c>
      <c r="G728" s="327"/>
    </row>
    <row r="729" spans="2:7" ht="25.5" customHeight="1" x14ac:dyDescent="0.2">
      <c r="B729" s="326">
        <v>40324</v>
      </c>
      <c r="C729" s="4" t="s">
        <v>19</v>
      </c>
      <c r="D729" s="104" t="str">
        <f>VLOOKUP(B729,'Planilha Orçamentária'!$N$10:$Q$330,2,0)</f>
        <v>4.2.5</v>
      </c>
      <c r="E729" s="105" t="str">
        <f>VLOOKUP(B729,'Planilha Orçamentária'!$N$9:$Q$330,3,0)</f>
        <v>Fornecimento, preparo e aplicação de concreto Fck=25 MPa (brita 1 e 2) - (5% de perdas já incluído no custo)</v>
      </c>
      <c r="F729" s="108" t="str">
        <f>VLOOKUP(B729,'Planilha Orçamentária'!$N$9:$Q$330,4,0)</f>
        <v>m3</v>
      </c>
      <c r="G729" s="327">
        <f>SUM(F731:F746)</f>
        <v>18.699999999999996</v>
      </c>
    </row>
    <row r="730" spans="2:7" ht="12.75" customHeight="1" x14ac:dyDescent="0.2">
      <c r="B730" s="326"/>
      <c r="C730" s="4"/>
      <c r="D730" s="329" t="s">
        <v>952</v>
      </c>
      <c r="E730" s="329"/>
      <c r="F730" s="108"/>
      <c r="G730" s="327"/>
    </row>
    <row r="731" spans="2:7" ht="12.75" customHeight="1" x14ac:dyDescent="0.2">
      <c r="B731" s="326"/>
      <c r="C731" s="4"/>
      <c r="D731" s="328" t="s">
        <v>998</v>
      </c>
      <c r="E731" s="328"/>
      <c r="F731" s="109">
        <v>4.8899999999999997</v>
      </c>
      <c r="G731" s="327"/>
    </row>
    <row r="732" spans="2:7" ht="12.75" customHeight="1" x14ac:dyDescent="0.2">
      <c r="B732" s="326"/>
      <c r="C732" s="4"/>
      <c r="D732" s="328" t="s">
        <v>999</v>
      </c>
      <c r="E732" s="328"/>
      <c r="F732" s="109">
        <v>5.39</v>
      </c>
      <c r="G732" s="327"/>
    </row>
    <row r="733" spans="2:7" ht="12.75" customHeight="1" x14ac:dyDescent="0.2">
      <c r="B733" s="326"/>
      <c r="C733" s="4"/>
      <c r="D733" s="329" t="s">
        <v>491</v>
      </c>
      <c r="E733" s="329"/>
      <c r="F733" s="109"/>
      <c r="G733" s="327"/>
    </row>
    <row r="734" spans="2:7" ht="12.75" customHeight="1" x14ac:dyDescent="0.2">
      <c r="B734" s="326"/>
      <c r="C734" s="4"/>
      <c r="D734" s="328" t="s">
        <v>1000</v>
      </c>
      <c r="E734" s="328"/>
      <c r="F734" s="109">
        <v>1.51</v>
      </c>
      <c r="G734" s="327"/>
    </row>
    <row r="735" spans="2:7" ht="12.75" customHeight="1" x14ac:dyDescent="0.2">
      <c r="B735" s="326"/>
      <c r="C735" s="4"/>
      <c r="D735" s="328" t="s">
        <v>1001</v>
      </c>
      <c r="E735" s="328"/>
      <c r="F735" s="107">
        <v>1.7</v>
      </c>
      <c r="G735" s="327"/>
    </row>
    <row r="736" spans="2:7" ht="12.75" customHeight="1" x14ac:dyDescent="0.2">
      <c r="B736" s="326"/>
      <c r="C736" s="4"/>
      <c r="D736" s="328" t="s">
        <v>1002</v>
      </c>
      <c r="E736" s="328"/>
      <c r="F736" s="109">
        <v>0.52</v>
      </c>
      <c r="G736" s="327"/>
    </row>
    <row r="737" spans="2:7" ht="12.75" customHeight="1" x14ac:dyDescent="0.2">
      <c r="B737" s="326"/>
      <c r="C737" s="4"/>
      <c r="D737" s="329" t="s">
        <v>812</v>
      </c>
      <c r="E737" s="329"/>
      <c r="F737" s="118"/>
      <c r="G737" s="327"/>
    </row>
    <row r="738" spans="2:7" ht="12.75" customHeight="1" x14ac:dyDescent="0.2">
      <c r="B738" s="326"/>
      <c r="C738" s="4"/>
      <c r="D738" s="328" t="s">
        <v>1003</v>
      </c>
      <c r="E738" s="328"/>
      <c r="F738" s="119">
        <v>2.5299999999999998</v>
      </c>
      <c r="G738" s="327"/>
    </row>
    <row r="739" spans="2:7" ht="12.75" customHeight="1" x14ac:dyDescent="0.2">
      <c r="B739" s="326"/>
      <c r="C739" s="4"/>
      <c r="D739" s="329" t="s">
        <v>817</v>
      </c>
      <c r="E739" s="329"/>
      <c r="F739" s="119"/>
      <c r="G739" s="327"/>
    </row>
    <row r="740" spans="2:7" ht="12.75" customHeight="1" x14ac:dyDescent="0.2">
      <c r="B740" s="326"/>
      <c r="C740" s="4"/>
      <c r="D740" s="328" t="s">
        <v>1004</v>
      </c>
      <c r="E740" s="328"/>
      <c r="F740" s="107">
        <v>0.2</v>
      </c>
      <c r="G740" s="327"/>
    </row>
    <row r="741" spans="2:7" ht="12.75" customHeight="1" x14ac:dyDescent="0.2">
      <c r="B741" s="326"/>
      <c r="C741" s="4"/>
      <c r="D741" s="328" t="s">
        <v>1005</v>
      </c>
      <c r="E741" s="328"/>
      <c r="F741" s="107">
        <v>0.45</v>
      </c>
      <c r="G741" s="327"/>
    </row>
    <row r="742" spans="2:7" ht="12.75" customHeight="1" x14ac:dyDescent="0.2">
      <c r="B742" s="326"/>
      <c r="C742" s="4"/>
      <c r="D742" s="328" t="s">
        <v>1006</v>
      </c>
      <c r="E742" s="328"/>
      <c r="F742" s="107">
        <v>0.24</v>
      </c>
      <c r="G742" s="327"/>
    </row>
    <row r="743" spans="2:7" ht="12.75" customHeight="1" x14ac:dyDescent="0.2">
      <c r="B743" s="326"/>
      <c r="C743" s="4"/>
      <c r="D743" s="329" t="s">
        <v>822</v>
      </c>
      <c r="E743" s="329"/>
      <c r="F743" s="107"/>
      <c r="G743" s="327"/>
    </row>
    <row r="744" spans="2:7" ht="12.75" customHeight="1" x14ac:dyDescent="0.2">
      <c r="B744" s="326"/>
      <c r="C744" s="4"/>
      <c r="D744" s="328" t="s">
        <v>1007</v>
      </c>
      <c r="E744" s="328"/>
      <c r="F744" s="107">
        <v>0.45</v>
      </c>
      <c r="G744" s="327"/>
    </row>
    <row r="745" spans="2:7" ht="12.75" customHeight="1" x14ac:dyDescent="0.2">
      <c r="B745" s="326"/>
      <c r="C745" s="4"/>
      <c r="D745" s="328" t="s">
        <v>1008</v>
      </c>
      <c r="E745" s="328"/>
      <c r="F745" s="107">
        <v>0.46</v>
      </c>
      <c r="G745" s="327"/>
    </row>
    <row r="746" spans="2:7" ht="12.75" customHeight="1" x14ac:dyDescent="0.2">
      <c r="B746" s="326"/>
      <c r="C746" s="4"/>
      <c r="D746" s="328" t="s">
        <v>1009</v>
      </c>
      <c r="E746" s="328"/>
      <c r="F746" s="107">
        <v>0.36</v>
      </c>
      <c r="G746" s="327"/>
    </row>
    <row r="747" spans="2:7" ht="25.5" customHeight="1" x14ac:dyDescent="0.2">
      <c r="B747" s="326">
        <v>40315</v>
      </c>
      <c r="C747" s="4" t="s">
        <v>19</v>
      </c>
      <c r="D747" s="104" t="str">
        <f>VLOOKUP(B747,'Planilha Orçamentária'!$N$10:$Q$330,2,0)</f>
        <v>4.2.6</v>
      </c>
      <c r="E747" s="105" t="str">
        <f>VLOOKUP(B747,'Planilha Orçamentária'!$N$9:$Q$330,3,0)</f>
        <v>Fornecimento, preparo e aplicação de concreto Fck = 30 MPa (com brita 1 e 2) - (5% de perdas já incluído no custo)</v>
      </c>
      <c r="F747" s="104" t="str">
        <f>VLOOKUP(B747,'Planilha Orçamentária'!$N$9:$Q$330,4,0)</f>
        <v>m3</v>
      </c>
      <c r="G747" s="327">
        <f>SUM(F749)</f>
        <v>3.09</v>
      </c>
    </row>
    <row r="748" spans="2:7" ht="12.75" customHeight="1" x14ac:dyDescent="0.2">
      <c r="B748" s="326"/>
      <c r="C748" s="4"/>
      <c r="D748" s="329" t="s">
        <v>812</v>
      </c>
      <c r="E748" s="329"/>
      <c r="F748" s="104"/>
      <c r="G748" s="327"/>
    </row>
    <row r="749" spans="2:7" ht="12.75" customHeight="1" x14ac:dyDescent="0.2">
      <c r="B749" s="326"/>
      <c r="C749" s="4"/>
      <c r="D749" s="328" t="s">
        <v>1010</v>
      </c>
      <c r="E749" s="328"/>
      <c r="F749" s="40">
        <v>3.09</v>
      </c>
      <c r="G749" s="327"/>
    </row>
    <row r="750" spans="2:7" ht="38.25" customHeight="1" x14ac:dyDescent="0.2">
      <c r="B750" s="326">
        <v>40602</v>
      </c>
      <c r="C750" s="347" t="s">
        <v>19</v>
      </c>
      <c r="D750" s="104" t="str">
        <f>VLOOKUP(B750,'Planilha Orçamentária'!$N$10:$Q$330,2,0)</f>
        <v>4.2.7</v>
      </c>
      <c r="E750" s="105" t="str">
        <f>VLOOKUP(B750,'Planilha Orçamentária'!$N$9:$Q$330,3,0)</f>
        <v>Laje pré-fabricada treliçada (H=8cm), sobrecarga 300 kg/m2, vão de 3.5 a 4.3m, capeamento 4cm, elemento de enchimento em bloco cerâmico, espessura final da laje ? 12cm, Fck = 150 Kg/cm2</v>
      </c>
      <c r="F750" s="104" t="str">
        <f>VLOOKUP(B750,'Planilha Orçamentária'!$N$9:$Q$330,4,0)</f>
        <v>m2</v>
      </c>
      <c r="G750" s="348">
        <f>SUM(F752:F754)</f>
        <v>34.01</v>
      </c>
    </row>
    <row r="751" spans="2:7" ht="12.75" customHeight="1" x14ac:dyDescent="0.2">
      <c r="B751" s="326"/>
      <c r="C751" s="347"/>
      <c r="D751" s="329" t="s">
        <v>817</v>
      </c>
      <c r="E751" s="329"/>
      <c r="F751" s="104"/>
      <c r="G751" s="348"/>
    </row>
    <row r="752" spans="2:7" ht="12.75" customHeight="1" x14ac:dyDescent="0.2">
      <c r="B752" s="326"/>
      <c r="C752" s="347"/>
      <c r="D752" s="328" t="s">
        <v>1011</v>
      </c>
      <c r="E752" s="328"/>
      <c r="F752" s="107">
        <v>15.88</v>
      </c>
      <c r="G752" s="348"/>
    </row>
    <row r="753" spans="2:7" ht="12.75" customHeight="1" x14ac:dyDescent="0.2">
      <c r="B753" s="326"/>
      <c r="C753" s="347"/>
      <c r="D753" s="329" t="s">
        <v>822</v>
      </c>
      <c r="E753" s="329"/>
      <c r="F753" s="68"/>
      <c r="G753" s="348"/>
    </row>
    <row r="754" spans="2:7" ht="12.75" customHeight="1" x14ac:dyDescent="0.2">
      <c r="B754" s="326"/>
      <c r="C754" s="347"/>
      <c r="D754" s="328" t="s">
        <v>1012</v>
      </c>
      <c r="E754" s="328"/>
      <c r="F754" s="68">
        <v>18.13</v>
      </c>
      <c r="G754" s="348"/>
    </row>
    <row r="755" spans="2:7" ht="12.75" customHeight="1" x14ac:dyDescent="0.2">
      <c r="B755" s="325" t="s">
        <v>80</v>
      </c>
      <c r="C755" s="325"/>
      <c r="D755" s="325"/>
      <c r="E755" s="36" t="str">
        <f>VLOOKUP(B755,'Planilha Orçamentária'!$1:$1048576,4,0)</f>
        <v>MURO DE CONTENÇÃO</v>
      </c>
      <c r="F755" s="102"/>
      <c r="G755" s="103"/>
    </row>
    <row r="756" spans="2:7" ht="25.5" customHeight="1" x14ac:dyDescent="0.2">
      <c r="B756" s="326">
        <v>40202</v>
      </c>
      <c r="C756" s="4" t="s">
        <v>19</v>
      </c>
      <c r="D756" s="104" t="str">
        <f>VLOOKUP(B756,'Planilha Orçamentária'!$N$10:$Q$330,2,0)</f>
        <v>4.3.1</v>
      </c>
      <c r="E756" s="105" t="str">
        <f>VLOOKUP(B756,'Planilha Orçamentária'!$N$9:$Q$330,3,0)</f>
        <v>Fornecimento, preparo e aplicação de concreto ciclópico Fck=15MPa com 30% de pedra de mão</v>
      </c>
      <c r="F756" s="104" t="str">
        <f>VLOOKUP(B756,'Planilha Orçamentária'!$N$9:$Q$330,4,0)</f>
        <v>m3</v>
      </c>
      <c r="G756" s="349">
        <f>SUM(F757)</f>
        <v>464.55</v>
      </c>
    </row>
    <row r="757" spans="2:7" ht="25.5" customHeight="1" x14ac:dyDescent="0.2">
      <c r="B757" s="326"/>
      <c r="C757" s="4"/>
      <c r="D757" s="328" t="s">
        <v>1013</v>
      </c>
      <c r="E757" s="328"/>
      <c r="F757" s="42">
        <v>464.55</v>
      </c>
      <c r="G757" s="349"/>
    </row>
    <row r="758" spans="2:7" ht="24" customHeight="1" x14ac:dyDescent="0.2">
      <c r="B758" s="331">
        <v>40206</v>
      </c>
      <c r="C758" s="2" t="s">
        <v>19</v>
      </c>
      <c r="D758" s="104" t="str">
        <f>VLOOKUP(B758,'Planilha Orçamentária'!$N$10:$Q$330,2,0)</f>
        <v>4.3.2</v>
      </c>
      <c r="E758" s="105" t="str">
        <f>VLOOKUP(B758,'Planilha Orçamentária'!$N$9:$Q$330,3,0)</f>
        <v>Fôrma de tábua de madeira de 2.5 x 30.0 cm para fundações, levando-se em conta a utilização 5 vezes (incluido o material, corte, montagem, escoramento e desforma)</v>
      </c>
      <c r="F758" s="104" t="str">
        <f>VLOOKUP(B758,'Planilha Orçamentária'!$N$9:$Q$330,4,0)</f>
        <v>m2</v>
      </c>
      <c r="G758" s="349">
        <f>SUM(F759)</f>
        <v>540</v>
      </c>
    </row>
    <row r="759" spans="2:7" ht="24" customHeight="1" x14ac:dyDescent="0.2">
      <c r="B759" s="331"/>
      <c r="C759" s="2"/>
      <c r="D759" s="328" t="s">
        <v>1014</v>
      </c>
      <c r="E759" s="328"/>
      <c r="F759" s="42">
        <v>540</v>
      </c>
      <c r="G759" s="349"/>
    </row>
    <row r="760" spans="2:7" ht="24" customHeight="1" x14ac:dyDescent="0.2">
      <c r="B760" s="334">
        <v>30103</v>
      </c>
      <c r="C760" s="350" t="s">
        <v>19</v>
      </c>
      <c r="D760" s="104" t="str">
        <f>VLOOKUP(B760,'Planilha Orçamentária'!$N$10:$Q$330,2,0)</f>
        <v>4.3.3</v>
      </c>
      <c r="E760" s="105" t="str">
        <f>VLOOKUP(B760,'Planilha Orçamentária'!$N$9:$Q$330,3,0)</f>
        <v>Escavação mecânica em material de 1a. categoria</v>
      </c>
      <c r="F760" s="104" t="str">
        <f>VLOOKUP(B760,'Planilha Orçamentária'!$N$9:$Q$330,4,0)</f>
        <v>m3</v>
      </c>
      <c r="G760" s="349">
        <f>SUM(F761)</f>
        <v>929.1</v>
      </c>
    </row>
    <row r="761" spans="2:7" ht="24" customHeight="1" x14ac:dyDescent="0.2">
      <c r="B761" s="334"/>
      <c r="C761" s="350"/>
      <c r="D761" s="328" t="s">
        <v>1015</v>
      </c>
      <c r="E761" s="328"/>
      <c r="F761" s="42">
        <v>929.1</v>
      </c>
      <c r="G761" s="349"/>
    </row>
    <row r="762" spans="2:7" ht="24" customHeight="1" x14ac:dyDescent="0.2">
      <c r="B762" s="334">
        <v>30201</v>
      </c>
      <c r="C762" s="350" t="s">
        <v>19</v>
      </c>
      <c r="D762" s="104" t="str">
        <f>VLOOKUP(B762,'Planilha Orçamentária'!$N$10:$Q$330,2,0)</f>
        <v>4.3.4</v>
      </c>
      <c r="E762" s="105" t="str">
        <f>VLOOKUP(B762,'Planilha Orçamentária'!$N$9:$Q$330,3,0)</f>
        <v>Reaterro apiloado de cavas de fundação, em camadas de 20 cm</v>
      </c>
      <c r="F762" s="104" t="str">
        <f>VLOOKUP(B762,'Planilha Orçamentária'!$N$9:$Q$330,4,0)</f>
        <v>m3</v>
      </c>
      <c r="G762" s="349">
        <f>SUM(F763)</f>
        <v>464.55</v>
      </c>
    </row>
    <row r="763" spans="2:7" ht="24" customHeight="1" x14ac:dyDescent="0.2">
      <c r="B763" s="334"/>
      <c r="C763" s="350"/>
      <c r="D763" s="328" t="s">
        <v>1016</v>
      </c>
      <c r="E763" s="328"/>
      <c r="F763" s="42">
        <v>464.55</v>
      </c>
      <c r="G763" s="349"/>
    </row>
    <row r="764" spans="2:7" ht="25.5" customHeight="1" x14ac:dyDescent="0.2">
      <c r="B764" s="351"/>
      <c r="C764" s="351"/>
      <c r="D764" s="351"/>
      <c r="E764" s="351"/>
      <c r="F764" s="351"/>
      <c r="G764" s="319"/>
    </row>
    <row r="765" spans="2:7" x14ac:dyDescent="0.2">
      <c r="B765" s="325">
        <v>5</v>
      </c>
      <c r="C765" s="325"/>
      <c r="D765" s="325"/>
      <c r="E765" s="36" t="str">
        <f>VLOOKUP(B765,'Planilha Orçamentária'!$1:$1048576,4,0)</f>
        <v>PAREDES E PAINÉIS</v>
      </c>
      <c r="F765" s="102"/>
      <c r="G765" s="103"/>
    </row>
    <row r="766" spans="2:7" ht="74.25" customHeight="1" x14ac:dyDescent="0.2">
      <c r="B766" s="326">
        <v>50606</v>
      </c>
      <c r="C766" s="4" t="s">
        <v>19</v>
      </c>
      <c r="D766" s="104" t="str">
        <f>VLOOKUP(B766,'Planilha Orçamentária'!$N$10:$Q$330,2,0)</f>
        <v>5.1</v>
      </c>
      <c r="E766" s="105" t="str">
        <f>VLOOKUP(B766,'Planilha Orçamentária'!$N$9:$Q$330,3,0)</f>
        <v>Alvenaria de vedação com blocos cerâmicos furados 9x19x19cm, assentados c/ argamassa de cimento, cal hidratada CH1 e areia no traço 1:0,5:8, preparo com betoneira, juntas 10mm e esp. das paredes s/revestimento, 9cm (bloco comprado na fábrica, posto obra)</v>
      </c>
      <c r="F766" s="104" t="str">
        <f>VLOOKUP(B766,'Planilha Orçamentária'!$N$9:$Q$330,4,0)</f>
        <v>m2</v>
      </c>
      <c r="G766" s="327">
        <f>SUM(F767:F816)</f>
        <v>729.16</v>
      </c>
    </row>
    <row r="767" spans="2:7" ht="12.75" customHeight="1" x14ac:dyDescent="0.2">
      <c r="B767" s="326"/>
      <c r="C767" s="4"/>
      <c r="D767" s="329" t="s">
        <v>423</v>
      </c>
      <c r="E767" s="329"/>
      <c r="F767" s="104"/>
      <c r="G767" s="327"/>
    </row>
    <row r="768" spans="2:7" ht="12.75" customHeight="1" x14ac:dyDescent="0.2">
      <c r="B768" s="326"/>
      <c r="C768" s="4"/>
      <c r="D768" s="328" t="s">
        <v>1017</v>
      </c>
      <c r="E768" s="328"/>
      <c r="F768" s="109">
        <v>20.010000000000002</v>
      </c>
      <c r="G768" s="327"/>
    </row>
    <row r="769" spans="1:9" ht="12.75" customHeight="1" x14ac:dyDescent="0.2">
      <c r="B769" s="326"/>
      <c r="C769" s="4"/>
      <c r="D769" s="328" t="s">
        <v>1018</v>
      </c>
      <c r="E769" s="328"/>
      <c r="F769" s="109">
        <v>0.95</v>
      </c>
      <c r="G769" s="327"/>
    </row>
    <row r="770" spans="1:9" ht="12.75" customHeight="1" x14ac:dyDescent="0.2">
      <c r="B770" s="326"/>
      <c r="C770" s="4"/>
      <c r="D770" s="328" t="s">
        <v>1019</v>
      </c>
      <c r="E770" s="328"/>
      <c r="F770" s="109">
        <v>0.47</v>
      </c>
      <c r="G770" s="327"/>
    </row>
    <row r="771" spans="1:9" ht="12.75" customHeight="1" x14ac:dyDescent="0.2">
      <c r="B771" s="326"/>
      <c r="C771" s="4"/>
      <c r="D771" s="328" t="s">
        <v>1020</v>
      </c>
      <c r="E771" s="328"/>
      <c r="F771" s="109">
        <v>0.95</v>
      </c>
      <c r="G771" s="327"/>
    </row>
    <row r="772" spans="1:9" ht="12.75" customHeight="1" x14ac:dyDescent="0.2">
      <c r="B772" s="326"/>
      <c r="C772" s="4"/>
      <c r="D772" s="328" t="s">
        <v>1021</v>
      </c>
      <c r="E772" s="328"/>
      <c r="F772" s="109">
        <v>0.47</v>
      </c>
      <c r="G772" s="327"/>
    </row>
    <row r="773" spans="1:9" ht="12.75" customHeight="1" x14ac:dyDescent="0.2">
      <c r="B773" s="326"/>
      <c r="C773" s="4"/>
      <c r="D773" s="328" t="s">
        <v>1022</v>
      </c>
      <c r="E773" s="328"/>
      <c r="F773" s="107">
        <v>0.2</v>
      </c>
      <c r="G773" s="327"/>
    </row>
    <row r="774" spans="1:9" ht="12.75" customHeight="1" x14ac:dyDescent="0.2">
      <c r="B774" s="326"/>
      <c r="C774" s="4"/>
      <c r="D774" s="328" t="s">
        <v>1023</v>
      </c>
      <c r="E774" s="328"/>
      <c r="F774" s="109">
        <v>0.22</v>
      </c>
      <c r="G774" s="327"/>
    </row>
    <row r="775" spans="1:9" ht="68.25" customHeight="1" x14ac:dyDescent="0.2">
      <c r="B775" s="326"/>
      <c r="C775" s="4"/>
      <c r="D775" s="328" t="s">
        <v>1024</v>
      </c>
      <c r="E775" s="328"/>
      <c r="F775" s="107">
        <v>74.599999999999994</v>
      </c>
      <c r="G775" s="327"/>
    </row>
    <row r="776" spans="1:9" ht="12.75" customHeight="1" x14ac:dyDescent="0.2">
      <c r="B776" s="326"/>
      <c r="C776" s="4"/>
      <c r="D776" s="328" t="s">
        <v>1025</v>
      </c>
      <c r="E776" s="328"/>
      <c r="F776" s="109">
        <v>0.47</v>
      </c>
      <c r="G776" s="327"/>
    </row>
    <row r="777" spans="1:9" ht="12.75" customHeight="1" x14ac:dyDescent="0.2">
      <c r="B777" s="326"/>
      <c r="C777" s="4"/>
      <c r="D777" s="328" t="s">
        <v>1026</v>
      </c>
      <c r="E777" s="328"/>
      <c r="F777" s="109">
        <v>0.95</v>
      </c>
      <c r="G777" s="327"/>
    </row>
    <row r="778" spans="1:9" ht="12.75" customHeight="1" x14ac:dyDescent="0.2">
      <c r="B778" s="326"/>
      <c r="C778" s="4"/>
      <c r="D778" s="328" t="s">
        <v>1027</v>
      </c>
      <c r="E778" s="328"/>
      <c r="F778" s="109">
        <v>2.52</v>
      </c>
      <c r="G778" s="327"/>
    </row>
    <row r="779" spans="1:9" ht="12.75" customHeight="1" x14ac:dyDescent="0.2">
      <c r="B779" s="326"/>
      <c r="C779" s="4"/>
      <c r="D779" s="328" t="s">
        <v>1028</v>
      </c>
      <c r="E779" s="328"/>
      <c r="F779" s="109">
        <v>0.47</v>
      </c>
      <c r="G779" s="327"/>
    </row>
    <row r="780" spans="1:9" ht="12.75" customHeight="1" x14ac:dyDescent="0.2">
      <c r="B780" s="326"/>
      <c r="C780" s="4"/>
      <c r="D780" s="328" t="s">
        <v>1029</v>
      </c>
      <c r="E780" s="328"/>
      <c r="F780" s="109">
        <v>0.47</v>
      </c>
      <c r="G780" s="327"/>
    </row>
    <row r="781" spans="1:9" ht="12.75" customHeight="1" x14ac:dyDescent="0.2">
      <c r="B781" s="326"/>
      <c r="C781" s="4"/>
      <c r="D781" s="328" t="s">
        <v>1030</v>
      </c>
      <c r="E781" s="328"/>
      <c r="F781" s="109">
        <v>0.47</v>
      </c>
      <c r="G781" s="327"/>
    </row>
    <row r="782" spans="1:9" ht="12.75" customHeight="1" x14ac:dyDescent="0.2">
      <c r="A782" s="111"/>
      <c r="B782" s="326"/>
      <c r="C782" s="4"/>
      <c r="D782" s="330" t="s">
        <v>1031</v>
      </c>
      <c r="E782" s="330"/>
      <c r="F782" s="120">
        <v>0.47</v>
      </c>
      <c r="G782" s="327"/>
      <c r="H782" s="111"/>
      <c r="I782" s="111"/>
    </row>
    <row r="783" spans="1:9" ht="12.75" customHeight="1" x14ac:dyDescent="0.2">
      <c r="B783" s="326"/>
      <c r="C783" s="4"/>
      <c r="D783" s="328" t="s">
        <v>1032</v>
      </c>
      <c r="E783" s="328"/>
      <c r="F783" s="109">
        <v>0.47</v>
      </c>
      <c r="G783" s="327"/>
    </row>
    <row r="784" spans="1:9" ht="25.5" customHeight="1" x14ac:dyDescent="0.2">
      <c r="B784" s="326"/>
      <c r="C784" s="4"/>
      <c r="D784" s="328" t="s">
        <v>1033</v>
      </c>
      <c r="E784" s="328"/>
      <c r="F784" s="109">
        <v>17.41</v>
      </c>
      <c r="G784" s="327"/>
    </row>
    <row r="785" spans="1:9" ht="12.75" customHeight="1" x14ac:dyDescent="0.2">
      <c r="B785" s="326"/>
      <c r="C785" s="4"/>
      <c r="D785" s="328" t="s">
        <v>1034</v>
      </c>
      <c r="E785" s="328"/>
      <c r="F785" s="109">
        <v>2.62</v>
      </c>
      <c r="G785" s="327"/>
    </row>
    <row r="786" spans="1:9" ht="12.75" customHeight="1" x14ac:dyDescent="0.2">
      <c r="B786" s="326"/>
      <c r="C786" s="4"/>
      <c r="D786" s="329" t="s">
        <v>456</v>
      </c>
      <c r="E786" s="329"/>
      <c r="F786" s="109"/>
      <c r="G786" s="327"/>
    </row>
    <row r="787" spans="1:9" ht="12.75" customHeight="1" x14ac:dyDescent="0.2">
      <c r="B787" s="326"/>
      <c r="C787" s="4"/>
      <c r="D787" s="328" t="s">
        <v>1035</v>
      </c>
      <c r="E787" s="328"/>
      <c r="F787" s="109">
        <v>0.95</v>
      </c>
      <c r="G787" s="327"/>
    </row>
    <row r="788" spans="1:9" ht="12.75" customHeight="1" x14ac:dyDescent="0.2">
      <c r="B788" s="326"/>
      <c r="C788" s="4"/>
      <c r="D788" s="328" t="s">
        <v>1036</v>
      </c>
      <c r="E788" s="328"/>
      <c r="F788" s="109">
        <v>0.95</v>
      </c>
      <c r="G788" s="327"/>
    </row>
    <row r="789" spans="1:9" ht="12.75" customHeight="1" x14ac:dyDescent="0.2">
      <c r="B789" s="326"/>
      <c r="C789" s="4"/>
      <c r="D789" s="328" t="s">
        <v>1037</v>
      </c>
      <c r="E789" s="328"/>
      <c r="F789" s="109">
        <v>0.95</v>
      </c>
      <c r="G789" s="327"/>
    </row>
    <row r="790" spans="1:9" ht="12.75" customHeight="1" x14ac:dyDescent="0.2">
      <c r="B790" s="326"/>
      <c r="C790" s="4"/>
      <c r="D790" s="328" t="s">
        <v>1038</v>
      </c>
      <c r="E790" s="328"/>
      <c r="F790" s="109">
        <v>0.95</v>
      </c>
      <c r="G790" s="327"/>
    </row>
    <row r="791" spans="1:9" ht="12.75" customHeight="1" x14ac:dyDescent="0.2">
      <c r="B791" s="326"/>
      <c r="C791" s="4"/>
      <c r="D791" s="328" t="s">
        <v>1039</v>
      </c>
      <c r="E791" s="328"/>
      <c r="F791" s="109">
        <v>0.95</v>
      </c>
      <c r="G791" s="327"/>
    </row>
    <row r="792" spans="1:9" ht="12.75" customHeight="1" x14ac:dyDescent="0.2">
      <c r="B792" s="326"/>
      <c r="C792" s="4"/>
      <c r="D792" s="328" t="s">
        <v>1040</v>
      </c>
      <c r="E792" s="328"/>
      <c r="F792" s="109">
        <v>0.95</v>
      </c>
      <c r="G792" s="327"/>
    </row>
    <row r="793" spans="1:9" ht="12.75" customHeight="1" x14ac:dyDescent="0.2">
      <c r="A793" s="121"/>
      <c r="B793" s="326"/>
      <c r="C793" s="4"/>
      <c r="D793" s="328" t="s">
        <v>1041</v>
      </c>
      <c r="E793" s="328"/>
      <c r="F793" s="109">
        <v>0.95</v>
      </c>
      <c r="G793" s="327"/>
      <c r="H793" s="121"/>
      <c r="I793" s="121"/>
    </row>
    <row r="794" spans="1:9" ht="12.75" customHeight="1" x14ac:dyDescent="0.2">
      <c r="A794" s="111"/>
      <c r="B794" s="326"/>
      <c r="C794" s="4"/>
      <c r="D794" s="328" t="s">
        <v>1042</v>
      </c>
      <c r="E794" s="328"/>
      <c r="F794" s="109">
        <v>0.95</v>
      </c>
      <c r="G794" s="327"/>
      <c r="H794" s="111"/>
      <c r="I794" s="111"/>
    </row>
    <row r="795" spans="1:9" ht="12.75" customHeight="1" x14ac:dyDescent="0.2">
      <c r="B795" s="326"/>
      <c r="C795" s="4"/>
      <c r="D795" s="328" t="s">
        <v>1043</v>
      </c>
      <c r="E795" s="328"/>
      <c r="F795" s="109">
        <v>0.95</v>
      </c>
      <c r="G795" s="327"/>
    </row>
    <row r="796" spans="1:9" ht="12.75" customHeight="1" x14ac:dyDescent="0.2">
      <c r="B796" s="326"/>
      <c r="C796" s="4"/>
      <c r="D796" s="328" t="s">
        <v>1044</v>
      </c>
      <c r="E796" s="328"/>
      <c r="F796" s="109">
        <v>0.95</v>
      </c>
      <c r="G796" s="327"/>
    </row>
    <row r="797" spans="1:9" ht="12.75" customHeight="1" x14ac:dyDescent="0.2">
      <c r="B797" s="326"/>
      <c r="C797" s="4"/>
      <c r="D797" s="328" t="s">
        <v>1045</v>
      </c>
      <c r="E797" s="328"/>
      <c r="F797" s="109">
        <v>0.47</v>
      </c>
      <c r="G797" s="327"/>
    </row>
    <row r="798" spans="1:9" ht="12.75" customHeight="1" x14ac:dyDescent="0.2">
      <c r="B798" s="326"/>
      <c r="C798" s="4"/>
      <c r="D798" s="328" t="s">
        <v>1046</v>
      </c>
      <c r="E798" s="328"/>
      <c r="F798" s="109">
        <v>0.47</v>
      </c>
      <c r="G798" s="327"/>
    </row>
    <row r="799" spans="1:9" ht="12.75" customHeight="1" x14ac:dyDescent="0.2">
      <c r="B799" s="326"/>
      <c r="C799" s="4"/>
      <c r="D799" s="328" t="s">
        <v>1047</v>
      </c>
      <c r="E799" s="328"/>
      <c r="F799" s="109">
        <v>0.47</v>
      </c>
      <c r="G799" s="327"/>
    </row>
    <row r="800" spans="1:9" ht="12.75" customHeight="1" x14ac:dyDescent="0.2">
      <c r="B800" s="326"/>
      <c r="C800" s="4"/>
      <c r="D800" s="328" t="s">
        <v>1048</v>
      </c>
      <c r="E800" s="328"/>
      <c r="F800" s="109">
        <v>0.95</v>
      </c>
      <c r="G800" s="327"/>
    </row>
    <row r="801" spans="2:7" ht="12.75" customHeight="1" x14ac:dyDescent="0.2">
      <c r="B801" s="326"/>
      <c r="C801" s="4"/>
      <c r="D801" s="328" t="s">
        <v>1049</v>
      </c>
      <c r="E801" s="328"/>
      <c r="F801" s="109">
        <v>0.47</v>
      </c>
      <c r="G801" s="327"/>
    </row>
    <row r="802" spans="2:7" ht="12.75" customHeight="1" x14ac:dyDescent="0.2">
      <c r="B802" s="326"/>
      <c r="C802" s="4"/>
      <c r="D802" s="328" t="s">
        <v>1050</v>
      </c>
      <c r="E802" s="328"/>
      <c r="F802" s="109">
        <v>0.95</v>
      </c>
      <c r="G802" s="327"/>
    </row>
    <row r="803" spans="2:7" ht="12.75" customHeight="1" x14ac:dyDescent="0.2">
      <c r="B803" s="326"/>
      <c r="C803" s="4"/>
      <c r="D803" s="328" t="s">
        <v>1051</v>
      </c>
      <c r="E803" s="328"/>
      <c r="F803" s="109">
        <v>0.95</v>
      </c>
      <c r="G803" s="327"/>
    </row>
    <row r="804" spans="2:7" ht="12.75" customHeight="1" x14ac:dyDescent="0.2">
      <c r="B804" s="326"/>
      <c r="C804" s="4"/>
      <c r="D804" s="328" t="s">
        <v>1052</v>
      </c>
      <c r="E804" s="328"/>
      <c r="F804" s="109">
        <v>0.95</v>
      </c>
      <c r="G804" s="327"/>
    </row>
    <row r="805" spans="2:7" ht="12.75" customHeight="1" x14ac:dyDescent="0.2">
      <c r="B805" s="326"/>
      <c r="C805" s="4"/>
      <c r="D805" s="328" t="s">
        <v>1053</v>
      </c>
      <c r="E805" s="328"/>
      <c r="F805" s="109">
        <v>0.95</v>
      </c>
      <c r="G805" s="327"/>
    </row>
    <row r="806" spans="2:7" ht="12.75" customHeight="1" x14ac:dyDescent="0.2">
      <c r="B806" s="326"/>
      <c r="C806" s="4"/>
      <c r="D806" s="329" t="s">
        <v>491</v>
      </c>
      <c r="E806" s="329"/>
      <c r="F806" s="109"/>
      <c r="G806" s="327"/>
    </row>
    <row r="807" spans="2:7" s="121" customFormat="1" ht="12.75" customHeight="1" x14ac:dyDescent="0.2">
      <c r="B807" s="326"/>
      <c r="C807" s="4"/>
      <c r="D807" s="328" t="s">
        <v>1054</v>
      </c>
      <c r="E807" s="328"/>
      <c r="F807" s="109">
        <v>69.42</v>
      </c>
      <c r="G807" s="327"/>
    </row>
    <row r="808" spans="2:7" ht="12.75" customHeight="1" x14ac:dyDescent="0.2">
      <c r="B808" s="326"/>
      <c r="C808" s="4"/>
      <c r="D808" s="329" t="s">
        <v>952</v>
      </c>
      <c r="E808" s="329"/>
      <c r="F808" s="107"/>
      <c r="G808" s="327"/>
    </row>
    <row r="809" spans="2:7" ht="12.75" customHeight="1" x14ac:dyDescent="0.2">
      <c r="B809" s="326"/>
      <c r="C809" s="4"/>
      <c r="D809" s="328" t="s">
        <v>1055</v>
      </c>
      <c r="E809" s="328"/>
      <c r="F809" s="107">
        <v>7.64</v>
      </c>
      <c r="G809" s="327"/>
    </row>
    <row r="810" spans="2:7" ht="12.75" customHeight="1" x14ac:dyDescent="0.2">
      <c r="B810" s="326"/>
      <c r="C810" s="4"/>
      <c r="D810" s="328" t="s">
        <v>1056</v>
      </c>
      <c r="E810" s="328"/>
      <c r="F810" s="107">
        <v>10.86</v>
      </c>
      <c r="G810" s="327"/>
    </row>
    <row r="811" spans="2:7" ht="25.5" customHeight="1" x14ac:dyDescent="0.2">
      <c r="B811" s="326"/>
      <c r="C811" s="4"/>
      <c r="D811" s="328" t="s">
        <v>1057</v>
      </c>
      <c r="E811" s="328"/>
      <c r="F811" s="107">
        <v>45.86</v>
      </c>
      <c r="G811" s="327"/>
    </row>
    <row r="812" spans="2:7" ht="25.5" customHeight="1" x14ac:dyDescent="0.2">
      <c r="B812" s="326"/>
      <c r="C812" s="4"/>
      <c r="D812" s="328" t="s">
        <v>1058</v>
      </c>
      <c r="E812" s="328"/>
      <c r="F812" s="107">
        <v>279.68</v>
      </c>
      <c r="G812" s="327"/>
    </row>
    <row r="813" spans="2:7" ht="12.75" customHeight="1" x14ac:dyDescent="0.2">
      <c r="B813" s="326"/>
      <c r="C813" s="4"/>
      <c r="D813" s="329" t="s">
        <v>1059</v>
      </c>
      <c r="E813" s="329"/>
      <c r="F813" s="107"/>
      <c r="G813" s="327"/>
    </row>
    <row r="814" spans="2:7" ht="12.75" customHeight="1" x14ac:dyDescent="0.2">
      <c r="B814" s="326"/>
      <c r="C814" s="4"/>
      <c r="D814" s="328" t="s">
        <v>1060</v>
      </c>
      <c r="E814" s="328"/>
      <c r="F814" s="107">
        <v>76.760000000000005</v>
      </c>
      <c r="G814" s="327"/>
    </row>
    <row r="815" spans="2:7" ht="12.75" customHeight="1" x14ac:dyDescent="0.2">
      <c r="B815" s="326"/>
      <c r="C815" s="4"/>
      <c r="D815" s="329" t="s">
        <v>830</v>
      </c>
      <c r="E815" s="329"/>
      <c r="F815" s="107"/>
      <c r="G815" s="327"/>
    </row>
    <row r="816" spans="2:7" ht="12.75" customHeight="1" x14ac:dyDescent="0.2">
      <c r="B816" s="326"/>
      <c r="C816" s="4"/>
      <c r="D816" s="346" t="s">
        <v>1061</v>
      </c>
      <c r="E816" s="346"/>
      <c r="F816" s="107">
        <v>98.62</v>
      </c>
      <c r="G816" s="327"/>
    </row>
    <row r="817" spans="2:7" ht="25.5" customHeight="1" x14ac:dyDescent="0.2">
      <c r="B817" s="326">
        <v>120101</v>
      </c>
      <c r="C817" s="4" t="s">
        <v>19</v>
      </c>
      <c r="D817" s="104" t="str">
        <f>VLOOKUP(B817,'Planilha Orçamentária'!$N$10:$Q$330,2,0)</f>
        <v>5.2</v>
      </c>
      <c r="E817" s="105" t="str">
        <f>VLOOKUP(B817,'Planilha Orçamentária'!$N$9:$Q$330,3,0)</f>
        <v>Chapisco de argamassa de cimento e areia média ou grossa lavada, no traço 1:3, espessura 5 mm</v>
      </c>
      <c r="F817" s="104" t="str">
        <f>VLOOKUP(B817,'Planilha Orçamentária'!$N$9:$Q$330,4,0)</f>
        <v>m2</v>
      </c>
      <c r="G817" s="327">
        <f>SUM(F818:F881)</f>
        <v>3884.6200000000008</v>
      </c>
    </row>
    <row r="818" spans="2:7" ht="25.5" customHeight="1" x14ac:dyDescent="0.2">
      <c r="B818" s="326"/>
      <c r="C818" s="4"/>
      <c r="D818" s="329" t="s">
        <v>423</v>
      </c>
      <c r="E818" s="329"/>
      <c r="F818" s="108"/>
      <c r="G818" s="327"/>
    </row>
    <row r="819" spans="2:7" ht="25.5" customHeight="1" x14ac:dyDescent="0.2">
      <c r="B819" s="326"/>
      <c r="C819" s="4"/>
      <c r="D819" s="328" t="s">
        <v>1062</v>
      </c>
      <c r="E819" s="328"/>
      <c r="F819" s="109">
        <v>62.74</v>
      </c>
      <c r="G819" s="327"/>
    </row>
    <row r="820" spans="2:7" ht="25.5" customHeight="1" x14ac:dyDescent="0.2">
      <c r="B820" s="326"/>
      <c r="C820" s="4"/>
      <c r="D820" s="328" t="s">
        <v>1063</v>
      </c>
      <c r="E820" s="328"/>
      <c r="F820" s="109">
        <v>51.75</v>
      </c>
      <c r="G820" s="327"/>
    </row>
    <row r="821" spans="2:7" ht="25.5" customHeight="1" x14ac:dyDescent="0.2">
      <c r="B821" s="326"/>
      <c r="C821" s="4"/>
      <c r="D821" s="328" t="s">
        <v>1064</v>
      </c>
      <c r="E821" s="328"/>
      <c r="F821" s="109">
        <v>52.34</v>
      </c>
      <c r="G821" s="327"/>
    </row>
    <row r="822" spans="2:7" ht="25.5" customHeight="1" x14ac:dyDescent="0.2">
      <c r="B822" s="326"/>
      <c r="C822" s="4"/>
      <c r="D822" s="328" t="s">
        <v>1065</v>
      </c>
      <c r="E822" s="328"/>
      <c r="F822" s="109">
        <v>53.29</v>
      </c>
      <c r="G822" s="327"/>
    </row>
    <row r="823" spans="2:7" ht="25.5" customHeight="1" x14ac:dyDescent="0.2">
      <c r="B823" s="326"/>
      <c r="C823" s="4"/>
      <c r="D823" s="328" t="s">
        <v>1066</v>
      </c>
      <c r="E823" s="328"/>
      <c r="F823" s="109">
        <v>22.79</v>
      </c>
      <c r="G823" s="327"/>
    </row>
    <row r="824" spans="2:7" ht="25.5" customHeight="1" x14ac:dyDescent="0.2">
      <c r="B824" s="326"/>
      <c r="C824" s="4"/>
      <c r="D824" s="328" t="s">
        <v>1067</v>
      </c>
      <c r="E824" s="328"/>
      <c r="F824" s="109"/>
      <c r="G824" s="327"/>
    </row>
    <row r="825" spans="2:7" ht="25.5" customHeight="1" x14ac:dyDescent="0.2">
      <c r="B825" s="326"/>
      <c r="C825" s="4"/>
      <c r="D825" s="328" t="s">
        <v>1068</v>
      </c>
      <c r="E825" s="328"/>
      <c r="F825" s="109">
        <v>23.49</v>
      </c>
      <c r="G825" s="327"/>
    </row>
    <row r="826" spans="2:7" ht="25.5" customHeight="1" x14ac:dyDescent="0.2">
      <c r="B826" s="326"/>
      <c r="C826" s="4"/>
      <c r="D826" s="328" t="s">
        <v>1069</v>
      </c>
      <c r="E826" s="328"/>
      <c r="F826" s="109">
        <v>0.38</v>
      </c>
      <c r="G826" s="327"/>
    </row>
    <row r="827" spans="2:7" ht="25.5" customHeight="1" x14ac:dyDescent="0.2">
      <c r="B827" s="326"/>
      <c r="C827" s="4"/>
      <c r="D827" s="328" t="s">
        <v>1070</v>
      </c>
      <c r="E827" s="328"/>
      <c r="F827" s="109">
        <v>0.62</v>
      </c>
      <c r="G827" s="327"/>
    </row>
    <row r="828" spans="2:7" ht="25.5" customHeight="1" x14ac:dyDescent="0.2">
      <c r="B828" s="326"/>
      <c r="C828" s="4"/>
      <c r="D828" s="328" t="s">
        <v>1071</v>
      </c>
      <c r="E828" s="328"/>
      <c r="F828" s="107">
        <v>165.4</v>
      </c>
      <c r="G828" s="327"/>
    </row>
    <row r="829" spans="2:7" ht="25.5" customHeight="1" x14ac:dyDescent="0.2">
      <c r="B829" s="326"/>
      <c r="C829" s="4"/>
      <c r="D829" s="328" t="s">
        <v>1072</v>
      </c>
      <c r="E829" s="328"/>
      <c r="F829" s="109">
        <v>248.6</v>
      </c>
      <c r="G829" s="327"/>
    </row>
    <row r="830" spans="2:7" ht="25.5" customHeight="1" x14ac:dyDescent="0.2">
      <c r="B830" s="326"/>
      <c r="C830" s="4"/>
      <c r="D830" s="328" t="s">
        <v>1073</v>
      </c>
      <c r="E830" s="328"/>
      <c r="F830" s="109">
        <v>52</v>
      </c>
      <c r="G830" s="327"/>
    </row>
    <row r="831" spans="2:7" ht="25.5" customHeight="1" x14ac:dyDescent="0.2">
      <c r="B831" s="326"/>
      <c r="C831" s="4"/>
      <c r="D831" s="328" t="s">
        <v>1074</v>
      </c>
      <c r="E831" s="328"/>
      <c r="F831" s="109">
        <v>53.14</v>
      </c>
      <c r="G831" s="327"/>
    </row>
    <row r="832" spans="2:7" ht="25.5" customHeight="1" x14ac:dyDescent="0.2">
      <c r="B832" s="326"/>
      <c r="C832" s="4"/>
      <c r="D832" s="328" t="s">
        <v>1075</v>
      </c>
      <c r="E832" s="328"/>
      <c r="F832" s="109">
        <v>87.27</v>
      </c>
      <c r="G832" s="327"/>
    </row>
    <row r="833" spans="2:7" ht="25.5" customHeight="1" x14ac:dyDescent="0.2">
      <c r="B833" s="326"/>
      <c r="C833" s="4"/>
      <c r="D833" s="328" t="s">
        <v>1076</v>
      </c>
      <c r="E833" s="328"/>
      <c r="F833" s="109">
        <v>26.17</v>
      </c>
      <c r="G833" s="327"/>
    </row>
    <row r="834" spans="2:7" ht="25.5" customHeight="1" x14ac:dyDescent="0.2">
      <c r="B834" s="326"/>
      <c r="C834" s="4"/>
      <c r="D834" s="328" t="s">
        <v>1077</v>
      </c>
      <c r="E834" s="328"/>
      <c r="F834" s="109">
        <v>10.98</v>
      </c>
      <c r="G834" s="327"/>
    </row>
    <row r="835" spans="2:7" ht="25.5" customHeight="1" x14ac:dyDescent="0.2">
      <c r="B835" s="326"/>
      <c r="C835" s="4"/>
      <c r="D835" s="328" t="s">
        <v>445</v>
      </c>
      <c r="E835" s="328"/>
      <c r="F835" s="109">
        <v>14.89</v>
      </c>
      <c r="G835" s="327"/>
    </row>
    <row r="836" spans="2:7" ht="25.5" customHeight="1" x14ac:dyDescent="0.2">
      <c r="B836" s="326"/>
      <c r="C836" s="4"/>
      <c r="D836" s="328" t="s">
        <v>446</v>
      </c>
      <c r="E836" s="328"/>
      <c r="F836" s="109">
        <v>10.27</v>
      </c>
      <c r="G836" s="327"/>
    </row>
    <row r="837" spans="2:7" ht="25.5" customHeight="1" x14ac:dyDescent="0.2">
      <c r="B837" s="326"/>
      <c r="C837" s="4"/>
      <c r="D837" s="328" t="s">
        <v>1078</v>
      </c>
      <c r="E837" s="328"/>
      <c r="F837" s="109">
        <v>10.15</v>
      </c>
      <c r="G837" s="327"/>
    </row>
    <row r="838" spans="2:7" ht="25.5" customHeight="1" x14ac:dyDescent="0.2">
      <c r="B838" s="326"/>
      <c r="C838" s="4"/>
      <c r="D838" s="328" t="s">
        <v>1079</v>
      </c>
      <c r="E838" s="328"/>
      <c r="F838" s="109">
        <v>26.31</v>
      </c>
      <c r="G838" s="327"/>
    </row>
    <row r="839" spans="2:7" ht="25.5" customHeight="1" x14ac:dyDescent="0.2">
      <c r="B839" s="326"/>
      <c r="C839" s="4"/>
      <c r="D839" s="328" t="s">
        <v>1080</v>
      </c>
      <c r="E839" s="328"/>
      <c r="F839" s="109">
        <v>52.34</v>
      </c>
      <c r="G839" s="327"/>
    </row>
    <row r="840" spans="2:7" ht="25.5" customHeight="1" x14ac:dyDescent="0.2">
      <c r="B840" s="326"/>
      <c r="C840" s="4"/>
      <c r="D840" s="328" t="s">
        <v>1081</v>
      </c>
      <c r="E840" s="328"/>
      <c r="F840" s="109">
        <v>102.08</v>
      </c>
      <c r="G840" s="327"/>
    </row>
    <row r="841" spans="2:7" ht="25.5" customHeight="1" x14ac:dyDescent="0.2">
      <c r="B841" s="326"/>
      <c r="C841" s="4"/>
      <c r="D841" s="328" t="s">
        <v>1082</v>
      </c>
      <c r="E841" s="328"/>
      <c r="F841" s="109">
        <v>134.28</v>
      </c>
      <c r="G841" s="327"/>
    </row>
    <row r="842" spans="2:7" ht="25.5" customHeight="1" x14ac:dyDescent="0.2">
      <c r="B842" s="326"/>
      <c r="C842" s="4"/>
      <c r="D842" s="328" t="s">
        <v>1083</v>
      </c>
      <c r="E842" s="328"/>
      <c r="F842" s="107">
        <v>45.9</v>
      </c>
      <c r="G842" s="327"/>
    </row>
    <row r="843" spans="2:7" ht="25.5" customHeight="1" x14ac:dyDescent="0.2">
      <c r="B843" s="326"/>
      <c r="C843" s="4"/>
      <c r="D843" s="328" t="s">
        <v>1084</v>
      </c>
      <c r="E843" s="328"/>
      <c r="F843" s="109">
        <v>34.61</v>
      </c>
      <c r="G843" s="327"/>
    </row>
    <row r="844" spans="2:7" ht="25.5" customHeight="1" x14ac:dyDescent="0.2">
      <c r="B844" s="326"/>
      <c r="C844" s="4"/>
      <c r="D844" s="328" t="s">
        <v>1085</v>
      </c>
      <c r="E844" s="328"/>
      <c r="F844" s="109">
        <v>27.71</v>
      </c>
      <c r="G844" s="327"/>
    </row>
    <row r="845" spans="2:7" ht="25.5" customHeight="1" x14ac:dyDescent="0.2">
      <c r="B845" s="326"/>
      <c r="C845" s="4"/>
      <c r="D845" s="328" t="s">
        <v>1086</v>
      </c>
      <c r="E845" s="328"/>
      <c r="F845" s="109">
        <v>60.57</v>
      </c>
      <c r="G845" s="327"/>
    </row>
    <row r="846" spans="2:7" ht="25.5" customHeight="1" x14ac:dyDescent="0.2">
      <c r="B846" s="326"/>
      <c r="C846" s="4"/>
      <c r="D846" s="329" t="s">
        <v>456</v>
      </c>
      <c r="E846" s="329"/>
      <c r="F846" s="107"/>
      <c r="G846" s="327"/>
    </row>
    <row r="847" spans="2:7" ht="25.5" customHeight="1" x14ac:dyDescent="0.2">
      <c r="B847" s="326"/>
      <c r="C847" s="4"/>
      <c r="D847" s="328" t="s">
        <v>1087</v>
      </c>
      <c r="E847" s="328"/>
      <c r="F847" s="107">
        <v>53.29</v>
      </c>
      <c r="G847" s="327"/>
    </row>
    <row r="848" spans="2:7" ht="25.5" customHeight="1" x14ac:dyDescent="0.2">
      <c r="B848" s="326"/>
      <c r="C848" s="4"/>
      <c r="D848" s="328" t="s">
        <v>1088</v>
      </c>
      <c r="E848" s="328"/>
      <c r="F848" s="107">
        <v>51.76</v>
      </c>
      <c r="G848" s="327"/>
    </row>
    <row r="849" spans="2:7" ht="25.5" customHeight="1" x14ac:dyDescent="0.2">
      <c r="B849" s="326"/>
      <c r="C849" s="4"/>
      <c r="D849" s="328" t="s">
        <v>1089</v>
      </c>
      <c r="E849" s="328"/>
      <c r="F849" s="107">
        <v>53.29</v>
      </c>
      <c r="G849" s="327"/>
    </row>
    <row r="850" spans="2:7" ht="25.5" customHeight="1" x14ac:dyDescent="0.2">
      <c r="B850" s="326"/>
      <c r="C850" s="4"/>
      <c r="D850" s="328" t="s">
        <v>1090</v>
      </c>
      <c r="E850" s="328"/>
      <c r="F850" s="107">
        <v>53.3</v>
      </c>
      <c r="G850" s="327"/>
    </row>
    <row r="851" spans="2:7" ht="25.5" customHeight="1" x14ac:dyDescent="0.2">
      <c r="B851" s="326"/>
      <c r="C851" s="4"/>
      <c r="D851" s="328" t="s">
        <v>1091</v>
      </c>
      <c r="E851" s="328"/>
      <c r="F851" s="107">
        <v>51.4</v>
      </c>
      <c r="G851" s="327"/>
    </row>
    <row r="852" spans="2:7" ht="25.5" customHeight="1" x14ac:dyDescent="0.2">
      <c r="B852" s="326"/>
      <c r="C852" s="4"/>
      <c r="D852" s="328" t="s">
        <v>1092</v>
      </c>
      <c r="E852" s="328"/>
      <c r="F852" s="107">
        <v>1.19</v>
      </c>
      <c r="G852" s="327"/>
    </row>
    <row r="853" spans="2:7" ht="25.5" customHeight="1" x14ac:dyDescent="0.2">
      <c r="B853" s="326"/>
      <c r="C853" s="4"/>
      <c r="D853" s="328" t="s">
        <v>1093</v>
      </c>
      <c r="E853" s="328"/>
      <c r="F853" s="107">
        <v>1.19</v>
      </c>
      <c r="G853" s="327"/>
    </row>
    <row r="854" spans="2:7" ht="25.5" customHeight="1" x14ac:dyDescent="0.2">
      <c r="B854" s="326"/>
      <c r="C854" s="4"/>
      <c r="D854" s="328" t="s">
        <v>1094</v>
      </c>
      <c r="E854" s="328"/>
      <c r="F854" s="107">
        <v>52.95</v>
      </c>
      <c r="G854" s="327"/>
    </row>
    <row r="855" spans="2:7" ht="25.5" customHeight="1" x14ac:dyDescent="0.2">
      <c r="B855" s="326"/>
      <c r="C855" s="4"/>
      <c r="D855" s="328" t="s">
        <v>1095</v>
      </c>
      <c r="E855" s="328"/>
      <c r="F855" s="107">
        <v>53.15</v>
      </c>
      <c r="G855" s="327"/>
    </row>
    <row r="856" spans="2:7" ht="25.5" customHeight="1" x14ac:dyDescent="0.2">
      <c r="B856" s="326"/>
      <c r="C856" s="4"/>
      <c r="D856" s="328" t="s">
        <v>1096</v>
      </c>
      <c r="E856" s="328"/>
      <c r="F856" s="107">
        <v>53.29</v>
      </c>
      <c r="G856" s="327"/>
    </row>
    <row r="857" spans="2:7" ht="25.5" customHeight="1" x14ac:dyDescent="0.2">
      <c r="B857" s="326"/>
      <c r="C857" s="4"/>
      <c r="D857" s="328" t="s">
        <v>1097</v>
      </c>
      <c r="E857" s="328"/>
      <c r="F857" s="107">
        <v>53.29</v>
      </c>
      <c r="G857" s="327"/>
    </row>
    <row r="858" spans="2:7" ht="25.5" customHeight="1" x14ac:dyDescent="0.2">
      <c r="B858" s="326"/>
      <c r="C858" s="4"/>
      <c r="D858" s="328" t="s">
        <v>1098</v>
      </c>
      <c r="E858" s="328"/>
      <c r="F858" s="107">
        <v>51.76</v>
      </c>
      <c r="G858" s="327"/>
    </row>
    <row r="859" spans="2:7" ht="25.5" customHeight="1" x14ac:dyDescent="0.2">
      <c r="B859" s="326"/>
      <c r="C859" s="4"/>
      <c r="D859" s="328" t="s">
        <v>1099</v>
      </c>
      <c r="E859" s="328"/>
      <c r="F859" s="107">
        <v>53.29</v>
      </c>
      <c r="G859" s="327"/>
    </row>
    <row r="860" spans="2:7" ht="25.5" customHeight="1" x14ac:dyDescent="0.2">
      <c r="B860" s="326"/>
      <c r="C860" s="4"/>
      <c r="D860" s="328" t="s">
        <v>1100</v>
      </c>
      <c r="E860" s="328"/>
      <c r="F860" s="107">
        <v>53.3</v>
      </c>
      <c r="G860" s="327"/>
    </row>
    <row r="861" spans="2:7" ht="25.5" customHeight="1" x14ac:dyDescent="0.2">
      <c r="B861" s="326"/>
      <c r="C861" s="4"/>
      <c r="D861" s="328" t="s">
        <v>1101</v>
      </c>
      <c r="E861" s="328"/>
      <c r="F861" s="107">
        <v>52.34</v>
      </c>
      <c r="G861" s="327"/>
    </row>
    <row r="862" spans="2:7" ht="25.5" customHeight="1" x14ac:dyDescent="0.2">
      <c r="B862" s="326"/>
      <c r="C862" s="4"/>
      <c r="D862" s="328" t="s">
        <v>1102</v>
      </c>
      <c r="E862" s="328"/>
      <c r="F862" s="107">
        <v>52.94</v>
      </c>
      <c r="G862" s="327"/>
    </row>
    <row r="863" spans="2:7" ht="25.5" customHeight="1" x14ac:dyDescent="0.2">
      <c r="B863" s="326"/>
      <c r="C863" s="4"/>
      <c r="D863" s="328" t="s">
        <v>1103</v>
      </c>
      <c r="E863" s="328"/>
      <c r="F863" s="107">
        <v>26.16</v>
      </c>
      <c r="G863" s="327"/>
    </row>
    <row r="864" spans="2:7" ht="25.5" customHeight="1" x14ac:dyDescent="0.2">
      <c r="B864" s="326"/>
      <c r="C864" s="4"/>
      <c r="D864" s="328" t="s">
        <v>1104</v>
      </c>
      <c r="E864" s="328"/>
      <c r="F864" s="107">
        <v>26.17</v>
      </c>
      <c r="G864" s="327"/>
    </row>
    <row r="865" spans="2:7" ht="25.5" customHeight="1" x14ac:dyDescent="0.2">
      <c r="B865" s="326"/>
      <c r="C865" s="4"/>
      <c r="D865" s="328" t="s">
        <v>1105</v>
      </c>
      <c r="E865" s="328"/>
      <c r="F865" s="107">
        <v>52</v>
      </c>
      <c r="G865" s="327"/>
    </row>
    <row r="866" spans="2:7" ht="25.5" customHeight="1" x14ac:dyDescent="0.2">
      <c r="B866" s="326"/>
      <c r="C866" s="4"/>
      <c r="D866" s="328" t="s">
        <v>1106</v>
      </c>
      <c r="E866" s="328"/>
      <c r="F866" s="107">
        <v>53.15</v>
      </c>
      <c r="G866" s="327"/>
    </row>
    <row r="867" spans="2:7" ht="25.5" customHeight="1" x14ac:dyDescent="0.2">
      <c r="B867" s="326"/>
      <c r="C867" s="4"/>
      <c r="D867" s="328" t="s">
        <v>1107</v>
      </c>
      <c r="E867" s="328"/>
      <c r="F867" s="107">
        <v>53.29</v>
      </c>
      <c r="G867" s="327"/>
    </row>
    <row r="868" spans="2:7" ht="25.5" customHeight="1" x14ac:dyDescent="0.2">
      <c r="B868" s="326"/>
      <c r="C868" s="4"/>
      <c r="D868" s="328" t="s">
        <v>1108</v>
      </c>
      <c r="E868" s="328"/>
      <c r="F868" s="107">
        <v>3.76</v>
      </c>
      <c r="G868" s="327"/>
    </row>
    <row r="869" spans="2:7" ht="25.5" customHeight="1" x14ac:dyDescent="0.2">
      <c r="B869" s="326"/>
      <c r="C869" s="4"/>
      <c r="D869" s="329" t="s">
        <v>491</v>
      </c>
      <c r="E869" s="329"/>
      <c r="F869" s="109"/>
      <c r="G869" s="327"/>
    </row>
    <row r="870" spans="2:7" ht="25.5" customHeight="1" x14ac:dyDescent="0.2">
      <c r="B870" s="326"/>
      <c r="C870" s="4"/>
      <c r="D870" s="328" t="s">
        <v>1054</v>
      </c>
      <c r="E870" s="328"/>
      <c r="F870" s="109">
        <v>69.42</v>
      </c>
      <c r="G870" s="327"/>
    </row>
    <row r="871" spans="2:7" ht="25.5" customHeight="1" x14ac:dyDescent="0.2">
      <c r="B871" s="326"/>
      <c r="C871" s="4"/>
      <c r="D871" s="329" t="s">
        <v>952</v>
      </c>
      <c r="E871" s="329"/>
      <c r="F871" s="107"/>
      <c r="G871" s="327"/>
    </row>
    <row r="872" spans="2:7" ht="25.5" customHeight="1" x14ac:dyDescent="0.2">
      <c r="B872" s="326"/>
      <c r="C872" s="4"/>
      <c r="D872" s="328" t="s">
        <v>1109</v>
      </c>
      <c r="E872" s="328"/>
      <c r="F872" s="107">
        <v>15.28</v>
      </c>
      <c r="G872" s="327"/>
    </row>
    <row r="873" spans="2:7" ht="25.5" customHeight="1" x14ac:dyDescent="0.2">
      <c r="B873" s="326"/>
      <c r="C873" s="4"/>
      <c r="D873" s="328" t="s">
        <v>1110</v>
      </c>
      <c r="E873" s="328"/>
      <c r="F873" s="107">
        <v>10.86</v>
      </c>
      <c r="G873" s="327"/>
    </row>
    <row r="874" spans="2:7" ht="25.5" customHeight="1" x14ac:dyDescent="0.2">
      <c r="B874" s="326"/>
      <c r="C874" s="4"/>
      <c r="D874" s="328" t="s">
        <v>1111</v>
      </c>
      <c r="E874" s="328"/>
      <c r="F874" s="107">
        <v>91.72</v>
      </c>
      <c r="G874" s="327"/>
    </row>
    <row r="875" spans="2:7" ht="25.5" customHeight="1" x14ac:dyDescent="0.2">
      <c r="B875" s="326"/>
      <c r="C875" s="4"/>
      <c r="D875" s="328" t="s">
        <v>1112</v>
      </c>
      <c r="E875" s="328"/>
      <c r="F875" s="107">
        <v>679.94</v>
      </c>
      <c r="G875" s="327"/>
    </row>
    <row r="876" spans="2:7" ht="25.5" customHeight="1" x14ac:dyDescent="0.2">
      <c r="B876" s="326"/>
      <c r="C876" s="4"/>
      <c r="D876" s="329" t="s">
        <v>1059</v>
      </c>
      <c r="E876" s="329"/>
      <c r="F876" s="107"/>
      <c r="G876" s="327"/>
    </row>
    <row r="877" spans="2:7" ht="25.5" customHeight="1" x14ac:dyDescent="0.2">
      <c r="B877" s="326"/>
      <c r="C877" s="4"/>
      <c r="D877" s="328" t="s">
        <v>1113</v>
      </c>
      <c r="E877" s="328"/>
      <c r="F877" s="107">
        <v>153.52000000000001</v>
      </c>
      <c r="G877" s="327"/>
    </row>
    <row r="878" spans="2:7" ht="25.5" customHeight="1" x14ac:dyDescent="0.2">
      <c r="B878" s="326"/>
      <c r="C878" s="4"/>
      <c r="D878" s="329" t="s">
        <v>547</v>
      </c>
      <c r="E878" s="329"/>
      <c r="F878" s="107"/>
      <c r="G878" s="327"/>
    </row>
    <row r="879" spans="2:7" ht="25.5" customHeight="1" x14ac:dyDescent="0.2">
      <c r="B879" s="326"/>
      <c r="C879" s="4"/>
      <c r="D879" s="330" t="s">
        <v>1114</v>
      </c>
      <c r="E879" s="330"/>
      <c r="F879" s="107">
        <v>280.31</v>
      </c>
      <c r="G879" s="327"/>
    </row>
    <row r="880" spans="2:7" ht="25.5" customHeight="1" x14ac:dyDescent="0.2">
      <c r="B880" s="326"/>
      <c r="C880" s="4"/>
      <c r="D880" s="352" t="s">
        <v>830</v>
      </c>
      <c r="E880" s="352"/>
      <c r="F880" s="107"/>
      <c r="G880" s="327"/>
    </row>
    <row r="881" spans="2:7" ht="25.5" customHeight="1" x14ac:dyDescent="0.2">
      <c r="B881" s="326"/>
      <c r="C881" s="4"/>
      <c r="D881" s="336" t="s">
        <v>1115</v>
      </c>
      <c r="E881" s="336"/>
      <c r="F881" s="107">
        <v>197.24</v>
      </c>
      <c r="G881" s="327"/>
    </row>
    <row r="882" spans="2:7" ht="25.5" customHeight="1" x14ac:dyDescent="0.2">
      <c r="B882" s="326">
        <v>120301</v>
      </c>
      <c r="C882" s="4" t="s">
        <v>19</v>
      </c>
      <c r="D882" s="104" t="str">
        <f>VLOOKUP(B882,'Planilha Orçamentária'!$N$10:$Q$330,2,0)</f>
        <v>5.3</v>
      </c>
      <c r="E882" s="105" t="str">
        <f>VLOOKUP(B882,'Planilha Orçamentária'!$N$9:$Q$330,3,0)</f>
        <v>Emboço de argamassa de cimento, cal hidratada CH1 e areia média ou grossa lavada no traço 1:0.5:6, espessura 20 mm</v>
      </c>
      <c r="F882" s="104" t="str">
        <f>VLOOKUP(B882,'Planilha Orçamentária'!$N$9:$Q$330,4,0)</f>
        <v>m2</v>
      </c>
      <c r="G882" s="327">
        <f>SUM(F884:F900)</f>
        <v>602.99</v>
      </c>
    </row>
    <row r="883" spans="2:7" ht="25.5" customHeight="1" x14ac:dyDescent="0.2">
      <c r="B883" s="326"/>
      <c r="C883" s="4"/>
      <c r="D883" s="329" t="s">
        <v>423</v>
      </c>
      <c r="E883" s="329"/>
      <c r="F883" s="108"/>
      <c r="G883" s="327"/>
    </row>
    <row r="884" spans="2:7" ht="25.5" customHeight="1" x14ac:dyDescent="0.2">
      <c r="B884" s="326"/>
      <c r="C884" s="4"/>
      <c r="D884" s="328" t="s">
        <v>1116</v>
      </c>
      <c r="E884" s="328"/>
      <c r="F884" s="109">
        <v>7.62</v>
      </c>
      <c r="G884" s="327"/>
    </row>
    <row r="885" spans="2:7" ht="25.5" customHeight="1" x14ac:dyDescent="0.2">
      <c r="B885" s="326"/>
      <c r="C885" s="4"/>
      <c r="D885" s="328" t="s">
        <v>1069</v>
      </c>
      <c r="E885" s="328"/>
      <c r="F885" s="109">
        <v>0.38</v>
      </c>
      <c r="G885" s="327"/>
    </row>
    <row r="886" spans="2:7" ht="25.5" customHeight="1" x14ac:dyDescent="0.2">
      <c r="B886" s="326"/>
      <c r="C886" s="4"/>
      <c r="D886" s="328" t="s">
        <v>1070</v>
      </c>
      <c r="E886" s="328"/>
      <c r="F886" s="109">
        <v>0.62</v>
      </c>
      <c r="G886" s="327"/>
    </row>
    <row r="887" spans="2:7" ht="25.5" customHeight="1" x14ac:dyDescent="0.2">
      <c r="B887" s="326"/>
      <c r="C887" s="4"/>
      <c r="D887" s="328" t="s">
        <v>1117</v>
      </c>
      <c r="E887" s="328"/>
      <c r="F887" s="107">
        <v>112.11</v>
      </c>
      <c r="G887" s="327"/>
    </row>
    <row r="888" spans="2:7" ht="25.5" customHeight="1" x14ac:dyDescent="0.2">
      <c r="B888" s="326"/>
      <c r="C888" s="4"/>
      <c r="D888" s="328" t="s">
        <v>1118</v>
      </c>
      <c r="E888" s="328"/>
      <c r="F888" s="109">
        <v>5.04</v>
      </c>
      <c r="G888" s="327"/>
    </row>
    <row r="889" spans="2:7" ht="25.5" customHeight="1" x14ac:dyDescent="0.2">
      <c r="B889" s="326"/>
      <c r="C889" s="4"/>
      <c r="D889" s="328" t="s">
        <v>1119</v>
      </c>
      <c r="E889" s="328"/>
      <c r="F889" s="107">
        <v>22.16</v>
      </c>
      <c r="G889" s="327"/>
    </row>
    <row r="890" spans="2:7" ht="25.5" customHeight="1" x14ac:dyDescent="0.2">
      <c r="B890" s="326"/>
      <c r="C890" s="4"/>
      <c r="D890" s="328" t="s">
        <v>1120</v>
      </c>
      <c r="E890" s="328"/>
      <c r="F890" s="109">
        <v>1.57</v>
      </c>
      <c r="G890" s="327"/>
    </row>
    <row r="891" spans="2:7" ht="25.5" customHeight="1" x14ac:dyDescent="0.2">
      <c r="B891" s="326"/>
      <c r="C891" s="4"/>
      <c r="D891" s="329" t="s">
        <v>456</v>
      </c>
      <c r="E891" s="329"/>
      <c r="F891" s="107"/>
      <c r="G891" s="327"/>
    </row>
    <row r="892" spans="2:7" ht="12.75" customHeight="1" x14ac:dyDescent="0.2">
      <c r="B892" s="326"/>
      <c r="C892" s="4"/>
      <c r="D892" s="328" t="s">
        <v>1121</v>
      </c>
      <c r="E892" s="328"/>
      <c r="F892" s="107">
        <v>1.49</v>
      </c>
      <c r="G892" s="327"/>
    </row>
    <row r="893" spans="2:7" ht="25.5" customHeight="1" x14ac:dyDescent="0.2">
      <c r="B893" s="326"/>
      <c r="C893" s="4"/>
      <c r="D893" s="329" t="s">
        <v>491</v>
      </c>
      <c r="E893" s="329"/>
      <c r="F893" s="109"/>
      <c r="G893" s="327"/>
    </row>
    <row r="894" spans="2:7" ht="25.5" customHeight="1" x14ac:dyDescent="0.2">
      <c r="B894" s="326"/>
      <c r="C894" s="4"/>
      <c r="D894" s="328" t="s">
        <v>1122</v>
      </c>
      <c r="E894" s="328"/>
      <c r="F894" s="109">
        <v>69.42</v>
      </c>
      <c r="G894" s="327"/>
    </row>
    <row r="895" spans="2:7" ht="25.5" customHeight="1" x14ac:dyDescent="0.2">
      <c r="B895" s="326"/>
      <c r="C895" s="4"/>
      <c r="D895" s="329" t="s">
        <v>952</v>
      </c>
      <c r="E895" s="329"/>
      <c r="F895" s="107"/>
      <c r="G895" s="327"/>
    </row>
    <row r="896" spans="2:7" ht="12.75" customHeight="1" x14ac:dyDescent="0.2">
      <c r="B896" s="326"/>
      <c r="C896" s="4"/>
      <c r="D896" s="328" t="s">
        <v>1109</v>
      </c>
      <c r="E896" s="328"/>
      <c r="F896" s="107">
        <v>15.28</v>
      </c>
      <c r="G896" s="327"/>
    </row>
    <row r="897" spans="2:7" ht="25.5" customHeight="1" x14ac:dyDescent="0.2">
      <c r="B897" s="326"/>
      <c r="C897" s="4"/>
      <c r="D897" s="328" t="s">
        <v>1123</v>
      </c>
      <c r="E897" s="328"/>
      <c r="F897" s="107">
        <v>10.86</v>
      </c>
      <c r="G897" s="327"/>
    </row>
    <row r="898" spans="2:7" ht="25.5" customHeight="1" x14ac:dyDescent="0.2">
      <c r="B898" s="326"/>
      <c r="C898" s="4"/>
      <c r="D898" s="328" t="s">
        <v>1058</v>
      </c>
      <c r="E898" s="328"/>
      <c r="F898" s="107">
        <v>279.68</v>
      </c>
      <c r="G898" s="327"/>
    </row>
    <row r="899" spans="2:7" ht="25.5" customHeight="1" x14ac:dyDescent="0.2">
      <c r="B899" s="326"/>
      <c r="C899" s="4"/>
      <c r="D899" s="329" t="s">
        <v>1059</v>
      </c>
      <c r="E899" s="329"/>
      <c r="F899" s="107"/>
      <c r="G899" s="327"/>
    </row>
    <row r="900" spans="2:7" ht="12.75" customHeight="1" x14ac:dyDescent="0.2">
      <c r="B900" s="326"/>
      <c r="C900" s="4"/>
      <c r="D900" s="328" t="s">
        <v>1124</v>
      </c>
      <c r="E900" s="328"/>
      <c r="F900" s="107">
        <v>76.760000000000005</v>
      </c>
      <c r="G900" s="327"/>
    </row>
    <row r="901" spans="2:7" ht="25.5" customHeight="1" x14ac:dyDescent="0.2">
      <c r="B901" s="331">
        <v>110302</v>
      </c>
      <c r="C901" s="2" t="s">
        <v>19</v>
      </c>
      <c r="D901" s="104" t="str">
        <f>VLOOKUP(B901,'Planilha Orçamentária'!$N$10:$Q$330,2,0)</f>
        <v>5.4</v>
      </c>
      <c r="E901" s="105" t="str">
        <f>VLOOKUP(B901,'Planilha Orçamentária'!$N$9:$Q$330,3,0)</f>
        <v>Reboco tipo paulista de argamassa de cimento, cal hidratada CH1 e areia lavada traço 1:0.5:6, espessura 25 mm</v>
      </c>
      <c r="F901" s="104" t="str">
        <f>VLOOKUP(B901,'Planilha Orçamentária'!$N$9:$Q$330,4,0)</f>
        <v>m2</v>
      </c>
      <c r="G901" s="333">
        <f>SUM(F912:F961)</f>
        <v>2305.9300000000003</v>
      </c>
    </row>
    <row r="902" spans="2:7" ht="25.5" customHeight="1" x14ac:dyDescent="0.2">
      <c r="B902" s="331"/>
      <c r="C902" s="2"/>
      <c r="D902" s="329" t="s">
        <v>423</v>
      </c>
      <c r="E902" s="329"/>
      <c r="F902" s="108"/>
      <c r="G902" s="333"/>
    </row>
    <row r="903" spans="2:7" ht="25.5" customHeight="1" x14ac:dyDescent="0.2">
      <c r="B903" s="331"/>
      <c r="C903" s="2"/>
      <c r="D903" s="328" t="s">
        <v>1125</v>
      </c>
      <c r="E903" s="328"/>
      <c r="F903" s="109">
        <v>55.12</v>
      </c>
      <c r="G903" s="333"/>
    </row>
    <row r="904" spans="2:7" ht="12.75" customHeight="1" x14ac:dyDescent="0.2">
      <c r="B904" s="331"/>
      <c r="C904" s="2"/>
      <c r="D904" s="328" t="s">
        <v>1063</v>
      </c>
      <c r="E904" s="328"/>
      <c r="F904" s="109">
        <v>51.75</v>
      </c>
      <c r="G904" s="333"/>
    </row>
    <row r="905" spans="2:7" ht="12.75" customHeight="1" x14ac:dyDescent="0.2">
      <c r="B905" s="331"/>
      <c r="C905" s="2"/>
      <c r="D905" s="328" t="s">
        <v>1064</v>
      </c>
      <c r="E905" s="328"/>
      <c r="F905" s="109">
        <v>52.34</v>
      </c>
      <c r="G905" s="333"/>
    </row>
    <row r="906" spans="2:7" ht="12.75" customHeight="1" x14ac:dyDescent="0.2">
      <c r="B906" s="331"/>
      <c r="C906" s="2"/>
      <c r="D906" s="328" t="s">
        <v>1065</v>
      </c>
      <c r="E906" s="328"/>
      <c r="F906" s="109">
        <v>53.29</v>
      </c>
      <c r="G906" s="333"/>
    </row>
    <row r="907" spans="2:7" ht="12.75" customHeight="1" x14ac:dyDescent="0.2">
      <c r="B907" s="331"/>
      <c r="C907" s="2"/>
      <c r="D907" s="328" t="s">
        <v>1066</v>
      </c>
      <c r="E907" s="328"/>
      <c r="F907" s="109">
        <v>22.79</v>
      </c>
      <c r="G907" s="333"/>
    </row>
    <row r="908" spans="2:7" ht="12.75" customHeight="1" x14ac:dyDescent="0.2">
      <c r="B908" s="331"/>
      <c r="C908" s="2"/>
      <c r="D908" s="328" t="s">
        <v>1067</v>
      </c>
      <c r="E908" s="328"/>
      <c r="F908" s="109"/>
      <c r="G908" s="333"/>
    </row>
    <row r="909" spans="2:7" ht="25.5" customHeight="1" x14ac:dyDescent="0.2">
      <c r="B909" s="331"/>
      <c r="C909" s="2"/>
      <c r="D909" s="328" t="s">
        <v>1068</v>
      </c>
      <c r="E909" s="328"/>
      <c r="F909" s="109">
        <v>23.49</v>
      </c>
      <c r="G909" s="333"/>
    </row>
    <row r="910" spans="2:7" ht="25.5" customHeight="1" x14ac:dyDescent="0.2">
      <c r="B910" s="331"/>
      <c r="C910" s="2"/>
      <c r="D910" s="328" t="s">
        <v>1126</v>
      </c>
      <c r="E910" s="328"/>
      <c r="F910" s="107">
        <v>53.29</v>
      </c>
      <c r="G910" s="333"/>
    </row>
    <row r="911" spans="2:7" ht="12.75" customHeight="1" x14ac:dyDescent="0.2">
      <c r="B911" s="331"/>
      <c r="C911" s="2"/>
      <c r="D911" s="328" t="s">
        <v>1072</v>
      </c>
      <c r="E911" s="328"/>
      <c r="F911" s="109">
        <v>248.6</v>
      </c>
      <c r="G911" s="333"/>
    </row>
    <row r="912" spans="2:7" ht="12.75" customHeight="1" x14ac:dyDescent="0.2">
      <c r="B912" s="331"/>
      <c r="C912" s="2"/>
      <c r="D912" s="328" t="s">
        <v>1073</v>
      </c>
      <c r="E912" s="328"/>
      <c r="F912" s="109">
        <v>52</v>
      </c>
      <c r="G912" s="333"/>
    </row>
    <row r="913" spans="2:7" ht="25.5" customHeight="1" x14ac:dyDescent="0.2">
      <c r="B913" s="331"/>
      <c r="C913" s="2"/>
      <c r="D913" s="328" t="s">
        <v>1074</v>
      </c>
      <c r="E913" s="328"/>
      <c r="F913" s="109">
        <v>53.14</v>
      </c>
      <c r="G913" s="333"/>
    </row>
    <row r="914" spans="2:7" ht="12.75" customHeight="1" x14ac:dyDescent="0.2">
      <c r="B914" s="331"/>
      <c r="C914" s="2"/>
      <c r="D914" s="328" t="s">
        <v>1075</v>
      </c>
      <c r="E914" s="328"/>
      <c r="F914" s="109">
        <v>87.27</v>
      </c>
      <c r="G914" s="333"/>
    </row>
    <row r="915" spans="2:7" ht="12.75" customHeight="1" x14ac:dyDescent="0.2">
      <c r="B915" s="331"/>
      <c r="C915" s="2"/>
      <c r="D915" s="328" t="s">
        <v>1076</v>
      </c>
      <c r="E915" s="328"/>
      <c r="F915" s="109">
        <v>26.17</v>
      </c>
      <c r="G915" s="333"/>
    </row>
    <row r="916" spans="2:7" ht="12.75" customHeight="1" x14ac:dyDescent="0.2">
      <c r="B916" s="331"/>
      <c r="C916" s="2"/>
      <c r="D916" s="328" t="s">
        <v>1077</v>
      </c>
      <c r="E916" s="328"/>
      <c r="F916" s="109">
        <v>10.98</v>
      </c>
      <c r="G916" s="333"/>
    </row>
    <row r="917" spans="2:7" ht="12.75" customHeight="1" x14ac:dyDescent="0.2">
      <c r="B917" s="331"/>
      <c r="C917" s="2"/>
      <c r="D917" s="328" t="s">
        <v>445</v>
      </c>
      <c r="E917" s="328"/>
      <c r="F917" s="109">
        <v>14.89</v>
      </c>
      <c r="G917" s="333"/>
    </row>
    <row r="918" spans="2:7" ht="12.75" customHeight="1" x14ac:dyDescent="0.2">
      <c r="B918" s="331"/>
      <c r="C918" s="2"/>
      <c r="D918" s="328" t="s">
        <v>446</v>
      </c>
      <c r="E918" s="328"/>
      <c r="F918" s="109">
        <v>10.27</v>
      </c>
      <c r="G918" s="333"/>
    </row>
    <row r="919" spans="2:7" ht="12.75" customHeight="1" x14ac:dyDescent="0.2">
      <c r="B919" s="331"/>
      <c r="C919" s="2"/>
      <c r="D919" s="328" t="s">
        <v>1078</v>
      </c>
      <c r="E919" s="328"/>
      <c r="F919" s="109">
        <v>10.15</v>
      </c>
      <c r="G919" s="333"/>
    </row>
    <row r="920" spans="2:7" ht="12.75" customHeight="1" x14ac:dyDescent="0.2">
      <c r="B920" s="331"/>
      <c r="C920" s="2"/>
      <c r="D920" s="328" t="s">
        <v>1079</v>
      </c>
      <c r="E920" s="328"/>
      <c r="F920" s="109">
        <v>26.31</v>
      </c>
      <c r="G920" s="333"/>
    </row>
    <row r="921" spans="2:7" ht="12.75" customHeight="1" x14ac:dyDescent="0.2">
      <c r="B921" s="331"/>
      <c r="C921" s="2"/>
      <c r="D921" s="328" t="s">
        <v>1080</v>
      </c>
      <c r="E921" s="328"/>
      <c r="F921" s="109">
        <v>52.34</v>
      </c>
      <c r="G921" s="333"/>
    </row>
    <row r="922" spans="2:7" ht="12.75" customHeight="1" x14ac:dyDescent="0.2">
      <c r="B922" s="331"/>
      <c r="C922" s="2"/>
      <c r="D922" s="328" t="s">
        <v>1081</v>
      </c>
      <c r="E922" s="328"/>
      <c r="F922" s="109">
        <v>102.08</v>
      </c>
      <c r="G922" s="333"/>
    </row>
    <row r="923" spans="2:7" ht="12.75" customHeight="1" x14ac:dyDescent="0.2">
      <c r="B923" s="331"/>
      <c r="C923" s="2"/>
      <c r="D923" s="328" t="s">
        <v>1127</v>
      </c>
      <c r="E923" s="328"/>
      <c r="F923" s="109">
        <v>129.24</v>
      </c>
      <c r="G923" s="333"/>
    </row>
    <row r="924" spans="2:7" ht="25.5" customHeight="1" x14ac:dyDescent="0.2">
      <c r="B924" s="331"/>
      <c r="C924" s="2"/>
      <c r="D924" s="328" t="s">
        <v>1084</v>
      </c>
      <c r="E924" s="328"/>
      <c r="F924" s="109">
        <v>34.61</v>
      </c>
      <c r="G924" s="333"/>
    </row>
    <row r="925" spans="2:7" ht="12.75" customHeight="1" x14ac:dyDescent="0.2">
      <c r="B925" s="331"/>
      <c r="C925" s="2"/>
      <c r="D925" s="328" t="s">
        <v>1085</v>
      </c>
      <c r="E925" s="328"/>
      <c r="F925" s="109">
        <v>27.71</v>
      </c>
      <c r="G925" s="333"/>
    </row>
    <row r="926" spans="2:7" ht="25.5" customHeight="1" x14ac:dyDescent="0.2">
      <c r="B926" s="331"/>
      <c r="C926" s="2"/>
      <c r="D926" s="328" t="s">
        <v>1086</v>
      </c>
      <c r="E926" s="328"/>
      <c r="F926" s="109">
        <v>60.57</v>
      </c>
      <c r="G926" s="333"/>
    </row>
    <row r="927" spans="2:7" ht="12.75" customHeight="1" x14ac:dyDescent="0.2">
      <c r="B927" s="331"/>
      <c r="C927" s="2"/>
      <c r="D927" s="329" t="s">
        <v>456</v>
      </c>
      <c r="E927" s="329"/>
      <c r="F927" s="107"/>
      <c r="G927" s="333"/>
    </row>
    <row r="928" spans="2:7" ht="12.75" customHeight="1" x14ac:dyDescent="0.2">
      <c r="B928" s="331"/>
      <c r="C928" s="2"/>
      <c r="D928" s="328" t="s">
        <v>1087</v>
      </c>
      <c r="E928" s="328"/>
      <c r="F928" s="107">
        <v>53.29</v>
      </c>
      <c r="G928" s="333"/>
    </row>
    <row r="929" spans="2:7" ht="12.75" customHeight="1" x14ac:dyDescent="0.2">
      <c r="B929" s="331"/>
      <c r="C929" s="2"/>
      <c r="D929" s="328" t="s">
        <v>1088</v>
      </c>
      <c r="E929" s="328"/>
      <c r="F929" s="107">
        <v>51.76</v>
      </c>
      <c r="G929" s="333"/>
    </row>
    <row r="930" spans="2:7" ht="12.75" customHeight="1" x14ac:dyDescent="0.2">
      <c r="B930" s="331"/>
      <c r="C930" s="2"/>
      <c r="D930" s="328" t="s">
        <v>1089</v>
      </c>
      <c r="E930" s="328"/>
      <c r="F930" s="107">
        <v>53.29</v>
      </c>
      <c r="G930" s="333"/>
    </row>
    <row r="931" spans="2:7" ht="12.75" customHeight="1" x14ac:dyDescent="0.2">
      <c r="B931" s="331"/>
      <c r="C931" s="2"/>
      <c r="D931" s="328" t="s">
        <v>1090</v>
      </c>
      <c r="E931" s="328"/>
      <c r="F931" s="107">
        <v>53.3</v>
      </c>
      <c r="G931" s="333"/>
    </row>
    <row r="932" spans="2:7" ht="12.75" customHeight="1" x14ac:dyDescent="0.2">
      <c r="B932" s="331"/>
      <c r="C932" s="2"/>
      <c r="D932" s="328" t="s">
        <v>1091</v>
      </c>
      <c r="E932" s="328"/>
      <c r="F932" s="107">
        <v>51.4</v>
      </c>
      <c r="G932" s="333"/>
    </row>
    <row r="933" spans="2:7" ht="12.75" customHeight="1" x14ac:dyDescent="0.2">
      <c r="B933" s="331"/>
      <c r="C933" s="2"/>
      <c r="D933" s="328" t="s">
        <v>1092</v>
      </c>
      <c r="E933" s="328"/>
      <c r="F933" s="107">
        <v>1.19</v>
      </c>
      <c r="G933" s="333"/>
    </row>
    <row r="934" spans="2:7" ht="12.75" customHeight="1" x14ac:dyDescent="0.2">
      <c r="B934" s="331"/>
      <c r="C934" s="2"/>
      <c r="D934" s="328" t="s">
        <v>1093</v>
      </c>
      <c r="E934" s="328"/>
      <c r="F934" s="107">
        <v>1.19</v>
      </c>
      <c r="G934" s="333"/>
    </row>
    <row r="935" spans="2:7" ht="12.75" customHeight="1" x14ac:dyDescent="0.2">
      <c r="B935" s="331"/>
      <c r="C935" s="2"/>
      <c r="D935" s="328" t="s">
        <v>1094</v>
      </c>
      <c r="E935" s="328"/>
      <c r="F935" s="107">
        <v>52.95</v>
      </c>
      <c r="G935" s="333"/>
    </row>
    <row r="936" spans="2:7" ht="12.75" customHeight="1" x14ac:dyDescent="0.2">
      <c r="B936" s="331"/>
      <c r="C936" s="2"/>
      <c r="D936" s="328" t="s">
        <v>1095</v>
      </c>
      <c r="E936" s="328"/>
      <c r="F936" s="107">
        <v>53.15</v>
      </c>
      <c r="G936" s="333"/>
    </row>
    <row r="937" spans="2:7" ht="12.75" customHeight="1" x14ac:dyDescent="0.2">
      <c r="B937" s="331"/>
      <c r="C937" s="2"/>
      <c r="D937" s="328" t="s">
        <v>1096</v>
      </c>
      <c r="E937" s="328"/>
      <c r="F937" s="107">
        <v>53.29</v>
      </c>
      <c r="G937" s="333"/>
    </row>
    <row r="938" spans="2:7" ht="12.75" customHeight="1" x14ac:dyDescent="0.2">
      <c r="B938" s="331"/>
      <c r="C938" s="2"/>
      <c r="D938" s="328" t="s">
        <v>1097</v>
      </c>
      <c r="E938" s="328"/>
      <c r="F938" s="107">
        <v>53.29</v>
      </c>
      <c r="G938" s="333"/>
    </row>
    <row r="939" spans="2:7" ht="12.75" customHeight="1" x14ac:dyDescent="0.2">
      <c r="B939" s="331"/>
      <c r="C939" s="2"/>
      <c r="D939" s="328" t="s">
        <v>1098</v>
      </c>
      <c r="E939" s="328"/>
      <c r="F939" s="107">
        <v>51.76</v>
      </c>
      <c r="G939" s="333"/>
    </row>
    <row r="940" spans="2:7" ht="12.75" customHeight="1" x14ac:dyDescent="0.2">
      <c r="B940" s="331"/>
      <c r="C940" s="2"/>
      <c r="D940" s="328" t="s">
        <v>1099</v>
      </c>
      <c r="E940" s="328"/>
      <c r="F940" s="107">
        <v>53.29</v>
      </c>
      <c r="G940" s="333"/>
    </row>
    <row r="941" spans="2:7" ht="12.75" customHeight="1" x14ac:dyDescent="0.2">
      <c r="B941" s="331"/>
      <c r="C941" s="2"/>
      <c r="D941" s="328" t="s">
        <v>1100</v>
      </c>
      <c r="E941" s="328"/>
      <c r="F941" s="107">
        <v>53.3</v>
      </c>
      <c r="G941" s="333"/>
    </row>
    <row r="942" spans="2:7" ht="12.75" customHeight="1" x14ac:dyDescent="0.2">
      <c r="B942" s="331"/>
      <c r="C942" s="2"/>
      <c r="D942" s="328" t="s">
        <v>1101</v>
      </c>
      <c r="E942" s="328"/>
      <c r="F942" s="107">
        <v>52.34</v>
      </c>
      <c r="G942" s="333"/>
    </row>
    <row r="943" spans="2:7" ht="12.75" customHeight="1" x14ac:dyDescent="0.2">
      <c r="B943" s="331"/>
      <c r="C943" s="2"/>
      <c r="D943" s="328" t="s">
        <v>1102</v>
      </c>
      <c r="E943" s="328"/>
      <c r="F943" s="107">
        <v>52.94</v>
      </c>
      <c r="G943" s="333"/>
    </row>
    <row r="944" spans="2:7" ht="12.75" customHeight="1" x14ac:dyDescent="0.2">
      <c r="B944" s="331"/>
      <c r="C944" s="2"/>
      <c r="D944" s="328" t="s">
        <v>1103</v>
      </c>
      <c r="E944" s="328"/>
      <c r="F944" s="107">
        <v>26.16</v>
      </c>
      <c r="G944" s="333"/>
    </row>
    <row r="945" spans="2:7" ht="25.5" customHeight="1" x14ac:dyDescent="0.2">
      <c r="B945" s="331"/>
      <c r="C945" s="2"/>
      <c r="D945" s="328" t="s">
        <v>1104</v>
      </c>
      <c r="E945" s="328"/>
      <c r="F945" s="107">
        <v>26.17</v>
      </c>
      <c r="G945" s="333"/>
    </row>
    <row r="946" spans="2:7" ht="12.75" customHeight="1" x14ac:dyDescent="0.2">
      <c r="B946" s="331"/>
      <c r="C946" s="2"/>
      <c r="D946" s="328" t="s">
        <v>1105</v>
      </c>
      <c r="E946" s="328"/>
      <c r="F946" s="107">
        <v>52</v>
      </c>
      <c r="G946" s="333"/>
    </row>
    <row r="947" spans="2:7" ht="12.75" customHeight="1" x14ac:dyDescent="0.2">
      <c r="B947" s="331"/>
      <c r="C947" s="2"/>
      <c r="D947" s="328" t="s">
        <v>1106</v>
      </c>
      <c r="E947" s="328"/>
      <c r="F947" s="107">
        <v>53.15</v>
      </c>
      <c r="G947" s="333"/>
    </row>
    <row r="948" spans="2:7" ht="12.75" customHeight="1" x14ac:dyDescent="0.2">
      <c r="B948" s="331"/>
      <c r="C948" s="2"/>
      <c r="D948" s="328" t="s">
        <v>1107</v>
      </c>
      <c r="E948" s="328"/>
      <c r="F948" s="107">
        <v>53.29</v>
      </c>
      <c r="G948" s="333"/>
    </row>
    <row r="949" spans="2:7" ht="12.75" customHeight="1" x14ac:dyDescent="0.2">
      <c r="B949" s="331"/>
      <c r="C949" s="2"/>
      <c r="D949" s="328" t="s">
        <v>1128</v>
      </c>
      <c r="E949" s="328"/>
      <c r="F949" s="107">
        <v>2.27</v>
      </c>
      <c r="G949" s="333"/>
    </row>
    <row r="950" spans="2:7" ht="12.75" customHeight="1" x14ac:dyDescent="0.2">
      <c r="B950" s="331"/>
      <c r="C950" s="2"/>
      <c r="D950" s="329" t="s">
        <v>491</v>
      </c>
      <c r="E950" s="329"/>
      <c r="F950" s="109"/>
      <c r="G950" s="333"/>
    </row>
    <row r="951" spans="2:7" ht="12.75" customHeight="1" x14ac:dyDescent="0.2">
      <c r="B951" s="331"/>
      <c r="C951" s="2"/>
      <c r="D951" s="328" t="s">
        <v>1054</v>
      </c>
      <c r="E951" s="328"/>
      <c r="F951" s="109">
        <v>69.42</v>
      </c>
      <c r="G951" s="333"/>
    </row>
    <row r="952" spans="2:7" x14ac:dyDescent="0.2">
      <c r="B952" s="331"/>
      <c r="C952" s="2"/>
      <c r="D952" s="328"/>
      <c r="E952" s="328"/>
      <c r="F952" s="109"/>
      <c r="G952" s="319"/>
    </row>
    <row r="953" spans="2:7" ht="12.75" customHeight="1" x14ac:dyDescent="0.2">
      <c r="B953" s="331"/>
      <c r="C953" s="2"/>
      <c r="D953" s="329" t="s">
        <v>952</v>
      </c>
      <c r="E953" s="329"/>
      <c r="F953" s="107"/>
      <c r="G953" s="333"/>
    </row>
    <row r="954" spans="2:7" ht="25.5" customHeight="1" x14ac:dyDescent="0.2">
      <c r="B954" s="331"/>
      <c r="C954" s="2"/>
      <c r="D954" s="328" t="s">
        <v>1109</v>
      </c>
      <c r="E954" s="328"/>
      <c r="F954" s="107">
        <v>15.28</v>
      </c>
      <c r="G954" s="333"/>
    </row>
    <row r="955" spans="2:7" ht="25.5" customHeight="1" x14ac:dyDescent="0.2">
      <c r="B955" s="331"/>
      <c r="C955" s="2"/>
      <c r="D955" s="328" t="s">
        <v>1110</v>
      </c>
      <c r="E955" s="328"/>
      <c r="F955" s="107">
        <v>10.86</v>
      </c>
      <c r="G955" s="333"/>
    </row>
    <row r="956" spans="2:7" ht="25.5" customHeight="1" x14ac:dyDescent="0.2">
      <c r="B956" s="331"/>
      <c r="C956" s="2"/>
      <c r="D956" s="328" t="s">
        <v>1057</v>
      </c>
      <c r="E956" s="328"/>
      <c r="F956" s="107">
        <v>45.86</v>
      </c>
      <c r="G956" s="333"/>
    </row>
    <row r="957" spans="2:7" ht="25.5" customHeight="1" x14ac:dyDescent="0.2">
      <c r="B957" s="331"/>
      <c r="C957" s="2"/>
      <c r="D957" s="328" t="s">
        <v>1129</v>
      </c>
      <c r="E957" s="328"/>
      <c r="F957" s="107">
        <v>34.46</v>
      </c>
      <c r="G957" s="333"/>
    </row>
    <row r="958" spans="2:7" ht="12.75" customHeight="1" x14ac:dyDescent="0.2">
      <c r="B958" s="331"/>
      <c r="C958" s="2"/>
      <c r="D958" s="329" t="s">
        <v>547</v>
      </c>
      <c r="E958" s="329"/>
      <c r="F958" s="107"/>
      <c r="G958" s="333"/>
    </row>
    <row r="959" spans="2:7" ht="25.5" customHeight="1" x14ac:dyDescent="0.2">
      <c r="B959" s="331"/>
      <c r="C959" s="2"/>
      <c r="D959" s="330" t="s">
        <v>1114</v>
      </c>
      <c r="E959" s="330"/>
      <c r="F959" s="107">
        <v>280.31</v>
      </c>
      <c r="G959" s="333"/>
    </row>
    <row r="960" spans="2:7" ht="12.75" customHeight="1" x14ac:dyDescent="0.2">
      <c r="B960" s="331"/>
      <c r="C960" s="2"/>
      <c r="D960" s="352" t="s">
        <v>830</v>
      </c>
      <c r="E960" s="352"/>
      <c r="F960" s="107"/>
      <c r="G960" s="333"/>
    </row>
    <row r="961" spans="2:7" ht="12.75" customHeight="1" x14ac:dyDescent="0.2">
      <c r="B961" s="331"/>
      <c r="C961" s="2"/>
      <c r="D961" s="330" t="s">
        <v>1115</v>
      </c>
      <c r="E961" s="330"/>
      <c r="F961" s="107">
        <v>197.24</v>
      </c>
      <c r="G961" s="333"/>
    </row>
    <row r="962" spans="2:7" ht="25.5" customHeight="1" x14ac:dyDescent="0.2">
      <c r="B962" s="326">
        <v>50205</v>
      </c>
      <c r="C962" s="4" t="s">
        <v>19</v>
      </c>
      <c r="D962" s="104" t="str">
        <f>VLOOKUP(B962,'Planilha Orçamentária'!$N$10:$Q$330,2,0)</f>
        <v>5.5</v>
      </c>
      <c r="E962" s="105" t="str">
        <f>VLOOKUP(B962,'Planilha Orçamentária'!$N$9:$Q$330,3,0)</f>
        <v>Divisória sanitária de granito cinza andorinha esp. 3 cm, assentada com argamassa de cimento e areia no traço 1:3</v>
      </c>
      <c r="F962" s="104" t="str">
        <f>VLOOKUP(B962,'Planilha Orçamentária'!$N$9:$Q$330,4,0)</f>
        <v>m2</v>
      </c>
      <c r="G962" s="327">
        <f>SUM(F964:F968)</f>
        <v>56</v>
      </c>
    </row>
    <row r="963" spans="2:7" ht="25.5" customHeight="1" x14ac:dyDescent="0.2">
      <c r="B963" s="326"/>
      <c r="C963" s="4"/>
      <c r="D963" s="329" t="s">
        <v>423</v>
      </c>
      <c r="E963" s="329"/>
      <c r="F963" s="104"/>
      <c r="G963" s="327"/>
    </row>
    <row r="964" spans="2:7" ht="25.5" customHeight="1" x14ac:dyDescent="0.2">
      <c r="B964" s="326"/>
      <c r="C964" s="4"/>
      <c r="D964" s="328" t="s">
        <v>1130</v>
      </c>
      <c r="E964" s="328"/>
      <c r="F964" s="107">
        <v>12.21</v>
      </c>
      <c r="G964" s="327"/>
    </row>
    <row r="965" spans="2:7" ht="25.5" customHeight="1" x14ac:dyDescent="0.2">
      <c r="B965" s="326"/>
      <c r="C965" s="4"/>
      <c r="D965" s="328" t="s">
        <v>1131</v>
      </c>
      <c r="E965" s="328"/>
      <c r="F965" s="107">
        <v>12.21</v>
      </c>
      <c r="G965" s="327"/>
    </row>
    <row r="966" spans="2:7" ht="25.5" customHeight="1" x14ac:dyDescent="0.2">
      <c r="B966" s="326"/>
      <c r="C966" s="4"/>
      <c r="D966" s="329" t="s">
        <v>456</v>
      </c>
      <c r="E966" s="329"/>
      <c r="F966" s="107"/>
      <c r="G966" s="327"/>
    </row>
    <row r="967" spans="2:7" ht="25.5" customHeight="1" x14ac:dyDescent="0.2">
      <c r="B967" s="326"/>
      <c r="C967" s="4"/>
      <c r="D967" s="328" t="s">
        <v>1132</v>
      </c>
      <c r="E967" s="328"/>
      <c r="F967" s="107">
        <v>15.79</v>
      </c>
      <c r="G967" s="327"/>
    </row>
    <row r="968" spans="2:7" ht="25.5" customHeight="1" x14ac:dyDescent="0.2">
      <c r="B968" s="326"/>
      <c r="C968" s="4"/>
      <c r="D968" s="328" t="s">
        <v>1133</v>
      </c>
      <c r="E968" s="328"/>
      <c r="F968" s="107">
        <v>15.79</v>
      </c>
      <c r="G968" s="327"/>
    </row>
    <row r="969" spans="2:7" ht="25.5" customHeight="1" x14ac:dyDescent="0.2">
      <c r="B969" s="326">
        <v>50112</v>
      </c>
      <c r="C969" s="4" t="s">
        <v>19</v>
      </c>
      <c r="D969" s="104" t="str">
        <f>VLOOKUP(B969,'Planilha Orçamentária'!$N$10:$Q$330,2,0)</f>
        <v>5.6</v>
      </c>
      <c r="E969" s="105" t="str">
        <f>VLOOKUP(B969,'Planilha Orçamentária'!$N$9:$Q$330,3,0)</f>
        <v>Elemento vazado de concreto (Cobogó) 40 x 40 x 10 cm, tipo reto, assentados com argamassa de cimento e areia peneirada no traço 1:3, espessura das juntas 15 mm, preparo manual</v>
      </c>
      <c r="F969" s="104" t="str">
        <f>VLOOKUP(B969,'Planilha Orçamentária'!$N$9:$Q$330,4,0)</f>
        <v>m2</v>
      </c>
      <c r="G969" s="327">
        <f>SUM(F971:F974)</f>
        <v>63.620000000000005</v>
      </c>
    </row>
    <row r="970" spans="2:7" ht="25.5" customHeight="1" x14ac:dyDescent="0.2">
      <c r="B970" s="326"/>
      <c r="C970" s="4"/>
      <c r="D970" s="329" t="s">
        <v>423</v>
      </c>
      <c r="E970" s="329"/>
      <c r="F970" s="104"/>
      <c r="G970" s="327"/>
    </row>
    <row r="971" spans="2:7" ht="25.5" customHeight="1" x14ac:dyDescent="0.2">
      <c r="B971" s="326"/>
      <c r="C971" s="4"/>
      <c r="D971" s="328" t="s">
        <v>1134</v>
      </c>
      <c r="E971" s="328"/>
      <c r="F971" s="107">
        <v>31.7</v>
      </c>
      <c r="G971" s="327"/>
    </row>
    <row r="972" spans="2:7" ht="25.5" customHeight="1" x14ac:dyDescent="0.2">
      <c r="B972" s="326"/>
      <c r="C972" s="4"/>
      <c r="D972" s="328" t="s">
        <v>1135</v>
      </c>
      <c r="E972" s="328"/>
      <c r="F972" s="107">
        <v>30.64</v>
      </c>
      <c r="G972" s="327"/>
    </row>
    <row r="973" spans="2:7" ht="25.5" customHeight="1" x14ac:dyDescent="0.2">
      <c r="B973" s="326"/>
      <c r="C973" s="4"/>
      <c r="D973" s="329" t="s">
        <v>830</v>
      </c>
      <c r="E973" s="329"/>
      <c r="F973" s="104"/>
      <c r="G973" s="327"/>
    </row>
    <row r="974" spans="2:7" ht="25.5" customHeight="1" x14ac:dyDescent="0.2">
      <c r="B974" s="326"/>
      <c r="C974" s="4"/>
      <c r="D974" s="328" t="s">
        <v>1136</v>
      </c>
      <c r="E974" s="328"/>
      <c r="F974" s="107">
        <v>1.28</v>
      </c>
      <c r="G974" s="327"/>
    </row>
    <row r="975" spans="2:7" ht="25.5" customHeight="1" x14ac:dyDescent="0.2">
      <c r="B975" s="353">
        <v>50301</v>
      </c>
      <c r="C975" s="4" t="s">
        <v>19</v>
      </c>
      <c r="D975" s="104" t="str">
        <f>VLOOKUP(B975,'Planilha Orçamentária'!$N$10:$Q$330,2,0)</f>
        <v>5.7</v>
      </c>
      <c r="E975" s="105" t="str">
        <f>VLOOKUP(B975,'Planilha Orçamentária'!$N$9:$Q$330,3,0)</f>
        <v>Verga/contraverga reta de concreto armado moldada in loco 10 x 5 cm, Fck = 15 MPa, inclusive forma, armação e desforma, comprimento inferior a 2.0 metros</v>
      </c>
      <c r="F975" s="108" t="str">
        <f>VLOOKUP(B975,'Planilha Orçamentária'!$N$9:$Q$330,4,0)</f>
        <v>m</v>
      </c>
      <c r="G975" s="327">
        <f>SUM(F977)</f>
        <v>2</v>
      </c>
    </row>
    <row r="976" spans="2:7" ht="25.5" customHeight="1" x14ac:dyDescent="0.2">
      <c r="B976" s="353"/>
      <c r="C976" s="4"/>
      <c r="D976" s="329" t="s">
        <v>830</v>
      </c>
      <c r="E976" s="329"/>
      <c r="F976" s="108"/>
      <c r="G976" s="327"/>
    </row>
    <row r="977" spans="2:7" ht="25.5" customHeight="1" x14ac:dyDescent="0.2">
      <c r="B977" s="353"/>
      <c r="C977" s="4"/>
      <c r="D977" s="328" t="s">
        <v>1137</v>
      </c>
      <c r="E977" s="328"/>
      <c r="F977" s="122">
        <v>2</v>
      </c>
      <c r="G977" s="327"/>
    </row>
    <row r="978" spans="2:7" ht="25.5" customHeight="1" x14ac:dyDescent="0.2">
      <c r="B978" s="353" t="s">
        <v>95</v>
      </c>
      <c r="C978" s="353"/>
      <c r="D978" s="104" t="str">
        <f>VLOOKUP(B978,'Planilha Orçamentária'!$N$10:$Q$330,2,0)</f>
        <v>5.8</v>
      </c>
      <c r="E978" s="105" t="str">
        <f>VLOOKUP(B978,'Planilha Orçamentária'!$N$9:$Q$330,3,0)</f>
        <v>Divisória fixa em vidro temperado 10 mm, com abertura.</v>
      </c>
      <c r="F978" s="108" t="str">
        <f>VLOOKUP(B978,'Planilha Orçamentária'!$N$9:$Q$330,4,0)</f>
        <v>m2</v>
      </c>
      <c r="G978" s="327">
        <f>SUM(F980:F981)</f>
        <v>5.71</v>
      </c>
    </row>
    <row r="979" spans="2:7" ht="25.5" customHeight="1" x14ac:dyDescent="0.2">
      <c r="B979" s="353"/>
      <c r="C979" s="353"/>
      <c r="D979" s="329" t="s">
        <v>423</v>
      </c>
      <c r="E979" s="329"/>
      <c r="F979" s="108"/>
      <c r="G979" s="327"/>
    </row>
    <row r="980" spans="2:7" ht="25.5" customHeight="1" x14ac:dyDescent="0.2">
      <c r="B980" s="353"/>
      <c r="C980" s="353"/>
      <c r="D980" s="328" t="s">
        <v>1138</v>
      </c>
      <c r="E980" s="328"/>
      <c r="F980" s="122">
        <v>2.2999999999999998</v>
      </c>
      <c r="G980" s="327"/>
    </row>
    <row r="981" spans="2:7" ht="25.5" customHeight="1" x14ac:dyDescent="0.2">
      <c r="B981" s="353"/>
      <c r="C981" s="353"/>
      <c r="D981" s="354" t="s">
        <v>1139</v>
      </c>
      <c r="E981" s="354"/>
      <c r="F981" s="124">
        <v>3.41</v>
      </c>
      <c r="G981" s="327"/>
    </row>
    <row r="982" spans="2:7" x14ac:dyDescent="0.2">
      <c r="B982" s="125"/>
    </row>
    <row r="983" spans="2:7" x14ac:dyDescent="0.2">
      <c r="B983" s="325">
        <v>6</v>
      </c>
      <c r="C983" s="325"/>
      <c r="D983" s="325"/>
      <c r="E983" s="36" t="str">
        <f>VLOOKUP(B983,'Planilha Orçamentária'!$1:$1048576,4,0)</f>
        <v>PISOS</v>
      </c>
      <c r="F983" s="102"/>
      <c r="G983" s="103"/>
    </row>
    <row r="984" spans="2:7" ht="25.5" customHeight="1" x14ac:dyDescent="0.2">
      <c r="B984" s="353">
        <v>130104</v>
      </c>
      <c r="C984" s="4" t="s">
        <v>19</v>
      </c>
      <c r="D984" s="104" t="str">
        <f>VLOOKUP(B984,'Planilha Orçamentária'!$N$10:$Q$330,2,0)</f>
        <v>6.1</v>
      </c>
      <c r="E984" s="105" t="str">
        <f>VLOOKUP(B984,'Planilha Orçamentária'!$N$9:$Q$330,3,0)</f>
        <v>Regularização de base p/ revestimento cerâmico, com argamassa de cimento e areia no traço 1:5, espessura 5cm</v>
      </c>
      <c r="F984" s="104" t="str">
        <f>VLOOKUP(B984,'Planilha Orçamentária'!$N$9:$Q$330,4,0)</f>
        <v>m2</v>
      </c>
      <c r="G984" s="327">
        <f>SUM(F986:F987)</f>
        <v>34.01</v>
      </c>
    </row>
    <row r="985" spans="2:7" ht="12.75" customHeight="1" x14ac:dyDescent="0.2">
      <c r="B985" s="353"/>
      <c r="C985" s="4"/>
      <c r="D985" s="329" t="s">
        <v>423</v>
      </c>
      <c r="E985" s="329"/>
      <c r="F985" s="104"/>
      <c r="G985" s="327"/>
    </row>
    <row r="986" spans="2:7" ht="12.75" customHeight="1" x14ac:dyDescent="0.2">
      <c r="B986" s="353"/>
      <c r="C986" s="4"/>
      <c r="D986" s="328" t="s">
        <v>1140</v>
      </c>
      <c r="E986" s="328"/>
      <c r="F986" s="122">
        <v>15.88</v>
      </c>
      <c r="G986" s="327"/>
    </row>
    <row r="987" spans="2:7" ht="12.75" customHeight="1" x14ac:dyDescent="0.2">
      <c r="B987" s="353"/>
      <c r="C987" s="4"/>
      <c r="D987" s="328" t="s">
        <v>1141</v>
      </c>
      <c r="E987" s="328"/>
      <c r="F987" s="122">
        <v>18.13</v>
      </c>
      <c r="G987" s="327"/>
    </row>
    <row r="988" spans="2:7" ht="25.5" customHeight="1" x14ac:dyDescent="0.2">
      <c r="B988" s="353">
        <v>130109</v>
      </c>
      <c r="C988" s="4" t="s">
        <v>19</v>
      </c>
      <c r="D988" s="104" t="str">
        <f>VLOOKUP(B988,'Planilha Orçamentária'!$N$10:$Q$330,2,0)</f>
        <v>6.2</v>
      </c>
      <c r="E988" s="105" t="str">
        <f>VLOOKUP(B988,'Planilha Orçamentária'!$N$9:$Q$330,3,0)</f>
        <v>Lastro regularizado e impermeabilizado de concreto não estrutural, espessura de 8 cm</v>
      </c>
      <c r="F988" s="104" t="str">
        <f>VLOOKUP(B988,'Planilha Orçamentária'!$N$9:$Q$330,4,0)</f>
        <v>m2</v>
      </c>
      <c r="G988" s="327">
        <f>SUM(F990)</f>
        <v>26.87</v>
      </c>
    </row>
    <row r="989" spans="2:7" ht="12.75" customHeight="1" x14ac:dyDescent="0.2">
      <c r="B989" s="353"/>
      <c r="C989" s="4"/>
      <c r="D989" s="329" t="s">
        <v>830</v>
      </c>
      <c r="E989" s="329"/>
      <c r="F989" s="104"/>
      <c r="G989" s="327"/>
    </row>
    <row r="990" spans="2:7" ht="12.75" customHeight="1" x14ac:dyDescent="0.2">
      <c r="B990" s="353"/>
      <c r="C990" s="4"/>
      <c r="D990" s="328" t="s">
        <v>1142</v>
      </c>
      <c r="E990" s="328"/>
      <c r="F990" s="122">
        <v>26.87</v>
      </c>
      <c r="G990" s="327"/>
    </row>
    <row r="991" spans="2:7" ht="51" customHeight="1" x14ac:dyDescent="0.2">
      <c r="B991" s="326">
        <v>130234</v>
      </c>
      <c r="C991" s="4" t="s">
        <v>19</v>
      </c>
      <c r="D991" s="104" t="str">
        <f>VLOOKUP(B991,'Planilha Orçamentária'!$N$10:$Q$330,2,0)</f>
        <v>6.3</v>
      </c>
      <c r="E991" s="105" t="str">
        <f>VLOOKUP(B991,'Planilha Orçamentária'!$N$9:$Q$330,3,0)</f>
        <v>Porcelanato natural retificado, acabamento acetinado, dim. 60x60cm, ref. PLATINA NA Eliane/equiv, utilizando dupla colagem de argamassa colante para porcelanato tipo ACIII e rejunte e rejunte 3mm para porcelanato</v>
      </c>
      <c r="F991" s="104" t="str">
        <f>VLOOKUP(B991,'Planilha Orçamentária'!$N$9:$Q$330,4,0)</f>
        <v>m2</v>
      </c>
      <c r="G991" s="327">
        <f>SUM(F992:F1042)</f>
        <v>2405.1800000000003</v>
      </c>
    </row>
    <row r="992" spans="2:7" ht="12.75" customHeight="1" x14ac:dyDescent="0.2">
      <c r="B992" s="326"/>
      <c r="C992" s="4"/>
      <c r="D992" s="329" t="s">
        <v>423</v>
      </c>
      <c r="E992" s="329"/>
      <c r="F992" s="104"/>
      <c r="G992" s="327"/>
    </row>
    <row r="993" spans="2:7" ht="12.75" customHeight="1" x14ac:dyDescent="0.2">
      <c r="B993" s="326"/>
      <c r="C993" s="4"/>
      <c r="D993" s="328" t="s">
        <v>1143</v>
      </c>
      <c r="E993" s="328"/>
      <c r="F993" s="40">
        <v>42.36</v>
      </c>
      <c r="G993" s="327"/>
    </row>
    <row r="994" spans="2:7" ht="12.75" customHeight="1" x14ac:dyDescent="0.2">
      <c r="B994" s="326"/>
      <c r="C994" s="4"/>
      <c r="D994" s="328" t="s">
        <v>425</v>
      </c>
      <c r="E994" s="328"/>
      <c r="F994" s="40">
        <v>49.86</v>
      </c>
      <c r="G994" s="327"/>
    </row>
    <row r="995" spans="2:7" ht="12.75" customHeight="1" x14ac:dyDescent="0.2">
      <c r="B995" s="326"/>
      <c r="C995" s="4"/>
      <c r="D995" s="328" t="s">
        <v>1144</v>
      </c>
      <c r="E995" s="328"/>
      <c r="F995" s="40">
        <v>51.39</v>
      </c>
      <c r="G995" s="327"/>
    </row>
    <row r="996" spans="2:7" ht="12.75" customHeight="1" x14ac:dyDescent="0.2">
      <c r="B996" s="326"/>
      <c r="C996" s="4"/>
      <c r="D996" s="328" t="s">
        <v>427</v>
      </c>
      <c r="E996" s="328"/>
      <c r="F996" s="42">
        <v>51.4</v>
      </c>
      <c r="G996" s="327"/>
    </row>
    <row r="997" spans="2:7" ht="12.75" customHeight="1" x14ac:dyDescent="0.2">
      <c r="B997" s="326"/>
      <c r="C997" s="4"/>
      <c r="D997" s="328" t="s">
        <v>1145</v>
      </c>
      <c r="E997" s="328"/>
      <c r="F997" s="42">
        <v>22.79</v>
      </c>
      <c r="G997" s="327"/>
    </row>
    <row r="998" spans="2:7" ht="12.75" customHeight="1" x14ac:dyDescent="0.2">
      <c r="B998" s="326"/>
      <c r="C998" s="4"/>
      <c r="D998" s="328" t="s">
        <v>1146</v>
      </c>
      <c r="E998" s="328"/>
      <c r="F998" s="42">
        <v>2.2400000000000002</v>
      </c>
      <c r="G998" s="327"/>
    </row>
    <row r="999" spans="2:7" ht="12.75" customHeight="1" x14ac:dyDescent="0.2">
      <c r="B999" s="326"/>
      <c r="C999" s="4"/>
      <c r="D999" s="328" t="s">
        <v>430</v>
      </c>
      <c r="E999" s="328"/>
      <c r="F999" s="42">
        <v>22.54</v>
      </c>
      <c r="G999" s="327"/>
    </row>
    <row r="1000" spans="2:7" ht="12.75" customHeight="1" x14ac:dyDescent="0.2">
      <c r="B1000" s="326"/>
      <c r="C1000" s="4"/>
      <c r="D1000" s="328" t="s">
        <v>1147</v>
      </c>
      <c r="E1000" s="328"/>
      <c r="F1000" s="42">
        <v>2.2400000000000002</v>
      </c>
      <c r="G1000" s="327"/>
    </row>
    <row r="1001" spans="2:7" ht="12.75" customHeight="1" x14ac:dyDescent="0.2">
      <c r="B1001" s="326"/>
      <c r="C1001" s="4"/>
      <c r="D1001" s="328" t="s">
        <v>1148</v>
      </c>
      <c r="E1001" s="328"/>
      <c r="F1001" s="42">
        <v>3.6</v>
      </c>
      <c r="G1001" s="327"/>
    </row>
    <row r="1002" spans="2:7" ht="12.75" customHeight="1" x14ac:dyDescent="0.2">
      <c r="B1002" s="326"/>
      <c r="C1002" s="4"/>
      <c r="D1002" s="328" t="s">
        <v>1149</v>
      </c>
      <c r="E1002" s="328"/>
      <c r="F1002" s="42">
        <v>21.13</v>
      </c>
      <c r="G1002" s="327"/>
    </row>
    <row r="1003" spans="2:7" ht="12.75" customHeight="1" x14ac:dyDescent="0.2">
      <c r="B1003" s="326"/>
      <c r="C1003" s="4"/>
      <c r="D1003" s="328" t="s">
        <v>1150</v>
      </c>
      <c r="E1003" s="328"/>
      <c r="F1003" s="42">
        <v>3.61</v>
      </c>
      <c r="G1003" s="327"/>
    </row>
    <row r="1004" spans="2:7" ht="12.75" customHeight="1" x14ac:dyDescent="0.2">
      <c r="B1004" s="326"/>
      <c r="C1004" s="4"/>
      <c r="D1004" s="328" t="s">
        <v>1151</v>
      </c>
      <c r="E1004" s="328"/>
      <c r="F1004" s="42">
        <v>21.13</v>
      </c>
      <c r="G1004" s="327"/>
    </row>
    <row r="1005" spans="2:7" ht="12.75" customHeight="1" x14ac:dyDescent="0.2">
      <c r="B1005" s="326"/>
      <c r="C1005" s="4"/>
      <c r="D1005" s="328" t="s">
        <v>1152</v>
      </c>
      <c r="E1005" s="328"/>
      <c r="F1005" s="42">
        <v>39.6</v>
      </c>
      <c r="G1005" s="327"/>
    </row>
    <row r="1006" spans="2:7" ht="12.75" customHeight="1" x14ac:dyDescent="0.2">
      <c r="B1006" s="326"/>
      <c r="C1006" s="4"/>
      <c r="D1006" s="328" t="s">
        <v>1153</v>
      </c>
      <c r="E1006" s="328"/>
      <c r="F1006" s="42">
        <v>28.15</v>
      </c>
      <c r="G1006" s="327"/>
    </row>
    <row r="1007" spans="2:7" ht="12.75" customHeight="1" x14ac:dyDescent="0.2">
      <c r="B1007" s="326"/>
      <c r="C1007" s="4"/>
      <c r="D1007" s="328" t="s">
        <v>440</v>
      </c>
      <c r="E1007" s="328"/>
      <c r="F1007" s="42">
        <v>51.05</v>
      </c>
      <c r="G1007" s="327"/>
    </row>
    <row r="1008" spans="2:7" ht="12.75" customHeight="1" x14ac:dyDescent="0.2">
      <c r="B1008" s="326"/>
      <c r="C1008" s="4"/>
      <c r="D1008" s="328" t="s">
        <v>1154</v>
      </c>
      <c r="E1008" s="328"/>
      <c r="F1008" s="42">
        <v>51.25</v>
      </c>
      <c r="G1008" s="327"/>
    </row>
    <row r="1009" spans="2:7" ht="12.75" customHeight="1" x14ac:dyDescent="0.2">
      <c r="B1009" s="326"/>
      <c r="C1009" s="4"/>
      <c r="D1009" s="328" t="s">
        <v>443</v>
      </c>
      <c r="E1009" s="328"/>
      <c r="F1009" s="42">
        <v>25.22</v>
      </c>
      <c r="G1009" s="327"/>
    </row>
    <row r="1010" spans="2:7" ht="12.75" customHeight="1" x14ac:dyDescent="0.2">
      <c r="B1010" s="326"/>
      <c r="C1010" s="4"/>
      <c r="D1010" s="328" t="s">
        <v>444</v>
      </c>
      <c r="E1010" s="328"/>
      <c r="F1010" s="42">
        <v>10.029999999999999</v>
      </c>
      <c r="G1010" s="327"/>
    </row>
    <row r="1011" spans="2:7" ht="12.75" customHeight="1" x14ac:dyDescent="0.2">
      <c r="B1011" s="326"/>
      <c r="C1011" s="4"/>
      <c r="D1011" s="328" t="s">
        <v>447</v>
      </c>
      <c r="E1011" s="328"/>
      <c r="F1011" s="42">
        <v>9.1999999999999993</v>
      </c>
      <c r="G1011" s="327"/>
    </row>
    <row r="1012" spans="2:7" ht="12.75" customHeight="1" x14ac:dyDescent="0.2">
      <c r="B1012" s="326"/>
      <c r="C1012" s="4"/>
      <c r="D1012" s="328" t="s">
        <v>446</v>
      </c>
      <c r="E1012" s="328"/>
      <c r="F1012" s="42">
        <v>10.27</v>
      </c>
      <c r="G1012" s="327"/>
    </row>
    <row r="1013" spans="2:7" ht="12.75" customHeight="1" x14ac:dyDescent="0.2">
      <c r="B1013" s="326"/>
      <c r="C1013" s="4"/>
      <c r="D1013" s="328" t="s">
        <v>445</v>
      </c>
      <c r="E1013" s="328"/>
      <c r="F1013" s="42">
        <v>14.89</v>
      </c>
      <c r="G1013" s="327"/>
    </row>
    <row r="1014" spans="2:7" ht="12.75" customHeight="1" x14ac:dyDescent="0.2">
      <c r="B1014" s="326"/>
      <c r="C1014" s="4"/>
      <c r="D1014" s="328" t="s">
        <v>449</v>
      </c>
      <c r="E1014" s="328"/>
      <c r="F1014" s="42">
        <v>25.36</v>
      </c>
      <c r="G1014" s="327"/>
    </row>
    <row r="1015" spans="2:7" ht="12.75" customHeight="1" x14ac:dyDescent="0.2">
      <c r="B1015" s="326"/>
      <c r="C1015" s="4"/>
      <c r="D1015" s="328" t="s">
        <v>450</v>
      </c>
      <c r="E1015" s="328"/>
      <c r="F1015" s="42">
        <v>51.39</v>
      </c>
      <c r="G1015" s="327"/>
    </row>
    <row r="1016" spans="2:7" ht="12.75" customHeight="1" x14ac:dyDescent="0.2">
      <c r="B1016" s="326"/>
      <c r="C1016" s="4"/>
      <c r="D1016" s="328" t="s">
        <v>1155</v>
      </c>
      <c r="E1016" s="328"/>
      <c r="F1016" s="42">
        <v>103.61</v>
      </c>
      <c r="G1016" s="327"/>
    </row>
    <row r="1017" spans="2:7" ht="12.75" customHeight="1" x14ac:dyDescent="0.2">
      <c r="B1017" s="326"/>
      <c r="C1017" s="4"/>
      <c r="D1017" s="328" t="s">
        <v>1156</v>
      </c>
      <c r="E1017" s="328"/>
      <c r="F1017" s="42">
        <v>23.74</v>
      </c>
      <c r="G1017" s="327"/>
    </row>
    <row r="1018" spans="2:7" ht="12.75" customHeight="1" x14ac:dyDescent="0.2">
      <c r="B1018" s="326"/>
      <c r="C1018" s="4"/>
      <c r="D1018" s="328" t="s">
        <v>1157</v>
      </c>
      <c r="E1018" s="328"/>
      <c r="F1018" s="42">
        <v>464.96</v>
      </c>
      <c r="G1018" s="327"/>
    </row>
    <row r="1019" spans="2:7" ht="12.75" customHeight="1" x14ac:dyDescent="0.2">
      <c r="B1019" s="326"/>
      <c r="C1019" s="4"/>
      <c r="D1019" s="328" t="s">
        <v>1158</v>
      </c>
      <c r="E1019" s="328"/>
      <c r="F1019" s="42">
        <v>24.87</v>
      </c>
      <c r="G1019" s="327"/>
    </row>
    <row r="1020" spans="2:7" ht="12.75" customHeight="1" x14ac:dyDescent="0.2">
      <c r="B1020" s="326"/>
      <c r="C1020" s="4"/>
      <c r="D1020" s="329" t="s">
        <v>456</v>
      </c>
      <c r="E1020" s="329"/>
      <c r="F1020" s="42"/>
      <c r="G1020" s="327"/>
    </row>
    <row r="1021" spans="2:7" ht="12.75" customHeight="1" x14ac:dyDescent="0.2">
      <c r="B1021" s="326"/>
      <c r="C1021" s="4"/>
      <c r="D1021" s="328" t="s">
        <v>1159</v>
      </c>
      <c r="E1021" s="328"/>
      <c r="F1021" s="42">
        <v>51.39</v>
      </c>
      <c r="G1021" s="327"/>
    </row>
    <row r="1022" spans="2:7" ht="12.75" customHeight="1" x14ac:dyDescent="0.2">
      <c r="B1022" s="326"/>
      <c r="C1022" s="4"/>
      <c r="D1022" s="328" t="s">
        <v>1160</v>
      </c>
      <c r="E1022" s="328"/>
      <c r="F1022" s="42">
        <v>49.86</v>
      </c>
      <c r="G1022" s="327"/>
    </row>
    <row r="1023" spans="2:7" ht="12.75" customHeight="1" x14ac:dyDescent="0.2">
      <c r="B1023" s="326"/>
      <c r="C1023" s="4"/>
      <c r="D1023" s="328" t="s">
        <v>1161</v>
      </c>
      <c r="E1023" s="328"/>
      <c r="F1023" s="42">
        <v>51.39</v>
      </c>
      <c r="G1023" s="327"/>
    </row>
    <row r="1024" spans="2:7" ht="12.75" customHeight="1" x14ac:dyDescent="0.2">
      <c r="B1024" s="326"/>
      <c r="C1024" s="4"/>
      <c r="D1024" s="328" t="s">
        <v>1162</v>
      </c>
      <c r="E1024" s="328"/>
      <c r="F1024" s="42">
        <v>51.4</v>
      </c>
      <c r="G1024" s="327"/>
    </row>
    <row r="1025" spans="2:7" ht="12.75" customHeight="1" x14ac:dyDescent="0.2">
      <c r="B1025" s="326"/>
      <c r="C1025" s="4"/>
      <c r="D1025" s="328" t="s">
        <v>1163</v>
      </c>
      <c r="E1025" s="328"/>
      <c r="F1025" s="42">
        <v>51.4</v>
      </c>
      <c r="G1025" s="327"/>
    </row>
    <row r="1026" spans="2:7" ht="12.75" customHeight="1" x14ac:dyDescent="0.2">
      <c r="B1026" s="326"/>
      <c r="C1026" s="4"/>
      <c r="D1026" s="328" t="s">
        <v>1164</v>
      </c>
      <c r="E1026" s="328"/>
      <c r="F1026" s="42">
        <v>24.95</v>
      </c>
      <c r="G1026" s="327"/>
    </row>
    <row r="1027" spans="2:7" ht="12.75" customHeight="1" x14ac:dyDescent="0.2">
      <c r="B1027" s="326"/>
      <c r="C1027" s="4"/>
      <c r="D1027" s="328" t="s">
        <v>464</v>
      </c>
      <c r="E1027" s="328"/>
      <c r="F1027" s="42">
        <v>24.95</v>
      </c>
      <c r="G1027" s="327"/>
    </row>
    <row r="1028" spans="2:7" ht="12.75" customHeight="1" x14ac:dyDescent="0.2">
      <c r="B1028" s="326"/>
      <c r="C1028" s="4"/>
      <c r="D1028" s="328" t="s">
        <v>465</v>
      </c>
      <c r="E1028" s="328"/>
      <c r="F1028" s="42">
        <v>51.05</v>
      </c>
      <c r="G1028" s="327"/>
    </row>
    <row r="1029" spans="2:7" ht="12.75" customHeight="1" x14ac:dyDescent="0.2">
      <c r="B1029" s="326"/>
      <c r="C1029" s="4"/>
      <c r="D1029" s="328" t="s">
        <v>466</v>
      </c>
      <c r="E1029" s="328"/>
      <c r="F1029" s="42">
        <v>51.25</v>
      </c>
      <c r="G1029" s="327"/>
    </row>
    <row r="1030" spans="2:7" ht="12.75" customHeight="1" x14ac:dyDescent="0.2">
      <c r="B1030" s="326"/>
      <c r="C1030" s="4"/>
      <c r="D1030" s="328" t="s">
        <v>467</v>
      </c>
      <c r="E1030" s="328"/>
      <c r="F1030" s="42">
        <v>51.39</v>
      </c>
      <c r="G1030" s="327"/>
    </row>
    <row r="1031" spans="2:7" ht="12.75" customHeight="1" x14ac:dyDescent="0.2">
      <c r="B1031" s="326"/>
      <c r="C1031" s="4"/>
      <c r="D1031" s="328" t="s">
        <v>478</v>
      </c>
      <c r="E1031" s="328"/>
      <c r="F1031" s="42">
        <v>51.39</v>
      </c>
      <c r="G1031" s="327"/>
    </row>
    <row r="1032" spans="2:7" ht="12.75" customHeight="1" x14ac:dyDescent="0.2">
      <c r="B1032" s="326"/>
      <c r="C1032" s="4"/>
      <c r="D1032" s="328" t="s">
        <v>477</v>
      </c>
      <c r="E1032" s="328"/>
      <c r="F1032" s="42">
        <v>49.86</v>
      </c>
      <c r="G1032" s="327"/>
    </row>
    <row r="1033" spans="2:7" ht="12.75" customHeight="1" x14ac:dyDescent="0.2">
      <c r="B1033" s="326"/>
      <c r="C1033" s="4"/>
      <c r="D1033" s="328" t="s">
        <v>476</v>
      </c>
      <c r="E1033" s="328"/>
      <c r="F1033" s="42">
        <v>51.39</v>
      </c>
      <c r="G1033" s="327"/>
    </row>
    <row r="1034" spans="2:7" ht="12.75" customHeight="1" x14ac:dyDescent="0.2">
      <c r="B1034" s="326"/>
      <c r="C1034" s="4"/>
      <c r="D1034" s="328" t="s">
        <v>1165</v>
      </c>
      <c r="E1034" s="328"/>
      <c r="F1034" s="42">
        <v>51.4</v>
      </c>
      <c r="G1034" s="327"/>
    </row>
    <row r="1035" spans="2:7" ht="12.75" customHeight="1" x14ac:dyDescent="0.2">
      <c r="B1035" s="326"/>
      <c r="C1035" s="4"/>
      <c r="D1035" s="328" t="s">
        <v>474</v>
      </c>
      <c r="E1035" s="328"/>
      <c r="F1035" s="42">
        <v>51.39</v>
      </c>
      <c r="G1035" s="327"/>
    </row>
    <row r="1036" spans="2:7" ht="12.75" customHeight="1" x14ac:dyDescent="0.2">
      <c r="B1036" s="326"/>
      <c r="C1036" s="4"/>
      <c r="D1036" s="328" t="s">
        <v>473</v>
      </c>
      <c r="E1036" s="328"/>
      <c r="F1036" s="42">
        <v>51.04</v>
      </c>
      <c r="G1036" s="327"/>
    </row>
    <row r="1037" spans="2:7" ht="12.75" customHeight="1" x14ac:dyDescent="0.2">
      <c r="B1037" s="326"/>
      <c r="C1037" s="4"/>
      <c r="D1037" s="328" t="s">
        <v>472</v>
      </c>
      <c r="E1037" s="328"/>
      <c r="F1037" s="42">
        <v>25.21</v>
      </c>
      <c r="G1037" s="327"/>
    </row>
    <row r="1038" spans="2:7" ht="12.75" customHeight="1" x14ac:dyDescent="0.2">
      <c r="B1038" s="326"/>
      <c r="C1038" s="4"/>
      <c r="D1038" s="328" t="s">
        <v>1166</v>
      </c>
      <c r="E1038" s="328"/>
      <c r="F1038" s="42">
        <v>25.22</v>
      </c>
      <c r="G1038" s="327"/>
    </row>
    <row r="1039" spans="2:7" ht="12.75" customHeight="1" x14ac:dyDescent="0.2">
      <c r="B1039" s="326"/>
      <c r="C1039" s="4"/>
      <c r="D1039" s="328" t="s">
        <v>470</v>
      </c>
      <c r="E1039" s="328"/>
      <c r="F1039" s="42">
        <v>51.05</v>
      </c>
      <c r="G1039" s="327"/>
    </row>
    <row r="1040" spans="2:7" ht="12.75" customHeight="1" x14ac:dyDescent="0.2">
      <c r="B1040" s="326"/>
      <c r="C1040" s="4"/>
      <c r="D1040" s="328" t="s">
        <v>469</v>
      </c>
      <c r="E1040" s="328"/>
      <c r="F1040" s="42">
        <v>51.25</v>
      </c>
      <c r="G1040" s="327"/>
    </row>
    <row r="1041" spans="2:7" ht="12.75" customHeight="1" x14ac:dyDescent="0.2">
      <c r="B1041" s="326"/>
      <c r="C1041" s="4"/>
      <c r="D1041" s="328" t="s">
        <v>468</v>
      </c>
      <c r="E1041" s="328"/>
      <c r="F1041" s="42">
        <v>51.39</v>
      </c>
      <c r="G1041" s="327"/>
    </row>
    <row r="1042" spans="2:7" ht="12.75" customHeight="1" x14ac:dyDescent="0.2">
      <c r="B1042" s="326"/>
      <c r="C1042" s="4"/>
      <c r="D1042" s="328" t="s">
        <v>1167</v>
      </c>
      <c r="E1042" s="328"/>
      <c r="F1042" s="42">
        <v>207.68</v>
      </c>
      <c r="G1042" s="327"/>
    </row>
    <row r="1043" spans="2:7" ht="25.5" customHeight="1" x14ac:dyDescent="0.2">
      <c r="B1043" s="353" t="s">
        <v>102</v>
      </c>
      <c r="C1043" s="353"/>
      <c r="D1043" s="104" t="str">
        <f>VLOOKUP(B1043,'Planilha Orçamentária'!$N$10:$Q$330,2,0)</f>
        <v>6.4</v>
      </c>
      <c r="E1043" s="105" t="str">
        <f>VLOOKUP(B1043,'Planilha Orçamentária'!$N$9:$Q$330,3,0)</f>
        <v>Piso e espelho de escada em granito cinza andorinha levigado, esp. 2cm</v>
      </c>
      <c r="F1043" s="108" t="str">
        <f>VLOOKUP(B1043,'Planilha Orçamentária'!$N$9:$Q$330,4,0)</f>
        <v>m2</v>
      </c>
      <c r="G1043" s="327">
        <f>SUM(F1044)</f>
        <v>14.35</v>
      </c>
    </row>
    <row r="1044" spans="2:7" ht="12.75" customHeight="1" x14ac:dyDescent="0.2">
      <c r="B1044" s="353"/>
      <c r="C1044" s="353"/>
      <c r="D1044" s="330" t="s">
        <v>1168</v>
      </c>
      <c r="E1044" s="330"/>
      <c r="F1044" s="115">
        <v>14.35</v>
      </c>
      <c r="G1044" s="327"/>
    </row>
    <row r="1045" spans="2:7" ht="12.75" customHeight="1" x14ac:dyDescent="0.2">
      <c r="B1045" s="353" t="s">
        <v>105</v>
      </c>
      <c r="C1045" s="353"/>
      <c r="D1045" s="104" t="str">
        <f>VLOOKUP(B1045,'Planilha Orçamentária'!$N$10:$Q$330,2,0)</f>
        <v>6.5</v>
      </c>
      <c r="E1045" s="105" t="str">
        <f>VLOOKUP(B1045,'Planilha Orçamentária'!$N$9:$Q$330,3,0)</f>
        <v>Piso em granito aplicado em ambientes internos</v>
      </c>
      <c r="F1045" s="108" t="str">
        <f>VLOOKUP(B1045,'Planilha Orçamentária'!$N$9:$Q$330,4,0)</f>
        <v>m2</v>
      </c>
      <c r="G1045" s="327">
        <f>SUM(F1046)</f>
        <v>1.54</v>
      </c>
    </row>
    <row r="1046" spans="2:7" ht="12.75" customHeight="1" x14ac:dyDescent="0.2">
      <c r="B1046" s="353"/>
      <c r="C1046" s="353"/>
      <c r="D1046" s="330" t="s">
        <v>1169</v>
      </c>
      <c r="E1046" s="330"/>
      <c r="F1046" s="115">
        <v>1.54</v>
      </c>
      <c r="G1046" s="327"/>
    </row>
    <row r="1047" spans="2:7" ht="12.75" customHeight="1" x14ac:dyDescent="0.2">
      <c r="B1047" s="353">
        <v>130308</v>
      </c>
      <c r="C1047" s="4" t="s">
        <v>19</v>
      </c>
      <c r="D1047" s="104" t="str">
        <f>VLOOKUP(B1047,'Planilha Orçamentária'!$N$10:$Q$330,2,0)</f>
        <v>6.6</v>
      </c>
      <c r="E1047" s="105" t="str">
        <f>VLOOKUP(B1047,'Planilha Orçamentária'!$N$9:$Q$330,3,0)</f>
        <v>Soleira de granito esp. 2 cm e largura de 15 cm</v>
      </c>
      <c r="F1047" s="108" t="str">
        <f>VLOOKUP(B1047,'Planilha Orçamentária'!$N$9:$Q$330,4,0)</f>
        <v>m</v>
      </c>
      <c r="G1047" s="333">
        <f>SUM(F1048:F1102)</f>
        <v>83.129999999999924</v>
      </c>
    </row>
    <row r="1048" spans="2:7" ht="12.75" customHeight="1" x14ac:dyDescent="0.2">
      <c r="B1048" s="353"/>
      <c r="C1048" s="4"/>
      <c r="D1048" s="338" t="s">
        <v>423</v>
      </c>
      <c r="E1048" s="338"/>
      <c r="F1048" s="115"/>
      <c r="G1048" s="333"/>
    </row>
    <row r="1049" spans="2:7" ht="12.75" customHeight="1" x14ac:dyDescent="0.2">
      <c r="B1049" s="353"/>
      <c r="C1049" s="4"/>
      <c r="D1049" s="328" t="s">
        <v>1170</v>
      </c>
      <c r="E1049" s="328"/>
      <c r="F1049" s="112">
        <v>1.7</v>
      </c>
      <c r="G1049" s="333"/>
    </row>
    <row r="1050" spans="2:7" ht="12.75" customHeight="1" x14ac:dyDescent="0.2">
      <c r="B1050" s="353"/>
      <c r="C1050" s="4"/>
      <c r="D1050" s="328" t="s">
        <v>1171</v>
      </c>
      <c r="E1050" s="328"/>
      <c r="F1050" s="112">
        <v>0.8</v>
      </c>
      <c r="G1050" s="333"/>
    </row>
    <row r="1051" spans="2:7" ht="12.75" customHeight="1" x14ac:dyDescent="0.2">
      <c r="B1051" s="353"/>
      <c r="C1051" s="4"/>
      <c r="D1051" s="328" t="s">
        <v>1172</v>
      </c>
      <c r="E1051" s="328"/>
      <c r="F1051" s="112">
        <v>0.8</v>
      </c>
      <c r="G1051" s="333"/>
    </row>
    <row r="1052" spans="2:7" ht="12.75" customHeight="1" x14ac:dyDescent="0.2">
      <c r="B1052" s="353"/>
      <c r="C1052" s="4"/>
      <c r="D1052" s="328" t="s">
        <v>1173</v>
      </c>
      <c r="E1052" s="328"/>
      <c r="F1052" s="112">
        <v>0.8</v>
      </c>
      <c r="G1052" s="333"/>
    </row>
    <row r="1053" spans="2:7" ht="12.75" customHeight="1" x14ac:dyDescent="0.2">
      <c r="B1053" s="353"/>
      <c r="C1053" s="4"/>
      <c r="D1053" s="328" t="s">
        <v>1174</v>
      </c>
      <c r="E1053" s="328"/>
      <c r="F1053" s="112">
        <v>0.8</v>
      </c>
      <c r="G1053" s="333"/>
    </row>
    <row r="1054" spans="2:7" ht="12.75" customHeight="1" x14ac:dyDescent="0.2">
      <c r="B1054" s="353"/>
      <c r="C1054" s="4"/>
      <c r="D1054" s="328" t="s">
        <v>1175</v>
      </c>
      <c r="E1054" s="328"/>
      <c r="F1054" s="112">
        <v>0.8</v>
      </c>
      <c r="G1054" s="333"/>
    </row>
    <row r="1055" spans="2:7" ht="12.75" customHeight="1" x14ac:dyDescent="0.2">
      <c r="B1055" s="353"/>
      <c r="C1055" s="4"/>
      <c r="D1055" s="328" t="s">
        <v>1176</v>
      </c>
      <c r="E1055" s="328"/>
      <c r="F1055" s="112">
        <v>0.6</v>
      </c>
      <c r="G1055" s="333"/>
    </row>
    <row r="1056" spans="2:7" ht="12.75" customHeight="1" x14ac:dyDescent="0.2">
      <c r="B1056" s="353"/>
      <c r="C1056" s="4"/>
      <c r="D1056" s="328" t="s">
        <v>1177</v>
      </c>
      <c r="E1056" s="328"/>
      <c r="F1056" s="112">
        <v>0.8</v>
      </c>
      <c r="G1056" s="333"/>
    </row>
    <row r="1057" spans="2:7" ht="12.75" customHeight="1" x14ac:dyDescent="0.2">
      <c r="B1057" s="353"/>
      <c r="C1057" s="4"/>
      <c r="D1057" s="328" t="s">
        <v>1178</v>
      </c>
      <c r="E1057" s="328"/>
      <c r="F1057" s="112">
        <v>0.6</v>
      </c>
      <c r="G1057" s="333"/>
    </row>
    <row r="1058" spans="2:7" ht="12.75" customHeight="1" x14ac:dyDescent="0.2">
      <c r="B1058" s="353"/>
      <c r="C1058" s="4"/>
      <c r="D1058" s="328" t="s">
        <v>1179</v>
      </c>
      <c r="E1058" s="328"/>
      <c r="F1058" s="112">
        <v>0.8</v>
      </c>
      <c r="G1058" s="333"/>
    </row>
    <row r="1059" spans="2:7" ht="12.75" customHeight="1" x14ac:dyDescent="0.2">
      <c r="B1059" s="353"/>
      <c r="C1059" s="4"/>
      <c r="D1059" s="328" t="s">
        <v>1180</v>
      </c>
      <c r="E1059" s="328"/>
      <c r="F1059" s="112">
        <v>0.8</v>
      </c>
      <c r="G1059" s="333"/>
    </row>
    <row r="1060" spans="2:7" ht="12.75" customHeight="1" x14ac:dyDescent="0.2">
      <c r="B1060" s="353"/>
      <c r="C1060" s="4"/>
      <c r="D1060" s="328" t="s">
        <v>1181</v>
      </c>
      <c r="E1060" s="328"/>
      <c r="F1060" s="107">
        <v>0.8</v>
      </c>
      <c r="G1060" s="333"/>
    </row>
    <row r="1061" spans="2:7" ht="12.75" customHeight="1" x14ac:dyDescent="0.2">
      <c r="B1061" s="353"/>
      <c r="C1061" s="4"/>
      <c r="D1061" s="328" t="s">
        <v>1182</v>
      </c>
      <c r="E1061" s="328"/>
      <c r="F1061" s="107">
        <v>0.8</v>
      </c>
      <c r="G1061" s="333"/>
    </row>
    <row r="1062" spans="2:7" ht="12.75" customHeight="1" x14ac:dyDescent="0.2">
      <c r="B1062" s="353"/>
      <c r="C1062" s="4"/>
      <c r="D1062" s="328" t="s">
        <v>1183</v>
      </c>
      <c r="E1062" s="328"/>
      <c r="F1062" s="107">
        <v>0.8</v>
      </c>
      <c r="G1062" s="333"/>
    </row>
    <row r="1063" spans="2:7" ht="12.75" customHeight="1" x14ac:dyDescent="0.2">
      <c r="B1063" s="353"/>
      <c r="C1063" s="4"/>
      <c r="D1063" s="328" t="s">
        <v>1184</v>
      </c>
      <c r="E1063" s="328"/>
      <c r="F1063" s="107">
        <v>0.8</v>
      </c>
      <c r="G1063" s="333"/>
    </row>
    <row r="1064" spans="2:7" ht="12.75" customHeight="1" x14ac:dyDescent="0.2">
      <c r="B1064" s="353"/>
      <c r="C1064" s="4"/>
      <c r="D1064" s="328" t="s">
        <v>1185</v>
      </c>
      <c r="E1064" s="328"/>
      <c r="F1064" s="107">
        <v>0.8</v>
      </c>
      <c r="G1064" s="333"/>
    </row>
    <row r="1065" spans="2:7" ht="12.75" customHeight="1" x14ac:dyDescent="0.2">
      <c r="B1065" s="353"/>
      <c r="C1065" s="4"/>
      <c r="D1065" s="328" t="s">
        <v>1186</v>
      </c>
      <c r="E1065" s="328"/>
      <c r="F1065" s="107">
        <v>9.4700000000000006</v>
      </c>
      <c r="G1065" s="333"/>
    </row>
    <row r="1066" spans="2:7" ht="12.75" customHeight="1" x14ac:dyDescent="0.2">
      <c r="B1066" s="353"/>
      <c r="C1066" s="4"/>
      <c r="D1066" s="328" t="s">
        <v>1187</v>
      </c>
      <c r="E1066" s="328"/>
      <c r="F1066" s="107">
        <v>0.8</v>
      </c>
      <c r="G1066" s="333"/>
    </row>
    <row r="1067" spans="2:7" ht="12.75" customHeight="1" x14ac:dyDescent="0.2">
      <c r="B1067" s="353"/>
      <c r="C1067" s="4"/>
      <c r="D1067" s="328" t="s">
        <v>1188</v>
      </c>
      <c r="E1067" s="328"/>
      <c r="F1067" s="107">
        <v>0.8</v>
      </c>
      <c r="G1067" s="333"/>
    </row>
    <row r="1068" spans="2:7" ht="12.75" customHeight="1" x14ac:dyDescent="0.2">
      <c r="B1068" s="353"/>
      <c r="C1068" s="4"/>
      <c r="D1068" s="328" t="s">
        <v>1189</v>
      </c>
      <c r="E1068" s="328"/>
      <c r="F1068" s="107">
        <v>6.75</v>
      </c>
      <c r="G1068" s="333"/>
    </row>
    <row r="1069" spans="2:7" ht="12.75" customHeight="1" x14ac:dyDescent="0.2">
      <c r="B1069" s="353"/>
      <c r="C1069" s="4"/>
      <c r="D1069" s="328" t="s">
        <v>1190</v>
      </c>
      <c r="E1069" s="328"/>
      <c r="F1069" s="107">
        <v>0.8</v>
      </c>
      <c r="G1069" s="333"/>
    </row>
    <row r="1070" spans="2:7" ht="12.75" customHeight="1" x14ac:dyDescent="0.2">
      <c r="B1070" s="353"/>
      <c r="C1070" s="4"/>
      <c r="D1070" s="328" t="s">
        <v>1191</v>
      </c>
      <c r="E1070" s="328"/>
      <c r="F1070" s="107">
        <v>0.8</v>
      </c>
      <c r="G1070" s="333"/>
    </row>
    <row r="1071" spans="2:7" ht="12.75" customHeight="1" x14ac:dyDescent="0.2">
      <c r="B1071" s="353"/>
      <c r="C1071" s="4"/>
      <c r="D1071" s="328" t="s">
        <v>1192</v>
      </c>
      <c r="E1071" s="328"/>
      <c r="F1071" s="107">
        <v>0.8</v>
      </c>
      <c r="G1071" s="333"/>
    </row>
    <row r="1072" spans="2:7" ht="12.75" customHeight="1" x14ac:dyDescent="0.2">
      <c r="B1072" s="353"/>
      <c r="C1072" s="4"/>
      <c r="D1072" s="328" t="s">
        <v>1193</v>
      </c>
      <c r="E1072" s="328"/>
      <c r="F1072" s="107">
        <v>0.8</v>
      </c>
      <c r="G1072" s="333"/>
    </row>
    <row r="1073" spans="2:7" ht="12.75" customHeight="1" x14ac:dyDescent="0.2">
      <c r="B1073" s="353"/>
      <c r="C1073" s="4"/>
      <c r="D1073" s="328" t="s">
        <v>1194</v>
      </c>
      <c r="E1073" s="328"/>
      <c r="F1073" s="107">
        <v>0.8</v>
      </c>
      <c r="G1073" s="333"/>
    </row>
    <row r="1074" spans="2:7" ht="12.75" customHeight="1" x14ac:dyDescent="0.2">
      <c r="B1074" s="353"/>
      <c r="C1074" s="4"/>
      <c r="D1074" s="328" t="s">
        <v>1195</v>
      </c>
      <c r="E1074" s="328"/>
      <c r="F1074" s="107">
        <v>0.8</v>
      </c>
      <c r="G1074" s="333"/>
    </row>
    <row r="1075" spans="2:7" ht="12.75" customHeight="1" x14ac:dyDescent="0.2">
      <c r="B1075" s="353"/>
      <c r="C1075" s="4"/>
      <c r="D1075" s="328" t="s">
        <v>1196</v>
      </c>
      <c r="E1075" s="328"/>
      <c r="F1075" s="107">
        <v>0.8</v>
      </c>
      <c r="G1075" s="333"/>
    </row>
    <row r="1076" spans="2:7" ht="12.75" customHeight="1" x14ac:dyDescent="0.2">
      <c r="B1076" s="353"/>
      <c r="C1076" s="4"/>
      <c r="D1076" s="328" t="s">
        <v>1197</v>
      </c>
      <c r="E1076" s="328"/>
      <c r="F1076" s="107">
        <v>11.26</v>
      </c>
      <c r="G1076" s="333"/>
    </row>
    <row r="1077" spans="2:7" ht="12.75" customHeight="1" x14ac:dyDescent="0.2">
      <c r="B1077" s="353"/>
      <c r="C1077" s="4"/>
      <c r="D1077" s="328" t="s">
        <v>1198</v>
      </c>
      <c r="E1077" s="328"/>
      <c r="F1077" s="107">
        <v>1.86</v>
      </c>
      <c r="G1077" s="333"/>
    </row>
    <row r="1078" spans="2:7" ht="12.75" customHeight="1" x14ac:dyDescent="0.2">
      <c r="B1078" s="353"/>
      <c r="C1078" s="4"/>
      <c r="D1078" s="328" t="s">
        <v>1199</v>
      </c>
      <c r="E1078" s="328"/>
      <c r="F1078" s="107">
        <v>14.63</v>
      </c>
      <c r="G1078" s="333"/>
    </row>
    <row r="1079" spans="2:7" x14ac:dyDescent="0.2">
      <c r="B1079" s="353"/>
      <c r="C1079" s="4"/>
      <c r="D1079" s="328"/>
      <c r="E1079" s="328"/>
      <c r="F1079" s="107"/>
      <c r="G1079" s="319"/>
    </row>
    <row r="1080" spans="2:7" ht="12.75" customHeight="1" x14ac:dyDescent="0.2">
      <c r="B1080" s="353"/>
      <c r="C1080" s="4"/>
      <c r="D1080" s="329" t="s">
        <v>456</v>
      </c>
      <c r="E1080" s="329"/>
      <c r="F1080" s="109"/>
      <c r="G1080" s="333"/>
    </row>
    <row r="1081" spans="2:7" ht="12.75" customHeight="1" x14ac:dyDescent="0.2">
      <c r="B1081" s="353"/>
      <c r="C1081" s="4"/>
      <c r="D1081" s="328" t="s">
        <v>1200</v>
      </c>
      <c r="E1081" s="328"/>
      <c r="F1081" s="107">
        <v>0.8</v>
      </c>
      <c r="G1081" s="333"/>
    </row>
    <row r="1082" spans="2:7" ht="12.75" customHeight="1" x14ac:dyDescent="0.2">
      <c r="B1082" s="353"/>
      <c r="C1082" s="4"/>
      <c r="D1082" s="328" t="s">
        <v>1201</v>
      </c>
      <c r="E1082" s="328"/>
      <c r="F1082" s="107">
        <v>0.8</v>
      </c>
      <c r="G1082" s="333"/>
    </row>
    <row r="1083" spans="2:7" ht="12.75" customHeight="1" x14ac:dyDescent="0.2">
      <c r="B1083" s="353"/>
      <c r="C1083" s="4"/>
      <c r="D1083" s="328" t="s">
        <v>1202</v>
      </c>
      <c r="E1083" s="328"/>
      <c r="F1083" s="107">
        <v>0.8</v>
      </c>
      <c r="G1083" s="333"/>
    </row>
    <row r="1084" spans="2:7" ht="12.75" customHeight="1" x14ac:dyDescent="0.2">
      <c r="B1084" s="353"/>
      <c r="C1084" s="4"/>
      <c r="D1084" s="328" t="s">
        <v>1203</v>
      </c>
      <c r="E1084" s="328"/>
      <c r="F1084" s="107">
        <v>0.8</v>
      </c>
      <c r="G1084" s="333"/>
    </row>
    <row r="1085" spans="2:7" ht="12.75" customHeight="1" x14ac:dyDescent="0.2">
      <c r="B1085" s="353"/>
      <c r="C1085" s="4"/>
      <c r="D1085" s="328" t="s">
        <v>1204</v>
      </c>
      <c r="E1085" s="328"/>
      <c r="F1085" s="107">
        <v>0.8</v>
      </c>
      <c r="G1085" s="333"/>
    </row>
    <row r="1086" spans="2:7" ht="12.75" customHeight="1" x14ac:dyDescent="0.2">
      <c r="B1086" s="353"/>
      <c r="C1086" s="4"/>
      <c r="D1086" s="328" t="s">
        <v>1181</v>
      </c>
      <c r="E1086" s="328"/>
      <c r="F1086" s="107">
        <v>0.8</v>
      </c>
      <c r="G1086" s="333"/>
    </row>
    <row r="1087" spans="2:7" ht="12.75" customHeight="1" x14ac:dyDescent="0.2">
      <c r="B1087" s="353"/>
      <c r="C1087" s="4"/>
      <c r="D1087" s="328" t="s">
        <v>1180</v>
      </c>
      <c r="E1087" s="328"/>
      <c r="F1087" s="107">
        <v>0.8</v>
      </c>
      <c r="G1087" s="333"/>
    </row>
    <row r="1088" spans="2:7" ht="12.75" customHeight="1" x14ac:dyDescent="0.2">
      <c r="B1088" s="353"/>
      <c r="C1088" s="4"/>
      <c r="D1088" s="328" t="s">
        <v>1205</v>
      </c>
      <c r="E1088" s="328"/>
      <c r="F1088" s="107">
        <v>0.8</v>
      </c>
      <c r="G1088" s="333"/>
    </row>
    <row r="1089" spans="2:7" ht="12.75" customHeight="1" x14ac:dyDescent="0.2">
      <c r="B1089" s="353"/>
      <c r="C1089" s="4"/>
      <c r="D1089" s="328" t="s">
        <v>1206</v>
      </c>
      <c r="E1089" s="328"/>
      <c r="F1089" s="107">
        <v>0.8</v>
      </c>
      <c r="G1089" s="333"/>
    </row>
    <row r="1090" spans="2:7" ht="12.75" customHeight="1" x14ac:dyDescent="0.2">
      <c r="B1090" s="353"/>
      <c r="C1090" s="4"/>
      <c r="D1090" s="328" t="s">
        <v>1207</v>
      </c>
      <c r="E1090" s="328"/>
      <c r="F1090" s="107">
        <v>0.8</v>
      </c>
      <c r="G1090" s="333"/>
    </row>
    <row r="1091" spans="2:7" ht="12.75" customHeight="1" x14ac:dyDescent="0.2">
      <c r="B1091" s="353"/>
      <c r="C1091" s="4"/>
      <c r="D1091" s="328" t="s">
        <v>1208</v>
      </c>
      <c r="E1091" s="328"/>
      <c r="F1091" s="107">
        <v>0.8</v>
      </c>
      <c r="G1091" s="333"/>
    </row>
    <row r="1092" spans="2:7" ht="12.75" customHeight="1" x14ac:dyDescent="0.2">
      <c r="B1092" s="353"/>
      <c r="C1092" s="4"/>
      <c r="D1092" s="328" t="s">
        <v>1209</v>
      </c>
      <c r="E1092" s="328"/>
      <c r="F1092" s="107">
        <v>0.8</v>
      </c>
      <c r="G1092" s="333"/>
    </row>
    <row r="1093" spans="2:7" ht="12.75" customHeight="1" x14ac:dyDescent="0.2">
      <c r="B1093" s="353"/>
      <c r="C1093" s="4"/>
      <c r="D1093" s="328" t="s">
        <v>1210</v>
      </c>
      <c r="E1093" s="328"/>
      <c r="F1093" s="107">
        <v>0.8</v>
      </c>
      <c r="G1093" s="333"/>
    </row>
    <row r="1094" spans="2:7" ht="12.75" customHeight="1" x14ac:dyDescent="0.2">
      <c r="B1094" s="353"/>
      <c r="C1094" s="4"/>
      <c r="D1094" s="328" t="s">
        <v>1211</v>
      </c>
      <c r="E1094" s="328"/>
      <c r="F1094" s="107">
        <v>0.8</v>
      </c>
      <c r="G1094" s="333"/>
    </row>
    <row r="1095" spans="2:7" ht="12.75" customHeight="1" x14ac:dyDescent="0.2">
      <c r="B1095" s="353"/>
      <c r="C1095" s="4"/>
      <c r="D1095" s="328" t="s">
        <v>1212</v>
      </c>
      <c r="E1095" s="328"/>
      <c r="F1095" s="107">
        <v>0.8</v>
      </c>
      <c r="G1095" s="333"/>
    </row>
    <row r="1096" spans="2:7" ht="12.75" customHeight="1" x14ac:dyDescent="0.2">
      <c r="B1096" s="353"/>
      <c r="C1096" s="4"/>
      <c r="D1096" s="328" t="s">
        <v>1213</v>
      </c>
      <c r="E1096" s="328"/>
      <c r="F1096" s="107">
        <v>0.8</v>
      </c>
      <c r="G1096" s="333"/>
    </row>
    <row r="1097" spans="2:7" ht="12.75" customHeight="1" x14ac:dyDescent="0.2">
      <c r="B1097" s="353"/>
      <c r="C1097" s="4"/>
      <c r="D1097" s="328" t="s">
        <v>1214</v>
      </c>
      <c r="E1097" s="328"/>
      <c r="F1097" s="107">
        <v>0.8</v>
      </c>
      <c r="G1097" s="333"/>
    </row>
    <row r="1098" spans="2:7" ht="12.75" customHeight="1" x14ac:dyDescent="0.2">
      <c r="B1098" s="353"/>
      <c r="C1098" s="4"/>
      <c r="D1098" s="328" t="s">
        <v>1215</v>
      </c>
      <c r="E1098" s="328"/>
      <c r="F1098" s="107">
        <v>0.8</v>
      </c>
      <c r="G1098" s="333"/>
    </row>
    <row r="1099" spans="2:7" ht="12.75" customHeight="1" x14ac:dyDescent="0.2">
      <c r="B1099" s="353"/>
      <c r="C1099" s="4"/>
      <c r="D1099" s="328" t="s">
        <v>1216</v>
      </c>
      <c r="E1099" s="328"/>
      <c r="F1099" s="107">
        <v>0.8</v>
      </c>
      <c r="G1099" s="333"/>
    </row>
    <row r="1100" spans="2:7" ht="12.75" customHeight="1" x14ac:dyDescent="0.2">
      <c r="B1100" s="353"/>
      <c r="C1100" s="4"/>
      <c r="D1100" s="328" t="s">
        <v>1217</v>
      </c>
      <c r="E1100" s="328"/>
      <c r="F1100" s="107">
        <v>0.8</v>
      </c>
      <c r="G1100" s="333"/>
    </row>
    <row r="1101" spans="2:7" ht="12.75" customHeight="1" x14ac:dyDescent="0.2">
      <c r="B1101" s="353"/>
      <c r="C1101" s="4"/>
      <c r="D1101" s="328" t="s">
        <v>1218</v>
      </c>
      <c r="E1101" s="328"/>
      <c r="F1101" s="107">
        <v>0.8</v>
      </c>
      <c r="G1101" s="333"/>
    </row>
    <row r="1102" spans="2:7" ht="12.75" customHeight="1" x14ac:dyDescent="0.2">
      <c r="B1102" s="353"/>
      <c r="C1102" s="4"/>
      <c r="D1102" s="328" t="s">
        <v>1198</v>
      </c>
      <c r="E1102" s="328"/>
      <c r="F1102" s="109">
        <v>1.86</v>
      </c>
      <c r="G1102" s="333"/>
    </row>
    <row r="1103" spans="2:7" ht="12.75" customHeight="1" x14ac:dyDescent="0.2">
      <c r="B1103" s="341">
        <v>130317</v>
      </c>
      <c r="C1103" s="350" t="s">
        <v>19</v>
      </c>
      <c r="D1103" s="104" t="str">
        <f>VLOOKUP(B1103,'Planilha Orçamentária'!$N$10:$Q$330,2,0)</f>
        <v>6.7</v>
      </c>
      <c r="E1103" s="105" t="str">
        <f>VLOOKUP(B1103,'Planilha Orçamentária'!$N$9:$Q$330,3,0)</f>
        <v>Peitoril de granito cinza polido, 15 cm, esp. 3cm</v>
      </c>
      <c r="F1103" s="108" t="str">
        <f>VLOOKUP(B1103,'Planilha Orçamentária'!$N$9:$Q$330,4,0)</f>
        <v>m</v>
      </c>
      <c r="G1103" s="333">
        <f>SUM(F1104:F1149)</f>
        <v>253.70000000000005</v>
      </c>
    </row>
    <row r="1104" spans="2:7" ht="12.75" customHeight="1" x14ac:dyDescent="0.2">
      <c r="B1104" s="341"/>
      <c r="C1104" s="350"/>
      <c r="D1104" s="338" t="s">
        <v>423</v>
      </c>
      <c r="E1104" s="338"/>
      <c r="F1104" s="104"/>
      <c r="G1104" s="333"/>
    </row>
    <row r="1105" spans="2:7" ht="12.75" customHeight="1" x14ac:dyDescent="0.2">
      <c r="B1105" s="341"/>
      <c r="C1105" s="350"/>
      <c r="D1105" s="328" t="s">
        <v>1219</v>
      </c>
      <c r="E1105" s="328"/>
      <c r="F1105" s="42">
        <v>8.82</v>
      </c>
      <c r="G1105" s="333"/>
    </row>
    <row r="1106" spans="2:7" ht="12.75" customHeight="1" x14ac:dyDescent="0.2">
      <c r="B1106" s="341"/>
      <c r="C1106" s="350"/>
      <c r="D1106" s="328" t="s">
        <v>1220</v>
      </c>
      <c r="E1106" s="328"/>
      <c r="F1106" s="42">
        <v>5.2</v>
      </c>
      <c r="G1106" s="333"/>
    </row>
    <row r="1107" spans="2:7" ht="12.75" customHeight="1" x14ac:dyDescent="0.2">
      <c r="B1107" s="341"/>
      <c r="C1107" s="350"/>
      <c r="D1107" s="328" t="s">
        <v>1221</v>
      </c>
      <c r="E1107" s="328"/>
      <c r="F1107" s="42">
        <v>6.4</v>
      </c>
      <c r="G1107" s="333"/>
    </row>
    <row r="1108" spans="2:7" ht="12.75" customHeight="1" x14ac:dyDescent="0.2">
      <c r="B1108" s="341"/>
      <c r="C1108" s="350"/>
      <c r="D1108" s="328" t="s">
        <v>1222</v>
      </c>
      <c r="E1108" s="328"/>
      <c r="F1108" s="42">
        <v>6.4</v>
      </c>
      <c r="G1108" s="333"/>
    </row>
    <row r="1109" spans="2:7" ht="12.75" customHeight="1" x14ac:dyDescent="0.2">
      <c r="B1109" s="341"/>
      <c r="C1109" s="350"/>
      <c r="D1109" s="328" t="s">
        <v>1223</v>
      </c>
      <c r="E1109" s="328"/>
      <c r="F1109" s="42">
        <v>3.2</v>
      </c>
      <c r="G1109" s="333"/>
    </row>
    <row r="1110" spans="2:7" ht="12.75" customHeight="1" x14ac:dyDescent="0.2">
      <c r="B1110" s="341"/>
      <c r="C1110" s="350"/>
      <c r="D1110" s="328" t="s">
        <v>1224</v>
      </c>
      <c r="E1110" s="328"/>
      <c r="F1110" s="42">
        <v>3.2</v>
      </c>
      <c r="G1110" s="333"/>
    </row>
    <row r="1111" spans="2:7" ht="12.75" customHeight="1" x14ac:dyDescent="0.2">
      <c r="B1111" s="341"/>
      <c r="C1111" s="350"/>
      <c r="D1111" s="328" t="s">
        <v>1225</v>
      </c>
      <c r="E1111" s="328"/>
      <c r="F1111" s="42">
        <v>3.2</v>
      </c>
      <c r="G1111" s="333"/>
    </row>
    <row r="1112" spans="2:7" ht="12.75" customHeight="1" x14ac:dyDescent="0.2">
      <c r="B1112" s="341"/>
      <c r="C1112" s="350"/>
      <c r="D1112" s="328" t="s">
        <v>1226</v>
      </c>
      <c r="E1112" s="328"/>
      <c r="F1112" s="42">
        <v>3.2</v>
      </c>
      <c r="G1112" s="333"/>
    </row>
    <row r="1113" spans="2:7" ht="12.75" customHeight="1" x14ac:dyDescent="0.2">
      <c r="B1113" s="341"/>
      <c r="C1113" s="350"/>
      <c r="D1113" s="328" t="s">
        <v>1227</v>
      </c>
      <c r="E1113" s="328"/>
      <c r="F1113" s="42">
        <v>3.2</v>
      </c>
      <c r="G1113" s="333"/>
    </row>
    <row r="1114" spans="2:7" ht="12.75" customHeight="1" x14ac:dyDescent="0.2">
      <c r="B1114" s="341"/>
      <c r="C1114" s="350"/>
      <c r="D1114" s="328" t="s">
        <v>1228</v>
      </c>
      <c r="E1114" s="328"/>
      <c r="F1114" s="42">
        <v>5</v>
      </c>
      <c r="G1114" s="333"/>
    </row>
    <row r="1115" spans="2:7" ht="12.75" customHeight="1" x14ac:dyDescent="0.2">
      <c r="B1115" s="341"/>
      <c r="C1115" s="350"/>
      <c r="D1115" s="328" t="s">
        <v>1229</v>
      </c>
      <c r="E1115" s="328"/>
      <c r="F1115" s="42">
        <v>1.6</v>
      </c>
      <c r="G1115" s="333"/>
    </row>
    <row r="1116" spans="2:7" ht="12.75" customHeight="1" x14ac:dyDescent="0.2">
      <c r="B1116" s="341"/>
      <c r="C1116" s="350"/>
      <c r="D1116" s="328" t="s">
        <v>1230</v>
      </c>
      <c r="E1116" s="328"/>
      <c r="F1116" s="42">
        <v>20.48</v>
      </c>
      <c r="G1116" s="333"/>
    </row>
    <row r="1117" spans="2:7" ht="12.75" customHeight="1" x14ac:dyDescent="0.2">
      <c r="B1117" s="341"/>
      <c r="C1117" s="350"/>
      <c r="D1117" s="328" t="s">
        <v>1231</v>
      </c>
      <c r="E1117" s="328"/>
      <c r="F1117" s="42">
        <v>6.4</v>
      </c>
      <c r="G1117" s="333"/>
    </row>
    <row r="1118" spans="2:7" ht="12.75" customHeight="1" x14ac:dyDescent="0.2">
      <c r="B1118" s="341"/>
      <c r="C1118" s="350"/>
      <c r="D1118" s="328" t="s">
        <v>1232</v>
      </c>
      <c r="E1118" s="328"/>
      <c r="F1118" s="42">
        <v>6.4</v>
      </c>
      <c r="G1118" s="333"/>
    </row>
    <row r="1119" spans="2:7" ht="12.75" customHeight="1" x14ac:dyDescent="0.2">
      <c r="B1119" s="341"/>
      <c r="C1119" s="350"/>
      <c r="D1119" s="328" t="s">
        <v>1233</v>
      </c>
      <c r="E1119" s="328"/>
      <c r="F1119" s="42">
        <v>3.2</v>
      </c>
      <c r="G1119" s="333"/>
    </row>
    <row r="1120" spans="2:7" ht="12.75" customHeight="1" x14ac:dyDescent="0.2">
      <c r="B1120" s="341"/>
      <c r="C1120" s="350"/>
      <c r="D1120" s="328" t="s">
        <v>1234</v>
      </c>
      <c r="E1120" s="328"/>
      <c r="F1120" s="42">
        <v>3.2</v>
      </c>
      <c r="G1120" s="333"/>
    </row>
    <row r="1121" spans="2:7" ht="12.75" customHeight="1" x14ac:dyDescent="0.2">
      <c r="B1121" s="341"/>
      <c r="C1121" s="350"/>
      <c r="D1121" s="328" t="s">
        <v>1235</v>
      </c>
      <c r="E1121" s="328"/>
      <c r="F1121" s="42">
        <v>3.2</v>
      </c>
      <c r="G1121" s="333"/>
    </row>
    <row r="1122" spans="2:7" ht="12.75" customHeight="1" x14ac:dyDescent="0.2">
      <c r="B1122" s="341"/>
      <c r="C1122" s="350"/>
      <c r="D1122" s="328" t="s">
        <v>1236</v>
      </c>
      <c r="E1122" s="328"/>
      <c r="F1122" s="42">
        <v>3.2</v>
      </c>
      <c r="G1122" s="333"/>
    </row>
    <row r="1123" spans="2:7" ht="12.75" customHeight="1" x14ac:dyDescent="0.2">
      <c r="B1123" s="341"/>
      <c r="C1123" s="350"/>
      <c r="D1123" s="328" t="s">
        <v>1237</v>
      </c>
      <c r="E1123" s="328"/>
      <c r="F1123" s="42">
        <v>6.4</v>
      </c>
      <c r="G1123" s="333"/>
    </row>
    <row r="1124" spans="2:7" ht="12.75" customHeight="1" x14ac:dyDescent="0.2">
      <c r="B1124" s="341"/>
      <c r="C1124" s="350"/>
      <c r="D1124" s="328" t="s">
        <v>1238</v>
      </c>
      <c r="E1124" s="328"/>
      <c r="F1124" s="42">
        <v>12.8</v>
      </c>
      <c r="G1124" s="333"/>
    </row>
    <row r="1125" spans="2:7" x14ac:dyDescent="0.2">
      <c r="B1125" s="341"/>
      <c r="C1125" s="350"/>
      <c r="D1125" s="328"/>
      <c r="E1125" s="328"/>
      <c r="F1125" s="42"/>
      <c r="G1125" s="319"/>
    </row>
    <row r="1126" spans="2:7" ht="12.75" customHeight="1" x14ac:dyDescent="0.2">
      <c r="B1126" s="341"/>
      <c r="C1126" s="350"/>
      <c r="D1126" s="329" t="s">
        <v>456</v>
      </c>
      <c r="E1126" s="329"/>
      <c r="F1126" s="42"/>
      <c r="G1126" s="333"/>
    </row>
    <row r="1127" spans="2:7" ht="12.75" customHeight="1" x14ac:dyDescent="0.2">
      <c r="B1127" s="341"/>
      <c r="C1127" s="350"/>
      <c r="D1127" s="328" t="s">
        <v>1239</v>
      </c>
      <c r="E1127" s="328"/>
      <c r="F1127" s="42">
        <v>6.3</v>
      </c>
      <c r="G1127" s="333"/>
    </row>
    <row r="1128" spans="2:7" ht="12.75" customHeight="1" x14ac:dyDescent="0.2">
      <c r="B1128" s="341"/>
      <c r="C1128" s="350"/>
      <c r="D1128" s="328" t="s">
        <v>1240</v>
      </c>
      <c r="E1128" s="328"/>
      <c r="F1128" s="42">
        <v>6.3</v>
      </c>
      <c r="G1128" s="333"/>
    </row>
    <row r="1129" spans="2:7" ht="12.75" customHeight="1" x14ac:dyDescent="0.2">
      <c r="B1129" s="341"/>
      <c r="C1129" s="350"/>
      <c r="D1129" s="328" t="s">
        <v>1241</v>
      </c>
      <c r="E1129" s="328"/>
      <c r="F1129" s="42">
        <v>6.4</v>
      </c>
      <c r="G1129" s="333"/>
    </row>
    <row r="1130" spans="2:7" ht="12.75" customHeight="1" x14ac:dyDescent="0.2">
      <c r="B1130" s="341"/>
      <c r="C1130" s="350"/>
      <c r="D1130" s="328" t="s">
        <v>1242</v>
      </c>
      <c r="E1130" s="328"/>
      <c r="F1130" s="42">
        <v>6.4</v>
      </c>
      <c r="G1130" s="333"/>
    </row>
    <row r="1131" spans="2:7" ht="12.75" customHeight="1" x14ac:dyDescent="0.2">
      <c r="B1131" s="341"/>
      <c r="C1131" s="350"/>
      <c r="D1131" s="328" t="s">
        <v>1243</v>
      </c>
      <c r="E1131" s="328"/>
      <c r="F1131" s="42">
        <v>6.4</v>
      </c>
      <c r="G1131" s="333"/>
    </row>
    <row r="1132" spans="2:7" ht="12.75" customHeight="1" x14ac:dyDescent="0.2">
      <c r="B1132" s="341"/>
      <c r="C1132" s="350"/>
      <c r="D1132" s="328" t="s">
        <v>1227</v>
      </c>
      <c r="E1132" s="328"/>
      <c r="F1132" s="42">
        <v>3.2</v>
      </c>
      <c r="G1132" s="333"/>
    </row>
    <row r="1133" spans="2:7" ht="12.75" customHeight="1" x14ac:dyDescent="0.2">
      <c r="B1133" s="341"/>
      <c r="C1133" s="350"/>
      <c r="D1133" s="328" t="s">
        <v>1226</v>
      </c>
      <c r="E1133" s="328"/>
      <c r="F1133" s="42">
        <v>3.2</v>
      </c>
      <c r="G1133" s="333"/>
    </row>
    <row r="1134" spans="2:7" ht="12.75" customHeight="1" x14ac:dyDescent="0.2">
      <c r="B1134" s="341"/>
      <c r="C1134" s="350"/>
      <c r="D1134" s="328" t="s">
        <v>1244</v>
      </c>
      <c r="E1134" s="328"/>
      <c r="F1134" s="42">
        <v>6.4</v>
      </c>
      <c r="G1134" s="333"/>
    </row>
    <row r="1135" spans="2:7" ht="12.75" customHeight="1" x14ac:dyDescent="0.2">
      <c r="B1135" s="341"/>
      <c r="C1135" s="350"/>
      <c r="D1135" s="328" t="s">
        <v>1245</v>
      </c>
      <c r="E1135" s="328"/>
      <c r="F1135" s="42">
        <v>6.4</v>
      </c>
      <c r="G1135" s="333"/>
    </row>
    <row r="1136" spans="2:7" ht="12.75" customHeight="1" x14ac:dyDescent="0.2">
      <c r="B1136" s="341"/>
      <c r="C1136" s="350"/>
      <c r="D1136" s="328" t="s">
        <v>1246</v>
      </c>
      <c r="E1136" s="328"/>
      <c r="F1136" s="42">
        <v>6.4</v>
      </c>
      <c r="G1136" s="333"/>
    </row>
    <row r="1137" spans="2:7" ht="12.75" customHeight="1" x14ac:dyDescent="0.2">
      <c r="B1137" s="341"/>
      <c r="C1137" s="350"/>
      <c r="D1137" s="328" t="s">
        <v>1247</v>
      </c>
      <c r="E1137" s="328"/>
      <c r="F1137" s="42">
        <v>6.4</v>
      </c>
      <c r="G1137" s="333"/>
    </row>
    <row r="1138" spans="2:7" ht="12.75" customHeight="1" x14ac:dyDescent="0.2">
      <c r="B1138" s="341"/>
      <c r="C1138" s="350"/>
      <c r="D1138" s="328" t="s">
        <v>1248</v>
      </c>
      <c r="E1138" s="328"/>
      <c r="F1138" s="42">
        <v>6.4</v>
      </c>
      <c r="G1138" s="333"/>
    </row>
    <row r="1139" spans="2:7" ht="12.75" customHeight="1" x14ac:dyDescent="0.2">
      <c r="B1139" s="341"/>
      <c r="C1139" s="350"/>
      <c r="D1139" s="328" t="s">
        <v>1249</v>
      </c>
      <c r="E1139" s="328"/>
      <c r="F1139" s="42">
        <v>6.4</v>
      </c>
      <c r="G1139" s="333"/>
    </row>
    <row r="1140" spans="2:7" ht="12.75" customHeight="1" x14ac:dyDescent="0.2">
      <c r="B1140" s="341"/>
      <c r="C1140" s="350"/>
      <c r="D1140" s="328" t="s">
        <v>1250</v>
      </c>
      <c r="E1140" s="328"/>
      <c r="F1140" s="42">
        <v>6.4</v>
      </c>
      <c r="G1140" s="333"/>
    </row>
    <row r="1141" spans="2:7" ht="12.75" customHeight="1" x14ac:dyDescent="0.2">
      <c r="B1141" s="341"/>
      <c r="C1141" s="350"/>
      <c r="D1141" s="328" t="s">
        <v>1251</v>
      </c>
      <c r="E1141" s="328"/>
      <c r="F1141" s="42">
        <v>6.4</v>
      </c>
      <c r="G1141" s="333"/>
    </row>
    <row r="1142" spans="2:7" ht="12.75" customHeight="1" x14ac:dyDescent="0.2">
      <c r="B1142" s="341"/>
      <c r="C1142" s="350"/>
      <c r="D1142" s="328" t="s">
        <v>1252</v>
      </c>
      <c r="E1142" s="328"/>
      <c r="F1142" s="42">
        <v>6.4</v>
      </c>
      <c r="G1142" s="333"/>
    </row>
    <row r="1143" spans="2:7" ht="12.75" customHeight="1" x14ac:dyDescent="0.2">
      <c r="B1143" s="341"/>
      <c r="C1143" s="350"/>
      <c r="D1143" s="328" t="s">
        <v>1253</v>
      </c>
      <c r="E1143" s="328"/>
      <c r="F1143" s="42">
        <v>3.2</v>
      </c>
      <c r="G1143" s="333"/>
    </row>
    <row r="1144" spans="2:7" ht="12.75" customHeight="1" x14ac:dyDescent="0.2">
      <c r="B1144" s="341"/>
      <c r="C1144" s="350"/>
      <c r="D1144" s="328" t="s">
        <v>1254</v>
      </c>
      <c r="E1144" s="328"/>
      <c r="F1144" s="42">
        <v>3.2</v>
      </c>
      <c r="G1144" s="333"/>
    </row>
    <row r="1145" spans="2:7" ht="12.75" customHeight="1" x14ac:dyDescent="0.2">
      <c r="B1145" s="341"/>
      <c r="C1145" s="350"/>
      <c r="D1145" s="328" t="s">
        <v>1255</v>
      </c>
      <c r="E1145" s="328"/>
      <c r="F1145" s="42">
        <v>6.4</v>
      </c>
      <c r="G1145" s="333"/>
    </row>
    <row r="1146" spans="2:7" ht="12.75" customHeight="1" x14ac:dyDescent="0.2">
      <c r="B1146" s="341"/>
      <c r="C1146" s="350"/>
      <c r="D1146" s="328" t="s">
        <v>1256</v>
      </c>
      <c r="E1146" s="328"/>
      <c r="F1146" s="42">
        <v>6.4</v>
      </c>
      <c r="G1146" s="333"/>
    </row>
    <row r="1147" spans="2:7" ht="12.75" customHeight="1" x14ac:dyDescent="0.2">
      <c r="B1147" s="341"/>
      <c r="C1147" s="350"/>
      <c r="D1147" s="328" t="s">
        <v>1257</v>
      </c>
      <c r="E1147" s="328"/>
      <c r="F1147" s="42">
        <v>6.4</v>
      </c>
      <c r="G1147" s="333"/>
    </row>
    <row r="1148" spans="2:7" ht="12.75" customHeight="1" x14ac:dyDescent="0.2">
      <c r="B1148" s="341"/>
      <c r="C1148" s="350"/>
      <c r="D1148" s="328" t="s">
        <v>1258</v>
      </c>
      <c r="E1148" s="328"/>
      <c r="F1148" s="42">
        <v>4.8499999999999996</v>
      </c>
      <c r="G1148" s="333"/>
    </row>
    <row r="1149" spans="2:7" ht="12.75" customHeight="1" x14ac:dyDescent="0.2">
      <c r="B1149" s="341"/>
      <c r="C1149" s="350"/>
      <c r="D1149" s="328" t="s">
        <v>1259</v>
      </c>
      <c r="E1149" s="328"/>
      <c r="F1149" s="42">
        <v>12.75</v>
      </c>
      <c r="G1149" s="333"/>
    </row>
    <row r="1150" spans="2:7" ht="12.75" customHeight="1" x14ac:dyDescent="0.2">
      <c r="B1150" s="353" t="s">
        <v>110</v>
      </c>
      <c r="C1150" s="353"/>
      <c r="D1150" s="104" t="str">
        <f>VLOOKUP(B1150,'Planilha Orçamentária'!$N$10:$Q$330,2,0)</f>
        <v>6.8</v>
      </c>
      <c r="E1150" s="105" t="str">
        <f>VLOOKUP(B1150,'Planilha Orçamentária'!$N$9:$Q$330,3,0)</f>
        <v>Piso em ladrilho hidráulico aplicado em ambientes externos</v>
      </c>
      <c r="F1150" s="108" t="str">
        <f>VLOOKUP(B1150,'Planilha Orçamentária'!$N$9:$Q$330,4,0)</f>
        <v>m2</v>
      </c>
      <c r="G1150" s="327">
        <f>SUM(F1151)</f>
        <v>12.92</v>
      </c>
    </row>
    <row r="1151" spans="2:7" ht="12.75" customHeight="1" x14ac:dyDescent="0.2">
      <c r="B1151" s="353"/>
      <c r="C1151" s="353"/>
      <c r="D1151" s="330" t="s">
        <v>1260</v>
      </c>
      <c r="E1151" s="330"/>
      <c r="F1151" s="115">
        <v>12.92</v>
      </c>
      <c r="G1151" s="327"/>
    </row>
    <row r="1152" spans="2:7" ht="25.5" customHeight="1" x14ac:dyDescent="0.2">
      <c r="B1152" s="355" t="s">
        <v>127</v>
      </c>
      <c r="C1152" s="355"/>
      <c r="D1152" s="355"/>
      <c r="E1152" s="355"/>
      <c r="F1152" s="355"/>
      <c r="G1152" s="355"/>
    </row>
    <row r="1153" spans="2:7" x14ac:dyDescent="0.2">
      <c r="B1153" s="325">
        <v>7</v>
      </c>
      <c r="C1153" s="325"/>
      <c r="D1153" s="325"/>
      <c r="E1153" s="126" t="str">
        <f>VLOOKUP(B1153,'Planilha Orçamentária'!$1:$1048576,4,0)</f>
        <v>ESQUADRIAS</v>
      </c>
      <c r="F1153" s="102"/>
      <c r="G1153" s="127"/>
    </row>
    <row r="1154" spans="2:7" ht="12.75" customHeight="1" x14ac:dyDescent="0.2">
      <c r="B1154" s="325" t="s">
        <v>113</v>
      </c>
      <c r="C1154" s="325"/>
      <c r="D1154" s="325"/>
      <c r="E1154" s="126" t="str">
        <f>VLOOKUP(B1154,'Planilha Orçamentária'!$1:$1048576,4,0)</f>
        <v>ESQUADRIAS DE MADEIRA</v>
      </c>
      <c r="F1154" s="102"/>
      <c r="G1154" s="127"/>
    </row>
    <row r="1155" spans="2:7" ht="63.75" customHeight="1" x14ac:dyDescent="0.2">
      <c r="B1155" s="331">
        <v>62503</v>
      </c>
      <c r="C1155" s="350" t="s">
        <v>19</v>
      </c>
      <c r="D1155" s="104" t="str">
        <f>VLOOKUP(B1155,'Planilha Orçamentária'!$N$10:$Q$330,2,0)</f>
        <v>7.1.1</v>
      </c>
      <c r="E1155" s="105" t="str">
        <f>VLOOKUP(B1155,'Planilha Orçamentária'!$N$9:$Q$330,3,0)</f>
        <v>Porta de madeira de lei angelim pedra ou equivalente, esp. 30 a 35 mm, maciça, tipo mexicana, c/ friso p/ verniz, padrão SEDU, com visor 1,00 x 0,15m e vidro 4mm, inclusive alizares, dobradiças e fechadura tipo alavanca em latão cromado LaFonte ou equiv., exclusive marco, dimensões: 0.80 x 2.10 m</v>
      </c>
      <c r="F1155" s="104" t="str">
        <f>VLOOKUP(B1155,'Planilha Orçamentária'!$N$9:$Q$330,4,0)</f>
        <v>und</v>
      </c>
      <c r="G1155" s="349">
        <f>SUM(F1156:F1183)</f>
        <v>26</v>
      </c>
    </row>
    <row r="1156" spans="2:7" ht="12.75" customHeight="1" x14ac:dyDescent="0.2">
      <c r="B1156" s="331"/>
      <c r="C1156" s="350"/>
      <c r="D1156" s="329" t="s">
        <v>423</v>
      </c>
      <c r="E1156" s="329"/>
      <c r="F1156" s="108"/>
      <c r="G1156" s="349"/>
    </row>
    <row r="1157" spans="2:7" ht="12.75" customHeight="1" x14ac:dyDescent="0.2">
      <c r="B1157" s="331"/>
      <c r="C1157" s="350"/>
      <c r="D1157" s="328" t="s">
        <v>1261</v>
      </c>
      <c r="E1157" s="328"/>
      <c r="F1157" s="107">
        <v>1</v>
      </c>
      <c r="G1157" s="349"/>
    </row>
    <row r="1158" spans="2:7" ht="12.75" customHeight="1" x14ac:dyDescent="0.2">
      <c r="B1158" s="331"/>
      <c r="C1158" s="350"/>
      <c r="D1158" s="328" t="s">
        <v>1262</v>
      </c>
      <c r="E1158" s="328"/>
      <c r="F1158" s="107">
        <v>1</v>
      </c>
      <c r="G1158" s="349"/>
    </row>
    <row r="1159" spans="2:7" ht="12.75" customHeight="1" x14ac:dyDescent="0.2">
      <c r="B1159" s="331"/>
      <c r="C1159" s="350"/>
      <c r="D1159" s="328" t="s">
        <v>1263</v>
      </c>
      <c r="E1159" s="328"/>
      <c r="F1159" s="107">
        <v>1</v>
      </c>
      <c r="G1159" s="349"/>
    </row>
    <row r="1160" spans="2:7" ht="12.75" customHeight="1" x14ac:dyDescent="0.2">
      <c r="B1160" s="331"/>
      <c r="C1160" s="350"/>
      <c r="D1160" s="328" t="s">
        <v>1264</v>
      </c>
      <c r="E1160" s="328"/>
      <c r="F1160" s="107">
        <v>1</v>
      </c>
      <c r="G1160" s="349"/>
    </row>
    <row r="1161" spans="2:7" ht="12.75" customHeight="1" x14ac:dyDescent="0.2">
      <c r="B1161" s="331"/>
      <c r="C1161" s="350"/>
      <c r="D1161" s="328" t="s">
        <v>1265</v>
      </c>
      <c r="E1161" s="328"/>
      <c r="F1161" s="107">
        <v>1</v>
      </c>
      <c r="G1161" s="349"/>
    </row>
    <row r="1162" spans="2:7" ht="12.75" customHeight="1" x14ac:dyDescent="0.2">
      <c r="B1162" s="331"/>
      <c r="C1162" s="350"/>
      <c r="D1162" s="328" t="s">
        <v>1266</v>
      </c>
      <c r="E1162" s="328"/>
      <c r="F1162" s="107">
        <v>1</v>
      </c>
      <c r="G1162" s="349"/>
    </row>
    <row r="1163" spans="2:7" ht="12.75" customHeight="1" x14ac:dyDescent="0.2">
      <c r="B1163" s="331"/>
      <c r="C1163" s="350"/>
      <c r="D1163" s="328" t="s">
        <v>1267</v>
      </c>
      <c r="E1163" s="328"/>
      <c r="F1163" s="107">
        <v>1</v>
      </c>
      <c r="G1163" s="349"/>
    </row>
    <row r="1164" spans="2:7" ht="12.75" customHeight="1" x14ac:dyDescent="0.2">
      <c r="B1164" s="331"/>
      <c r="C1164" s="350"/>
      <c r="D1164" s="328" t="s">
        <v>1268</v>
      </c>
      <c r="E1164" s="328"/>
      <c r="F1164" s="107">
        <v>1</v>
      </c>
      <c r="G1164" s="349"/>
    </row>
    <row r="1165" spans="2:7" ht="12.75" customHeight="1" x14ac:dyDescent="0.2">
      <c r="B1165" s="331"/>
      <c r="C1165" s="350"/>
      <c r="D1165" s="329" t="s">
        <v>456</v>
      </c>
      <c r="E1165" s="329"/>
      <c r="F1165" s="107"/>
      <c r="G1165" s="349"/>
    </row>
    <row r="1166" spans="2:7" ht="12.75" customHeight="1" x14ac:dyDescent="0.2">
      <c r="B1166" s="331"/>
      <c r="C1166" s="350"/>
      <c r="D1166" s="328" t="s">
        <v>1269</v>
      </c>
      <c r="E1166" s="328"/>
      <c r="F1166" s="107">
        <v>1</v>
      </c>
      <c r="G1166" s="349"/>
    </row>
    <row r="1167" spans="2:7" ht="12.75" customHeight="1" x14ac:dyDescent="0.2">
      <c r="B1167" s="331"/>
      <c r="C1167" s="350"/>
      <c r="D1167" s="328" t="s">
        <v>1270</v>
      </c>
      <c r="E1167" s="328"/>
      <c r="F1167" s="107">
        <v>1</v>
      </c>
      <c r="G1167" s="349"/>
    </row>
    <row r="1168" spans="2:7" ht="12.75" customHeight="1" x14ac:dyDescent="0.2">
      <c r="B1168" s="331"/>
      <c r="C1168" s="350"/>
      <c r="D1168" s="328" t="s">
        <v>1271</v>
      </c>
      <c r="E1168" s="328"/>
      <c r="F1168" s="107">
        <v>1</v>
      </c>
      <c r="G1168" s="349"/>
    </row>
    <row r="1169" spans="2:7" ht="12.75" customHeight="1" x14ac:dyDescent="0.2">
      <c r="B1169" s="331"/>
      <c r="C1169" s="350"/>
      <c r="D1169" s="328" t="s">
        <v>1272</v>
      </c>
      <c r="E1169" s="328"/>
      <c r="F1169" s="107">
        <v>1</v>
      </c>
      <c r="G1169" s="349"/>
    </row>
    <row r="1170" spans="2:7" ht="12.75" customHeight="1" x14ac:dyDescent="0.2">
      <c r="B1170" s="331"/>
      <c r="C1170" s="350"/>
      <c r="D1170" s="328" t="s">
        <v>1273</v>
      </c>
      <c r="E1170" s="328"/>
      <c r="F1170" s="107">
        <v>1</v>
      </c>
      <c r="G1170" s="349"/>
    </row>
    <row r="1171" spans="2:7" ht="12.75" customHeight="1" x14ac:dyDescent="0.2">
      <c r="B1171" s="331"/>
      <c r="C1171" s="350"/>
      <c r="D1171" s="328" t="s">
        <v>1274</v>
      </c>
      <c r="E1171" s="328"/>
      <c r="F1171" s="107">
        <v>1</v>
      </c>
      <c r="G1171" s="349"/>
    </row>
    <row r="1172" spans="2:7" ht="12.75" customHeight="1" x14ac:dyDescent="0.2">
      <c r="B1172" s="331"/>
      <c r="C1172" s="350"/>
      <c r="D1172" s="328" t="s">
        <v>1275</v>
      </c>
      <c r="E1172" s="328"/>
      <c r="F1172" s="107">
        <v>1</v>
      </c>
      <c r="G1172" s="349"/>
    </row>
    <row r="1173" spans="2:7" ht="12.75" customHeight="1" x14ac:dyDescent="0.2">
      <c r="B1173" s="331"/>
      <c r="C1173" s="350"/>
      <c r="D1173" s="328" t="s">
        <v>1276</v>
      </c>
      <c r="E1173" s="328"/>
      <c r="F1173" s="107">
        <v>1</v>
      </c>
      <c r="G1173" s="349"/>
    </row>
    <row r="1174" spans="2:7" ht="12.75" customHeight="1" x14ac:dyDescent="0.2">
      <c r="B1174" s="331"/>
      <c r="C1174" s="350"/>
      <c r="D1174" s="328" t="s">
        <v>1277</v>
      </c>
      <c r="E1174" s="328"/>
      <c r="F1174" s="107">
        <v>1</v>
      </c>
      <c r="G1174" s="349"/>
    </row>
    <row r="1175" spans="2:7" ht="12.75" customHeight="1" x14ac:dyDescent="0.2">
      <c r="B1175" s="331"/>
      <c r="C1175" s="350"/>
      <c r="D1175" s="328" t="s">
        <v>1278</v>
      </c>
      <c r="E1175" s="328"/>
      <c r="F1175" s="107">
        <v>1</v>
      </c>
      <c r="G1175" s="349"/>
    </row>
    <row r="1176" spans="2:7" ht="12.75" customHeight="1" x14ac:dyDescent="0.2">
      <c r="B1176" s="331"/>
      <c r="C1176" s="350"/>
      <c r="D1176" s="328" t="s">
        <v>1279</v>
      </c>
      <c r="E1176" s="328"/>
      <c r="F1176" s="107">
        <v>1</v>
      </c>
      <c r="G1176" s="349"/>
    </row>
    <row r="1177" spans="2:7" ht="12.75" customHeight="1" x14ac:dyDescent="0.2">
      <c r="B1177" s="331"/>
      <c r="C1177" s="350"/>
      <c r="D1177" s="328" t="s">
        <v>1280</v>
      </c>
      <c r="E1177" s="328"/>
      <c r="F1177" s="107">
        <v>1</v>
      </c>
      <c r="G1177" s="349"/>
    </row>
    <row r="1178" spans="2:7" ht="12.75" customHeight="1" x14ac:dyDescent="0.2">
      <c r="B1178" s="331"/>
      <c r="C1178" s="350"/>
      <c r="D1178" s="328" t="s">
        <v>1281</v>
      </c>
      <c r="E1178" s="328"/>
      <c r="F1178" s="107">
        <v>1</v>
      </c>
      <c r="G1178" s="349"/>
    </row>
    <row r="1179" spans="2:7" ht="12.75" customHeight="1" x14ac:dyDescent="0.2">
      <c r="B1179" s="331"/>
      <c r="C1179" s="350"/>
      <c r="D1179" s="328" t="s">
        <v>1282</v>
      </c>
      <c r="E1179" s="328"/>
      <c r="F1179" s="107">
        <v>1</v>
      </c>
      <c r="G1179" s="349"/>
    </row>
    <row r="1180" spans="2:7" ht="12.75" customHeight="1" x14ac:dyDescent="0.2">
      <c r="B1180" s="331"/>
      <c r="C1180" s="350"/>
      <c r="D1180" s="328" t="s">
        <v>1283</v>
      </c>
      <c r="E1180" s="328"/>
      <c r="F1180" s="107">
        <v>1</v>
      </c>
      <c r="G1180" s="349"/>
    </row>
    <row r="1181" spans="2:7" ht="12.75" customHeight="1" x14ac:dyDescent="0.2">
      <c r="B1181" s="331"/>
      <c r="C1181" s="350"/>
      <c r="D1181" s="328" t="s">
        <v>1284</v>
      </c>
      <c r="E1181" s="328"/>
      <c r="F1181" s="107">
        <v>1</v>
      </c>
      <c r="G1181" s="349"/>
    </row>
    <row r="1182" spans="2:7" ht="12.75" customHeight="1" x14ac:dyDescent="0.2">
      <c r="B1182" s="331"/>
      <c r="C1182" s="350"/>
      <c r="D1182" s="328" t="s">
        <v>1285</v>
      </c>
      <c r="E1182" s="328"/>
      <c r="F1182" s="107">
        <v>1</v>
      </c>
      <c r="G1182" s="349"/>
    </row>
    <row r="1183" spans="2:7" ht="12.75" customHeight="1" x14ac:dyDescent="0.2">
      <c r="B1183" s="331"/>
      <c r="C1183" s="350"/>
      <c r="D1183" s="328" t="s">
        <v>1286</v>
      </c>
      <c r="E1183" s="328"/>
      <c r="F1183" s="107">
        <v>1</v>
      </c>
      <c r="G1183" s="349"/>
    </row>
    <row r="1184" spans="2:7" ht="25.5" customHeight="1" x14ac:dyDescent="0.2">
      <c r="B1184" s="331">
        <v>60101</v>
      </c>
      <c r="C1184" s="350" t="s">
        <v>19</v>
      </c>
      <c r="D1184" s="104" t="str">
        <f>VLOOKUP(B1184,'Planilha Orçamentária'!$N$10:$Q$330,2,0)</f>
        <v>7.1.2</v>
      </c>
      <c r="E1184" s="105" t="str">
        <f>VLOOKUP(B1184,'Planilha Orçamentária'!$N$9:$Q$330,3,0)</f>
        <v>Marco em madeira de lei tipo Peroba, Ipê, Angelim Pedra ou equivalente, com 15 x 3cm de batente, nas dimensões: 0,60 x 2,10 m</v>
      </c>
      <c r="F1184" s="108" t="str">
        <f>VLOOKUP(B1184,'Planilha Orçamentária'!$N$9:$Q$330,4,0)</f>
        <v>und</v>
      </c>
      <c r="G1184" s="333">
        <f>SUM(F1185:F1187)</f>
        <v>2</v>
      </c>
    </row>
    <row r="1185" spans="2:7" ht="12.75" customHeight="1" x14ac:dyDescent="0.2">
      <c r="B1185" s="331"/>
      <c r="C1185" s="350"/>
      <c r="D1185" s="329" t="s">
        <v>423</v>
      </c>
      <c r="E1185" s="329"/>
      <c r="F1185" s="108"/>
      <c r="G1185" s="333"/>
    </row>
    <row r="1186" spans="2:7" ht="12.75" customHeight="1" x14ac:dyDescent="0.2">
      <c r="B1186" s="331"/>
      <c r="C1186" s="350"/>
      <c r="D1186" s="328" t="s">
        <v>1287</v>
      </c>
      <c r="E1186" s="328"/>
      <c r="F1186" s="107">
        <v>1</v>
      </c>
      <c r="G1186" s="333"/>
    </row>
    <row r="1187" spans="2:7" ht="12.75" customHeight="1" x14ac:dyDescent="0.2">
      <c r="B1187" s="331"/>
      <c r="C1187" s="350"/>
      <c r="D1187" s="328" t="s">
        <v>1288</v>
      </c>
      <c r="E1187" s="328"/>
      <c r="F1187" s="107">
        <v>1</v>
      </c>
      <c r="G1187" s="333"/>
    </row>
    <row r="1188" spans="2:7" ht="25.5" customHeight="1" x14ac:dyDescent="0.2">
      <c r="B1188" s="331">
        <v>60103</v>
      </c>
      <c r="C1188" s="350" t="s">
        <v>19</v>
      </c>
      <c r="D1188" s="104" t="str">
        <f>VLOOKUP(B1188,'Planilha Orçamentária'!$N$10:$Q$330,2,0)</f>
        <v>7.1.3</v>
      </c>
      <c r="E1188" s="105" t="str">
        <f>VLOOKUP(B1188,'Planilha Orçamentária'!$N$9:$Q$330,3,0)</f>
        <v>Marco em madeira de lei tipo Peroba, Ipê, Angelim Pedra ou equivalente, com 15 x 3cm de batente, nas dimensões: 0,80 x 2,10 m</v>
      </c>
      <c r="F1188" s="108" t="str">
        <f>VLOOKUP(B1188,'Planilha Orçamentária'!$N$9:$Q$330,4,0)</f>
        <v>und</v>
      </c>
      <c r="G1188" s="327">
        <f>SUM(F1189:F1235)</f>
        <v>46</v>
      </c>
    </row>
    <row r="1189" spans="2:7" ht="12.75" customHeight="1" x14ac:dyDescent="0.2">
      <c r="B1189" s="331"/>
      <c r="C1189" s="350"/>
      <c r="D1189" s="329" t="s">
        <v>423</v>
      </c>
      <c r="E1189" s="329"/>
      <c r="F1189" s="108"/>
      <c r="G1189" s="327"/>
    </row>
    <row r="1190" spans="2:7" ht="12.75" customHeight="1" x14ac:dyDescent="0.2">
      <c r="B1190" s="331"/>
      <c r="C1190" s="350"/>
      <c r="D1190" s="328" t="s">
        <v>1261</v>
      </c>
      <c r="E1190" s="328"/>
      <c r="F1190" s="107">
        <v>1</v>
      </c>
      <c r="G1190" s="327"/>
    </row>
    <row r="1191" spans="2:7" ht="12.75" customHeight="1" x14ac:dyDescent="0.2">
      <c r="B1191" s="331"/>
      <c r="C1191" s="350"/>
      <c r="D1191" s="328" t="s">
        <v>1262</v>
      </c>
      <c r="E1191" s="328"/>
      <c r="F1191" s="107">
        <v>1</v>
      </c>
      <c r="G1191" s="327"/>
    </row>
    <row r="1192" spans="2:7" ht="12.75" customHeight="1" x14ac:dyDescent="0.2">
      <c r="B1192" s="331"/>
      <c r="C1192" s="350"/>
      <c r="D1192" s="328" t="s">
        <v>1263</v>
      </c>
      <c r="E1192" s="328"/>
      <c r="F1192" s="107">
        <v>1</v>
      </c>
      <c r="G1192" s="327"/>
    </row>
    <row r="1193" spans="2:7" ht="12.75" customHeight="1" x14ac:dyDescent="0.2">
      <c r="B1193" s="331"/>
      <c r="C1193" s="350"/>
      <c r="D1193" s="328" t="s">
        <v>1289</v>
      </c>
      <c r="E1193" s="328"/>
      <c r="F1193" s="107">
        <v>1</v>
      </c>
      <c r="G1193" s="327"/>
    </row>
    <row r="1194" spans="2:7" ht="12.75" customHeight="1" x14ac:dyDescent="0.2">
      <c r="B1194" s="331"/>
      <c r="C1194" s="350"/>
      <c r="D1194" s="328" t="s">
        <v>1290</v>
      </c>
      <c r="E1194" s="328"/>
      <c r="F1194" s="107">
        <v>1</v>
      </c>
      <c r="G1194" s="327"/>
    </row>
    <row r="1195" spans="2:7" ht="12.75" customHeight="1" x14ac:dyDescent="0.2">
      <c r="B1195" s="331"/>
      <c r="C1195" s="350"/>
      <c r="D1195" s="328" t="s">
        <v>1264</v>
      </c>
      <c r="E1195" s="328"/>
      <c r="F1195" s="107">
        <v>1</v>
      </c>
      <c r="G1195" s="327"/>
    </row>
    <row r="1196" spans="2:7" ht="12.75" customHeight="1" x14ac:dyDescent="0.2">
      <c r="B1196" s="331"/>
      <c r="C1196" s="350"/>
      <c r="D1196" s="328" t="s">
        <v>1291</v>
      </c>
      <c r="E1196" s="328"/>
      <c r="F1196" s="107">
        <v>1</v>
      </c>
      <c r="G1196" s="327"/>
    </row>
    <row r="1197" spans="2:7" ht="12.75" customHeight="1" x14ac:dyDescent="0.2">
      <c r="B1197" s="331"/>
      <c r="C1197" s="350"/>
      <c r="D1197" s="328" t="s">
        <v>1292</v>
      </c>
      <c r="E1197" s="328"/>
      <c r="F1197" s="107">
        <v>1</v>
      </c>
      <c r="G1197" s="327"/>
    </row>
    <row r="1198" spans="2:7" ht="12.75" customHeight="1" x14ac:dyDescent="0.2">
      <c r="B1198" s="331"/>
      <c r="C1198" s="350"/>
      <c r="D1198" s="328" t="s">
        <v>1293</v>
      </c>
      <c r="E1198" s="328"/>
      <c r="F1198" s="107">
        <v>1</v>
      </c>
      <c r="G1198" s="327"/>
    </row>
    <row r="1199" spans="2:7" ht="12.75" customHeight="1" x14ac:dyDescent="0.2">
      <c r="B1199" s="331"/>
      <c r="C1199" s="350"/>
      <c r="D1199" s="328" t="s">
        <v>1294</v>
      </c>
      <c r="E1199" s="328"/>
      <c r="F1199" s="107">
        <v>1</v>
      </c>
      <c r="G1199" s="327"/>
    </row>
    <row r="1200" spans="2:7" ht="12.75" customHeight="1" x14ac:dyDescent="0.2">
      <c r="B1200" s="331"/>
      <c r="C1200" s="350"/>
      <c r="D1200" s="328" t="s">
        <v>1295</v>
      </c>
      <c r="E1200" s="328"/>
      <c r="F1200" s="107">
        <v>1</v>
      </c>
      <c r="G1200" s="327"/>
    </row>
    <row r="1201" spans="2:7" ht="12.75" customHeight="1" x14ac:dyDescent="0.2">
      <c r="B1201" s="331"/>
      <c r="C1201" s="350"/>
      <c r="D1201" s="328" t="s">
        <v>1296</v>
      </c>
      <c r="E1201" s="328"/>
      <c r="F1201" s="107">
        <v>1</v>
      </c>
      <c r="G1201" s="327"/>
    </row>
    <row r="1202" spans="2:7" ht="12.75" customHeight="1" x14ac:dyDescent="0.2">
      <c r="B1202" s="331"/>
      <c r="C1202" s="350"/>
      <c r="D1202" s="328" t="s">
        <v>1297</v>
      </c>
      <c r="E1202" s="328"/>
      <c r="F1202" s="107">
        <v>1</v>
      </c>
      <c r="G1202" s="327"/>
    </row>
    <row r="1203" spans="2:7" ht="12.75" customHeight="1" x14ac:dyDescent="0.2">
      <c r="B1203" s="331"/>
      <c r="C1203" s="350"/>
      <c r="D1203" s="328" t="s">
        <v>1265</v>
      </c>
      <c r="E1203" s="328"/>
      <c r="F1203" s="107">
        <v>1</v>
      </c>
      <c r="G1203" s="327"/>
    </row>
    <row r="1204" spans="2:7" ht="12.75" customHeight="1" x14ac:dyDescent="0.2">
      <c r="B1204" s="331"/>
      <c r="C1204" s="350"/>
      <c r="D1204" s="328" t="s">
        <v>1266</v>
      </c>
      <c r="E1204" s="328"/>
      <c r="F1204" s="107">
        <v>1</v>
      </c>
      <c r="G1204" s="327"/>
    </row>
    <row r="1205" spans="2:7" ht="12.75" customHeight="1" x14ac:dyDescent="0.2">
      <c r="B1205" s="331"/>
      <c r="C1205" s="350"/>
      <c r="D1205" s="328" t="s">
        <v>1298</v>
      </c>
      <c r="E1205" s="328"/>
      <c r="F1205" s="107">
        <v>1</v>
      </c>
      <c r="G1205" s="327"/>
    </row>
    <row r="1206" spans="2:7" ht="12.75" customHeight="1" x14ac:dyDescent="0.2">
      <c r="B1206" s="331"/>
      <c r="C1206" s="350"/>
      <c r="D1206" s="328" t="s">
        <v>1299</v>
      </c>
      <c r="E1206" s="328"/>
      <c r="F1206" s="107">
        <v>1</v>
      </c>
      <c r="G1206" s="327"/>
    </row>
    <row r="1207" spans="2:7" ht="12.75" customHeight="1" x14ac:dyDescent="0.2">
      <c r="B1207" s="331"/>
      <c r="C1207" s="350"/>
      <c r="D1207" s="328" t="s">
        <v>1300</v>
      </c>
      <c r="E1207" s="328"/>
      <c r="F1207" s="107">
        <v>1</v>
      </c>
      <c r="G1207" s="327"/>
    </row>
    <row r="1208" spans="2:7" ht="12.75" customHeight="1" x14ac:dyDescent="0.2">
      <c r="B1208" s="331"/>
      <c r="C1208" s="350"/>
      <c r="D1208" s="328" t="s">
        <v>1301</v>
      </c>
      <c r="E1208" s="328"/>
      <c r="F1208" s="107">
        <v>1</v>
      </c>
      <c r="G1208" s="327"/>
    </row>
    <row r="1209" spans="2:7" ht="12.75" customHeight="1" x14ac:dyDescent="0.2">
      <c r="B1209" s="331"/>
      <c r="C1209" s="350"/>
      <c r="D1209" s="328" t="s">
        <v>1302</v>
      </c>
      <c r="E1209" s="328"/>
      <c r="F1209" s="107">
        <v>1</v>
      </c>
      <c r="G1209" s="327"/>
    </row>
    <row r="1210" spans="2:7" ht="12.75" customHeight="1" x14ac:dyDescent="0.2">
      <c r="B1210" s="331"/>
      <c r="C1210" s="350"/>
      <c r="D1210" s="328" t="s">
        <v>1267</v>
      </c>
      <c r="E1210" s="328"/>
      <c r="F1210" s="107">
        <v>1</v>
      </c>
      <c r="G1210" s="327"/>
    </row>
    <row r="1211" spans="2:7" ht="12.75" customHeight="1" x14ac:dyDescent="0.2">
      <c r="B1211" s="331"/>
      <c r="C1211" s="350"/>
      <c r="D1211" s="328" t="s">
        <v>1303</v>
      </c>
      <c r="E1211" s="328"/>
      <c r="F1211" s="107">
        <v>1</v>
      </c>
      <c r="G1211" s="327"/>
    </row>
    <row r="1212" spans="2:7" ht="12.75" customHeight="1" x14ac:dyDescent="0.2">
      <c r="B1212" s="331"/>
      <c r="C1212" s="350"/>
      <c r="D1212" s="328" t="s">
        <v>1304</v>
      </c>
      <c r="E1212" s="328"/>
      <c r="F1212" s="107">
        <v>2</v>
      </c>
      <c r="G1212" s="327"/>
    </row>
    <row r="1213" spans="2:7" ht="12.75" customHeight="1" x14ac:dyDescent="0.2">
      <c r="B1213" s="331"/>
      <c r="C1213" s="350"/>
      <c r="D1213" s="328" t="s">
        <v>1305</v>
      </c>
      <c r="E1213" s="328"/>
      <c r="F1213" s="107">
        <v>1</v>
      </c>
      <c r="G1213" s="327"/>
    </row>
    <row r="1214" spans="2:7" ht="12.75" customHeight="1" x14ac:dyDescent="0.2">
      <c r="B1214" s="331"/>
      <c r="C1214" s="350"/>
      <c r="D1214" s="329" t="s">
        <v>456</v>
      </c>
      <c r="E1214" s="329"/>
      <c r="F1214" s="109"/>
      <c r="G1214" s="327"/>
    </row>
    <row r="1215" spans="2:7" ht="12.75" customHeight="1" x14ac:dyDescent="0.2">
      <c r="B1215" s="331"/>
      <c r="C1215" s="350"/>
      <c r="D1215" s="328" t="s">
        <v>1269</v>
      </c>
      <c r="E1215" s="328"/>
      <c r="F1215" s="107">
        <v>1</v>
      </c>
      <c r="G1215" s="327"/>
    </row>
    <row r="1216" spans="2:7" ht="12.75" customHeight="1" x14ac:dyDescent="0.2">
      <c r="B1216" s="331"/>
      <c r="C1216" s="350"/>
      <c r="D1216" s="328" t="s">
        <v>1270</v>
      </c>
      <c r="E1216" s="328"/>
      <c r="F1216" s="107">
        <v>1</v>
      </c>
      <c r="G1216" s="327"/>
    </row>
    <row r="1217" spans="2:7" ht="12.75" customHeight="1" x14ac:dyDescent="0.2">
      <c r="B1217" s="331"/>
      <c r="C1217" s="350"/>
      <c r="D1217" s="328" t="s">
        <v>1306</v>
      </c>
      <c r="E1217" s="328"/>
      <c r="F1217" s="107">
        <v>1</v>
      </c>
      <c r="G1217" s="327"/>
    </row>
    <row r="1218" spans="2:7" ht="12.75" customHeight="1" x14ac:dyDescent="0.2">
      <c r="B1218" s="331"/>
      <c r="C1218" s="350"/>
      <c r="D1218" s="328" t="s">
        <v>1272</v>
      </c>
      <c r="E1218" s="328"/>
      <c r="F1218" s="107">
        <v>1</v>
      </c>
      <c r="G1218" s="327"/>
    </row>
    <row r="1219" spans="2:7" ht="12.75" customHeight="1" x14ac:dyDescent="0.2">
      <c r="B1219" s="331"/>
      <c r="C1219" s="350"/>
      <c r="D1219" s="328" t="s">
        <v>1273</v>
      </c>
      <c r="E1219" s="328"/>
      <c r="F1219" s="107">
        <v>1</v>
      </c>
      <c r="G1219" s="327"/>
    </row>
    <row r="1220" spans="2:7" ht="12.75" customHeight="1" x14ac:dyDescent="0.2">
      <c r="B1220" s="331"/>
      <c r="C1220" s="350"/>
      <c r="D1220" s="328" t="s">
        <v>1307</v>
      </c>
      <c r="E1220" s="328"/>
      <c r="F1220" s="107">
        <v>1</v>
      </c>
      <c r="G1220" s="327"/>
    </row>
    <row r="1221" spans="2:7" ht="12.75" customHeight="1" x14ac:dyDescent="0.2">
      <c r="B1221" s="331"/>
      <c r="C1221" s="350"/>
      <c r="D1221" s="328" t="s">
        <v>1308</v>
      </c>
      <c r="E1221" s="328"/>
      <c r="F1221" s="107">
        <v>1</v>
      </c>
      <c r="G1221" s="327"/>
    </row>
    <row r="1222" spans="2:7" ht="12.75" customHeight="1" x14ac:dyDescent="0.2">
      <c r="B1222" s="331"/>
      <c r="C1222" s="350"/>
      <c r="D1222" s="328" t="s">
        <v>1274</v>
      </c>
      <c r="E1222" s="328"/>
      <c r="F1222" s="107">
        <v>1</v>
      </c>
      <c r="G1222" s="327"/>
    </row>
    <row r="1223" spans="2:7" ht="12.75" customHeight="1" x14ac:dyDescent="0.2">
      <c r="B1223" s="331"/>
      <c r="C1223" s="350"/>
      <c r="D1223" s="328" t="s">
        <v>1275</v>
      </c>
      <c r="E1223" s="328"/>
      <c r="F1223" s="107">
        <v>1</v>
      </c>
      <c r="G1223" s="327"/>
    </row>
    <row r="1224" spans="2:7" ht="12.75" customHeight="1" x14ac:dyDescent="0.2">
      <c r="B1224" s="331"/>
      <c r="C1224" s="350"/>
      <c r="D1224" s="328" t="s">
        <v>1276</v>
      </c>
      <c r="E1224" s="328"/>
      <c r="F1224" s="107">
        <v>1</v>
      </c>
      <c r="G1224" s="327"/>
    </row>
    <row r="1225" spans="2:7" ht="12.75" customHeight="1" x14ac:dyDescent="0.2">
      <c r="B1225" s="331"/>
      <c r="C1225" s="350"/>
      <c r="D1225" s="328" t="s">
        <v>1277</v>
      </c>
      <c r="E1225" s="328"/>
      <c r="F1225" s="107">
        <v>1</v>
      </c>
      <c r="G1225" s="327"/>
    </row>
    <row r="1226" spans="2:7" ht="12.75" customHeight="1" x14ac:dyDescent="0.2">
      <c r="B1226" s="331"/>
      <c r="C1226" s="350"/>
      <c r="D1226" s="328" t="s">
        <v>1278</v>
      </c>
      <c r="E1226" s="328"/>
      <c r="F1226" s="107">
        <v>1</v>
      </c>
      <c r="G1226" s="327"/>
    </row>
    <row r="1227" spans="2:7" ht="12.75" customHeight="1" x14ac:dyDescent="0.2">
      <c r="B1227" s="331"/>
      <c r="C1227" s="350"/>
      <c r="D1227" s="328" t="s">
        <v>1279</v>
      </c>
      <c r="E1227" s="328"/>
      <c r="F1227" s="107">
        <v>1</v>
      </c>
      <c r="G1227" s="327"/>
    </row>
    <row r="1228" spans="2:7" ht="12.75" customHeight="1" x14ac:dyDescent="0.2">
      <c r="B1228" s="331"/>
      <c r="C1228" s="350"/>
      <c r="D1228" s="328" t="s">
        <v>1280</v>
      </c>
      <c r="E1228" s="328"/>
      <c r="F1228" s="107">
        <v>1</v>
      </c>
      <c r="G1228" s="327"/>
    </row>
    <row r="1229" spans="2:7" ht="12.75" customHeight="1" x14ac:dyDescent="0.2">
      <c r="B1229" s="331"/>
      <c r="C1229" s="350"/>
      <c r="D1229" s="328" t="s">
        <v>1281</v>
      </c>
      <c r="E1229" s="328"/>
      <c r="F1229" s="107">
        <v>1</v>
      </c>
      <c r="G1229" s="327"/>
    </row>
    <row r="1230" spans="2:7" ht="12.75" customHeight="1" x14ac:dyDescent="0.2">
      <c r="B1230" s="331"/>
      <c r="C1230" s="350"/>
      <c r="D1230" s="328" t="s">
        <v>1282</v>
      </c>
      <c r="E1230" s="328"/>
      <c r="F1230" s="107">
        <v>1</v>
      </c>
      <c r="G1230" s="327"/>
    </row>
    <row r="1231" spans="2:7" ht="12.75" customHeight="1" x14ac:dyDescent="0.2">
      <c r="B1231" s="331"/>
      <c r="C1231" s="350"/>
      <c r="D1231" s="328" t="s">
        <v>1283</v>
      </c>
      <c r="E1231" s="328"/>
      <c r="F1231" s="107">
        <v>1</v>
      </c>
      <c r="G1231" s="327"/>
    </row>
    <row r="1232" spans="2:7" ht="12.75" customHeight="1" x14ac:dyDescent="0.2">
      <c r="B1232" s="331"/>
      <c r="C1232" s="350"/>
      <c r="D1232" s="328" t="s">
        <v>1309</v>
      </c>
      <c r="E1232" s="328"/>
      <c r="F1232" s="107">
        <v>1</v>
      </c>
      <c r="G1232" s="327"/>
    </row>
    <row r="1233" spans="2:7" ht="12.75" customHeight="1" x14ac:dyDescent="0.2">
      <c r="B1233" s="331"/>
      <c r="C1233" s="350"/>
      <c r="D1233" s="328" t="s">
        <v>1284</v>
      </c>
      <c r="E1233" s="328"/>
      <c r="F1233" s="107">
        <v>1</v>
      </c>
      <c r="G1233" s="327"/>
    </row>
    <row r="1234" spans="2:7" ht="12.75" customHeight="1" x14ac:dyDescent="0.2">
      <c r="B1234" s="331"/>
      <c r="C1234" s="350"/>
      <c r="D1234" s="328" t="s">
        <v>1285</v>
      </c>
      <c r="E1234" s="328"/>
      <c r="F1234" s="107">
        <v>1</v>
      </c>
      <c r="G1234" s="327"/>
    </row>
    <row r="1235" spans="2:7" ht="12.75" customHeight="1" x14ac:dyDescent="0.2">
      <c r="B1235" s="331"/>
      <c r="C1235" s="350"/>
      <c r="D1235" s="328" t="s">
        <v>1286</v>
      </c>
      <c r="E1235" s="328"/>
      <c r="F1235" s="107">
        <v>1</v>
      </c>
      <c r="G1235" s="327"/>
    </row>
    <row r="1236" spans="2:7" ht="51" customHeight="1" x14ac:dyDescent="0.2">
      <c r="B1236" s="331" t="s">
        <v>119</v>
      </c>
      <c r="C1236" s="331"/>
      <c r="D1236" s="104" t="str">
        <f>VLOOKUP(B1236,'Planilha Orçamentária'!$N$10:$Q$330,2,0)</f>
        <v>7.1.4</v>
      </c>
      <c r="E1236" s="105" t="str">
        <f>VLOOKUP(B1236,'Planilha Orçamentária'!$N$9:$Q$330,3,0)</f>
        <v>Porta de madeira de lei angelim pedra ou equivalente, esp. 30 a 35 mm, maciça, tipo mexicana, c/ friso p/ verniz, padrão SEDU, inclusive alizares, dobradiças e fechadura tipo alavanca em latão cromado LaFonte ou equiv., exclusive marco, dimensões: 0.80 x 2.10 m</v>
      </c>
      <c r="F1236" s="108" t="str">
        <f>VLOOKUP(B1236,'Planilha Orçamentária'!$N$9:$Q$330,4,0)</f>
        <v>und</v>
      </c>
      <c r="G1236" s="333">
        <f>SUM(F1237:F1257)</f>
        <v>20</v>
      </c>
    </row>
    <row r="1237" spans="2:7" ht="12.75" customHeight="1" x14ac:dyDescent="0.2">
      <c r="B1237" s="331"/>
      <c r="C1237" s="331"/>
      <c r="D1237" s="329" t="s">
        <v>423</v>
      </c>
      <c r="E1237" s="329"/>
      <c r="F1237" s="108"/>
      <c r="G1237" s="333"/>
    </row>
    <row r="1238" spans="2:7" ht="12.75" customHeight="1" x14ac:dyDescent="0.2">
      <c r="B1238" s="331"/>
      <c r="C1238" s="331"/>
      <c r="D1238" s="328" t="s">
        <v>1310</v>
      </c>
      <c r="E1238" s="328"/>
      <c r="F1238" s="107">
        <v>1</v>
      </c>
      <c r="G1238" s="333"/>
    </row>
    <row r="1239" spans="2:7" ht="12.75" customHeight="1" x14ac:dyDescent="0.2">
      <c r="B1239" s="331"/>
      <c r="C1239" s="331"/>
      <c r="D1239" s="328" t="s">
        <v>1290</v>
      </c>
      <c r="E1239" s="328"/>
      <c r="F1239" s="107">
        <v>1</v>
      </c>
      <c r="G1239" s="333"/>
    </row>
    <row r="1240" spans="2:7" ht="12.75" customHeight="1" x14ac:dyDescent="0.2">
      <c r="B1240" s="331"/>
      <c r="C1240" s="331"/>
      <c r="D1240" s="328" t="s">
        <v>1291</v>
      </c>
      <c r="E1240" s="328"/>
      <c r="F1240" s="107">
        <v>1</v>
      </c>
      <c r="G1240" s="333"/>
    </row>
    <row r="1241" spans="2:7" ht="12.75" customHeight="1" x14ac:dyDescent="0.2">
      <c r="B1241" s="331"/>
      <c r="C1241" s="331"/>
      <c r="D1241" s="328" t="s">
        <v>1311</v>
      </c>
      <c r="E1241" s="328"/>
      <c r="F1241" s="107">
        <v>1</v>
      </c>
      <c r="G1241" s="333"/>
    </row>
    <row r="1242" spans="2:7" ht="12.75" customHeight="1" x14ac:dyDescent="0.2">
      <c r="B1242" s="331"/>
      <c r="C1242" s="331"/>
      <c r="D1242" s="328" t="s">
        <v>1294</v>
      </c>
      <c r="E1242" s="328"/>
      <c r="F1242" s="107">
        <v>1</v>
      </c>
      <c r="G1242" s="333"/>
    </row>
    <row r="1243" spans="2:7" ht="12.75" customHeight="1" x14ac:dyDescent="0.2">
      <c r="B1243" s="331"/>
      <c r="C1243" s="331"/>
      <c r="D1243" s="328" t="s">
        <v>1312</v>
      </c>
      <c r="E1243" s="328"/>
      <c r="F1243" s="107">
        <v>1</v>
      </c>
      <c r="G1243" s="333"/>
    </row>
    <row r="1244" spans="2:7" ht="12.75" customHeight="1" x14ac:dyDescent="0.2">
      <c r="B1244" s="331"/>
      <c r="C1244" s="331"/>
      <c r="D1244" s="328" t="s">
        <v>1295</v>
      </c>
      <c r="E1244" s="328"/>
      <c r="F1244" s="107">
        <v>1</v>
      </c>
      <c r="G1244" s="333"/>
    </row>
    <row r="1245" spans="2:7" ht="12.75" customHeight="1" x14ac:dyDescent="0.2">
      <c r="B1245" s="331"/>
      <c r="C1245" s="331"/>
      <c r="D1245" s="328" t="s">
        <v>1297</v>
      </c>
      <c r="E1245" s="328"/>
      <c r="F1245" s="107">
        <v>1</v>
      </c>
      <c r="G1245" s="333"/>
    </row>
    <row r="1246" spans="2:7" ht="12.75" customHeight="1" x14ac:dyDescent="0.2">
      <c r="B1246" s="331"/>
      <c r="C1246" s="331"/>
      <c r="D1246" s="328" t="s">
        <v>1296</v>
      </c>
      <c r="E1246" s="328"/>
      <c r="F1246" s="107">
        <v>1</v>
      </c>
      <c r="G1246" s="333"/>
    </row>
    <row r="1247" spans="2:7" ht="12.75" customHeight="1" x14ac:dyDescent="0.2">
      <c r="B1247" s="331"/>
      <c r="C1247" s="331"/>
      <c r="D1247" s="328" t="s">
        <v>1298</v>
      </c>
      <c r="E1247" s="328"/>
      <c r="F1247" s="107">
        <v>1</v>
      </c>
      <c r="G1247" s="333"/>
    </row>
    <row r="1248" spans="2:7" ht="12.75" customHeight="1" x14ac:dyDescent="0.2">
      <c r="B1248" s="331"/>
      <c r="C1248" s="331"/>
      <c r="D1248" s="328" t="s">
        <v>1299</v>
      </c>
      <c r="E1248" s="328"/>
      <c r="F1248" s="107">
        <v>1</v>
      </c>
      <c r="G1248" s="333"/>
    </row>
    <row r="1249" spans="2:7" ht="12.75" customHeight="1" x14ac:dyDescent="0.2">
      <c r="B1249" s="331"/>
      <c r="C1249" s="331"/>
      <c r="D1249" s="328" t="s">
        <v>1313</v>
      </c>
      <c r="E1249" s="328"/>
      <c r="F1249" s="107">
        <v>1</v>
      </c>
      <c r="G1249" s="333"/>
    </row>
    <row r="1250" spans="2:7" ht="12.75" customHeight="1" x14ac:dyDescent="0.2">
      <c r="B1250" s="331"/>
      <c r="C1250" s="331"/>
      <c r="D1250" s="328" t="s">
        <v>1314</v>
      </c>
      <c r="E1250" s="328"/>
      <c r="F1250" s="107">
        <v>1</v>
      </c>
      <c r="G1250" s="333"/>
    </row>
    <row r="1251" spans="2:7" ht="12.75" customHeight="1" x14ac:dyDescent="0.2">
      <c r="B1251" s="331"/>
      <c r="C1251" s="331"/>
      <c r="D1251" s="328" t="s">
        <v>1302</v>
      </c>
      <c r="E1251" s="328"/>
      <c r="F1251" s="107">
        <v>1</v>
      </c>
      <c r="G1251" s="333"/>
    </row>
    <row r="1252" spans="2:7" ht="12.75" customHeight="1" x14ac:dyDescent="0.2">
      <c r="B1252" s="331"/>
      <c r="C1252" s="331"/>
      <c r="D1252" s="328" t="s">
        <v>1304</v>
      </c>
      <c r="E1252" s="328"/>
      <c r="F1252" s="107">
        <v>2</v>
      </c>
      <c r="G1252" s="333"/>
    </row>
    <row r="1253" spans="2:7" ht="12.75" customHeight="1" x14ac:dyDescent="0.2">
      <c r="B1253" s="331"/>
      <c r="C1253" s="331"/>
      <c r="D1253" s="328" t="s">
        <v>1305</v>
      </c>
      <c r="E1253" s="328"/>
      <c r="F1253" s="107">
        <v>1</v>
      </c>
      <c r="G1253" s="333"/>
    </row>
    <row r="1254" spans="2:7" ht="12.75" customHeight="1" x14ac:dyDescent="0.2">
      <c r="B1254" s="331"/>
      <c r="C1254" s="331"/>
      <c r="D1254" s="329" t="s">
        <v>456</v>
      </c>
      <c r="E1254" s="329"/>
      <c r="F1254" s="107"/>
      <c r="G1254" s="333"/>
    </row>
    <row r="1255" spans="2:7" ht="12.75" customHeight="1" x14ac:dyDescent="0.2">
      <c r="B1255" s="331"/>
      <c r="C1255" s="331"/>
      <c r="D1255" s="328" t="s">
        <v>1307</v>
      </c>
      <c r="E1255" s="328"/>
      <c r="F1255" s="107">
        <v>1</v>
      </c>
      <c r="G1255" s="333"/>
    </row>
    <row r="1256" spans="2:7" ht="12.75" customHeight="1" x14ac:dyDescent="0.2">
      <c r="B1256" s="331"/>
      <c r="C1256" s="331"/>
      <c r="D1256" s="328" t="s">
        <v>1308</v>
      </c>
      <c r="E1256" s="328"/>
      <c r="F1256" s="107">
        <v>1</v>
      </c>
      <c r="G1256" s="333"/>
    </row>
    <row r="1257" spans="2:7" ht="12.75" customHeight="1" x14ac:dyDescent="0.2">
      <c r="B1257" s="331"/>
      <c r="C1257" s="331"/>
      <c r="D1257" s="328" t="s">
        <v>1315</v>
      </c>
      <c r="E1257" s="328"/>
      <c r="F1257" s="107">
        <v>1</v>
      </c>
      <c r="G1257" s="333"/>
    </row>
    <row r="1258" spans="2:7" ht="51" customHeight="1" x14ac:dyDescent="0.2">
      <c r="B1258" s="331" t="s">
        <v>123</v>
      </c>
      <c r="C1258" s="331"/>
      <c r="D1258" s="104" t="str">
        <f>VLOOKUP(B1258,'Planilha Orçamentária'!$N$10:$Q$330,2,0)</f>
        <v>7.1.5</v>
      </c>
      <c r="E1258" s="105" t="str">
        <f>VLOOKUP(B1258,'Planilha Orçamentária'!$N$9:$Q$330,3,0)</f>
        <v>Porta de madeira de lei angelim pedra ou equivalente, esp. 30 a 35 mm, maciça, tipo mexicana, c/ friso p/ verniz, padrão SEDU, inclusive alizares, dobradiças e fechadura tipo alavanca em latão cromado LaFonte ou equiv., exclusive marco, dimensões: 0.60 x 2.10 m</v>
      </c>
      <c r="F1258" s="108" t="str">
        <f>VLOOKUP(B1258,'Planilha Orçamentária'!$N$9:$Q$330,4,0)</f>
        <v>und</v>
      </c>
      <c r="G1258" s="333">
        <f>SUM(F1259:F1261)</f>
        <v>2</v>
      </c>
    </row>
    <row r="1259" spans="2:7" ht="12.75" customHeight="1" x14ac:dyDescent="0.2">
      <c r="B1259" s="331"/>
      <c r="C1259" s="331"/>
      <c r="D1259" s="329" t="s">
        <v>423</v>
      </c>
      <c r="E1259" s="329"/>
      <c r="F1259" s="108"/>
      <c r="G1259" s="333"/>
    </row>
    <row r="1260" spans="2:7" ht="12.75" customHeight="1" x14ac:dyDescent="0.2">
      <c r="B1260" s="331"/>
      <c r="C1260" s="331"/>
      <c r="D1260" s="328" t="s">
        <v>1287</v>
      </c>
      <c r="E1260" s="328"/>
      <c r="F1260" s="107">
        <v>1</v>
      </c>
      <c r="G1260" s="333"/>
    </row>
    <row r="1261" spans="2:7" ht="12.75" customHeight="1" x14ac:dyDescent="0.2">
      <c r="B1261" s="331"/>
      <c r="C1261" s="331"/>
      <c r="D1261" s="328" t="s">
        <v>1316</v>
      </c>
      <c r="E1261" s="328"/>
      <c r="F1261" s="107">
        <v>1</v>
      </c>
      <c r="G1261" s="333"/>
    </row>
    <row r="1262" spans="2:7" x14ac:dyDescent="0.2">
      <c r="B1262" s="110"/>
      <c r="C1262" s="48"/>
      <c r="D1262" s="128"/>
      <c r="E1262" s="106"/>
      <c r="F1262" s="129"/>
    </row>
    <row r="1263" spans="2:7" ht="12.75" customHeight="1" x14ac:dyDescent="0.2">
      <c r="B1263" s="325" t="s">
        <v>125</v>
      </c>
      <c r="C1263" s="325"/>
      <c r="D1263" s="325"/>
      <c r="E1263" s="126" t="str">
        <f>VLOOKUP(B1263,'Planilha Orçamentária'!$1:$1048576,4,0)</f>
        <v>ESQUADRIAS METÁLICAS</v>
      </c>
      <c r="F1263" s="102"/>
      <c r="G1263" s="127"/>
    </row>
    <row r="1264" spans="2:7" ht="25.5" customHeight="1" x14ac:dyDescent="0.2">
      <c r="B1264" s="326">
        <v>71704</v>
      </c>
      <c r="C1264" s="4" t="s">
        <v>19</v>
      </c>
      <c r="D1264" s="104" t="str">
        <f>VLOOKUP(B1264,'Planilha Orçamentária'!$N$10:$Q$330,2,0)</f>
        <v>7.2.1</v>
      </c>
      <c r="E1264" s="105" t="str">
        <f>VLOOKUP(B1264,'Planilha Orçamentária'!$N$9:$Q$330,3,0)</f>
        <v>Porta de abrir tipo veneziana em alumínio anodizado, linha 25, completa, incl. puxador com tranca, caixilho, alizar e contramarco</v>
      </c>
      <c r="F1264" s="108" t="str">
        <f>VLOOKUP(B1264,'Planilha Orçamentária'!$N$9:$Q$330,4,0)</f>
        <v>m2</v>
      </c>
      <c r="G1264" s="327">
        <f>SUM(F1265:F1274)</f>
        <v>25.080000000000002</v>
      </c>
    </row>
    <row r="1265" spans="2:7" ht="12.75" customHeight="1" x14ac:dyDescent="0.2">
      <c r="B1265" s="326"/>
      <c r="C1265" s="4"/>
      <c r="D1265" s="329" t="s">
        <v>423</v>
      </c>
      <c r="E1265" s="329"/>
      <c r="F1265" s="108"/>
      <c r="G1265" s="327"/>
    </row>
    <row r="1266" spans="2:7" ht="12.75" customHeight="1" x14ac:dyDescent="0.2">
      <c r="B1266" s="326"/>
      <c r="C1266" s="4"/>
      <c r="D1266" s="328" t="s">
        <v>603</v>
      </c>
      <c r="E1266" s="328"/>
      <c r="F1266" s="42">
        <v>5.0999999999999996</v>
      </c>
      <c r="G1266" s="327"/>
    </row>
    <row r="1267" spans="2:7" ht="12.75" customHeight="1" x14ac:dyDescent="0.2">
      <c r="B1267" s="326"/>
      <c r="C1267" s="4"/>
      <c r="D1267" s="328" t="s">
        <v>604</v>
      </c>
      <c r="E1267" s="328"/>
      <c r="F1267" s="42">
        <v>5.0999999999999996</v>
      </c>
      <c r="G1267" s="327"/>
    </row>
    <row r="1268" spans="2:7" ht="12.75" customHeight="1" x14ac:dyDescent="0.2">
      <c r="B1268" s="326"/>
      <c r="C1268" s="4"/>
      <c r="D1268" s="329" t="s">
        <v>456</v>
      </c>
      <c r="E1268" s="329"/>
      <c r="F1268" s="40"/>
      <c r="G1268" s="327"/>
    </row>
    <row r="1269" spans="2:7" ht="12.75" customHeight="1" x14ac:dyDescent="0.2">
      <c r="B1269" s="326"/>
      <c r="C1269" s="4"/>
      <c r="D1269" s="328" t="s">
        <v>607</v>
      </c>
      <c r="E1269" s="328"/>
      <c r="F1269" s="40">
        <v>6.12</v>
      </c>
      <c r="G1269" s="327"/>
    </row>
    <row r="1270" spans="2:7" ht="12.75" customHeight="1" x14ac:dyDescent="0.2">
      <c r="B1270" s="326"/>
      <c r="C1270" s="4"/>
      <c r="D1270" s="328" t="s">
        <v>608</v>
      </c>
      <c r="E1270" s="328"/>
      <c r="F1270" s="40">
        <v>6.12</v>
      </c>
      <c r="G1270" s="327"/>
    </row>
    <row r="1271" spans="2:7" ht="12.75" customHeight="1" x14ac:dyDescent="0.2">
      <c r="B1271" s="326"/>
      <c r="C1271" s="4"/>
      <c r="D1271" s="329" t="s">
        <v>1317</v>
      </c>
      <c r="E1271" s="329"/>
      <c r="F1271" s="40"/>
      <c r="G1271" s="327"/>
    </row>
    <row r="1272" spans="2:7" ht="12.75" customHeight="1" x14ac:dyDescent="0.2">
      <c r="B1272" s="326"/>
      <c r="C1272" s="4"/>
      <c r="D1272" s="328" t="s">
        <v>1318</v>
      </c>
      <c r="E1272" s="328"/>
      <c r="F1272" s="40">
        <v>1.68</v>
      </c>
      <c r="G1272" s="327"/>
    </row>
    <row r="1273" spans="2:7" ht="12.75" customHeight="1" x14ac:dyDescent="0.2">
      <c r="B1273" s="326"/>
      <c r="C1273" s="4"/>
      <c r="D1273" s="329" t="s">
        <v>491</v>
      </c>
      <c r="E1273" s="329"/>
      <c r="F1273" s="40"/>
      <c r="G1273" s="327"/>
    </row>
    <row r="1274" spans="2:7" ht="12.75" customHeight="1" x14ac:dyDescent="0.2">
      <c r="B1274" s="326"/>
      <c r="C1274" s="4"/>
      <c r="D1274" s="328" t="s">
        <v>1319</v>
      </c>
      <c r="E1274" s="328"/>
      <c r="F1274" s="40">
        <v>0.96</v>
      </c>
      <c r="G1274" s="327"/>
    </row>
    <row r="1275" spans="2:7" ht="12.75" customHeight="1" x14ac:dyDescent="0.2">
      <c r="B1275" s="331">
        <v>71105</v>
      </c>
      <c r="C1275" s="350" t="s">
        <v>19</v>
      </c>
      <c r="D1275" s="104" t="str">
        <f>VLOOKUP(B1275,'Planilha Orçamentária'!$N$10:$Q$330,2,0)</f>
        <v>7.2.2</v>
      </c>
      <c r="E1275" s="105" t="str">
        <f>VLOOKUP(B1275,'Planilha Orçamentária'!$N$9:$Q$330,3,0)</f>
        <v>Grade de ferro em barra chata, inclusive chumbamento</v>
      </c>
      <c r="F1275" s="108" t="str">
        <f>VLOOKUP(B1275,'Planilha Orçamentária'!$N$9:$Q$330,4,0)</f>
        <v>m2</v>
      </c>
      <c r="G1275" s="333">
        <f>SUM(F1276:F1313)</f>
        <v>297.72999999999996</v>
      </c>
    </row>
    <row r="1276" spans="2:7" ht="12.75" customHeight="1" x14ac:dyDescent="0.2">
      <c r="B1276" s="331"/>
      <c r="C1276" s="350"/>
      <c r="D1276" s="329" t="s">
        <v>423</v>
      </c>
      <c r="E1276" s="329"/>
      <c r="F1276" s="108"/>
      <c r="G1276" s="333"/>
    </row>
    <row r="1277" spans="2:7" ht="12.75" customHeight="1" x14ac:dyDescent="0.2">
      <c r="B1277" s="331"/>
      <c r="C1277" s="350"/>
      <c r="D1277" s="328" t="s">
        <v>1320</v>
      </c>
      <c r="E1277" s="328"/>
      <c r="F1277" s="109">
        <v>7.02</v>
      </c>
      <c r="G1277" s="333"/>
    </row>
    <row r="1278" spans="2:7" ht="12.75" customHeight="1" x14ac:dyDescent="0.2">
      <c r="B1278" s="331"/>
      <c r="C1278" s="350"/>
      <c r="D1278" s="328" t="s">
        <v>1321</v>
      </c>
      <c r="E1278" s="328"/>
      <c r="F1278" s="109">
        <v>7.83</v>
      </c>
      <c r="G1278" s="333"/>
    </row>
    <row r="1279" spans="2:7" ht="12.75" customHeight="1" x14ac:dyDescent="0.2">
      <c r="B1279" s="331"/>
      <c r="C1279" s="350"/>
      <c r="D1279" s="328" t="s">
        <v>1322</v>
      </c>
      <c r="E1279" s="328"/>
      <c r="F1279" s="109">
        <v>9.57</v>
      </c>
      <c r="G1279" s="333"/>
    </row>
    <row r="1280" spans="2:7" ht="12.75" customHeight="1" x14ac:dyDescent="0.2">
      <c r="B1280" s="331"/>
      <c r="C1280" s="350"/>
      <c r="D1280" s="328" t="s">
        <v>1323</v>
      </c>
      <c r="E1280" s="328"/>
      <c r="F1280" s="109">
        <v>9.57</v>
      </c>
      <c r="G1280" s="333"/>
    </row>
    <row r="1281" spans="2:7" ht="12.75" customHeight="1" x14ac:dyDescent="0.2">
      <c r="B1281" s="331"/>
      <c r="C1281" s="350"/>
      <c r="D1281" s="328" t="s">
        <v>1324</v>
      </c>
      <c r="E1281" s="328"/>
      <c r="F1281" s="109">
        <v>9.57</v>
      </c>
      <c r="G1281" s="333"/>
    </row>
    <row r="1282" spans="2:7" ht="12.75" customHeight="1" x14ac:dyDescent="0.2">
      <c r="B1282" s="331"/>
      <c r="C1282" s="350"/>
      <c r="D1282" s="328" t="s">
        <v>1325</v>
      </c>
      <c r="E1282" s="328"/>
      <c r="F1282" s="107">
        <v>4.79</v>
      </c>
      <c r="G1282" s="333"/>
    </row>
    <row r="1283" spans="2:7" ht="12.75" customHeight="1" x14ac:dyDescent="0.2">
      <c r="B1283" s="331"/>
      <c r="C1283" s="350"/>
      <c r="D1283" s="328" t="s">
        <v>1326</v>
      </c>
      <c r="E1283" s="328"/>
      <c r="F1283" s="109">
        <v>4.79</v>
      </c>
      <c r="G1283" s="333"/>
    </row>
    <row r="1284" spans="2:7" ht="12.75" customHeight="1" x14ac:dyDescent="0.2">
      <c r="B1284" s="331"/>
      <c r="C1284" s="350"/>
      <c r="D1284" s="328" t="s">
        <v>1327</v>
      </c>
      <c r="E1284" s="328"/>
      <c r="F1284" s="109">
        <v>3.48</v>
      </c>
      <c r="G1284" s="333"/>
    </row>
    <row r="1285" spans="2:7" ht="12.75" customHeight="1" x14ac:dyDescent="0.2">
      <c r="B1285" s="331"/>
      <c r="C1285" s="350"/>
      <c r="D1285" s="328" t="s">
        <v>1328</v>
      </c>
      <c r="E1285" s="328"/>
      <c r="F1285" s="109">
        <v>9.57</v>
      </c>
      <c r="G1285" s="333"/>
    </row>
    <row r="1286" spans="2:7" ht="12.75" customHeight="1" x14ac:dyDescent="0.2">
      <c r="B1286" s="331"/>
      <c r="C1286" s="350"/>
      <c r="D1286" s="328" t="s">
        <v>1329</v>
      </c>
      <c r="E1286" s="328"/>
      <c r="F1286" s="107">
        <v>9.57</v>
      </c>
      <c r="G1286" s="333"/>
    </row>
    <row r="1287" spans="2:7" ht="12.75" customHeight="1" x14ac:dyDescent="0.2">
      <c r="B1287" s="331"/>
      <c r="C1287" s="350"/>
      <c r="D1287" s="328" t="s">
        <v>1330</v>
      </c>
      <c r="E1287" s="328"/>
      <c r="F1287" s="107">
        <v>4.79</v>
      </c>
      <c r="G1287" s="333"/>
    </row>
    <row r="1288" spans="2:7" ht="12.75" customHeight="1" x14ac:dyDescent="0.2">
      <c r="B1288" s="331"/>
      <c r="C1288" s="350"/>
      <c r="D1288" s="328" t="s">
        <v>1331</v>
      </c>
      <c r="E1288" s="328"/>
      <c r="F1288" s="109">
        <v>4.79</v>
      </c>
      <c r="G1288" s="333"/>
    </row>
    <row r="1289" spans="2:7" ht="12.75" customHeight="1" x14ac:dyDescent="0.2">
      <c r="B1289" s="331"/>
      <c r="C1289" s="350"/>
      <c r="D1289" s="328" t="s">
        <v>1332</v>
      </c>
      <c r="E1289" s="328"/>
      <c r="F1289" s="109">
        <v>4.79</v>
      </c>
      <c r="G1289" s="333"/>
    </row>
    <row r="1290" spans="2:7" ht="12.75" customHeight="1" x14ac:dyDescent="0.2">
      <c r="B1290" s="331"/>
      <c r="C1290" s="350"/>
      <c r="D1290" s="328" t="s">
        <v>1333</v>
      </c>
      <c r="E1290" s="328"/>
      <c r="F1290" s="109">
        <v>4.79</v>
      </c>
      <c r="G1290" s="333"/>
    </row>
    <row r="1291" spans="2:7" ht="12.75" customHeight="1" x14ac:dyDescent="0.2">
      <c r="B1291" s="331"/>
      <c r="C1291" s="350"/>
      <c r="D1291" s="328" t="s">
        <v>1334</v>
      </c>
      <c r="E1291" s="328"/>
      <c r="F1291" s="109">
        <v>9.57</v>
      </c>
      <c r="G1291" s="333"/>
    </row>
    <row r="1292" spans="2:7" ht="12.75" customHeight="1" x14ac:dyDescent="0.2">
      <c r="B1292" s="331"/>
      <c r="C1292" s="350"/>
      <c r="D1292" s="328" t="s">
        <v>1335</v>
      </c>
      <c r="E1292" s="328"/>
      <c r="F1292" s="109">
        <v>19.14</v>
      </c>
      <c r="G1292" s="333"/>
    </row>
    <row r="1293" spans="2:7" ht="12.75" customHeight="1" x14ac:dyDescent="0.2">
      <c r="B1293" s="331"/>
      <c r="C1293" s="350"/>
      <c r="D1293" s="329" t="s">
        <v>456</v>
      </c>
      <c r="E1293" s="329"/>
      <c r="F1293" s="109"/>
      <c r="G1293" s="333"/>
    </row>
    <row r="1294" spans="2:7" ht="12.75" customHeight="1" x14ac:dyDescent="0.2">
      <c r="B1294" s="331"/>
      <c r="C1294" s="350"/>
      <c r="D1294" s="328" t="s">
        <v>1336</v>
      </c>
      <c r="E1294" s="328"/>
      <c r="F1294" s="109">
        <v>9.43</v>
      </c>
      <c r="G1294" s="333"/>
    </row>
    <row r="1295" spans="2:7" ht="12.75" customHeight="1" x14ac:dyDescent="0.2">
      <c r="B1295" s="331"/>
      <c r="C1295" s="350"/>
      <c r="D1295" s="328" t="s">
        <v>1337</v>
      </c>
      <c r="E1295" s="328"/>
      <c r="F1295" s="109">
        <v>9.43</v>
      </c>
      <c r="G1295" s="333"/>
    </row>
    <row r="1296" spans="2:7" ht="12.75" customHeight="1" x14ac:dyDescent="0.2">
      <c r="B1296" s="331"/>
      <c r="C1296" s="350"/>
      <c r="D1296" s="328" t="s">
        <v>1338</v>
      </c>
      <c r="E1296" s="328"/>
      <c r="F1296" s="109">
        <v>9.57</v>
      </c>
      <c r="G1296" s="333"/>
    </row>
    <row r="1297" spans="2:7" ht="12.75" customHeight="1" x14ac:dyDescent="0.2">
      <c r="B1297" s="331"/>
      <c r="C1297" s="350"/>
      <c r="D1297" s="328" t="s">
        <v>1339</v>
      </c>
      <c r="E1297" s="328"/>
      <c r="F1297" s="109">
        <v>9.57</v>
      </c>
      <c r="G1297" s="333"/>
    </row>
    <row r="1298" spans="2:7" ht="12.75" customHeight="1" x14ac:dyDescent="0.2">
      <c r="B1298" s="331"/>
      <c r="C1298" s="350"/>
      <c r="D1298" s="328" t="s">
        <v>1340</v>
      </c>
      <c r="E1298" s="328"/>
      <c r="F1298" s="109">
        <v>9.57</v>
      </c>
      <c r="G1298" s="333"/>
    </row>
    <row r="1299" spans="2:7" ht="12.75" customHeight="1" x14ac:dyDescent="0.2">
      <c r="B1299" s="331"/>
      <c r="C1299" s="350"/>
      <c r="D1299" s="328" t="s">
        <v>1341</v>
      </c>
      <c r="E1299" s="328"/>
      <c r="F1299" s="109">
        <v>9.57</v>
      </c>
      <c r="G1299" s="333"/>
    </row>
    <row r="1300" spans="2:7" ht="12.75" customHeight="1" x14ac:dyDescent="0.2">
      <c r="B1300" s="331"/>
      <c r="C1300" s="350"/>
      <c r="D1300" s="328" t="s">
        <v>1342</v>
      </c>
      <c r="E1300" s="328"/>
      <c r="F1300" s="109">
        <v>9.57</v>
      </c>
      <c r="G1300" s="333"/>
    </row>
    <row r="1301" spans="2:7" ht="12.75" customHeight="1" x14ac:dyDescent="0.2">
      <c r="B1301" s="331"/>
      <c r="C1301" s="350"/>
      <c r="D1301" s="328" t="s">
        <v>1343</v>
      </c>
      <c r="E1301" s="328"/>
      <c r="F1301" s="109">
        <v>9.57</v>
      </c>
      <c r="G1301" s="333"/>
    </row>
    <row r="1302" spans="2:7" ht="12.75" customHeight="1" x14ac:dyDescent="0.2">
      <c r="B1302" s="331"/>
      <c r="C1302" s="350"/>
      <c r="D1302" s="328" t="s">
        <v>1344</v>
      </c>
      <c r="E1302" s="328"/>
      <c r="F1302" s="109">
        <v>9.43</v>
      </c>
      <c r="G1302" s="333"/>
    </row>
    <row r="1303" spans="2:7" ht="12.75" customHeight="1" x14ac:dyDescent="0.2">
      <c r="B1303" s="331"/>
      <c r="C1303" s="350"/>
      <c r="D1303" s="328" t="s">
        <v>1345</v>
      </c>
      <c r="E1303" s="328"/>
      <c r="F1303" s="109">
        <v>9.43</v>
      </c>
      <c r="G1303" s="333"/>
    </row>
    <row r="1304" spans="2:7" ht="12.75" customHeight="1" x14ac:dyDescent="0.2">
      <c r="B1304" s="331"/>
      <c r="C1304" s="350"/>
      <c r="D1304" s="328" t="s">
        <v>1346</v>
      </c>
      <c r="E1304" s="328"/>
      <c r="F1304" s="109">
        <v>9.57</v>
      </c>
      <c r="G1304" s="333"/>
    </row>
    <row r="1305" spans="2:7" ht="12.75" customHeight="1" x14ac:dyDescent="0.2">
      <c r="B1305" s="331"/>
      <c r="C1305" s="350"/>
      <c r="D1305" s="328" t="s">
        <v>1347</v>
      </c>
      <c r="E1305" s="328"/>
      <c r="F1305" s="109">
        <v>9.57</v>
      </c>
      <c r="G1305" s="333"/>
    </row>
    <row r="1306" spans="2:7" ht="12.75" customHeight="1" x14ac:dyDescent="0.2">
      <c r="B1306" s="331"/>
      <c r="C1306" s="350"/>
      <c r="D1306" s="328" t="s">
        <v>1348</v>
      </c>
      <c r="E1306" s="328"/>
      <c r="F1306" s="109">
        <v>9.57</v>
      </c>
      <c r="G1306" s="333"/>
    </row>
    <row r="1307" spans="2:7" ht="12.75" customHeight="1" x14ac:dyDescent="0.2">
      <c r="B1307" s="331"/>
      <c r="C1307" s="350"/>
      <c r="D1307" s="328" t="s">
        <v>1349</v>
      </c>
      <c r="E1307" s="328"/>
      <c r="F1307" s="109">
        <v>9.57</v>
      </c>
      <c r="G1307" s="333"/>
    </row>
    <row r="1308" spans="2:7" ht="12.75" customHeight="1" x14ac:dyDescent="0.2">
      <c r="B1308" s="331"/>
      <c r="C1308" s="350"/>
      <c r="D1308" s="328" t="s">
        <v>1350</v>
      </c>
      <c r="E1308" s="328"/>
      <c r="F1308" s="109">
        <v>4.79</v>
      </c>
      <c r="G1308" s="333"/>
    </row>
    <row r="1309" spans="2:7" ht="12.75" customHeight="1" x14ac:dyDescent="0.2">
      <c r="B1309" s="331"/>
      <c r="C1309" s="350"/>
      <c r="D1309" s="328" t="s">
        <v>1351</v>
      </c>
      <c r="E1309" s="328"/>
      <c r="F1309" s="109">
        <v>4.79</v>
      </c>
      <c r="G1309" s="333"/>
    </row>
    <row r="1310" spans="2:7" ht="12.75" customHeight="1" x14ac:dyDescent="0.2">
      <c r="B1310" s="331"/>
      <c r="C1310" s="350"/>
      <c r="D1310" s="328" t="s">
        <v>1352</v>
      </c>
      <c r="E1310" s="328"/>
      <c r="F1310" s="109">
        <v>9.57</v>
      </c>
      <c r="G1310" s="333"/>
    </row>
    <row r="1311" spans="2:7" ht="12.75" customHeight="1" x14ac:dyDescent="0.2">
      <c r="B1311" s="331"/>
      <c r="C1311" s="350"/>
      <c r="D1311" s="328" t="s">
        <v>1353</v>
      </c>
      <c r="E1311" s="328"/>
      <c r="F1311" s="109">
        <v>9.57</v>
      </c>
      <c r="G1311" s="333"/>
    </row>
    <row r="1312" spans="2:7" ht="12.75" customHeight="1" x14ac:dyDescent="0.2">
      <c r="B1312" s="331"/>
      <c r="C1312" s="350"/>
      <c r="D1312" s="328" t="s">
        <v>1354</v>
      </c>
      <c r="E1312" s="328"/>
      <c r="F1312" s="109">
        <v>9.57</v>
      </c>
      <c r="G1312" s="333"/>
    </row>
    <row r="1313" spans="2:7" ht="12.75" customHeight="1" x14ac:dyDescent="0.2">
      <c r="B1313" s="331"/>
      <c r="C1313" s="350"/>
      <c r="D1313" s="328" t="s">
        <v>1355</v>
      </c>
      <c r="E1313" s="328"/>
      <c r="F1313" s="109">
        <v>2.39</v>
      </c>
      <c r="G1313" s="333"/>
    </row>
    <row r="1314" spans="2:7" ht="25.5" customHeight="1" x14ac:dyDescent="0.2">
      <c r="B1314" s="326">
        <v>71107</v>
      </c>
      <c r="C1314" s="4" t="s">
        <v>19</v>
      </c>
      <c r="D1314" s="104" t="str">
        <f>VLOOKUP(B1314,'Planilha Orçamentária'!$N$10:$Q$330,2,0)</f>
        <v>7.2.3</v>
      </c>
      <c r="E1314" s="105" t="str">
        <f>VLOOKUP(B1314,'Planilha Orçamentária'!$N$9:$Q$330,3,0)</f>
        <v>Portão de ferro de abrir em barra chata, chapa e tubo, inclusive chumbamento</v>
      </c>
      <c r="F1314" s="108" t="str">
        <f>VLOOKUP(B1314,'Planilha Orçamentária'!$N$9:$Q$330,4,0)</f>
        <v>m2</v>
      </c>
      <c r="G1314" s="327">
        <f>SUM(F1315:F1318)</f>
        <v>5.25</v>
      </c>
    </row>
    <row r="1315" spans="2:7" ht="12.75" customHeight="1" x14ac:dyDescent="0.2">
      <c r="B1315" s="326"/>
      <c r="C1315" s="4"/>
      <c r="D1315" s="329" t="s">
        <v>423</v>
      </c>
      <c r="E1315" s="329"/>
      <c r="F1315" s="108"/>
      <c r="G1315" s="327"/>
    </row>
    <row r="1316" spans="2:7" ht="12.75" customHeight="1" x14ac:dyDescent="0.2">
      <c r="B1316" s="326"/>
      <c r="C1316" s="4"/>
      <c r="D1316" s="328" t="s">
        <v>1356</v>
      </c>
      <c r="E1316" s="328"/>
      <c r="F1316" s="107">
        <v>1.89</v>
      </c>
      <c r="G1316" s="327"/>
    </row>
    <row r="1317" spans="2:7" ht="12.75" customHeight="1" x14ac:dyDescent="0.2">
      <c r="B1317" s="326"/>
      <c r="C1317" s="4"/>
      <c r="D1317" s="329" t="s">
        <v>830</v>
      </c>
      <c r="E1317" s="329"/>
      <c r="F1317" s="107"/>
      <c r="G1317" s="327"/>
    </row>
    <row r="1318" spans="2:7" ht="12.75" customHeight="1" x14ac:dyDescent="0.2">
      <c r="B1318" s="326"/>
      <c r="C1318" s="4"/>
      <c r="D1318" s="328" t="s">
        <v>1357</v>
      </c>
      <c r="E1318" s="328"/>
      <c r="F1318" s="107">
        <v>3.36</v>
      </c>
      <c r="G1318" s="327"/>
    </row>
    <row r="1319" spans="2:7" ht="12.75" customHeight="1" x14ac:dyDescent="0.2">
      <c r="B1319" s="326">
        <v>71104</v>
      </c>
      <c r="C1319" s="4" t="s">
        <v>19</v>
      </c>
      <c r="D1319" s="104" t="str">
        <f>VLOOKUP(B1319,'Planilha Orçamentária'!$N$10:$Q$330,2,0)</f>
        <v>7.2.4</v>
      </c>
      <c r="E1319" s="105" t="str">
        <f>VLOOKUP(B1319,'Planilha Orçamentária'!$N$9:$Q$330,3,0)</f>
        <v>Portão de ferro de abrir em barra chata, inclusive chumbamento</v>
      </c>
      <c r="F1319" s="108" t="str">
        <f>VLOOKUP(B1319,'Planilha Orçamentária'!$N$9:$Q$330,4,0)</f>
        <v>m2</v>
      </c>
      <c r="G1319" s="327">
        <f>SUM(F1320:F1321)</f>
        <v>1.68</v>
      </c>
    </row>
    <row r="1320" spans="2:7" ht="12.75" customHeight="1" x14ac:dyDescent="0.2">
      <c r="B1320" s="326"/>
      <c r="C1320" s="4"/>
      <c r="D1320" s="329" t="s">
        <v>423</v>
      </c>
      <c r="E1320" s="329"/>
      <c r="F1320" s="108"/>
      <c r="G1320" s="327"/>
    </row>
    <row r="1321" spans="2:7" ht="12.75" customHeight="1" x14ac:dyDescent="0.2">
      <c r="B1321" s="326"/>
      <c r="C1321" s="4"/>
      <c r="D1321" s="328" t="s">
        <v>1358</v>
      </c>
      <c r="E1321" s="328"/>
      <c r="F1321" s="107">
        <v>1.68</v>
      </c>
      <c r="G1321" s="327"/>
    </row>
    <row r="1322" spans="2:7" ht="25.5" customHeight="1" x14ac:dyDescent="0.2">
      <c r="B1322" s="356">
        <v>71103</v>
      </c>
      <c r="C1322" s="4" t="s">
        <v>19</v>
      </c>
      <c r="D1322" s="104" t="str">
        <f>VLOOKUP(B1322,'Planilha Orçamentária'!$N$10:$Q$330,2,0)</f>
        <v>7.2.5</v>
      </c>
      <c r="E1322" s="105" t="str">
        <f>VLOOKUP(B1322,'Planilha Orçamentária'!$N$9:$Q$330,3,0)</f>
        <v>Grade de tela tipo mosquiteiro de arame galvanizado #18, fio 32, inclusive, requadro em cantoneira de ferro 1/8"x1/2"x1/2"</v>
      </c>
      <c r="F1322" s="108" t="str">
        <f>VLOOKUP(B1322,'Planilha Orçamentária'!$N$9:$Q$330,4,0)</f>
        <v>m2</v>
      </c>
      <c r="G1322" s="327">
        <f>SUM(F1324:F1325)</f>
        <v>5.36</v>
      </c>
    </row>
    <row r="1323" spans="2:7" ht="12.75" customHeight="1" x14ac:dyDescent="0.2">
      <c r="B1323" s="356"/>
      <c r="C1323" s="4"/>
      <c r="D1323" s="329" t="s">
        <v>423</v>
      </c>
      <c r="E1323" s="329"/>
      <c r="F1323" s="108"/>
      <c r="G1323" s="327"/>
    </row>
    <row r="1324" spans="2:7" ht="12.75" customHeight="1" x14ac:dyDescent="0.2">
      <c r="B1324" s="356"/>
      <c r="C1324" s="4"/>
      <c r="D1324" s="328" t="s">
        <v>1359</v>
      </c>
      <c r="E1324" s="328"/>
      <c r="F1324" s="107">
        <v>4.4000000000000004</v>
      </c>
      <c r="G1324" s="327"/>
    </row>
    <row r="1325" spans="2:7" ht="12.75" customHeight="1" x14ac:dyDescent="0.2">
      <c r="B1325" s="356"/>
      <c r="C1325" s="4"/>
      <c r="D1325" s="328" t="s">
        <v>1360</v>
      </c>
      <c r="E1325" s="328"/>
      <c r="F1325" s="68">
        <v>0.96</v>
      </c>
      <c r="G1325" s="327"/>
    </row>
    <row r="1326" spans="2:7" ht="25.5" customHeight="1" x14ac:dyDescent="0.2">
      <c r="B1326" s="343" t="s">
        <v>134</v>
      </c>
      <c r="C1326" s="343"/>
      <c r="D1326" s="104" t="str">
        <f>VLOOKUP(B1326,'Planilha Orçamentária'!$N$10:$Q$330,2,0)</f>
        <v>7.2.6</v>
      </c>
      <c r="E1326" s="105" t="str">
        <f>VLOOKUP(B1326,'Planilha Orçamentária'!$N$9:$Q$330,3,0)</f>
        <v>Janela de correr tipo blindex com 4 folhas, sendo 2 folhas fixas e 2 folhas móveis, para vidro, inclusive vidro laminado de 12 mm</v>
      </c>
      <c r="F1326" s="108" t="str">
        <f>VLOOKUP(B1326,'Planilha Orçamentária'!$N$9:$Q$330,4,0)</f>
        <v>m2</v>
      </c>
      <c r="G1326" s="327">
        <f>SUM(F1327:F1369)</f>
        <v>265.70999999999975</v>
      </c>
    </row>
    <row r="1327" spans="2:7" ht="12.75" customHeight="1" x14ac:dyDescent="0.2">
      <c r="B1327" s="343"/>
      <c r="C1327" s="343"/>
      <c r="D1327" s="329" t="s">
        <v>423</v>
      </c>
      <c r="E1327" s="329"/>
      <c r="F1327" s="108"/>
      <c r="G1327" s="327"/>
    </row>
    <row r="1328" spans="2:7" ht="12.75" customHeight="1" x14ac:dyDescent="0.2">
      <c r="B1328" s="343"/>
      <c r="C1328" s="343"/>
      <c r="D1328" s="328" t="s">
        <v>1361</v>
      </c>
      <c r="E1328" s="328"/>
      <c r="F1328" s="109">
        <v>2.16</v>
      </c>
      <c r="G1328" s="327"/>
    </row>
    <row r="1329" spans="2:7" ht="12.75" customHeight="1" x14ac:dyDescent="0.2">
      <c r="B1329" s="343"/>
      <c r="C1329" s="343"/>
      <c r="D1329" s="328" t="s">
        <v>1362</v>
      </c>
      <c r="E1329" s="328"/>
      <c r="F1329" s="109">
        <v>7.02</v>
      </c>
      <c r="G1329" s="327"/>
    </row>
    <row r="1330" spans="2:7" ht="12.75" customHeight="1" x14ac:dyDescent="0.2">
      <c r="B1330" s="343"/>
      <c r="C1330" s="343"/>
      <c r="D1330" s="328" t="s">
        <v>646</v>
      </c>
      <c r="E1330" s="328"/>
      <c r="F1330" s="109">
        <v>8.64</v>
      </c>
      <c r="G1330" s="327"/>
    </row>
    <row r="1331" spans="2:7" ht="12.75" customHeight="1" x14ac:dyDescent="0.2">
      <c r="B1331" s="343"/>
      <c r="C1331" s="343"/>
      <c r="D1331" s="328" t="s">
        <v>647</v>
      </c>
      <c r="E1331" s="328"/>
      <c r="F1331" s="109">
        <v>8.64</v>
      </c>
      <c r="G1331" s="327"/>
    </row>
    <row r="1332" spans="2:7" ht="12.75" customHeight="1" x14ac:dyDescent="0.2">
      <c r="B1332" s="343"/>
      <c r="C1332" s="343"/>
      <c r="D1332" s="328" t="s">
        <v>648</v>
      </c>
      <c r="E1332" s="328"/>
      <c r="F1332" s="109">
        <v>8.64</v>
      </c>
      <c r="G1332" s="327"/>
    </row>
    <row r="1333" spans="2:7" ht="12.75" customHeight="1" x14ac:dyDescent="0.2">
      <c r="B1333" s="343"/>
      <c r="C1333" s="343"/>
      <c r="D1333" s="328" t="s">
        <v>649</v>
      </c>
      <c r="E1333" s="328"/>
      <c r="F1333" s="109">
        <v>4.32</v>
      </c>
      <c r="G1333" s="327"/>
    </row>
    <row r="1334" spans="2:7" ht="12.75" customHeight="1" x14ac:dyDescent="0.2">
      <c r="B1334" s="343"/>
      <c r="C1334" s="343"/>
      <c r="D1334" s="328" t="s">
        <v>650</v>
      </c>
      <c r="E1334" s="328"/>
      <c r="F1334" s="107">
        <v>4.32</v>
      </c>
      <c r="G1334" s="327"/>
    </row>
    <row r="1335" spans="2:7" ht="12.75" customHeight="1" x14ac:dyDescent="0.2">
      <c r="B1335" s="343"/>
      <c r="C1335" s="343"/>
      <c r="D1335" s="328" t="s">
        <v>1363</v>
      </c>
      <c r="E1335" s="328"/>
      <c r="F1335" s="107">
        <v>1.92</v>
      </c>
      <c r="G1335" s="327"/>
    </row>
    <row r="1336" spans="2:7" ht="12.75" customHeight="1" x14ac:dyDescent="0.2">
      <c r="B1336" s="343"/>
      <c r="C1336" s="343"/>
      <c r="D1336" s="328" t="s">
        <v>1364</v>
      </c>
      <c r="E1336" s="328"/>
      <c r="F1336" s="107">
        <v>1.92</v>
      </c>
      <c r="G1336" s="327"/>
    </row>
    <row r="1337" spans="2:7" ht="12.75" customHeight="1" x14ac:dyDescent="0.2">
      <c r="B1337" s="343"/>
      <c r="C1337" s="343"/>
      <c r="D1337" s="328" t="s">
        <v>1359</v>
      </c>
      <c r="E1337" s="328"/>
      <c r="F1337" s="107">
        <v>4.4000000000000004</v>
      </c>
      <c r="G1337" s="327"/>
    </row>
    <row r="1338" spans="2:7" ht="12.75" customHeight="1" x14ac:dyDescent="0.2">
      <c r="B1338" s="343"/>
      <c r="C1338" s="343"/>
      <c r="D1338" s="328" t="s">
        <v>1360</v>
      </c>
      <c r="E1338" s="328"/>
      <c r="F1338" s="107">
        <v>0.96</v>
      </c>
      <c r="G1338" s="327"/>
    </row>
    <row r="1339" spans="2:7" ht="12.75" customHeight="1" x14ac:dyDescent="0.2">
      <c r="B1339" s="343"/>
      <c r="C1339" s="343"/>
      <c r="D1339" s="328" t="s">
        <v>651</v>
      </c>
      <c r="E1339" s="328"/>
      <c r="F1339" s="107"/>
      <c r="G1339" s="327"/>
    </row>
    <row r="1340" spans="2:7" ht="12.75" customHeight="1" x14ac:dyDescent="0.2">
      <c r="B1340" s="343"/>
      <c r="C1340" s="343"/>
      <c r="D1340" s="328" t="s">
        <v>1365</v>
      </c>
      <c r="E1340" s="328"/>
      <c r="F1340" s="109">
        <v>8.64</v>
      </c>
      <c r="G1340" s="327"/>
    </row>
    <row r="1341" spans="2:7" ht="12.75" customHeight="1" x14ac:dyDescent="0.2">
      <c r="B1341" s="343"/>
      <c r="C1341" s="343"/>
      <c r="D1341" s="328" t="s">
        <v>1366</v>
      </c>
      <c r="E1341" s="328"/>
      <c r="F1341" s="109">
        <v>4.32</v>
      </c>
      <c r="G1341" s="327"/>
    </row>
    <row r="1342" spans="2:7" ht="12.75" customHeight="1" x14ac:dyDescent="0.2">
      <c r="B1342" s="343"/>
      <c r="C1342" s="343"/>
      <c r="D1342" s="328" t="s">
        <v>1367</v>
      </c>
      <c r="E1342" s="328"/>
      <c r="F1342" s="107">
        <v>4.32</v>
      </c>
      <c r="G1342" s="327"/>
    </row>
    <row r="1343" spans="2:7" ht="12.75" customHeight="1" x14ac:dyDescent="0.2">
      <c r="B1343" s="343"/>
      <c r="C1343" s="343"/>
      <c r="D1343" s="328" t="s">
        <v>655</v>
      </c>
      <c r="E1343" s="328"/>
      <c r="F1343" s="107">
        <v>4.32</v>
      </c>
      <c r="G1343" s="327"/>
    </row>
    <row r="1344" spans="2:7" ht="12.75" customHeight="1" x14ac:dyDescent="0.2">
      <c r="B1344" s="343"/>
      <c r="C1344" s="343"/>
      <c r="D1344" s="328" t="s">
        <v>1368</v>
      </c>
      <c r="E1344" s="328"/>
      <c r="F1344" s="109">
        <v>4.32</v>
      </c>
      <c r="G1344" s="327"/>
    </row>
    <row r="1345" spans="2:7" ht="12.75" customHeight="1" x14ac:dyDescent="0.2">
      <c r="B1345" s="343"/>
      <c r="C1345" s="343"/>
      <c r="D1345" s="328" t="s">
        <v>1369</v>
      </c>
      <c r="E1345" s="328"/>
      <c r="F1345" s="109">
        <v>8.64</v>
      </c>
      <c r="G1345" s="327"/>
    </row>
    <row r="1346" spans="2:7" ht="12.75" customHeight="1" x14ac:dyDescent="0.2">
      <c r="B1346" s="343"/>
      <c r="C1346" s="343"/>
      <c r="D1346" s="328" t="s">
        <v>1370</v>
      </c>
      <c r="E1346" s="328"/>
      <c r="F1346" s="109">
        <v>17.28</v>
      </c>
      <c r="G1346" s="327"/>
    </row>
    <row r="1347" spans="2:7" ht="12.75" customHeight="1" x14ac:dyDescent="0.2">
      <c r="B1347" s="343"/>
      <c r="C1347" s="343"/>
      <c r="D1347" s="329" t="s">
        <v>456</v>
      </c>
      <c r="E1347" s="329"/>
      <c r="F1347" s="109"/>
      <c r="G1347" s="327"/>
    </row>
    <row r="1348" spans="2:7" ht="12.75" customHeight="1" x14ac:dyDescent="0.2">
      <c r="B1348" s="343"/>
      <c r="C1348" s="343"/>
      <c r="D1348" s="328" t="s">
        <v>1371</v>
      </c>
      <c r="E1348" s="328"/>
      <c r="F1348" s="109">
        <v>8.51</v>
      </c>
      <c r="G1348" s="327"/>
    </row>
    <row r="1349" spans="2:7" ht="12.75" customHeight="1" x14ac:dyDescent="0.2">
      <c r="B1349" s="343"/>
      <c r="C1349" s="343"/>
      <c r="D1349" s="328" t="s">
        <v>1372</v>
      </c>
      <c r="E1349" s="328"/>
      <c r="F1349" s="109">
        <v>8.51</v>
      </c>
      <c r="G1349" s="327"/>
    </row>
    <row r="1350" spans="2:7" ht="12.75" customHeight="1" x14ac:dyDescent="0.2">
      <c r="B1350" s="343"/>
      <c r="C1350" s="343"/>
      <c r="D1350" s="328" t="s">
        <v>1373</v>
      </c>
      <c r="E1350" s="328"/>
      <c r="F1350" s="109">
        <v>8.64</v>
      </c>
      <c r="G1350" s="327"/>
    </row>
    <row r="1351" spans="2:7" ht="12.75" customHeight="1" x14ac:dyDescent="0.2">
      <c r="B1351" s="343"/>
      <c r="C1351" s="343"/>
      <c r="D1351" s="328" t="s">
        <v>1374</v>
      </c>
      <c r="E1351" s="328"/>
      <c r="F1351" s="109">
        <v>8.64</v>
      </c>
      <c r="G1351" s="327"/>
    </row>
    <row r="1352" spans="2:7" ht="12.75" customHeight="1" x14ac:dyDescent="0.2">
      <c r="B1352" s="343"/>
      <c r="C1352" s="343"/>
      <c r="D1352" s="328" t="s">
        <v>1375</v>
      </c>
      <c r="E1352" s="328"/>
      <c r="F1352" s="109">
        <v>8.64</v>
      </c>
      <c r="G1352" s="327"/>
    </row>
    <row r="1353" spans="2:7" ht="12.75" customHeight="1" x14ac:dyDescent="0.2">
      <c r="B1353" s="343"/>
      <c r="C1353" s="343"/>
      <c r="D1353" s="328" t="s">
        <v>1364</v>
      </c>
      <c r="E1353" s="328"/>
      <c r="F1353" s="109">
        <v>1.92</v>
      </c>
      <c r="G1353" s="327"/>
    </row>
    <row r="1354" spans="2:7" ht="12.75" customHeight="1" x14ac:dyDescent="0.2">
      <c r="B1354" s="343"/>
      <c r="C1354" s="343"/>
      <c r="D1354" s="328" t="s">
        <v>1363</v>
      </c>
      <c r="E1354" s="328"/>
      <c r="F1354" s="109">
        <v>1.92</v>
      </c>
      <c r="G1354" s="327"/>
    </row>
    <row r="1355" spans="2:7" ht="12.75" customHeight="1" x14ac:dyDescent="0.2">
      <c r="B1355" s="343"/>
      <c r="C1355" s="343"/>
      <c r="D1355" s="328" t="s">
        <v>1376</v>
      </c>
      <c r="E1355" s="328"/>
      <c r="F1355" s="109">
        <v>8.64</v>
      </c>
      <c r="G1355" s="327"/>
    </row>
    <row r="1356" spans="2:7" ht="12.75" customHeight="1" x14ac:dyDescent="0.2">
      <c r="B1356" s="343"/>
      <c r="C1356" s="343"/>
      <c r="D1356" s="328" t="s">
        <v>1377</v>
      </c>
      <c r="E1356" s="328"/>
      <c r="F1356" s="109">
        <v>8.64</v>
      </c>
      <c r="G1356" s="327"/>
    </row>
    <row r="1357" spans="2:7" ht="12.75" customHeight="1" x14ac:dyDescent="0.2">
      <c r="B1357" s="343"/>
      <c r="C1357" s="343"/>
      <c r="D1357" s="328" t="s">
        <v>1378</v>
      </c>
      <c r="E1357" s="328"/>
      <c r="F1357" s="109">
        <v>8.64</v>
      </c>
      <c r="G1357" s="327"/>
    </row>
    <row r="1358" spans="2:7" ht="12.75" customHeight="1" x14ac:dyDescent="0.2">
      <c r="B1358" s="343"/>
      <c r="C1358" s="343"/>
      <c r="D1358" s="328" t="s">
        <v>1379</v>
      </c>
      <c r="E1358" s="328"/>
      <c r="F1358" s="109">
        <v>8.51</v>
      </c>
      <c r="G1358" s="327"/>
    </row>
    <row r="1359" spans="2:7" ht="12.75" customHeight="1" x14ac:dyDescent="0.2">
      <c r="B1359" s="343"/>
      <c r="C1359" s="343"/>
      <c r="D1359" s="328" t="s">
        <v>1380</v>
      </c>
      <c r="E1359" s="328"/>
      <c r="F1359" s="109">
        <v>8.51</v>
      </c>
      <c r="G1359" s="327"/>
    </row>
    <row r="1360" spans="2:7" ht="12.75" customHeight="1" x14ac:dyDescent="0.2">
      <c r="B1360" s="343"/>
      <c r="C1360" s="343"/>
      <c r="D1360" s="328" t="s">
        <v>1381</v>
      </c>
      <c r="E1360" s="328"/>
      <c r="F1360" s="109">
        <v>8.64</v>
      </c>
      <c r="G1360" s="327"/>
    </row>
    <row r="1361" spans="2:7" ht="12.75" customHeight="1" x14ac:dyDescent="0.2">
      <c r="B1361" s="343"/>
      <c r="C1361" s="343"/>
      <c r="D1361" s="328" t="s">
        <v>1382</v>
      </c>
      <c r="E1361" s="328"/>
      <c r="F1361" s="109">
        <v>8.64</v>
      </c>
      <c r="G1361" s="327"/>
    </row>
    <row r="1362" spans="2:7" ht="12.75" customHeight="1" x14ac:dyDescent="0.2">
      <c r="B1362" s="343"/>
      <c r="C1362" s="343"/>
      <c r="D1362" s="328" t="s">
        <v>1383</v>
      </c>
      <c r="E1362" s="328"/>
      <c r="F1362" s="109">
        <v>8.64</v>
      </c>
      <c r="G1362" s="327"/>
    </row>
    <row r="1363" spans="2:7" ht="12.75" customHeight="1" x14ac:dyDescent="0.2">
      <c r="B1363" s="343"/>
      <c r="C1363" s="343"/>
      <c r="D1363" s="328" t="s">
        <v>1384</v>
      </c>
      <c r="E1363" s="328"/>
      <c r="F1363" s="109">
        <v>8.64</v>
      </c>
      <c r="G1363" s="327"/>
    </row>
    <row r="1364" spans="2:7" ht="12.75" customHeight="1" x14ac:dyDescent="0.2">
      <c r="B1364" s="343"/>
      <c r="C1364" s="343"/>
      <c r="D1364" s="328" t="s">
        <v>1385</v>
      </c>
      <c r="E1364" s="328"/>
      <c r="F1364" s="109">
        <v>4.32</v>
      </c>
      <c r="G1364" s="327"/>
    </row>
    <row r="1365" spans="2:7" ht="12.75" customHeight="1" x14ac:dyDescent="0.2">
      <c r="B1365" s="343"/>
      <c r="C1365" s="343"/>
      <c r="D1365" s="328" t="s">
        <v>1386</v>
      </c>
      <c r="E1365" s="328"/>
      <c r="F1365" s="109">
        <v>4.32</v>
      </c>
      <c r="G1365" s="327"/>
    </row>
    <row r="1366" spans="2:7" ht="12.75" customHeight="1" x14ac:dyDescent="0.2">
      <c r="B1366" s="343"/>
      <c r="C1366" s="343"/>
      <c r="D1366" s="328" t="s">
        <v>1387</v>
      </c>
      <c r="E1366" s="328"/>
      <c r="F1366" s="109">
        <v>8.64</v>
      </c>
      <c r="G1366" s="327"/>
    </row>
    <row r="1367" spans="2:7" ht="12.75" customHeight="1" x14ac:dyDescent="0.2">
      <c r="B1367" s="343"/>
      <c r="C1367" s="343"/>
      <c r="D1367" s="328" t="s">
        <v>1388</v>
      </c>
      <c r="E1367" s="328"/>
      <c r="F1367" s="109">
        <v>8.64</v>
      </c>
      <c r="G1367" s="327"/>
    </row>
    <row r="1368" spans="2:7" ht="12.75" customHeight="1" x14ac:dyDescent="0.2">
      <c r="B1368" s="343"/>
      <c r="C1368" s="343"/>
      <c r="D1368" s="328" t="s">
        <v>1389</v>
      </c>
      <c r="E1368" s="328"/>
      <c r="F1368" s="109">
        <v>8.64</v>
      </c>
      <c r="G1368" s="327"/>
    </row>
    <row r="1369" spans="2:7" ht="12.75" customHeight="1" x14ac:dyDescent="0.2">
      <c r="B1369" s="343"/>
      <c r="C1369" s="343"/>
      <c r="D1369" s="328" t="s">
        <v>1390</v>
      </c>
      <c r="E1369" s="328"/>
      <c r="F1369" s="109">
        <v>2.09</v>
      </c>
      <c r="G1369" s="327"/>
    </row>
    <row r="1370" spans="2:7" ht="25.5" customHeight="1" x14ac:dyDescent="0.2">
      <c r="B1370" s="353" t="s">
        <v>137</v>
      </c>
      <c r="C1370" s="353"/>
      <c r="D1370" s="104" t="str">
        <f>VLOOKUP(B1370,'Planilha Orçamentária'!$N$10:$Q$330,2,0)</f>
        <v>7.2.7</v>
      </c>
      <c r="E1370" s="105" t="str">
        <f>VLOOKUP(B1370,'Planilha Orçamentária'!$N$9:$Q$330,3,0)</f>
        <v>Porta de abrir tipo blindex, inclusive vidro laminado de 12 mm e ferragens</v>
      </c>
      <c r="F1370" s="108" t="str">
        <f>VLOOKUP(B1370,'Planilha Orçamentária'!$N$9:$Q$330,4,0)</f>
        <v>m2</v>
      </c>
      <c r="G1370" s="327">
        <f>SUM(F1371:F1373)</f>
        <v>27.32</v>
      </c>
    </row>
    <row r="1371" spans="2:7" ht="12.75" customHeight="1" x14ac:dyDescent="0.2">
      <c r="B1371" s="353"/>
      <c r="C1371" s="353"/>
      <c r="D1371" s="329" t="s">
        <v>423</v>
      </c>
      <c r="E1371" s="329"/>
      <c r="F1371" s="108"/>
      <c r="G1371" s="327"/>
    </row>
    <row r="1372" spans="2:7" ht="12.75" customHeight="1" x14ac:dyDescent="0.2">
      <c r="B1372" s="353"/>
      <c r="C1372" s="353"/>
      <c r="D1372" s="328" t="s">
        <v>1391</v>
      </c>
      <c r="E1372" s="328"/>
      <c r="F1372" s="107">
        <v>14.85</v>
      </c>
      <c r="G1372" s="327"/>
    </row>
    <row r="1373" spans="2:7" ht="12.75" customHeight="1" x14ac:dyDescent="0.2">
      <c r="B1373" s="353"/>
      <c r="C1373" s="353"/>
      <c r="D1373" s="357" t="s">
        <v>1392</v>
      </c>
      <c r="E1373" s="357"/>
      <c r="F1373" s="68">
        <v>12.47</v>
      </c>
      <c r="G1373" s="327"/>
    </row>
    <row r="1374" spans="2:7" ht="25.5" customHeight="1" x14ac:dyDescent="0.2">
      <c r="B1374" s="353" t="s">
        <v>140</v>
      </c>
      <c r="C1374" s="353"/>
      <c r="D1374" s="104" t="str">
        <f>VLOOKUP(B1374,'Planilha Orçamentária'!$N$10:$Q$330,2,0)</f>
        <v>7.2.8</v>
      </c>
      <c r="E1374" s="105" t="str">
        <f>VLOOKUP(B1374,'Planilha Orçamentária'!$N$9:$Q$330,3,0)</f>
        <v>Janela basculante tipo blindex,3 folhas, sendo 2 fixas (superior e inferior) e 1 basculante, inclusive vidro laminado de 12 mm</v>
      </c>
      <c r="F1374" s="108" t="str">
        <f>VLOOKUP(B1374,'Planilha Orçamentária'!$N$9:$Q$330,4,0)</f>
        <v>m2</v>
      </c>
      <c r="G1374" s="327">
        <f>SUM(F1375:F1377)</f>
        <v>39.6</v>
      </c>
    </row>
    <row r="1375" spans="2:7" ht="12.75" customHeight="1" x14ac:dyDescent="0.2">
      <c r="B1375" s="353"/>
      <c r="C1375" s="353"/>
      <c r="D1375" s="329" t="s">
        <v>423</v>
      </c>
      <c r="E1375" s="329"/>
      <c r="F1375" s="108"/>
      <c r="G1375" s="327"/>
    </row>
    <row r="1376" spans="2:7" ht="12.75" customHeight="1" x14ac:dyDescent="0.2">
      <c r="B1376" s="353"/>
      <c r="C1376" s="353"/>
      <c r="D1376" s="328" t="s">
        <v>1393</v>
      </c>
      <c r="E1376" s="328"/>
      <c r="F1376" s="107">
        <v>39.6</v>
      </c>
      <c r="G1376" s="327"/>
    </row>
    <row r="1377" spans="2:7" ht="25.5" customHeight="1" x14ac:dyDescent="0.2">
      <c r="B1377" s="353" t="s">
        <v>143</v>
      </c>
      <c r="C1377" s="353"/>
      <c r="D1377" s="104" t="str">
        <f>VLOOKUP(B1377,'Planilha Orçamentária'!$N$10:$Q$330,2,0)</f>
        <v>7.2.9</v>
      </c>
      <c r="E1377" s="105" t="str">
        <f>VLOOKUP(B1377,'Planilha Orçamentária'!$N$9:$Q$330,3,0)</f>
        <v>Janela pivotante tipo blindex,2,50 m x 2,35 m,inclusive vidro laminado de 12 mm</v>
      </c>
      <c r="F1377" s="108" t="str">
        <f>VLOOKUP(B1377,'Planilha Orçamentária'!$N$9:$Q$330,4,0)</f>
        <v>und</v>
      </c>
      <c r="G1377" s="327">
        <f>SUM(F1378:F1379)</f>
        <v>2</v>
      </c>
    </row>
    <row r="1378" spans="2:7" ht="12.75" customHeight="1" x14ac:dyDescent="0.2">
      <c r="B1378" s="353"/>
      <c r="C1378" s="353"/>
      <c r="D1378" s="329" t="s">
        <v>423</v>
      </c>
      <c r="E1378" s="329"/>
      <c r="F1378" s="108"/>
      <c r="G1378" s="327"/>
    </row>
    <row r="1379" spans="2:7" ht="12.75" customHeight="1" x14ac:dyDescent="0.2">
      <c r="B1379" s="353"/>
      <c r="C1379" s="353"/>
      <c r="D1379" s="328" t="s">
        <v>1394</v>
      </c>
      <c r="E1379" s="328"/>
      <c r="F1379" s="107">
        <v>2</v>
      </c>
      <c r="G1379" s="327"/>
    </row>
    <row r="1380" spans="2:7" ht="25.5" customHeight="1" x14ac:dyDescent="0.2">
      <c r="B1380" s="131"/>
      <c r="C1380" s="132"/>
      <c r="D1380" s="133"/>
      <c r="E1380" s="128"/>
      <c r="F1380" s="68"/>
    </row>
    <row r="1381" spans="2:7" x14ac:dyDescent="0.2">
      <c r="B1381" s="325">
        <v>8</v>
      </c>
      <c r="C1381" s="325"/>
      <c r="D1381" s="325"/>
      <c r="E1381" s="126" t="str">
        <f>VLOOKUP(B1381,'Planilha Orçamentária'!$1:$1048576,4,0)</f>
        <v>VIDROS E ESPELHOS</v>
      </c>
      <c r="F1381" s="102"/>
      <c r="G1381" s="127"/>
    </row>
    <row r="1382" spans="2:7" ht="25.5" customHeight="1" x14ac:dyDescent="0.2">
      <c r="B1382" s="326">
        <v>80201</v>
      </c>
      <c r="C1382" s="347" t="s">
        <v>19</v>
      </c>
      <c r="D1382" s="104" t="str">
        <f>VLOOKUP(B1382,'Planilha Orçamentária'!$N$10:$Q$330,2,0)</f>
        <v>8.1</v>
      </c>
      <c r="E1382" s="105" t="str">
        <f>VLOOKUP(B1382,'Planilha Orçamentária'!$N$9:$Q$330,3,0)</f>
        <v>Espelho para banheiros espessura 4 mm, incluindo chapa compensada 10 mm, moldura de alumínio em perfil L 3/4", fixado com parafusos cromados</v>
      </c>
      <c r="F1382" s="108" t="str">
        <f>VLOOKUP(B1382,'Planilha Orçamentária'!$N$9:$Q$330,4,0)</f>
        <v>m2</v>
      </c>
      <c r="G1382" s="327">
        <f>SUM(F1384:F1388)</f>
        <v>12.36</v>
      </c>
    </row>
    <row r="1383" spans="2:7" ht="12.75" customHeight="1" x14ac:dyDescent="0.2">
      <c r="B1383" s="326"/>
      <c r="C1383" s="347"/>
      <c r="D1383" s="329" t="s">
        <v>423</v>
      </c>
      <c r="E1383" s="329"/>
      <c r="F1383" s="108"/>
      <c r="G1383" s="327"/>
    </row>
    <row r="1384" spans="2:7" ht="12.75" customHeight="1" x14ac:dyDescent="0.2">
      <c r="B1384" s="326"/>
      <c r="C1384" s="347"/>
      <c r="D1384" s="328" t="s">
        <v>1395</v>
      </c>
      <c r="E1384" s="328"/>
      <c r="F1384" s="107">
        <v>2.8</v>
      </c>
      <c r="G1384" s="327"/>
    </row>
    <row r="1385" spans="2:7" ht="12.75" customHeight="1" x14ac:dyDescent="0.2">
      <c r="B1385" s="326"/>
      <c r="C1385" s="347"/>
      <c r="D1385" s="328" t="s">
        <v>1396</v>
      </c>
      <c r="E1385" s="328"/>
      <c r="F1385" s="129">
        <v>2.8</v>
      </c>
      <c r="G1385" s="327"/>
    </row>
    <row r="1386" spans="2:7" ht="12.75" customHeight="1" x14ac:dyDescent="0.2">
      <c r="B1386" s="326"/>
      <c r="C1386" s="347"/>
      <c r="D1386" s="329" t="s">
        <v>456</v>
      </c>
      <c r="E1386" s="329"/>
      <c r="F1386" s="68"/>
      <c r="G1386" s="327"/>
    </row>
    <row r="1387" spans="2:7" ht="12.75" customHeight="1" x14ac:dyDescent="0.2">
      <c r="B1387" s="326"/>
      <c r="C1387" s="347"/>
      <c r="D1387" s="328" t="s">
        <v>1397</v>
      </c>
      <c r="E1387" s="328"/>
      <c r="F1387" s="68">
        <v>3.38</v>
      </c>
      <c r="G1387" s="327"/>
    </row>
    <row r="1388" spans="2:7" ht="12.75" customHeight="1" x14ac:dyDescent="0.2">
      <c r="B1388" s="326"/>
      <c r="C1388" s="347"/>
      <c r="D1388" s="328" t="s">
        <v>1398</v>
      </c>
      <c r="E1388" s="328"/>
      <c r="F1388" s="68">
        <v>3.38</v>
      </c>
      <c r="G1388" s="327"/>
    </row>
    <row r="1389" spans="2:7" ht="25.5" customHeight="1" x14ac:dyDescent="0.2">
      <c r="B1389" s="356">
        <v>80203</v>
      </c>
      <c r="C1389" s="4" t="s">
        <v>19</v>
      </c>
      <c r="D1389" s="104" t="str">
        <f>VLOOKUP(B1389,'Planilha Orçamentária'!$N$10:$Q$330,2,0)</f>
        <v>8.2</v>
      </c>
      <c r="E1389" s="105" t="str">
        <f>VLOOKUP(B1389,'Planilha Orçamentária'!$N$9:$Q$330,3,0)</f>
        <v>Espelho prata esp. 4 mm sobre caixa de compensado colado revestido com fórmica e fixado com parafuso cromado e bucha, dim. 1,80 x 0,40m, conforme detalhe em projeto</v>
      </c>
      <c r="F1389" s="108" t="str">
        <f>VLOOKUP(B1389,'Planilha Orçamentária'!$N$9:$Q$330,4,0)</f>
        <v>m2</v>
      </c>
      <c r="G1389" s="348">
        <f>SUM(F1391:F1394)</f>
        <v>2.08</v>
      </c>
    </row>
    <row r="1390" spans="2:7" ht="12.75" customHeight="1" x14ac:dyDescent="0.2">
      <c r="B1390" s="356"/>
      <c r="C1390" s="4"/>
      <c r="D1390" s="329" t="s">
        <v>423</v>
      </c>
      <c r="E1390" s="329"/>
      <c r="F1390" s="108"/>
      <c r="G1390" s="348"/>
    </row>
    <row r="1391" spans="2:7" ht="12.75" customHeight="1" x14ac:dyDescent="0.2">
      <c r="B1391" s="356"/>
      <c r="C1391" s="4"/>
      <c r="D1391" s="328" t="s">
        <v>1399</v>
      </c>
      <c r="E1391" s="328"/>
      <c r="F1391" s="107">
        <v>0.59</v>
      </c>
      <c r="G1391" s="348"/>
    </row>
    <row r="1392" spans="2:7" ht="12.75" customHeight="1" x14ac:dyDescent="0.2">
      <c r="B1392" s="356"/>
      <c r="C1392" s="4"/>
      <c r="D1392" s="328" t="s">
        <v>1400</v>
      </c>
      <c r="E1392" s="328"/>
      <c r="F1392" s="68">
        <v>0.59</v>
      </c>
      <c r="G1392" s="348"/>
    </row>
    <row r="1393" spans="2:7" ht="12.75" customHeight="1" x14ac:dyDescent="0.2">
      <c r="B1393" s="356"/>
      <c r="C1393" s="4"/>
      <c r="D1393" s="328" t="s">
        <v>1401</v>
      </c>
      <c r="E1393" s="328"/>
      <c r="F1393" s="68">
        <v>0.45</v>
      </c>
      <c r="G1393" s="348"/>
    </row>
    <row r="1394" spans="2:7" ht="12.75" customHeight="1" x14ac:dyDescent="0.2">
      <c r="B1394" s="356"/>
      <c r="C1394" s="4"/>
      <c r="D1394" s="328" t="s">
        <v>1402</v>
      </c>
      <c r="E1394" s="328"/>
      <c r="F1394" s="68">
        <v>0.45</v>
      </c>
      <c r="G1394" s="348"/>
    </row>
    <row r="1395" spans="2:7" ht="25.5" customHeight="1" x14ac:dyDescent="0.2">
      <c r="B1395" s="351"/>
      <c r="C1395" s="351"/>
      <c r="D1395" s="351"/>
      <c r="E1395" s="351"/>
      <c r="F1395" s="351"/>
      <c r="G1395" s="319"/>
    </row>
    <row r="1396" spans="2:7" x14ac:dyDescent="0.2">
      <c r="B1396" s="325">
        <v>9</v>
      </c>
      <c r="C1396" s="325"/>
      <c r="D1396" s="325"/>
      <c r="E1396" s="126" t="str">
        <f>VLOOKUP(B1396,'Planilha Orçamentária'!$1:$1048576,4,0)</f>
        <v>REVESTIMENTOS</v>
      </c>
      <c r="F1396" s="102"/>
      <c r="G1396" s="127"/>
    </row>
    <row r="1397" spans="2:7" ht="25.5" customHeight="1" x14ac:dyDescent="0.2">
      <c r="B1397" s="326">
        <v>120227</v>
      </c>
      <c r="C1397" s="4" t="s">
        <v>19</v>
      </c>
      <c r="D1397" s="104" t="str">
        <f>VLOOKUP(B1397,'Planilha Orçamentária'!$N$10:$Q$330,2,0)</f>
        <v>9.1</v>
      </c>
      <c r="E1397" s="105" t="str">
        <f>VLOOKUP(B1397,'Planilha Orçamentária'!$N$9:$Q$330,3,0)</f>
        <v>Roda parede em granito cinza andorinha 7x2cm, com acabamento abaulado nos dois lados</v>
      </c>
      <c r="F1397" s="104" t="str">
        <f>VLOOKUP(B1397,'Planilha Orçamentária'!$N$9:$Q$330,4,0)</f>
        <v>m</v>
      </c>
      <c r="G1397" s="327">
        <f>SUM(F1398:F1440)</f>
        <v>922.33</v>
      </c>
    </row>
    <row r="1398" spans="2:7" ht="25.5" customHeight="1" x14ac:dyDescent="0.2">
      <c r="B1398" s="326"/>
      <c r="C1398" s="4"/>
      <c r="D1398" s="329" t="s">
        <v>423</v>
      </c>
      <c r="E1398" s="329"/>
      <c r="F1398" s="42"/>
      <c r="G1398" s="327"/>
    </row>
    <row r="1399" spans="2:7" ht="25.5" customHeight="1" x14ac:dyDescent="0.2">
      <c r="B1399" s="326"/>
      <c r="C1399" s="4"/>
      <c r="D1399" s="328" t="s">
        <v>1403</v>
      </c>
      <c r="E1399" s="328"/>
      <c r="F1399" s="42">
        <v>20.34</v>
      </c>
      <c r="G1399" s="327"/>
    </row>
    <row r="1400" spans="2:7" ht="25.5" customHeight="1" x14ac:dyDescent="0.2">
      <c r="B1400" s="326"/>
      <c r="C1400" s="4"/>
      <c r="D1400" s="328" t="s">
        <v>1404</v>
      </c>
      <c r="E1400" s="328"/>
      <c r="F1400" s="42">
        <v>21.22</v>
      </c>
      <c r="G1400" s="327"/>
    </row>
    <row r="1401" spans="2:7" ht="25.5" customHeight="1" x14ac:dyDescent="0.2">
      <c r="B1401" s="326"/>
      <c r="C1401" s="4"/>
      <c r="D1401" s="328" t="s">
        <v>1405</v>
      </c>
      <c r="E1401" s="328"/>
      <c r="F1401" s="42">
        <v>21.74</v>
      </c>
      <c r="G1401" s="327"/>
    </row>
    <row r="1402" spans="2:7" ht="25.5" customHeight="1" x14ac:dyDescent="0.2">
      <c r="B1402" s="326"/>
      <c r="C1402" s="4"/>
      <c r="D1402" s="328" t="s">
        <v>1406</v>
      </c>
      <c r="E1402" s="328"/>
      <c r="F1402" s="42">
        <v>21.74</v>
      </c>
      <c r="G1402" s="327"/>
    </row>
    <row r="1403" spans="2:7" ht="25.5" customHeight="1" x14ac:dyDescent="0.2">
      <c r="B1403" s="326"/>
      <c r="C1403" s="4"/>
      <c r="D1403" s="328" t="s">
        <v>1407</v>
      </c>
      <c r="E1403" s="328"/>
      <c r="F1403" s="42">
        <v>16.55</v>
      </c>
      <c r="G1403" s="327"/>
    </row>
    <row r="1404" spans="2:7" ht="25.5" customHeight="1" x14ac:dyDescent="0.2">
      <c r="B1404" s="326"/>
      <c r="C1404" s="4"/>
      <c r="D1404" s="328" t="s">
        <v>1408</v>
      </c>
      <c r="E1404" s="328"/>
      <c r="F1404" s="42">
        <v>16.55</v>
      </c>
      <c r="G1404" s="327"/>
    </row>
    <row r="1405" spans="2:7" ht="25.5" customHeight="1" x14ac:dyDescent="0.2">
      <c r="B1405" s="326"/>
      <c r="C1405" s="4"/>
      <c r="D1405" s="328" t="s">
        <v>1409</v>
      </c>
      <c r="E1405" s="328"/>
      <c r="F1405" s="42">
        <v>11.04</v>
      </c>
      <c r="G1405" s="327"/>
    </row>
    <row r="1406" spans="2:7" ht="25.5" customHeight="1" x14ac:dyDescent="0.2">
      <c r="B1406" s="326"/>
      <c r="C1406" s="4"/>
      <c r="D1406" s="328" t="s">
        <v>1410</v>
      </c>
      <c r="E1406" s="328"/>
      <c r="F1406" s="42">
        <v>21.64</v>
      </c>
      <c r="G1406" s="327"/>
    </row>
    <row r="1407" spans="2:7" ht="25.5" customHeight="1" x14ac:dyDescent="0.2">
      <c r="B1407" s="326"/>
      <c r="C1407" s="4"/>
      <c r="D1407" s="328" t="s">
        <v>1411</v>
      </c>
      <c r="E1407" s="328"/>
      <c r="F1407" s="42">
        <v>21.7</v>
      </c>
      <c r="G1407" s="327"/>
    </row>
    <row r="1408" spans="2:7" ht="25.5" customHeight="1" x14ac:dyDescent="0.2">
      <c r="B1408" s="326"/>
      <c r="C1408" s="4"/>
      <c r="D1408" s="328" t="s">
        <v>1412</v>
      </c>
      <c r="E1408" s="328"/>
      <c r="F1408" s="42">
        <v>14.36</v>
      </c>
      <c r="G1408" s="327"/>
    </row>
    <row r="1409" spans="2:7" ht="25.5" customHeight="1" x14ac:dyDescent="0.2">
      <c r="B1409" s="326"/>
      <c r="C1409" s="4"/>
      <c r="D1409" s="328" t="s">
        <v>1413</v>
      </c>
      <c r="E1409" s="328"/>
      <c r="F1409" s="42">
        <v>12</v>
      </c>
      <c r="G1409" s="327"/>
    </row>
    <row r="1410" spans="2:7" ht="25.5" customHeight="1" x14ac:dyDescent="0.2">
      <c r="B1410" s="326"/>
      <c r="C1410" s="4"/>
      <c r="D1410" s="328" t="s">
        <v>1414</v>
      </c>
      <c r="E1410" s="328"/>
      <c r="F1410" s="42">
        <v>11.46</v>
      </c>
      <c r="G1410" s="327"/>
    </row>
    <row r="1411" spans="2:7" ht="25.5" customHeight="1" x14ac:dyDescent="0.2">
      <c r="B1411" s="326"/>
      <c r="C1411" s="4"/>
      <c r="D1411" s="328" t="s">
        <v>1415</v>
      </c>
      <c r="E1411" s="328"/>
      <c r="F1411" s="42">
        <v>7.32</v>
      </c>
      <c r="G1411" s="327"/>
    </row>
    <row r="1412" spans="2:7" ht="25.5" customHeight="1" x14ac:dyDescent="0.2">
      <c r="B1412" s="326"/>
      <c r="C1412" s="4"/>
      <c r="D1412" s="328" t="s">
        <v>1416</v>
      </c>
      <c r="E1412" s="328"/>
      <c r="F1412" s="42">
        <v>11.8</v>
      </c>
      <c r="G1412" s="327"/>
    </row>
    <row r="1413" spans="2:7" ht="25.5" customHeight="1" x14ac:dyDescent="0.2">
      <c r="B1413" s="326"/>
      <c r="C1413" s="4"/>
      <c r="D1413" s="328" t="s">
        <v>1417</v>
      </c>
      <c r="E1413" s="328"/>
      <c r="F1413" s="42">
        <v>21.74</v>
      </c>
      <c r="G1413" s="327"/>
    </row>
    <row r="1414" spans="2:7" ht="25.5" customHeight="1" x14ac:dyDescent="0.2">
      <c r="B1414" s="326"/>
      <c r="C1414" s="4"/>
      <c r="D1414" s="328" t="s">
        <v>1418</v>
      </c>
      <c r="E1414" s="328"/>
      <c r="F1414" s="42">
        <v>29.62</v>
      </c>
      <c r="G1414" s="327"/>
    </row>
    <row r="1415" spans="2:7" ht="25.5" customHeight="1" x14ac:dyDescent="0.2">
      <c r="B1415" s="326"/>
      <c r="C1415" s="4"/>
      <c r="D1415" s="328" t="s">
        <v>1419</v>
      </c>
      <c r="E1415" s="328"/>
      <c r="F1415" s="42">
        <v>69.319999999999993</v>
      </c>
      <c r="G1415" s="327"/>
    </row>
    <row r="1416" spans="2:7" ht="25.5" customHeight="1" x14ac:dyDescent="0.2">
      <c r="B1416" s="326"/>
      <c r="C1416" s="4"/>
      <c r="D1416" s="328" t="s">
        <v>1420</v>
      </c>
      <c r="E1416" s="328"/>
      <c r="F1416" s="42">
        <v>8.74</v>
      </c>
      <c r="G1416" s="327"/>
    </row>
    <row r="1417" spans="2:7" ht="25.5" customHeight="1" x14ac:dyDescent="0.2">
      <c r="B1417" s="326"/>
      <c r="C1417" s="4"/>
      <c r="D1417" s="328" t="s">
        <v>1421</v>
      </c>
      <c r="E1417" s="328"/>
      <c r="F1417" s="42">
        <v>23.86</v>
      </c>
      <c r="G1417" s="327"/>
    </row>
    <row r="1418" spans="2:7" ht="12.75" customHeight="1" x14ac:dyDescent="0.2">
      <c r="B1418" s="326"/>
      <c r="C1418" s="4"/>
      <c r="D1418" s="329" t="s">
        <v>456</v>
      </c>
      <c r="E1418" s="329"/>
      <c r="F1418" s="42"/>
      <c r="G1418" s="327"/>
    </row>
    <row r="1419" spans="2:7" ht="25.5" customHeight="1" x14ac:dyDescent="0.2">
      <c r="B1419" s="326"/>
      <c r="C1419" s="4"/>
      <c r="D1419" s="328" t="s">
        <v>1422</v>
      </c>
      <c r="E1419" s="328"/>
      <c r="F1419" s="42">
        <v>21.84</v>
      </c>
      <c r="G1419" s="327"/>
    </row>
    <row r="1420" spans="2:7" ht="25.5" customHeight="1" x14ac:dyDescent="0.2">
      <c r="B1420" s="326"/>
      <c r="C1420" s="4"/>
      <c r="D1420" s="328" t="s">
        <v>1423</v>
      </c>
      <c r="E1420" s="328"/>
      <c r="F1420" s="42">
        <v>21.4</v>
      </c>
      <c r="G1420" s="327"/>
    </row>
    <row r="1421" spans="2:7" ht="25.5" customHeight="1" x14ac:dyDescent="0.2">
      <c r="B1421" s="326"/>
      <c r="C1421" s="4"/>
      <c r="D1421" s="328" t="s">
        <v>1424</v>
      </c>
      <c r="E1421" s="328"/>
      <c r="F1421" s="42">
        <v>21.74</v>
      </c>
      <c r="G1421" s="327"/>
    </row>
    <row r="1422" spans="2:7" ht="25.5" customHeight="1" x14ac:dyDescent="0.2">
      <c r="B1422" s="326"/>
      <c r="C1422" s="4"/>
      <c r="D1422" s="328" t="s">
        <v>1425</v>
      </c>
      <c r="E1422" s="328"/>
      <c r="F1422" s="42">
        <v>21.74</v>
      </c>
      <c r="G1422" s="327"/>
    </row>
    <row r="1423" spans="2:7" ht="25.5" customHeight="1" x14ac:dyDescent="0.2">
      <c r="B1423" s="326"/>
      <c r="C1423" s="4"/>
      <c r="D1423" s="328" t="s">
        <v>1426</v>
      </c>
      <c r="E1423" s="328"/>
      <c r="F1423" s="42">
        <v>21.74</v>
      </c>
      <c r="G1423" s="327"/>
    </row>
    <row r="1424" spans="2:7" ht="25.5" customHeight="1" x14ac:dyDescent="0.2">
      <c r="B1424" s="326"/>
      <c r="C1424" s="4"/>
      <c r="D1424" s="328" t="s">
        <v>1427</v>
      </c>
      <c r="E1424" s="328"/>
      <c r="F1424" s="42">
        <v>2.7</v>
      </c>
      <c r="G1424" s="327"/>
    </row>
    <row r="1425" spans="2:7" ht="25.5" customHeight="1" x14ac:dyDescent="0.2">
      <c r="B1425" s="326"/>
      <c r="C1425" s="4"/>
      <c r="D1425" s="328" t="s">
        <v>1428</v>
      </c>
      <c r="E1425" s="328"/>
      <c r="F1425" s="42">
        <v>2.7</v>
      </c>
      <c r="G1425" s="327"/>
    </row>
    <row r="1426" spans="2:7" ht="25.5" customHeight="1" x14ac:dyDescent="0.2">
      <c r="B1426" s="326"/>
      <c r="C1426" s="4"/>
      <c r="D1426" s="328" t="s">
        <v>1429</v>
      </c>
      <c r="E1426" s="328"/>
      <c r="F1426" s="42">
        <v>21.64</v>
      </c>
      <c r="G1426" s="327"/>
    </row>
    <row r="1427" spans="2:7" ht="25.5" customHeight="1" x14ac:dyDescent="0.2">
      <c r="B1427" s="326"/>
      <c r="C1427" s="4"/>
      <c r="D1427" s="328" t="s">
        <v>1430</v>
      </c>
      <c r="E1427" s="328"/>
      <c r="F1427" s="42">
        <v>21.7</v>
      </c>
      <c r="G1427" s="327"/>
    </row>
    <row r="1428" spans="2:7" ht="25.5" customHeight="1" x14ac:dyDescent="0.2">
      <c r="B1428" s="326"/>
      <c r="C1428" s="4"/>
      <c r="D1428" s="328" t="s">
        <v>1431</v>
      </c>
      <c r="E1428" s="328"/>
      <c r="F1428" s="42">
        <v>21.74</v>
      </c>
      <c r="G1428" s="327"/>
    </row>
    <row r="1429" spans="2:7" ht="25.5" customHeight="1" x14ac:dyDescent="0.2">
      <c r="B1429" s="326"/>
      <c r="C1429" s="4"/>
      <c r="D1429" s="328" t="s">
        <v>1432</v>
      </c>
      <c r="E1429" s="328"/>
      <c r="F1429" s="42">
        <v>21.84</v>
      </c>
      <c r="G1429" s="327"/>
    </row>
    <row r="1430" spans="2:7" ht="25.5" customHeight="1" x14ac:dyDescent="0.2">
      <c r="B1430" s="326"/>
      <c r="C1430" s="4"/>
      <c r="D1430" s="328" t="s">
        <v>1433</v>
      </c>
      <c r="E1430" s="328"/>
      <c r="F1430" s="42">
        <v>21.4</v>
      </c>
      <c r="G1430" s="327"/>
    </row>
    <row r="1431" spans="2:7" ht="25.5" customHeight="1" x14ac:dyDescent="0.2">
      <c r="B1431" s="326"/>
      <c r="C1431" s="4"/>
      <c r="D1431" s="328" t="s">
        <v>1434</v>
      </c>
      <c r="E1431" s="328"/>
      <c r="F1431" s="42">
        <v>21.74</v>
      </c>
      <c r="G1431" s="327"/>
    </row>
    <row r="1432" spans="2:7" ht="25.5" customHeight="1" x14ac:dyDescent="0.2">
      <c r="B1432" s="326"/>
      <c r="C1432" s="4"/>
      <c r="D1432" s="328" t="s">
        <v>1435</v>
      </c>
      <c r="E1432" s="328"/>
      <c r="F1432" s="42">
        <v>21.74</v>
      </c>
      <c r="G1432" s="327"/>
    </row>
    <row r="1433" spans="2:7" ht="25.5" customHeight="1" x14ac:dyDescent="0.2">
      <c r="B1433" s="326"/>
      <c r="C1433" s="4"/>
      <c r="D1433" s="328" t="s">
        <v>1436</v>
      </c>
      <c r="E1433" s="328"/>
      <c r="F1433" s="42">
        <v>21.74</v>
      </c>
      <c r="G1433" s="327"/>
    </row>
    <row r="1434" spans="2:7" ht="25.5" customHeight="1" x14ac:dyDescent="0.2">
      <c r="B1434" s="326"/>
      <c r="C1434" s="4"/>
      <c r="D1434" s="328" t="s">
        <v>1437</v>
      </c>
      <c r="E1434" s="328"/>
      <c r="F1434" s="42">
        <v>21.64</v>
      </c>
      <c r="G1434" s="327"/>
    </row>
    <row r="1435" spans="2:7" ht="25.5" customHeight="1" x14ac:dyDescent="0.2">
      <c r="B1435" s="326"/>
      <c r="C1435" s="4"/>
      <c r="D1435" s="328" t="s">
        <v>1438</v>
      </c>
      <c r="E1435" s="328"/>
      <c r="F1435" s="42">
        <v>17.16</v>
      </c>
      <c r="G1435" s="327"/>
    </row>
    <row r="1436" spans="2:7" ht="25.5" customHeight="1" x14ac:dyDescent="0.2">
      <c r="B1436" s="326"/>
      <c r="C1436" s="4"/>
      <c r="D1436" s="328" t="s">
        <v>1439</v>
      </c>
      <c r="E1436" s="328"/>
      <c r="F1436" s="42">
        <v>17.16</v>
      </c>
      <c r="G1436" s="327"/>
    </row>
    <row r="1437" spans="2:7" ht="25.5" customHeight="1" x14ac:dyDescent="0.2">
      <c r="B1437" s="326"/>
      <c r="C1437" s="4"/>
      <c r="D1437" s="328" t="s">
        <v>1440</v>
      </c>
      <c r="E1437" s="328"/>
      <c r="F1437" s="42">
        <v>21.64</v>
      </c>
      <c r="G1437" s="327"/>
    </row>
    <row r="1438" spans="2:7" ht="25.5" customHeight="1" x14ac:dyDescent="0.2">
      <c r="B1438" s="326"/>
      <c r="C1438" s="4"/>
      <c r="D1438" s="328" t="s">
        <v>1441</v>
      </c>
      <c r="E1438" s="328"/>
      <c r="F1438" s="42">
        <v>21.7</v>
      </c>
      <c r="G1438" s="327"/>
    </row>
    <row r="1439" spans="2:7" ht="25.5" customHeight="1" x14ac:dyDescent="0.2">
      <c r="B1439" s="326"/>
      <c r="C1439" s="4"/>
      <c r="D1439" s="328" t="s">
        <v>1442</v>
      </c>
      <c r="E1439" s="328"/>
      <c r="F1439" s="42">
        <v>21.74</v>
      </c>
      <c r="G1439" s="327"/>
    </row>
    <row r="1440" spans="2:7" ht="25.5" customHeight="1" x14ac:dyDescent="0.2">
      <c r="B1440" s="326"/>
      <c r="C1440" s="4"/>
      <c r="D1440" s="328" t="s">
        <v>1443</v>
      </c>
      <c r="E1440" s="328"/>
      <c r="F1440" s="42">
        <v>131.15</v>
      </c>
      <c r="G1440" s="327"/>
    </row>
    <row r="1441" spans="2:7" ht="48" customHeight="1" x14ac:dyDescent="0.2">
      <c r="B1441" s="326">
        <v>120232</v>
      </c>
      <c r="C1441" s="4" t="s">
        <v>19</v>
      </c>
      <c r="D1441" s="104" t="str">
        <f>VLOOKUP(B1441,'Planilha Orçamentária'!$N$10:$Q$330,2,0)</f>
        <v>9.2</v>
      </c>
      <c r="E1441" s="105" t="str">
        <f>VLOOKUP(B1441,'Planilha Orçamentária'!$N$9:$Q$330,3,0)</f>
        <v>Cerâmica 10 x 10 cm, branco brilhante ref Galeria Mesh BR telada, ELIANE, STRUFALDI, CERAL, empregando argamassa colante, inclusive rejuntamento junta plus cinza claro esp. 3 mm</v>
      </c>
      <c r="F1441" s="104" t="str">
        <f>VLOOKUP(B1441,'Planilha Orçamentária'!$N$9:$Q$330,4,0)</f>
        <v>m2</v>
      </c>
      <c r="G1441" s="327">
        <f>SUM(F1443:F1484)</f>
        <v>1131.99</v>
      </c>
    </row>
    <row r="1442" spans="2:7" ht="12.75" customHeight="1" x14ac:dyDescent="0.2">
      <c r="B1442" s="326"/>
      <c r="C1442" s="4"/>
      <c r="D1442" s="329" t="s">
        <v>423</v>
      </c>
      <c r="E1442" s="329"/>
      <c r="F1442" s="104"/>
      <c r="G1442" s="327"/>
    </row>
    <row r="1443" spans="2:7" ht="25.5" customHeight="1" x14ac:dyDescent="0.2">
      <c r="B1443" s="326"/>
      <c r="C1443" s="4"/>
      <c r="D1443" s="328" t="s">
        <v>1444</v>
      </c>
      <c r="E1443" s="328"/>
      <c r="F1443" s="42">
        <v>25.54</v>
      </c>
      <c r="G1443" s="327"/>
    </row>
    <row r="1444" spans="2:7" ht="25.5" customHeight="1" x14ac:dyDescent="0.2">
      <c r="B1444" s="326"/>
      <c r="C1444" s="4"/>
      <c r="D1444" s="328" t="s">
        <v>1445</v>
      </c>
      <c r="E1444" s="328"/>
      <c r="F1444" s="42">
        <v>27.62</v>
      </c>
      <c r="G1444" s="327"/>
    </row>
    <row r="1445" spans="2:7" ht="25.5" customHeight="1" x14ac:dyDescent="0.2">
      <c r="B1445" s="326"/>
      <c r="C1445" s="4"/>
      <c r="D1445" s="328" t="s">
        <v>1446</v>
      </c>
      <c r="E1445" s="328"/>
      <c r="F1445" s="42">
        <v>28.14</v>
      </c>
      <c r="G1445" s="327"/>
    </row>
    <row r="1446" spans="2:7" ht="25.5" customHeight="1" x14ac:dyDescent="0.2">
      <c r="B1446" s="326"/>
      <c r="C1446" s="4"/>
      <c r="D1446" s="328" t="s">
        <v>1447</v>
      </c>
      <c r="E1446" s="328"/>
      <c r="F1446" s="42">
        <v>28.14</v>
      </c>
      <c r="G1446" s="327"/>
    </row>
    <row r="1447" spans="2:7" ht="25.5" customHeight="1" x14ac:dyDescent="0.2">
      <c r="B1447" s="326"/>
      <c r="C1447" s="4"/>
      <c r="D1447" s="328" t="s">
        <v>1448</v>
      </c>
      <c r="E1447" s="328"/>
      <c r="F1447" s="42">
        <v>19.75</v>
      </c>
      <c r="G1447" s="327"/>
    </row>
    <row r="1448" spans="2:7" ht="25.5" customHeight="1" x14ac:dyDescent="0.2">
      <c r="B1448" s="326"/>
      <c r="C1448" s="4"/>
      <c r="D1448" s="328" t="s">
        <v>1449</v>
      </c>
      <c r="E1448" s="328"/>
      <c r="F1448" s="42">
        <v>19.75</v>
      </c>
      <c r="G1448" s="327"/>
    </row>
    <row r="1449" spans="2:7" ht="25.5" customHeight="1" x14ac:dyDescent="0.2">
      <c r="B1449" s="326"/>
      <c r="C1449" s="4"/>
      <c r="D1449" s="328" t="s">
        <v>1450</v>
      </c>
      <c r="E1449" s="328"/>
      <c r="F1449" s="42">
        <v>31.5</v>
      </c>
      <c r="G1449" s="327"/>
    </row>
    <row r="1450" spans="2:7" ht="25.5" customHeight="1" x14ac:dyDescent="0.2">
      <c r="B1450" s="326"/>
      <c r="C1450" s="4"/>
      <c r="D1450" s="328" t="s">
        <v>1451</v>
      </c>
      <c r="E1450" s="328"/>
      <c r="F1450" s="42">
        <v>28.04</v>
      </c>
      <c r="G1450" s="327"/>
    </row>
    <row r="1451" spans="2:7" ht="25.5" customHeight="1" x14ac:dyDescent="0.2">
      <c r="B1451" s="326"/>
      <c r="C1451" s="4"/>
      <c r="D1451" s="328" t="s">
        <v>1452</v>
      </c>
      <c r="E1451" s="328"/>
      <c r="F1451" s="42">
        <v>28.1</v>
      </c>
      <c r="G1451" s="327"/>
    </row>
    <row r="1452" spans="2:7" ht="25.5" customHeight="1" x14ac:dyDescent="0.2">
      <c r="B1452" s="326"/>
      <c r="C1452" s="4"/>
      <c r="D1452" s="328" t="s">
        <v>1453</v>
      </c>
      <c r="E1452" s="328"/>
      <c r="F1452" s="42">
        <v>19.559999999999999</v>
      </c>
      <c r="G1452" s="327"/>
    </row>
    <row r="1453" spans="2:7" ht="25.5" customHeight="1" x14ac:dyDescent="0.2">
      <c r="B1453" s="326"/>
      <c r="C1453" s="4"/>
      <c r="D1453" s="328" t="s">
        <v>1454</v>
      </c>
      <c r="E1453" s="328"/>
      <c r="F1453" s="42">
        <v>12</v>
      </c>
      <c r="G1453" s="327"/>
    </row>
    <row r="1454" spans="2:7" ht="25.5" customHeight="1" x14ac:dyDescent="0.2">
      <c r="B1454" s="326"/>
      <c r="C1454" s="4"/>
      <c r="D1454" s="328" t="s">
        <v>1455</v>
      </c>
      <c r="E1454" s="328"/>
      <c r="F1454" s="42">
        <v>14.66</v>
      </c>
      <c r="G1454" s="327"/>
    </row>
    <row r="1455" spans="2:7" ht="25.5" customHeight="1" x14ac:dyDescent="0.2">
      <c r="B1455" s="326"/>
      <c r="C1455" s="4"/>
      <c r="D1455" s="328" t="s">
        <v>1456</v>
      </c>
      <c r="E1455" s="328"/>
      <c r="F1455" s="42">
        <v>10.52</v>
      </c>
      <c r="G1455" s="327"/>
    </row>
    <row r="1456" spans="2:7" ht="25.5" customHeight="1" x14ac:dyDescent="0.2">
      <c r="B1456" s="326"/>
      <c r="C1456" s="4"/>
      <c r="D1456" s="328" t="s">
        <v>1457</v>
      </c>
      <c r="E1456" s="328"/>
      <c r="F1456" s="42">
        <v>11.8</v>
      </c>
      <c r="G1456" s="327"/>
    </row>
    <row r="1457" spans="2:7" ht="25.5" customHeight="1" x14ac:dyDescent="0.2">
      <c r="B1457" s="326"/>
      <c r="C1457" s="4"/>
      <c r="D1457" s="328" t="s">
        <v>1458</v>
      </c>
      <c r="E1457" s="328"/>
      <c r="F1457" s="42">
        <v>28.14</v>
      </c>
      <c r="G1457" s="327"/>
    </row>
    <row r="1458" spans="2:7" ht="25.5" customHeight="1" x14ac:dyDescent="0.2">
      <c r="B1458" s="326"/>
      <c r="C1458" s="4"/>
      <c r="D1458" s="328" t="s">
        <v>1459</v>
      </c>
      <c r="E1458" s="328"/>
      <c r="F1458" s="42">
        <v>42.42</v>
      </c>
      <c r="G1458" s="327"/>
    </row>
    <row r="1459" spans="2:7" ht="25.5" customHeight="1" x14ac:dyDescent="0.2">
      <c r="B1459" s="326"/>
      <c r="C1459" s="4"/>
      <c r="D1459" s="328" t="s">
        <v>1460</v>
      </c>
      <c r="E1459" s="328"/>
      <c r="F1459" s="42">
        <v>69.319999999999993</v>
      </c>
      <c r="G1459" s="327"/>
    </row>
    <row r="1460" spans="2:7" ht="12.75" customHeight="1" x14ac:dyDescent="0.2">
      <c r="B1460" s="326"/>
      <c r="C1460" s="4"/>
      <c r="D1460" s="328" t="s">
        <v>1461</v>
      </c>
      <c r="E1460" s="328"/>
      <c r="F1460" s="42">
        <v>8.74</v>
      </c>
      <c r="G1460" s="327"/>
    </row>
    <row r="1461" spans="2:7" ht="12.75" customHeight="1" x14ac:dyDescent="0.2">
      <c r="B1461" s="326"/>
      <c r="C1461" s="4"/>
      <c r="D1461" s="328" t="s">
        <v>1462</v>
      </c>
      <c r="E1461" s="328"/>
      <c r="F1461" s="42">
        <v>23.86</v>
      </c>
      <c r="G1461" s="327"/>
    </row>
    <row r="1462" spans="2:7" ht="25.5" customHeight="1" x14ac:dyDescent="0.2">
      <c r="B1462" s="326"/>
      <c r="C1462" s="4"/>
      <c r="D1462" s="329" t="s">
        <v>456</v>
      </c>
      <c r="E1462" s="329"/>
      <c r="F1462" s="42"/>
      <c r="G1462" s="327"/>
    </row>
    <row r="1463" spans="2:7" ht="25.5" customHeight="1" x14ac:dyDescent="0.2">
      <c r="B1463" s="326"/>
      <c r="C1463" s="4"/>
      <c r="D1463" s="328" t="s">
        <v>1463</v>
      </c>
      <c r="E1463" s="328"/>
      <c r="F1463" s="42">
        <v>28.14</v>
      </c>
      <c r="G1463" s="327"/>
    </row>
    <row r="1464" spans="2:7" ht="25.5" customHeight="1" x14ac:dyDescent="0.2">
      <c r="B1464" s="326"/>
      <c r="C1464" s="4"/>
      <c r="D1464" s="328" t="s">
        <v>1464</v>
      </c>
      <c r="E1464" s="328"/>
      <c r="F1464" s="42">
        <v>27.7</v>
      </c>
      <c r="G1464" s="327"/>
    </row>
    <row r="1465" spans="2:7" ht="25.5" customHeight="1" x14ac:dyDescent="0.2">
      <c r="B1465" s="326"/>
      <c r="C1465" s="4"/>
      <c r="D1465" s="328" t="s">
        <v>1465</v>
      </c>
      <c r="E1465" s="328"/>
      <c r="F1465" s="42">
        <v>28.14</v>
      </c>
      <c r="G1465" s="327"/>
    </row>
    <row r="1466" spans="2:7" ht="25.5" customHeight="1" x14ac:dyDescent="0.2">
      <c r="B1466" s="326"/>
      <c r="C1466" s="4"/>
      <c r="D1466" s="328" t="s">
        <v>1466</v>
      </c>
      <c r="E1466" s="328"/>
      <c r="F1466" s="42">
        <v>28.14</v>
      </c>
      <c r="G1466" s="327"/>
    </row>
    <row r="1467" spans="2:7" ht="25.5" customHeight="1" x14ac:dyDescent="0.2">
      <c r="B1467" s="326"/>
      <c r="C1467" s="4"/>
      <c r="D1467" s="328" t="s">
        <v>1467</v>
      </c>
      <c r="E1467" s="328"/>
      <c r="F1467" s="42">
        <v>28.14</v>
      </c>
      <c r="G1467" s="327"/>
    </row>
    <row r="1468" spans="2:7" ht="25.5" customHeight="1" x14ac:dyDescent="0.2">
      <c r="B1468" s="326"/>
      <c r="C1468" s="4"/>
      <c r="D1468" s="328" t="s">
        <v>1468</v>
      </c>
      <c r="E1468" s="328"/>
      <c r="F1468" s="42">
        <v>2.7</v>
      </c>
      <c r="G1468" s="327"/>
    </row>
    <row r="1469" spans="2:7" ht="25.5" customHeight="1" x14ac:dyDescent="0.2">
      <c r="B1469" s="326"/>
      <c r="C1469" s="4"/>
      <c r="D1469" s="328" t="s">
        <v>1469</v>
      </c>
      <c r="E1469" s="328"/>
      <c r="F1469" s="42">
        <v>2.7</v>
      </c>
      <c r="G1469" s="327"/>
    </row>
    <row r="1470" spans="2:7" ht="25.5" customHeight="1" x14ac:dyDescent="0.2">
      <c r="B1470" s="326"/>
      <c r="C1470" s="4"/>
      <c r="D1470" s="328" t="s">
        <v>1470</v>
      </c>
      <c r="E1470" s="328"/>
      <c r="F1470" s="42">
        <v>28.04</v>
      </c>
      <c r="G1470" s="327"/>
    </row>
    <row r="1471" spans="2:7" ht="25.5" customHeight="1" x14ac:dyDescent="0.2">
      <c r="B1471" s="326"/>
      <c r="C1471" s="4"/>
      <c r="D1471" s="328" t="s">
        <v>1471</v>
      </c>
      <c r="E1471" s="328"/>
      <c r="F1471" s="42">
        <v>28.1</v>
      </c>
      <c r="G1471" s="327"/>
    </row>
    <row r="1472" spans="2:7" ht="25.5" customHeight="1" x14ac:dyDescent="0.2">
      <c r="B1472" s="326"/>
      <c r="C1472" s="4"/>
      <c r="D1472" s="328" t="s">
        <v>1472</v>
      </c>
      <c r="E1472" s="328"/>
      <c r="F1472" s="42">
        <v>28.14</v>
      </c>
      <c r="G1472" s="327"/>
    </row>
    <row r="1473" spans="2:7" ht="25.5" customHeight="1" x14ac:dyDescent="0.2">
      <c r="B1473" s="326"/>
      <c r="C1473" s="4"/>
      <c r="D1473" s="328" t="s">
        <v>1473</v>
      </c>
      <c r="E1473" s="328"/>
      <c r="F1473" s="42">
        <v>28.14</v>
      </c>
      <c r="G1473" s="327"/>
    </row>
    <row r="1474" spans="2:7" ht="25.5" customHeight="1" x14ac:dyDescent="0.2">
      <c r="B1474" s="326"/>
      <c r="C1474" s="4"/>
      <c r="D1474" s="328" t="s">
        <v>1474</v>
      </c>
      <c r="E1474" s="328"/>
      <c r="F1474" s="42">
        <v>27.7</v>
      </c>
      <c r="G1474" s="327"/>
    </row>
    <row r="1475" spans="2:7" ht="25.5" customHeight="1" x14ac:dyDescent="0.2">
      <c r="B1475" s="326"/>
      <c r="C1475" s="4"/>
      <c r="D1475" s="328" t="s">
        <v>1475</v>
      </c>
      <c r="E1475" s="328"/>
      <c r="F1475" s="42">
        <v>28.14</v>
      </c>
      <c r="G1475" s="327"/>
    </row>
    <row r="1476" spans="2:7" ht="25.5" customHeight="1" x14ac:dyDescent="0.2">
      <c r="B1476" s="326"/>
      <c r="C1476" s="4"/>
      <c r="D1476" s="328" t="s">
        <v>1476</v>
      </c>
      <c r="E1476" s="328"/>
      <c r="F1476" s="42">
        <v>28.14</v>
      </c>
      <c r="G1476" s="327"/>
    </row>
    <row r="1477" spans="2:7" ht="25.5" customHeight="1" x14ac:dyDescent="0.2">
      <c r="B1477" s="326"/>
      <c r="C1477" s="4"/>
      <c r="D1477" s="328" t="s">
        <v>1477</v>
      </c>
      <c r="E1477" s="328"/>
      <c r="F1477" s="42">
        <v>28.14</v>
      </c>
      <c r="G1477" s="327"/>
    </row>
    <row r="1478" spans="2:7" ht="25.5" customHeight="1" x14ac:dyDescent="0.2">
      <c r="B1478" s="326"/>
      <c r="C1478" s="4"/>
      <c r="D1478" s="328" t="s">
        <v>1478</v>
      </c>
      <c r="E1478" s="328"/>
      <c r="F1478" s="42">
        <v>28.04</v>
      </c>
      <c r="G1478" s="327"/>
    </row>
    <row r="1479" spans="2:7" ht="25.5" customHeight="1" x14ac:dyDescent="0.2">
      <c r="B1479" s="326"/>
      <c r="C1479" s="4"/>
      <c r="D1479" s="328" t="s">
        <v>1479</v>
      </c>
      <c r="E1479" s="328"/>
      <c r="F1479" s="42">
        <v>20.36</v>
      </c>
      <c r="G1479" s="327"/>
    </row>
    <row r="1480" spans="2:7" ht="25.5" customHeight="1" x14ac:dyDescent="0.2">
      <c r="B1480" s="326"/>
      <c r="C1480" s="4"/>
      <c r="D1480" s="328" t="s">
        <v>1480</v>
      </c>
      <c r="E1480" s="328"/>
      <c r="F1480" s="42">
        <v>20.36</v>
      </c>
      <c r="G1480" s="327"/>
    </row>
    <row r="1481" spans="2:7" ht="25.5" customHeight="1" x14ac:dyDescent="0.2">
      <c r="B1481" s="326"/>
      <c r="C1481" s="4"/>
      <c r="D1481" s="328" t="s">
        <v>1481</v>
      </c>
      <c r="E1481" s="328"/>
      <c r="F1481" s="42">
        <v>28.04</v>
      </c>
      <c r="G1481" s="327"/>
    </row>
    <row r="1482" spans="2:7" ht="25.5" customHeight="1" x14ac:dyDescent="0.2">
      <c r="B1482" s="326"/>
      <c r="C1482" s="4"/>
      <c r="D1482" s="328" t="s">
        <v>1482</v>
      </c>
      <c r="E1482" s="328"/>
      <c r="F1482" s="42">
        <v>28.1</v>
      </c>
      <c r="G1482" s="327"/>
    </row>
    <row r="1483" spans="2:7" ht="25.5" customHeight="1" x14ac:dyDescent="0.2">
      <c r="B1483" s="326"/>
      <c r="C1483" s="4"/>
      <c r="D1483" s="328" t="s">
        <v>1483</v>
      </c>
      <c r="E1483" s="328"/>
      <c r="F1483" s="42">
        <v>28.14</v>
      </c>
      <c r="G1483" s="327"/>
    </row>
    <row r="1484" spans="2:7" ht="25.5" customHeight="1" x14ac:dyDescent="0.2">
      <c r="B1484" s="326"/>
      <c r="C1484" s="4"/>
      <c r="D1484" s="328" t="s">
        <v>1484</v>
      </c>
      <c r="E1484" s="328"/>
      <c r="F1484" s="42">
        <v>131.15</v>
      </c>
      <c r="G1484" s="327"/>
    </row>
    <row r="1485" spans="2:7" ht="25.5" customHeight="1" x14ac:dyDescent="0.2">
      <c r="B1485" s="341">
        <v>130236</v>
      </c>
      <c r="C1485" s="2"/>
      <c r="D1485" s="104" t="str">
        <f>VLOOKUP(B1485,'Planilha Orçamentária'!$N$10:$Q$330,2,0)</f>
        <v>9.3</v>
      </c>
      <c r="E1485" s="105" t="str">
        <f>VLOOKUP(B1485,'Planilha Orçamentária'!$N$9:$Q$330,3,0)</f>
        <v>Piso cerâmico esmaltado, PEI 5, acabamento semibrilho, dim. 45x45cm, ref. de cor CARGO PLUS WHITE Eliane/equiv. assentado com argamassa de cimento colante, inclusive rejuntamento</v>
      </c>
      <c r="F1485" s="108" t="str">
        <f>VLOOKUP(B1485,'Planilha Orçamentária'!$N$9:$Q$330,4,0)</f>
        <v>m2</v>
      </c>
      <c r="G1485" s="333">
        <f>SUM(F1487)</f>
        <v>3.53</v>
      </c>
    </row>
    <row r="1486" spans="2:7" ht="12.75" customHeight="1" x14ac:dyDescent="0.2">
      <c r="B1486" s="341"/>
      <c r="C1486" s="2"/>
      <c r="D1486" s="329" t="s">
        <v>491</v>
      </c>
      <c r="E1486" s="329"/>
      <c r="F1486" s="108"/>
      <c r="G1486" s="333"/>
    </row>
    <row r="1487" spans="2:7" ht="12.75" customHeight="1" x14ac:dyDescent="0.2">
      <c r="B1487" s="341"/>
      <c r="C1487" s="2"/>
      <c r="D1487" s="328" t="s">
        <v>1485</v>
      </c>
      <c r="E1487" s="328"/>
      <c r="F1487" s="107">
        <v>3.53</v>
      </c>
      <c r="G1487" s="333"/>
    </row>
    <row r="1488" spans="2:7" ht="25.5" customHeight="1" x14ac:dyDescent="0.2">
      <c r="B1488" s="353">
        <v>120241</v>
      </c>
      <c r="C1488" s="358" t="s">
        <v>19</v>
      </c>
      <c r="D1488" s="104" t="str">
        <f>VLOOKUP(B1488,'Planilha Orçamentária'!$N$10:$Q$330,2,0)</f>
        <v>9.4</v>
      </c>
      <c r="E1488" s="105" t="str">
        <f>VLOOKUP(B1488,'Planilha Orçamentária'!$N$9:$Q$330,3,0)</f>
        <v>Cerâmica retificada, acabamento brilhante, dim. 32x60cm, ref. TRADIZIONALLE BIANCO Biancogres/equiv. assentado com argamassa de cimento colante, inclusive rejuntamento com argamassapre-fabricada para rejunte</v>
      </c>
      <c r="F1488" s="104" t="str">
        <f>VLOOKUP(B1488,'Planilha Orçamentária'!$N$9:$Q$330,4,0)</f>
        <v>m2</v>
      </c>
      <c r="G1488" s="327">
        <f>SUM(F1490:F1502)</f>
        <v>475.03000000000003</v>
      </c>
    </row>
    <row r="1489" spans="2:7" ht="25.5" customHeight="1" x14ac:dyDescent="0.2">
      <c r="B1489" s="353"/>
      <c r="C1489" s="358"/>
      <c r="D1489" s="329" t="s">
        <v>423</v>
      </c>
      <c r="E1489" s="329"/>
      <c r="F1489" s="104"/>
      <c r="G1489" s="327"/>
    </row>
    <row r="1490" spans="2:7" ht="25.5" customHeight="1" x14ac:dyDescent="0.2">
      <c r="B1490" s="353"/>
      <c r="C1490" s="358"/>
      <c r="D1490" s="328" t="s">
        <v>1486</v>
      </c>
      <c r="E1490" s="328"/>
      <c r="F1490" s="42">
        <v>16.12</v>
      </c>
      <c r="G1490" s="327"/>
    </row>
    <row r="1491" spans="2:7" ht="25.5" customHeight="1" x14ac:dyDescent="0.2">
      <c r="B1491" s="353"/>
      <c r="C1491" s="358"/>
      <c r="D1491" s="328" t="s">
        <v>1487</v>
      </c>
      <c r="E1491" s="328"/>
      <c r="F1491" s="42">
        <v>15.63</v>
      </c>
      <c r="G1491" s="327"/>
    </row>
    <row r="1492" spans="2:7" ht="25.5" customHeight="1" x14ac:dyDescent="0.2">
      <c r="B1492" s="353"/>
      <c r="C1492" s="358"/>
      <c r="D1492" s="328" t="s">
        <v>1488</v>
      </c>
      <c r="E1492" s="328"/>
      <c r="F1492" s="42">
        <v>19.66</v>
      </c>
      <c r="G1492" s="327"/>
    </row>
    <row r="1493" spans="2:7" ht="25.5" customHeight="1" x14ac:dyDescent="0.2">
      <c r="B1493" s="353"/>
      <c r="C1493" s="358"/>
      <c r="D1493" s="328" t="s">
        <v>1489</v>
      </c>
      <c r="E1493" s="328"/>
      <c r="F1493" s="42">
        <v>52.92</v>
      </c>
      <c r="G1493" s="327"/>
    </row>
    <row r="1494" spans="2:7" ht="25.5" customHeight="1" x14ac:dyDescent="0.2">
      <c r="B1494" s="353"/>
      <c r="C1494" s="358"/>
      <c r="D1494" s="328" t="s">
        <v>1489</v>
      </c>
      <c r="E1494" s="328"/>
      <c r="F1494" s="42">
        <v>52.92</v>
      </c>
      <c r="G1494" s="327"/>
    </row>
    <row r="1495" spans="2:7" ht="25.5" customHeight="1" x14ac:dyDescent="0.2">
      <c r="B1495" s="353"/>
      <c r="C1495" s="358"/>
      <c r="D1495" s="328" t="s">
        <v>1490</v>
      </c>
      <c r="E1495" s="328"/>
      <c r="F1495" s="42">
        <v>19.66</v>
      </c>
      <c r="G1495" s="327"/>
    </row>
    <row r="1496" spans="2:7" ht="25.5" customHeight="1" x14ac:dyDescent="0.2">
      <c r="B1496" s="353"/>
      <c r="C1496" s="358"/>
      <c r="D1496" s="328" t="s">
        <v>1491</v>
      </c>
      <c r="E1496" s="328"/>
      <c r="F1496" s="42">
        <v>80.78</v>
      </c>
      <c r="G1496" s="327"/>
    </row>
    <row r="1497" spans="2:7" ht="25.5" customHeight="1" x14ac:dyDescent="0.2">
      <c r="B1497" s="353"/>
      <c r="C1497" s="358"/>
      <c r="D1497" s="328" t="s">
        <v>1492</v>
      </c>
      <c r="E1497" s="328"/>
      <c r="F1497" s="42">
        <v>41.94</v>
      </c>
      <c r="G1497" s="327"/>
    </row>
    <row r="1498" spans="2:7" ht="25.5" customHeight="1" x14ac:dyDescent="0.2">
      <c r="B1498" s="353"/>
      <c r="C1498" s="358"/>
      <c r="D1498" s="328" t="s">
        <v>1493</v>
      </c>
      <c r="E1498" s="328"/>
      <c r="F1498" s="42">
        <v>29.41</v>
      </c>
      <c r="G1498" s="327"/>
    </row>
    <row r="1499" spans="2:7" ht="45" customHeight="1" x14ac:dyDescent="0.2">
      <c r="B1499" s="353"/>
      <c r="C1499" s="358"/>
      <c r="D1499" s="328" t="s">
        <v>1494</v>
      </c>
      <c r="E1499" s="328"/>
      <c r="F1499" s="42">
        <v>41.77</v>
      </c>
      <c r="G1499" s="327"/>
    </row>
    <row r="1500" spans="2:7" ht="12.75" customHeight="1" x14ac:dyDescent="0.2">
      <c r="B1500" s="353"/>
      <c r="C1500" s="358"/>
      <c r="D1500" s="329" t="s">
        <v>456</v>
      </c>
      <c r="E1500" s="329"/>
      <c r="F1500" s="42"/>
      <c r="G1500" s="327"/>
    </row>
    <row r="1501" spans="2:7" ht="25.5" customHeight="1" x14ac:dyDescent="0.2">
      <c r="B1501" s="353"/>
      <c r="C1501" s="358"/>
      <c r="D1501" s="328" t="s">
        <v>1495</v>
      </c>
      <c r="E1501" s="328"/>
      <c r="F1501" s="42">
        <v>52.11</v>
      </c>
      <c r="G1501" s="327"/>
    </row>
    <row r="1502" spans="2:7" ht="25.5" customHeight="1" x14ac:dyDescent="0.2">
      <c r="B1502" s="353"/>
      <c r="C1502" s="358"/>
      <c r="D1502" s="328" t="s">
        <v>1496</v>
      </c>
      <c r="E1502" s="328"/>
      <c r="F1502" s="42">
        <v>52.11</v>
      </c>
      <c r="G1502" s="327"/>
    </row>
    <row r="1503" spans="2:7" ht="25.5" customHeight="1" x14ac:dyDescent="0.2">
      <c r="B1503" s="326">
        <v>120221</v>
      </c>
      <c r="C1503" s="4" t="s">
        <v>19</v>
      </c>
      <c r="D1503" s="104" t="str">
        <f>VLOOKUP(B1503,'Planilha Orçamentária'!$N$10:$Q$330,2,0)</f>
        <v>9.5</v>
      </c>
      <c r="E1503" s="105" t="str">
        <f>VLOOKUP(B1503,'Planilha Orçamentária'!$N$9:$Q$330,3,0)</f>
        <v>Pastilha cerâmica branca 5 x 5 cm, assentada com argamassa de cimento colante e rejunte pré-fabricado, marcas de referência Atlas, Jatobá, NGK ou equivalentwe</v>
      </c>
      <c r="F1503" s="108" t="str">
        <f>VLOOKUP(B1503,'Planilha Orçamentária'!$N$9:$Q$330,4,0)</f>
        <v>m2</v>
      </c>
      <c r="G1503" s="327">
        <f>SUM(F1505:F1512)</f>
        <v>1415.0599999999997</v>
      </c>
    </row>
    <row r="1504" spans="2:7" ht="12.75" customHeight="1" x14ac:dyDescent="0.2">
      <c r="B1504" s="326"/>
      <c r="C1504" s="4"/>
      <c r="D1504" s="329" t="s">
        <v>1497</v>
      </c>
      <c r="E1504" s="329"/>
      <c r="F1504" s="108"/>
      <c r="G1504" s="327"/>
    </row>
    <row r="1505" spans="2:7" ht="12.75" customHeight="1" x14ac:dyDescent="0.2">
      <c r="B1505" s="326"/>
      <c r="C1505" s="4"/>
      <c r="D1505" s="328" t="s">
        <v>510</v>
      </c>
      <c r="E1505" s="328"/>
      <c r="F1505" s="109">
        <v>77.97</v>
      </c>
      <c r="G1505" s="327"/>
    </row>
    <row r="1506" spans="2:7" ht="12.75" customHeight="1" x14ac:dyDescent="0.2">
      <c r="B1506" s="326"/>
      <c r="C1506" s="4"/>
      <c r="D1506" s="328" t="s">
        <v>1498</v>
      </c>
      <c r="E1506" s="328"/>
      <c r="F1506" s="109">
        <v>33.97</v>
      </c>
      <c r="G1506" s="327"/>
    </row>
    <row r="1507" spans="2:7" ht="12.75" customHeight="1" x14ac:dyDescent="0.2">
      <c r="B1507" s="326"/>
      <c r="C1507" s="4"/>
      <c r="D1507" s="329" t="s">
        <v>547</v>
      </c>
      <c r="E1507" s="329"/>
      <c r="F1507" s="108"/>
      <c r="G1507" s="327"/>
    </row>
    <row r="1508" spans="2:7" ht="12.75" customHeight="1" x14ac:dyDescent="0.2">
      <c r="B1508" s="326"/>
      <c r="C1508" s="4"/>
      <c r="D1508" s="328" t="s">
        <v>1499</v>
      </c>
      <c r="E1508" s="328"/>
      <c r="F1508" s="107">
        <v>361.4</v>
      </c>
      <c r="G1508" s="327"/>
    </row>
    <row r="1509" spans="2:7" ht="12.75" customHeight="1" x14ac:dyDescent="0.2">
      <c r="B1509" s="326"/>
      <c r="C1509" s="4"/>
      <c r="D1509" s="328" t="s">
        <v>1500</v>
      </c>
      <c r="E1509" s="328"/>
      <c r="F1509" s="107">
        <v>567.67999999999995</v>
      </c>
      <c r="G1509" s="327"/>
    </row>
    <row r="1510" spans="2:7" ht="12.75" customHeight="1" x14ac:dyDescent="0.2">
      <c r="B1510" s="326"/>
      <c r="C1510" s="4"/>
      <c r="D1510" s="328" t="s">
        <v>1501</v>
      </c>
      <c r="E1510" s="328"/>
      <c r="F1510" s="107">
        <v>120.59</v>
      </c>
      <c r="G1510" s="327"/>
    </row>
    <row r="1511" spans="2:7" ht="12.75" customHeight="1" x14ac:dyDescent="0.2">
      <c r="B1511" s="326"/>
      <c r="C1511" s="4"/>
      <c r="D1511" s="328" t="s">
        <v>1502</v>
      </c>
      <c r="E1511" s="328"/>
      <c r="F1511" s="107">
        <v>175.11</v>
      </c>
      <c r="G1511" s="327"/>
    </row>
    <row r="1512" spans="2:7" ht="12.75" customHeight="1" x14ac:dyDescent="0.2">
      <c r="B1512" s="326"/>
      <c r="C1512" s="4"/>
      <c r="D1512" s="354" t="s">
        <v>1503</v>
      </c>
      <c r="E1512" s="354"/>
      <c r="F1512" s="42">
        <v>78.34</v>
      </c>
      <c r="G1512" s="327"/>
    </row>
    <row r="1513" spans="2:7" ht="25.5" customHeight="1" x14ac:dyDescent="0.2">
      <c r="B1513" s="125"/>
    </row>
    <row r="1514" spans="2:7" x14ac:dyDescent="0.2">
      <c r="B1514" s="325">
        <v>10</v>
      </c>
      <c r="C1514" s="325"/>
      <c r="D1514" s="325"/>
      <c r="E1514" s="36" t="str">
        <f>VLOOKUP(B1514,'Planilha Orçamentária'!$1:$1048576,4,0)</f>
        <v>PINTURA</v>
      </c>
      <c r="F1514" s="102"/>
      <c r="G1514" s="103"/>
    </row>
    <row r="1515" spans="2:7" ht="12.75" customHeight="1" x14ac:dyDescent="0.2">
      <c r="B1515" s="325" t="s">
        <v>155</v>
      </c>
      <c r="C1515" s="325"/>
      <c r="D1515" s="325"/>
      <c r="E1515" s="36" t="str">
        <f>VLOOKUP(B1515,'Planilha Orçamentária'!$1:$1048576,4,0)</f>
        <v>SOBRE MADEIRA</v>
      </c>
      <c r="F1515" s="102"/>
      <c r="G1515" s="103"/>
    </row>
    <row r="1516" spans="2:7" ht="25.5" customHeight="1" x14ac:dyDescent="0.2">
      <c r="B1516" s="331">
        <v>190301</v>
      </c>
      <c r="C1516" s="2" t="s">
        <v>19</v>
      </c>
      <c r="D1516" s="104" t="str">
        <f>VLOOKUP(B1516,'Planilha Orçamentária'!$N$10:$Q$330,2,0)</f>
        <v>10.1.1</v>
      </c>
      <c r="E1516" s="105" t="str">
        <f>VLOOKUP(B1516,'Planilha Orçamentária'!$N$9:$Q$330,3,0)</f>
        <v>Emassamento de esquadrias e elementos de madeira, com duas demãos de massa à base água, referência Suvinil, Coral, Sherwin Williams ou equivalente, inclusive uma demão de fundo nivelador alquídico branco, referência Suvinil, Coral ou Metalatex ou equivalente</v>
      </c>
      <c r="F1516" s="104" t="str">
        <f>VLOOKUP(B1516,'Planilha Orçamentária'!$N$9:$Q$330,4,0)</f>
        <v>m2</v>
      </c>
      <c r="G1516" s="333">
        <f>SUM(F1519:F1566)</f>
        <v>239.39999999999989</v>
      </c>
    </row>
    <row r="1517" spans="2:7" ht="67.5" customHeight="1" x14ac:dyDescent="0.2">
      <c r="B1517" s="331"/>
      <c r="C1517" s="2"/>
      <c r="D1517" s="4" t="s">
        <v>1504</v>
      </c>
      <c r="E1517" s="4"/>
      <c r="F1517" s="104"/>
      <c r="G1517" s="333"/>
    </row>
    <row r="1518" spans="2:7" ht="12.75" customHeight="1" x14ac:dyDescent="0.2">
      <c r="B1518" s="331"/>
      <c r="C1518" s="331"/>
      <c r="D1518" s="329" t="s">
        <v>423</v>
      </c>
      <c r="E1518" s="329"/>
      <c r="F1518" s="104"/>
      <c r="G1518" s="333"/>
    </row>
    <row r="1519" spans="2:7" ht="12.75" customHeight="1" x14ac:dyDescent="0.2">
      <c r="B1519" s="331"/>
      <c r="C1519" s="331"/>
      <c r="D1519" s="328" t="s">
        <v>1505</v>
      </c>
      <c r="E1519" s="328"/>
      <c r="F1519" s="40">
        <v>5.04</v>
      </c>
      <c r="G1519" s="333"/>
    </row>
    <row r="1520" spans="2:7" ht="12.75" customHeight="1" x14ac:dyDescent="0.2">
      <c r="B1520" s="331"/>
      <c r="C1520" s="331"/>
      <c r="D1520" s="328" t="s">
        <v>1506</v>
      </c>
      <c r="E1520" s="328"/>
      <c r="F1520" s="40">
        <v>5.04</v>
      </c>
      <c r="G1520" s="333"/>
    </row>
    <row r="1521" spans="2:7" ht="12.75" customHeight="1" x14ac:dyDescent="0.2">
      <c r="B1521" s="331"/>
      <c r="C1521" s="331"/>
      <c r="D1521" s="328" t="s">
        <v>1507</v>
      </c>
      <c r="E1521" s="328"/>
      <c r="F1521" s="40">
        <v>5.04</v>
      </c>
      <c r="G1521" s="333"/>
    </row>
    <row r="1522" spans="2:7" ht="12.75" customHeight="1" x14ac:dyDescent="0.2">
      <c r="B1522" s="331"/>
      <c r="C1522" s="331"/>
      <c r="D1522" s="328" t="s">
        <v>1508</v>
      </c>
      <c r="E1522" s="328"/>
      <c r="F1522" s="40">
        <v>5.04</v>
      </c>
      <c r="G1522" s="333"/>
    </row>
    <row r="1523" spans="2:7" ht="12.75" customHeight="1" x14ac:dyDescent="0.2">
      <c r="B1523" s="331"/>
      <c r="C1523" s="331"/>
      <c r="D1523" s="328" t="s">
        <v>1509</v>
      </c>
      <c r="E1523" s="328"/>
      <c r="F1523" s="40">
        <v>5.04</v>
      </c>
      <c r="G1523" s="333"/>
    </row>
    <row r="1524" spans="2:7" ht="12.75" customHeight="1" x14ac:dyDescent="0.2">
      <c r="B1524" s="331"/>
      <c r="C1524" s="331"/>
      <c r="D1524" s="328" t="s">
        <v>1510</v>
      </c>
      <c r="E1524" s="328"/>
      <c r="F1524" s="40">
        <v>3.78</v>
      </c>
      <c r="G1524" s="333"/>
    </row>
    <row r="1525" spans="2:7" ht="12.75" customHeight="1" x14ac:dyDescent="0.2">
      <c r="B1525" s="331"/>
      <c r="C1525" s="331"/>
      <c r="D1525" s="328" t="s">
        <v>1511</v>
      </c>
      <c r="E1525" s="328"/>
      <c r="F1525" s="40">
        <v>5.04</v>
      </c>
      <c r="G1525" s="333"/>
    </row>
    <row r="1526" spans="2:7" ht="12.75" customHeight="1" x14ac:dyDescent="0.2">
      <c r="B1526" s="331"/>
      <c r="C1526" s="331"/>
      <c r="D1526" s="328" t="s">
        <v>1512</v>
      </c>
      <c r="E1526" s="328"/>
      <c r="F1526" s="40">
        <v>3.78</v>
      </c>
      <c r="G1526" s="333"/>
    </row>
    <row r="1527" spans="2:7" ht="12.75" customHeight="1" x14ac:dyDescent="0.2">
      <c r="B1527" s="331"/>
      <c r="C1527" s="331"/>
      <c r="D1527" s="328" t="s">
        <v>1513</v>
      </c>
      <c r="E1527" s="328"/>
      <c r="F1527" s="40">
        <v>5.04</v>
      </c>
      <c r="G1527" s="333"/>
    </row>
    <row r="1528" spans="2:7" ht="12.75" customHeight="1" x14ac:dyDescent="0.2">
      <c r="B1528" s="331"/>
      <c r="C1528" s="331"/>
      <c r="D1528" s="328" t="s">
        <v>1514</v>
      </c>
      <c r="E1528" s="328"/>
      <c r="F1528" s="40">
        <v>5.04</v>
      </c>
      <c r="G1528" s="333"/>
    </row>
    <row r="1529" spans="2:7" ht="12.75" customHeight="1" x14ac:dyDescent="0.2">
      <c r="B1529" s="331"/>
      <c r="C1529" s="331"/>
      <c r="D1529" s="328" t="s">
        <v>1515</v>
      </c>
      <c r="E1529" s="328"/>
      <c r="F1529" s="40">
        <v>5.04</v>
      </c>
      <c r="G1529" s="333"/>
    </row>
    <row r="1530" spans="2:7" ht="12.75" customHeight="1" x14ac:dyDescent="0.2">
      <c r="B1530" s="331"/>
      <c r="C1530" s="331"/>
      <c r="D1530" s="328" t="s">
        <v>1516</v>
      </c>
      <c r="E1530" s="328"/>
      <c r="F1530" s="40">
        <v>5.04</v>
      </c>
      <c r="G1530" s="333"/>
    </row>
    <row r="1531" spans="2:7" ht="12.75" customHeight="1" x14ac:dyDescent="0.2">
      <c r="B1531" s="331"/>
      <c r="C1531" s="331"/>
      <c r="D1531" s="328" t="s">
        <v>1517</v>
      </c>
      <c r="E1531" s="328"/>
      <c r="F1531" s="40">
        <v>5.04</v>
      </c>
      <c r="G1531" s="333"/>
    </row>
    <row r="1532" spans="2:7" ht="12.75" customHeight="1" x14ac:dyDescent="0.2">
      <c r="B1532" s="331"/>
      <c r="C1532" s="331"/>
      <c r="D1532" s="328" t="s">
        <v>1518</v>
      </c>
      <c r="E1532" s="328"/>
      <c r="F1532" s="40">
        <v>5.04</v>
      </c>
      <c r="G1532" s="333"/>
    </row>
    <row r="1533" spans="2:7" ht="12.75" customHeight="1" x14ac:dyDescent="0.2">
      <c r="B1533" s="331"/>
      <c r="C1533" s="331"/>
      <c r="D1533" s="328" t="s">
        <v>1519</v>
      </c>
      <c r="E1533" s="328"/>
      <c r="F1533" s="40">
        <v>5.04</v>
      </c>
      <c r="G1533" s="333"/>
    </row>
    <row r="1534" spans="2:7" ht="12.75" customHeight="1" x14ac:dyDescent="0.2">
      <c r="B1534" s="331"/>
      <c r="C1534" s="331"/>
      <c r="D1534" s="328" t="s">
        <v>1520</v>
      </c>
      <c r="E1534" s="328"/>
      <c r="F1534" s="40">
        <v>5.04</v>
      </c>
      <c r="G1534" s="333"/>
    </row>
    <row r="1535" spans="2:7" ht="12.75" customHeight="1" x14ac:dyDescent="0.2">
      <c r="B1535" s="331"/>
      <c r="C1535" s="331"/>
      <c r="D1535" s="328" t="s">
        <v>1521</v>
      </c>
      <c r="E1535" s="328"/>
      <c r="F1535" s="40">
        <v>5.04</v>
      </c>
      <c r="G1535" s="333"/>
    </row>
    <row r="1536" spans="2:7" ht="12.75" customHeight="1" x14ac:dyDescent="0.2">
      <c r="B1536" s="331"/>
      <c r="C1536" s="331"/>
      <c r="D1536" s="328" t="s">
        <v>1522</v>
      </c>
      <c r="E1536" s="328"/>
      <c r="F1536" s="40">
        <v>5.04</v>
      </c>
      <c r="G1536" s="333"/>
    </row>
    <row r="1537" spans="2:7" ht="12.75" customHeight="1" x14ac:dyDescent="0.2">
      <c r="B1537" s="331"/>
      <c r="C1537" s="331"/>
      <c r="D1537" s="328" t="s">
        <v>1523</v>
      </c>
      <c r="E1537" s="328"/>
      <c r="F1537" s="40">
        <v>5.04</v>
      </c>
      <c r="G1537" s="333"/>
    </row>
    <row r="1538" spans="2:7" ht="12.75" customHeight="1" x14ac:dyDescent="0.2">
      <c r="B1538" s="331"/>
      <c r="C1538" s="331"/>
      <c r="D1538" s="328" t="s">
        <v>1524</v>
      </c>
      <c r="E1538" s="328"/>
      <c r="F1538" s="40">
        <v>5.04</v>
      </c>
      <c r="G1538" s="333"/>
    </row>
    <row r="1539" spans="2:7" ht="12.75" customHeight="1" x14ac:dyDescent="0.2">
      <c r="B1539" s="331"/>
      <c r="C1539" s="331"/>
      <c r="D1539" s="328" t="s">
        <v>1525</v>
      </c>
      <c r="E1539" s="328"/>
      <c r="F1539" s="40">
        <v>5.04</v>
      </c>
      <c r="G1539" s="333"/>
    </row>
    <row r="1540" spans="2:7" ht="12.75" customHeight="1" x14ac:dyDescent="0.2">
      <c r="B1540" s="331"/>
      <c r="C1540" s="331"/>
      <c r="D1540" s="328" t="s">
        <v>1526</v>
      </c>
      <c r="E1540" s="328"/>
      <c r="F1540" s="40">
        <v>5.04</v>
      </c>
      <c r="G1540" s="333"/>
    </row>
    <row r="1541" spans="2:7" ht="12.75" customHeight="1" x14ac:dyDescent="0.2">
      <c r="B1541" s="331"/>
      <c r="C1541" s="331"/>
      <c r="D1541" s="328" t="s">
        <v>1527</v>
      </c>
      <c r="E1541" s="328"/>
      <c r="F1541" s="40">
        <v>5.04</v>
      </c>
      <c r="G1541" s="333"/>
    </row>
    <row r="1542" spans="2:7" ht="12.75" customHeight="1" x14ac:dyDescent="0.2">
      <c r="B1542" s="331"/>
      <c r="C1542" s="331"/>
      <c r="D1542" s="328" t="s">
        <v>1528</v>
      </c>
      <c r="E1542" s="328"/>
      <c r="F1542" s="40">
        <v>5.04</v>
      </c>
      <c r="G1542" s="333"/>
    </row>
    <row r="1543" spans="2:7" ht="12.75" customHeight="1" x14ac:dyDescent="0.2">
      <c r="B1543" s="331"/>
      <c r="C1543" s="331"/>
      <c r="D1543" s="328" t="s">
        <v>1529</v>
      </c>
      <c r="E1543" s="328"/>
      <c r="F1543" s="40">
        <v>10.08</v>
      </c>
      <c r="G1543" s="333"/>
    </row>
    <row r="1544" spans="2:7" ht="12.75" customHeight="1" x14ac:dyDescent="0.2">
      <c r="B1544" s="331"/>
      <c r="C1544" s="331"/>
      <c r="D1544" s="328" t="s">
        <v>1530</v>
      </c>
      <c r="E1544" s="328"/>
      <c r="F1544" s="40">
        <v>5.04</v>
      </c>
      <c r="G1544" s="333"/>
    </row>
    <row r="1545" spans="2:7" ht="12.75" customHeight="1" x14ac:dyDescent="0.2">
      <c r="B1545" s="331"/>
      <c r="C1545" s="331"/>
      <c r="D1545" s="329" t="s">
        <v>456</v>
      </c>
      <c r="E1545" s="329"/>
      <c r="F1545" s="40"/>
      <c r="G1545" s="333"/>
    </row>
    <row r="1546" spans="2:7" ht="12.75" customHeight="1" x14ac:dyDescent="0.2">
      <c r="B1546" s="331"/>
      <c r="C1546" s="331"/>
      <c r="D1546" s="328" t="s">
        <v>1531</v>
      </c>
      <c r="E1546" s="328"/>
      <c r="F1546" s="40">
        <v>5.04</v>
      </c>
      <c r="G1546" s="333"/>
    </row>
    <row r="1547" spans="2:7" ht="12.75" customHeight="1" x14ac:dyDescent="0.2">
      <c r="B1547" s="331"/>
      <c r="C1547" s="331"/>
      <c r="D1547" s="328" t="s">
        <v>1532</v>
      </c>
      <c r="E1547" s="328"/>
      <c r="F1547" s="40">
        <v>5.04</v>
      </c>
      <c r="G1547" s="333"/>
    </row>
    <row r="1548" spans="2:7" ht="12.75" customHeight="1" x14ac:dyDescent="0.2">
      <c r="B1548" s="331"/>
      <c r="C1548" s="331"/>
      <c r="D1548" s="328" t="s">
        <v>1533</v>
      </c>
      <c r="E1548" s="328"/>
      <c r="F1548" s="40">
        <v>5.04</v>
      </c>
      <c r="G1548" s="333"/>
    </row>
    <row r="1549" spans="2:7" ht="12.75" customHeight="1" x14ac:dyDescent="0.2">
      <c r="B1549" s="331"/>
      <c r="C1549" s="331"/>
      <c r="D1549" s="328" t="s">
        <v>1534</v>
      </c>
      <c r="E1549" s="328"/>
      <c r="F1549" s="40">
        <v>5.04</v>
      </c>
      <c r="G1549" s="333"/>
    </row>
    <row r="1550" spans="2:7" ht="12.75" customHeight="1" x14ac:dyDescent="0.2">
      <c r="B1550" s="331"/>
      <c r="C1550" s="331"/>
      <c r="D1550" s="328" t="s">
        <v>1535</v>
      </c>
      <c r="E1550" s="328"/>
      <c r="F1550" s="40">
        <v>5.04</v>
      </c>
      <c r="G1550" s="333"/>
    </row>
    <row r="1551" spans="2:7" ht="12.75" customHeight="1" x14ac:dyDescent="0.2">
      <c r="B1551" s="331"/>
      <c r="C1551" s="331"/>
      <c r="D1551" s="328" t="s">
        <v>1536</v>
      </c>
      <c r="E1551" s="328"/>
      <c r="F1551" s="40">
        <v>5.04</v>
      </c>
      <c r="G1551" s="333"/>
    </row>
    <row r="1552" spans="2:7" ht="12.75" customHeight="1" x14ac:dyDescent="0.2">
      <c r="B1552" s="331"/>
      <c r="C1552" s="331"/>
      <c r="D1552" s="328" t="s">
        <v>1537</v>
      </c>
      <c r="E1552" s="328"/>
      <c r="F1552" s="40">
        <v>5.04</v>
      </c>
      <c r="G1552" s="333"/>
    </row>
    <row r="1553" spans="2:7" ht="12.75" customHeight="1" x14ac:dyDescent="0.2">
      <c r="B1553" s="331"/>
      <c r="C1553" s="331"/>
      <c r="D1553" s="328" t="s">
        <v>1538</v>
      </c>
      <c r="E1553" s="328"/>
      <c r="F1553" s="40">
        <v>5.04</v>
      </c>
      <c r="G1553" s="333"/>
    </row>
    <row r="1554" spans="2:7" ht="12.75" customHeight="1" x14ac:dyDescent="0.2">
      <c r="B1554" s="331"/>
      <c r="C1554" s="331"/>
      <c r="D1554" s="328" t="s">
        <v>1539</v>
      </c>
      <c r="E1554" s="328"/>
      <c r="F1554" s="40">
        <v>5.04</v>
      </c>
      <c r="G1554" s="333"/>
    </row>
    <row r="1555" spans="2:7" ht="12.75" customHeight="1" x14ac:dyDescent="0.2">
      <c r="B1555" s="331"/>
      <c r="C1555" s="331"/>
      <c r="D1555" s="328" t="s">
        <v>1540</v>
      </c>
      <c r="E1555" s="328"/>
      <c r="F1555" s="40">
        <v>5.04</v>
      </c>
      <c r="G1555" s="333"/>
    </row>
    <row r="1556" spans="2:7" ht="12.75" customHeight="1" x14ac:dyDescent="0.2">
      <c r="B1556" s="331"/>
      <c r="C1556" s="331"/>
      <c r="D1556" s="328" t="s">
        <v>1541</v>
      </c>
      <c r="E1556" s="328"/>
      <c r="F1556" s="40">
        <v>5.04</v>
      </c>
      <c r="G1556" s="333"/>
    </row>
    <row r="1557" spans="2:7" ht="12.75" customHeight="1" x14ac:dyDescent="0.2">
      <c r="B1557" s="331"/>
      <c r="C1557" s="331"/>
      <c r="D1557" s="328" t="s">
        <v>1542</v>
      </c>
      <c r="E1557" s="328"/>
      <c r="F1557" s="40">
        <v>5.04</v>
      </c>
      <c r="G1557" s="333"/>
    </row>
    <row r="1558" spans="2:7" ht="12.75" customHeight="1" x14ac:dyDescent="0.2">
      <c r="B1558" s="331"/>
      <c r="C1558" s="331"/>
      <c r="D1558" s="328" t="s">
        <v>1543</v>
      </c>
      <c r="E1558" s="328"/>
      <c r="F1558" s="40">
        <v>5.04</v>
      </c>
      <c r="G1558" s="333"/>
    </row>
    <row r="1559" spans="2:7" ht="12.75" customHeight="1" x14ac:dyDescent="0.2">
      <c r="B1559" s="331"/>
      <c r="C1559" s="331"/>
      <c r="D1559" s="328" t="s">
        <v>1544</v>
      </c>
      <c r="E1559" s="328"/>
      <c r="F1559" s="40">
        <v>5.04</v>
      </c>
      <c r="G1559" s="333"/>
    </row>
    <row r="1560" spans="2:7" ht="12.75" customHeight="1" x14ac:dyDescent="0.2">
      <c r="B1560" s="331"/>
      <c r="C1560" s="331"/>
      <c r="D1560" s="328" t="s">
        <v>1545</v>
      </c>
      <c r="E1560" s="328"/>
      <c r="F1560" s="40">
        <v>5.04</v>
      </c>
      <c r="G1560" s="333"/>
    </row>
    <row r="1561" spans="2:7" ht="12.75" customHeight="1" x14ac:dyDescent="0.2">
      <c r="B1561" s="331"/>
      <c r="C1561" s="331"/>
      <c r="D1561" s="328" t="s">
        <v>1546</v>
      </c>
      <c r="E1561" s="328"/>
      <c r="F1561" s="40">
        <v>5.04</v>
      </c>
      <c r="G1561" s="333"/>
    </row>
    <row r="1562" spans="2:7" ht="12.75" customHeight="1" x14ac:dyDescent="0.2">
      <c r="B1562" s="331"/>
      <c r="C1562" s="331"/>
      <c r="D1562" s="328" t="s">
        <v>1547</v>
      </c>
      <c r="E1562" s="328"/>
      <c r="F1562" s="40">
        <v>5.04</v>
      </c>
      <c r="G1562" s="333"/>
    </row>
    <row r="1563" spans="2:7" ht="12.75" customHeight="1" x14ac:dyDescent="0.2">
      <c r="B1563" s="331"/>
      <c r="C1563" s="331"/>
      <c r="D1563" s="328" t="s">
        <v>1548</v>
      </c>
      <c r="E1563" s="328"/>
      <c r="F1563" s="40">
        <v>5.04</v>
      </c>
      <c r="G1563" s="333"/>
    </row>
    <row r="1564" spans="2:7" ht="12.75" customHeight="1" x14ac:dyDescent="0.2">
      <c r="B1564" s="331"/>
      <c r="C1564" s="331"/>
      <c r="D1564" s="328" t="s">
        <v>1549</v>
      </c>
      <c r="E1564" s="328"/>
      <c r="F1564" s="40">
        <v>5.04</v>
      </c>
      <c r="G1564" s="333"/>
    </row>
    <row r="1565" spans="2:7" ht="12.75" customHeight="1" x14ac:dyDescent="0.2">
      <c r="B1565" s="331"/>
      <c r="C1565" s="331"/>
      <c r="D1565" s="328" t="s">
        <v>1550</v>
      </c>
      <c r="E1565" s="328"/>
      <c r="F1565" s="40">
        <v>5.04</v>
      </c>
      <c r="G1565" s="333"/>
    </row>
    <row r="1566" spans="2:7" ht="12.75" customHeight="1" x14ac:dyDescent="0.2">
      <c r="B1566" s="331"/>
      <c r="C1566" s="331"/>
      <c r="D1566" s="328" t="s">
        <v>1551</v>
      </c>
      <c r="E1566" s="328"/>
      <c r="F1566" s="40">
        <v>5.04</v>
      </c>
      <c r="G1566" s="333"/>
    </row>
    <row r="1567" spans="2:7" ht="25.5" customHeight="1" x14ac:dyDescent="0.2">
      <c r="B1567" s="331">
        <v>190302</v>
      </c>
      <c r="C1567" s="2" t="s">
        <v>19</v>
      </c>
      <c r="D1567" s="104" t="str">
        <f>VLOOKUP(B1567,'Planilha Orçamentária'!$N$10:$Q$330,2,0)</f>
        <v>10.1.2</v>
      </c>
      <c r="E1567" s="105" t="str">
        <f>VLOOKUP(B1567,'Planilha Orçamentária'!$N$9:$Q$330,3,0)</f>
        <v>Pintura de esquadrias e elementos de madeira, aplicação manual, com duas demãos de tinta esmalte sintético referência Suvinil, Coral ou Metalatex, inclusive fundo branco nivelador, referência Suvinil, Coral e Metalatex ou equivalente</v>
      </c>
      <c r="F1567" s="104" t="str">
        <f>VLOOKUP(B1567,'Planilha Orçamentária'!$N$9:$Q$330,4,0)</f>
        <v>m2</v>
      </c>
      <c r="G1567" s="333">
        <f>SUM(F1570:F1617)</f>
        <v>239.39999999999989</v>
      </c>
    </row>
    <row r="1568" spans="2:7" ht="79.5" customHeight="1" x14ac:dyDescent="0.2">
      <c r="B1568" s="331"/>
      <c r="C1568" s="2"/>
      <c r="D1568" s="4" t="s">
        <v>1504</v>
      </c>
      <c r="E1568" s="4"/>
      <c r="F1568" s="104"/>
      <c r="G1568" s="333"/>
    </row>
    <row r="1569" spans="2:7" ht="12.75" customHeight="1" x14ac:dyDescent="0.2">
      <c r="B1569" s="331"/>
      <c r="C1569" s="331"/>
      <c r="D1569" s="329" t="s">
        <v>423</v>
      </c>
      <c r="E1569" s="329"/>
      <c r="F1569" s="104"/>
      <c r="G1569" s="333"/>
    </row>
    <row r="1570" spans="2:7" ht="12.75" customHeight="1" x14ac:dyDescent="0.2">
      <c r="B1570" s="331"/>
      <c r="C1570" s="331"/>
      <c r="D1570" s="328" t="s">
        <v>1505</v>
      </c>
      <c r="E1570" s="328"/>
      <c r="F1570" s="40">
        <v>5.04</v>
      </c>
      <c r="G1570" s="333"/>
    </row>
    <row r="1571" spans="2:7" ht="12.75" customHeight="1" x14ac:dyDescent="0.2">
      <c r="B1571" s="331"/>
      <c r="C1571" s="331"/>
      <c r="D1571" s="328" t="s">
        <v>1506</v>
      </c>
      <c r="E1571" s="328"/>
      <c r="F1571" s="40">
        <v>5.04</v>
      </c>
      <c r="G1571" s="333"/>
    </row>
    <row r="1572" spans="2:7" ht="12.75" customHeight="1" x14ac:dyDescent="0.2">
      <c r="B1572" s="331"/>
      <c r="C1572" s="331"/>
      <c r="D1572" s="328" t="s">
        <v>1507</v>
      </c>
      <c r="E1572" s="328"/>
      <c r="F1572" s="40">
        <v>5.04</v>
      </c>
      <c r="G1572" s="333"/>
    </row>
    <row r="1573" spans="2:7" ht="12.75" customHeight="1" x14ac:dyDescent="0.2">
      <c r="B1573" s="331"/>
      <c r="C1573" s="331"/>
      <c r="D1573" s="328" t="s">
        <v>1508</v>
      </c>
      <c r="E1573" s="328"/>
      <c r="F1573" s="40">
        <v>5.04</v>
      </c>
      <c r="G1573" s="333"/>
    </row>
    <row r="1574" spans="2:7" ht="12.75" customHeight="1" x14ac:dyDescent="0.2">
      <c r="B1574" s="331"/>
      <c r="C1574" s="331"/>
      <c r="D1574" s="328" t="s">
        <v>1509</v>
      </c>
      <c r="E1574" s="328"/>
      <c r="F1574" s="40">
        <v>5.04</v>
      </c>
      <c r="G1574" s="333"/>
    </row>
    <row r="1575" spans="2:7" ht="12.75" customHeight="1" x14ac:dyDescent="0.2">
      <c r="B1575" s="331"/>
      <c r="C1575" s="331"/>
      <c r="D1575" s="328" t="s">
        <v>1510</v>
      </c>
      <c r="E1575" s="328"/>
      <c r="F1575" s="40">
        <v>3.78</v>
      </c>
      <c r="G1575" s="333"/>
    </row>
    <row r="1576" spans="2:7" ht="12.75" customHeight="1" x14ac:dyDescent="0.2">
      <c r="B1576" s="331"/>
      <c r="C1576" s="331"/>
      <c r="D1576" s="328" t="s">
        <v>1511</v>
      </c>
      <c r="E1576" s="328"/>
      <c r="F1576" s="40">
        <v>5.04</v>
      </c>
      <c r="G1576" s="333"/>
    </row>
    <row r="1577" spans="2:7" ht="12.75" customHeight="1" x14ac:dyDescent="0.2">
      <c r="B1577" s="331"/>
      <c r="C1577" s="331"/>
      <c r="D1577" s="328" t="s">
        <v>1512</v>
      </c>
      <c r="E1577" s="328"/>
      <c r="F1577" s="40">
        <v>3.78</v>
      </c>
      <c r="G1577" s="333"/>
    </row>
    <row r="1578" spans="2:7" ht="12.75" customHeight="1" x14ac:dyDescent="0.2">
      <c r="B1578" s="331"/>
      <c r="C1578" s="331"/>
      <c r="D1578" s="328" t="s">
        <v>1513</v>
      </c>
      <c r="E1578" s="328"/>
      <c r="F1578" s="40">
        <v>5.04</v>
      </c>
      <c r="G1578" s="333"/>
    </row>
    <row r="1579" spans="2:7" ht="12.75" customHeight="1" x14ac:dyDescent="0.2">
      <c r="B1579" s="331"/>
      <c r="C1579" s="331"/>
      <c r="D1579" s="328" t="s">
        <v>1514</v>
      </c>
      <c r="E1579" s="328"/>
      <c r="F1579" s="40">
        <v>5.04</v>
      </c>
      <c r="G1579" s="333"/>
    </row>
    <row r="1580" spans="2:7" ht="12.75" customHeight="1" x14ac:dyDescent="0.2">
      <c r="B1580" s="331"/>
      <c r="C1580" s="331"/>
      <c r="D1580" s="328" t="s">
        <v>1515</v>
      </c>
      <c r="E1580" s="328"/>
      <c r="F1580" s="40">
        <v>5.04</v>
      </c>
      <c r="G1580" s="333"/>
    </row>
    <row r="1581" spans="2:7" ht="12.75" customHeight="1" x14ac:dyDescent="0.2">
      <c r="B1581" s="331"/>
      <c r="C1581" s="331"/>
      <c r="D1581" s="328" t="s">
        <v>1516</v>
      </c>
      <c r="E1581" s="328"/>
      <c r="F1581" s="40">
        <v>5.04</v>
      </c>
      <c r="G1581" s="333"/>
    </row>
    <row r="1582" spans="2:7" ht="12.75" customHeight="1" x14ac:dyDescent="0.2">
      <c r="B1582" s="331"/>
      <c r="C1582" s="331"/>
      <c r="D1582" s="328" t="s">
        <v>1517</v>
      </c>
      <c r="E1582" s="328"/>
      <c r="F1582" s="40">
        <v>5.04</v>
      </c>
      <c r="G1582" s="333"/>
    </row>
    <row r="1583" spans="2:7" ht="12.75" customHeight="1" x14ac:dyDescent="0.2">
      <c r="B1583" s="331"/>
      <c r="C1583" s="331"/>
      <c r="D1583" s="328" t="s">
        <v>1518</v>
      </c>
      <c r="E1583" s="328"/>
      <c r="F1583" s="40">
        <v>5.04</v>
      </c>
      <c r="G1583" s="333"/>
    </row>
    <row r="1584" spans="2:7" ht="12.75" customHeight="1" x14ac:dyDescent="0.2">
      <c r="B1584" s="331"/>
      <c r="C1584" s="331"/>
      <c r="D1584" s="328" t="s">
        <v>1519</v>
      </c>
      <c r="E1584" s="328"/>
      <c r="F1584" s="40">
        <v>5.04</v>
      </c>
      <c r="G1584" s="333"/>
    </row>
    <row r="1585" spans="2:7" ht="12.75" customHeight="1" x14ac:dyDescent="0.2">
      <c r="B1585" s="331"/>
      <c r="C1585" s="331"/>
      <c r="D1585" s="328" t="s">
        <v>1520</v>
      </c>
      <c r="E1585" s="328"/>
      <c r="F1585" s="40">
        <v>5.04</v>
      </c>
      <c r="G1585" s="333"/>
    </row>
    <row r="1586" spans="2:7" ht="12.75" customHeight="1" x14ac:dyDescent="0.2">
      <c r="B1586" s="331"/>
      <c r="C1586" s="331"/>
      <c r="D1586" s="328" t="s">
        <v>1521</v>
      </c>
      <c r="E1586" s="328"/>
      <c r="F1586" s="40">
        <v>5.04</v>
      </c>
      <c r="G1586" s="333"/>
    </row>
    <row r="1587" spans="2:7" ht="12.75" customHeight="1" x14ac:dyDescent="0.2">
      <c r="B1587" s="331"/>
      <c r="C1587" s="331"/>
      <c r="D1587" s="328" t="s">
        <v>1522</v>
      </c>
      <c r="E1587" s="328"/>
      <c r="F1587" s="40">
        <v>5.04</v>
      </c>
      <c r="G1587" s="333"/>
    </row>
    <row r="1588" spans="2:7" ht="12.75" customHeight="1" x14ac:dyDescent="0.2">
      <c r="B1588" s="331"/>
      <c r="C1588" s="331"/>
      <c r="D1588" s="328" t="s">
        <v>1523</v>
      </c>
      <c r="E1588" s="328"/>
      <c r="F1588" s="40">
        <v>5.04</v>
      </c>
      <c r="G1588" s="333"/>
    </row>
    <row r="1589" spans="2:7" ht="12.75" customHeight="1" x14ac:dyDescent="0.2">
      <c r="B1589" s="331"/>
      <c r="C1589" s="331"/>
      <c r="D1589" s="328" t="s">
        <v>1524</v>
      </c>
      <c r="E1589" s="328"/>
      <c r="F1589" s="40">
        <v>5.04</v>
      </c>
      <c r="G1589" s="333"/>
    </row>
    <row r="1590" spans="2:7" ht="12.75" customHeight="1" x14ac:dyDescent="0.2">
      <c r="B1590" s="331"/>
      <c r="C1590" s="331"/>
      <c r="D1590" s="328" t="s">
        <v>1525</v>
      </c>
      <c r="E1590" s="328"/>
      <c r="F1590" s="40">
        <v>5.04</v>
      </c>
      <c r="G1590" s="333"/>
    </row>
    <row r="1591" spans="2:7" ht="12.75" customHeight="1" x14ac:dyDescent="0.2">
      <c r="B1591" s="331"/>
      <c r="C1591" s="331"/>
      <c r="D1591" s="328" t="s">
        <v>1526</v>
      </c>
      <c r="E1591" s="328"/>
      <c r="F1591" s="40">
        <v>5.04</v>
      </c>
      <c r="G1591" s="333"/>
    </row>
    <row r="1592" spans="2:7" ht="12.75" customHeight="1" x14ac:dyDescent="0.2">
      <c r="B1592" s="331"/>
      <c r="C1592" s="331"/>
      <c r="D1592" s="328" t="s">
        <v>1527</v>
      </c>
      <c r="E1592" s="328"/>
      <c r="F1592" s="40">
        <v>5.04</v>
      </c>
      <c r="G1592" s="333"/>
    </row>
    <row r="1593" spans="2:7" ht="12.75" customHeight="1" x14ac:dyDescent="0.2">
      <c r="B1593" s="331"/>
      <c r="C1593" s="331"/>
      <c r="D1593" s="328" t="s">
        <v>1528</v>
      </c>
      <c r="E1593" s="328"/>
      <c r="F1593" s="40">
        <v>5.04</v>
      </c>
      <c r="G1593" s="333"/>
    </row>
    <row r="1594" spans="2:7" ht="12.75" customHeight="1" x14ac:dyDescent="0.2">
      <c r="B1594" s="331"/>
      <c r="C1594" s="331"/>
      <c r="D1594" s="328" t="s">
        <v>1529</v>
      </c>
      <c r="E1594" s="328"/>
      <c r="F1594" s="40">
        <v>10.08</v>
      </c>
      <c r="G1594" s="333"/>
    </row>
    <row r="1595" spans="2:7" ht="12.75" customHeight="1" x14ac:dyDescent="0.2">
      <c r="B1595" s="331"/>
      <c r="C1595" s="331"/>
      <c r="D1595" s="328" t="s">
        <v>1530</v>
      </c>
      <c r="E1595" s="328"/>
      <c r="F1595" s="40">
        <v>5.04</v>
      </c>
      <c r="G1595" s="333"/>
    </row>
    <row r="1596" spans="2:7" ht="12.75" customHeight="1" x14ac:dyDescent="0.2">
      <c r="B1596" s="331"/>
      <c r="C1596" s="331"/>
      <c r="D1596" s="329" t="s">
        <v>456</v>
      </c>
      <c r="E1596" s="329"/>
      <c r="F1596" s="40"/>
      <c r="G1596" s="333"/>
    </row>
    <row r="1597" spans="2:7" ht="12.75" customHeight="1" x14ac:dyDescent="0.2">
      <c r="B1597" s="331"/>
      <c r="C1597" s="331"/>
      <c r="D1597" s="328" t="s">
        <v>1531</v>
      </c>
      <c r="E1597" s="328"/>
      <c r="F1597" s="40">
        <v>5.04</v>
      </c>
      <c r="G1597" s="333"/>
    </row>
    <row r="1598" spans="2:7" ht="12.75" customHeight="1" x14ac:dyDescent="0.2">
      <c r="B1598" s="331"/>
      <c r="C1598" s="331"/>
      <c r="D1598" s="328" t="s">
        <v>1532</v>
      </c>
      <c r="E1598" s="328"/>
      <c r="F1598" s="40">
        <v>5.04</v>
      </c>
      <c r="G1598" s="333"/>
    </row>
    <row r="1599" spans="2:7" ht="12.75" customHeight="1" x14ac:dyDescent="0.2">
      <c r="B1599" s="331"/>
      <c r="C1599" s="331"/>
      <c r="D1599" s="328" t="s">
        <v>1533</v>
      </c>
      <c r="E1599" s="328"/>
      <c r="F1599" s="40">
        <v>5.04</v>
      </c>
      <c r="G1599" s="333"/>
    </row>
    <row r="1600" spans="2:7" ht="12.75" customHeight="1" x14ac:dyDescent="0.2">
      <c r="B1600" s="331"/>
      <c r="C1600" s="331"/>
      <c r="D1600" s="328" t="s">
        <v>1534</v>
      </c>
      <c r="E1600" s="328"/>
      <c r="F1600" s="40">
        <v>5.04</v>
      </c>
      <c r="G1600" s="333"/>
    </row>
    <row r="1601" spans="2:7" ht="12.75" customHeight="1" x14ac:dyDescent="0.2">
      <c r="B1601" s="331"/>
      <c r="C1601" s="331"/>
      <c r="D1601" s="328" t="s">
        <v>1535</v>
      </c>
      <c r="E1601" s="328"/>
      <c r="F1601" s="40">
        <v>5.04</v>
      </c>
      <c r="G1601" s="333"/>
    </row>
    <row r="1602" spans="2:7" ht="12.75" customHeight="1" x14ac:dyDescent="0.2">
      <c r="B1602" s="331"/>
      <c r="C1602" s="331"/>
      <c r="D1602" s="328" t="s">
        <v>1536</v>
      </c>
      <c r="E1602" s="328"/>
      <c r="F1602" s="40">
        <v>5.04</v>
      </c>
      <c r="G1602" s="333"/>
    </row>
    <row r="1603" spans="2:7" ht="12.75" customHeight="1" x14ac:dyDescent="0.2">
      <c r="B1603" s="331"/>
      <c r="C1603" s="331"/>
      <c r="D1603" s="328" t="s">
        <v>1537</v>
      </c>
      <c r="E1603" s="328"/>
      <c r="F1603" s="40">
        <v>5.04</v>
      </c>
      <c r="G1603" s="333"/>
    </row>
    <row r="1604" spans="2:7" ht="12.75" customHeight="1" x14ac:dyDescent="0.2">
      <c r="B1604" s="331"/>
      <c r="C1604" s="331"/>
      <c r="D1604" s="328" t="s">
        <v>1538</v>
      </c>
      <c r="E1604" s="328"/>
      <c r="F1604" s="40">
        <v>5.04</v>
      </c>
      <c r="G1604" s="333"/>
    </row>
    <row r="1605" spans="2:7" ht="12.75" customHeight="1" x14ac:dyDescent="0.2">
      <c r="B1605" s="331"/>
      <c r="C1605" s="331"/>
      <c r="D1605" s="328" t="s">
        <v>1539</v>
      </c>
      <c r="E1605" s="328"/>
      <c r="F1605" s="40">
        <v>5.04</v>
      </c>
      <c r="G1605" s="333"/>
    </row>
    <row r="1606" spans="2:7" ht="12.75" customHeight="1" x14ac:dyDescent="0.2">
      <c r="B1606" s="331"/>
      <c r="C1606" s="331"/>
      <c r="D1606" s="328" t="s">
        <v>1540</v>
      </c>
      <c r="E1606" s="328"/>
      <c r="F1606" s="40">
        <v>5.04</v>
      </c>
      <c r="G1606" s="333"/>
    </row>
    <row r="1607" spans="2:7" ht="12.75" customHeight="1" x14ac:dyDescent="0.2">
      <c r="B1607" s="331"/>
      <c r="C1607" s="331"/>
      <c r="D1607" s="328" t="s">
        <v>1541</v>
      </c>
      <c r="E1607" s="328"/>
      <c r="F1607" s="40">
        <v>5.04</v>
      </c>
      <c r="G1607" s="333"/>
    </row>
    <row r="1608" spans="2:7" ht="12.75" customHeight="1" x14ac:dyDescent="0.2">
      <c r="B1608" s="331"/>
      <c r="C1608" s="331"/>
      <c r="D1608" s="328" t="s">
        <v>1542</v>
      </c>
      <c r="E1608" s="328"/>
      <c r="F1608" s="40">
        <v>5.04</v>
      </c>
      <c r="G1608" s="333"/>
    </row>
    <row r="1609" spans="2:7" ht="12.75" customHeight="1" x14ac:dyDescent="0.2">
      <c r="B1609" s="331"/>
      <c r="C1609" s="331"/>
      <c r="D1609" s="328" t="s">
        <v>1543</v>
      </c>
      <c r="E1609" s="328"/>
      <c r="F1609" s="40">
        <v>5.04</v>
      </c>
      <c r="G1609" s="333"/>
    </row>
    <row r="1610" spans="2:7" ht="12.75" customHeight="1" x14ac:dyDescent="0.2">
      <c r="B1610" s="331"/>
      <c r="C1610" s="331"/>
      <c r="D1610" s="328" t="s">
        <v>1544</v>
      </c>
      <c r="E1610" s="328"/>
      <c r="F1610" s="40">
        <v>5.04</v>
      </c>
      <c r="G1610" s="333"/>
    </row>
    <row r="1611" spans="2:7" ht="12.75" customHeight="1" x14ac:dyDescent="0.2">
      <c r="B1611" s="331"/>
      <c r="C1611" s="331"/>
      <c r="D1611" s="328" t="s">
        <v>1545</v>
      </c>
      <c r="E1611" s="328"/>
      <c r="F1611" s="40">
        <v>5.04</v>
      </c>
      <c r="G1611" s="333"/>
    </row>
    <row r="1612" spans="2:7" ht="12.75" customHeight="1" x14ac:dyDescent="0.2">
      <c r="B1612" s="331"/>
      <c r="C1612" s="331"/>
      <c r="D1612" s="328" t="s">
        <v>1546</v>
      </c>
      <c r="E1612" s="328"/>
      <c r="F1612" s="40">
        <v>5.04</v>
      </c>
      <c r="G1612" s="333"/>
    </row>
    <row r="1613" spans="2:7" ht="12.75" customHeight="1" x14ac:dyDescent="0.2">
      <c r="B1613" s="331"/>
      <c r="C1613" s="331"/>
      <c r="D1613" s="328" t="s">
        <v>1547</v>
      </c>
      <c r="E1613" s="328"/>
      <c r="F1613" s="40">
        <v>5.04</v>
      </c>
      <c r="G1613" s="333"/>
    </row>
    <row r="1614" spans="2:7" ht="12.75" customHeight="1" x14ac:dyDescent="0.2">
      <c r="B1614" s="331"/>
      <c r="C1614" s="331"/>
      <c r="D1614" s="328" t="s">
        <v>1548</v>
      </c>
      <c r="E1614" s="328"/>
      <c r="F1614" s="40">
        <v>5.04</v>
      </c>
      <c r="G1614" s="333"/>
    </row>
    <row r="1615" spans="2:7" ht="12.75" customHeight="1" x14ac:dyDescent="0.2">
      <c r="B1615" s="331"/>
      <c r="C1615" s="331"/>
      <c r="D1615" s="328" t="s">
        <v>1549</v>
      </c>
      <c r="E1615" s="328"/>
      <c r="F1615" s="40">
        <v>5.04</v>
      </c>
      <c r="G1615" s="333"/>
    </row>
    <row r="1616" spans="2:7" ht="12.75" customHeight="1" x14ac:dyDescent="0.2">
      <c r="B1616" s="331"/>
      <c r="C1616" s="331"/>
      <c r="D1616" s="328" t="s">
        <v>1550</v>
      </c>
      <c r="E1616" s="328"/>
      <c r="F1616" s="40">
        <v>5.04</v>
      </c>
      <c r="G1616" s="333"/>
    </row>
    <row r="1617" spans="2:7" ht="12.75" customHeight="1" x14ac:dyDescent="0.2">
      <c r="B1617" s="331"/>
      <c r="C1617" s="331"/>
      <c r="D1617" s="328" t="s">
        <v>1551</v>
      </c>
      <c r="E1617" s="328"/>
      <c r="F1617" s="40">
        <v>5.04</v>
      </c>
      <c r="G1617" s="333"/>
    </row>
    <row r="1618" spans="2:7" ht="12.75" customHeight="1" x14ac:dyDescent="0.2">
      <c r="B1618" s="325" t="s">
        <v>159</v>
      </c>
      <c r="C1618" s="325"/>
      <c r="D1618" s="325"/>
      <c r="E1618" s="36" t="str">
        <f>VLOOKUP(B1618,'Planilha Orçamentária'!$1:$1048576,4,0)</f>
        <v>SOBRE PAREDES</v>
      </c>
      <c r="F1618" s="102"/>
      <c r="G1618" s="103"/>
    </row>
    <row r="1619" spans="2:7" ht="25.5" customHeight="1" x14ac:dyDescent="0.2">
      <c r="B1619" s="326">
        <v>190101</v>
      </c>
      <c r="C1619" s="347" t="s">
        <v>19</v>
      </c>
      <c r="D1619" s="104" t="str">
        <f>VLOOKUP(B1619,'Planilha Orçamentária'!$N$10:$Q$330,2,0)</f>
        <v>10.2.1</v>
      </c>
      <c r="E1619" s="105" t="str">
        <f>VLOOKUP(B1619,'Planilha Orçamentária'!$N$9:$Q$330,3,0)</f>
        <v>Emassamento de paredes e forros, com duas demãos de massa corrida, referência Suvinil, Coral, Metalatex ou equivalente, inclusive uma demão de liquido selador PVA, referência Suvinil, Coral ou Metalatex ou equivalente</v>
      </c>
      <c r="F1619" s="104" t="str">
        <f>VLOOKUP(B1619,'Planilha Orçamentária'!$N$9:$Q$330,4,0)</f>
        <v>m2</v>
      </c>
      <c r="G1619" s="348">
        <f>SUM(F1620:F1681)</f>
        <v>4754.5999999999995</v>
      </c>
    </row>
    <row r="1620" spans="2:7" ht="12.75" customHeight="1" x14ac:dyDescent="0.2">
      <c r="B1620" s="326"/>
      <c r="C1620" s="347"/>
      <c r="D1620" s="329" t="s">
        <v>1552</v>
      </c>
      <c r="E1620" s="329"/>
      <c r="F1620" s="104"/>
      <c r="G1620" s="348"/>
    </row>
    <row r="1621" spans="2:7" ht="12.75" customHeight="1" x14ac:dyDescent="0.2">
      <c r="B1621" s="326"/>
      <c r="C1621" s="347"/>
      <c r="D1621" s="329" t="s">
        <v>423</v>
      </c>
      <c r="E1621" s="329"/>
      <c r="F1621" s="104"/>
      <c r="G1621" s="348"/>
    </row>
    <row r="1622" spans="2:7" ht="25.5" customHeight="1" x14ac:dyDescent="0.2">
      <c r="B1622" s="326"/>
      <c r="C1622" s="347"/>
      <c r="D1622" s="328" t="s">
        <v>1553</v>
      </c>
      <c r="E1622" s="328"/>
      <c r="F1622" s="109">
        <v>91.79</v>
      </c>
      <c r="G1622" s="348"/>
    </row>
    <row r="1623" spans="2:7" ht="25.5" customHeight="1" x14ac:dyDescent="0.2">
      <c r="B1623" s="326"/>
      <c r="C1623" s="347"/>
      <c r="D1623" s="328" t="s">
        <v>1554</v>
      </c>
      <c r="E1623" s="328"/>
      <c r="F1623" s="109">
        <v>101.37</v>
      </c>
      <c r="G1623" s="348"/>
    </row>
    <row r="1624" spans="2:7" ht="25.5" customHeight="1" x14ac:dyDescent="0.2">
      <c r="B1624" s="326"/>
      <c r="C1624" s="347"/>
      <c r="D1624" s="328" t="s">
        <v>1555</v>
      </c>
      <c r="E1624" s="328"/>
      <c r="F1624" s="109">
        <v>103.62</v>
      </c>
      <c r="G1624" s="348"/>
    </row>
    <row r="1625" spans="2:7" ht="25.5" customHeight="1" x14ac:dyDescent="0.2">
      <c r="B1625" s="326"/>
      <c r="C1625" s="347"/>
      <c r="D1625" s="328" t="s">
        <v>1556</v>
      </c>
      <c r="E1625" s="328"/>
      <c r="F1625" s="109">
        <v>103.62</v>
      </c>
      <c r="G1625" s="348"/>
    </row>
    <row r="1626" spans="2:7" ht="25.5" customHeight="1" x14ac:dyDescent="0.2">
      <c r="B1626" s="326"/>
      <c r="C1626" s="347"/>
      <c r="D1626" s="328" t="s">
        <v>1557</v>
      </c>
      <c r="E1626" s="328"/>
      <c r="F1626" s="109">
        <v>55.91</v>
      </c>
      <c r="G1626" s="348"/>
    </row>
    <row r="1627" spans="2:7" ht="12.75" customHeight="1" x14ac:dyDescent="0.2">
      <c r="B1627" s="326"/>
      <c r="C1627" s="347"/>
      <c r="D1627" s="328" t="s">
        <v>1558</v>
      </c>
      <c r="E1627" s="328"/>
      <c r="F1627" s="109">
        <v>2.2400000000000002</v>
      </c>
      <c r="G1627" s="348"/>
    </row>
    <row r="1628" spans="2:7" ht="25.5" customHeight="1" x14ac:dyDescent="0.2">
      <c r="B1628" s="326"/>
      <c r="C1628" s="347"/>
      <c r="D1628" s="328" t="s">
        <v>1559</v>
      </c>
      <c r="E1628" s="328"/>
      <c r="F1628" s="109">
        <v>55.91</v>
      </c>
      <c r="G1628" s="348"/>
    </row>
    <row r="1629" spans="2:7" ht="12.75" customHeight="1" x14ac:dyDescent="0.2">
      <c r="B1629" s="326"/>
      <c r="C1629" s="347"/>
      <c r="D1629" s="328" t="s">
        <v>1560</v>
      </c>
      <c r="E1629" s="328"/>
      <c r="F1629" s="109">
        <v>2.23</v>
      </c>
      <c r="G1629" s="348"/>
    </row>
    <row r="1630" spans="2:7" ht="12.75" customHeight="1" x14ac:dyDescent="0.2">
      <c r="B1630" s="326"/>
      <c r="C1630" s="347"/>
      <c r="D1630" s="328" t="s">
        <v>432</v>
      </c>
      <c r="E1630" s="328"/>
      <c r="F1630" s="117">
        <v>3.6</v>
      </c>
      <c r="G1630" s="348"/>
    </row>
    <row r="1631" spans="2:7" ht="12.75" customHeight="1" x14ac:dyDescent="0.2">
      <c r="B1631" s="326"/>
      <c r="C1631" s="347"/>
      <c r="D1631" s="328" t="s">
        <v>435</v>
      </c>
      <c r="E1631" s="328"/>
      <c r="F1631" s="117">
        <v>3.6</v>
      </c>
      <c r="G1631" s="348"/>
    </row>
    <row r="1632" spans="2:7" ht="12.75" customHeight="1" x14ac:dyDescent="0.2">
      <c r="B1632" s="326"/>
      <c r="C1632" s="347"/>
      <c r="D1632" s="328" t="s">
        <v>807</v>
      </c>
      <c r="E1632" s="328"/>
      <c r="F1632" s="117">
        <v>21.13</v>
      </c>
      <c r="G1632" s="348"/>
    </row>
    <row r="1633" spans="2:7" ht="12.75" customHeight="1" x14ac:dyDescent="0.2">
      <c r="B1633" s="326"/>
      <c r="C1633" s="347"/>
      <c r="D1633" s="328" t="s">
        <v>433</v>
      </c>
      <c r="E1633" s="328"/>
      <c r="F1633" s="117">
        <v>21.13</v>
      </c>
      <c r="G1633" s="348"/>
    </row>
    <row r="1634" spans="2:7" ht="12.75" customHeight="1" x14ac:dyDescent="0.2">
      <c r="B1634" s="326"/>
      <c r="C1634" s="347"/>
      <c r="D1634" s="328" t="s">
        <v>436</v>
      </c>
      <c r="E1634" s="328"/>
      <c r="F1634" s="107">
        <v>33.049999999999997</v>
      </c>
      <c r="G1634" s="348"/>
    </row>
    <row r="1635" spans="2:7" ht="12.75" customHeight="1" x14ac:dyDescent="0.2">
      <c r="B1635" s="326"/>
      <c r="C1635" s="347"/>
      <c r="D1635" s="328" t="s">
        <v>1561</v>
      </c>
      <c r="E1635" s="328"/>
      <c r="F1635" s="107">
        <v>8.42</v>
      </c>
      <c r="G1635" s="348"/>
    </row>
    <row r="1636" spans="2:7" ht="12.75" customHeight="1" x14ac:dyDescent="0.2">
      <c r="B1636" s="326"/>
      <c r="C1636" s="347"/>
      <c r="D1636" s="328" t="s">
        <v>1562</v>
      </c>
      <c r="E1636" s="328"/>
      <c r="F1636" s="107">
        <v>8.42</v>
      </c>
      <c r="G1636" s="348"/>
    </row>
    <row r="1637" spans="2:7" ht="12.75" customHeight="1" x14ac:dyDescent="0.2">
      <c r="B1637" s="326"/>
      <c r="C1637" s="347"/>
      <c r="D1637" s="328" t="s">
        <v>1563</v>
      </c>
      <c r="E1637" s="328"/>
      <c r="F1637" s="107">
        <v>337.84</v>
      </c>
      <c r="G1637" s="348"/>
    </row>
    <row r="1638" spans="2:7" ht="44.25" customHeight="1" x14ac:dyDescent="0.2">
      <c r="B1638" s="326"/>
      <c r="C1638" s="347"/>
      <c r="D1638" s="328" t="s">
        <v>724</v>
      </c>
      <c r="E1638" s="328"/>
      <c r="F1638" s="109">
        <v>103.11</v>
      </c>
      <c r="G1638" s="348"/>
    </row>
    <row r="1639" spans="2:7" ht="44.25" customHeight="1" x14ac:dyDescent="0.2">
      <c r="B1639" s="326"/>
      <c r="C1639" s="347"/>
      <c r="D1639" s="328" t="s">
        <v>725</v>
      </c>
      <c r="E1639" s="328"/>
      <c r="F1639" s="107">
        <v>103.4</v>
      </c>
      <c r="G1639" s="348"/>
    </row>
    <row r="1640" spans="2:7" ht="12.75" customHeight="1" x14ac:dyDescent="0.2">
      <c r="B1640" s="326"/>
      <c r="C1640" s="347"/>
      <c r="D1640" s="328" t="s">
        <v>1564</v>
      </c>
      <c r="E1640" s="328"/>
      <c r="F1640" s="107">
        <v>87.27</v>
      </c>
      <c r="G1640" s="348"/>
    </row>
    <row r="1641" spans="2:7" ht="34.5" customHeight="1" x14ac:dyDescent="0.2">
      <c r="B1641" s="326"/>
      <c r="C1641" s="347"/>
      <c r="D1641" s="328" t="s">
        <v>1565</v>
      </c>
      <c r="E1641" s="328"/>
      <c r="F1641" s="109">
        <v>58.63</v>
      </c>
      <c r="G1641" s="348"/>
    </row>
    <row r="1642" spans="2:7" ht="34.5" customHeight="1" x14ac:dyDescent="0.2">
      <c r="B1642" s="326"/>
      <c r="C1642" s="347"/>
      <c r="D1642" s="328" t="s">
        <v>1566</v>
      </c>
      <c r="E1642" s="328"/>
      <c r="F1642" s="117">
        <v>30.89</v>
      </c>
      <c r="G1642" s="348"/>
    </row>
    <row r="1643" spans="2:7" ht="34.5" customHeight="1" x14ac:dyDescent="0.2">
      <c r="B1643" s="326"/>
      <c r="C1643" s="347"/>
      <c r="D1643" s="328" t="s">
        <v>1567</v>
      </c>
      <c r="E1643" s="328"/>
      <c r="F1643" s="107">
        <v>38.75</v>
      </c>
      <c r="G1643" s="348"/>
    </row>
    <row r="1644" spans="2:7" ht="34.5" customHeight="1" x14ac:dyDescent="0.2">
      <c r="B1644" s="326"/>
      <c r="C1644" s="347"/>
      <c r="D1644" s="328" t="s">
        <v>729</v>
      </c>
      <c r="E1644" s="328"/>
      <c r="F1644" s="107">
        <v>29.97</v>
      </c>
      <c r="G1644" s="348"/>
    </row>
    <row r="1645" spans="2:7" ht="34.5" customHeight="1" x14ac:dyDescent="0.2">
      <c r="B1645" s="326"/>
      <c r="C1645" s="347"/>
      <c r="D1645" s="328" t="s">
        <v>730</v>
      </c>
      <c r="E1645" s="328"/>
      <c r="F1645" s="107">
        <v>20.54</v>
      </c>
      <c r="G1645" s="348"/>
    </row>
    <row r="1646" spans="2:7" ht="34.5" customHeight="1" x14ac:dyDescent="0.2">
      <c r="B1646" s="326"/>
      <c r="C1646" s="347"/>
      <c r="D1646" s="328" t="s">
        <v>1568</v>
      </c>
      <c r="E1646" s="328"/>
      <c r="F1646" s="109">
        <v>58.48</v>
      </c>
      <c r="G1646" s="348"/>
    </row>
    <row r="1647" spans="2:7" ht="34.5" customHeight="1" x14ac:dyDescent="0.2">
      <c r="B1647" s="326"/>
      <c r="C1647" s="347"/>
      <c r="D1647" s="328" t="s">
        <v>1569</v>
      </c>
      <c r="E1647" s="328"/>
      <c r="F1647" s="109">
        <v>103.61</v>
      </c>
      <c r="G1647" s="348"/>
    </row>
    <row r="1648" spans="2:7" ht="34.5" customHeight="1" x14ac:dyDescent="0.2">
      <c r="B1648" s="326"/>
      <c r="C1648" s="347"/>
      <c r="D1648" s="328" t="s">
        <v>1570</v>
      </c>
      <c r="E1648" s="328"/>
      <c r="F1648" s="109">
        <v>191.86</v>
      </c>
      <c r="G1648" s="348"/>
    </row>
    <row r="1649" spans="2:7" ht="25.5" customHeight="1" x14ac:dyDescent="0.2">
      <c r="B1649" s="326"/>
      <c r="C1649" s="347"/>
      <c r="D1649" s="328" t="s">
        <v>1571</v>
      </c>
      <c r="E1649" s="328"/>
      <c r="F1649" s="109">
        <v>31.69</v>
      </c>
      <c r="G1649" s="348"/>
    </row>
    <row r="1650" spans="2:7" ht="229.5" customHeight="1" x14ac:dyDescent="0.2">
      <c r="B1650" s="326"/>
      <c r="C1650" s="347"/>
      <c r="D1650" s="328" t="s">
        <v>1572</v>
      </c>
      <c r="E1650" s="328"/>
      <c r="F1650" s="109">
        <v>415.73</v>
      </c>
      <c r="G1650" s="348"/>
    </row>
    <row r="1651" spans="2:7" ht="25.5" customHeight="1" x14ac:dyDescent="0.2">
      <c r="B1651" s="326"/>
      <c r="C1651" s="347"/>
      <c r="D1651" s="329" t="s">
        <v>456</v>
      </c>
      <c r="E1651" s="329"/>
      <c r="F1651" s="109"/>
      <c r="G1651" s="348"/>
    </row>
    <row r="1652" spans="2:7" ht="25.5" customHeight="1" x14ac:dyDescent="0.2">
      <c r="B1652" s="326"/>
      <c r="C1652" s="347"/>
      <c r="D1652" s="328" t="s">
        <v>1573</v>
      </c>
      <c r="E1652" s="328"/>
      <c r="F1652" s="109">
        <v>95.82</v>
      </c>
      <c r="G1652" s="348"/>
    </row>
    <row r="1653" spans="2:7" ht="25.5" customHeight="1" x14ac:dyDescent="0.2">
      <c r="B1653" s="326"/>
      <c r="C1653" s="347"/>
      <c r="D1653" s="328" t="s">
        <v>1574</v>
      </c>
      <c r="E1653" s="328"/>
      <c r="F1653" s="117">
        <v>93.42</v>
      </c>
      <c r="G1653" s="348"/>
    </row>
    <row r="1654" spans="2:7" ht="25.5" customHeight="1" x14ac:dyDescent="0.2">
      <c r="B1654" s="326"/>
      <c r="C1654" s="347"/>
      <c r="D1654" s="328" t="s">
        <v>1575</v>
      </c>
      <c r="E1654" s="328"/>
      <c r="F1654" s="117">
        <v>95.69</v>
      </c>
      <c r="G1654" s="348"/>
    </row>
    <row r="1655" spans="2:7" ht="25.5" customHeight="1" x14ac:dyDescent="0.2">
      <c r="B1655" s="326"/>
      <c r="C1655" s="347"/>
      <c r="D1655" s="328" t="s">
        <v>1576</v>
      </c>
      <c r="E1655" s="328"/>
      <c r="F1655" s="109">
        <v>95.7</v>
      </c>
      <c r="G1655" s="348"/>
    </row>
    <row r="1656" spans="2:7" ht="25.5" customHeight="1" x14ac:dyDescent="0.2">
      <c r="B1656" s="326"/>
      <c r="C1656" s="347"/>
      <c r="D1656" s="328" t="s">
        <v>1577</v>
      </c>
      <c r="E1656" s="328"/>
      <c r="F1656" s="109">
        <v>95.7</v>
      </c>
      <c r="G1656" s="348"/>
    </row>
    <row r="1657" spans="2:7" ht="25.5" customHeight="1" x14ac:dyDescent="0.2">
      <c r="B1657" s="326"/>
      <c r="C1657" s="347"/>
      <c r="D1657" s="328" t="s">
        <v>1578</v>
      </c>
      <c r="E1657" s="328"/>
      <c r="F1657" s="109">
        <v>29.67</v>
      </c>
      <c r="G1657" s="348"/>
    </row>
    <row r="1658" spans="2:7" ht="25.5" customHeight="1" x14ac:dyDescent="0.2">
      <c r="B1658" s="326"/>
      <c r="C1658" s="347"/>
      <c r="D1658" s="328" t="s">
        <v>1579</v>
      </c>
      <c r="E1658" s="328"/>
      <c r="F1658" s="109">
        <v>29.67</v>
      </c>
      <c r="G1658" s="348"/>
    </row>
    <row r="1659" spans="2:7" ht="25.5" customHeight="1" x14ac:dyDescent="0.2">
      <c r="B1659" s="326"/>
      <c r="C1659" s="347"/>
      <c r="D1659" s="328" t="s">
        <v>1580</v>
      </c>
      <c r="E1659" s="328"/>
      <c r="F1659" s="109">
        <v>95.19</v>
      </c>
      <c r="G1659" s="348"/>
    </row>
    <row r="1660" spans="2:7" ht="25.5" customHeight="1" x14ac:dyDescent="0.2">
      <c r="B1660" s="326"/>
      <c r="C1660" s="347"/>
      <c r="D1660" s="328" t="s">
        <v>1581</v>
      </c>
      <c r="E1660" s="328"/>
      <c r="F1660" s="109">
        <v>95.49</v>
      </c>
      <c r="G1660" s="348"/>
    </row>
    <row r="1661" spans="2:7" ht="25.5" customHeight="1" x14ac:dyDescent="0.2">
      <c r="B1661" s="326"/>
      <c r="C1661" s="347"/>
      <c r="D1661" s="328" t="s">
        <v>1582</v>
      </c>
      <c r="E1661" s="328"/>
      <c r="F1661" s="109">
        <v>95.69</v>
      </c>
      <c r="G1661" s="348"/>
    </row>
    <row r="1662" spans="2:7" ht="25.5" customHeight="1" x14ac:dyDescent="0.2">
      <c r="B1662" s="326"/>
      <c r="C1662" s="347"/>
      <c r="D1662" s="328" t="s">
        <v>1583</v>
      </c>
      <c r="E1662" s="328"/>
      <c r="F1662" s="109">
        <v>95.82</v>
      </c>
      <c r="G1662" s="348"/>
    </row>
    <row r="1663" spans="2:7" ht="25.5" customHeight="1" x14ac:dyDescent="0.2">
      <c r="B1663" s="326"/>
      <c r="C1663" s="347"/>
      <c r="D1663" s="328" t="s">
        <v>1584</v>
      </c>
      <c r="E1663" s="328"/>
      <c r="F1663" s="109">
        <v>93.42</v>
      </c>
      <c r="G1663" s="348"/>
    </row>
    <row r="1664" spans="2:7" ht="25.5" customHeight="1" x14ac:dyDescent="0.2">
      <c r="B1664" s="326"/>
      <c r="C1664" s="347"/>
      <c r="D1664" s="328" t="s">
        <v>1585</v>
      </c>
      <c r="E1664" s="328"/>
      <c r="F1664" s="109">
        <v>95.69</v>
      </c>
      <c r="G1664" s="348"/>
    </row>
    <row r="1665" spans="2:7" ht="25.5" customHeight="1" x14ac:dyDescent="0.2">
      <c r="B1665" s="326"/>
      <c r="C1665" s="347"/>
      <c r="D1665" s="328" t="s">
        <v>1586</v>
      </c>
      <c r="E1665" s="328"/>
      <c r="F1665" s="109">
        <v>95.69</v>
      </c>
      <c r="G1665" s="348"/>
    </row>
    <row r="1666" spans="2:7" ht="25.5" customHeight="1" x14ac:dyDescent="0.2">
      <c r="B1666" s="326"/>
      <c r="C1666" s="347"/>
      <c r="D1666" s="328" t="s">
        <v>1587</v>
      </c>
      <c r="E1666" s="328"/>
      <c r="F1666" s="109">
        <v>95.69</v>
      </c>
      <c r="G1666" s="348"/>
    </row>
    <row r="1667" spans="2:7" ht="25.5" customHeight="1" x14ac:dyDescent="0.2">
      <c r="B1667" s="326"/>
      <c r="C1667" s="347"/>
      <c r="D1667" s="328" t="s">
        <v>1588</v>
      </c>
      <c r="E1667" s="328"/>
      <c r="F1667" s="109">
        <v>95.19</v>
      </c>
      <c r="G1667" s="348"/>
    </row>
    <row r="1668" spans="2:7" ht="25.5" customHeight="1" x14ac:dyDescent="0.2">
      <c r="B1668" s="326"/>
      <c r="C1668" s="347"/>
      <c r="D1668" s="328" t="s">
        <v>1589</v>
      </c>
      <c r="E1668" s="328"/>
      <c r="F1668" s="109">
        <v>59.16</v>
      </c>
      <c r="G1668" s="348"/>
    </row>
    <row r="1669" spans="2:7" ht="25.5" customHeight="1" x14ac:dyDescent="0.2">
      <c r="B1669" s="326"/>
      <c r="C1669" s="347"/>
      <c r="D1669" s="328" t="s">
        <v>1590</v>
      </c>
      <c r="E1669" s="328"/>
      <c r="F1669" s="109">
        <v>59.16</v>
      </c>
      <c r="G1669" s="348"/>
    </row>
    <row r="1670" spans="2:7" ht="25.5" customHeight="1" x14ac:dyDescent="0.2">
      <c r="B1670" s="326"/>
      <c r="C1670" s="347"/>
      <c r="D1670" s="328" t="s">
        <v>1591</v>
      </c>
      <c r="E1670" s="328"/>
      <c r="F1670" s="109">
        <v>95.19</v>
      </c>
      <c r="G1670" s="348"/>
    </row>
    <row r="1671" spans="2:7" ht="25.5" customHeight="1" x14ac:dyDescent="0.2">
      <c r="B1671" s="326"/>
      <c r="C1671" s="347"/>
      <c r="D1671" s="328" t="s">
        <v>1592</v>
      </c>
      <c r="E1671" s="328"/>
      <c r="F1671" s="109">
        <v>95.49</v>
      </c>
      <c r="G1671" s="348"/>
    </row>
    <row r="1672" spans="2:7" ht="25.5" customHeight="1" x14ac:dyDescent="0.2">
      <c r="B1672" s="326"/>
      <c r="C1672" s="347"/>
      <c r="D1672" s="328" t="s">
        <v>1593</v>
      </c>
      <c r="E1672" s="328"/>
      <c r="F1672" s="109">
        <v>95.69</v>
      </c>
      <c r="G1672" s="348"/>
    </row>
    <row r="1673" spans="2:7" ht="25.5" customHeight="1" x14ac:dyDescent="0.2">
      <c r="B1673" s="326"/>
      <c r="C1673" s="347"/>
      <c r="D1673" s="328" t="s">
        <v>1594</v>
      </c>
      <c r="E1673" s="328"/>
      <c r="F1673" s="107">
        <v>434.2</v>
      </c>
      <c r="G1673" s="348"/>
    </row>
    <row r="1674" spans="2:7" ht="12.75" customHeight="1" x14ac:dyDescent="0.2">
      <c r="B1674" s="326"/>
      <c r="C1674" s="347"/>
      <c r="D1674" s="328" t="s">
        <v>1595</v>
      </c>
      <c r="E1674" s="328"/>
      <c r="F1674" s="42">
        <v>14.1</v>
      </c>
      <c r="G1674" s="348"/>
    </row>
    <row r="1675" spans="2:7" ht="12.75" customHeight="1" x14ac:dyDescent="0.2">
      <c r="B1675" s="326"/>
      <c r="C1675" s="347"/>
      <c r="D1675" s="329" t="s">
        <v>757</v>
      </c>
      <c r="E1675" s="329"/>
      <c r="F1675" s="107"/>
      <c r="G1675" s="348"/>
    </row>
    <row r="1676" spans="2:7" ht="12.75" customHeight="1" x14ac:dyDescent="0.2">
      <c r="B1676" s="326"/>
      <c r="C1676" s="347"/>
      <c r="D1676" s="328" t="s">
        <v>758</v>
      </c>
      <c r="E1676" s="328"/>
      <c r="F1676" s="107">
        <v>24.37</v>
      </c>
      <c r="G1676" s="348"/>
    </row>
    <row r="1677" spans="2:7" ht="12.75" customHeight="1" x14ac:dyDescent="0.2">
      <c r="B1677" s="326"/>
      <c r="C1677" s="347"/>
      <c r="D1677" s="328" t="s">
        <v>759</v>
      </c>
      <c r="E1677" s="328"/>
      <c r="F1677" s="107">
        <v>26.19</v>
      </c>
      <c r="G1677" s="348"/>
    </row>
    <row r="1678" spans="2:7" ht="12.75" customHeight="1" x14ac:dyDescent="0.2">
      <c r="B1678" s="326"/>
      <c r="C1678" s="347"/>
      <c r="D1678" s="328" t="s">
        <v>760</v>
      </c>
      <c r="E1678" s="328"/>
      <c r="F1678" s="107">
        <v>19.3</v>
      </c>
      <c r="G1678" s="348"/>
    </row>
    <row r="1679" spans="2:7" ht="12.75" customHeight="1" x14ac:dyDescent="0.2">
      <c r="B1679" s="326"/>
      <c r="C1679" s="347"/>
      <c r="D1679" s="328" t="s">
        <v>761</v>
      </c>
      <c r="E1679" s="328"/>
      <c r="F1679" s="107">
        <v>13.16</v>
      </c>
      <c r="G1679" s="348"/>
    </row>
    <row r="1680" spans="2:7" ht="12.75" customHeight="1" x14ac:dyDescent="0.2">
      <c r="B1680" s="326"/>
      <c r="C1680" s="347"/>
      <c r="D1680" s="352" t="s">
        <v>830</v>
      </c>
      <c r="E1680" s="352"/>
      <c r="F1680" s="107"/>
      <c r="G1680" s="348"/>
    </row>
    <row r="1681" spans="2:7" ht="12.75" customHeight="1" x14ac:dyDescent="0.2">
      <c r="B1681" s="326"/>
      <c r="C1681" s="347"/>
      <c r="D1681" s="330" t="s">
        <v>1115</v>
      </c>
      <c r="E1681" s="330"/>
      <c r="F1681" s="107">
        <v>197.24</v>
      </c>
      <c r="G1681" s="348"/>
    </row>
    <row r="1682" spans="2:7" ht="25.5" customHeight="1" x14ac:dyDescent="0.2">
      <c r="B1682" s="326">
        <v>190117</v>
      </c>
      <c r="C1682" s="347" t="s">
        <v>19</v>
      </c>
      <c r="D1682" s="104" t="str">
        <f>VLOOKUP(B1682,'Planilha Orçamentária'!$N$10:$Q$330,2,0)</f>
        <v>10.2.2</v>
      </c>
      <c r="E1682" s="105" t="str">
        <f>VLOOKUP(B1682,'Planilha Orçamentária'!$N$9:$Q$330,3,0)</f>
        <v>Pintura sobre paredes e forros, aplicação manual, com duas demãos de tinta látex acrílico premium, acabamento fosco, referência Suvinil, Coral e Metalatex, inclusive uma demão de liquido selador acrílico, referência Suvinil, Coral ou Metalatex</v>
      </c>
      <c r="F1682" s="104" t="str">
        <f>VLOOKUP(B1682,'Planilha Orçamentária'!$N$9:$Q$330,4,0)</f>
        <v>m2</v>
      </c>
      <c r="G1682" s="348">
        <f>SUM(F1685:F1744)</f>
        <v>4754.5999999999995</v>
      </c>
    </row>
    <row r="1683" spans="2:7" ht="12.75" customHeight="1" x14ac:dyDescent="0.2">
      <c r="B1683" s="326"/>
      <c r="C1683" s="347"/>
      <c r="D1683" s="329" t="s">
        <v>1552</v>
      </c>
      <c r="E1683" s="329"/>
      <c r="F1683" s="104"/>
      <c r="G1683" s="348"/>
    </row>
    <row r="1684" spans="2:7" ht="12.75" customHeight="1" x14ac:dyDescent="0.2">
      <c r="B1684" s="326"/>
      <c r="C1684" s="347"/>
      <c r="D1684" s="329" t="s">
        <v>423</v>
      </c>
      <c r="E1684" s="329"/>
      <c r="F1684" s="104"/>
      <c r="G1684" s="348"/>
    </row>
    <row r="1685" spans="2:7" ht="25.5" customHeight="1" x14ac:dyDescent="0.2">
      <c r="B1685" s="326"/>
      <c r="C1685" s="347"/>
      <c r="D1685" s="328" t="s">
        <v>1553</v>
      </c>
      <c r="E1685" s="328"/>
      <c r="F1685" s="109">
        <v>91.79</v>
      </c>
      <c r="G1685" s="348"/>
    </row>
    <row r="1686" spans="2:7" ht="25.5" customHeight="1" x14ac:dyDescent="0.2">
      <c r="B1686" s="326"/>
      <c r="C1686" s="347"/>
      <c r="D1686" s="328" t="s">
        <v>1554</v>
      </c>
      <c r="E1686" s="328"/>
      <c r="F1686" s="109">
        <v>101.37</v>
      </c>
      <c r="G1686" s="348"/>
    </row>
    <row r="1687" spans="2:7" ht="25.5" customHeight="1" x14ac:dyDescent="0.2">
      <c r="B1687" s="326"/>
      <c r="C1687" s="347"/>
      <c r="D1687" s="328" t="s">
        <v>1555</v>
      </c>
      <c r="E1687" s="328"/>
      <c r="F1687" s="109">
        <v>103.62</v>
      </c>
      <c r="G1687" s="348"/>
    </row>
    <row r="1688" spans="2:7" ht="25.5" customHeight="1" x14ac:dyDescent="0.2">
      <c r="B1688" s="326"/>
      <c r="C1688" s="347"/>
      <c r="D1688" s="328" t="s">
        <v>1556</v>
      </c>
      <c r="E1688" s="328"/>
      <c r="F1688" s="109">
        <v>103.62</v>
      </c>
      <c r="G1688" s="348"/>
    </row>
    <row r="1689" spans="2:7" ht="25.5" customHeight="1" x14ac:dyDescent="0.2">
      <c r="B1689" s="326"/>
      <c r="C1689" s="347"/>
      <c r="D1689" s="328" t="s">
        <v>1557</v>
      </c>
      <c r="E1689" s="328"/>
      <c r="F1689" s="109">
        <v>55.91</v>
      </c>
      <c r="G1689" s="348"/>
    </row>
    <row r="1690" spans="2:7" ht="25.5" customHeight="1" x14ac:dyDescent="0.2">
      <c r="B1690" s="326"/>
      <c r="C1690" s="347"/>
      <c r="D1690" s="328" t="s">
        <v>1558</v>
      </c>
      <c r="E1690" s="328"/>
      <c r="F1690" s="109">
        <v>2.2400000000000002</v>
      </c>
      <c r="G1690" s="348"/>
    </row>
    <row r="1691" spans="2:7" ht="25.5" customHeight="1" x14ac:dyDescent="0.2">
      <c r="B1691" s="326"/>
      <c r="C1691" s="347"/>
      <c r="D1691" s="328" t="s">
        <v>1559</v>
      </c>
      <c r="E1691" s="328"/>
      <c r="F1691" s="109">
        <v>55.91</v>
      </c>
      <c r="G1691" s="348"/>
    </row>
    <row r="1692" spans="2:7" ht="12.75" customHeight="1" x14ac:dyDescent="0.2">
      <c r="B1692" s="326"/>
      <c r="C1692" s="347"/>
      <c r="D1692" s="328" t="s">
        <v>1560</v>
      </c>
      <c r="E1692" s="328"/>
      <c r="F1692" s="109">
        <v>2.23</v>
      </c>
      <c r="G1692" s="348"/>
    </row>
    <row r="1693" spans="2:7" ht="12.75" customHeight="1" x14ac:dyDescent="0.2">
      <c r="B1693" s="326"/>
      <c r="C1693" s="347"/>
      <c r="D1693" s="328" t="s">
        <v>432</v>
      </c>
      <c r="E1693" s="328"/>
      <c r="F1693" s="117">
        <v>3.6</v>
      </c>
      <c r="G1693" s="348"/>
    </row>
    <row r="1694" spans="2:7" ht="12.75" customHeight="1" x14ac:dyDescent="0.2">
      <c r="B1694" s="326"/>
      <c r="C1694" s="347"/>
      <c r="D1694" s="328" t="s">
        <v>435</v>
      </c>
      <c r="E1694" s="328"/>
      <c r="F1694" s="117">
        <v>3.6</v>
      </c>
      <c r="G1694" s="348"/>
    </row>
    <row r="1695" spans="2:7" ht="12.75" customHeight="1" x14ac:dyDescent="0.2">
      <c r="B1695" s="326"/>
      <c r="C1695" s="347"/>
      <c r="D1695" s="328" t="s">
        <v>807</v>
      </c>
      <c r="E1695" s="328"/>
      <c r="F1695" s="117">
        <v>21.13</v>
      </c>
      <c r="G1695" s="348"/>
    </row>
    <row r="1696" spans="2:7" ht="12.75" customHeight="1" x14ac:dyDescent="0.2">
      <c r="B1696" s="326"/>
      <c r="C1696" s="347"/>
      <c r="D1696" s="328" t="s">
        <v>433</v>
      </c>
      <c r="E1696" s="328"/>
      <c r="F1696" s="117">
        <v>21.13</v>
      </c>
      <c r="G1696" s="348"/>
    </row>
    <row r="1697" spans="2:7" ht="12.75" customHeight="1" x14ac:dyDescent="0.2">
      <c r="B1697" s="326"/>
      <c r="C1697" s="347"/>
      <c r="D1697" s="328" t="s">
        <v>436</v>
      </c>
      <c r="E1697" s="328"/>
      <c r="F1697" s="107">
        <v>33.049999999999997</v>
      </c>
      <c r="G1697" s="348"/>
    </row>
    <row r="1698" spans="2:7" ht="12.75" customHeight="1" x14ac:dyDescent="0.2">
      <c r="B1698" s="326"/>
      <c r="C1698" s="347"/>
      <c r="D1698" s="328" t="s">
        <v>1561</v>
      </c>
      <c r="E1698" s="328"/>
      <c r="F1698" s="107">
        <v>8.42</v>
      </c>
      <c r="G1698" s="348"/>
    </row>
    <row r="1699" spans="2:7" ht="12.75" customHeight="1" x14ac:dyDescent="0.2">
      <c r="B1699" s="326"/>
      <c r="C1699" s="347"/>
      <c r="D1699" s="328" t="s">
        <v>1562</v>
      </c>
      <c r="E1699" s="328"/>
      <c r="F1699" s="107">
        <v>8.42</v>
      </c>
      <c r="G1699" s="348"/>
    </row>
    <row r="1700" spans="2:7" ht="12.75" customHeight="1" x14ac:dyDescent="0.2">
      <c r="B1700" s="326"/>
      <c r="C1700" s="347"/>
      <c r="D1700" s="328" t="s">
        <v>1563</v>
      </c>
      <c r="E1700" s="328"/>
      <c r="F1700" s="107">
        <v>337.84</v>
      </c>
      <c r="G1700" s="348"/>
    </row>
    <row r="1701" spans="2:7" ht="25.5" customHeight="1" x14ac:dyDescent="0.2">
      <c r="B1701" s="326"/>
      <c r="C1701" s="347"/>
      <c r="D1701" s="328" t="s">
        <v>724</v>
      </c>
      <c r="E1701" s="328"/>
      <c r="F1701" s="109">
        <v>103.11</v>
      </c>
      <c r="G1701" s="348"/>
    </row>
    <row r="1702" spans="2:7" ht="25.5" customHeight="1" x14ac:dyDescent="0.2">
      <c r="B1702" s="326"/>
      <c r="C1702" s="347"/>
      <c r="D1702" s="328" t="s">
        <v>725</v>
      </c>
      <c r="E1702" s="328"/>
      <c r="F1702" s="107">
        <v>103.4</v>
      </c>
      <c r="G1702" s="348"/>
    </row>
    <row r="1703" spans="2:7" ht="25.5" customHeight="1" x14ac:dyDescent="0.2">
      <c r="B1703" s="326"/>
      <c r="C1703" s="347"/>
      <c r="D1703" s="328" t="s">
        <v>1564</v>
      </c>
      <c r="E1703" s="328"/>
      <c r="F1703" s="107">
        <v>87.27</v>
      </c>
      <c r="G1703" s="348"/>
    </row>
    <row r="1704" spans="2:7" ht="25.5" customHeight="1" x14ac:dyDescent="0.2">
      <c r="B1704" s="326"/>
      <c r="C1704" s="347"/>
      <c r="D1704" s="328" t="s">
        <v>1565</v>
      </c>
      <c r="E1704" s="328"/>
      <c r="F1704" s="109">
        <v>58.63</v>
      </c>
      <c r="G1704" s="348"/>
    </row>
    <row r="1705" spans="2:7" ht="25.5" customHeight="1" x14ac:dyDescent="0.2">
      <c r="B1705" s="326"/>
      <c r="C1705" s="347"/>
      <c r="D1705" s="328" t="s">
        <v>1566</v>
      </c>
      <c r="E1705" s="328"/>
      <c r="F1705" s="117">
        <v>30.89</v>
      </c>
      <c r="G1705" s="348"/>
    </row>
    <row r="1706" spans="2:7" ht="25.5" customHeight="1" x14ac:dyDescent="0.2">
      <c r="B1706" s="326"/>
      <c r="C1706" s="347"/>
      <c r="D1706" s="328" t="s">
        <v>1567</v>
      </c>
      <c r="E1706" s="328"/>
      <c r="F1706" s="107">
        <v>38.75</v>
      </c>
      <c r="G1706" s="348"/>
    </row>
    <row r="1707" spans="2:7" ht="25.5" customHeight="1" x14ac:dyDescent="0.2">
      <c r="B1707" s="326"/>
      <c r="C1707" s="347"/>
      <c r="D1707" s="328" t="s">
        <v>729</v>
      </c>
      <c r="E1707" s="328"/>
      <c r="F1707" s="107">
        <v>29.97</v>
      </c>
      <c r="G1707" s="348"/>
    </row>
    <row r="1708" spans="2:7" ht="25.5" customHeight="1" x14ac:dyDescent="0.2">
      <c r="B1708" s="326"/>
      <c r="C1708" s="347"/>
      <c r="D1708" s="328" t="s">
        <v>730</v>
      </c>
      <c r="E1708" s="328"/>
      <c r="F1708" s="107">
        <v>20.54</v>
      </c>
      <c r="G1708" s="348"/>
    </row>
    <row r="1709" spans="2:7" ht="25.5" customHeight="1" x14ac:dyDescent="0.2">
      <c r="B1709" s="326"/>
      <c r="C1709" s="347"/>
      <c r="D1709" s="328" t="s">
        <v>1568</v>
      </c>
      <c r="E1709" s="328"/>
      <c r="F1709" s="109">
        <v>58.48</v>
      </c>
      <c r="G1709" s="348"/>
    </row>
    <row r="1710" spans="2:7" ht="25.5" customHeight="1" x14ac:dyDescent="0.2">
      <c r="B1710" s="326"/>
      <c r="C1710" s="347"/>
      <c r="D1710" s="328" t="s">
        <v>1569</v>
      </c>
      <c r="E1710" s="328"/>
      <c r="F1710" s="109">
        <v>103.61</v>
      </c>
      <c r="G1710" s="348"/>
    </row>
    <row r="1711" spans="2:7" ht="25.5" customHeight="1" x14ac:dyDescent="0.2">
      <c r="B1711" s="326"/>
      <c r="C1711" s="347"/>
      <c r="D1711" s="328" t="s">
        <v>1570</v>
      </c>
      <c r="E1711" s="328"/>
      <c r="F1711" s="109">
        <v>191.86</v>
      </c>
      <c r="G1711" s="348"/>
    </row>
    <row r="1712" spans="2:7" ht="25.5" customHeight="1" x14ac:dyDescent="0.2">
      <c r="B1712" s="326"/>
      <c r="C1712" s="347"/>
      <c r="D1712" s="328" t="s">
        <v>1571</v>
      </c>
      <c r="E1712" s="328"/>
      <c r="F1712" s="109">
        <v>31.69</v>
      </c>
      <c r="G1712" s="348"/>
    </row>
    <row r="1713" spans="2:7" ht="25.5" customHeight="1" x14ac:dyDescent="0.2">
      <c r="B1713" s="326"/>
      <c r="C1713" s="347"/>
      <c r="D1713" s="328" t="s">
        <v>1572</v>
      </c>
      <c r="E1713" s="328"/>
      <c r="F1713" s="109">
        <v>415.73</v>
      </c>
      <c r="G1713" s="348"/>
    </row>
    <row r="1714" spans="2:7" ht="12.75" customHeight="1" x14ac:dyDescent="0.2">
      <c r="B1714" s="326"/>
      <c r="C1714" s="347"/>
      <c r="D1714" s="329" t="s">
        <v>456</v>
      </c>
      <c r="E1714" s="329"/>
      <c r="F1714" s="109"/>
      <c r="G1714" s="348"/>
    </row>
    <row r="1715" spans="2:7" ht="25.5" customHeight="1" x14ac:dyDescent="0.2">
      <c r="B1715" s="326"/>
      <c r="C1715" s="347"/>
      <c r="D1715" s="328" t="s">
        <v>1573</v>
      </c>
      <c r="E1715" s="328"/>
      <c r="F1715" s="109">
        <v>95.82</v>
      </c>
      <c r="G1715" s="348"/>
    </row>
    <row r="1716" spans="2:7" ht="25.5" customHeight="1" x14ac:dyDescent="0.2">
      <c r="B1716" s="326"/>
      <c r="C1716" s="347"/>
      <c r="D1716" s="328" t="s">
        <v>1574</v>
      </c>
      <c r="E1716" s="328"/>
      <c r="F1716" s="117">
        <v>93.42</v>
      </c>
      <c r="G1716" s="348"/>
    </row>
    <row r="1717" spans="2:7" ht="25.5" customHeight="1" x14ac:dyDescent="0.2">
      <c r="B1717" s="326"/>
      <c r="C1717" s="347"/>
      <c r="D1717" s="328" t="s">
        <v>1575</v>
      </c>
      <c r="E1717" s="328"/>
      <c r="F1717" s="117">
        <v>95.69</v>
      </c>
      <c r="G1717" s="348"/>
    </row>
    <row r="1718" spans="2:7" ht="25.5" customHeight="1" x14ac:dyDescent="0.2">
      <c r="B1718" s="326"/>
      <c r="C1718" s="347"/>
      <c r="D1718" s="328" t="s">
        <v>1576</v>
      </c>
      <c r="E1718" s="328"/>
      <c r="F1718" s="109">
        <v>95.7</v>
      </c>
      <c r="G1718" s="348"/>
    </row>
    <row r="1719" spans="2:7" ht="25.5" customHeight="1" x14ac:dyDescent="0.2">
      <c r="B1719" s="326"/>
      <c r="C1719" s="347"/>
      <c r="D1719" s="328" t="s">
        <v>1577</v>
      </c>
      <c r="E1719" s="328"/>
      <c r="F1719" s="109">
        <v>95.7</v>
      </c>
      <c r="G1719" s="348"/>
    </row>
    <row r="1720" spans="2:7" ht="25.5" customHeight="1" x14ac:dyDescent="0.2">
      <c r="B1720" s="326"/>
      <c r="C1720" s="347"/>
      <c r="D1720" s="328" t="s">
        <v>1578</v>
      </c>
      <c r="E1720" s="328"/>
      <c r="F1720" s="109">
        <v>29.67</v>
      </c>
      <c r="G1720" s="348"/>
    </row>
    <row r="1721" spans="2:7" ht="25.5" customHeight="1" x14ac:dyDescent="0.2">
      <c r="B1721" s="326"/>
      <c r="C1721" s="347"/>
      <c r="D1721" s="328" t="s">
        <v>1579</v>
      </c>
      <c r="E1721" s="328"/>
      <c r="F1721" s="109">
        <v>29.67</v>
      </c>
      <c r="G1721" s="348"/>
    </row>
    <row r="1722" spans="2:7" ht="25.5" customHeight="1" x14ac:dyDescent="0.2">
      <c r="B1722" s="326"/>
      <c r="C1722" s="347"/>
      <c r="D1722" s="328" t="s">
        <v>1580</v>
      </c>
      <c r="E1722" s="328"/>
      <c r="F1722" s="109">
        <v>95.19</v>
      </c>
      <c r="G1722" s="348"/>
    </row>
    <row r="1723" spans="2:7" ht="25.5" customHeight="1" x14ac:dyDescent="0.2">
      <c r="B1723" s="326"/>
      <c r="C1723" s="347"/>
      <c r="D1723" s="328" t="s">
        <v>1581</v>
      </c>
      <c r="E1723" s="328"/>
      <c r="F1723" s="109">
        <v>95.49</v>
      </c>
      <c r="G1723" s="348"/>
    </row>
    <row r="1724" spans="2:7" ht="25.5" customHeight="1" x14ac:dyDescent="0.2">
      <c r="B1724" s="326"/>
      <c r="C1724" s="347"/>
      <c r="D1724" s="328" t="s">
        <v>1582</v>
      </c>
      <c r="E1724" s="328"/>
      <c r="F1724" s="109">
        <v>95.69</v>
      </c>
      <c r="G1724" s="348"/>
    </row>
    <row r="1725" spans="2:7" ht="25.5" customHeight="1" x14ac:dyDescent="0.2">
      <c r="B1725" s="326"/>
      <c r="C1725" s="347"/>
      <c r="D1725" s="328" t="s">
        <v>1583</v>
      </c>
      <c r="E1725" s="328"/>
      <c r="F1725" s="109">
        <v>95.82</v>
      </c>
      <c r="G1725" s="348"/>
    </row>
    <row r="1726" spans="2:7" ht="25.5" customHeight="1" x14ac:dyDescent="0.2">
      <c r="B1726" s="326"/>
      <c r="C1726" s="347"/>
      <c r="D1726" s="328" t="s">
        <v>1584</v>
      </c>
      <c r="E1726" s="328"/>
      <c r="F1726" s="109">
        <v>93.42</v>
      </c>
      <c r="G1726" s="348"/>
    </row>
    <row r="1727" spans="2:7" ht="25.5" customHeight="1" x14ac:dyDescent="0.2">
      <c r="B1727" s="326"/>
      <c r="C1727" s="347"/>
      <c r="D1727" s="328" t="s">
        <v>1585</v>
      </c>
      <c r="E1727" s="328"/>
      <c r="F1727" s="109">
        <v>95.69</v>
      </c>
      <c r="G1727" s="348"/>
    </row>
    <row r="1728" spans="2:7" ht="25.5" customHeight="1" x14ac:dyDescent="0.2">
      <c r="B1728" s="326"/>
      <c r="C1728" s="347"/>
      <c r="D1728" s="328" t="s">
        <v>1586</v>
      </c>
      <c r="E1728" s="328"/>
      <c r="F1728" s="109">
        <v>95.69</v>
      </c>
      <c r="G1728" s="348"/>
    </row>
    <row r="1729" spans="2:7" ht="25.5" customHeight="1" x14ac:dyDescent="0.2">
      <c r="B1729" s="326"/>
      <c r="C1729" s="347"/>
      <c r="D1729" s="328" t="s">
        <v>1587</v>
      </c>
      <c r="E1729" s="328"/>
      <c r="F1729" s="109">
        <v>95.69</v>
      </c>
      <c r="G1729" s="348"/>
    </row>
    <row r="1730" spans="2:7" ht="25.5" customHeight="1" x14ac:dyDescent="0.2">
      <c r="B1730" s="326"/>
      <c r="C1730" s="347"/>
      <c r="D1730" s="328" t="s">
        <v>1588</v>
      </c>
      <c r="E1730" s="328"/>
      <c r="F1730" s="109">
        <v>95.19</v>
      </c>
      <c r="G1730" s="348"/>
    </row>
    <row r="1731" spans="2:7" ht="25.5" customHeight="1" x14ac:dyDescent="0.2">
      <c r="B1731" s="326"/>
      <c r="C1731" s="347"/>
      <c r="D1731" s="328" t="s">
        <v>1589</v>
      </c>
      <c r="E1731" s="328"/>
      <c r="F1731" s="109">
        <v>59.16</v>
      </c>
      <c r="G1731" s="348"/>
    </row>
    <row r="1732" spans="2:7" ht="25.5" customHeight="1" x14ac:dyDescent="0.2">
      <c r="B1732" s="326"/>
      <c r="C1732" s="347"/>
      <c r="D1732" s="328" t="s">
        <v>1590</v>
      </c>
      <c r="E1732" s="328"/>
      <c r="F1732" s="109">
        <v>59.16</v>
      </c>
      <c r="G1732" s="348"/>
    </row>
    <row r="1733" spans="2:7" ht="25.5" customHeight="1" x14ac:dyDescent="0.2">
      <c r="B1733" s="326"/>
      <c r="C1733" s="347"/>
      <c r="D1733" s="328" t="s">
        <v>1591</v>
      </c>
      <c r="E1733" s="328"/>
      <c r="F1733" s="109">
        <v>95.19</v>
      </c>
      <c r="G1733" s="348"/>
    </row>
    <row r="1734" spans="2:7" ht="25.5" customHeight="1" x14ac:dyDescent="0.2">
      <c r="B1734" s="326"/>
      <c r="C1734" s="347"/>
      <c r="D1734" s="328" t="s">
        <v>1592</v>
      </c>
      <c r="E1734" s="328"/>
      <c r="F1734" s="109">
        <v>95.49</v>
      </c>
      <c r="G1734" s="348"/>
    </row>
    <row r="1735" spans="2:7" ht="25.5" customHeight="1" x14ac:dyDescent="0.2">
      <c r="B1735" s="326"/>
      <c r="C1735" s="347"/>
      <c r="D1735" s="328" t="s">
        <v>1593</v>
      </c>
      <c r="E1735" s="328"/>
      <c r="F1735" s="109">
        <v>95.69</v>
      </c>
      <c r="G1735" s="348"/>
    </row>
    <row r="1736" spans="2:7" ht="25.5" customHeight="1" x14ac:dyDescent="0.2">
      <c r="B1736" s="326"/>
      <c r="C1736" s="347"/>
      <c r="D1736" s="328" t="s">
        <v>1594</v>
      </c>
      <c r="E1736" s="328"/>
      <c r="F1736" s="107">
        <v>434.2</v>
      </c>
      <c r="G1736" s="348"/>
    </row>
    <row r="1737" spans="2:7" ht="12.75" customHeight="1" x14ac:dyDescent="0.2">
      <c r="B1737" s="326"/>
      <c r="C1737" s="347"/>
      <c r="D1737" s="328" t="s">
        <v>1595</v>
      </c>
      <c r="E1737" s="328"/>
      <c r="F1737" s="42">
        <v>14.1</v>
      </c>
      <c r="G1737" s="348"/>
    </row>
    <row r="1738" spans="2:7" ht="12.75" customHeight="1" x14ac:dyDescent="0.2">
      <c r="B1738" s="326"/>
      <c r="C1738" s="347"/>
      <c r="D1738" s="329" t="s">
        <v>757</v>
      </c>
      <c r="E1738" s="329"/>
      <c r="F1738" s="107"/>
      <c r="G1738" s="348"/>
    </row>
    <row r="1739" spans="2:7" ht="12.75" customHeight="1" x14ac:dyDescent="0.2">
      <c r="B1739" s="326"/>
      <c r="C1739" s="347"/>
      <c r="D1739" s="328" t="s">
        <v>758</v>
      </c>
      <c r="E1739" s="328"/>
      <c r="F1739" s="107">
        <v>24.37</v>
      </c>
      <c r="G1739" s="348"/>
    </row>
    <row r="1740" spans="2:7" ht="12.75" customHeight="1" x14ac:dyDescent="0.2">
      <c r="B1740" s="326"/>
      <c r="C1740" s="347"/>
      <c r="D1740" s="328" t="s">
        <v>759</v>
      </c>
      <c r="E1740" s="328"/>
      <c r="F1740" s="107">
        <v>26.19</v>
      </c>
      <c r="G1740" s="348"/>
    </row>
    <row r="1741" spans="2:7" ht="12.75" customHeight="1" x14ac:dyDescent="0.2">
      <c r="B1741" s="326"/>
      <c r="C1741" s="347"/>
      <c r="D1741" s="328" t="s">
        <v>760</v>
      </c>
      <c r="E1741" s="328"/>
      <c r="F1741" s="107">
        <v>19.3</v>
      </c>
      <c r="G1741" s="348"/>
    </row>
    <row r="1742" spans="2:7" ht="12.75" customHeight="1" x14ac:dyDescent="0.2">
      <c r="B1742" s="326"/>
      <c r="C1742" s="347"/>
      <c r="D1742" s="328" t="s">
        <v>761</v>
      </c>
      <c r="E1742" s="328"/>
      <c r="F1742" s="107">
        <v>13.16</v>
      </c>
      <c r="G1742" s="348"/>
    </row>
    <row r="1743" spans="2:7" ht="12.75" customHeight="1" x14ac:dyDescent="0.2">
      <c r="B1743" s="326"/>
      <c r="C1743" s="347"/>
      <c r="D1743" s="352" t="s">
        <v>830</v>
      </c>
      <c r="E1743" s="352"/>
      <c r="F1743" s="107"/>
      <c r="G1743" s="348"/>
    </row>
    <row r="1744" spans="2:7" ht="12.75" customHeight="1" x14ac:dyDescent="0.2">
      <c r="B1744" s="326"/>
      <c r="C1744" s="347"/>
      <c r="D1744" s="330" t="s">
        <v>1115</v>
      </c>
      <c r="E1744" s="330"/>
      <c r="F1744" s="107">
        <v>197.24</v>
      </c>
      <c r="G1744" s="348"/>
    </row>
    <row r="1745" spans="2:7" ht="12.75" customHeight="1" x14ac:dyDescent="0.2">
      <c r="B1745" s="325" t="s">
        <v>163</v>
      </c>
      <c r="C1745" s="325"/>
      <c r="D1745" s="325"/>
      <c r="E1745" s="36" t="str">
        <f>VLOOKUP(B1745,'Planilha Orçamentária'!$1:$1048576,4,0)</f>
        <v>SOBRE METAL</v>
      </c>
      <c r="F1745" s="102"/>
      <c r="G1745" s="103"/>
    </row>
    <row r="1746" spans="2:7" ht="38.25" customHeight="1" x14ac:dyDescent="0.2">
      <c r="B1746" s="326">
        <v>190417</v>
      </c>
      <c r="C1746" s="4" t="s">
        <v>19</v>
      </c>
      <c r="D1746" s="104" t="str">
        <f>VLOOKUP(B1746,'Planilha Orçamentária'!$N$10:$Q$330,2,0)</f>
        <v>10.3.1</v>
      </c>
      <c r="E1746" s="105" t="str">
        <f>VLOOKUP(B1746,'Planilha Orçamentária'!$N$9:$Q$330,3,0)</f>
        <v>Pintura sobre metal, aplicação manual, com duas demãos de tinta esmalte sintético, referência Suvinil, Coral ou Metalatex, inclusive uma demão de fundo anticorrosivo</v>
      </c>
      <c r="F1746" s="104" t="str">
        <f>VLOOKUP(B1746,'Planilha Orçamentária'!$N$9:$Q$330,4,0)</f>
        <v>m2</v>
      </c>
      <c r="G1746" s="327">
        <f>SUM(F1748:F1787)</f>
        <v>653.19999999999948</v>
      </c>
    </row>
    <row r="1747" spans="2:7" ht="49.5" customHeight="1" x14ac:dyDescent="0.2">
      <c r="B1747" s="326"/>
      <c r="C1747" s="4"/>
      <c r="D1747" s="4" t="s">
        <v>1596</v>
      </c>
      <c r="E1747" s="4"/>
      <c r="F1747" s="108"/>
      <c r="G1747" s="327"/>
    </row>
    <row r="1748" spans="2:7" ht="12.75" customHeight="1" x14ac:dyDescent="0.2">
      <c r="B1748" s="326"/>
      <c r="C1748" s="4"/>
      <c r="D1748" s="329" t="s">
        <v>423</v>
      </c>
      <c r="E1748" s="329"/>
      <c r="F1748" s="108"/>
      <c r="G1748" s="327"/>
    </row>
    <row r="1749" spans="2:7" ht="12.75" customHeight="1" x14ac:dyDescent="0.2">
      <c r="B1749" s="326"/>
      <c r="C1749" s="4"/>
      <c r="D1749" s="328" t="s">
        <v>1597</v>
      </c>
      <c r="E1749" s="328"/>
      <c r="F1749" s="109">
        <v>15.08</v>
      </c>
      <c r="G1749" s="327"/>
    </row>
    <row r="1750" spans="2:7" ht="12.75" customHeight="1" x14ac:dyDescent="0.2">
      <c r="B1750" s="326"/>
      <c r="C1750" s="4"/>
      <c r="D1750" s="328" t="s">
        <v>1598</v>
      </c>
      <c r="E1750" s="328"/>
      <c r="F1750" s="109">
        <v>18.559999999999999</v>
      </c>
      <c r="G1750" s="327"/>
    </row>
    <row r="1751" spans="2:7" ht="12.75" customHeight="1" x14ac:dyDescent="0.2">
      <c r="B1751" s="326"/>
      <c r="C1751" s="4"/>
      <c r="D1751" s="328" t="s">
        <v>1599</v>
      </c>
      <c r="E1751" s="328"/>
      <c r="F1751" s="109">
        <v>18.559999999999999</v>
      </c>
      <c r="G1751" s="327"/>
    </row>
    <row r="1752" spans="2:7" ht="12.75" customHeight="1" x14ac:dyDescent="0.2">
      <c r="B1752" s="326"/>
      <c r="C1752" s="4"/>
      <c r="D1752" s="328" t="s">
        <v>1600</v>
      </c>
      <c r="E1752" s="328"/>
      <c r="F1752" s="109">
        <v>18.559999999999999</v>
      </c>
      <c r="G1752" s="327"/>
    </row>
    <row r="1753" spans="2:7" ht="12.75" customHeight="1" x14ac:dyDescent="0.2">
      <c r="B1753" s="326"/>
      <c r="C1753" s="4"/>
      <c r="D1753" s="328" t="s">
        <v>1601</v>
      </c>
      <c r="E1753" s="328"/>
      <c r="F1753" s="109">
        <v>9.2799999999999994</v>
      </c>
      <c r="G1753" s="327"/>
    </row>
    <row r="1754" spans="2:7" ht="12.75" customHeight="1" x14ac:dyDescent="0.2">
      <c r="B1754" s="326"/>
      <c r="C1754" s="4"/>
      <c r="D1754" s="328" t="s">
        <v>1602</v>
      </c>
      <c r="E1754" s="328"/>
      <c r="F1754" s="107">
        <v>9.2799999999999994</v>
      </c>
      <c r="G1754" s="327"/>
    </row>
    <row r="1755" spans="2:7" ht="12.75" customHeight="1" x14ac:dyDescent="0.2">
      <c r="B1755" s="326"/>
      <c r="C1755" s="4"/>
      <c r="D1755" s="328" t="s">
        <v>1603</v>
      </c>
      <c r="E1755" s="328"/>
      <c r="F1755" s="107">
        <v>6.72</v>
      </c>
      <c r="G1755" s="327"/>
    </row>
    <row r="1756" spans="2:7" ht="12.75" customHeight="1" x14ac:dyDescent="0.2">
      <c r="B1756" s="326"/>
      <c r="C1756" s="4"/>
      <c r="D1756" s="328" t="s">
        <v>1604</v>
      </c>
      <c r="E1756" s="328"/>
      <c r="F1756" s="107">
        <v>26.4</v>
      </c>
      <c r="G1756" s="327"/>
    </row>
    <row r="1757" spans="2:7" ht="12.75" customHeight="1" x14ac:dyDescent="0.2">
      <c r="B1757" s="326"/>
      <c r="C1757" s="4"/>
      <c r="D1757" s="328" t="s">
        <v>1605</v>
      </c>
      <c r="E1757" s="328"/>
      <c r="F1757" s="109">
        <v>18.559999999999999</v>
      </c>
      <c r="G1757" s="327"/>
    </row>
    <row r="1758" spans="2:7" ht="12.75" customHeight="1" x14ac:dyDescent="0.2">
      <c r="B1758" s="326"/>
      <c r="C1758" s="4"/>
      <c r="D1758" s="328" t="s">
        <v>1606</v>
      </c>
      <c r="E1758" s="328"/>
      <c r="F1758" s="109">
        <v>21.92</v>
      </c>
      <c r="G1758" s="327"/>
    </row>
    <row r="1759" spans="2:7" ht="12.75" customHeight="1" x14ac:dyDescent="0.2">
      <c r="B1759" s="326"/>
      <c r="C1759" s="4"/>
      <c r="D1759" s="328" t="s">
        <v>1607</v>
      </c>
      <c r="E1759" s="328"/>
      <c r="F1759" s="109">
        <v>37.799999999999997</v>
      </c>
      <c r="G1759" s="327"/>
    </row>
    <row r="1760" spans="2:7" ht="12.75" customHeight="1" x14ac:dyDescent="0.2">
      <c r="B1760" s="326"/>
      <c r="C1760" s="4"/>
      <c r="D1760" s="328" t="s">
        <v>1608</v>
      </c>
      <c r="E1760" s="328"/>
      <c r="F1760" s="109">
        <v>9.2799999999999994</v>
      </c>
      <c r="G1760" s="327"/>
    </row>
    <row r="1761" spans="2:7" ht="12.75" customHeight="1" x14ac:dyDescent="0.2">
      <c r="B1761" s="326"/>
      <c r="C1761" s="4"/>
      <c r="D1761" s="328" t="s">
        <v>1609</v>
      </c>
      <c r="E1761" s="328"/>
      <c r="F1761" s="107">
        <v>9.2799999999999994</v>
      </c>
      <c r="G1761" s="327"/>
    </row>
    <row r="1762" spans="2:7" ht="12.75" customHeight="1" x14ac:dyDescent="0.2">
      <c r="B1762" s="326"/>
      <c r="C1762" s="4"/>
      <c r="D1762" s="328" t="s">
        <v>1610</v>
      </c>
      <c r="E1762" s="328"/>
      <c r="F1762" s="107">
        <v>9.2799999999999994</v>
      </c>
      <c r="G1762" s="327"/>
    </row>
    <row r="1763" spans="2:7" ht="12.75" customHeight="1" x14ac:dyDescent="0.2">
      <c r="B1763" s="326"/>
      <c r="C1763" s="4"/>
      <c r="D1763" s="328" t="s">
        <v>1611</v>
      </c>
      <c r="E1763" s="328"/>
      <c r="F1763" s="109">
        <v>9.2799999999999994</v>
      </c>
      <c r="G1763" s="327"/>
    </row>
    <row r="1764" spans="2:7" ht="12.75" customHeight="1" x14ac:dyDescent="0.2">
      <c r="B1764" s="326"/>
      <c r="C1764" s="4"/>
      <c r="D1764" s="328" t="s">
        <v>1612</v>
      </c>
      <c r="E1764" s="328"/>
      <c r="F1764" s="109">
        <v>18.559999999999999</v>
      </c>
      <c r="G1764" s="327"/>
    </row>
    <row r="1765" spans="2:7" ht="12.75" customHeight="1" x14ac:dyDescent="0.2">
      <c r="B1765" s="326"/>
      <c r="C1765" s="4"/>
      <c r="D1765" s="328" t="s">
        <v>1613</v>
      </c>
      <c r="E1765" s="328"/>
      <c r="F1765" s="109">
        <v>37.119999999999997</v>
      </c>
      <c r="G1765" s="327"/>
    </row>
    <row r="1766" spans="2:7" ht="33" customHeight="1" x14ac:dyDescent="0.2">
      <c r="B1766" s="326"/>
      <c r="C1766" s="4"/>
      <c r="D1766" s="328" t="s">
        <v>1614</v>
      </c>
      <c r="E1766" s="328"/>
      <c r="F1766" s="107">
        <v>22.18</v>
      </c>
      <c r="G1766" s="327"/>
    </row>
    <row r="1767" spans="2:7" ht="12.75" customHeight="1" x14ac:dyDescent="0.2">
      <c r="B1767" s="326"/>
      <c r="C1767" s="4"/>
      <c r="D1767" s="329" t="s">
        <v>456</v>
      </c>
      <c r="E1767" s="329"/>
      <c r="F1767" s="109"/>
      <c r="G1767" s="327"/>
    </row>
    <row r="1768" spans="2:7" ht="12.75" customHeight="1" x14ac:dyDescent="0.2">
      <c r="B1768" s="326"/>
      <c r="C1768" s="4"/>
      <c r="D1768" s="328" t="s">
        <v>1615</v>
      </c>
      <c r="E1768" s="328"/>
      <c r="F1768" s="109">
        <v>18.28</v>
      </c>
      <c r="G1768" s="327"/>
    </row>
    <row r="1769" spans="2:7" ht="12.75" customHeight="1" x14ac:dyDescent="0.2">
      <c r="B1769" s="326"/>
      <c r="C1769" s="4"/>
      <c r="D1769" s="328" t="s">
        <v>1616</v>
      </c>
      <c r="E1769" s="328"/>
      <c r="F1769" s="109">
        <v>18.28</v>
      </c>
      <c r="G1769" s="327"/>
    </row>
    <row r="1770" spans="2:7" ht="12.75" customHeight="1" x14ac:dyDescent="0.2">
      <c r="B1770" s="326"/>
      <c r="C1770" s="4"/>
      <c r="D1770" s="328" t="s">
        <v>1617</v>
      </c>
      <c r="E1770" s="328"/>
      <c r="F1770" s="109">
        <v>18.559999999999999</v>
      </c>
      <c r="G1770" s="327"/>
    </row>
    <row r="1771" spans="2:7" ht="12.75" customHeight="1" x14ac:dyDescent="0.2">
      <c r="B1771" s="326"/>
      <c r="C1771" s="4"/>
      <c r="D1771" s="328" t="s">
        <v>1618</v>
      </c>
      <c r="E1771" s="328"/>
      <c r="F1771" s="109">
        <v>18.559999999999999</v>
      </c>
      <c r="G1771" s="327"/>
    </row>
    <row r="1772" spans="2:7" ht="12.75" customHeight="1" x14ac:dyDescent="0.2">
      <c r="B1772" s="326"/>
      <c r="C1772" s="4"/>
      <c r="D1772" s="328" t="s">
        <v>1619</v>
      </c>
      <c r="E1772" s="328"/>
      <c r="F1772" s="109">
        <v>18.559999999999999</v>
      </c>
      <c r="G1772" s="327"/>
    </row>
    <row r="1773" spans="2:7" ht="12.75" customHeight="1" x14ac:dyDescent="0.2">
      <c r="B1773" s="326"/>
      <c r="C1773" s="4"/>
      <c r="D1773" s="328" t="s">
        <v>1620</v>
      </c>
      <c r="E1773" s="328"/>
      <c r="F1773" s="109">
        <v>18.559999999999999</v>
      </c>
      <c r="G1773" s="327"/>
    </row>
    <row r="1774" spans="2:7" ht="12.75" customHeight="1" x14ac:dyDescent="0.2">
      <c r="B1774" s="326"/>
      <c r="C1774" s="4"/>
      <c r="D1774" s="328" t="s">
        <v>1621</v>
      </c>
      <c r="E1774" s="328"/>
      <c r="F1774" s="109">
        <v>18.559999999999999</v>
      </c>
      <c r="G1774" s="327"/>
    </row>
    <row r="1775" spans="2:7" ht="12.75" customHeight="1" x14ac:dyDescent="0.2">
      <c r="B1775" s="326"/>
      <c r="C1775" s="4"/>
      <c r="D1775" s="328" t="s">
        <v>1622</v>
      </c>
      <c r="E1775" s="328"/>
      <c r="F1775" s="109">
        <v>18.559999999999999</v>
      </c>
      <c r="G1775" s="327"/>
    </row>
    <row r="1776" spans="2:7" ht="12.75" customHeight="1" x14ac:dyDescent="0.2">
      <c r="B1776" s="326"/>
      <c r="C1776" s="4"/>
      <c r="D1776" s="328" t="s">
        <v>1623</v>
      </c>
      <c r="E1776" s="328"/>
      <c r="F1776" s="109">
        <v>18.28</v>
      </c>
      <c r="G1776" s="327"/>
    </row>
    <row r="1777" spans="2:7" ht="12.75" customHeight="1" x14ac:dyDescent="0.2">
      <c r="B1777" s="326"/>
      <c r="C1777" s="4"/>
      <c r="D1777" s="328" t="s">
        <v>1624</v>
      </c>
      <c r="E1777" s="328"/>
      <c r="F1777" s="109">
        <v>18.28</v>
      </c>
      <c r="G1777" s="327"/>
    </row>
    <row r="1778" spans="2:7" ht="12.75" customHeight="1" x14ac:dyDescent="0.2">
      <c r="B1778" s="326"/>
      <c r="C1778" s="4"/>
      <c r="D1778" s="328" t="s">
        <v>1625</v>
      </c>
      <c r="E1778" s="328"/>
      <c r="F1778" s="109">
        <v>18.559999999999999</v>
      </c>
      <c r="G1778" s="327"/>
    </row>
    <row r="1779" spans="2:7" ht="12.75" customHeight="1" x14ac:dyDescent="0.2">
      <c r="B1779" s="326"/>
      <c r="C1779" s="4"/>
      <c r="D1779" s="328" t="s">
        <v>1626</v>
      </c>
      <c r="E1779" s="328"/>
      <c r="F1779" s="109">
        <v>18.559999999999999</v>
      </c>
      <c r="G1779" s="327"/>
    </row>
    <row r="1780" spans="2:7" ht="12.75" customHeight="1" x14ac:dyDescent="0.2">
      <c r="B1780" s="326"/>
      <c r="C1780" s="4"/>
      <c r="D1780" s="328" t="s">
        <v>1627</v>
      </c>
      <c r="E1780" s="328"/>
      <c r="F1780" s="109">
        <v>18.559999999999999</v>
      </c>
      <c r="G1780" s="327"/>
    </row>
    <row r="1781" spans="2:7" ht="12.75" customHeight="1" x14ac:dyDescent="0.2">
      <c r="B1781" s="326"/>
      <c r="C1781" s="4"/>
      <c r="D1781" s="328" t="s">
        <v>1628</v>
      </c>
      <c r="E1781" s="328"/>
      <c r="F1781" s="109">
        <v>18.559999999999999</v>
      </c>
      <c r="G1781" s="327"/>
    </row>
    <row r="1782" spans="2:7" ht="12.75" customHeight="1" x14ac:dyDescent="0.2">
      <c r="B1782" s="326"/>
      <c r="C1782" s="4"/>
      <c r="D1782" s="328" t="s">
        <v>1629</v>
      </c>
      <c r="E1782" s="328"/>
      <c r="F1782" s="109">
        <v>9.2799999999999994</v>
      </c>
      <c r="G1782" s="327"/>
    </row>
    <row r="1783" spans="2:7" ht="12.75" customHeight="1" x14ac:dyDescent="0.2">
      <c r="B1783" s="326"/>
      <c r="C1783" s="4"/>
      <c r="D1783" s="328" t="s">
        <v>1630</v>
      </c>
      <c r="E1783" s="328"/>
      <c r="F1783" s="109">
        <v>9.2799999999999994</v>
      </c>
      <c r="G1783" s="327"/>
    </row>
    <row r="1784" spans="2:7" ht="12.75" customHeight="1" x14ac:dyDescent="0.2">
      <c r="B1784" s="326"/>
      <c r="C1784" s="4"/>
      <c r="D1784" s="328" t="s">
        <v>1631</v>
      </c>
      <c r="E1784" s="328"/>
      <c r="F1784" s="109">
        <v>18.559999999999999</v>
      </c>
      <c r="G1784" s="327"/>
    </row>
    <row r="1785" spans="2:7" ht="12.75" customHeight="1" x14ac:dyDescent="0.2">
      <c r="B1785" s="326"/>
      <c r="C1785" s="4"/>
      <c r="D1785" s="328" t="s">
        <v>1632</v>
      </c>
      <c r="E1785" s="328"/>
      <c r="F1785" s="109">
        <v>18.559999999999999</v>
      </c>
      <c r="G1785" s="327"/>
    </row>
    <row r="1786" spans="2:7" ht="12.75" customHeight="1" x14ac:dyDescent="0.2">
      <c r="B1786" s="326"/>
      <c r="C1786" s="4"/>
      <c r="D1786" s="328" t="s">
        <v>1633</v>
      </c>
      <c r="E1786" s="328"/>
      <c r="F1786" s="109">
        <v>18.559999999999999</v>
      </c>
      <c r="G1786" s="327"/>
    </row>
    <row r="1787" spans="2:7" ht="12.75" customHeight="1" x14ac:dyDescent="0.2">
      <c r="B1787" s="326"/>
      <c r="C1787" s="4"/>
      <c r="D1787" s="328" t="s">
        <v>1634</v>
      </c>
      <c r="E1787" s="328"/>
      <c r="F1787" s="109">
        <v>4.54</v>
      </c>
      <c r="G1787" s="327"/>
    </row>
    <row r="1788" spans="2:7" ht="12.75" customHeight="1" x14ac:dyDescent="0.2">
      <c r="B1788" s="326"/>
      <c r="C1788" s="4"/>
      <c r="D1788" s="329" t="s">
        <v>830</v>
      </c>
      <c r="E1788" s="329"/>
      <c r="F1788" s="109"/>
      <c r="G1788" s="327"/>
    </row>
    <row r="1789" spans="2:7" ht="12.75" customHeight="1" x14ac:dyDescent="0.2">
      <c r="B1789" s="326"/>
      <c r="C1789" s="4"/>
      <c r="D1789" s="328" t="s">
        <v>1635</v>
      </c>
      <c r="E1789" s="328"/>
      <c r="F1789" s="109">
        <v>6.72</v>
      </c>
      <c r="G1789" s="327"/>
    </row>
    <row r="1790" spans="2:7" ht="12.75" customHeight="1" x14ac:dyDescent="0.2">
      <c r="B1790" s="325" t="s">
        <v>166</v>
      </c>
      <c r="C1790" s="325"/>
      <c r="D1790" s="325"/>
      <c r="E1790" s="36" t="str">
        <f>VLOOKUP(B1790,'Planilha Orçamentária'!$1:$1048576,4,0)</f>
        <v>SOBRE PISOS</v>
      </c>
      <c r="F1790" s="102"/>
      <c r="G1790" s="103"/>
    </row>
    <row r="1791" spans="2:7" ht="38.25" customHeight="1" x14ac:dyDescent="0.2">
      <c r="B1791" s="343">
        <v>190602</v>
      </c>
      <c r="C1791" s="4" t="s">
        <v>19</v>
      </c>
      <c r="D1791" s="104" t="str">
        <f>VLOOKUP(B1791,'Planilha Orçamentária'!$N$10:$Q$330,2,0)</f>
        <v>10.4.1</v>
      </c>
      <c r="E1791" s="105" t="str">
        <f>VLOOKUP(B1791,'Planilha Orçamentária'!$N$9:$Q$330,3,0)</f>
        <v>Pintura sobre piso, aplicação manual, com duas demãos de tinta à base de resinas acrílicas, marcas de referência Suvinil, Coral, Sherwin Williams NovaCor, Metalatex ou equivalente</v>
      </c>
      <c r="F1791" s="108" t="str">
        <f>VLOOKUP(B1791,'Planilha Orçamentária'!$N$9:$Q$330,4,0)</f>
        <v>m2</v>
      </c>
      <c r="G1791" s="327">
        <f>SUM(F1793)</f>
        <v>280.31</v>
      </c>
    </row>
    <row r="1792" spans="2:7" ht="12.75" customHeight="1" x14ac:dyDescent="0.2">
      <c r="B1792" s="343"/>
      <c r="C1792" s="4"/>
      <c r="D1792" s="329" t="s">
        <v>547</v>
      </c>
      <c r="E1792" s="329"/>
      <c r="F1792" s="108"/>
      <c r="G1792" s="327"/>
    </row>
    <row r="1793" spans="2:7" ht="12.75" customHeight="1" x14ac:dyDescent="0.2">
      <c r="B1793" s="343"/>
      <c r="C1793" s="4"/>
      <c r="D1793" s="330" t="s">
        <v>1114</v>
      </c>
      <c r="E1793" s="330"/>
      <c r="F1793" s="107">
        <v>280.31</v>
      </c>
      <c r="G1793" s="327"/>
    </row>
    <row r="1794" spans="2:7" ht="12.75" customHeight="1" x14ac:dyDescent="0.2">
      <c r="B1794" s="325" t="s">
        <v>169</v>
      </c>
      <c r="C1794" s="325"/>
      <c r="D1794" s="325"/>
      <c r="E1794" s="36" t="str">
        <f>VLOOKUP(B1794,'Planilha Orçamentária'!$1:$1048576,4,0)</f>
        <v>IMPERMEABILIZANTE</v>
      </c>
      <c r="F1794" s="102"/>
      <c r="G1794" s="103"/>
    </row>
    <row r="1795" spans="2:7" ht="12.75" customHeight="1" x14ac:dyDescent="0.2">
      <c r="B1795" s="343">
        <v>100203</v>
      </c>
      <c r="C1795" s="4" t="s">
        <v>19</v>
      </c>
      <c r="D1795" s="104" t="str">
        <f>VLOOKUP(B1795,'Planilha Orçamentária'!$N$10:$Q$330,2,0)</f>
        <v>10.5.1</v>
      </c>
      <c r="E1795" s="105" t="str">
        <f>VLOOKUP(B1795,'Planilha Orçamentária'!$N$9:$Q$330,3,0)</f>
        <v>Pintura impermeabilizante com igolflex ou equivalente a 3 demãos</v>
      </c>
      <c r="F1795" s="108" t="str">
        <f>VLOOKUP(B1795,'Planilha Orçamentária'!$N$9:$Q$330,4,0)</f>
        <v>m2</v>
      </c>
      <c r="G1795" s="327">
        <f>SUM(F1797:F1799)</f>
        <v>283.83</v>
      </c>
    </row>
    <row r="1796" spans="2:7" ht="12.75" customHeight="1" x14ac:dyDescent="0.2">
      <c r="B1796" s="343"/>
      <c r="C1796" s="4"/>
      <c r="D1796" s="329" t="s">
        <v>491</v>
      </c>
      <c r="E1796" s="329"/>
      <c r="F1796" s="108"/>
      <c r="G1796" s="327"/>
    </row>
    <row r="1797" spans="2:7" ht="12.75" customHeight="1" x14ac:dyDescent="0.2">
      <c r="B1797" s="343"/>
      <c r="C1797" s="4"/>
      <c r="D1797" s="328" t="s">
        <v>1636</v>
      </c>
      <c r="E1797" s="328"/>
      <c r="F1797" s="109">
        <v>3.52</v>
      </c>
      <c r="G1797" s="327"/>
    </row>
    <row r="1798" spans="2:7" ht="12.75" customHeight="1" x14ac:dyDescent="0.2">
      <c r="B1798" s="343"/>
      <c r="C1798" s="4"/>
      <c r="D1798" s="329" t="s">
        <v>547</v>
      </c>
      <c r="E1798" s="329"/>
      <c r="F1798" s="107"/>
      <c r="G1798" s="327"/>
    </row>
    <row r="1799" spans="2:7" ht="12.75" customHeight="1" x14ac:dyDescent="0.2">
      <c r="B1799" s="343"/>
      <c r="C1799" s="4"/>
      <c r="D1799" s="328" t="s">
        <v>1637</v>
      </c>
      <c r="E1799" s="328"/>
      <c r="F1799" s="107">
        <v>280.31</v>
      </c>
      <c r="G1799" s="327"/>
    </row>
    <row r="1800" spans="2:7" ht="12.75" customHeight="1" x14ac:dyDescent="0.2">
      <c r="B1800" s="325" t="s">
        <v>172</v>
      </c>
      <c r="C1800" s="325"/>
      <c r="D1800" s="325"/>
      <c r="E1800" s="36" t="str">
        <f>VLOOKUP(B1800,'Planilha Orçamentária'!$1:$1048576,4,0)</f>
        <v>SOBRE CONCRETO</v>
      </c>
      <c r="F1800" s="102"/>
      <c r="G1800" s="103"/>
    </row>
    <row r="1801" spans="2:7" ht="51" customHeight="1" x14ac:dyDescent="0.2">
      <c r="B1801" s="359">
        <v>190204</v>
      </c>
      <c r="C1801" s="2" t="s">
        <v>19</v>
      </c>
      <c r="D1801" s="104" t="str">
        <f>VLOOKUP(B1801,'Planilha Orçamentária'!$N$10:$Q$330,2,0)</f>
        <v>10.6.1</v>
      </c>
      <c r="E1801" s="105" t="str">
        <f>VLOOKUP(B1801,'Planilha Orçamentária'!$N$9:$Q$330,3,0)</f>
        <v>Pintura sobre cobogós de concreto, aplicação manual, com duas demãos de tinta látex acrílico premium, referência Suvinil, Coral e Metalatex, inclusive uma demão de liquido selador acrílico, referência Suvinil, Coral ou Metalatex ou equivalente</v>
      </c>
      <c r="F1801" s="108" t="str">
        <f>VLOOKUP(B1801,'Planilha Orçamentária'!$N$9:$Q$330,4,0)</f>
        <v>m2</v>
      </c>
      <c r="G1801" s="333">
        <f>SUM(F1803:F1804)</f>
        <v>124.68</v>
      </c>
    </row>
    <row r="1802" spans="2:7" ht="12.75" customHeight="1" x14ac:dyDescent="0.2">
      <c r="B1802" s="359"/>
      <c r="C1802" s="2"/>
      <c r="D1802" s="329" t="s">
        <v>423</v>
      </c>
      <c r="E1802" s="329"/>
      <c r="F1802" s="104"/>
      <c r="G1802" s="333"/>
    </row>
    <row r="1803" spans="2:7" ht="12.75" customHeight="1" x14ac:dyDescent="0.2">
      <c r="B1803" s="359"/>
      <c r="C1803" s="2"/>
      <c r="D1803" s="328" t="s">
        <v>1638</v>
      </c>
      <c r="E1803" s="328"/>
      <c r="F1803" s="107">
        <v>63.4</v>
      </c>
      <c r="G1803" s="333"/>
    </row>
    <row r="1804" spans="2:7" ht="12.75" customHeight="1" x14ac:dyDescent="0.2">
      <c r="B1804" s="359"/>
      <c r="C1804" s="2"/>
      <c r="D1804" s="328" t="s">
        <v>1639</v>
      </c>
      <c r="E1804" s="328"/>
      <c r="F1804" s="107">
        <v>61.28</v>
      </c>
      <c r="G1804" s="333"/>
    </row>
    <row r="1805" spans="2:7" x14ac:dyDescent="0.2">
      <c r="B1805" s="130"/>
      <c r="C1805" s="134"/>
      <c r="D1805" s="134"/>
      <c r="E1805" s="134"/>
      <c r="F1805" s="134"/>
    </row>
    <row r="1806" spans="2:7" x14ac:dyDescent="0.2">
      <c r="B1806" s="325">
        <v>11</v>
      </c>
      <c r="C1806" s="325"/>
      <c r="D1806" s="325"/>
      <c r="E1806" s="36" t="str">
        <f>VLOOKUP(B1806,'Planilha Orçamentária'!$1:$1048576,4,0)</f>
        <v>INSTALAÇÕES ELÉTRICAS</v>
      </c>
      <c r="F1806" s="102"/>
      <c r="G1806" s="103"/>
    </row>
    <row r="1807" spans="2:7" ht="51" customHeight="1" x14ac:dyDescent="0.2">
      <c r="B1807" s="353">
        <v>181003</v>
      </c>
      <c r="C1807" s="347" t="s">
        <v>19</v>
      </c>
      <c r="D1807" s="104" t="str">
        <f>VLOOKUP(B1807,'Planilha Orçamentária'!$N$10:$Q$330,2,0)</f>
        <v>11.1.1</v>
      </c>
      <c r="E1807" s="105" t="str">
        <f>VLOOKUP(B1807,'Planilha Orçamentária'!$N$9:$Q$330,3,0)</f>
        <v>Luminaria embutir compl., corpo ch. aço pintada branca, refletor aletas parabólicas alum.alta pureza e refletância inclusive 2 lâmpadas LED T8 9W temp. de cor 5000k c/ 60cm - REF. CE216AL-N - AMES, 6024 - LUMAVI OU EQUIVALENTE</v>
      </c>
      <c r="F1807" s="108" t="str">
        <f>VLOOKUP(B1807,'Planilha Orçamentária'!$N$9:$Q$330,4,0)</f>
        <v>und</v>
      </c>
      <c r="G1807" s="327">
        <f>SUM(F1809:F1812)</f>
        <v>4</v>
      </c>
    </row>
    <row r="1808" spans="2:7" ht="12.75" customHeight="1" x14ac:dyDescent="0.2">
      <c r="B1808" s="353"/>
      <c r="C1808" s="347"/>
      <c r="D1808" s="329" t="s">
        <v>423</v>
      </c>
      <c r="E1808" s="329"/>
      <c r="F1808" s="108"/>
      <c r="G1808" s="327"/>
    </row>
    <row r="1809" spans="2:7" ht="12.75" customHeight="1" x14ac:dyDescent="0.2">
      <c r="B1809" s="353"/>
      <c r="C1809" s="347"/>
      <c r="D1809" s="328" t="s">
        <v>1640</v>
      </c>
      <c r="E1809" s="328"/>
      <c r="F1809" s="107">
        <v>1</v>
      </c>
      <c r="G1809" s="327"/>
    </row>
    <row r="1810" spans="2:7" ht="12.75" customHeight="1" x14ac:dyDescent="0.2">
      <c r="B1810" s="353"/>
      <c r="C1810" s="347"/>
      <c r="D1810" s="328" t="s">
        <v>1641</v>
      </c>
      <c r="E1810" s="328"/>
      <c r="F1810" s="129">
        <v>1</v>
      </c>
      <c r="G1810" s="327"/>
    </row>
    <row r="1811" spans="2:7" ht="12.75" customHeight="1" x14ac:dyDescent="0.2">
      <c r="B1811" s="353"/>
      <c r="C1811" s="347"/>
      <c r="D1811" s="328" t="s">
        <v>1642</v>
      </c>
      <c r="E1811" s="328"/>
      <c r="F1811" s="129">
        <v>1</v>
      </c>
      <c r="G1811" s="327"/>
    </row>
    <row r="1812" spans="2:7" ht="12.75" customHeight="1" x14ac:dyDescent="0.2">
      <c r="B1812" s="353"/>
      <c r="C1812" s="347"/>
      <c r="D1812" s="328" t="s">
        <v>1643</v>
      </c>
      <c r="E1812" s="328"/>
      <c r="F1812" s="129">
        <v>1</v>
      </c>
      <c r="G1812" s="327"/>
    </row>
    <row r="1813" spans="2:7" ht="51" customHeight="1" x14ac:dyDescent="0.2">
      <c r="B1813" s="359">
        <v>181002</v>
      </c>
      <c r="C1813" s="2" t="s">
        <v>19</v>
      </c>
      <c r="D1813" s="104" t="str">
        <f>VLOOKUP(B1813,'Planilha Orçamentária'!$N$10:$Q$330,2,0)</f>
        <v>11.1.2</v>
      </c>
      <c r="E1813" s="105" t="str">
        <f>VLOOKUP(B1813,'Planilha Orçamentária'!$N$9:$Q$330,3,0)</f>
        <v>Luminaria sobrepor compl., corpo ch. aço pintada branca, refletor aletas parabólicas alum.alta pureza e refletância inclusive 2 lâmpadas LED T8 20W temp. de cor 5000k bivolt c/ 1,20m - Ref. CS232AL-N - AMES, 2447 - LUMAVI OU EQUIVALENTE</v>
      </c>
      <c r="F1813" s="108" t="str">
        <f>VLOOKUP(B1813,'Planilha Orçamentária'!$N$9:$Q$330,4,0)</f>
        <v>und</v>
      </c>
      <c r="G1813" s="327">
        <f>SUM(F1814:F1862)</f>
        <v>185</v>
      </c>
    </row>
    <row r="1814" spans="2:7" ht="12.75" customHeight="1" x14ac:dyDescent="0.2">
      <c r="B1814" s="359"/>
      <c r="C1814" s="2"/>
      <c r="D1814" s="329" t="s">
        <v>423</v>
      </c>
      <c r="E1814" s="329"/>
      <c r="F1814" s="109"/>
      <c r="G1814" s="327"/>
    </row>
    <row r="1815" spans="2:7" ht="12.75" customHeight="1" x14ac:dyDescent="0.2">
      <c r="B1815" s="359"/>
      <c r="C1815" s="2"/>
      <c r="D1815" s="328" t="s">
        <v>1644</v>
      </c>
      <c r="E1815" s="328"/>
      <c r="F1815" s="107">
        <v>2</v>
      </c>
      <c r="G1815" s="327"/>
    </row>
    <row r="1816" spans="2:7" ht="12.75" customHeight="1" x14ac:dyDescent="0.2">
      <c r="B1816" s="359"/>
      <c r="C1816" s="2"/>
      <c r="D1816" s="328" t="s">
        <v>1645</v>
      </c>
      <c r="E1816" s="328"/>
      <c r="F1816" s="107">
        <v>4</v>
      </c>
      <c r="G1816" s="327"/>
    </row>
    <row r="1817" spans="2:7" ht="12.75" customHeight="1" x14ac:dyDescent="0.2">
      <c r="B1817" s="359"/>
      <c r="C1817" s="2"/>
      <c r="D1817" s="328" t="s">
        <v>1646</v>
      </c>
      <c r="E1817" s="328"/>
      <c r="F1817" s="107">
        <v>4</v>
      </c>
      <c r="G1817" s="327"/>
    </row>
    <row r="1818" spans="2:7" ht="12.75" customHeight="1" x14ac:dyDescent="0.2">
      <c r="B1818" s="359"/>
      <c r="C1818" s="2"/>
      <c r="D1818" s="328" t="s">
        <v>1647</v>
      </c>
      <c r="E1818" s="328"/>
      <c r="F1818" s="107">
        <v>4</v>
      </c>
      <c r="G1818" s="327"/>
    </row>
    <row r="1819" spans="2:7" ht="12.75" customHeight="1" x14ac:dyDescent="0.2">
      <c r="B1819" s="359"/>
      <c r="C1819" s="2"/>
      <c r="D1819" s="328" t="s">
        <v>1648</v>
      </c>
      <c r="E1819" s="328"/>
      <c r="F1819" s="107">
        <v>4</v>
      </c>
      <c r="G1819" s="327"/>
    </row>
    <row r="1820" spans="2:7" ht="12.75" customHeight="1" x14ac:dyDescent="0.2">
      <c r="B1820" s="359"/>
      <c r="C1820" s="2"/>
      <c r="D1820" s="328" t="s">
        <v>1649</v>
      </c>
      <c r="E1820" s="328"/>
      <c r="F1820" s="107">
        <v>2</v>
      </c>
      <c r="G1820" s="327"/>
    </row>
    <row r="1821" spans="2:7" ht="12.75" customHeight="1" x14ac:dyDescent="0.2">
      <c r="B1821" s="359"/>
      <c r="C1821" s="2"/>
      <c r="D1821" s="328" t="s">
        <v>1650</v>
      </c>
      <c r="E1821" s="328"/>
      <c r="F1821" s="107">
        <v>2</v>
      </c>
      <c r="G1821" s="327"/>
    </row>
    <row r="1822" spans="2:7" ht="12.75" customHeight="1" x14ac:dyDescent="0.2">
      <c r="B1822" s="359"/>
      <c r="C1822" s="2"/>
      <c r="D1822" s="328" t="s">
        <v>1651</v>
      </c>
      <c r="E1822" s="328"/>
      <c r="F1822" s="107">
        <v>3</v>
      </c>
      <c r="G1822" s="327"/>
    </row>
    <row r="1823" spans="2:7" ht="12.75" customHeight="1" x14ac:dyDescent="0.2">
      <c r="B1823" s="359"/>
      <c r="C1823" s="2"/>
      <c r="D1823" s="328" t="s">
        <v>1652</v>
      </c>
      <c r="E1823" s="328"/>
      <c r="F1823" s="107">
        <v>2</v>
      </c>
      <c r="G1823" s="327"/>
    </row>
    <row r="1824" spans="2:7" ht="12.75" customHeight="1" x14ac:dyDescent="0.2">
      <c r="B1824" s="359"/>
      <c r="C1824" s="2"/>
      <c r="D1824" s="328" t="s">
        <v>1653</v>
      </c>
      <c r="E1824" s="328"/>
      <c r="F1824" s="107">
        <v>2</v>
      </c>
      <c r="G1824" s="327"/>
    </row>
    <row r="1825" spans="2:7" ht="12.75" customHeight="1" x14ac:dyDescent="0.2">
      <c r="B1825" s="359"/>
      <c r="C1825" s="2"/>
      <c r="D1825" s="328" t="s">
        <v>1654</v>
      </c>
      <c r="E1825" s="328"/>
      <c r="F1825" s="107">
        <v>18</v>
      </c>
      <c r="G1825" s="327"/>
    </row>
    <row r="1826" spans="2:7" ht="12.75" customHeight="1" x14ac:dyDescent="0.2">
      <c r="B1826" s="359"/>
      <c r="C1826" s="2"/>
      <c r="D1826" s="328" t="s">
        <v>1655</v>
      </c>
      <c r="E1826" s="328"/>
      <c r="F1826" s="107">
        <v>4</v>
      </c>
      <c r="G1826" s="327"/>
    </row>
    <row r="1827" spans="2:7" ht="12.75" customHeight="1" x14ac:dyDescent="0.2">
      <c r="B1827" s="359"/>
      <c r="C1827" s="2"/>
      <c r="D1827" s="328" t="s">
        <v>1656</v>
      </c>
      <c r="E1827" s="328"/>
      <c r="F1827" s="107">
        <v>4</v>
      </c>
      <c r="G1827" s="327"/>
    </row>
    <row r="1828" spans="2:7" ht="12.75" customHeight="1" x14ac:dyDescent="0.2">
      <c r="B1828" s="359"/>
      <c r="C1828" s="2"/>
      <c r="D1828" s="328" t="s">
        <v>1657</v>
      </c>
      <c r="E1828" s="328"/>
      <c r="F1828" s="107">
        <v>4</v>
      </c>
      <c r="G1828" s="327"/>
    </row>
    <row r="1829" spans="2:7" ht="12.75" customHeight="1" x14ac:dyDescent="0.2">
      <c r="B1829" s="359"/>
      <c r="C1829" s="2"/>
      <c r="D1829" s="328" t="s">
        <v>1658</v>
      </c>
      <c r="E1829" s="328"/>
      <c r="F1829" s="107">
        <v>2</v>
      </c>
      <c r="G1829" s="327"/>
    </row>
    <row r="1830" spans="2:7" ht="12.75" customHeight="1" x14ac:dyDescent="0.2">
      <c r="B1830" s="359"/>
      <c r="C1830" s="2"/>
      <c r="D1830" s="328" t="s">
        <v>1659</v>
      </c>
      <c r="E1830" s="328"/>
      <c r="F1830" s="107">
        <v>1</v>
      </c>
      <c r="G1830" s="327"/>
    </row>
    <row r="1831" spans="2:7" ht="12.75" customHeight="1" x14ac:dyDescent="0.2">
      <c r="B1831" s="359"/>
      <c r="C1831" s="2"/>
      <c r="D1831" s="328" t="s">
        <v>1660</v>
      </c>
      <c r="E1831" s="328"/>
      <c r="F1831" s="107">
        <v>2</v>
      </c>
      <c r="G1831" s="327"/>
    </row>
    <row r="1832" spans="2:7" ht="12.75" customHeight="1" x14ac:dyDescent="0.2">
      <c r="B1832" s="359"/>
      <c r="C1832" s="2"/>
      <c r="D1832" s="328" t="s">
        <v>1661</v>
      </c>
      <c r="E1832" s="328"/>
      <c r="F1832" s="107">
        <v>1</v>
      </c>
      <c r="G1832" s="327"/>
    </row>
    <row r="1833" spans="2:7" ht="12.75" customHeight="1" x14ac:dyDescent="0.2">
      <c r="B1833" s="359"/>
      <c r="C1833" s="2"/>
      <c r="D1833" s="328" t="s">
        <v>1662</v>
      </c>
      <c r="E1833" s="328"/>
      <c r="F1833" s="107">
        <v>1</v>
      </c>
      <c r="G1833" s="327"/>
    </row>
    <row r="1834" spans="2:7" ht="12.75" customHeight="1" x14ac:dyDescent="0.2">
      <c r="B1834" s="359"/>
      <c r="C1834" s="2"/>
      <c r="D1834" s="328" t="s">
        <v>1663</v>
      </c>
      <c r="E1834" s="328"/>
      <c r="F1834" s="107">
        <v>2</v>
      </c>
      <c r="G1834" s="327"/>
    </row>
    <row r="1835" spans="2:7" ht="12.75" customHeight="1" x14ac:dyDescent="0.2">
      <c r="B1835" s="359"/>
      <c r="C1835" s="2"/>
      <c r="D1835" s="328" t="s">
        <v>1664</v>
      </c>
      <c r="E1835" s="328"/>
      <c r="F1835" s="107">
        <v>4</v>
      </c>
      <c r="G1835" s="327"/>
    </row>
    <row r="1836" spans="2:7" ht="12.75" customHeight="1" x14ac:dyDescent="0.2">
      <c r="B1836" s="359"/>
      <c r="C1836" s="2"/>
      <c r="D1836" s="328" t="s">
        <v>1665</v>
      </c>
      <c r="E1836" s="328"/>
      <c r="F1836" s="107">
        <v>9</v>
      </c>
      <c r="G1836" s="327"/>
    </row>
    <row r="1837" spans="2:7" ht="12.75" customHeight="1" x14ac:dyDescent="0.2">
      <c r="B1837" s="359"/>
      <c r="C1837" s="2"/>
      <c r="D1837" s="328" t="s">
        <v>1666</v>
      </c>
      <c r="E1837" s="328"/>
      <c r="F1837" s="107">
        <v>10</v>
      </c>
      <c r="G1837" s="327"/>
    </row>
    <row r="1838" spans="2:7" ht="12.75" customHeight="1" x14ac:dyDescent="0.2">
      <c r="B1838" s="359"/>
      <c r="C1838" s="2"/>
      <c r="D1838" s="329" t="s">
        <v>456</v>
      </c>
      <c r="E1838" s="329"/>
      <c r="F1838" s="107"/>
      <c r="G1838" s="327"/>
    </row>
    <row r="1839" spans="2:7" ht="12.75" customHeight="1" x14ac:dyDescent="0.2">
      <c r="B1839" s="359"/>
      <c r="C1839" s="2"/>
      <c r="D1839" s="328" t="s">
        <v>1667</v>
      </c>
      <c r="E1839" s="328"/>
      <c r="F1839" s="107">
        <v>4</v>
      </c>
      <c r="G1839" s="327"/>
    </row>
    <row r="1840" spans="2:7" ht="12.75" customHeight="1" x14ac:dyDescent="0.2">
      <c r="B1840" s="359"/>
      <c r="C1840" s="2"/>
      <c r="D1840" s="328" t="s">
        <v>1668</v>
      </c>
      <c r="E1840" s="328"/>
      <c r="F1840" s="107">
        <v>4</v>
      </c>
      <c r="G1840" s="327"/>
    </row>
    <row r="1841" spans="2:7" ht="12.75" customHeight="1" x14ac:dyDescent="0.2">
      <c r="B1841" s="359"/>
      <c r="C1841" s="2"/>
      <c r="D1841" s="328" t="s">
        <v>1669</v>
      </c>
      <c r="E1841" s="328"/>
      <c r="F1841" s="107">
        <v>4</v>
      </c>
      <c r="G1841" s="327"/>
    </row>
    <row r="1842" spans="2:7" ht="12.75" customHeight="1" x14ac:dyDescent="0.2">
      <c r="B1842" s="359"/>
      <c r="C1842" s="2"/>
      <c r="D1842" s="328" t="s">
        <v>1670</v>
      </c>
      <c r="E1842" s="328"/>
      <c r="F1842" s="107">
        <v>4</v>
      </c>
      <c r="G1842" s="327"/>
    </row>
    <row r="1843" spans="2:7" ht="12.75" customHeight="1" x14ac:dyDescent="0.2">
      <c r="B1843" s="359"/>
      <c r="C1843" s="2"/>
      <c r="D1843" s="328" t="s">
        <v>1671</v>
      </c>
      <c r="E1843" s="328"/>
      <c r="F1843" s="107">
        <v>4</v>
      </c>
      <c r="G1843" s="327"/>
    </row>
    <row r="1844" spans="2:7" ht="12.75" customHeight="1" x14ac:dyDescent="0.2">
      <c r="B1844" s="359"/>
      <c r="C1844" s="2"/>
      <c r="D1844" s="328" t="s">
        <v>1394</v>
      </c>
      <c r="E1844" s="328"/>
      <c r="F1844" s="107">
        <v>2</v>
      </c>
      <c r="G1844" s="327"/>
    </row>
    <row r="1845" spans="2:7" ht="12.75" customHeight="1" x14ac:dyDescent="0.2">
      <c r="B1845" s="359"/>
      <c r="C1845" s="2"/>
      <c r="D1845" s="328" t="s">
        <v>1672</v>
      </c>
      <c r="E1845" s="328"/>
      <c r="F1845" s="107">
        <v>2</v>
      </c>
      <c r="G1845" s="327"/>
    </row>
    <row r="1846" spans="2:7" ht="12.75" customHeight="1" x14ac:dyDescent="0.2">
      <c r="B1846" s="359"/>
      <c r="C1846" s="2"/>
      <c r="D1846" s="328" t="s">
        <v>1673</v>
      </c>
      <c r="E1846" s="328"/>
      <c r="F1846" s="107">
        <v>2</v>
      </c>
      <c r="G1846" s="327"/>
    </row>
    <row r="1847" spans="2:7" ht="12.75" customHeight="1" x14ac:dyDescent="0.2">
      <c r="B1847" s="359"/>
      <c r="C1847" s="2"/>
      <c r="D1847" s="328" t="s">
        <v>1674</v>
      </c>
      <c r="E1847" s="328"/>
      <c r="F1847" s="107">
        <v>4</v>
      </c>
      <c r="G1847" s="327"/>
    </row>
    <row r="1848" spans="2:7" ht="12.75" customHeight="1" x14ac:dyDescent="0.2">
      <c r="B1848" s="359"/>
      <c r="C1848" s="2"/>
      <c r="D1848" s="328" t="s">
        <v>1675</v>
      </c>
      <c r="E1848" s="328"/>
      <c r="F1848" s="107">
        <v>4</v>
      </c>
      <c r="G1848" s="327"/>
    </row>
    <row r="1849" spans="2:7" ht="12.75" customHeight="1" x14ac:dyDescent="0.2">
      <c r="B1849" s="359"/>
      <c r="C1849" s="2"/>
      <c r="D1849" s="328" t="s">
        <v>1676</v>
      </c>
      <c r="E1849" s="328"/>
      <c r="F1849" s="107">
        <v>4</v>
      </c>
      <c r="G1849" s="327"/>
    </row>
    <row r="1850" spans="2:7" ht="12.75" customHeight="1" x14ac:dyDescent="0.2">
      <c r="B1850" s="359"/>
      <c r="C1850" s="2"/>
      <c r="D1850" s="328" t="s">
        <v>1677</v>
      </c>
      <c r="E1850" s="328"/>
      <c r="F1850" s="107">
        <v>4</v>
      </c>
      <c r="G1850" s="327"/>
    </row>
    <row r="1851" spans="2:7" ht="12.75" customHeight="1" x14ac:dyDescent="0.2">
      <c r="B1851" s="359"/>
      <c r="C1851" s="2"/>
      <c r="D1851" s="328" t="s">
        <v>1678</v>
      </c>
      <c r="E1851" s="328"/>
      <c r="F1851" s="107">
        <v>4</v>
      </c>
      <c r="G1851" s="327"/>
    </row>
    <row r="1852" spans="2:7" ht="12.75" customHeight="1" x14ac:dyDescent="0.2">
      <c r="B1852" s="359"/>
      <c r="C1852" s="2"/>
      <c r="D1852" s="328" t="s">
        <v>1679</v>
      </c>
      <c r="E1852" s="328"/>
      <c r="F1852" s="107">
        <v>4</v>
      </c>
      <c r="G1852" s="327"/>
    </row>
    <row r="1853" spans="2:7" ht="12.75" customHeight="1" x14ac:dyDescent="0.2">
      <c r="B1853" s="359"/>
      <c r="C1853" s="2"/>
      <c r="D1853" s="328" t="s">
        <v>1680</v>
      </c>
      <c r="E1853" s="328"/>
      <c r="F1853" s="107">
        <v>2</v>
      </c>
      <c r="G1853" s="327"/>
    </row>
    <row r="1854" spans="2:7" ht="12.75" customHeight="1" x14ac:dyDescent="0.2">
      <c r="B1854" s="359"/>
      <c r="C1854" s="2"/>
      <c r="D1854" s="328" t="s">
        <v>1681</v>
      </c>
      <c r="E1854" s="328"/>
      <c r="F1854" s="107">
        <v>2</v>
      </c>
      <c r="G1854" s="327"/>
    </row>
    <row r="1855" spans="2:7" ht="12.75" customHeight="1" x14ac:dyDescent="0.2">
      <c r="B1855" s="359"/>
      <c r="C1855" s="2"/>
      <c r="D1855" s="328" t="s">
        <v>1682</v>
      </c>
      <c r="E1855" s="328"/>
      <c r="F1855" s="107">
        <v>4</v>
      </c>
      <c r="G1855" s="327"/>
    </row>
    <row r="1856" spans="2:7" ht="12.75" customHeight="1" x14ac:dyDescent="0.2">
      <c r="B1856" s="359"/>
      <c r="C1856" s="2"/>
      <c r="D1856" s="328" t="s">
        <v>1683</v>
      </c>
      <c r="E1856" s="328"/>
      <c r="F1856" s="107">
        <v>4</v>
      </c>
      <c r="G1856" s="327"/>
    </row>
    <row r="1857" spans="2:7" ht="12.75" customHeight="1" x14ac:dyDescent="0.2">
      <c r="B1857" s="359"/>
      <c r="C1857" s="2"/>
      <c r="D1857" s="328" t="s">
        <v>1684</v>
      </c>
      <c r="E1857" s="328"/>
      <c r="F1857" s="107">
        <v>4</v>
      </c>
      <c r="G1857" s="327"/>
    </row>
    <row r="1858" spans="2:7" ht="12.75" customHeight="1" x14ac:dyDescent="0.2">
      <c r="B1858" s="359"/>
      <c r="C1858" s="2"/>
      <c r="D1858" s="328" t="s">
        <v>1685</v>
      </c>
      <c r="E1858" s="328"/>
      <c r="F1858" s="107">
        <v>4</v>
      </c>
      <c r="G1858" s="327"/>
    </row>
    <row r="1859" spans="2:7" ht="12.75" customHeight="1" x14ac:dyDescent="0.2">
      <c r="B1859" s="359"/>
      <c r="C1859" s="2"/>
      <c r="D1859" s="328" t="s">
        <v>1686</v>
      </c>
      <c r="E1859" s="328"/>
      <c r="F1859" s="107">
        <v>4</v>
      </c>
      <c r="G1859" s="327"/>
    </row>
    <row r="1860" spans="2:7" ht="12.75" customHeight="1" x14ac:dyDescent="0.2">
      <c r="B1860" s="359"/>
      <c r="C1860" s="2"/>
      <c r="D1860" s="328" t="s">
        <v>1687</v>
      </c>
      <c r="E1860" s="328"/>
      <c r="F1860" s="107">
        <v>4</v>
      </c>
      <c r="G1860" s="327"/>
    </row>
    <row r="1861" spans="2:7" ht="12.75" customHeight="1" x14ac:dyDescent="0.2">
      <c r="B1861" s="359"/>
      <c r="C1861" s="2"/>
      <c r="D1861" s="328" t="s">
        <v>1688</v>
      </c>
      <c r="E1861" s="328"/>
      <c r="F1861" s="107">
        <v>12</v>
      </c>
      <c r="G1861" s="327"/>
    </row>
    <row r="1862" spans="2:7" ht="12.75" customHeight="1" x14ac:dyDescent="0.2">
      <c r="B1862" s="359"/>
      <c r="C1862" s="2"/>
      <c r="D1862" s="328" t="s">
        <v>1689</v>
      </c>
      <c r="E1862" s="328"/>
      <c r="F1862" s="107">
        <v>4</v>
      </c>
      <c r="G1862" s="327"/>
    </row>
    <row r="1863" spans="2:7" ht="25.5" customHeight="1" x14ac:dyDescent="0.2">
      <c r="B1863" s="343" t="s">
        <v>181</v>
      </c>
      <c r="C1863" s="343"/>
      <c r="D1863" s="104" t="str">
        <f>VLOOKUP(B1863,'Planilha Orçamentária'!$N$10:$Q$330,2,0)</f>
        <v>11.1.3</v>
      </c>
      <c r="E1863" s="105" t="str">
        <f>VLOOKUP(B1863,'Planilha Orçamentária'!$N$9:$Q$330,3,0)</f>
        <v>Luminária arandela tipo tartaruga, de sobrepor, com 1 lâmpada led de 6 w, sem reator - fornecimento e instalação.</v>
      </c>
      <c r="F1863" s="108" t="str">
        <f>VLOOKUP(B1863,'Planilha Orçamentária'!$N$9:$Q$330,4,0)</f>
        <v>und</v>
      </c>
      <c r="G1863" s="327">
        <f>SUM(F1865)</f>
        <v>2</v>
      </c>
    </row>
    <row r="1864" spans="2:7" ht="12.75" customHeight="1" x14ac:dyDescent="0.2">
      <c r="B1864" s="343"/>
      <c r="C1864" s="343"/>
      <c r="D1864" s="329" t="s">
        <v>491</v>
      </c>
      <c r="E1864" s="329"/>
      <c r="F1864" s="108"/>
      <c r="G1864" s="327"/>
    </row>
    <row r="1865" spans="2:7" ht="12.75" customHeight="1" x14ac:dyDescent="0.2">
      <c r="B1865" s="343"/>
      <c r="C1865" s="343"/>
      <c r="D1865" s="328" t="s">
        <v>1690</v>
      </c>
      <c r="E1865" s="328"/>
      <c r="F1865" s="107">
        <v>2</v>
      </c>
      <c r="G1865" s="327"/>
    </row>
    <row r="1866" spans="2:7" ht="25.5" customHeight="1" x14ac:dyDescent="0.2">
      <c r="B1866" s="353" t="s">
        <v>184</v>
      </c>
      <c r="C1866" s="353"/>
      <c r="D1866" s="104" t="str">
        <f>VLOOKUP(B1866,'Planilha Orçamentária'!$N$10:$Q$330,2,0)</f>
        <v>11.1.4</v>
      </c>
      <c r="E1866" s="105" t="str">
        <f>VLOOKUP(B1866,'Planilha Orçamentária'!$N$9:$Q$330,3,0)</f>
        <v>Luminária tipo plafon circular, de sobrepor, com led de 12/13 w - fornecimento e instalação</v>
      </c>
      <c r="F1866" s="108" t="str">
        <f>VLOOKUP(B1866,'Planilha Orçamentária'!$N$9:$Q$330,4,0)</f>
        <v>und</v>
      </c>
      <c r="G1866" s="327">
        <f>SUM(F1868:F1869)</f>
        <v>2</v>
      </c>
    </row>
    <row r="1867" spans="2:7" ht="12.75" customHeight="1" x14ac:dyDescent="0.2">
      <c r="B1867" s="353"/>
      <c r="C1867" s="353"/>
      <c r="D1867" s="329" t="s">
        <v>423</v>
      </c>
      <c r="E1867" s="329"/>
      <c r="F1867" s="108"/>
      <c r="G1867" s="327"/>
    </row>
    <row r="1868" spans="2:7" ht="12.75" customHeight="1" x14ac:dyDescent="0.2">
      <c r="B1868" s="353"/>
      <c r="C1868" s="353"/>
      <c r="D1868" s="328" t="s">
        <v>1691</v>
      </c>
      <c r="E1868" s="328"/>
      <c r="F1868" s="107">
        <v>1</v>
      </c>
      <c r="G1868" s="327"/>
    </row>
    <row r="1869" spans="2:7" ht="12.75" customHeight="1" x14ac:dyDescent="0.2">
      <c r="B1869" s="353"/>
      <c r="C1869" s="353"/>
      <c r="D1869" s="328" t="s">
        <v>1692</v>
      </c>
      <c r="E1869" s="328"/>
      <c r="F1869" s="129">
        <v>1</v>
      </c>
      <c r="G1869" s="327"/>
    </row>
    <row r="1870" spans="2:7" ht="38.25" customHeight="1" x14ac:dyDescent="0.2">
      <c r="B1870" s="341" t="s">
        <v>187</v>
      </c>
      <c r="C1870" s="341"/>
      <c r="D1870" s="104" t="str">
        <f>VLOOKUP(B1870,'Planilha Orçamentária'!$N$10:$Q$330,2,0)</f>
        <v>11.1.5</v>
      </c>
      <c r="E1870" s="105" t="str">
        <f>VLOOKUP(B1870,'Planilha Orçamentária'!$N$9:$Q$330,3,0)</f>
        <v>Spot para embutidos de solo redondo, estrutura em alumínio, preto, compatível com embutido de solo Focco grid e focco 30, ref. STH8700 da Stella ou similar</v>
      </c>
      <c r="F1870" s="108" t="str">
        <f>VLOOKUP(B1870,'Planilha Orçamentária'!$N$9:$Q$330,4,0)</f>
        <v>und</v>
      </c>
      <c r="G1870" s="333">
        <f>SUM(F1872)</f>
        <v>4</v>
      </c>
    </row>
    <row r="1871" spans="2:7" ht="12.75" customHeight="1" x14ac:dyDescent="0.2">
      <c r="B1871" s="341"/>
      <c r="C1871" s="341"/>
      <c r="D1871" s="329" t="s">
        <v>547</v>
      </c>
      <c r="E1871" s="329"/>
      <c r="F1871" s="108"/>
      <c r="G1871" s="333"/>
    </row>
    <row r="1872" spans="2:7" ht="12.75" customHeight="1" x14ac:dyDescent="0.2">
      <c r="B1872" s="341"/>
      <c r="C1872" s="341"/>
      <c r="D1872" s="328" t="s">
        <v>1693</v>
      </c>
      <c r="E1872" s="328"/>
      <c r="F1872" s="107">
        <v>4</v>
      </c>
      <c r="G1872" s="333"/>
    </row>
    <row r="1873" spans="2:7" ht="12.75" customHeight="1" x14ac:dyDescent="0.2">
      <c r="B1873" s="325" t="s">
        <v>189</v>
      </c>
      <c r="C1873" s="325"/>
      <c r="D1873" s="325"/>
      <c r="E1873" s="36" t="str">
        <f>VLOOKUP(B1873,'Planilha Orçamentária'!$1:$1048576,4,0)</f>
        <v>APARELHOS ELÉTRICOS</v>
      </c>
      <c r="F1873" s="102"/>
      <c r="G1873" s="103"/>
    </row>
    <row r="1874" spans="2:7" ht="127.5" customHeight="1" x14ac:dyDescent="0.2">
      <c r="B1874" s="341" t="s">
        <v>192</v>
      </c>
      <c r="C1874" s="341"/>
      <c r="D1874" s="104" t="str">
        <f>VLOOKUP(B1874,'Planilha Orçamentária'!$N$10:$Q$330,2,0)</f>
        <v>11.2.1</v>
      </c>
      <c r="E1874" s="105" t="str">
        <f>VLOOKUP(B1874,'Planilha Orçamentária'!$N$9:$Q$330,3,0)</f>
        <v>Elevador de Tração Elétrica - sem casa de máquinas, 8 Pessoas, Capacidade 600kg, Cabine Interna 1100x1400x2200mm (Frente X Prof. X Altura), Porta 80cm, 2 Paradas (térreo + 1º pavimento), Acabamento Em Aço Inox, corrimão nas Laterais e ao Fundo em Aço Inox Polido,  Espelho frontal, Teto com Iluminação em LED, Botoeira (Braille), Digital Voice, Piso Rebaixo para Granito, Sistema de resgate automático (leva ao andar mais próximo em falta de energia), Sistema de freio de emergência, com Atendimento a Norma de Acessibilidade NM 313:2007 - Otis, Atlas Schindler Ou Tks Elevadore, Comando Coletivo na Descida – Fornecimento e Instalação.</v>
      </c>
      <c r="F1874" s="108" t="str">
        <f>VLOOKUP(B1874,'Planilha Orçamentária'!$N$9:$Q$330,4,0)</f>
        <v>und</v>
      </c>
      <c r="G1874" s="333">
        <f>F1875</f>
        <v>1</v>
      </c>
    </row>
    <row r="1875" spans="2:7" ht="12.75" customHeight="1" x14ac:dyDescent="0.2">
      <c r="B1875" s="341"/>
      <c r="C1875" s="341"/>
      <c r="D1875" s="328" t="s">
        <v>1694</v>
      </c>
      <c r="E1875" s="328"/>
      <c r="F1875" s="107">
        <v>1</v>
      </c>
      <c r="G1875" s="333"/>
    </row>
    <row r="1876" spans="2:7" ht="25.5" customHeight="1" x14ac:dyDescent="0.2">
      <c r="B1876" s="353" t="s">
        <v>195</v>
      </c>
      <c r="C1876" s="353"/>
      <c r="D1876" s="104" t="str">
        <f>VLOOKUP(B1876,'Planilha Orçamentária'!$N$10:$Q$330,2,0)</f>
        <v>11.2.2</v>
      </c>
      <c r="E1876" s="105" t="str">
        <f>VLOOKUP(B1876,'Planilha Orçamentária'!$N$9:$Q$330,3,0)</f>
        <v>Exaustor para banheiro bivolt, ref.: C 80 A, da Ventokit ou similar, inclusive acessórios para instalação</v>
      </c>
      <c r="F1876" s="108" t="str">
        <f>VLOOKUP(B1876,'Planilha Orçamentária'!$N$9:$Q$330,4,0)</f>
        <v>und</v>
      </c>
      <c r="G1876" s="327">
        <f>F1877</f>
        <v>4</v>
      </c>
    </row>
    <row r="1877" spans="2:7" ht="12.75" customHeight="1" x14ac:dyDescent="0.2">
      <c r="B1877" s="353"/>
      <c r="C1877" s="353"/>
      <c r="D1877" s="328" t="s">
        <v>1695</v>
      </c>
      <c r="E1877" s="328"/>
      <c r="F1877" s="107">
        <v>4</v>
      </c>
      <c r="G1877" s="327"/>
    </row>
    <row r="1878" spans="2:7" ht="12.75" customHeight="1" x14ac:dyDescent="0.2">
      <c r="B1878" s="325" t="s">
        <v>197</v>
      </c>
      <c r="C1878" s="325"/>
      <c r="D1878" s="325"/>
      <c r="E1878" s="36" t="str">
        <f>VLOOKUP(B1878,'Planilha Orçamentária'!$1:$1048576,4,0)</f>
        <v>PADRÃO DE ENTRADA</v>
      </c>
      <c r="F1878" s="102"/>
      <c r="G1878" s="103"/>
    </row>
    <row r="1879" spans="2:7" ht="51" customHeight="1" x14ac:dyDescent="0.2">
      <c r="B1879" s="341">
        <v>150122</v>
      </c>
      <c r="C1879" s="2" t="s">
        <v>19</v>
      </c>
      <c r="D1879" s="104" t="str">
        <f>VLOOKUP(B1879,'Planilha Orçamentária'!$N$10:$Q$330,2,0)</f>
        <v>11.3.1</v>
      </c>
      <c r="E1879" s="105" t="str">
        <f>VLOOKUP(B1879,'Planilha Orçamentária'!$N$9:$Q$330,3,0)</f>
        <v>Mureta de medição utilizando arg. cimento, cal e areia, dimensões 1100x2000x200mm, com pilares e cintas, revestido com chapisco e reboco, inclusive pintura emassamento e pintura acrílica a três demãos, exclusive cobertura</v>
      </c>
      <c r="F1879" s="108" t="str">
        <f>VLOOKUP(B1879,'Planilha Orçamentária'!$N$9:$Q$330,4,0)</f>
        <v>und</v>
      </c>
      <c r="G1879" s="333">
        <f>F1880</f>
        <v>1</v>
      </c>
    </row>
    <row r="1880" spans="2:7" ht="12.75" customHeight="1" x14ac:dyDescent="0.2">
      <c r="B1880" s="341"/>
      <c r="C1880" s="341"/>
      <c r="D1880" s="328" t="s">
        <v>1694</v>
      </c>
      <c r="E1880" s="328"/>
      <c r="F1880" s="107">
        <v>1</v>
      </c>
      <c r="G1880" s="333"/>
    </row>
    <row r="1881" spans="2:7" ht="25.5" customHeight="1" x14ac:dyDescent="0.2">
      <c r="B1881" s="341">
        <v>150609</v>
      </c>
      <c r="C1881" s="2" t="s">
        <v>19</v>
      </c>
      <c r="D1881" s="104" t="str">
        <f>VLOOKUP(B1881,'Planilha Orçamentária'!$N$10:$Q$330,2,0)</f>
        <v>11.3.2</v>
      </c>
      <c r="E1881" s="105" t="str">
        <f>VLOOKUP(B1881,'Planilha Orçamentária'!$N$9:$Q$330,3,0)</f>
        <v>Caixa para medidor polifásico carga até 41000W inclusive caixa para disjuntor polifásico até 100A</v>
      </c>
      <c r="F1881" s="108" t="str">
        <f>VLOOKUP(B1881,'Planilha Orçamentária'!$N$9:$Q$330,4,0)</f>
        <v>und</v>
      </c>
      <c r="G1881" s="333">
        <f>F1882</f>
        <v>1</v>
      </c>
    </row>
    <row r="1882" spans="2:7" ht="12.75" customHeight="1" x14ac:dyDescent="0.2">
      <c r="B1882" s="341"/>
      <c r="C1882" s="341"/>
      <c r="D1882" s="328" t="s">
        <v>1694</v>
      </c>
      <c r="E1882" s="328"/>
      <c r="F1882" s="107">
        <v>1</v>
      </c>
      <c r="G1882" s="333"/>
    </row>
    <row r="1883" spans="2:7" ht="25.5" customHeight="1" x14ac:dyDescent="0.2">
      <c r="B1883" s="341">
        <v>151710</v>
      </c>
      <c r="C1883" s="2" t="s">
        <v>19</v>
      </c>
      <c r="D1883" s="104" t="str">
        <f>VLOOKUP(B1883,'Planilha Orçamentária'!$N$10:$Q$330,2,0)</f>
        <v>11.3.3</v>
      </c>
      <c r="E1883" s="105" t="str">
        <f>VLOOKUP(B1883,'Planilha Orçamentária'!$N$9:$Q$330,3,0)</f>
        <v>Padrão de entrada de energia elétrica, trifásico, entrada aérea, a 4 fios, carga instalada em muro de 57001 até 75000W - 220/127V</v>
      </c>
      <c r="F1883" s="108" t="str">
        <f>VLOOKUP(B1883,'Planilha Orçamentária'!$N$9:$Q$330,4,0)</f>
        <v>und</v>
      </c>
      <c r="G1883" s="333">
        <f>F1884</f>
        <v>1</v>
      </c>
    </row>
    <row r="1884" spans="2:7" ht="12.75" customHeight="1" x14ac:dyDescent="0.2">
      <c r="B1884" s="341"/>
      <c r="C1884" s="341"/>
      <c r="D1884" s="328" t="s">
        <v>1694</v>
      </c>
      <c r="E1884" s="328"/>
      <c r="F1884" s="107">
        <v>1</v>
      </c>
      <c r="G1884" s="333"/>
    </row>
    <row r="1885" spans="2:7" ht="12.75" customHeight="1" x14ac:dyDescent="0.2">
      <c r="B1885" s="325" t="s">
        <v>202</v>
      </c>
      <c r="C1885" s="325"/>
      <c r="D1885" s="325"/>
      <c r="E1885" s="36" t="str">
        <f>VLOOKUP(B1885,'Planilha Orçamentária'!$1:$1048576,4,0)</f>
        <v>QUADRO DE DISTRIBUIÇÃO</v>
      </c>
      <c r="F1885" s="102"/>
      <c r="G1885" s="103"/>
    </row>
    <row r="1886" spans="2:7" ht="51" customHeight="1" x14ac:dyDescent="0.2">
      <c r="B1886" s="341">
        <v>150315</v>
      </c>
      <c r="C1886" s="2" t="s">
        <v>19</v>
      </c>
      <c r="D1886" s="104" t="str">
        <f>VLOOKUP(B1886,'Planilha Orçamentária'!$N$10:$Q$330,2,0)</f>
        <v>11.4.1</v>
      </c>
      <c r="E1886" s="105" t="str">
        <f>VLOOKUP(B1886,'Planilha Orçamentária'!$N$9:$Q$330,3,0)</f>
        <v>Quadro distrib. energia, embutido ou semi embutido, capac. p/ 34 disj. DIN, c/barram trif. 150A barra. neutro e terra, fab. em chapa de aço 12 USG com porta, espelho, trinco com fechad ch yale, Ref. QDETG II-34DIN-CEMAR ou equiv.</v>
      </c>
      <c r="F1886" s="108" t="str">
        <f>VLOOKUP(B1886,'Planilha Orçamentária'!$N$9:$Q$330,4,0)</f>
        <v>und</v>
      </c>
      <c r="G1886" s="333">
        <f>F1887</f>
        <v>2</v>
      </c>
    </row>
    <row r="1887" spans="2:7" ht="12.75" customHeight="1" x14ac:dyDescent="0.2">
      <c r="B1887" s="341"/>
      <c r="C1887" s="341"/>
      <c r="D1887" s="328" t="s">
        <v>1696</v>
      </c>
      <c r="E1887" s="328"/>
      <c r="F1887" s="107">
        <v>2</v>
      </c>
      <c r="G1887" s="333"/>
    </row>
    <row r="1888" spans="2:7" ht="51" customHeight="1" x14ac:dyDescent="0.2">
      <c r="B1888" s="341">
        <v>150316</v>
      </c>
      <c r="C1888" s="2" t="s">
        <v>19</v>
      </c>
      <c r="D1888" s="104" t="str">
        <f>VLOOKUP(B1888,'Planilha Orçamentária'!$N$10:$Q$330,2,0)</f>
        <v>11.4.2</v>
      </c>
      <c r="E1888" s="105" t="str">
        <f>VLOOKUP(B1888,'Planilha Orçamentária'!$N$9:$Q$330,3,0)</f>
        <v>Quadro distrib. energia, embutido ou semi embutido, capac. p/ 44 disj. DIN, c/barram trif. 150A barra. neutro e terra, fab. em chapa de aço 12 USG com porta, espelho, trinco com fechad ch yale, Ref. QDETG II-44DIN-CEMAR ou equiv.</v>
      </c>
      <c r="F1888" s="108" t="str">
        <f>VLOOKUP(B1888,'Planilha Orçamentária'!$N$9:$Q$330,4,0)</f>
        <v>und</v>
      </c>
      <c r="G1888" s="333">
        <f>F1889</f>
        <v>2</v>
      </c>
    </row>
    <row r="1889" spans="2:7" ht="12.75" customHeight="1" x14ac:dyDescent="0.2">
      <c r="B1889" s="341"/>
      <c r="C1889" s="341"/>
      <c r="D1889" s="328" t="s">
        <v>1696</v>
      </c>
      <c r="E1889" s="328"/>
      <c r="F1889" s="107">
        <v>2</v>
      </c>
      <c r="G1889" s="333"/>
    </row>
    <row r="1890" spans="2:7" ht="38.25" customHeight="1" x14ac:dyDescent="0.2">
      <c r="B1890" s="341">
        <v>150317</v>
      </c>
      <c r="C1890" s="2" t="s">
        <v>19</v>
      </c>
      <c r="D1890" s="104" t="str">
        <f>VLOOKUP(B1890,'Planilha Orçamentária'!$N$10:$Q$330,2,0)</f>
        <v>11.4.3</v>
      </c>
      <c r="E1890" s="105" t="str">
        <f>VLOOKUP(B1890,'Planilha Orçamentária'!$N$9:$Q$330,3,0)</f>
        <v>Quadro distrib. energia, embutido ou semi embutido, capac. p/ 56 disj. DIN, c/barram trif. 225A barra. neutro e terra, fab. em chapa de aço 12 USG com porta, espelho, trinco com fechad ch</v>
      </c>
      <c r="F1890" s="108" t="str">
        <f>VLOOKUP(B1890,'Planilha Orçamentária'!$N$9:$Q$330,4,0)</f>
        <v>und</v>
      </c>
      <c r="G1890" s="333">
        <f>F1891</f>
        <v>2</v>
      </c>
    </row>
    <row r="1891" spans="2:7" ht="12.75" customHeight="1" x14ac:dyDescent="0.2">
      <c r="B1891" s="341"/>
      <c r="C1891" s="341"/>
      <c r="D1891" s="328" t="s">
        <v>1696</v>
      </c>
      <c r="E1891" s="328"/>
      <c r="F1891" s="107">
        <v>2</v>
      </c>
      <c r="G1891" s="333"/>
    </row>
    <row r="1892" spans="2:7" ht="12.75" customHeight="1" x14ac:dyDescent="0.2">
      <c r="B1892" s="325" t="s">
        <v>207</v>
      </c>
      <c r="C1892" s="325"/>
      <c r="D1892" s="325"/>
      <c r="E1892" s="36" t="str">
        <f>VLOOKUP(B1892,'Planilha Orçamentária'!$1:$1048576,4,0)</f>
        <v>INSTALAÇÕES APARENTES</v>
      </c>
      <c r="F1892" s="102"/>
      <c r="G1892" s="103"/>
    </row>
    <row r="1893" spans="2:7" ht="25.5" customHeight="1" x14ac:dyDescent="0.2">
      <c r="B1893" s="341">
        <v>150838</v>
      </c>
      <c r="C1893" s="2" t="s">
        <v>19</v>
      </c>
      <c r="D1893" s="104" t="str">
        <f>VLOOKUP(B1893,'Planilha Orçamentária'!$N$10:$Q$330,2,0)</f>
        <v>11.5.1</v>
      </c>
      <c r="E1893" s="105" t="str">
        <f>VLOOKUP(B1893,'Planilha Orçamentária'!$N$9:$Q$330,3,0)</f>
        <v>Eletrocalha perfurada em chapa de aço galvanizado nº16, 400x100mm, sem tampa</v>
      </c>
      <c r="F1893" s="108" t="str">
        <f>VLOOKUP(B1893,'Planilha Orçamentária'!$N$9:$Q$330,4,0)</f>
        <v>m</v>
      </c>
      <c r="G1893" s="333">
        <f>F1894</f>
        <v>600</v>
      </c>
    </row>
    <row r="1894" spans="2:7" ht="12.75" customHeight="1" x14ac:dyDescent="0.2">
      <c r="B1894" s="341"/>
      <c r="C1894" s="341"/>
      <c r="D1894" s="328" t="s">
        <v>1697</v>
      </c>
      <c r="E1894" s="328"/>
      <c r="F1894" s="107">
        <v>600</v>
      </c>
      <c r="G1894" s="333"/>
    </row>
    <row r="1895" spans="2:7" ht="25.5" customHeight="1" x14ac:dyDescent="0.2">
      <c r="B1895" s="341">
        <v>150863</v>
      </c>
      <c r="C1895" s="2" t="s">
        <v>19</v>
      </c>
      <c r="D1895" s="104" t="str">
        <f>VLOOKUP(B1895,'Planilha Orçamentária'!$N$10:$Q$330,2,0)</f>
        <v>115.2</v>
      </c>
      <c r="E1895" s="105" t="str">
        <f>VLOOKUP(B1895,'Planilha Orçamentária'!$N$9:$Q$330,3,0)</f>
        <v>Tampa de encaixe para eletrocalha em chapa de aço galvanizada 18, dim. 400mm</v>
      </c>
      <c r="F1895" s="108" t="str">
        <f>VLOOKUP(B1895,'Planilha Orçamentária'!$N$9:$Q$330,4,0)</f>
        <v>m</v>
      </c>
      <c r="G1895" s="333">
        <f>F1896</f>
        <v>600</v>
      </c>
    </row>
    <row r="1896" spans="2:7" ht="12.75" customHeight="1" x14ac:dyDescent="0.2">
      <c r="B1896" s="341"/>
      <c r="C1896" s="341"/>
      <c r="D1896" s="328" t="s">
        <v>1697</v>
      </c>
      <c r="E1896" s="328"/>
      <c r="F1896" s="107">
        <v>600</v>
      </c>
      <c r="G1896" s="333"/>
    </row>
    <row r="1897" spans="2:7" ht="38.25" customHeight="1" x14ac:dyDescent="0.2">
      <c r="B1897" s="341">
        <v>150883</v>
      </c>
      <c r="C1897" s="2" t="s">
        <v>19</v>
      </c>
      <c r="D1897" s="104" t="str">
        <f>VLOOKUP(B1897,'Planilha Orçamentária'!$N$10:$Q$330,2,0)</f>
        <v>115.3</v>
      </c>
      <c r="E1897" s="105" t="str">
        <f>VLOOKUP(B1897,'Planilha Orçamentária'!$N$9:$Q$330,3,0)</f>
        <v>Suporte de fixação de eletrocalha de 400x100mm, na parede, através de suporte tipo mão francesa reforçada (1 und), parafuso e bucha S8 (2 und)</v>
      </c>
      <c r="F1897" s="108" t="str">
        <f>VLOOKUP(B1897,'Planilha Orçamentária'!$N$9:$Q$330,4,0)</f>
        <v>und</v>
      </c>
      <c r="G1897" s="333">
        <f>F1898</f>
        <v>400</v>
      </c>
    </row>
    <row r="1898" spans="2:7" ht="12.75" customHeight="1" x14ac:dyDescent="0.2">
      <c r="B1898" s="341"/>
      <c r="C1898" s="341"/>
      <c r="D1898" s="328" t="s">
        <v>1698</v>
      </c>
      <c r="E1898" s="328"/>
      <c r="F1898" s="107">
        <v>400</v>
      </c>
      <c r="G1898" s="333"/>
    </row>
    <row r="1899" spans="2:7" ht="12.75" customHeight="1" x14ac:dyDescent="0.2">
      <c r="B1899" s="325" t="s">
        <v>212</v>
      </c>
      <c r="C1899" s="325"/>
      <c r="D1899" s="325"/>
      <c r="E1899" s="36" t="str">
        <f>VLOOKUP(B1899,'Planilha Orçamentária'!$1:$1048576,4,0)</f>
        <v>CABOS E ELETRODUTOS</v>
      </c>
      <c r="F1899" s="102"/>
      <c r="G1899" s="103"/>
    </row>
    <row r="1900" spans="2:7" ht="12.75" customHeight="1" x14ac:dyDescent="0.2">
      <c r="B1900" s="341">
        <v>151126</v>
      </c>
      <c r="C1900" s="2" t="s">
        <v>19</v>
      </c>
      <c r="D1900" s="104" t="str">
        <f>VLOOKUP(B1900,'Planilha Orçamentária'!$N$10:$Q$330,2,0)</f>
        <v>11.6.1</v>
      </c>
      <c r="E1900" s="105" t="str">
        <f>VLOOKUP(B1900,'Planilha Orçamentária'!$N$9:$Q$330,3,0)</f>
        <v>Eletroduto de PVC rígido roscável, diâmetro 3/4", inclusive conexões</v>
      </c>
      <c r="F1900" s="108" t="str">
        <f>VLOOKUP(B1900,'Planilha Orçamentária'!$N$9:$Q$330,4,0)</f>
        <v>m</v>
      </c>
      <c r="G1900" s="333">
        <f>F1901</f>
        <v>400</v>
      </c>
    </row>
    <row r="1901" spans="2:7" ht="12.75" customHeight="1" x14ac:dyDescent="0.2">
      <c r="B1901" s="341"/>
      <c r="C1901" s="341"/>
      <c r="D1901" s="328" t="s">
        <v>1699</v>
      </c>
      <c r="E1901" s="328"/>
      <c r="F1901" s="107">
        <v>400</v>
      </c>
      <c r="G1901" s="333"/>
    </row>
    <row r="1902" spans="2:7" ht="12.75" customHeight="1" x14ac:dyDescent="0.2">
      <c r="B1902" s="341">
        <v>151127</v>
      </c>
      <c r="C1902" s="2" t="s">
        <v>19</v>
      </c>
      <c r="D1902" s="104" t="str">
        <f>VLOOKUP(B1902,'Planilha Orçamentária'!$N$10:$Q$330,2,0)</f>
        <v>11.6.2</v>
      </c>
      <c r="E1902" s="105" t="str">
        <f>VLOOKUP(B1902,'Planilha Orçamentária'!$N$9:$Q$330,3,0)</f>
        <v>Eletroduto de PVC rígido roscável, diâmetro 1", inclusive conexões</v>
      </c>
      <c r="F1902" s="108" t="str">
        <f>VLOOKUP(B1902,'Planilha Orçamentária'!$N$9:$Q$330,4,0)</f>
        <v>m</v>
      </c>
      <c r="G1902" s="333">
        <f>F1903</f>
        <v>200</v>
      </c>
    </row>
    <row r="1903" spans="2:7" ht="12.75" customHeight="1" x14ac:dyDescent="0.2">
      <c r="B1903" s="341"/>
      <c r="C1903" s="341"/>
      <c r="D1903" s="328" t="s">
        <v>1700</v>
      </c>
      <c r="E1903" s="328"/>
      <c r="F1903" s="107">
        <v>200</v>
      </c>
      <c r="G1903" s="333"/>
    </row>
    <row r="1904" spans="2:7" ht="12.75" customHeight="1" x14ac:dyDescent="0.2">
      <c r="B1904" s="341">
        <v>151130</v>
      </c>
      <c r="C1904" s="2" t="s">
        <v>19</v>
      </c>
      <c r="D1904" s="104" t="str">
        <f>VLOOKUP(B1904,'Planilha Orçamentária'!$N$10:$Q$330,2,0)</f>
        <v>11.6.3</v>
      </c>
      <c r="E1904" s="105" t="str">
        <f>VLOOKUP(B1904,'Planilha Orçamentária'!$N$9:$Q$330,3,0)</f>
        <v>Eletroduto de PVC rígido roscável, diâmetro 2", inclusive conexões</v>
      </c>
      <c r="F1904" s="108" t="str">
        <f>VLOOKUP(B1904,'Planilha Orçamentária'!$N$9:$Q$330,4,0)</f>
        <v>m</v>
      </c>
      <c r="G1904" s="333">
        <f>F1905</f>
        <v>100</v>
      </c>
    </row>
    <row r="1905" spans="2:7" ht="12.75" customHeight="1" x14ac:dyDescent="0.2">
      <c r="B1905" s="341"/>
      <c r="C1905" s="341"/>
      <c r="D1905" s="328" t="s">
        <v>1701</v>
      </c>
      <c r="E1905" s="328"/>
      <c r="F1905" s="107">
        <v>100</v>
      </c>
      <c r="G1905" s="333"/>
    </row>
    <row r="1906" spans="2:7" ht="12.75" customHeight="1" x14ac:dyDescent="0.2">
      <c r="B1906" s="341">
        <v>151131</v>
      </c>
      <c r="C1906" s="2" t="s">
        <v>19</v>
      </c>
      <c r="D1906" s="104" t="str">
        <f>VLOOKUP(B1906,'Planilha Orçamentária'!$N$10:$Q$330,2,0)</f>
        <v>11.6.4</v>
      </c>
      <c r="E1906" s="105" t="str">
        <f>VLOOKUP(B1906,'Planilha Orçamentária'!$N$9:$Q$330,3,0)</f>
        <v>Eletroduto de PVC rígido roscável, diâmetro 3", inclusive conexões</v>
      </c>
      <c r="F1906" s="108" t="str">
        <f>VLOOKUP(B1906,'Planilha Orçamentária'!$N$9:$Q$330,4,0)</f>
        <v>m</v>
      </c>
      <c r="G1906" s="333">
        <f>F1907</f>
        <v>100</v>
      </c>
    </row>
    <row r="1907" spans="2:7" ht="12.75" customHeight="1" x14ac:dyDescent="0.2">
      <c r="B1907" s="341"/>
      <c r="C1907" s="341"/>
      <c r="D1907" s="328" t="s">
        <v>1701</v>
      </c>
      <c r="E1907" s="328"/>
      <c r="F1907" s="107">
        <v>100</v>
      </c>
      <c r="G1907" s="333"/>
    </row>
    <row r="1908" spans="2:7" ht="25.5" customHeight="1" x14ac:dyDescent="0.2">
      <c r="B1908" s="341">
        <v>151402</v>
      </c>
      <c r="C1908" s="2" t="s">
        <v>19</v>
      </c>
      <c r="D1908" s="104" t="str">
        <f>VLOOKUP(B1908,'Planilha Orçamentária'!$N$10:$Q$330,2,0)</f>
        <v>11.6.5</v>
      </c>
      <c r="E1908" s="105" t="str">
        <f>VLOOKUP(B1908,'Planilha Orçamentária'!$N$9:$Q$330,3,0)</f>
        <v>Cabo de cobre termoplástico (PVC) flexível isolado 450/750V, antichama BWF livre de chumbo, 70ºC - 2,5mm2</v>
      </c>
      <c r="F1908" s="108" t="str">
        <f>VLOOKUP(B1908,'Planilha Orçamentária'!$N$9:$Q$330,4,0)</f>
        <v>m</v>
      </c>
      <c r="G1908" s="333">
        <f>F1909</f>
        <v>3000</v>
      </c>
    </row>
    <row r="1909" spans="2:7" ht="12.75" customHeight="1" x14ac:dyDescent="0.2">
      <c r="B1909" s="341"/>
      <c r="C1909" s="341"/>
      <c r="D1909" s="328" t="s">
        <v>1702</v>
      </c>
      <c r="E1909" s="328"/>
      <c r="F1909" s="107">
        <v>3000</v>
      </c>
      <c r="G1909" s="333"/>
    </row>
    <row r="1910" spans="2:7" ht="25.5" customHeight="1" x14ac:dyDescent="0.2">
      <c r="B1910" s="341">
        <v>151403</v>
      </c>
      <c r="C1910" s="2" t="s">
        <v>19</v>
      </c>
      <c r="D1910" s="104" t="str">
        <f>VLOOKUP(B1910,'Planilha Orçamentária'!$N$10:$Q$330,2,0)</f>
        <v>11.6.6</v>
      </c>
      <c r="E1910" s="105" t="str">
        <f>VLOOKUP(B1910,'Planilha Orçamentária'!$N$9:$Q$330,3,0)</f>
        <v>Cabo de cobre termoplástico (PVC) flexível isolado 450/750V, antichama BWF livre de chumbo, 70ºC ? 4,0mm2</v>
      </c>
      <c r="F1910" s="108" t="str">
        <f>VLOOKUP(B1910,'Planilha Orçamentária'!$N$9:$Q$330,4,0)</f>
        <v>m</v>
      </c>
      <c r="G1910" s="333">
        <f>F1911</f>
        <v>1500</v>
      </c>
    </row>
    <row r="1911" spans="2:7" ht="12.75" customHeight="1" x14ac:dyDescent="0.2">
      <c r="B1911" s="341"/>
      <c r="C1911" s="341"/>
      <c r="D1911" s="328" t="s">
        <v>1703</v>
      </c>
      <c r="E1911" s="328"/>
      <c r="F1911" s="107">
        <v>1500</v>
      </c>
      <c r="G1911" s="333"/>
    </row>
    <row r="1912" spans="2:7" ht="25.5" customHeight="1" x14ac:dyDescent="0.2">
      <c r="B1912" s="341">
        <v>151404</v>
      </c>
      <c r="C1912" s="2" t="s">
        <v>19</v>
      </c>
      <c r="D1912" s="104" t="str">
        <f>VLOOKUP(B1912,'Planilha Orçamentária'!$N$10:$Q$330,2,0)</f>
        <v>11.6.7</v>
      </c>
      <c r="E1912" s="105" t="str">
        <f>VLOOKUP(B1912,'Planilha Orçamentária'!$N$9:$Q$330,3,0)</f>
        <v>Cabo de cobre termoplástico (PVC) flexível isolado 450/750V, antichama BWF livre de chumbo, 70ºC ? 6,0mm2</v>
      </c>
      <c r="F1912" s="108" t="str">
        <f>VLOOKUP(B1912,'Planilha Orçamentária'!$N$9:$Q$330,4,0)</f>
        <v>m</v>
      </c>
      <c r="G1912" s="333">
        <f>F1913</f>
        <v>1200</v>
      </c>
    </row>
    <row r="1913" spans="2:7" ht="12.75" customHeight="1" x14ac:dyDescent="0.2">
      <c r="B1913" s="341"/>
      <c r="C1913" s="341"/>
      <c r="D1913" s="328" t="s">
        <v>1704</v>
      </c>
      <c r="E1913" s="328"/>
      <c r="F1913" s="107">
        <v>1200</v>
      </c>
      <c r="G1913" s="333"/>
    </row>
    <row r="1914" spans="2:7" ht="25.5" customHeight="1" x14ac:dyDescent="0.2">
      <c r="B1914" s="341">
        <v>151405</v>
      </c>
      <c r="C1914" s="2" t="s">
        <v>19</v>
      </c>
      <c r="D1914" s="104" t="str">
        <f>VLOOKUP(B1914,'Planilha Orçamentária'!$N$10:$Q$330,2,0)</f>
        <v>11.6.8</v>
      </c>
      <c r="E1914" s="105" t="str">
        <f>VLOOKUP(B1914,'Planilha Orçamentária'!$N$9:$Q$330,3,0)</f>
        <v>Cabo de cobre termoplástico (PVC) flexível isolado 450/750V, antichama BWF livre de chumbo, 70ºC ? 10,0mm2</v>
      </c>
      <c r="F1914" s="108" t="str">
        <f>VLOOKUP(B1914,'Planilha Orçamentária'!$N$9:$Q$330,4,0)</f>
        <v>m</v>
      </c>
      <c r="G1914" s="333">
        <f>F1915</f>
        <v>1200</v>
      </c>
    </row>
    <row r="1915" spans="2:7" ht="12.75" customHeight="1" x14ac:dyDescent="0.2">
      <c r="B1915" s="341"/>
      <c r="C1915" s="341"/>
      <c r="D1915" s="328" t="s">
        <v>1704</v>
      </c>
      <c r="E1915" s="328"/>
      <c r="F1915" s="107">
        <v>1200</v>
      </c>
      <c r="G1915" s="333"/>
    </row>
    <row r="1916" spans="2:7" ht="25.5" customHeight="1" x14ac:dyDescent="0.2">
      <c r="B1916" s="341">
        <v>151421</v>
      </c>
      <c r="C1916" s="2" t="s">
        <v>19</v>
      </c>
      <c r="D1916" s="104" t="str">
        <f>VLOOKUP(B1916,'Planilha Orçamentária'!$N$10:$Q$330,2,0)</f>
        <v>11.6.9</v>
      </c>
      <c r="E1916" s="105" t="str">
        <f>VLOOKUP(B1916,'Planilha Orçamentária'!$N$9:$Q$330,3,0)</f>
        <v>Cabo de cobre termoplástico (PVC) flexível isolado 0,60/1kV, antichama, HEPR 90ºC ? 16,0mm2</v>
      </c>
      <c r="F1916" s="108" t="str">
        <f>VLOOKUP(B1916,'Planilha Orçamentária'!$N$9:$Q$330,4,0)</f>
        <v>m</v>
      </c>
      <c r="G1916" s="333">
        <f>F1917</f>
        <v>300</v>
      </c>
    </row>
    <row r="1917" spans="2:7" ht="12.75" customHeight="1" x14ac:dyDescent="0.2">
      <c r="B1917" s="341"/>
      <c r="C1917" s="341"/>
      <c r="D1917" s="328" t="s">
        <v>1705</v>
      </c>
      <c r="E1917" s="328"/>
      <c r="F1917" s="107">
        <v>300</v>
      </c>
      <c r="G1917" s="333"/>
    </row>
    <row r="1918" spans="2:7" ht="25.5" customHeight="1" x14ac:dyDescent="0.2">
      <c r="B1918" s="341">
        <v>151423</v>
      </c>
      <c r="C1918" s="2" t="s">
        <v>19</v>
      </c>
      <c r="D1918" s="104" t="str">
        <f>VLOOKUP(B1918,'Planilha Orçamentária'!$N$10:$Q$330,2,0)</f>
        <v>11.6.10</v>
      </c>
      <c r="E1918" s="105" t="str">
        <f>VLOOKUP(B1918,'Planilha Orçamentária'!$N$9:$Q$330,3,0)</f>
        <v>Cabo de cobre termoplástico (PVC) flexível isolado 0,60/1kV, antichama, HEPR 90ºC ? 35,0mm2</v>
      </c>
      <c r="F1918" s="108" t="str">
        <f>VLOOKUP(B1918,'Planilha Orçamentária'!$N$9:$Q$330,4,0)</f>
        <v>m</v>
      </c>
      <c r="G1918" s="333">
        <f>F1919</f>
        <v>300</v>
      </c>
    </row>
    <row r="1919" spans="2:7" ht="12.75" customHeight="1" x14ac:dyDescent="0.2">
      <c r="B1919" s="341"/>
      <c r="C1919" s="341"/>
      <c r="D1919" s="328" t="s">
        <v>1705</v>
      </c>
      <c r="E1919" s="328"/>
      <c r="F1919" s="107">
        <v>300</v>
      </c>
      <c r="G1919" s="333"/>
    </row>
    <row r="1920" spans="2:7" ht="25.5" customHeight="1" x14ac:dyDescent="0.2">
      <c r="B1920" s="341">
        <v>151426</v>
      </c>
      <c r="C1920" s="2" t="s">
        <v>19</v>
      </c>
      <c r="D1920" s="104" t="str">
        <f>VLOOKUP(B1920,'Planilha Orçamentária'!$N$10:$Q$330,2,0)</f>
        <v>11.6.11</v>
      </c>
      <c r="E1920" s="105" t="str">
        <f>VLOOKUP(B1920,'Planilha Orçamentária'!$N$9:$Q$330,3,0)</f>
        <v>Cabo de cobre termoplástico (PVC) flexível isolado 0,60/1kV, antichama, HEPR 90ºC ? 95,0mm2</v>
      </c>
      <c r="F1920" s="108" t="str">
        <f>VLOOKUP(B1920,'Planilha Orçamentária'!$N$9:$Q$330,4,0)</f>
        <v>m</v>
      </c>
      <c r="G1920" s="333">
        <f>F1921</f>
        <v>120</v>
      </c>
    </row>
    <row r="1921" spans="2:7" ht="12.75" customHeight="1" x14ac:dyDescent="0.2">
      <c r="B1921" s="341"/>
      <c r="C1921" s="341"/>
      <c r="D1921" s="328" t="s">
        <v>1706</v>
      </c>
      <c r="E1921" s="328"/>
      <c r="F1921" s="107">
        <v>120</v>
      </c>
      <c r="G1921" s="333"/>
    </row>
    <row r="1922" spans="2:7" ht="25.5" customHeight="1" x14ac:dyDescent="0.2">
      <c r="B1922" s="341">
        <v>151430</v>
      </c>
      <c r="C1922" s="2" t="s">
        <v>19</v>
      </c>
      <c r="D1922" s="104" t="str">
        <f>VLOOKUP(B1922,'Planilha Orçamentária'!$N$10:$Q$330,2,0)</f>
        <v>11.6.12</v>
      </c>
      <c r="E1922" s="105" t="str">
        <f>VLOOKUP(B1922,'Planilha Orçamentária'!$N$9:$Q$330,3,0)</f>
        <v>Cabo de cobre termoplástico (PVC) flexível isolado 0,60/1kV, antichama, HEPR 90ºC ? 150,0mm2</v>
      </c>
      <c r="F1922" s="108" t="str">
        <f>VLOOKUP(B1922,'Planilha Orçamentária'!$N$9:$Q$330,4,0)</f>
        <v>m</v>
      </c>
      <c r="G1922" s="333">
        <f>F1923</f>
        <v>90</v>
      </c>
    </row>
    <row r="1923" spans="2:7" ht="12.75" customHeight="1" x14ac:dyDescent="0.2">
      <c r="B1923" s="341"/>
      <c r="C1923" s="341"/>
      <c r="D1923" s="328" t="s">
        <v>1707</v>
      </c>
      <c r="E1923" s="328"/>
      <c r="F1923" s="107">
        <v>90</v>
      </c>
      <c r="G1923" s="333"/>
    </row>
    <row r="1924" spans="2:7" ht="12.75" customHeight="1" x14ac:dyDescent="0.2">
      <c r="B1924" s="325" t="s">
        <v>226</v>
      </c>
      <c r="C1924" s="325"/>
      <c r="D1924" s="325"/>
      <c r="E1924" s="36" t="str">
        <f>VLOOKUP(B1924,'Planilha Orçamentária'!$1:$1048576,4,0)</f>
        <v>DISJUNTORES</v>
      </c>
      <c r="F1924" s="102"/>
      <c r="G1924" s="103"/>
    </row>
    <row r="1925" spans="2:7" ht="25.5" customHeight="1" x14ac:dyDescent="0.2">
      <c r="B1925" s="341">
        <v>151338</v>
      </c>
      <c r="C1925" s="2" t="s">
        <v>19</v>
      </c>
      <c r="D1925" s="104" t="str">
        <f>VLOOKUP(B1925,'Planilha Orçamentária'!$N$10:$Q$330,2,0)</f>
        <v>11.7.1</v>
      </c>
      <c r="E1925" s="105" t="str">
        <f>VLOOKUP(B1925,'Planilha Orçamentária'!$N$9:$Q$330,3,0)</f>
        <v>Mini-Disjuntor monopolar 10A, curva C, 5kA, 127/220Vca, referência Siemens, GE, Schneider ou equivalente</v>
      </c>
      <c r="F1925" s="108" t="str">
        <f>VLOOKUP(B1925,'Planilha Orçamentária'!$N$9:$Q$330,4,0)</f>
        <v>und</v>
      </c>
      <c r="G1925" s="333">
        <f>F1926</f>
        <v>40</v>
      </c>
    </row>
    <row r="1926" spans="2:7" ht="12.75" customHeight="1" x14ac:dyDescent="0.2">
      <c r="B1926" s="341"/>
      <c r="C1926" s="341"/>
      <c r="D1926" s="328" t="s">
        <v>1708</v>
      </c>
      <c r="E1926" s="328"/>
      <c r="F1926" s="107">
        <v>40</v>
      </c>
      <c r="G1926" s="333"/>
    </row>
    <row r="1927" spans="2:7" ht="25.5" customHeight="1" x14ac:dyDescent="0.2">
      <c r="B1927" s="341">
        <v>151303</v>
      </c>
      <c r="C1927" s="2" t="s">
        <v>19</v>
      </c>
      <c r="D1927" s="104" t="str">
        <f>VLOOKUP(B1927,'Planilha Orçamentária'!$N$10:$Q$330,2,0)</f>
        <v>11.7.2</v>
      </c>
      <c r="E1927" s="105" t="str">
        <f>VLOOKUP(B1927,'Planilha Orçamentária'!$N$9:$Q$330,3,0)</f>
        <v>Mini-Disjuntor monopolar 25A, curva C, 5kA, 127/220Vca, referência Siemens, GE, Schneider ou equivalente</v>
      </c>
      <c r="F1927" s="108" t="str">
        <f>VLOOKUP(B1927,'Planilha Orçamentária'!$N$9:$Q$330,4,0)</f>
        <v>und</v>
      </c>
      <c r="G1927" s="333">
        <f>F1928</f>
        <v>20</v>
      </c>
    </row>
    <row r="1928" spans="2:7" ht="12.75" customHeight="1" x14ac:dyDescent="0.2">
      <c r="B1928" s="341"/>
      <c r="C1928" s="341"/>
      <c r="D1928" s="328" t="s">
        <v>1709</v>
      </c>
      <c r="E1928" s="328"/>
      <c r="F1928" s="107">
        <v>20</v>
      </c>
      <c r="G1928" s="333"/>
    </row>
    <row r="1929" spans="2:7" ht="25.5" customHeight="1" x14ac:dyDescent="0.2">
      <c r="B1929" s="341">
        <v>151304</v>
      </c>
      <c r="C1929" s="2" t="s">
        <v>19</v>
      </c>
      <c r="D1929" s="104" t="str">
        <f>VLOOKUP(B1929,'Planilha Orçamentária'!$N$10:$Q$330,2,0)</f>
        <v>11.7.3</v>
      </c>
      <c r="E1929" s="105" t="str">
        <f>VLOOKUP(B1929,'Planilha Orçamentária'!$N$9:$Q$330,3,0)</f>
        <v>Mini-Disjuntor monopolar 32A, curva C, 5kA, 127/220Vca, referência Siemens, GE, Schneider ou equivalente</v>
      </c>
      <c r="F1929" s="108" t="str">
        <f>VLOOKUP(B1929,'Planilha Orçamentária'!$N$9:$Q$330,4,0)</f>
        <v>und</v>
      </c>
      <c r="G1929" s="333">
        <f>F1930</f>
        <v>20</v>
      </c>
    </row>
    <row r="1930" spans="2:7" ht="12.75" customHeight="1" x14ac:dyDescent="0.2">
      <c r="B1930" s="341"/>
      <c r="C1930" s="341"/>
      <c r="D1930" s="328" t="s">
        <v>1709</v>
      </c>
      <c r="E1930" s="328"/>
      <c r="F1930" s="107">
        <v>20</v>
      </c>
      <c r="G1930" s="333"/>
    </row>
    <row r="1931" spans="2:7" ht="25.5" customHeight="1" x14ac:dyDescent="0.2">
      <c r="B1931" s="341">
        <v>151329</v>
      </c>
      <c r="C1931" s="2" t="s">
        <v>19</v>
      </c>
      <c r="D1931" s="104" t="str">
        <f>VLOOKUP(B1931,'Planilha Orçamentária'!$N$10:$Q$330,2,0)</f>
        <v>11.7.4</v>
      </c>
      <c r="E1931" s="105" t="str">
        <f>VLOOKUP(B1931,'Planilha Orçamentária'!$N$9:$Q$330,3,0)</f>
        <v>Mini-Disjuntor tripolar 32A, curva C, 5kA, 127/220Vca, referência. Siemens, GE, Schneider ou equivalente</v>
      </c>
      <c r="F1931" s="108" t="str">
        <f>VLOOKUP(B1931,'Planilha Orçamentária'!$N$9:$Q$330,4,0)</f>
        <v>und</v>
      </c>
      <c r="G1931" s="333">
        <f>F1932</f>
        <v>10</v>
      </c>
    </row>
    <row r="1932" spans="2:7" ht="12.75" customHeight="1" x14ac:dyDescent="0.2">
      <c r="B1932" s="341"/>
      <c r="C1932" s="341"/>
      <c r="D1932" s="328" t="s">
        <v>1710</v>
      </c>
      <c r="E1932" s="328"/>
      <c r="F1932" s="107">
        <v>10</v>
      </c>
      <c r="G1932" s="333"/>
    </row>
    <row r="1933" spans="2:7" ht="38.25" customHeight="1" x14ac:dyDescent="0.2">
      <c r="B1933" s="341">
        <v>151334</v>
      </c>
      <c r="C1933" s="2" t="s">
        <v>19</v>
      </c>
      <c r="D1933" s="104" t="str">
        <f>VLOOKUP(B1933,'Planilha Orçamentária'!$N$10:$Q$330,2,0)</f>
        <v>11.7.5</v>
      </c>
      <c r="E1933" s="105" t="str">
        <f>VLOOKUP(B1933,'Planilha Orçamentária'!$N$9:$Q$330,3,0)</f>
        <v>Disjuntor caixa moldada termomagnetico fixo, tripolar 200A, Icu: 50kA, 400/500Vca, referência Siemens, Soprano, Schneider ou equivalente</v>
      </c>
      <c r="F1933" s="108" t="str">
        <f>VLOOKUP(B1933,'Planilha Orçamentária'!$N$9:$Q$330,4,0)</f>
        <v>und</v>
      </c>
      <c r="G1933" s="333">
        <f>F1934</f>
        <v>6</v>
      </c>
    </row>
    <row r="1934" spans="2:7" ht="12.75" customHeight="1" x14ac:dyDescent="0.2">
      <c r="B1934" s="341"/>
      <c r="C1934" s="341"/>
      <c r="D1934" s="328" t="s">
        <v>1711</v>
      </c>
      <c r="E1934" s="328"/>
      <c r="F1934" s="107">
        <v>6</v>
      </c>
      <c r="G1934" s="333"/>
    </row>
    <row r="1935" spans="2:7" ht="25.5" customHeight="1" x14ac:dyDescent="0.2">
      <c r="B1935" s="341">
        <v>151339</v>
      </c>
      <c r="C1935" s="2" t="s">
        <v>19</v>
      </c>
      <c r="D1935" s="104" t="str">
        <f>VLOOKUP(B1935,'Planilha Orçamentária'!$N$10:$Q$330,2,0)</f>
        <v>11.7.6</v>
      </c>
      <c r="E1935" s="105" t="str">
        <f>VLOOKUP(B1935,'Planilha Orçamentária'!$N$9:$Q$330,3,0)</f>
        <v>Mini-Disjuntor tripolar 125A, curva C, 15kA, 220/380Vca, referência Siemens, GE, Schneider ou equivalente</v>
      </c>
      <c r="F1935" s="108" t="str">
        <f>VLOOKUP(B1935,'Planilha Orçamentária'!$N$9:$Q$330,4,0)</f>
        <v>und</v>
      </c>
      <c r="G1935" s="333">
        <f>F1936</f>
        <v>3</v>
      </c>
    </row>
    <row r="1936" spans="2:7" ht="12.75" customHeight="1" x14ac:dyDescent="0.2">
      <c r="B1936" s="341"/>
      <c r="C1936" s="341"/>
      <c r="D1936" s="328" t="s">
        <v>1712</v>
      </c>
      <c r="E1936" s="328"/>
      <c r="F1936" s="107">
        <v>3</v>
      </c>
      <c r="G1936" s="333"/>
    </row>
    <row r="1937" spans="2:7" ht="25.5" customHeight="1" x14ac:dyDescent="0.2">
      <c r="B1937" s="341">
        <v>151337</v>
      </c>
      <c r="C1937" s="2" t="s">
        <v>19</v>
      </c>
      <c r="D1937" s="104" t="str">
        <f>VLOOKUP(B1937,'Planilha Orçamentária'!$N$10:$Q$330,2,0)</f>
        <v>11.7.7</v>
      </c>
      <c r="E1937" s="105" t="str">
        <f>VLOOKUP(B1937,'Planilha Orçamentária'!$N$9:$Q$330,3,0)</f>
        <v>Dispositivo de proteção contra surto (DPS) bipolar, 40kA, 275Vca, referência Siemens, Steck, Clamper ou equivalente</v>
      </c>
      <c r="F1937" s="108" t="str">
        <f>VLOOKUP(B1937,'Planilha Orçamentária'!$N$9:$Q$330,4,0)</f>
        <v>und</v>
      </c>
      <c r="G1937" s="333">
        <f>F1938</f>
        <v>2</v>
      </c>
    </row>
    <row r="1938" spans="2:7" ht="12.75" customHeight="1" x14ac:dyDescent="0.2">
      <c r="B1938" s="341"/>
      <c r="C1938" s="341"/>
      <c r="D1938" s="328" t="s">
        <v>1690</v>
      </c>
      <c r="E1938" s="328"/>
      <c r="F1938" s="107">
        <v>2</v>
      </c>
      <c r="G1938" s="333"/>
    </row>
    <row r="1939" spans="2:7" ht="12.75" customHeight="1" x14ac:dyDescent="0.2">
      <c r="B1939" s="325" t="s">
        <v>235</v>
      </c>
      <c r="C1939" s="325"/>
      <c r="D1939" s="325"/>
      <c r="E1939" s="36" t="str">
        <f>VLOOKUP(B1939,'Planilha Orçamentária'!$1:$1048576,4,0)</f>
        <v>TOMADAS E INTERRUPTORES</v>
      </c>
      <c r="F1939" s="102"/>
      <c r="G1939" s="103"/>
    </row>
    <row r="1940" spans="2:7" ht="25.5" customHeight="1" x14ac:dyDescent="0.2">
      <c r="B1940" s="341">
        <v>180201</v>
      </c>
      <c r="C1940" s="2" t="s">
        <v>19</v>
      </c>
      <c r="D1940" s="104" t="str">
        <f>VLOOKUP(B1940,'Planilha Orçamentária'!$N$10:$Q$330,2,0)</f>
        <v>11.8.1</v>
      </c>
      <c r="E1940" s="105" t="str">
        <f>VLOOKUP(B1940,'Planilha Orçamentária'!$N$9:$Q$330,3,0)</f>
        <v>Tomada padrão brasileiro linha branca, NBR 14136 (1 módulos) - 2 polos + terra 10A/250V, inclusive suporte e placa 4x2"</v>
      </c>
      <c r="F1940" s="108" t="str">
        <f>VLOOKUP(B1940,'Planilha Orçamentária'!$N$9:$Q$330,4,0)</f>
        <v>und</v>
      </c>
      <c r="G1940" s="333">
        <f>F1941</f>
        <v>200</v>
      </c>
    </row>
    <row r="1941" spans="2:7" ht="12.75" customHeight="1" x14ac:dyDescent="0.2">
      <c r="B1941" s="341"/>
      <c r="C1941" s="341"/>
      <c r="D1941" s="328" t="s">
        <v>1713</v>
      </c>
      <c r="E1941" s="328"/>
      <c r="F1941" s="107">
        <v>200</v>
      </c>
      <c r="G1941" s="333"/>
    </row>
    <row r="1942" spans="2:7" ht="12.75" customHeight="1" x14ac:dyDescent="0.2">
      <c r="B1942" s="341">
        <v>180206</v>
      </c>
      <c r="C1942" s="2" t="s">
        <v>19</v>
      </c>
      <c r="D1942" s="104" t="str">
        <f>VLOOKUP(B1942,'Planilha Orçamentária'!$N$10:$Q$330,2,0)</f>
        <v>11.8.2</v>
      </c>
      <c r="E1942" s="105" t="str">
        <f>VLOOKUP(B1942,'Planilha Orçamentária'!$N$9:$Q$330,3,0)</f>
        <v>Interruptor de uma tecla paralelo 10A/250V, com placa 4x2"</v>
      </c>
      <c r="F1942" s="108" t="str">
        <f>VLOOKUP(B1942,'Planilha Orçamentária'!$N$9:$Q$330,4,0)</f>
        <v>und</v>
      </c>
      <c r="G1942" s="333">
        <f>F1943</f>
        <v>40</v>
      </c>
    </row>
    <row r="1943" spans="2:7" ht="12.75" customHeight="1" x14ac:dyDescent="0.2">
      <c r="B1943" s="341"/>
      <c r="C1943" s="341"/>
      <c r="D1943" s="328" t="s">
        <v>1708</v>
      </c>
      <c r="E1943" s="328"/>
      <c r="F1943" s="107">
        <v>40</v>
      </c>
      <c r="G1943" s="333"/>
    </row>
    <row r="1944" spans="2:7" ht="25.5" customHeight="1" x14ac:dyDescent="0.2">
      <c r="B1944" s="341">
        <v>180207</v>
      </c>
      <c r="C1944" s="2" t="s">
        <v>19</v>
      </c>
      <c r="D1944" s="104" t="str">
        <f>VLOOKUP(B1944,'Planilha Orçamentária'!$N$10:$Q$330,2,0)</f>
        <v>11.8.3</v>
      </c>
      <c r="E1944" s="105" t="str">
        <f>VLOOKUP(B1944,'Planilha Orçamentária'!$N$9:$Q$330,3,0)</f>
        <v>Interruptor de uma tecla simples 10A/250V e uma tomada 3 polos 10A/250V, padrão brasileiro, NBR 14136, linha branca, com placa 4x2"</v>
      </c>
      <c r="F1944" s="108" t="str">
        <f>VLOOKUP(B1944,'Planilha Orçamentária'!$N$9:$Q$330,4,0)</f>
        <v>und</v>
      </c>
      <c r="G1944" s="333">
        <f>F1945</f>
        <v>40</v>
      </c>
    </row>
    <row r="1945" spans="2:7" ht="12.75" customHeight="1" x14ac:dyDescent="0.2">
      <c r="B1945" s="341"/>
      <c r="C1945" s="341"/>
      <c r="D1945" s="328" t="s">
        <v>1708</v>
      </c>
      <c r="E1945" s="328"/>
      <c r="F1945" s="107">
        <v>40</v>
      </c>
      <c r="G1945" s="333"/>
    </row>
    <row r="1946" spans="2:7" ht="12.75" customHeight="1" x14ac:dyDescent="0.2">
      <c r="B1946" s="341">
        <v>180204</v>
      </c>
      <c r="C1946" s="2" t="s">
        <v>19</v>
      </c>
      <c r="D1946" s="104" t="str">
        <f>VLOOKUP(B1946,'Planilha Orçamentária'!$N$10:$Q$330,2,0)</f>
        <v>11.8.4</v>
      </c>
      <c r="E1946" s="105" t="str">
        <f>VLOOKUP(B1946,'Planilha Orçamentária'!$N$9:$Q$330,3,0)</f>
        <v>Interruptor de uma tecla simples 10A/250V, com placa 4x2"</v>
      </c>
      <c r="F1946" s="108" t="str">
        <f>VLOOKUP(B1946,'Planilha Orçamentária'!$N$9:$Q$330,4,0)</f>
        <v>und</v>
      </c>
      <c r="G1946" s="333">
        <f>F1947</f>
        <v>20</v>
      </c>
    </row>
    <row r="1947" spans="2:7" ht="12.75" customHeight="1" x14ac:dyDescent="0.2">
      <c r="B1947" s="341"/>
      <c r="C1947" s="341"/>
      <c r="D1947" s="328" t="s">
        <v>1709</v>
      </c>
      <c r="E1947" s="328"/>
      <c r="F1947" s="107">
        <v>20</v>
      </c>
      <c r="G1947" s="333"/>
    </row>
    <row r="1948" spans="2:7" ht="12.75" customHeight="1" x14ac:dyDescent="0.2">
      <c r="B1948" s="341">
        <v>150628</v>
      </c>
      <c r="C1948" s="2" t="s">
        <v>19</v>
      </c>
      <c r="D1948" s="104" t="str">
        <f>VLOOKUP(B1948,'Planilha Orçamentária'!$N$10:$Q$330,2,0)</f>
        <v>11.8.5</v>
      </c>
      <c r="E1948" s="105" t="str">
        <f>VLOOKUP(B1948,'Planilha Orçamentária'!$N$9:$Q$330,3,0)</f>
        <v>Caixa de embutir marca de referência Tigreflex, 4x2"</v>
      </c>
      <c r="F1948" s="108" t="str">
        <f>VLOOKUP(B1948,'Planilha Orçamentária'!$N$9:$Q$330,4,0)</f>
        <v>und</v>
      </c>
      <c r="G1948" s="333">
        <f>F1949</f>
        <v>300</v>
      </c>
    </row>
    <row r="1949" spans="2:7" ht="12.75" customHeight="1" x14ac:dyDescent="0.2">
      <c r="B1949" s="341"/>
      <c r="C1949" s="341"/>
      <c r="D1949" s="328" t="s">
        <v>1714</v>
      </c>
      <c r="E1949" s="328"/>
      <c r="F1949" s="107">
        <v>300</v>
      </c>
      <c r="G1949" s="333"/>
    </row>
    <row r="1950" spans="2:7" ht="38.25" customHeight="1" x14ac:dyDescent="0.2">
      <c r="B1950" s="341">
        <v>151806</v>
      </c>
      <c r="C1950" s="2" t="s">
        <v>19</v>
      </c>
      <c r="D1950" s="104" t="str">
        <f>VLOOKUP(B1950,'Planilha Orçamentária'!$N$10:$Q$330,2,0)</f>
        <v>11.8.6</v>
      </c>
      <c r="E1950" s="105" t="str">
        <f>VLOOKUP(B1950,'Planilha Orçamentária'!$N$9:$Q$330,3,0)</f>
        <v>Ponto padrão de tomada para ar refrigerado - considerando eletroduto PVC rígido de 3/4" inclusive conexões (6.0m), fio isolado PVC de 4.0mm2 (21.6m) e caixa PVC 4x2" (1 und)</v>
      </c>
      <c r="F1950" s="108" t="str">
        <f>VLOOKUP(B1950,'Planilha Orçamentária'!$N$9:$Q$330,4,0)</f>
        <v>und</v>
      </c>
      <c r="G1950" s="333">
        <f>F1951</f>
        <v>60</v>
      </c>
    </row>
    <row r="1951" spans="2:7" ht="12.75" customHeight="1" x14ac:dyDescent="0.2">
      <c r="B1951" s="341"/>
      <c r="C1951" s="341"/>
      <c r="D1951" s="328" t="s">
        <v>1715</v>
      </c>
      <c r="E1951" s="328"/>
      <c r="F1951" s="107">
        <v>60</v>
      </c>
      <c r="G1951" s="333"/>
    </row>
    <row r="1952" spans="2:7" ht="12.75" customHeight="1" x14ac:dyDescent="0.2">
      <c r="B1952" s="341">
        <v>180209</v>
      </c>
      <c r="C1952" s="2" t="s">
        <v>19</v>
      </c>
      <c r="D1952" s="104" t="str">
        <f>VLOOKUP(B1952,'Planilha Orçamentária'!$N$10:$Q$330,2,0)</f>
        <v>11.8.7</v>
      </c>
      <c r="E1952" s="105" t="str">
        <f>VLOOKUP(B1952,'Planilha Orçamentária'!$N$9:$Q$330,3,0)</f>
        <v>Interruptor pulsador de campainha 10A/250V, com placa 4x2"</v>
      </c>
      <c r="F1952" s="108" t="str">
        <f>VLOOKUP(B1952,'Planilha Orçamentária'!$N$9:$Q$330,4,0)</f>
        <v>und</v>
      </c>
      <c r="G1952" s="333">
        <f>F1953</f>
        <v>2</v>
      </c>
    </row>
    <row r="1953" spans="2:7" ht="12.75" customHeight="1" x14ac:dyDescent="0.2">
      <c r="B1953" s="341"/>
      <c r="C1953" s="341"/>
      <c r="D1953" s="328" t="s">
        <v>1690</v>
      </c>
      <c r="E1953" s="328"/>
      <c r="F1953" s="107">
        <v>2</v>
      </c>
      <c r="G1953" s="333"/>
    </row>
    <row r="1954" spans="2:7" ht="12.75" customHeight="1" x14ac:dyDescent="0.2">
      <c r="B1954" s="341">
        <v>180217</v>
      </c>
      <c r="C1954" s="2" t="s">
        <v>19</v>
      </c>
      <c r="D1954" s="104" t="str">
        <f>VLOOKUP(B1954,'Planilha Orçamentária'!$N$10:$Q$330,2,0)</f>
        <v>11.8.8</v>
      </c>
      <c r="E1954" s="105" t="str">
        <f>VLOOKUP(B1954,'Planilha Orçamentária'!$N$9:$Q$330,3,0)</f>
        <v>Espelho para caixa estampada 4 x 2"</v>
      </c>
      <c r="F1954" s="108" t="str">
        <f>VLOOKUP(B1954,'Planilha Orçamentária'!$N$9:$Q$330,4,0)</f>
        <v>und</v>
      </c>
      <c r="G1954" s="333">
        <f>F1955</f>
        <v>60</v>
      </c>
    </row>
    <row r="1955" spans="2:7" ht="12.75" customHeight="1" x14ac:dyDescent="0.2">
      <c r="B1955" s="341"/>
      <c r="C1955" s="341"/>
      <c r="D1955" s="328" t="s">
        <v>1715</v>
      </c>
      <c r="E1955" s="328"/>
      <c r="F1955" s="107">
        <v>60</v>
      </c>
      <c r="G1955" s="333"/>
    </row>
    <row r="1956" spans="2:7" ht="12.75" customHeight="1" x14ac:dyDescent="0.2">
      <c r="B1956" s="325" t="s">
        <v>245</v>
      </c>
      <c r="C1956" s="325"/>
      <c r="D1956" s="325"/>
      <c r="E1956" s="36" t="str">
        <f>VLOOKUP(B1956,'Planilha Orçamentária'!$1:$1048576,4,0)</f>
        <v>AR REFRIGERADO</v>
      </c>
      <c r="F1956" s="102"/>
      <c r="G1956" s="103"/>
    </row>
    <row r="1957" spans="2:7" ht="51" customHeight="1" x14ac:dyDescent="0.2">
      <c r="B1957" s="341">
        <v>180607</v>
      </c>
      <c r="C1957" s="2" t="s">
        <v>19</v>
      </c>
      <c r="D1957" s="104" t="str">
        <f>VLOOKUP(B1957,'Planilha Orçamentária'!$N$10:$Q$330,2,0)</f>
        <v>11.9.1</v>
      </c>
      <c r="E1957" s="105" t="str">
        <f>VLOOKUP(B1957,'Planilha Orçamentária'!$N$9:$Q$330,3,0)</f>
        <v>Fornecimento e Instalação de Unidade Evaporadora e Condensadora de Ar Condicionado tipo Split Inverter Hi-Wall (Parede) de 30.000 BTU´s 220V - Ciclo Quente/Frio - Classificação A (Selo PROCEL), inclusive amortecedores vibra-stop</v>
      </c>
      <c r="F1957" s="108" t="str">
        <f>VLOOKUP(B1957,'Planilha Orçamentária'!$N$9:$Q$330,4,0)</f>
        <v>und</v>
      </c>
      <c r="G1957" s="333">
        <f>F1958</f>
        <v>20</v>
      </c>
    </row>
    <row r="1958" spans="2:7" ht="12.75" customHeight="1" x14ac:dyDescent="0.2">
      <c r="B1958" s="341"/>
      <c r="C1958" s="341"/>
      <c r="D1958" s="328" t="s">
        <v>1709</v>
      </c>
      <c r="E1958" s="328"/>
      <c r="F1958" s="107">
        <v>20</v>
      </c>
      <c r="G1958" s="333"/>
    </row>
    <row r="1959" spans="2:7" ht="51" customHeight="1" x14ac:dyDescent="0.2">
      <c r="B1959" s="341">
        <v>180604</v>
      </c>
      <c r="C1959" s="2" t="s">
        <v>19</v>
      </c>
      <c r="D1959" s="104" t="str">
        <f>VLOOKUP(B1959,'Planilha Orçamentária'!$N$10:$Q$330,2,0)</f>
        <v>11.9.2</v>
      </c>
      <c r="E1959" s="105" t="str">
        <f>VLOOKUP(B1959,'Planilha Orçamentária'!$N$9:$Q$330,3,0)</f>
        <v>Fornecimento e Instalação de Unidade Evaporadora e Condensadora de Ar Condicionado tipo Split Inverter Hi-Wall (Parede) de 18.000 BTU´s 220V - Ciclo Frio - Classificação A (Selo PROCEL), inclusive amortecedores vibra-stop</v>
      </c>
      <c r="F1959" s="108" t="str">
        <f>VLOOKUP(B1959,'Planilha Orçamentária'!$N$9:$Q$330,4,0)</f>
        <v>und</v>
      </c>
      <c r="G1959" s="333">
        <f>F1960</f>
        <v>4</v>
      </c>
    </row>
    <row r="1960" spans="2:7" ht="12.75" customHeight="1" x14ac:dyDescent="0.2">
      <c r="B1960" s="341"/>
      <c r="C1960" s="341"/>
      <c r="D1960" s="328" t="s">
        <v>1693</v>
      </c>
      <c r="E1960" s="328"/>
      <c r="F1960" s="107">
        <v>4</v>
      </c>
      <c r="G1960" s="333"/>
    </row>
    <row r="1961" spans="2:7" ht="51" customHeight="1" x14ac:dyDescent="0.2">
      <c r="B1961" s="341">
        <v>161016</v>
      </c>
      <c r="C1961" s="2" t="s">
        <v>19</v>
      </c>
      <c r="D1961" s="104" t="str">
        <f>VLOOKUP(B1961,'Planilha Orçamentária'!$N$10:$Q$330,2,0)</f>
        <v>11.9.3</v>
      </c>
      <c r="E1961" s="105" t="str">
        <f>VLOOKUP(B1961,'Planilha Orçamentária'!$N$9:$Q$330,3,0)</f>
        <v>Instalação de Linha frigorígena para interligação do sistema de climatização incl. acessórios de fixação, fita PVC auto-aderente e cabo PP, exclusive tubos de cobre da linha liquida e sucção, espuma elastomérica flexivel, exclusive gás refrigerante</v>
      </c>
      <c r="F1961" s="108" t="str">
        <f>VLOOKUP(B1961,'Planilha Orçamentária'!$N$9:$Q$330,4,0)</f>
        <v>m</v>
      </c>
      <c r="G1961" s="333">
        <f>F1962</f>
        <v>200</v>
      </c>
    </row>
    <row r="1962" spans="2:7" ht="12.75" customHeight="1" x14ac:dyDescent="0.2">
      <c r="B1962" s="341"/>
      <c r="C1962" s="341"/>
      <c r="D1962" s="328" t="s">
        <v>1700</v>
      </c>
      <c r="E1962" s="328"/>
      <c r="F1962" s="107">
        <v>200</v>
      </c>
      <c r="G1962" s="333"/>
    </row>
    <row r="1963" spans="2:7" ht="12.75" customHeight="1" x14ac:dyDescent="0.2">
      <c r="B1963" s="341">
        <v>161015</v>
      </c>
      <c r="C1963" s="2" t="s">
        <v>19</v>
      </c>
      <c r="D1963" s="104" t="str">
        <f>VLOOKUP(B1963,'Planilha Orçamentária'!$N$10:$Q$330,2,0)</f>
        <v>11.9.4</v>
      </c>
      <c r="E1963" s="105" t="str">
        <f>VLOOKUP(B1963,'Planilha Orçamentária'!$N$9:$Q$330,3,0)</f>
        <v>Gás refrigerante R410A</v>
      </c>
      <c r="F1963" s="108" t="str">
        <f>VLOOKUP(B1963,'Planilha Orçamentária'!$N$9:$Q$330,4,0)</f>
        <v>kg</v>
      </c>
      <c r="G1963" s="333">
        <f>F1964</f>
        <v>80</v>
      </c>
    </row>
    <row r="1964" spans="2:7" ht="12.75" customHeight="1" x14ac:dyDescent="0.2">
      <c r="B1964" s="341"/>
      <c r="C1964" s="341"/>
      <c r="D1964" s="328" t="s">
        <v>1716</v>
      </c>
      <c r="E1964" s="328"/>
      <c r="F1964" s="107">
        <v>80</v>
      </c>
      <c r="G1964" s="333"/>
    </row>
    <row r="1965" spans="2:7" ht="25.5" customHeight="1" x14ac:dyDescent="0.2">
      <c r="B1965" s="341">
        <v>141411</v>
      </c>
      <c r="C1965" s="2" t="s">
        <v>19</v>
      </c>
      <c r="D1965" s="104" t="str">
        <f>VLOOKUP(B1965,'Planilha Orçamentária'!$N$10:$Q$330,2,0)</f>
        <v>11.9.5</v>
      </c>
      <c r="E1965" s="105" t="str">
        <f>VLOOKUP(B1965,'Planilha Orçamentária'!$N$9:$Q$330,3,0)</f>
        <v>Tubo de PVC rígido soldável marrom, DN 32mm (1"), inclusive conexões</v>
      </c>
      <c r="F1965" s="108" t="str">
        <f>VLOOKUP(B1965,'Planilha Orçamentária'!$N$9:$Q$330,4,0)</f>
        <v>m</v>
      </c>
      <c r="G1965" s="333">
        <f>F1966</f>
        <v>200</v>
      </c>
    </row>
    <row r="1966" spans="2:7" ht="12.75" customHeight="1" x14ac:dyDescent="0.2">
      <c r="B1966" s="341"/>
      <c r="C1966" s="341"/>
      <c r="D1966" s="328" t="s">
        <v>1700</v>
      </c>
      <c r="E1966" s="328"/>
      <c r="F1966" s="107">
        <v>200</v>
      </c>
      <c r="G1966" s="333"/>
    </row>
    <row r="1967" spans="2:7" ht="12.75" customHeight="1" x14ac:dyDescent="0.2">
      <c r="B1967" s="325" t="s">
        <v>252</v>
      </c>
      <c r="C1967" s="325"/>
      <c r="D1967" s="325"/>
      <c r="E1967" s="36" t="str">
        <f>VLOOKUP(B1967,'Planilha Orçamentária'!$1:$1048576,4,0)</f>
        <v>LÓGICA E TELEFONE</v>
      </c>
      <c r="F1967" s="102"/>
      <c r="G1967" s="103"/>
    </row>
    <row r="1968" spans="2:7" ht="12.75" customHeight="1" x14ac:dyDescent="0.2">
      <c r="B1968" s="341">
        <v>160806</v>
      </c>
      <c r="C1968" s="2" t="s">
        <v>19</v>
      </c>
      <c r="D1968" s="104" t="str">
        <f>VLOOKUP(B1968,'Planilha Orçamentária'!$N$10:$Q$330,2,0)</f>
        <v>11.10.1</v>
      </c>
      <c r="E1968" s="105" t="str">
        <f>VLOOKUP(B1968,'Planilha Orçamentária'!$N$9:$Q$330,3,0)</f>
        <v>Espelho 4" x 2" com conector RJ 45 fêmea CAT. 5e</v>
      </c>
      <c r="F1968" s="108" t="str">
        <f>VLOOKUP(B1968,'Planilha Orçamentária'!$N$9:$Q$330,4,0)</f>
        <v>und</v>
      </c>
      <c r="G1968" s="333">
        <f>F1969</f>
        <v>20</v>
      </c>
    </row>
    <row r="1969" spans="2:7" ht="12.75" customHeight="1" x14ac:dyDescent="0.2">
      <c r="B1969" s="341"/>
      <c r="C1969" s="341"/>
      <c r="D1969" s="328" t="s">
        <v>1709</v>
      </c>
      <c r="E1969" s="328"/>
      <c r="F1969" s="107">
        <v>20</v>
      </c>
      <c r="G1969" s="333"/>
    </row>
    <row r="1970" spans="2:7" ht="12.75" customHeight="1" x14ac:dyDescent="0.2">
      <c r="B1970" s="341">
        <v>160807</v>
      </c>
      <c r="C1970" s="2" t="s">
        <v>19</v>
      </c>
      <c r="D1970" s="104" t="str">
        <f>VLOOKUP(B1970,'Planilha Orçamentária'!$N$10:$Q$330,2,0)</f>
        <v>11.10.2</v>
      </c>
      <c r="E1970" s="105" t="str">
        <f>VLOOKUP(B1970,'Planilha Orçamentária'!$N$9:$Q$330,3,0)</f>
        <v>Conector RJ 45 macho</v>
      </c>
      <c r="F1970" s="108" t="str">
        <f>VLOOKUP(B1970,'Planilha Orçamentária'!$N$9:$Q$330,4,0)</f>
        <v>und</v>
      </c>
      <c r="G1970" s="333">
        <f>F1971</f>
        <v>40</v>
      </c>
    </row>
    <row r="1971" spans="2:7" ht="12.75" customHeight="1" x14ac:dyDescent="0.2">
      <c r="B1971" s="341"/>
      <c r="C1971" s="341"/>
      <c r="D1971" s="328" t="s">
        <v>1708</v>
      </c>
      <c r="E1971" s="328"/>
      <c r="F1971" s="107">
        <v>40</v>
      </c>
      <c r="G1971" s="333"/>
    </row>
    <row r="1972" spans="2:7" ht="25.5" customHeight="1" x14ac:dyDescent="0.2">
      <c r="B1972" s="341">
        <v>160808</v>
      </c>
      <c r="C1972" s="2" t="s">
        <v>19</v>
      </c>
      <c r="D1972" s="104" t="str">
        <f>VLOOKUP(B1972,'Planilha Orçamentária'!$N$10:$Q$330,2,0)</f>
        <v>11.10.3</v>
      </c>
      <c r="E1972" s="105" t="str">
        <f>VLOOKUP(B1972,'Planilha Orçamentária'!$N$9:$Q$330,3,0)</f>
        <v>Fornecimento e instalação de Cabo de rede par trançado 4 pares Categoria 5e</v>
      </c>
      <c r="F1972" s="108" t="str">
        <f>VLOOKUP(B1972,'Planilha Orçamentária'!$N$9:$Q$330,4,0)</f>
        <v>m</v>
      </c>
      <c r="G1972" s="333">
        <f>F1973</f>
        <v>500</v>
      </c>
    </row>
    <row r="1973" spans="2:7" ht="12.75" customHeight="1" x14ac:dyDescent="0.2">
      <c r="B1973" s="341"/>
      <c r="C1973" s="341"/>
      <c r="D1973" s="328" t="s">
        <v>1717</v>
      </c>
      <c r="E1973" s="328"/>
      <c r="F1973" s="107">
        <v>500</v>
      </c>
      <c r="G1973" s="333"/>
    </row>
    <row r="1974" spans="2:7" x14ac:dyDescent="0.2">
      <c r="B1974" s="360"/>
      <c r="C1974" s="360"/>
      <c r="D1974" s="360"/>
      <c r="E1974" s="360"/>
      <c r="F1974" s="360"/>
      <c r="G1974" s="319"/>
    </row>
    <row r="1975" spans="2:7" x14ac:dyDescent="0.2">
      <c r="B1975" s="325">
        <v>12</v>
      </c>
      <c r="C1975" s="325"/>
      <c r="D1975" s="325"/>
      <c r="E1975" s="36" t="str">
        <f>VLOOKUP(B1975,'Planilha Orçamentária'!$1:$1048576,4,0)</f>
        <v>INSTALAÇÕES DE PROTEÇÃO CONTRA INCÊNDIO</v>
      </c>
      <c r="F1975" s="102"/>
      <c r="G1975" s="103"/>
    </row>
    <row r="1976" spans="2:7" ht="51" customHeight="1" x14ac:dyDescent="0.2">
      <c r="B1976" s="341">
        <v>160605</v>
      </c>
      <c r="C1976" s="2" t="s">
        <v>19</v>
      </c>
      <c r="D1976" s="104" t="str">
        <f>VLOOKUP(B1976,'Planilha Orçamentária'!$N$10:$Q$330,2,0)</f>
        <v>12.1</v>
      </c>
      <c r="E1976" s="105" t="str">
        <f>VLOOKUP(B1976,'Planilha Orçamentária'!$N$9:$Q$330,3,0)</f>
        <v>Extintor de incêndio portátil de pó químico ABC com capacidade 2A-20B:C (6 kg), inclusive suporte de parede universal, parafuso e bucha S8, exclusive placa sinalizadora em PVC fotoluminescente e pintura de sinalização</v>
      </c>
      <c r="F1976" s="108" t="str">
        <f>VLOOKUP(B1976,'Planilha Orçamentária'!$N$9:$Q$330,4,0)</f>
        <v>und</v>
      </c>
      <c r="G1976" s="333">
        <f>F1977</f>
        <v>20</v>
      </c>
    </row>
    <row r="1977" spans="2:7" ht="12.75" customHeight="1" x14ac:dyDescent="0.2">
      <c r="B1977" s="341"/>
      <c r="C1977" s="341"/>
      <c r="D1977" s="328" t="s">
        <v>1709</v>
      </c>
      <c r="E1977" s="328"/>
      <c r="F1977" s="107">
        <v>20</v>
      </c>
      <c r="G1977" s="333"/>
    </row>
    <row r="1978" spans="2:7" ht="38.25" customHeight="1" x14ac:dyDescent="0.2">
      <c r="B1978" s="341">
        <v>160606</v>
      </c>
      <c r="C1978" s="2" t="s">
        <v>19</v>
      </c>
      <c r="D1978" s="104" t="str">
        <f>VLOOKUP(B1978,'Planilha Orçamentária'!$N$10:$Q$330,2,0)</f>
        <v>12.2</v>
      </c>
      <c r="E1978" s="105" t="str">
        <f>VLOOKUP(B1978,'Planilha Orçamentária'!$N$9:$Q$330,3,0)</f>
        <v>Extintor de incêndio de gás carbônico CO2 5 B:C (6 Kg), inclusive suporte de parede universal, parafuso e bucha S8, exclusive placa sinalizadora em PVC fotoluminescente e pintura de sinalização</v>
      </c>
      <c r="F1978" s="108" t="str">
        <f>VLOOKUP(B1978,'Planilha Orçamentária'!$N$9:$Q$330,4,0)</f>
        <v>und</v>
      </c>
      <c r="G1978" s="333">
        <f>F1979</f>
        <v>20</v>
      </c>
    </row>
    <row r="1979" spans="2:7" ht="12.75" customHeight="1" x14ac:dyDescent="0.2">
      <c r="B1979" s="341"/>
      <c r="C1979" s="341"/>
      <c r="D1979" s="328" t="s">
        <v>1709</v>
      </c>
      <c r="E1979" s="328"/>
      <c r="F1979" s="107">
        <v>20</v>
      </c>
      <c r="G1979" s="333"/>
    </row>
    <row r="1980" spans="2:7" ht="25.5" customHeight="1" x14ac:dyDescent="0.2">
      <c r="B1980" s="341">
        <v>160613</v>
      </c>
      <c r="C1980" s="2" t="s">
        <v>19</v>
      </c>
      <c r="D1980" s="104" t="str">
        <f>VLOOKUP(B1980,'Planilha Orçamentária'!$N$10:$Q$330,2,0)</f>
        <v>12.3</v>
      </c>
      <c r="E1980" s="105" t="str">
        <f>VLOOKUP(B1980,'Planilha Orçamentária'!$N$9:$Q$330,3,0)</f>
        <v>Ponto para iluminação de emergência completo, inclusive bloco autônomo de iluminação 2x9W com tomada universal</v>
      </c>
      <c r="F1980" s="108" t="str">
        <f>VLOOKUP(B1980,'Planilha Orçamentária'!$N$9:$Q$330,4,0)</f>
        <v>und</v>
      </c>
      <c r="G1980" s="333">
        <f>F1981</f>
        <v>30</v>
      </c>
    </row>
    <row r="1981" spans="2:7" ht="12.75" customHeight="1" x14ac:dyDescent="0.2">
      <c r="B1981" s="341"/>
      <c r="C1981" s="341"/>
      <c r="D1981" s="328" t="s">
        <v>1718</v>
      </c>
      <c r="E1981" s="328"/>
      <c r="F1981" s="107">
        <v>30</v>
      </c>
      <c r="G1981" s="333"/>
    </row>
    <row r="1982" spans="2:7" ht="76.5" customHeight="1" x14ac:dyDescent="0.2">
      <c r="B1982" s="341">
        <v>160671</v>
      </c>
      <c r="C1982" s="2" t="s">
        <v>19</v>
      </c>
      <c r="D1982" s="104" t="str">
        <f>VLOOKUP(B1982,'Planilha Orçamentária'!$N$10:$Q$330,2,0)</f>
        <v>12.4</v>
      </c>
      <c r="E1982" s="105" t="str">
        <f>VLOOKUP(B1982,'Planilha Orçamentária'!$N$9:$Q$330,3,0)</f>
        <v>Abrigo de parede para hidrante 80x90x17cm sobrepor, em chapa de aço com pintura eletrostática vermelha, visor transparente e inscrição "HIDRANTE", registro globo angular 45º 2.1/2? (63mm), adaptador em latão storz engate rápido 2.1/2?, 2 (duas) mangueiras de incêndio 15m ?2.1/2? - Tipo 2 e esguicho regulável em latão 2.1/2?, fornecimento e instalação</v>
      </c>
      <c r="F1982" s="108" t="str">
        <f>VLOOKUP(B1982,'Planilha Orçamentária'!$N$9:$Q$330,4,0)</f>
        <v>und</v>
      </c>
      <c r="G1982" s="333">
        <f>F1983</f>
        <v>4</v>
      </c>
    </row>
    <row r="1983" spans="2:7" ht="12.75" customHeight="1" x14ac:dyDescent="0.2">
      <c r="B1983" s="341"/>
      <c r="C1983" s="341"/>
      <c r="D1983" s="328" t="s">
        <v>1693</v>
      </c>
      <c r="E1983" s="328"/>
      <c r="F1983" s="107">
        <v>4</v>
      </c>
      <c r="G1983" s="333"/>
    </row>
    <row r="1984" spans="2:7" ht="63.75" customHeight="1" x14ac:dyDescent="0.2">
      <c r="B1984" s="341">
        <v>160603</v>
      </c>
      <c r="C1984" s="2" t="s">
        <v>19</v>
      </c>
      <c r="D1984" s="104" t="str">
        <f>VLOOKUP(B1984,'Planilha Orçamentária'!$N$10:$Q$330,2,0)</f>
        <v>12.5</v>
      </c>
      <c r="E1984" s="105" t="str">
        <f>VLOOKUP(B1984,'Planilha Orçamentária'!$N$9:$Q$330,3,0)</f>
        <v>Hidrante de recalque no passeio, composto por caixa metálica 40x60x40 cm, com registro globo angular 90º DN 65 mm (2.1/2?), adaptador Storz para engate rápido e tampão Storz com corrente de segurança, para conexão de viatura do Corpo de Bombeiros ao sistema de combate a incêndio</v>
      </c>
      <c r="F1984" s="108" t="str">
        <f>VLOOKUP(B1984,'Planilha Orçamentária'!$N$9:$Q$330,4,0)</f>
        <v>und</v>
      </c>
      <c r="G1984" s="333">
        <f>F1985</f>
        <v>2</v>
      </c>
    </row>
    <row r="1985" spans="2:7" ht="12.75" customHeight="1" x14ac:dyDescent="0.2">
      <c r="B1985" s="341"/>
      <c r="C1985" s="341"/>
      <c r="D1985" s="328" t="s">
        <v>1690</v>
      </c>
      <c r="E1985" s="328"/>
      <c r="F1985" s="107">
        <v>2</v>
      </c>
      <c r="G1985" s="333"/>
    </row>
    <row r="1986" spans="2:7" ht="51" customHeight="1" x14ac:dyDescent="0.2">
      <c r="B1986" s="341">
        <v>160608</v>
      </c>
      <c r="C1986" s="2" t="s">
        <v>19</v>
      </c>
      <c r="D1986" s="104" t="str">
        <f>VLOOKUP(B1986,'Planilha Orçamentária'!$N$10:$Q$330,2,0)</f>
        <v>12.6</v>
      </c>
      <c r="E1986" s="105" t="str">
        <f>VLOOKUP(B1986,'Planilha Orçamentária'!$N$9:$Q$330,3,0)</f>
        <v>Ponto para seta indicativa de saída, incl. seta em acrílico, com fonte alimentadora própria que assegure um funcionamento mínimo de 1h, para quando ocorrer falta de energia elétrica na rede pública, conforme projeto</v>
      </c>
      <c r="F1986" s="108" t="str">
        <f>VLOOKUP(B1986,'Planilha Orçamentária'!$N$9:$Q$330,4,0)</f>
        <v>und</v>
      </c>
      <c r="G1986" s="333">
        <f>F1987</f>
        <v>30</v>
      </c>
    </row>
    <row r="1987" spans="2:7" ht="12.75" customHeight="1" x14ac:dyDescent="0.2">
      <c r="B1987" s="341"/>
      <c r="C1987" s="341"/>
      <c r="D1987" s="328" t="s">
        <v>1719</v>
      </c>
      <c r="E1987" s="328"/>
      <c r="F1987" s="107">
        <v>30</v>
      </c>
      <c r="G1987" s="333"/>
    </row>
    <row r="1988" spans="2:7" ht="51" customHeight="1" x14ac:dyDescent="0.2">
      <c r="B1988" s="341">
        <v>160612</v>
      </c>
      <c r="C1988" s="2" t="s">
        <v>19</v>
      </c>
      <c r="D1988" s="104" t="str">
        <f>VLOOKUP(B1988,'Planilha Orçamentária'!$N$10:$Q$330,2,0)</f>
        <v>12.7</v>
      </c>
      <c r="E1988" s="105" t="str">
        <f>VLOOKUP(B1988,'Planilha Orçamentária'!$N$9:$Q$330,3,0)</f>
        <v>Placa de sinalização de segurança do tipo ?SAÍDA DE EMERGÊNCIA? com seta vertical, conforme Código 14 - 315/158 da ABNT NBR 13434 e Código S3 da NT 14/2010 do Corpo de Bombeiros do Espírito Santo (CBMES)</v>
      </c>
      <c r="F1988" s="108" t="str">
        <f>VLOOKUP(B1988,'Planilha Orçamentária'!$N$9:$Q$330,4,0)</f>
        <v>und</v>
      </c>
      <c r="G1988" s="333">
        <f>F1989</f>
        <v>30</v>
      </c>
    </row>
    <row r="1989" spans="2:7" ht="12.75" customHeight="1" x14ac:dyDescent="0.2">
      <c r="B1989" s="341"/>
      <c r="C1989" s="341"/>
      <c r="D1989" s="328" t="s">
        <v>1719</v>
      </c>
      <c r="E1989" s="328"/>
      <c r="F1989" s="107">
        <v>30</v>
      </c>
      <c r="G1989" s="333"/>
    </row>
    <row r="1990" spans="2:7" ht="25.5" customHeight="1" x14ac:dyDescent="0.2">
      <c r="B1990" s="341">
        <v>160634</v>
      </c>
      <c r="C1990" s="2" t="s">
        <v>19</v>
      </c>
      <c r="D1990" s="104" t="str">
        <f>VLOOKUP(B1990,'Planilha Orçamentária'!$N$10:$Q$330,2,0)</f>
        <v>12.8</v>
      </c>
      <c r="E1990" s="105" t="str">
        <f>VLOOKUP(B1990,'Planilha Orçamentária'!$N$9:$Q$330,3,0)</f>
        <v>Registro de gaveta bruto diâmetro 2.1/2" (65mm), volante em aço com acabamento pintura epóxi vermelha ? Docol, Deca ou equivalente</v>
      </c>
      <c r="F1990" s="108" t="str">
        <f>VLOOKUP(B1990,'Planilha Orçamentária'!$N$9:$Q$330,4,0)</f>
        <v>und</v>
      </c>
      <c r="G1990" s="333">
        <f>F1991</f>
        <v>6</v>
      </c>
    </row>
    <row r="1991" spans="2:7" ht="12.75" customHeight="1" x14ac:dyDescent="0.2">
      <c r="B1991" s="341"/>
      <c r="C1991" s="341"/>
      <c r="D1991" s="328" t="s">
        <v>1711</v>
      </c>
      <c r="E1991" s="328"/>
      <c r="F1991" s="107">
        <v>6</v>
      </c>
      <c r="G1991" s="333"/>
    </row>
    <row r="1992" spans="2:7" ht="25.5" customHeight="1" x14ac:dyDescent="0.2">
      <c r="B1992" s="341">
        <v>160635</v>
      </c>
      <c r="C1992" s="2" t="s">
        <v>19</v>
      </c>
      <c r="D1992" s="104" t="str">
        <f>VLOOKUP(B1992,'Planilha Orçamentária'!$N$10:$Q$330,2,0)</f>
        <v>12.9</v>
      </c>
      <c r="E1992" s="105" t="str">
        <f>VLOOKUP(B1992,'Planilha Orçamentária'!$N$9:$Q$330,3,0)</f>
        <v>Registro de gaveta bruto diâmetro 3" (75mm) , volante em aço com acabamento pintura epóxi vermelha ? Docol, Deca ou equivalente</v>
      </c>
      <c r="F1992" s="108" t="str">
        <f>VLOOKUP(B1992,'Planilha Orçamentária'!$N$9:$Q$330,4,0)</f>
        <v>und</v>
      </c>
      <c r="G1992" s="333">
        <f>F1993</f>
        <v>2</v>
      </c>
    </row>
    <row r="1993" spans="2:7" ht="12.75" customHeight="1" x14ac:dyDescent="0.2">
      <c r="B1993" s="341"/>
      <c r="C1993" s="341"/>
      <c r="D1993" s="328" t="s">
        <v>1690</v>
      </c>
      <c r="E1993" s="328"/>
      <c r="F1993" s="107">
        <v>2</v>
      </c>
      <c r="G1993" s="333"/>
    </row>
    <row r="1994" spans="2:7" ht="25.5" customHeight="1" x14ac:dyDescent="0.2">
      <c r="B1994" s="341">
        <v>170367</v>
      </c>
      <c r="C1994" s="2" t="s">
        <v>19</v>
      </c>
      <c r="D1994" s="104" t="str">
        <f>VLOOKUP(B1994,'Planilha Orçamentária'!$N$10:$Q$330,2,0)</f>
        <v>12.10</v>
      </c>
      <c r="E1994" s="105" t="str">
        <f>VLOOKUP(B1994,'Planilha Orçamentária'!$N$9:$Q$330,3,0)</f>
        <v>Válvula de retenção horizontal em bronze, tipo portinhola diâmetro 2.1/2" (65mm)</v>
      </c>
      <c r="F1994" s="108" t="str">
        <f>VLOOKUP(B1994,'Planilha Orçamentária'!$N$9:$Q$330,4,0)</f>
        <v>und</v>
      </c>
      <c r="G1994" s="333">
        <f>F1995</f>
        <v>4</v>
      </c>
    </row>
    <row r="1995" spans="2:7" ht="12.75" customHeight="1" x14ac:dyDescent="0.2">
      <c r="B1995" s="341"/>
      <c r="C1995" s="341"/>
      <c r="D1995" s="328" t="s">
        <v>1693</v>
      </c>
      <c r="E1995" s="328"/>
      <c r="F1995" s="107">
        <v>4</v>
      </c>
      <c r="G1995" s="333"/>
    </row>
    <row r="1996" spans="2:7" ht="25.5" customHeight="1" x14ac:dyDescent="0.2">
      <c r="B1996" s="341">
        <v>170368</v>
      </c>
      <c r="C1996" s="2" t="s">
        <v>19</v>
      </c>
      <c r="D1996" s="104" t="str">
        <f>VLOOKUP(B1996,'Planilha Orçamentária'!$N$10:$Q$330,2,0)</f>
        <v>12.11</v>
      </c>
      <c r="E1996" s="105" t="str">
        <f>VLOOKUP(B1996,'Planilha Orçamentária'!$N$9:$Q$330,3,0)</f>
        <v>Válvula de retenção horizontal em bronze, tipo portinhola diâmetro 3" (80mm)</v>
      </c>
      <c r="F1996" s="108" t="str">
        <f>VLOOKUP(B1996,'Planilha Orçamentária'!$N$9:$Q$330,4,0)</f>
        <v>und</v>
      </c>
      <c r="G1996" s="333">
        <f>F1997</f>
        <v>2</v>
      </c>
    </row>
    <row r="1997" spans="2:7" ht="12.75" customHeight="1" x14ac:dyDescent="0.2">
      <c r="B1997" s="341"/>
      <c r="C1997" s="341"/>
      <c r="D1997" s="328" t="s">
        <v>1690</v>
      </c>
      <c r="E1997" s="328"/>
      <c r="F1997" s="107">
        <v>2</v>
      </c>
      <c r="G1997" s="333"/>
    </row>
    <row r="1998" spans="2:7" ht="38.25" customHeight="1" x14ac:dyDescent="0.2">
      <c r="B1998" s="341">
        <v>160659</v>
      </c>
      <c r="C1998" s="2" t="s">
        <v>19</v>
      </c>
      <c r="D1998" s="104" t="str">
        <f>VLOOKUP(B1998,'Planilha Orçamentária'!$N$10:$Q$330,2,0)</f>
        <v>12.12</v>
      </c>
      <c r="E1998" s="105" t="str">
        <f>VLOOKUP(B1998,'Planilha Orçamentária'!$N$9:$Q$330,3,0)</f>
        <v>Manômetro com caixa e anel tipo cravado em aço inox, mostrador duplo 100 mm escalas de 0 à 10 kgf/cm2 e 0 à 150 PSI, saída traseira de 1/4" BSP</v>
      </c>
      <c r="F1998" s="108" t="str">
        <f>VLOOKUP(B1998,'Planilha Orçamentária'!$N$9:$Q$330,4,0)</f>
        <v>und</v>
      </c>
      <c r="G1998" s="333">
        <f>F1999</f>
        <v>2</v>
      </c>
    </row>
    <row r="1999" spans="2:7" ht="12.75" customHeight="1" x14ac:dyDescent="0.2">
      <c r="B1999" s="341"/>
      <c r="C1999" s="341"/>
      <c r="D1999" s="328" t="s">
        <v>1690</v>
      </c>
      <c r="E1999" s="328"/>
      <c r="F1999" s="107">
        <v>2</v>
      </c>
      <c r="G1999" s="333"/>
    </row>
    <row r="2000" spans="2:7" ht="12.75" customHeight="1" x14ac:dyDescent="0.2">
      <c r="B2000" s="341">
        <v>64149</v>
      </c>
      <c r="C2000" s="2" t="s">
        <v>19</v>
      </c>
      <c r="D2000" s="104" t="str">
        <f>VLOOKUP(B2000,'Planilha Orçamentária'!$N$10:$Q$330,2,0)</f>
        <v>12.13</v>
      </c>
      <c r="E2000" s="105" t="str">
        <f>VLOOKUP(B2000,'Planilha Orçamentária'!$N$9:$Q$330,3,0)</f>
        <v>VÁLVULA ESFERA NPT CLASSE 300 Ø 3/4"</v>
      </c>
      <c r="F2000" s="108" t="str">
        <f>VLOOKUP(B2000,'Planilha Orçamentária'!$N$9:$Q$330,4,0)</f>
        <v>UN</v>
      </c>
      <c r="G2000" s="333">
        <f>F2001</f>
        <v>2</v>
      </c>
    </row>
    <row r="2001" spans="2:7" ht="12.75" customHeight="1" x14ac:dyDescent="0.2">
      <c r="B2001" s="341"/>
      <c r="C2001" s="341"/>
      <c r="D2001" s="328" t="s">
        <v>1690</v>
      </c>
      <c r="E2001" s="328"/>
      <c r="F2001" s="107">
        <v>2</v>
      </c>
      <c r="G2001" s="333"/>
    </row>
    <row r="2002" spans="2:7" ht="12.75" customHeight="1" x14ac:dyDescent="0.2">
      <c r="B2002" s="341">
        <v>180301</v>
      </c>
      <c r="C2002" s="2" t="s">
        <v>19</v>
      </c>
      <c r="D2002" s="104" t="str">
        <f>VLOOKUP(B2002,'Planilha Orçamentária'!$N$10:$Q$330,2,0)</f>
        <v>12.14</v>
      </c>
      <c r="E2002" s="105" t="str">
        <f>VLOOKUP(B2002,'Planilha Orçamentária'!$N$9:$Q$330,3,0)</f>
        <v>Bomba centrífuga trifásica 5CV, modelo 620 Dancor, ou equivalente</v>
      </c>
      <c r="F2002" s="108" t="str">
        <f>VLOOKUP(B2002,'Planilha Orçamentária'!$N$9:$Q$330,4,0)</f>
        <v>und</v>
      </c>
      <c r="G2002" s="333">
        <f>F2003</f>
        <v>2</v>
      </c>
    </row>
    <row r="2003" spans="2:7" ht="12.75" customHeight="1" x14ac:dyDescent="0.2">
      <c r="B2003" s="341"/>
      <c r="C2003" s="341"/>
      <c r="D2003" s="328" t="s">
        <v>1690</v>
      </c>
      <c r="E2003" s="328"/>
      <c r="F2003" s="107">
        <v>2</v>
      </c>
      <c r="G2003" s="333"/>
    </row>
    <row r="2004" spans="2:7" ht="25.5" customHeight="1" x14ac:dyDescent="0.2">
      <c r="B2004" s="341">
        <v>160661</v>
      </c>
      <c r="C2004" s="2" t="s">
        <v>19</v>
      </c>
      <c r="D2004" s="104" t="str">
        <f>VLOOKUP(B2004,'Planilha Orçamentária'!$N$10:$Q$330,2,0)</f>
        <v>12.15</v>
      </c>
      <c r="E2004" s="105" t="str">
        <f>VLOOKUP(B2004,'Planilha Orçamentária'!$N$9:$Q$330,3,0)</f>
        <v>Pressostato 100 / 150 PSI sem válvula, capacidade elétrica até 5CV em 250VCA, Margirius ou equivalente</v>
      </c>
      <c r="F2004" s="108" t="str">
        <f>VLOOKUP(B2004,'Planilha Orçamentária'!$N$9:$Q$330,4,0)</f>
        <v>und</v>
      </c>
      <c r="G2004" s="333">
        <f>F2005</f>
        <v>2</v>
      </c>
    </row>
    <row r="2005" spans="2:7" ht="12.75" customHeight="1" x14ac:dyDescent="0.2">
      <c r="B2005" s="341"/>
      <c r="C2005" s="341"/>
      <c r="D2005" s="328" t="s">
        <v>1690</v>
      </c>
      <c r="E2005" s="328"/>
      <c r="F2005" s="107">
        <v>2</v>
      </c>
      <c r="G2005" s="333"/>
    </row>
    <row r="2006" spans="2:7" ht="25.5" customHeight="1" x14ac:dyDescent="0.2">
      <c r="B2006" s="341">
        <v>160662</v>
      </c>
      <c r="C2006" s="2" t="s">
        <v>19</v>
      </c>
      <c r="D2006" s="104" t="str">
        <f>VLOOKUP(B2006,'Planilha Orçamentária'!$N$10:$Q$330,2,0)</f>
        <v>12.16</v>
      </c>
      <c r="E2006" s="105" t="str">
        <f>VLOOKUP(B2006,'Planilha Orçamentária'!$N$9:$Q$330,3,0)</f>
        <v>Tanque de pressurização/cilindro de pressão, capacidade de 10 litros, fornecimento (vazio) e instalação, exclusive conexões</v>
      </c>
      <c r="F2006" s="108" t="str">
        <f>VLOOKUP(B2006,'Planilha Orçamentária'!$N$9:$Q$330,4,0)</f>
        <v>und</v>
      </c>
      <c r="G2006" s="333">
        <f>F2007</f>
        <v>2</v>
      </c>
    </row>
    <row r="2007" spans="2:7" ht="12.75" customHeight="1" x14ac:dyDescent="0.2">
      <c r="B2007" s="341"/>
      <c r="C2007" s="341"/>
      <c r="D2007" s="328" t="s">
        <v>1690</v>
      </c>
      <c r="E2007" s="328"/>
      <c r="F2007" s="107">
        <v>2</v>
      </c>
      <c r="G2007" s="333"/>
    </row>
    <row r="2008" spans="2:7" ht="25.5" customHeight="1" x14ac:dyDescent="0.2">
      <c r="B2008" s="341">
        <v>141216</v>
      </c>
      <c r="C2008" s="2" t="s">
        <v>19</v>
      </c>
      <c r="D2008" s="104" t="str">
        <f>VLOOKUP(B2008,'Planilha Orçamentária'!$N$10:$Q$330,2,0)</f>
        <v>12.17</v>
      </c>
      <c r="E2008" s="105" t="str">
        <f>VLOOKUP(B2008,'Planilha Orçamentária'!$N$9:$Q$330,3,0)</f>
        <v>Tubo de aço carbono galvanizado, com costura, classe leve, diâmetro 65mm (2.1/2"), inclusive conexões</v>
      </c>
      <c r="F2008" s="108" t="str">
        <f>VLOOKUP(B2008,'Planilha Orçamentária'!$N$9:$Q$330,4,0)</f>
        <v>m</v>
      </c>
      <c r="G2008" s="333">
        <f>F2009</f>
        <v>40</v>
      </c>
    </row>
    <row r="2009" spans="2:7" ht="12.75" customHeight="1" x14ac:dyDescent="0.2">
      <c r="B2009" s="341"/>
      <c r="C2009" s="341"/>
      <c r="D2009" s="328" t="s">
        <v>1720</v>
      </c>
      <c r="E2009" s="328"/>
      <c r="F2009" s="107">
        <v>40</v>
      </c>
      <c r="G2009" s="333"/>
    </row>
    <row r="2010" spans="2:7" ht="25.5" customHeight="1" x14ac:dyDescent="0.2">
      <c r="B2010" s="341">
        <v>141217</v>
      </c>
      <c r="C2010" s="2" t="s">
        <v>19</v>
      </c>
      <c r="D2010" s="104" t="str">
        <f>VLOOKUP(B2010,'Planilha Orçamentária'!$N$10:$Q$330,2,0)</f>
        <v>12.18</v>
      </c>
      <c r="E2010" s="105" t="str">
        <f>VLOOKUP(B2010,'Planilha Orçamentária'!$N$9:$Q$330,3,0)</f>
        <v>Tubo de aço carbono galvanizado, com costura, classe leve, diâmetro 80mm (3"), inclusive conexões</v>
      </c>
      <c r="F2010" s="108" t="str">
        <f>VLOOKUP(B2010,'Planilha Orçamentária'!$N$9:$Q$330,4,0)</f>
        <v>m</v>
      </c>
      <c r="G2010" s="333">
        <f>F2011</f>
        <v>40</v>
      </c>
    </row>
    <row r="2011" spans="2:7" ht="12.75" customHeight="1" x14ac:dyDescent="0.2">
      <c r="B2011" s="341"/>
      <c r="C2011" s="341"/>
      <c r="D2011" s="328" t="s">
        <v>1720</v>
      </c>
      <c r="E2011" s="328"/>
      <c r="F2011" s="107">
        <v>40</v>
      </c>
      <c r="G2011" s="333"/>
    </row>
    <row r="2012" spans="2:7" ht="38.25" customHeight="1" x14ac:dyDescent="0.2">
      <c r="B2012" s="341">
        <v>160663</v>
      </c>
      <c r="C2012" s="2" t="s">
        <v>19</v>
      </c>
      <c r="D2012" s="104" t="str">
        <f>VLOOKUP(B2012,'Planilha Orçamentária'!$N$10:$Q$330,2,0)</f>
        <v>12.19</v>
      </c>
      <c r="E2012" s="105" t="str">
        <f>VLOOKUP(B2012,'Planilha Orçamentária'!$N$9:$Q$330,3,0)</f>
        <v>Fornecimento e instalação de Bateria estacionária 12V - 60 AH, para centrais de alarme / iluminação de emergência, Moura ou equivalente</v>
      </c>
      <c r="F2012" s="108" t="str">
        <f>VLOOKUP(B2012,'Planilha Orçamentária'!$N$9:$Q$330,4,0)</f>
        <v>und</v>
      </c>
      <c r="G2012" s="333">
        <f>F2013</f>
        <v>2</v>
      </c>
    </row>
    <row r="2013" spans="2:7" ht="12.75" customHeight="1" x14ac:dyDescent="0.2">
      <c r="B2013" s="341"/>
      <c r="C2013" s="341"/>
      <c r="D2013" s="328" t="s">
        <v>1690</v>
      </c>
      <c r="E2013" s="328"/>
      <c r="F2013" s="107">
        <v>2</v>
      </c>
      <c r="G2013" s="333"/>
    </row>
    <row r="2014" spans="2:7" ht="38.25" customHeight="1" x14ac:dyDescent="0.2">
      <c r="B2014" s="341">
        <v>160673</v>
      </c>
      <c r="C2014" s="2" t="s">
        <v>19</v>
      </c>
      <c r="D2014" s="104" t="str">
        <f>VLOOKUP(B2014,'Planilha Orçamentária'!$N$10:$Q$330,2,0)</f>
        <v>12.20</v>
      </c>
      <c r="E2014" s="105" t="str">
        <f>VLOOKUP(B2014,'Planilha Orçamentária'!$N$9:$Q$330,3,0)</f>
        <v>Central de Alarme de Incêndio Endereçável, com capacidade para até 256 endereços, distribuídos em 4 laços, incluindo fornecimento, instalação e configuração completa</v>
      </c>
      <c r="F2014" s="108" t="str">
        <f>VLOOKUP(B2014,'Planilha Orçamentária'!$N$9:$Q$330,4,0)</f>
        <v>und</v>
      </c>
      <c r="G2014" s="333">
        <f>F2015</f>
        <v>1</v>
      </c>
    </row>
    <row r="2015" spans="2:7" ht="12.75" customHeight="1" x14ac:dyDescent="0.2">
      <c r="B2015" s="341"/>
      <c r="C2015" s="341"/>
      <c r="D2015" s="328" t="s">
        <v>1721</v>
      </c>
      <c r="E2015" s="328"/>
      <c r="F2015" s="107">
        <v>1</v>
      </c>
      <c r="G2015" s="333"/>
    </row>
    <row r="2016" spans="2:7" ht="38.25" customHeight="1" x14ac:dyDescent="0.2">
      <c r="B2016" s="341">
        <v>160674</v>
      </c>
      <c r="C2016" s="2" t="s">
        <v>19</v>
      </c>
      <c r="D2016" s="104" t="str">
        <f>VLOOKUP(B2016,'Planilha Orçamentária'!$N$10:$Q$330,2,0)</f>
        <v>12.21</v>
      </c>
      <c r="E2016" s="105" t="str">
        <f>VLOOKUP(B2016,'Planilha Orçamentária'!$N$9:$Q$330,3,0)</f>
        <v>Acionador manual de alarme de incêndio endereçável, tipo quebra-vidro, na cor vermelha, incluso martelo ? Fornecimento, instalação e configuração</v>
      </c>
      <c r="F2016" s="108" t="str">
        <f>VLOOKUP(B2016,'Planilha Orçamentária'!$N$9:$Q$330,4,0)</f>
        <v>und</v>
      </c>
      <c r="G2016" s="333">
        <f>F2017</f>
        <v>2</v>
      </c>
    </row>
    <row r="2017" spans="2:7" ht="12.75" customHeight="1" x14ac:dyDescent="0.2">
      <c r="B2017" s="341"/>
      <c r="C2017" s="341"/>
      <c r="D2017" s="328" t="s">
        <v>1722</v>
      </c>
      <c r="E2017" s="328"/>
      <c r="F2017" s="107">
        <v>2</v>
      </c>
      <c r="G2017" s="333"/>
    </row>
    <row r="2018" spans="2:7" ht="25.5" customHeight="1" x14ac:dyDescent="0.2">
      <c r="B2018" s="341">
        <v>160675</v>
      </c>
      <c r="C2018" s="2" t="s">
        <v>19</v>
      </c>
      <c r="D2018" s="104" t="str">
        <f>VLOOKUP(B2018,'Planilha Orçamentária'!$N$10:$Q$330,2,0)</f>
        <v>12.22</v>
      </c>
      <c r="E2018" s="105" t="str">
        <f>VLOOKUP(B2018,'Planilha Orçamentária'!$N$9:$Q$330,3,0)</f>
        <v>Detector de fumaça óptico (fotoelétrico) endereçável, alimentação bivolt 12/24V ? Fornecimento, instalação e configuração</v>
      </c>
      <c r="F2018" s="108" t="str">
        <f>VLOOKUP(B2018,'Planilha Orçamentária'!$N$9:$Q$330,4,0)</f>
        <v>und</v>
      </c>
      <c r="G2018" s="333">
        <f>F2019</f>
        <v>40</v>
      </c>
    </row>
    <row r="2019" spans="2:7" ht="12.75" customHeight="1" x14ac:dyDescent="0.2">
      <c r="B2019" s="341"/>
      <c r="C2019" s="341"/>
      <c r="D2019" s="328" t="s">
        <v>1708</v>
      </c>
      <c r="E2019" s="328"/>
      <c r="F2019" s="107">
        <v>40</v>
      </c>
      <c r="G2019" s="333"/>
    </row>
    <row r="2020" spans="2:7" ht="25.5" customHeight="1" x14ac:dyDescent="0.2">
      <c r="B2020" s="341">
        <v>160676</v>
      </c>
      <c r="C2020" s="2" t="s">
        <v>19</v>
      </c>
      <c r="D2020" s="104" t="str">
        <f>VLOOKUP(B2020,'Planilha Orçamentária'!$N$10:$Q$330,2,0)</f>
        <v>12.23</v>
      </c>
      <c r="E2020" s="105" t="str">
        <f>VLOOKUP(B2020,'Planilha Orçamentária'!$N$9:$Q$330,3,0)</f>
        <v>Sirene eletrônica média tipo corneta em ABS, IP52 ? 12 e 24V ? Fornecimento e instalação</v>
      </c>
      <c r="F2020" s="108" t="str">
        <f>VLOOKUP(B2020,'Planilha Orçamentária'!$N$9:$Q$330,4,0)</f>
        <v>und</v>
      </c>
      <c r="G2020" s="333">
        <f>F2021</f>
        <v>2</v>
      </c>
    </row>
    <row r="2021" spans="2:7" ht="12.75" customHeight="1" x14ac:dyDescent="0.2">
      <c r="B2021" s="341"/>
      <c r="C2021" s="341"/>
      <c r="D2021" s="328" t="s">
        <v>1690</v>
      </c>
      <c r="E2021" s="328"/>
      <c r="F2021" s="107">
        <v>2</v>
      </c>
      <c r="G2021" s="333"/>
    </row>
    <row r="2022" spans="2:7" ht="25.5" customHeight="1" x14ac:dyDescent="0.2">
      <c r="B2022" s="341">
        <v>170561</v>
      </c>
      <c r="C2022" s="2" t="s">
        <v>19</v>
      </c>
      <c r="D2022" s="104" t="str">
        <f>VLOOKUP(B2022,'Planilha Orçamentária'!$N$10:$Q$330,2,0)</f>
        <v>12.24</v>
      </c>
      <c r="E2022" s="105" t="str">
        <f>VLOOKUP(B2022,'Planilha Orçamentária'!$N$9:$Q$330,3,0)</f>
        <v>Reservatório de polietileno de 15.000l, inclusive peça de madeira 5 x 16cm para apoio, exclusive flanges e torneiras de boia</v>
      </c>
      <c r="F2022" s="108" t="str">
        <f>VLOOKUP(B2022,'Planilha Orçamentária'!$N$9:$Q$330,4,0)</f>
        <v>und</v>
      </c>
      <c r="G2022" s="333">
        <f>F2023</f>
        <v>1</v>
      </c>
    </row>
    <row r="2023" spans="2:7" ht="12.75" customHeight="1" x14ac:dyDescent="0.2">
      <c r="B2023" s="341"/>
      <c r="C2023" s="341"/>
      <c r="D2023" s="328" t="s">
        <v>1721</v>
      </c>
      <c r="E2023" s="328"/>
      <c r="F2023" s="107">
        <v>1</v>
      </c>
      <c r="G2023" s="333"/>
    </row>
    <row r="2024" spans="2:7" x14ac:dyDescent="0.2">
      <c r="B2024" s="325">
        <v>13</v>
      </c>
      <c r="C2024" s="325"/>
      <c r="D2024" s="325"/>
      <c r="E2024" s="36" t="str">
        <f>VLOOKUP(B2024,'Planilha Orçamentária'!$1:$1048576,4,0)</f>
        <v>DEPÓSITO DE GÁS</v>
      </c>
      <c r="F2024" s="102"/>
      <c r="G2024" s="103"/>
    </row>
    <row r="2025" spans="2:7" ht="63.75" customHeight="1" x14ac:dyDescent="0.2">
      <c r="B2025" s="341">
        <v>160208</v>
      </c>
      <c r="C2025" s="2" t="s">
        <v>19</v>
      </c>
      <c r="D2025" s="104" t="str">
        <f>VLOOKUP(B2025,'Planilha Orçamentária'!$N$10:$Q$330,2,0)</f>
        <v>13.1</v>
      </c>
      <c r="E2025" s="105" t="str">
        <f>VLOOKUP(B2025,'Planilha Orçamentária'!$N$9:$Q$330,3,0)</f>
        <v>Abrigo de gás para 4 cilindros 45 Kg, exec. em alv. bloco conc cheio, dim: 4.05x1.00x1.80m, inclusive cilindros e rede interna do abrigo compreendendo tubos e válvulas de esfera que interligam os cilindros, conforme Norma Técnica 18/2015 do CBMES, exclusive extintor de incêndio</v>
      </c>
      <c r="F2025" s="108" t="str">
        <f>VLOOKUP(B2025,'Planilha Orçamentária'!$N$9:$Q$330,4,0)</f>
        <v>und</v>
      </c>
      <c r="G2025" s="333">
        <f>F2026</f>
        <v>1</v>
      </c>
    </row>
    <row r="2026" spans="2:7" ht="12.75" customHeight="1" x14ac:dyDescent="0.2">
      <c r="B2026" s="341"/>
      <c r="C2026" s="341"/>
      <c r="D2026" s="328" t="s">
        <v>1721</v>
      </c>
      <c r="E2026" s="328"/>
      <c r="F2026" s="107">
        <v>1</v>
      </c>
      <c r="G2026" s="333"/>
    </row>
    <row r="2027" spans="2:7" ht="25.5" customHeight="1" x14ac:dyDescent="0.2">
      <c r="B2027" s="341">
        <v>141210</v>
      </c>
      <c r="C2027" s="2" t="s">
        <v>19</v>
      </c>
      <c r="D2027" s="104" t="str">
        <f>VLOOKUP(B2027,'Planilha Orçamentária'!$N$10:$Q$330,2,0)</f>
        <v>13.2</v>
      </c>
      <c r="E2027" s="105" t="str">
        <f>VLOOKUP(B2027,'Planilha Orçamentária'!$N$9:$Q$330,3,0)</f>
        <v>Tubo de aço carbono galvanizado, com costura, classe leve, diâmetro 15mm (1/2"), inclusive conexões</v>
      </c>
      <c r="F2027" s="108" t="str">
        <f>VLOOKUP(B2027,'Planilha Orçamentária'!$N$9:$Q$330,4,0)</f>
        <v>m</v>
      </c>
      <c r="G2027" s="333">
        <f>F2028</f>
        <v>100</v>
      </c>
    </row>
    <row r="2028" spans="2:7" ht="12.75" customHeight="1" x14ac:dyDescent="0.2">
      <c r="B2028" s="341"/>
      <c r="C2028" s="341"/>
      <c r="D2028" s="328" t="s">
        <v>1701</v>
      </c>
      <c r="E2028" s="328"/>
      <c r="F2028" s="107">
        <v>100</v>
      </c>
      <c r="G2028" s="333"/>
    </row>
    <row r="2029" spans="2:7" ht="25.5" customHeight="1" x14ac:dyDescent="0.2">
      <c r="B2029" s="341">
        <v>64707</v>
      </c>
      <c r="C2029" s="2" t="s">
        <v>19</v>
      </c>
      <c r="D2029" s="104" t="str">
        <f>VLOOKUP(B2029,'Planilha Orçamentária'!$N$10:$Q$330,2,0)</f>
        <v>13.3</v>
      </c>
      <c r="E2029" s="105" t="str">
        <f>VLOOKUP(B2029,'Planilha Orçamentária'!$N$9:$Q$330,3,0)</f>
        <v>REGULADOR PRESSAO PRIM EST SAIDA 150KPA INC VALVULA P/ 02 CILIDROS</v>
      </c>
      <c r="F2029" s="108" t="str">
        <f>VLOOKUP(B2029,'Planilha Orçamentária'!$N$9:$Q$330,4,0)</f>
        <v>UN</v>
      </c>
      <c r="G2029" s="333">
        <f>F2030</f>
        <v>2</v>
      </c>
    </row>
    <row r="2030" spans="2:7" ht="12.75" customHeight="1" x14ac:dyDescent="0.2">
      <c r="B2030" s="341"/>
      <c r="C2030" s="341"/>
      <c r="D2030" s="328" t="s">
        <v>1690</v>
      </c>
      <c r="E2030" s="328"/>
      <c r="F2030" s="107">
        <v>2</v>
      </c>
      <c r="G2030" s="333"/>
    </row>
    <row r="2031" spans="2:7" ht="12.75" customHeight="1" x14ac:dyDescent="0.2">
      <c r="B2031" s="341" t="s">
        <v>287</v>
      </c>
      <c r="C2031" s="341"/>
      <c r="D2031" s="104" t="str">
        <f>VLOOKUP(B2031,'Planilha Orçamentária'!$N$10:$Q$330,2,0)</f>
        <v>13.4</v>
      </c>
      <c r="E2031" s="105" t="str">
        <f>VLOOKUP(B2031,'Planilha Orçamentária'!$N$9:$Q$330,3,0)</f>
        <v xml:space="preserve">Registro ou regulador de gás de cozinha - fornecimento e instalação. </v>
      </c>
      <c r="F2031" s="108" t="str">
        <f>VLOOKUP(B2031,'Planilha Orçamentária'!$N$9:$Q$330,4,0)</f>
        <v>und</v>
      </c>
      <c r="G2031" s="333">
        <f>F2032</f>
        <v>2</v>
      </c>
    </row>
    <row r="2032" spans="2:7" ht="12.75" customHeight="1" x14ac:dyDescent="0.2">
      <c r="B2032" s="341"/>
      <c r="C2032" s="341"/>
      <c r="D2032" s="328" t="s">
        <v>1690</v>
      </c>
      <c r="E2032" s="328"/>
      <c r="F2032" s="107">
        <v>2</v>
      </c>
      <c r="G2032" s="333"/>
    </row>
    <row r="2033" spans="2:7" ht="25.5" customHeight="1" x14ac:dyDescent="0.2">
      <c r="B2033" s="341">
        <v>20260</v>
      </c>
      <c r="C2033" s="2" t="s">
        <v>19</v>
      </c>
      <c r="D2033" s="104" t="str">
        <f>VLOOKUP(B2033,'Planilha Orçamentária'!$N$10:$Q$330,2,0)</f>
        <v>13.5</v>
      </c>
      <c r="E2033" s="105" t="str">
        <f>VLOOKUP(B2033,'Planilha Orçamentária'!$N$9:$Q$330,3,0)</f>
        <v>MANGUEIRA PARA GAS - GLP, PVC, TRANCADA, DIAMETRO DE 3/8", COMPRIMENTO DE 1M (NORMATIZADA)</v>
      </c>
      <c r="F2033" s="108" t="str">
        <f>VLOOKUP(B2033,'Planilha Orçamentária'!$N$9:$Q$330,4,0)</f>
        <v>UN</v>
      </c>
      <c r="G2033" s="333">
        <f>F2034</f>
        <v>20</v>
      </c>
    </row>
    <row r="2034" spans="2:7" ht="12.75" customHeight="1" x14ac:dyDescent="0.2">
      <c r="B2034" s="341"/>
      <c r="C2034" s="341"/>
      <c r="D2034" s="328" t="s">
        <v>1709</v>
      </c>
      <c r="E2034" s="328"/>
      <c r="F2034" s="107">
        <v>20</v>
      </c>
      <c r="G2034" s="333"/>
    </row>
    <row r="2035" spans="2:7" ht="25.5" x14ac:dyDescent="0.2">
      <c r="B2035" s="325">
        <v>14</v>
      </c>
      <c r="C2035" s="325"/>
      <c r="D2035" s="325"/>
      <c r="E2035" s="36" t="str">
        <f>VLOOKUP(B2035,'Planilha Orçamentária'!$1:$1048576,4,0)</f>
        <v>INSTALAÇÕES DO SISTEMA DE PROTEÇÃO CONTRA DESCARGAS ATMOSFÉRICAS (SPDA)</v>
      </c>
      <c r="F2035" s="102"/>
      <c r="G2035" s="103"/>
    </row>
    <row r="2036" spans="2:7" ht="12.75" customHeight="1" x14ac:dyDescent="0.2">
      <c r="B2036" s="341">
        <v>160311</v>
      </c>
      <c r="C2036" s="2" t="s">
        <v>19</v>
      </c>
      <c r="D2036" s="104" t="str">
        <f>VLOOKUP(B2036,'Planilha Orçamentária'!$N$10:$Q$330,2,0)</f>
        <v>14.1</v>
      </c>
      <c r="E2036" s="105" t="str">
        <f>VLOOKUP(B2036,'Planilha Orçamentária'!$N$9:$Q$330,3,0)</f>
        <v>Haste de terra tipo COPPERWELD - 5/8" x 2.40m</v>
      </c>
      <c r="F2036" s="108" t="str">
        <f>VLOOKUP(B2036,'Planilha Orçamentária'!$N$9:$Q$330,4,0)</f>
        <v>und</v>
      </c>
      <c r="G2036" s="333">
        <f>F2037</f>
        <v>20</v>
      </c>
    </row>
    <row r="2037" spans="2:7" ht="12.75" customHeight="1" x14ac:dyDescent="0.2">
      <c r="B2037" s="341"/>
      <c r="C2037" s="341"/>
      <c r="D2037" s="328" t="s">
        <v>1723</v>
      </c>
      <c r="E2037" s="328"/>
      <c r="F2037" s="107">
        <v>20</v>
      </c>
      <c r="G2037" s="333"/>
    </row>
    <row r="2038" spans="2:7" ht="38.25" customHeight="1" x14ac:dyDescent="0.2">
      <c r="B2038" s="341">
        <v>160316</v>
      </c>
      <c r="C2038" s="2" t="s">
        <v>19</v>
      </c>
      <c r="D2038" s="104" t="str">
        <f>VLOOKUP(B2038,'Planilha Orçamentária'!$N$10:$Q$330,2,0)</f>
        <v>14.2</v>
      </c>
      <c r="E2038" s="105" t="str">
        <f>VLOOKUP(B2038,'Planilha Orçamentária'!$N$9:$Q$330,3,0)</f>
        <v>Caixa de inspeção em PVC, diâmetro 300 mm, ref TEL-552, marca de referência Termotécnica ou equivalente, inclusive escavação e reaterro</v>
      </c>
      <c r="F2038" s="108" t="str">
        <f>VLOOKUP(B2038,'Planilha Orçamentária'!$N$9:$Q$330,4,0)</f>
        <v>und</v>
      </c>
      <c r="G2038" s="333">
        <f>F2039</f>
        <v>20</v>
      </c>
    </row>
    <row r="2039" spans="2:7" ht="12.75" customHeight="1" x14ac:dyDescent="0.2">
      <c r="B2039" s="341"/>
      <c r="C2039" s="341"/>
      <c r="D2039" s="328" t="s">
        <v>1709</v>
      </c>
      <c r="E2039" s="328"/>
      <c r="F2039" s="107">
        <v>20</v>
      </c>
      <c r="G2039" s="333"/>
    </row>
    <row r="2040" spans="2:7" ht="51" customHeight="1" x14ac:dyDescent="0.2">
      <c r="B2040" s="341">
        <v>160309</v>
      </c>
      <c r="C2040" s="2" t="s">
        <v>19</v>
      </c>
      <c r="D2040" s="104" t="str">
        <f>VLOOKUP(B2040,'Planilha Orçamentária'!$N$10:$Q$330,2,0)</f>
        <v>14.3</v>
      </c>
      <c r="E2040" s="105" t="str">
        <f>VLOOKUP(B2040,'Planilha Orçamentária'!$N$9:$Q$330,3,0)</f>
        <v>Terminal aéreo em latão (minicaptor), com conector e fixação horizontal 250mm x 10mm, ref. TEL-2024, inclusive vedação dos furos com poliuretano ref. TEL 5905, marca de ref. Termotécnica ou equivalente</v>
      </c>
      <c r="F2040" s="108" t="str">
        <f>VLOOKUP(B2040,'Planilha Orçamentária'!$N$9:$Q$330,4,0)</f>
        <v>und</v>
      </c>
      <c r="G2040" s="333">
        <f>F2041</f>
        <v>8</v>
      </c>
    </row>
    <row r="2041" spans="2:7" ht="12.75" customHeight="1" x14ac:dyDescent="0.2">
      <c r="B2041" s="341"/>
      <c r="C2041" s="341"/>
      <c r="D2041" s="328" t="s">
        <v>1724</v>
      </c>
      <c r="E2041" s="328"/>
      <c r="F2041" s="107">
        <v>8</v>
      </c>
      <c r="G2041" s="333"/>
    </row>
    <row r="2042" spans="2:7" ht="25.5" customHeight="1" x14ac:dyDescent="0.2">
      <c r="B2042" s="341">
        <v>160326</v>
      </c>
      <c r="C2042" s="2" t="s">
        <v>19</v>
      </c>
      <c r="D2042" s="104" t="str">
        <f>VLOOKUP(B2042,'Planilha Orçamentária'!$N$10:$Q$330,2,0)</f>
        <v>14.4</v>
      </c>
      <c r="E2042" s="105" t="str">
        <f>VLOOKUP(B2042,'Planilha Orçamentária'!$N$9:$Q$330,3,0)</f>
        <v>Barra chata em alumínio 7/8"x1/8" (70mm²), com furos diâmetro 7 mm ref. TEL-771, marca de referência Termotécnica ou equivalente</v>
      </c>
      <c r="F2042" s="108" t="str">
        <f>VLOOKUP(B2042,'Planilha Orçamentária'!$N$9:$Q$330,4,0)</f>
        <v>m</v>
      </c>
      <c r="G2042" s="333">
        <f>F2043</f>
        <v>200</v>
      </c>
    </row>
    <row r="2043" spans="2:7" ht="12.75" customHeight="1" x14ac:dyDescent="0.2">
      <c r="B2043" s="341"/>
      <c r="C2043" s="341"/>
      <c r="D2043" s="328" t="s">
        <v>1700</v>
      </c>
      <c r="E2043" s="328"/>
      <c r="F2043" s="107">
        <v>200</v>
      </c>
      <c r="G2043" s="333"/>
    </row>
    <row r="2044" spans="2:7" ht="25.5" customHeight="1" x14ac:dyDescent="0.2">
      <c r="B2044" s="341">
        <v>160308</v>
      </c>
      <c r="C2044" s="2" t="s">
        <v>19</v>
      </c>
      <c r="D2044" s="104" t="str">
        <f>VLOOKUP(B2044,'Planilha Orçamentária'!$N$10:$Q$330,2,0)</f>
        <v>14.5</v>
      </c>
      <c r="E2044" s="105" t="str">
        <f>VLOOKUP(B2044,'Planilha Orçamentária'!$N$9:$Q$330,3,0)</f>
        <v>Cabo condutor de cobre eletrolítico nu, tempera meio dura, encordoamento classe 2, para aterramento, diam. 50mm2</v>
      </c>
      <c r="F2044" s="108" t="str">
        <f>VLOOKUP(B2044,'Planilha Orçamentária'!$N$9:$Q$330,4,0)</f>
        <v>m</v>
      </c>
      <c r="G2044" s="333">
        <f>F2045</f>
        <v>200</v>
      </c>
    </row>
    <row r="2045" spans="2:7" ht="12.75" customHeight="1" x14ac:dyDescent="0.2">
      <c r="B2045" s="341"/>
      <c r="C2045" s="341"/>
      <c r="D2045" s="328" t="s">
        <v>1700</v>
      </c>
      <c r="E2045" s="328"/>
      <c r="F2045" s="107">
        <v>200</v>
      </c>
      <c r="G2045" s="333"/>
    </row>
    <row r="2046" spans="2:7" ht="25.5" customHeight="1" x14ac:dyDescent="0.2">
      <c r="B2046" s="341">
        <v>160310</v>
      </c>
      <c r="C2046" s="2" t="s">
        <v>19</v>
      </c>
      <c r="D2046" s="104" t="str">
        <f>VLOOKUP(B2046,'Planilha Orçamentária'!$N$10:$Q$330,2,0)</f>
        <v>14.6</v>
      </c>
      <c r="E2046" s="105" t="str">
        <f>VLOOKUP(B2046,'Planilha Orçamentária'!$N$9:$Q$330,3,0)</f>
        <v>Conector de medição em latão com 2 parafusos para cabos de 16 a 50 mm2, ref. TEL-562, Termotécnica ou equivalente</v>
      </c>
      <c r="F2046" s="108" t="str">
        <f>VLOOKUP(B2046,'Planilha Orçamentária'!$N$9:$Q$330,4,0)</f>
        <v>und</v>
      </c>
      <c r="G2046" s="333">
        <f>F2047</f>
        <v>50</v>
      </c>
    </row>
    <row r="2047" spans="2:7" ht="12.75" customHeight="1" x14ac:dyDescent="0.2">
      <c r="B2047" s="341"/>
      <c r="C2047" s="341"/>
      <c r="D2047" s="328" t="s">
        <v>1725</v>
      </c>
      <c r="E2047" s="328"/>
      <c r="F2047" s="107">
        <v>50</v>
      </c>
      <c r="G2047" s="333"/>
    </row>
    <row r="2048" spans="2:7" ht="51" customHeight="1" x14ac:dyDescent="0.2">
      <c r="B2048" s="341">
        <v>160313</v>
      </c>
      <c r="C2048" s="2" t="s">
        <v>19</v>
      </c>
      <c r="D2048" s="104" t="str">
        <f>VLOOKUP(B2048,'Planilha Orçamentária'!$N$10:$Q$330,2,0)</f>
        <v>14.7</v>
      </c>
      <c r="E2048" s="105" t="str">
        <f>VLOOKUP(B2048,'Planilha Orçamentária'!$N$9:$Q$330,3,0)</f>
        <v>Fixador universal latão estanhado p/ cabos 16 a 70 mm2 ref. 5024, incl. parafuso sextavado M6x45mm, arruela lisa 1/4", bucha nº8, vedação dos furos c/ poliuretano ref. 5905, marca de ref. Termotécnica ou equivalente</v>
      </c>
      <c r="F2048" s="108" t="str">
        <f>VLOOKUP(B2048,'Planilha Orçamentária'!$N$9:$Q$330,4,0)</f>
        <v>und</v>
      </c>
      <c r="G2048" s="333">
        <f>F2049</f>
        <v>50</v>
      </c>
    </row>
    <row r="2049" spans="2:7" ht="12.75" customHeight="1" x14ac:dyDescent="0.2">
      <c r="B2049" s="341"/>
      <c r="C2049" s="341"/>
      <c r="D2049" s="328" t="s">
        <v>1725</v>
      </c>
      <c r="E2049" s="328"/>
      <c r="F2049" s="107">
        <v>50</v>
      </c>
      <c r="G2049" s="333"/>
    </row>
    <row r="2050" spans="2:7" ht="38.25" customHeight="1" x14ac:dyDescent="0.2">
      <c r="B2050" s="341">
        <v>160319</v>
      </c>
      <c r="C2050" s="2" t="s">
        <v>19</v>
      </c>
      <c r="D2050" s="104" t="str">
        <f>VLOOKUP(B2050,'Planilha Orçamentária'!$N$10:$Q$330,2,0)</f>
        <v>14.8</v>
      </c>
      <c r="E2050" s="105" t="str">
        <f>VLOOKUP(B2050,'Planilha Orçamentária'!$N$9:$Q$330,3,0)</f>
        <v>Presilha de latão ref. 744, inclusive parafuso fenda DN 4,2x32mm e bucha nylon DN 6mm e vedação dos furos com poliuretano ref. 5905, marca de ref. Termotécnica ou equivalente</v>
      </c>
      <c r="F2050" s="108" t="str">
        <f>VLOOKUP(B2050,'Planilha Orçamentária'!$N$9:$Q$330,4,0)</f>
        <v>und</v>
      </c>
      <c r="G2050" s="333">
        <f>F2051</f>
        <v>100</v>
      </c>
    </row>
    <row r="2051" spans="2:7" ht="12.75" customHeight="1" x14ac:dyDescent="0.2">
      <c r="B2051" s="341"/>
      <c r="C2051" s="341"/>
      <c r="D2051" s="328" t="s">
        <v>1726</v>
      </c>
      <c r="E2051" s="328"/>
      <c r="F2051" s="107">
        <v>100</v>
      </c>
      <c r="G2051" s="333"/>
    </row>
    <row r="2052" spans="2:7" ht="25.5" customHeight="1" x14ac:dyDescent="0.2">
      <c r="B2052" s="341">
        <v>160322</v>
      </c>
      <c r="C2052" s="2" t="s">
        <v>19</v>
      </c>
      <c r="D2052" s="104" t="str">
        <f>VLOOKUP(B2052,'Planilha Orçamentária'!$N$10:$Q$330,2,0)</f>
        <v>14.9</v>
      </c>
      <c r="E2052" s="105" t="str">
        <f>VLOOKUP(B2052,'Planilha Orçamentária'!$N$9:$Q$330,3,0)</f>
        <v>Abraçadeira tipo "D" com cunha, diâmetro 1", ref. TEL-095, marca de referência Termotécnica ou equivalente</v>
      </c>
      <c r="F2052" s="108" t="str">
        <f>VLOOKUP(B2052,'Planilha Orçamentária'!$N$9:$Q$330,4,0)</f>
        <v>und</v>
      </c>
      <c r="G2052" s="333">
        <f>F2053</f>
        <v>100</v>
      </c>
    </row>
    <row r="2053" spans="2:7" ht="12.75" customHeight="1" x14ac:dyDescent="0.2">
      <c r="B2053" s="341"/>
      <c r="C2053" s="341"/>
      <c r="D2053" s="328" t="s">
        <v>1726</v>
      </c>
      <c r="E2053" s="328"/>
      <c r="F2053" s="107">
        <v>100</v>
      </c>
      <c r="G2053" s="333"/>
    </row>
    <row r="2054" spans="2:7" x14ac:dyDescent="0.2">
      <c r="B2054" s="130"/>
      <c r="C2054" s="134"/>
      <c r="D2054" s="134"/>
      <c r="E2054" s="134"/>
      <c r="F2054" s="134"/>
    </row>
    <row r="2055" spans="2:7" x14ac:dyDescent="0.2">
      <c r="B2055" s="325">
        <v>15</v>
      </c>
      <c r="C2055" s="325"/>
      <c r="D2055" s="325"/>
      <c r="E2055" s="36" t="str">
        <f>VLOOKUP(B2055,'Planilha Orçamentária'!$1:$1048576,4,0)</f>
        <v>INSTALAÇÕES HIDROSSANITÁRIAS</v>
      </c>
      <c r="F2055" s="102"/>
      <c r="G2055" s="103"/>
    </row>
    <row r="2056" spans="2:7" ht="12.75" customHeight="1" x14ac:dyDescent="0.2">
      <c r="B2056" s="326">
        <v>67650</v>
      </c>
      <c r="C2056" s="361" t="s">
        <v>19</v>
      </c>
      <c r="D2056" s="104" t="str">
        <f>VLOOKUP(B2056,'Planilha Orçamentária'!$N$10:$Q$330,2,0)</f>
        <v>15.1</v>
      </c>
      <c r="E2056" s="105" t="str">
        <f>VLOOKUP(B2056,'Planilha Orçamentária'!$N$9:$Q$330,3,0)</f>
        <v>TAMPA ACO INOX ROTATIVA P/ CAIXA SIFONADA 150X150MM</v>
      </c>
      <c r="F2056" s="108" t="str">
        <f>VLOOKUP(B2056,'Planilha Orçamentária'!$N$9:$Q$330,4,0)</f>
        <v>UN</v>
      </c>
      <c r="G2056" s="327">
        <f>SUM(F2058:F2067)</f>
        <v>13</v>
      </c>
    </row>
    <row r="2057" spans="2:7" ht="12.75" customHeight="1" x14ac:dyDescent="0.2">
      <c r="B2057" s="326"/>
      <c r="C2057" s="361"/>
      <c r="D2057" s="329" t="s">
        <v>423</v>
      </c>
      <c r="E2057" s="329"/>
      <c r="F2057" s="108"/>
      <c r="G2057" s="327"/>
    </row>
    <row r="2058" spans="2:7" ht="12.75" customHeight="1" x14ac:dyDescent="0.2">
      <c r="B2058" s="326"/>
      <c r="C2058" s="361"/>
      <c r="D2058" s="328" t="s">
        <v>1727</v>
      </c>
      <c r="E2058" s="328"/>
      <c r="F2058" s="107">
        <v>1</v>
      </c>
      <c r="G2058" s="327"/>
    </row>
    <row r="2059" spans="2:7" ht="12.75" customHeight="1" x14ac:dyDescent="0.2">
      <c r="B2059" s="326"/>
      <c r="C2059" s="361"/>
      <c r="D2059" s="328" t="s">
        <v>1728</v>
      </c>
      <c r="E2059" s="328"/>
      <c r="F2059" s="107">
        <v>1</v>
      </c>
      <c r="G2059" s="327"/>
    </row>
    <row r="2060" spans="2:7" ht="12.75" customHeight="1" x14ac:dyDescent="0.2">
      <c r="B2060" s="326"/>
      <c r="C2060" s="361"/>
      <c r="D2060" s="328" t="s">
        <v>1729</v>
      </c>
      <c r="E2060" s="328"/>
      <c r="F2060" s="107">
        <v>1</v>
      </c>
      <c r="G2060" s="327"/>
    </row>
    <row r="2061" spans="2:7" ht="12.75" customHeight="1" x14ac:dyDescent="0.2">
      <c r="B2061" s="326"/>
      <c r="C2061" s="361"/>
      <c r="D2061" s="328" t="s">
        <v>1730</v>
      </c>
      <c r="E2061" s="328"/>
      <c r="F2061" s="107">
        <v>1</v>
      </c>
      <c r="G2061" s="327"/>
    </row>
    <row r="2062" spans="2:7" ht="12.75" customHeight="1" x14ac:dyDescent="0.2">
      <c r="B2062" s="326"/>
      <c r="C2062" s="361"/>
      <c r="D2062" s="328" t="s">
        <v>1651</v>
      </c>
      <c r="E2062" s="328"/>
      <c r="F2062" s="107">
        <v>3</v>
      </c>
      <c r="G2062" s="327"/>
    </row>
    <row r="2063" spans="2:7" ht="12.75" customHeight="1" x14ac:dyDescent="0.2">
      <c r="B2063" s="326"/>
      <c r="C2063" s="361"/>
      <c r="D2063" s="362" t="s">
        <v>1731</v>
      </c>
      <c r="E2063" s="362"/>
      <c r="F2063" s="107">
        <v>1</v>
      </c>
      <c r="G2063" s="327"/>
    </row>
    <row r="2064" spans="2:7" ht="12.75" customHeight="1" x14ac:dyDescent="0.2">
      <c r="B2064" s="326"/>
      <c r="C2064" s="361"/>
      <c r="D2064" s="328" t="s">
        <v>1732</v>
      </c>
      <c r="E2064" s="328"/>
      <c r="F2064" s="107">
        <v>3</v>
      </c>
      <c r="G2064" s="327"/>
    </row>
    <row r="2065" spans="2:7" ht="12.75" customHeight="1" x14ac:dyDescent="0.2">
      <c r="B2065" s="326"/>
      <c r="C2065" s="361"/>
      <c r="D2065" s="329" t="s">
        <v>456</v>
      </c>
      <c r="E2065" s="329"/>
      <c r="F2065" s="107"/>
      <c r="G2065" s="327"/>
    </row>
    <row r="2066" spans="2:7" ht="12.75" customHeight="1" x14ac:dyDescent="0.2">
      <c r="B2066" s="326"/>
      <c r="C2066" s="361"/>
      <c r="D2066" s="328" t="s">
        <v>1728</v>
      </c>
      <c r="E2066" s="328"/>
      <c r="F2066" s="107">
        <v>1</v>
      </c>
      <c r="G2066" s="327"/>
    </row>
    <row r="2067" spans="2:7" ht="12.75" customHeight="1" x14ac:dyDescent="0.2">
      <c r="B2067" s="326"/>
      <c r="C2067" s="361"/>
      <c r="D2067" s="328" t="s">
        <v>1730</v>
      </c>
      <c r="E2067" s="328"/>
      <c r="F2067" s="107">
        <v>1</v>
      </c>
      <c r="G2067" s="327"/>
    </row>
    <row r="2068" spans="2:7" ht="12.75" customHeight="1" x14ac:dyDescent="0.2">
      <c r="B2068" s="334">
        <v>142117</v>
      </c>
      <c r="C2068" s="4" t="s">
        <v>19</v>
      </c>
      <c r="D2068" s="104" t="str">
        <f>VLOOKUP(B2068,'Planilha Orçamentária'!$N$10:$Q$330,2,0)</f>
        <v>15.2</v>
      </c>
      <c r="E2068" s="105" t="str">
        <f>VLOOKUP(B2068,'Planilha Orçamentária'!$N$9:$Q$330,3,0)</f>
        <v>Tampa para ralo, em aço inox, de 100x100mm</v>
      </c>
      <c r="F2068" s="108" t="str">
        <f>VLOOKUP(B2068,'Planilha Orçamentária'!$N$9:$Q$330,4,0)</f>
        <v>und</v>
      </c>
      <c r="G2068" s="327">
        <v>10</v>
      </c>
    </row>
    <row r="2069" spans="2:7" ht="12.75" customHeight="1" x14ac:dyDescent="0.2">
      <c r="B2069" s="334"/>
      <c r="C2069" s="4"/>
      <c r="D2069" s="328" t="s">
        <v>1710</v>
      </c>
      <c r="E2069" s="328"/>
      <c r="F2069" s="117">
        <v>10</v>
      </c>
      <c r="G2069" s="327"/>
    </row>
    <row r="2070" spans="2:7" ht="25.5" customHeight="1" x14ac:dyDescent="0.2">
      <c r="B2070" s="326">
        <v>140711</v>
      </c>
      <c r="C2070" s="4" t="s">
        <v>19</v>
      </c>
      <c r="D2070" s="104" t="str">
        <f>VLOOKUP(B2070,'Planilha Orçamentária'!$N$10:$Q$330,2,0)</f>
        <v>15.3</v>
      </c>
      <c r="E2070" s="105" t="str">
        <f>VLOOKUP(B2070,'Planilha Orçamentária'!$N$9:$Q$330,3,0)</f>
        <v>Ponto para ralo sifonado, inclusive ralo sifonado 100 x 40 mm c/ grelha em açõ inox</v>
      </c>
      <c r="F2070" s="108" t="str">
        <f>VLOOKUP(B2070,'Planilha Orçamentária'!$N$9:$Q$330,4,0)</f>
        <v>und</v>
      </c>
      <c r="G2070" s="327">
        <f>SUM(F2072:F2075)</f>
        <v>4</v>
      </c>
    </row>
    <row r="2071" spans="2:7" ht="12.75" customHeight="1" x14ac:dyDescent="0.2">
      <c r="B2071" s="326"/>
      <c r="C2071" s="4"/>
      <c r="D2071" s="329" t="s">
        <v>423</v>
      </c>
      <c r="E2071" s="329"/>
      <c r="F2071" s="108"/>
      <c r="G2071" s="327"/>
    </row>
    <row r="2072" spans="2:7" ht="12.75" customHeight="1" x14ac:dyDescent="0.2">
      <c r="B2072" s="326"/>
      <c r="C2072" s="4"/>
      <c r="D2072" s="328" t="s">
        <v>1733</v>
      </c>
      <c r="E2072" s="328"/>
      <c r="F2072" s="107">
        <v>1</v>
      </c>
      <c r="G2072" s="327"/>
    </row>
    <row r="2073" spans="2:7" ht="12.75" customHeight="1" x14ac:dyDescent="0.2">
      <c r="B2073" s="326"/>
      <c r="C2073" s="4"/>
      <c r="D2073" s="328" t="s">
        <v>1734</v>
      </c>
      <c r="E2073" s="328"/>
      <c r="F2073" s="107">
        <v>1</v>
      </c>
      <c r="G2073" s="327"/>
    </row>
    <row r="2074" spans="2:7" ht="12.75" customHeight="1" x14ac:dyDescent="0.2">
      <c r="B2074" s="326"/>
      <c r="C2074" s="4"/>
      <c r="D2074" s="328" t="s">
        <v>1735</v>
      </c>
      <c r="E2074" s="328"/>
      <c r="F2074" s="107">
        <v>1</v>
      </c>
      <c r="G2074" s="327"/>
    </row>
    <row r="2075" spans="2:7" ht="12.75" customHeight="1" x14ac:dyDescent="0.2">
      <c r="B2075" s="326"/>
      <c r="C2075" s="4"/>
      <c r="D2075" s="328" t="s">
        <v>1731</v>
      </c>
      <c r="E2075" s="328"/>
      <c r="F2075" s="107">
        <v>1</v>
      </c>
      <c r="G2075" s="327"/>
    </row>
    <row r="2076" spans="2:7" ht="12.75" customHeight="1" x14ac:dyDescent="0.2">
      <c r="B2076" s="334">
        <v>140701</v>
      </c>
      <c r="C2076" s="2" t="s">
        <v>19</v>
      </c>
      <c r="D2076" s="104" t="str">
        <f>VLOOKUP(B2076,'Planilha Orçamentária'!$N$10:$Q$330,2,0)</f>
        <v>15.4</v>
      </c>
      <c r="E2076" s="105" t="str">
        <f>VLOOKUP(B2076,'Planilha Orçamentária'!$N$9:$Q$330,3,0)</f>
        <v>Ponto de água fria (lavatório, tanque, pia de cozinha, etc...)</v>
      </c>
      <c r="F2076" s="108" t="str">
        <f>VLOOKUP(B2076,'Planilha Orçamentária'!$N$9:$Q$330,4,0)</f>
        <v>pt</v>
      </c>
      <c r="G2076" s="327">
        <f>SUM(F2078:F2084)</f>
        <v>17</v>
      </c>
    </row>
    <row r="2077" spans="2:7" ht="12.75" customHeight="1" x14ac:dyDescent="0.2">
      <c r="B2077" s="334"/>
      <c r="C2077" s="2"/>
      <c r="D2077" s="329" t="s">
        <v>423</v>
      </c>
      <c r="E2077" s="329"/>
      <c r="F2077" s="108"/>
      <c r="G2077" s="327"/>
    </row>
    <row r="2078" spans="2:7" ht="12.75" customHeight="1" x14ac:dyDescent="0.2">
      <c r="B2078" s="334"/>
      <c r="C2078" s="2"/>
      <c r="D2078" s="328" t="s">
        <v>1736</v>
      </c>
      <c r="E2078" s="328"/>
      <c r="F2078" s="107">
        <v>4</v>
      </c>
      <c r="G2078" s="327"/>
    </row>
    <row r="2079" spans="2:7" ht="12.75" customHeight="1" x14ac:dyDescent="0.2">
      <c r="B2079" s="334"/>
      <c r="C2079" s="2"/>
      <c r="D2079" s="328" t="s">
        <v>1737</v>
      </c>
      <c r="E2079" s="328"/>
      <c r="F2079" s="107">
        <v>5</v>
      </c>
      <c r="G2079" s="327"/>
    </row>
    <row r="2080" spans="2:7" ht="12.75" customHeight="1" x14ac:dyDescent="0.2">
      <c r="B2080" s="334"/>
      <c r="C2080" s="2"/>
      <c r="D2080" s="328" t="s">
        <v>1673</v>
      </c>
      <c r="E2080" s="328"/>
      <c r="F2080" s="107">
        <v>2</v>
      </c>
      <c r="G2080" s="327"/>
    </row>
    <row r="2081" spans="2:7" ht="12.75" customHeight="1" x14ac:dyDescent="0.2">
      <c r="B2081" s="334"/>
      <c r="C2081" s="2"/>
      <c r="D2081" s="328" t="s">
        <v>1738</v>
      </c>
      <c r="E2081" s="328"/>
      <c r="F2081" s="107">
        <v>2</v>
      </c>
      <c r="G2081" s="327"/>
    </row>
    <row r="2082" spans="2:7" ht="12.75" customHeight="1" x14ac:dyDescent="0.2">
      <c r="B2082" s="334"/>
      <c r="C2082" s="2"/>
      <c r="D2082" s="329" t="s">
        <v>456</v>
      </c>
      <c r="E2082" s="329"/>
      <c r="F2082" s="107"/>
      <c r="G2082" s="327"/>
    </row>
    <row r="2083" spans="2:7" ht="12.75" customHeight="1" x14ac:dyDescent="0.2">
      <c r="B2083" s="334"/>
      <c r="C2083" s="2"/>
      <c r="D2083" s="328" t="s">
        <v>1738</v>
      </c>
      <c r="E2083" s="328"/>
      <c r="F2083" s="107">
        <v>2</v>
      </c>
      <c r="G2083" s="327"/>
    </row>
    <row r="2084" spans="2:7" ht="12.75" customHeight="1" x14ac:dyDescent="0.2">
      <c r="B2084" s="334"/>
      <c r="C2084" s="2"/>
      <c r="D2084" s="328" t="s">
        <v>1673</v>
      </c>
      <c r="E2084" s="328"/>
      <c r="F2084" s="107">
        <v>2</v>
      </c>
      <c r="G2084" s="327"/>
    </row>
    <row r="2085" spans="2:7" ht="25.5" customHeight="1" x14ac:dyDescent="0.2">
      <c r="B2085" s="326">
        <v>140706</v>
      </c>
      <c r="C2085" s="4" t="s">
        <v>19</v>
      </c>
      <c r="D2085" s="104" t="str">
        <f>VLOOKUP(B2085,'Planilha Orçamentária'!$N$10:$Q$330,2,0)</f>
        <v>15.5</v>
      </c>
      <c r="E2085" s="105" t="str">
        <f>VLOOKUP(B2085,'Planilha Orçamentária'!$N$9:$Q$330,3,0)</f>
        <v>Ponto para esgoto secundário (pia, lavatório, mictório, tanque, bidê, etc...)</v>
      </c>
      <c r="F2085" s="108" t="str">
        <f>VLOOKUP(B2085,'Planilha Orçamentária'!$N$9:$Q$330,4,0)</f>
        <v>pt</v>
      </c>
      <c r="G2085" s="333">
        <f>SUM(F2087:F2093)</f>
        <v>16</v>
      </c>
    </row>
    <row r="2086" spans="2:7" ht="12.75" customHeight="1" x14ac:dyDescent="0.2">
      <c r="B2086" s="326"/>
      <c r="C2086" s="4"/>
      <c r="D2086" s="329" t="s">
        <v>423</v>
      </c>
      <c r="E2086" s="329"/>
      <c r="F2086" s="108"/>
      <c r="G2086" s="333"/>
    </row>
    <row r="2087" spans="2:7" ht="12.75" customHeight="1" x14ac:dyDescent="0.2">
      <c r="B2087" s="326"/>
      <c r="C2087" s="4"/>
      <c r="D2087" s="328" t="s">
        <v>1739</v>
      </c>
      <c r="E2087" s="328"/>
      <c r="F2087" s="107">
        <v>3</v>
      </c>
      <c r="G2087" s="333"/>
    </row>
    <row r="2088" spans="2:7" ht="12.75" customHeight="1" x14ac:dyDescent="0.2">
      <c r="B2088" s="326"/>
      <c r="C2088" s="4"/>
      <c r="D2088" s="328" t="s">
        <v>1737</v>
      </c>
      <c r="E2088" s="328"/>
      <c r="F2088" s="107">
        <v>5</v>
      </c>
      <c r="G2088" s="333"/>
    </row>
    <row r="2089" spans="2:7" ht="12.75" customHeight="1" x14ac:dyDescent="0.2">
      <c r="B2089" s="326"/>
      <c r="C2089" s="4"/>
      <c r="D2089" s="328" t="s">
        <v>1673</v>
      </c>
      <c r="E2089" s="328"/>
      <c r="F2089" s="107">
        <v>2</v>
      </c>
      <c r="G2089" s="333"/>
    </row>
    <row r="2090" spans="2:7" ht="12.75" customHeight="1" x14ac:dyDescent="0.2">
      <c r="B2090" s="326"/>
      <c r="C2090" s="4"/>
      <c r="D2090" s="328" t="s">
        <v>1738</v>
      </c>
      <c r="E2090" s="328"/>
      <c r="F2090" s="107">
        <v>2</v>
      </c>
      <c r="G2090" s="333"/>
    </row>
    <row r="2091" spans="2:7" ht="12.75" customHeight="1" x14ac:dyDescent="0.2">
      <c r="B2091" s="326"/>
      <c r="C2091" s="4"/>
      <c r="D2091" s="329" t="s">
        <v>456</v>
      </c>
      <c r="E2091" s="329"/>
      <c r="F2091" s="107"/>
      <c r="G2091" s="333"/>
    </row>
    <row r="2092" spans="2:7" ht="12.75" customHeight="1" x14ac:dyDescent="0.2">
      <c r="B2092" s="326"/>
      <c r="C2092" s="4"/>
      <c r="D2092" s="328" t="s">
        <v>1738</v>
      </c>
      <c r="E2092" s="328"/>
      <c r="F2092" s="107">
        <v>2</v>
      </c>
      <c r="G2092" s="333"/>
    </row>
    <row r="2093" spans="2:7" ht="12.75" customHeight="1" x14ac:dyDescent="0.2">
      <c r="B2093" s="326"/>
      <c r="C2093" s="4"/>
      <c r="D2093" s="328" t="s">
        <v>1673</v>
      </c>
      <c r="E2093" s="328"/>
      <c r="F2093" s="107">
        <v>2</v>
      </c>
      <c r="G2093" s="333"/>
    </row>
    <row r="2094" spans="2:7" ht="25.5" customHeight="1" x14ac:dyDescent="0.2">
      <c r="B2094" s="359">
        <v>141906</v>
      </c>
      <c r="C2094" s="2" t="s">
        <v>19</v>
      </c>
      <c r="D2094" s="104" t="str">
        <f>VLOOKUP(B2094,'Planilha Orçamentária'!$N$10:$Q$330,2,0)</f>
        <v>15.6</v>
      </c>
      <c r="E2094" s="105" t="str">
        <f>VLOOKUP(B2094,'Planilha Orçamentária'!$N$9:$Q$330,3,0)</f>
        <v>Tubo de PVC rígido soldável branco, para esgoto, série normal, diâmetro 40mm (1 1/2"), inclusive conexões</v>
      </c>
      <c r="F2094" s="108" t="str">
        <f>VLOOKUP(B2094,'Planilha Orçamentária'!$N$9:$Q$330,4,0)</f>
        <v>m</v>
      </c>
      <c r="G2094" s="333">
        <f>F2095</f>
        <v>120</v>
      </c>
    </row>
    <row r="2095" spans="2:7" ht="12.75" customHeight="1" x14ac:dyDescent="0.2">
      <c r="B2095" s="359"/>
      <c r="C2095" s="2"/>
      <c r="D2095" s="328" t="s">
        <v>1706</v>
      </c>
      <c r="E2095" s="328"/>
      <c r="F2095" s="107">
        <v>120</v>
      </c>
      <c r="G2095" s="333"/>
    </row>
    <row r="2096" spans="2:7" ht="25.5" customHeight="1" x14ac:dyDescent="0.2">
      <c r="B2096" s="359">
        <v>141410</v>
      </c>
      <c r="C2096" s="2" t="s">
        <v>19</v>
      </c>
      <c r="D2096" s="104" t="str">
        <f>VLOOKUP(B2096,'Planilha Orçamentária'!$N$10:$Q$330,2,0)</f>
        <v>15.7</v>
      </c>
      <c r="E2096" s="105" t="str">
        <f>VLOOKUP(B2096,'Planilha Orçamentária'!$N$9:$Q$330,3,0)</f>
        <v>Tubo de PVC rígido soldável marrom, DN 25mm (3/4"), inclusive conexões</v>
      </c>
      <c r="F2096" s="108" t="str">
        <f>VLOOKUP(B2096,'Planilha Orçamentária'!$N$9:$Q$330,4,0)</f>
        <v>m</v>
      </c>
      <c r="G2096" s="333">
        <f>F2097</f>
        <v>200</v>
      </c>
    </row>
    <row r="2097" spans="2:7" ht="12.75" customHeight="1" x14ac:dyDescent="0.2">
      <c r="B2097" s="359"/>
      <c r="C2097" s="2"/>
      <c r="D2097" s="328" t="s">
        <v>1700</v>
      </c>
      <c r="E2097" s="328"/>
      <c r="F2097" s="107">
        <v>200</v>
      </c>
      <c r="G2097" s="333"/>
    </row>
    <row r="2098" spans="2:7" ht="12.75" customHeight="1" x14ac:dyDescent="0.2">
      <c r="B2098" s="343" t="s">
        <v>310</v>
      </c>
      <c r="C2098" s="343"/>
      <c r="D2098" s="104" t="str">
        <f>VLOOKUP(B2098,'Planilha Orçamentária'!$N$10:$Q$330,2,0)</f>
        <v>15.8</v>
      </c>
      <c r="E2098" s="105" t="str">
        <f>VLOOKUP(B2098,'Planilha Orçamentária'!$N$9:$Q$330,3,0)</f>
        <v>Ralo sifonado em PVC 100x100mm, com tampa aço inox rotativa</v>
      </c>
      <c r="F2098" s="108" t="str">
        <f>VLOOKUP(B2098,'Planilha Orçamentária'!$N$9:$Q$330,4,0)</f>
        <v>und</v>
      </c>
      <c r="G2098" s="327">
        <f>SUM(F2100)</f>
        <v>1</v>
      </c>
    </row>
    <row r="2099" spans="2:7" ht="12.75" customHeight="1" x14ac:dyDescent="0.2">
      <c r="B2099" s="343"/>
      <c r="C2099" s="343"/>
      <c r="D2099" s="329" t="s">
        <v>423</v>
      </c>
      <c r="E2099" s="329"/>
      <c r="F2099" s="108"/>
      <c r="G2099" s="327"/>
    </row>
    <row r="2100" spans="2:7" ht="12.75" customHeight="1" x14ac:dyDescent="0.2">
      <c r="B2100" s="343"/>
      <c r="C2100" s="343"/>
      <c r="D2100" s="328" t="s">
        <v>1740</v>
      </c>
      <c r="E2100" s="328"/>
      <c r="F2100" s="107">
        <v>1</v>
      </c>
      <c r="G2100" s="327"/>
    </row>
    <row r="2101" spans="2:7" ht="25.5" customHeight="1" x14ac:dyDescent="0.2">
      <c r="B2101" s="359" t="s">
        <v>313</v>
      </c>
      <c r="C2101" s="359"/>
      <c r="D2101" s="104" t="str">
        <f>VLOOKUP(B2101,'Planilha Orçamentária'!$N$10:$Q$330,2,0)</f>
        <v>15.9</v>
      </c>
      <c r="E2101" s="105" t="str">
        <f>VLOOKUP(B2101,'Planilha Orçamentária'!$N$9:$Q$330,3,0)</f>
        <v>Tanque séptico circular, em concreto pré-moldado, diâmetro interno = 2,88 m, altura interna = 2,50 m, volume Útil: 14657,4 L</v>
      </c>
      <c r="F2101" s="108" t="str">
        <f>VLOOKUP(B2101,'Planilha Orçamentária'!$N$9:$Q$330,4,0)</f>
        <v>und</v>
      </c>
      <c r="G2101" s="333">
        <f>F2102</f>
        <v>2</v>
      </c>
    </row>
    <row r="2102" spans="2:7" ht="12.75" customHeight="1" x14ac:dyDescent="0.2">
      <c r="B2102" s="359"/>
      <c r="C2102" s="359"/>
      <c r="D2102" s="328" t="s">
        <v>1690</v>
      </c>
      <c r="E2102" s="328"/>
      <c r="F2102" s="107">
        <v>2</v>
      </c>
      <c r="G2102" s="333"/>
    </row>
    <row r="2103" spans="2:7" ht="25.5" customHeight="1" x14ac:dyDescent="0.2">
      <c r="B2103" s="343" t="s">
        <v>316</v>
      </c>
      <c r="C2103" s="343"/>
      <c r="D2103" s="104" t="str">
        <f>VLOOKUP(B2103,'Planilha Orçamentária'!$N$10:$Q$330,2,0)</f>
        <v>15.10</v>
      </c>
      <c r="E2103" s="105" t="str">
        <f>VLOOKUP(B2103,'Planilha Orçamentária'!$N$9:$Q$330,3,0)</f>
        <v>Filtro anaeróbio circular, em concreto pré-moldado, diâmetro interno = 2,88 m, altura interna = 1,50 m, volume útil: 7817,3 l</v>
      </c>
      <c r="F2103" s="108" t="str">
        <f>VLOOKUP(B2103,'Planilha Orçamentária'!$N$9:$Q$330,4,0)</f>
        <v>und</v>
      </c>
      <c r="G2103" s="327">
        <f>SUM(F2104)</f>
        <v>2</v>
      </c>
    </row>
    <row r="2104" spans="2:7" ht="12.75" customHeight="1" x14ac:dyDescent="0.2">
      <c r="B2104" s="343"/>
      <c r="C2104" s="343"/>
      <c r="D2104" s="328" t="s">
        <v>1722</v>
      </c>
      <c r="E2104" s="328"/>
      <c r="F2104" s="107">
        <v>2</v>
      </c>
      <c r="G2104" s="327"/>
    </row>
    <row r="2105" spans="2:7" ht="25.5" customHeight="1" x14ac:dyDescent="0.2">
      <c r="B2105" s="343" t="s">
        <v>319</v>
      </c>
      <c r="C2105" s="343"/>
      <c r="D2105" s="104" t="str">
        <f>VLOOKUP(B2105,'Planilha Orçamentária'!$N$10:$Q$330,2,0)</f>
        <v>15.11</v>
      </c>
      <c r="E2105" s="105" t="str">
        <f>VLOOKUP(B2105,'Planilha Orçamentária'!$N$9:$Q$330,3,0)</f>
        <v>Sumidouro circular, em concreto pré-moldado, diâmetro interno = 2,88 m, altura interna = 3,0 m, área de infiltração: 31,4 m²</v>
      </c>
      <c r="F2105" s="108" t="str">
        <f>VLOOKUP(B2105,'Planilha Orçamentária'!$N$9:$Q$330,4,0)</f>
        <v>und</v>
      </c>
      <c r="G2105" s="327">
        <f>SUM(F2106)</f>
        <v>2</v>
      </c>
    </row>
    <row r="2106" spans="2:7" ht="12.75" customHeight="1" x14ac:dyDescent="0.2">
      <c r="B2106" s="343"/>
      <c r="C2106" s="343"/>
      <c r="D2106" s="328" t="s">
        <v>1690</v>
      </c>
      <c r="E2106" s="328"/>
      <c r="F2106" s="107">
        <v>2</v>
      </c>
      <c r="G2106" s="327"/>
    </row>
    <row r="2107" spans="2:7" x14ac:dyDescent="0.2">
      <c r="B2107" s="351"/>
      <c r="C2107" s="351"/>
      <c r="D2107" s="351"/>
      <c r="E2107" s="351"/>
      <c r="F2107" s="351"/>
      <c r="G2107" s="319"/>
    </row>
    <row r="2108" spans="2:7" x14ac:dyDescent="0.2">
      <c r="B2108" s="325">
        <v>16</v>
      </c>
      <c r="C2108" s="325"/>
      <c r="D2108" s="325"/>
      <c r="E2108" s="36" t="str">
        <f>VLOOKUP(B2108,'Planilha Orçamentária'!$1:$1048576,4,0)</f>
        <v>APARELHOS HIDROSSANITÁRIOS</v>
      </c>
      <c r="F2108" s="102"/>
      <c r="G2108" s="103"/>
    </row>
    <row r="2109" spans="2:7" ht="38.25" customHeight="1" x14ac:dyDescent="0.2">
      <c r="B2109" s="326">
        <v>170530</v>
      </c>
      <c r="C2109" s="4" t="s">
        <v>19</v>
      </c>
      <c r="D2109" s="104" t="str">
        <f>VLOOKUP(B2109,'Planilha Orçamentária'!$N$10:$Q$330,2,0)</f>
        <v>16.1</v>
      </c>
      <c r="E2109" s="105" t="str">
        <f>VLOOKUP(B2109,'Planilha Orçamentária'!$N$9:$Q$330,3,0)</f>
        <v>Cuba em aço inox nº 02(dim.560x340x150)mm, marcas de referência Franke, Strake, tramontina, inclusive válvula de metal 31/2" e sifão cromado 1 x 1/2", excl. torneira</v>
      </c>
      <c r="F2109" s="104" t="str">
        <f>VLOOKUP(B2109,'Planilha Orçamentária'!$N$9:$Q$330,4,0)</f>
        <v>und</v>
      </c>
      <c r="G2109" s="327">
        <f>SUM(F2111:F2112)</f>
        <v>4</v>
      </c>
    </row>
    <row r="2110" spans="2:7" ht="12.75" customHeight="1" x14ac:dyDescent="0.2">
      <c r="B2110" s="326"/>
      <c r="C2110" s="4"/>
      <c r="D2110" s="329" t="s">
        <v>423</v>
      </c>
      <c r="E2110" s="329"/>
      <c r="F2110" s="108"/>
      <c r="G2110" s="327"/>
    </row>
    <row r="2111" spans="2:7" ht="12.75" customHeight="1" x14ac:dyDescent="0.2">
      <c r="B2111" s="326"/>
      <c r="C2111" s="4"/>
      <c r="D2111" s="328" t="s">
        <v>1741</v>
      </c>
      <c r="E2111" s="328"/>
      <c r="F2111" s="107">
        <v>3</v>
      </c>
      <c r="G2111" s="327"/>
    </row>
    <row r="2112" spans="2:7" ht="12.75" customHeight="1" x14ac:dyDescent="0.2">
      <c r="B2112" s="326"/>
      <c r="C2112" s="4"/>
      <c r="D2112" s="328" t="s">
        <v>1742</v>
      </c>
      <c r="E2112" s="328"/>
      <c r="F2112" s="107">
        <v>1</v>
      </c>
      <c r="G2112" s="327"/>
    </row>
    <row r="2113" spans="2:7" ht="51" customHeight="1" x14ac:dyDescent="0.2">
      <c r="B2113" s="326">
        <v>170133</v>
      </c>
      <c r="C2113" s="4" t="s">
        <v>19</v>
      </c>
      <c r="D2113" s="104" t="str">
        <f>VLOOKUP(B2113,'Planilha Orçamentária'!$N$10:$Q$330,2,0)</f>
        <v>16.2</v>
      </c>
      <c r="E2113" s="105" t="str">
        <f>VLOOKUP(B2113,'Planilha Orçamentária'!$N$9:$Q$330,3,0)</f>
        <v>Cuba de louça branca de embutir oval - L37 - Deca ou equivalente, inclusive válvula de saída cromada 1?, sifão em metálico tipo copo cromado 1? x 1/2" e engate flexível trançado inox 1/2? x 30cm, exclusive torneira</v>
      </c>
      <c r="F2113" s="104" t="str">
        <f>VLOOKUP(B2113,'Planilha Orçamentária'!$N$9:$Q$330,4,0)</f>
        <v>und</v>
      </c>
      <c r="G2113" s="327">
        <f>SUM(F2115:F2119)</f>
        <v>30</v>
      </c>
    </row>
    <row r="2114" spans="2:7" ht="12.75" customHeight="1" x14ac:dyDescent="0.2">
      <c r="B2114" s="326"/>
      <c r="C2114" s="4"/>
      <c r="D2114" s="329" t="s">
        <v>423</v>
      </c>
      <c r="E2114" s="329"/>
      <c r="F2114" s="108"/>
      <c r="G2114" s="327"/>
    </row>
    <row r="2115" spans="2:7" ht="12.75" customHeight="1" x14ac:dyDescent="0.2">
      <c r="B2115" s="326"/>
      <c r="C2115" s="4"/>
      <c r="D2115" s="328" t="s">
        <v>1743</v>
      </c>
      <c r="E2115" s="328"/>
      <c r="F2115" s="107">
        <v>7</v>
      </c>
      <c r="G2115" s="327"/>
    </row>
    <row r="2116" spans="2:7" ht="12.75" customHeight="1" x14ac:dyDescent="0.2">
      <c r="B2116" s="326"/>
      <c r="C2116" s="4"/>
      <c r="D2116" s="330" t="s">
        <v>1744</v>
      </c>
      <c r="E2116" s="330"/>
      <c r="F2116" s="107">
        <v>7</v>
      </c>
      <c r="G2116" s="327"/>
    </row>
    <row r="2117" spans="2:7" ht="12.75" customHeight="1" x14ac:dyDescent="0.2">
      <c r="B2117" s="326"/>
      <c r="C2117" s="4"/>
      <c r="D2117" s="329" t="s">
        <v>456</v>
      </c>
      <c r="E2117" s="329"/>
      <c r="F2117" s="107"/>
      <c r="G2117" s="327"/>
    </row>
    <row r="2118" spans="2:7" ht="12.75" customHeight="1" x14ac:dyDescent="0.2">
      <c r="B2118" s="326"/>
      <c r="C2118" s="4"/>
      <c r="D2118" s="328" t="s">
        <v>1745</v>
      </c>
      <c r="E2118" s="328"/>
      <c r="F2118" s="107">
        <v>8</v>
      </c>
      <c r="G2118" s="327"/>
    </row>
    <row r="2119" spans="2:7" ht="12.75" customHeight="1" x14ac:dyDescent="0.2">
      <c r="B2119" s="326"/>
      <c r="C2119" s="4"/>
      <c r="D2119" s="330" t="s">
        <v>1746</v>
      </c>
      <c r="E2119" s="330"/>
      <c r="F2119" s="112">
        <v>8</v>
      </c>
      <c r="G2119" s="327"/>
    </row>
    <row r="2120" spans="2:7" ht="63.75" customHeight="1" x14ac:dyDescent="0.2">
      <c r="B2120" s="326">
        <v>170128</v>
      </c>
      <c r="C2120" s="4" t="s">
        <v>19</v>
      </c>
      <c r="D2120" s="104" t="str">
        <f>VLOOKUP(B2120,'Planilha Orçamentária'!$N$10:$Q$330,2,0)</f>
        <v>16.3</v>
      </c>
      <c r="E2120" s="105" t="str">
        <f>VLOOKUP(B2120,'Planilha Orçamentária'!$N$9:$Q$330,3,0)</f>
        <v>Lavatório de louça branca com coluna suspensa, Vogue Plus Confort - L51+CS1V para portadores de necessidades especiais - DECA, inclusive válvula de saída cromada 1?, sifão em metal cromado 1? x 1/2", engate flexível trançado inox 1/2? x 30cm e parafusos para fixação, exclusive torneira</v>
      </c>
      <c r="F2120" s="104" t="str">
        <f>VLOOKUP(B2120,'Planilha Orçamentária'!$N$9:$Q$330,4,0)</f>
        <v>und</v>
      </c>
      <c r="G2120" s="327">
        <f>SUM(F2121:F2123)</f>
        <v>2</v>
      </c>
    </row>
    <row r="2121" spans="2:7" ht="12.75" customHeight="1" x14ac:dyDescent="0.2">
      <c r="B2121" s="326"/>
      <c r="C2121" s="4"/>
      <c r="D2121" s="329" t="s">
        <v>423</v>
      </c>
      <c r="E2121" s="329"/>
      <c r="F2121" s="108"/>
      <c r="G2121" s="327"/>
    </row>
    <row r="2122" spans="2:7" ht="12.75" customHeight="1" x14ac:dyDescent="0.2">
      <c r="B2122" s="326"/>
      <c r="C2122" s="4"/>
      <c r="D2122" s="330" t="s">
        <v>1691</v>
      </c>
      <c r="E2122" s="330"/>
      <c r="F2122" s="107">
        <v>1</v>
      </c>
      <c r="G2122" s="327"/>
    </row>
    <row r="2123" spans="2:7" ht="12.75" customHeight="1" x14ac:dyDescent="0.2">
      <c r="B2123" s="326"/>
      <c r="C2123" s="4"/>
      <c r="D2123" s="330" t="s">
        <v>1747</v>
      </c>
      <c r="E2123" s="330"/>
      <c r="F2123" s="107">
        <v>1</v>
      </c>
      <c r="G2123" s="327"/>
    </row>
    <row r="2124" spans="2:7" ht="63.75" customHeight="1" x14ac:dyDescent="0.2">
      <c r="B2124" s="331">
        <v>170132</v>
      </c>
      <c r="C2124" s="2" t="s">
        <v>19</v>
      </c>
      <c r="D2124" s="104" t="str">
        <f>VLOOKUP(B2124,'Planilha Orçamentária'!$N$10:$Q$330,2,0)</f>
        <v>16.4</v>
      </c>
      <c r="E2124" s="105" t="str">
        <f>VLOOKUP(B2124,'Planilha Orçamentária'!$N$9:$Q$330,3,0)</f>
        <v>Lavatório suspenso de canto - L76 - Deca ou equivalente, para portadores de necessidades especiais, inclusive válvula de saída cromada 1?, sifão em metal cromado 1? x 1/2", engate flexível trançado inox 1/2? x 30cm e parafusos para fixação, exclusive torneira</v>
      </c>
      <c r="F2124" s="104" t="str">
        <f>VLOOKUP(B2124,'Planilha Orçamentária'!$N$9:$Q$330,4,0)</f>
        <v>und</v>
      </c>
      <c r="G2124" s="327">
        <f>SUM(F2125:F2127)</f>
        <v>2</v>
      </c>
    </row>
    <row r="2125" spans="2:7" ht="12.75" customHeight="1" x14ac:dyDescent="0.2">
      <c r="B2125" s="331"/>
      <c r="C2125" s="2"/>
      <c r="D2125" s="329" t="s">
        <v>423</v>
      </c>
      <c r="E2125" s="329"/>
      <c r="F2125" s="108"/>
      <c r="G2125" s="327"/>
    </row>
    <row r="2126" spans="2:7" ht="12.75" customHeight="1" x14ac:dyDescent="0.2">
      <c r="B2126" s="331"/>
      <c r="C2126" s="2"/>
      <c r="D2126" s="328" t="s">
        <v>1291</v>
      </c>
      <c r="E2126" s="328"/>
      <c r="F2126" s="107">
        <v>1</v>
      </c>
      <c r="G2126" s="327"/>
    </row>
    <row r="2127" spans="2:7" ht="12.75" customHeight="1" x14ac:dyDescent="0.2">
      <c r="B2127" s="331"/>
      <c r="C2127" s="2"/>
      <c r="D2127" s="330" t="s">
        <v>1294</v>
      </c>
      <c r="E2127" s="330"/>
      <c r="F2127" s="107">
        <v>1</v>
      </c>
      <c r="G2127" s="327"/>
    </row>
    <row r="2128" spans="2:7" ht="38.25" customHeight="1" x14ac:dyDescent="0.2">
      <c r="B2128" s="331">
        <v>170514</v>
      </c>
      <c r="C2128" s="2" t="s">
        <v>19</v>
      </c>
      <c r="D2128" s="104" t="str">
        <f>VLOOKUP(B2128,'Planilha Orçamentária'!$N$10:$Q$330,2,0)</f>
        <v>16.5</v>
      </c>
      <c r="E2128" s="105" t="str">
        <f>VLOOKUP(B2128,'Planilha Orçamentária'!$N$9:$Q$330,3,0)</f>
        <v>Tanque simples de aço inox Fischer, mod. TQ1-S AISI 304, ou equivalente nas marcas Metalpress ou Mekal, inclusive válvula de metal 1 1/4" e sifão cromado 2", excl. torneira</v>
      </c>
      <c r="F2128" s="104" t="str">
        <f>VLOOKUP(B2128,'Planilha Orçamentária'!$N$9:$Q$330,4,0)</f>
        <v>und</v>
      </c>
      <c r="G2128" s="327">
        <f>SUM(F2129:F2130)</f>
        <v>2</v>
      </c>
    </row>
    <row r="2129" spans="2:7" ht="12.75" customHeight="1" x14ac:dyDescent="0.2">
      <c r="B2129" s="331"/>
      <c r="C2129" s="2"/>
      <c r="D2129" s="329" t="s">
        <v>423</v>
      </c>
      <c r="E2129" s="329"/>
      <c r="F2129" s="108"/>
      <c r="G2129" s="327"/>
    </row>
    <row r="2130" spans="2:7" ht="12.75" customHeight="1" x14ac:dyDescent="0.2">
      <c r="B2130" s="331"/>
      <c r="C2130" s="2"/>
      <c r="D2130" s="328" t="s">
        <v>1644</v>
      </c>
      <c r="E2130" s="328"/>
      <c r="F2130" s="107">
        <v>2</v>
      </c>
      <c r="G2130" s="327"/>
    </row>
    <row r="2131" spans="2:7" ht="38.25" customHeight="1" x14ac:dyDescent="0.2">
      <c r="B2131" s="331">
        <v>170134</v>
      </c>
      <c r="C2131" s="2" t="s">
        <v>19</v>
      </c>
      <c r="D2131" s="104" t="str">
        <f>VLOOKUP(B2131,'Planilha Orçamentária'!$N$10:$Q$330,2,0)</f>
        <v>16.6</v>
      </c>
      <c r="E2131" s="105" t="str">
        <f>VLOOKUP(B2131,'Planilha Orçamentária'!$N$9:$Q$330,3,0)</f>
        <v>Bacia convencional de louça branca- Ravena - P9 - Deca ou equivalente, inclusive assento plástico, tubo de ligação metal cromado com canopla, anel de vedação e parafusos para fixação</v>
      </c>
      <c r="F2131" s="104" t="str">
        <f>VLOOKUP(B2131,'Planilha Orçamentária'!$N$9:$Q$330,4,0)</f>
        <v>und</v>
      </c>
      <c r="G2131" s="327">
        <f>SUM(F2132:F2139)</f>
        <v>24</v>
      </c>
    </row>
    <row r="2132" spans="2:7" ht="12.75" customHeight="1" x14ac:dyDescent="0.2">
      <c r="B2132" s="331"/>
      <c r="C2132" s="2"/>
      <c r="D2132" s="329" t="s">
        <v>423</v>
      </c>
      <c r="E2132" s="329"/>
      <c r="F2132" s="108"/>
      <c r="G2132" s="327"/>
    </row>
    <row r="2133" spans="2:7" ht="12.75" customHeight="1" x14ac:dyDescent="0.2">
      <c r="B2133" s="331"/>
      <c r="C2133" s="2"/>
      <c r="D2133" s="328" t="s">
        <v>1316</v>
      </c>
      <c r="E2133" s="328"/>
      <c r="F2133" s="107">
        <v>1</v>
      </c>
      <c r="G2133" s="327"/>
    </row>
    <row r="2134" spans="2:7" ht="12.75" customHeight="1" x14ac:dyDescent="0.2">
      <c r="B2134" s="331"/>
      <c r="C2134" s="2"/>
      <c r="D2134" s="328" t="s">
        <v>1287</v>
      </c>
      <c r="E2134" s="328"/>
      <c r="F2134" s="107">
        <v>1</v>
      </c>
      <c r="G2134" s="327"/>
    </row>
    <row r="2135" spans="2:7" ht="12.75" customHeight="1" x14ac:dyDescent="0.2">
      <c r="B2135" s="331"/>
      <c r="C2135" s="2"/>
      <c r="D2135" s="328" t="s">
        <v>1748</v>
      </c>
      <c r="E2135" s="328"/>
      <c r="F2135" s="107">
        <v>5</v>
      </c>
      <c r="G2135" s="327"/>
    </row>
    <row r="2136" spans="2:7" ht="12.75" customHeight="1" x14ac:dyDescent="0.2">
      <c r="B2136" s="331"/>
      <c r="C2136" s="2"/>
      <c r="D2136" s="330" t="s">
        <v>1749</v>
      </c>
      <c r="E2136" s="330"/>
      <c r="F2136" s="107">
        <v>5</v>
      </c>
      <c r="G2136" s="327"/>
    </row>
    <row r="2137" spans="2:7" ht="12.75" customHeight="1" x14ac:dyDescent="0.2">
      <c r="B2137" s="331"/>
      <c r="C2137" s="2"/>
      <c r="D2137" s="329" t="s">
        <v>456</v>
      </c>
      <c r="E2137" s="329"/>
      <c r="F2137" s="107"/>
      <c r="G2137" s="327"/>
    </row>
    <row r="2138" spans="2:7" ht="12.75" customHeight="1" x14ac:dyDescent="0.2">
      <c r="B2138" s="331"/>
      <c r="C2138" s="2"/>
      <c r="D2138" s="328" t="s">
        <v>1750</v>
      </c>
      <c r="E2138" s="328"/>
      <c r="F2138" s="107">
        <v>6</v>
      </c>
      <c r="G2138" s="327"/>
    </row>
    <row r="2139" spans="2:7" ht="12.75" customHeight="1" x14ac:dyDescent="0.2">
      <c r="B2139" s="331"/>
      <c r="C2139" s="2"/>
      <c r="D2139" s="330" t="s">
        <v>1751</v>
      </c>
      <c r="E2139" s="330"/>
      <c r="F2139" s="112">
        <v>6</v>
      </c>
      <c r="G2139" s="327"/>
    </row>
    <row r="2140" spans="2:7" ht="63.75" customHeight="1" x14ac:dyDescent="0.2">
      <c r="B2140" s="331">
        <v>170135</v>
      </c>
      <c r="C2140" s="2" t="s">
        <v>19</v>
      </c>
      <c r="D2140" s="104" t="str">
        <f>VLOOKUP(B2140,'Planilha Orçamentária'!$N$10:$Q$330,2,0)</f>
        <v>16.7</v>
      </c>
      <c r="E2140" s="105" t="str">
        <f>VLOOKUP(B2140,'Planilha Orçamentária'!$N$9:$Q$330,3,0)</f>
        <v>Bacia convencional de louça branca com abertura frontal para portadores de necessidades especiais, Vogue Plus Conforto - P51, inclusive assento em poliéster com abertura, ref. AP51 - Deca ou equivalente, tubo de ligação metal cromado com canopla, anel de vedação e parafusos para fixação</v>
      </c>
      <c r="F2140" s="104" t="str">
        <f>VLOOKUP(B2140,'Planilha Orçamentária'!$N$9:$Q$330,4,0)</f>
        <v>und</v>
      </c>
      <c r="G2140" s="327">
        <f>SUM(F2141:F2143)</f>
        <v>2</v>
      </c>
    </row>
    <row r="2141" spans="2:7" ht="12.75" customHeight="1" x14ac:dyDescent="0.2">
      <c r="B2141" s="331"/>
      <c r="C2141" s="2"/>
      <c r="D2141" s="329" t="s">
        <v>423</v>
      </c>
      <c r="E2141" s="329"/>
      <c r="F2141" s="108"/>
      <c r="G2141" s="327"/>
    </row>
    <row r="2142" spans="2:7" ht="12.75" customHeight="1" x14ac:dyDescent="0.2">
      <c r="B2142" s="331"/>
      <c r="C2142" s="2"/>
      <c r="D2142" s="328" t="s">
        <v>1291</v>
      </c>
      <c r="E2142" s="328"/>
      <c r="F2142" s="107">
        <v>1</v>
      </c>
      <c r="G2142" s="327"/>
    </row>
    <row r="2143" spans="2:7" ht="12.75" customHeight="1" x14ac:dyDescent="0.2">
      <c r="B2143" s="331"/>
      <c r="C2143" s="2"/>
      <c r="D2143" s="330" t="s">
        <v>1294</v>
      </c>
      <c r="E2143" s="330"/>
      <c r="F2143" s="107">
        <v>1</v>
      </c>
      <c r="G2143" s="327"/>
    </row>
    <row r="2144" spans="2:7" ht="25.5" customHeight="1" x14ac:dyDescent="0.2">
      <c r="B2144" s="331">
        <v>170353</v>
      </c>
      <c r="C2144" s="2" t="s">
        <v>19</v>
      </c>
      <c r="D2144" s="104" t="str">
        <f>VLOOKUP(B2144,'Planilha Orçamentária'!$N$10:$Q$330,2,0)</f>
        <v>16.8</v>
      </c>
      <c r="E2144" s="105" t="str">
        <f>VLOOKUP(B2144,'Planilha Orçamentária'!$N$9:$Q$330,3,0)</f>
        <v>Torneira para lavatório de parede sistema antivandalismo Biopress 1182-AV-BIO-140 ? Fabrimar ou equivalente</v>
      </c>
      <c r="F2144" s="104" t="str">
        <f>VLOOKUP(B2144,'Planilha Orçamentária'!$N$9:$Q$330,4,0)</f>
        <v>und</v>
      </c>
      <c r="G2144" s="327">
        <f>SUM(F2145:F2150)</f>
        <v>30</v>
      </c>
    </row>
    <row r="2145" spans="2:7" ht="12.75" customHeight="1" x14ac:dyDescent="0.2">
      <c r="B2145" s="331"/>
      <c r="C2145" s="2"/>
      <c r="D2145" s="329" t="s">
        <v>423</v>
      </c>
      <c r="E2145" s="329"/>
      <c r="F2145" s="108"/>
      <c r="G2145" s="327"/>
    </row>
    <row r="2146" spans="2:7" ht="12.75" customHeight="1" x14ac:dyDescent="0.2">
      <c r="B2146" s="331"/>
      <c r="C2146" s="2"/>
      <c r="D2146" s="328" t="s">
        <v>1743</v>
      </c>
      <c r="E2146" s="328"/>
      <c r="F2146" s="107">
        <v>7</v>
      </c>
      <c r="G2146" s="327"/>
    </row>
    <row r="2147" spans="2:7" ht="12.75" customHeight="1" x14ac:dyDescent="0.2">
      <c r="B2147" s="331"/>
      <c r="C2147" s="2"/>
      <c r="D2147" s="330" t="s">
        <v>1744</v>
      </c>
      <c r="E2147" s="330"/>
      <c r="F2147" s="107">
        <v>7</v>
      </c>
      <c r="G2147" s="327"/>
    </row>
    <row r="2148" spans="2:7" ht="12.75" customHeight="1" x14ac:dyDescent="0.2">
      <c r="B2148" s="331"/>
      <c r="C2148" s="2"/>
      <c r="D2148" s="329" t="s">
        <v>456</v>
      </c>
      <c r="E2148" s="329"/>
      <c r="F2148" s="107"/>
      <c r="G2148" s="327"/>
    </row>
    <row r="2149" spans="2:7" ht="12.75" customHeight="1" x14ac:dyDescent="0.2">
      <c r="B2149" s="331"/>
      <c r="C2149" s="2"/>
      <c r="D2149" s="328" t="s">
        <v>1745</v>
      </c>
      <c r="E2149" s="328"/>
      <c r="F2149" s="107">
        <v>8</v>
      </c>
      <c r="G2149" s="327"/>
    </row>
    <row r="2150" spans="2:7" ht="12.75" customHeight="1" x14ac:dyDescent="0.2">
      <c r="B2150" s="331"/>
      <c r="C2150" s="2"/>
      <c r="D2150" s="330" t="s">
        <v>1746</v>
      </c>
      <c r="E2150" s="330"/>
      <c r="F2150" s="112">
        <v>8</v>
      </c>
      <c r="G2150" s="327"/>
    </row>
    <row r="2151" spans="2:7" ht="25.5" customHeight="1" x14ac:dyDescent="0.2">
      <c r="B2151" s="326">
        <v>170304</v>
      </c>
      <c r="C2151" s="4" t="s">
        <v>19</v>
      </c>
      <c r="D2151" s="104" t="str">
        <f>VLOOKUP(B2151,'Planilha Orçamentária'!$N$10:$Q$330,2,0)</f>
        <v>16.9</v>
      </c>
      <c r="E2151" s="105" t="str">
        <f>VLOOKUP(B2151,'Planilha Orçamentária'!$N$9:$Q$330,3,0)</f>
        <v>Torneira bica baixa de mesa para lavatório PressMatic Alfa - Docol, Decamatic Smart - Deca ou equivalente</v>
      </c>
      <c r="F2151" s="104" t="str">
        <f>VLOOKUP(B2151,'Planilha Orçamentária'!$N$9:$Q$330,4,0)</f>
        <v>und</v>
      </c>
      <c r="G2151" s="327">
        <f>SUM(F2152:F2156)</f>
        <v>4</v>
      </c>
    </row>
    <row r="2152" spans="2:7" ht="12.75" customHeight="1" x14ac:dyDescent="0.2">
      <c r="B2152" s="326"/>
      <c r="C2152" s="4"/>
      <c r="D2152" s="329" t="s">
        <v>423</v>
      </c>
      <c r="E2152" s="329"/>
      <c r="F2152" s="108"/>
      <c r="G2152" s="327"/>
    </row>
    <row r="2153" spans="2:7" ht="12.75" customHeight="1" x14ac:dyDescent="0.2">
      <c r="B2153" s="326"/>
      <c r="C2153" s="4"/>
      <c r="D2153" s="328" t="s">
        <v>1291</v>
      </c>
      <c r="E2153" s="328"/>
      <c r="F2153" s="107">
        <v>1</v>
      </c>
      <c r="G2153" s="327"/>
    </row>
    <row r="2154" spans="2:7" ht="12.75" customHeight="1" x14ac:dyDescent="0.2">
      <c r="B2154" s="326"/>
      <c r="C2154" s="4"/>
      <c r="D2154" s="328" t="s">
        <v>1294</v>
      </c>
      <c r="E2154" s="328"/>
      <c r="F2154" s="107">
        <v>1</v>
      </c>
      <c r="G2154" s="327"/>
    </row>
    <row r="2155" spans="2:7" ht="12.75" customHeight="1" x14ac:dyDescent="0.2">
      <c r="B2155" s="326"/>
      <c r="C2155" s="4"/>
      <c r="D2155" s="328" t="s">
        <v>1752</v>
      </c>
      <c r="E2155" s="328"/>
      <c r="F2155" s="107">
        <v>1</v>
      </c>
      <c r="G2155" s="327"/>
    </row>
    <row r="2156" spans="2:7" ht="12.75" customHeight="1" x14ac:dyDescent="0.2">
      <c r="B2156" s="326"/>
      <c r="C2156" s="4"/>
      <c r="D2156" s="328" t="s">
        <v>1287</v>
      </c>
      <c r="E2156" s="328"/>
      <c r="F2156" s="107">
        <v>1</v>
      </c>
      <c r="G2156" s="327"/>
    </row>
    <row r="2157" spans="2:7" ht="25.5" customHeight="1" x14ac:dyDescent="0.2">
      <c r="B2157" s="326">
        <v>170306</v>
      </c>
      <c r="C2157" s="4" t="s">
        <v>19</v>
      </c>
      <c r="D2157" s="104" t="str">
        <f>VLOOKUP(B2157,'Planilha Orçamentária'!$N$10:$Q$330,2,0)</f>
        <v>16.10</v>
      </c>
      <c r="E2157" s="105" t="str">
        <f>VLOOKUP(B2157,'Planilha Orçamentária'!$N$9:$Q$330,3,0)</f>
        <v>Torneira de parede para tanque longa 3/4" 1158 Primor - Docol ou equivalente</v>
      </c>
      <c r="F2157" s="104" t="str">
        <f>VLOOKUP(B2157,'Planilha Orçamentária'!$N$9:$Q$330,4,0)</f>
        <v>und</v>
      </c>
      <c r="G2157" s="327">
        <f>SUM(F2158:F2160)</f>
        <v>3</v>
      </c>
    </row>
    <row r="2158" spans="2:7" ht="12.75" customHeight="1" x14ac:dyDescent="0.2">
      <c r="B2158" s="326"/>
      <c r="C2158" s="4"/>
      <c r="D2158" s="329" t="s">
        <v>423</v>
      </c>
      <c r="E2158" s="329"/>
      <c r="F2158" s="108"/>
      <c r="G2158" s="327"/>
    </row>
    <row r="2159" spans="2:7" ht="12.75" customHeight="1" x14ac:dyDescent="0.2">
      <c r="B2159" s="326"/>
      <c r="C2159" s="4"/>
      <c r="D2159" s="328" t="s">
        <v>1295</v>
      </c>
      <c r="E2159" s="328"/>
      <c r="F2159" s="107">
        <v>1</v>
      </c>
      <c r="G2159" s="327"/>
    </row>
    <row r="2160" spans="2:7" ht="12.75" customHeight="1" x14ac:dyDescent="0.2">
      <c r="B2160" s="326"/>
      <c r="C2160" s="4"/>
      <c r="D2160" s="328" t="s">
        <v>1644</v>
      </c>
      <c r="E2160" s="328"/>
      <c r="F2160" s="107">
        <v>2</v>
      </c>
      <c r="G2160" s="327"/>
    </row>
    <row r="2161" spans="2:7" ht="25.5" customHeight="1" x14ac:dyDescent="0.2">
      <c r="B2161" s="331">
        <v>170351</v>
      </c>
      <c r="C2161" s="2" t="s">
        <v>19</v>
      </c>
      <c r="D2161" s="104" t="str">
        <f>VLOOKUP(B2161,'Planilha Orçamentária'!$N$10:$Q$330,2,0)</f>
        <v>16.11</v>
      </c>
      <c r="E2161" s="105" t="str">
        <f>VLOOKUP(B2161,'Planilha Orçamentária'!$N$9:$Q$330,3,0)</f>
        <v>Torneira de parede para cozinha 1157-P-CR linha: Pratika ? Fabrimar ou equivalente</v>
      </c>
      <c r="F2161" s="104" t="str">
        <f>VLOOKUP(B2161,'Planilha Orçamentária'!$N$9:$Q$330,4,0)</f>
        <v>und</v>
      </c>
      <c r="G2161" s="327">
        <f>SUM(F2162:F2163)</f>
        <v>3</v>
      </c>
    </row>
    <row r="2162" spans="2:7" ht="12.75" customHeight="1" x14ac:dyDescent="0.2">
      <c r="B2162" s="331"/>
      <c r="C2162" s="2"/>
      <c r="D2162" s="329" t="s">
        <v>423</v>
      </c>
      <c r="E2162" s="329"/>
      <c r="F2162" s="108"/>
      <c r="G2162" s="327"/>
    </row>
    <row r="2163" spans="2:7" ht="12.75" customHeight="1" x14ac:dyDescent="0.2">
      <c r="B2163" s="331"/>
      <c r="C2163" s="2"/>
      <c r="D2163" s="328" t="s">
        <v>1741</v>
      </c>
      <c r="E2163" s="328"/>
      <c r="F2163" s="107">
        <v>3</v>
      </c>
      <c r="G2163" s="327"/>
    </row>
    <row r="2164" spans="2:7" ht="25.5" customHeight="1" x14ac:dyDescent="0.2">
      <c r="B2164" s="331">
        <v>170315</v>
      </c>
      <c r="C2164" s="2" t="s">
        <v>19</v>
      </c>
      <c r="D2164" s="104" t="str">
        <f>VLOOKUP(B2164,'Planilha Orçamentária'!$N$10:$Q$330,2,0)</f>
        <v>16.12</v>
      </c>
      <c r="E2164" s="105" t="str">
        <f>VLOOKUP(B2164,'Planilha Orçamentária'!$N$9:$Q$330,3,0)</f>
        <v>Torneira de parede de cozinha bica alta 360º Gali - Docol ou equivalente</v>
      </c>
      <c r="F2164" s="104" t="str">
        <f>VLOOKUP(B2164,'Planilha Orçamentária'!$N$9:$Q$330,4,0)</f>
        <v>und</v>
      </c>
      <c r="G2164" s="327">
        <f>SUM(F2165:F2166)</f>
        <v>1</v>
      </c>
    </row>
    <row r="2165" spans="2:7" ht="12.75" customHeight="1" x14ac:dyDescent="0.2">
      <c r="B2165" s="331"/>
      <c r="C2165" s="2"/>
      <c r="D2165" s="329" t="s">
        <v>423</v>
      </c>
      <c r="E2165" s="329"/>
      <c r="F2165" s="108"/>
      <c r="G2165" s="327"/>
    </row>
    <row r="2166" spans="2:7" ht="12.75" customHeight="1" x14ac:dyDescent="0.2">
      <c r="B2166" s="331"/>
      <c r="C2166" s="2"/>
      <c r="D2166" s="328" t="s">
        <v>1742</v>
      </c>
      <c r="E2166" s="328"/>
      <c r="F2166" s="107">
        <v>1</v>
      </c>
      <c r="G2166" s="327"/>
    </row>
    <row r="2167" spans="2:7" ht="12.75" customHeight="1" x14ac:dyDescent="0.2">
      <c r="B2167" s="331">
        <v>170220</v>
      </c>
      <c r="C2167" s="2" t="s">
        <v>19</v>
      </c>
      <c r="D2167" s="104" t="str">
        <f>VLOOKUP(B2167,'Planilha Orçamentária'!$N$10:$Q$330,2,0)</f>
        <v>16.13</v>
      </c>
      <c r="E2167" s="105" t="str">
        <f>VLOOKUP(B2167,'Planilha Orçamentária'!$N$9:$Q$330,3,0)</f>
        <v>Bancada de granito com espessura de 2 cm</v>
      </c>
      <c r="F2167" s="104" t="str">
        <f>VLOOKUP(B2167,'Planilha Orçamentária'!$N$9:$Q$330,4,0)</f>
        <v>m2</v>
      </c>
      <c r="G2167" s="327">
        <f>SUM(F2168:F2178)</f>
        <v>44.980000000000011</v>
      </c>
    </row>
    <row r="2168" spans="2:7" ht="12.75" customHeight="1" x14ac:dyDescent="0.2">
      <c r="B2168" s="331"/>
      <c r="C2168" s="2"/>
      <c r="D2168" s="329" t="s">
        <v>423</v>
      </c>
      <c r="E2168" s="329"/>
      <c r="F2168" s="108"/>
      <c r="G2168" s="327"/>
    </row>
    <row r="2169" spans="2:7" ht="51.75" customHeight="1" x14ac:dyDescent="0.2">
      <c r="B2169" s="331"/>
      <c r="C2169" s="2"/>
      <c r="D2169" s="328" t="s">
        <v>1753</v>
      </c>
      <c r="E2169" s="328"/>
      <c r="F2169" s="107">
        <v>3.5</v>
      </c>
      <c r="G2169" s="327"/>
    </row>
    <row r="2170" spans="2:7" ht="51.75" customHeight="1" x14ac:dyDescent="0.2">
      <c r="B2170" s="331"/>
      <c r="C2170" s="2"/>
      <c r="D2170" s="328" t="s">
        <v>1754</v>
      </c>
      <c r="E2170" s="328"/>
      <c r="F2170" s="107">
        <v>3.41</v>
      </c>
      <c r="G2170" s="327"/>
    </row>
    <row r="2171" spans="2:7" ht="51.75" customHeight="1" x14ac:dyDescent="0.2">
      <c r="B2171" s="331"/>
      <c r="C2171" s="2"/>
      <c r="D2171" s="328" t="s">
        <v>1755</v>
      </c>
      <c r="E2171" s="328"/>
      <c r="F2171" s="107">
        <v>2.96</v>
      </c>
      <c r="G2171" s="327"/>
    </row>
    <row r="2172" spans="2:7" ht="51.75" customHeight="1" x14ac:dyDescent="0.2">
      <c r="B2172" s="331"/>
      <c r="C2172" s="2"/>
      <c r="D2172" s="328" t="s">
        <v>1756</v>
      </c>
      <c r="E2172" s="328"/>
      <c r="F2172" s="107">
        <v>2.96</v>
      </c>
      <c r="G2172" s="327"/>
    </row>
    <row r="2173" spans="2:7" ht="179.25" customHeight="1" x14ac:dyDescent="0.2">
      <c r="B2173" s="331"/>
      <c r="C2173" s="2"/>
      <c r="D2173" s="328" t="s">
        <v>1757</v>
      </c>
      <c r="E2173" s="328"/>
      <c r="F2173" s="107">
        <v>16.73</v>
      </c>
      <c r="G2173" s="327"/>
    </row>
    <row r="2174" spans="2:7" ht="25.5" customHeight="1" x14ac:dyDescent="0.2">
      <c r="B2174" s="331"/>
      <c r="C2174" s="2"/>
      <c r="D2174" s="328" t="s">
        <v>1758</v>
      </c>
      <c r="E2174" s="328"/>
      <c r="F2174" s="107">
        <v>0.6</v>
      </c>
      <c r="G2174" s="327"/>
    </row>
    <row r="2175" spans="2:7" ht="12.75" customHeight="1" x14ac:dyDescent="0.2">
      <c r="B2175" s="331"/>
      <c r="C2175" s="2"/>
      <c r="D2175" s="329" t="s">
        <v>456</v>
      </c>
      <c r="E2175" s="329"/>
      <c r="F2175" s="109"/>
      <c r="G2175" s="327"/>
    </row>
    <row r="2176" spans="2:7" ht="32.25" customHeight="1" x14ac:dyDescent="0.2">
      <c r="B2176" s="331"/>
      <c r="C2176" s="2"/>
      <c r="D2176" s="328" t="s">
        <v>1759</v>
      </c>
      <c r="E2176" s="328"/>
      <c r="F2176" s="135">
        <v>7.78</v>
      </c>
      <c r="G2176" s="327"/>
    </row>
    <row r="2177" spans="2:7" ht="38.25" customHeight="1" x14ac:dyDescent="0.2">
      <c r="B2177" s="331"/>
      <c r="C2177" s="2"/>
      <c r="D2177" s="328" t="s">
        <v>1760</v>
      </c>
      <c r="E2177" s="328"/>
      <c r="F2177" s="42">
        <v>3.52</v>
      </c>
      <c r="G2177" s="327"/>
    </row>
    <row r="2178" spans="2:7" ht="38.25" customHeight="1" x14ac:dyDescent="0.2">
      <c r="B2178" s="331"/>
      <c r="C2178" s="2"/>
      <c r="D2178" s="328" t="s">
        <v>1761</v>
      </c>
      <c r="E2178" s="328"/>
      <c r="F2178" s="42">
        <v>3.52</v>
      </c>
      <c r="G2178" s="327"/>
    </row>
    <row r="2179" spans="2:7" ht="12.75" customHeight="1" x14ac:dyDescent="0.2">
      <c r="B2179" s="326">
        <v>180809</v>
      </c>
      <c r="C2179" s="4" t="s">
        <v>19</v>
      </c>
      <c r="D2179" s="104" t="str">
        <f>VLOOKUP(B2179,'Planilha Orçamentária'!$N$10:$Q$330,2,0)</f>
        <v>16.14</v>
      </c>
      <c r="E2179" s="105" t="str">
        <f>VLOOKUP(B2179,'Planilha Orçamentária'!$N$9:$Q$330,3,0)</f>
        <v>Chuveiro elétrico tipo ducha Lorenzet ou Corona</v>
      </c>
      <c r="F2179" s="104" t="str">
        <f>VLOOKUP(B2179,'Planilha Orçamentária'!$N$9:$Q$330,4,0)</f>
        <v>und</v>
      </c>
      <c r="G2179" s="327">
        <f>SUM(F2180:F2180)</f>
        <v>4</v>
      </c>
    </row>
    <row r="2180" spans="2:7" ht="12.75" customHeight="1" x14ac:dyDescent="0.2">
      <c r="B2180" s="326"/>
      <c r="C2180" s="4"/>
      <c r="D2180" s="328" t="s">
        <v>1693</v>
      </c>
      <c r="E2180" s="328"/>
      <c r="F2180" s="117">
        <v>4</v>
      </c>
      <c r="G2180" s="327"/>
    </row>
    <row r="2181" spans="2:7" ht="38.25" customHeight="1" x14ac:dyDescent="0.2">
      <c r="B2181" s="326">
        <v>170601</v>
      </c>
      <c r="C2181" s="4" t="s">
        <v>19</v>
      </c>
      <c r="D2181" s="104" t="str">
        <f>VLOOKUP(B2181,'Planilha Orçamentária'!$N$10:$Q$330,2,0)</f>
        <v>16.15</v>
      </c>
      <c r="E2181" s="105" t="str">
        <f>VLOOKUP(B2181,'Planilha Orçamentária'!$N$9:$Q$330,3,0)</f>
        <v>Barra de apoio reta, em aço inox polido AISI 304, comprimento 40 cm, conforme requisitos de acessibilidade da NBR 9050 - fornecimento e instalação</v>
      </c>
      <c r="F2181" s="104" t="str">
        <f>VLOOKUP(B2181,'Planilha Orçamentária'!$N$9:$Q$330,4,0)</f>
        <v>und</v>
      </c>
      <c r="G2181" s="327">
        <f>SUM(F2182:F2184)</f>
        <v>4</v>
      </c>
    </row>
    <row r="2182" spans="2:7" ht="12.75" customHeight="1" x14ac:dyDescent="0.2">
      <c r="B2182" s="326"/>
      <c r="C2182" s="4"/>
      <c r="D2182" s="329" t="s">
        <v>423</v>
      </c>
      <c r="E2182" s="329"/>
      <c r="F2182" s="108"/>
      <c r="G2182" s="327"/>
    </row>
    <row r="2183" spans="2:7" ht="12.75" customHeight="1" x14ac:dyDescent="0.2">
      <c r="B2183" s="326"/>
      <c r="C2183" s="4"/>
      <c r="D2183" s="328" t="s">
        <v>1762</v>
      </c>
      <c r="E2183" s="328"/>
      <c r="F2183" s="107">
        <v>2</v>
      </c>
      <c r="G2183" s="327"/>
    </row>
    <row r="2184" spans="2:7" ht="12.75" customHeight="1" x14ac:dyDescent="0.2">
      <c r="B2184" s="326"/>
      <c r="C2184" s="4"/>
      <c r="D2184" s="328" t="s">
        <v>1763</v>
      </c>
      <c r="E2184" s="328"/>
      <c r="F2184" s="107">
        <v>2</v>
      </c>
      <c r="G2184" s="327"/>
    </row>
    <row r="2185" spans="2:7" ht="38.25" customHeight="1" x14ac:dyDescent="0.2">
      <c r="B2185" s="326">
        <v>170615</v>
      </c>
      <c r="C2185" s="4" t="s">
        <v>19</v>
      </c>
      <c r="D2185" s="104" t="str">
        <f>VLOOKUP(B2185,'Planilha Orçamentária'!$N$10:$Q$330,2,0)</f>
        <v>16.16</v>
      </c>
      <c r="E2185" s="105" t="str">
        <f>VLOOKUP(B2185,'Planilha Orçamentária'!$N$9:$Q$330,3,0)</f>
        <v>Barra de apoio reta, em aço inox polido AISI 304, comprimento 70 cm, conforme requisitos de acessibilidade da NBR 9050 - fornecimento e instalação</v>
      </c>
      <c r="F2185" s="104" t="str">
        <f>VLOOKUP(B2185,'Planilha Orçamentária'!$N$9:$Q$330,4,0)</f>
        <v>und</v>
      </c>
      <c r="G2185" s="327">
        <f>SUM(F2186:F2188)</f>
        <v>2</v>
      </c>
    </row>
    <row r="2186" spans="2:7" ht="12.75" customHeight="1" x14ac:dyDescent="0.2">
      <c r="B2186" s="326"/>
      <c r="C2186" s="4"/>
      <c r="D2186" s="329" t="s">
        <v>423</v>
      </c>
      <c r="E2186" s="329"/>
      <c r="F2186" s="108"/>
      <c r="G2186" s="327"/>
    </row>
    <row r="2187" spans="2:7" ht="12.75" customHeight="1" x14ac:dyDescent="0.2">
      <c r="B2187" s="326"/>
      <c r="C2187" s="4"/>
      <c r="D2187" s="328" t="s">
        <v>1640</v>
      </c>
      <c r="E2187" s="328"/>
      <c r="F2187" s="107">
        <v>1</v>
      </c>
      <c r="G2187" s="327"/>
    </row>
    <row r="2188" spans="2:7" ht="12.75" customHeight="1" x14ac:dyDescent="0.2">
      <c r="B2188" s="326"/>
      <c r="C2188" s="4"/>
      <c r="D2188" s="328" t="s">
        <v>1643</v>
      </c>
      <c r="E2188" s="328"/>
      <c r="F2188" s="107">
        <v>1</v>
      </c>
      <c r="G2188" s="327"/>
    </row>
    <row r="2189" spans="2:7" ht="38.25" customHeight="1" x14ac:dyDescent="0.2">
      <c r="B2189" s="326">
        <v>170603</v>
      </c>
      <c r="C2189" s="4" t="s">
        <v>19</v>
      </c>
      <c r="D2189" s="104" t="str">
        <f>VLOOKUP(B2189,'Planilha Orçamentária'!$N$10:$Q$330,2,0)</f>
        <v>16.17</v>
      </c>
      <c r="E2189" s="105" t="str">
        <f>VLOOKUP(B2189,'Planilha Orçamentária'!$N$9:$Q$330,3,0)</f>
        <v>Barra de apoio reta, em aço inox polido AISI 304, comprimento 80 cm, conforme requisitos de acessibilidade da NBR 9050 - fornecimento e instalação</v>
      </c>
      <c r="F2189" s="104" t="str">
        <f>VLOOKUP(B2189,'Planilha Orçamentária'!$N$9:$Q$330,4,0)</f>
        <v>und</v>
      </c>
      <c r="G2189" s="327">
        <f>SUM(F2190:F2192)</f>
        <v>4</v>
      </c>
    </row>
    <row r="2190" spans="2:7" ht="12.75" customHeight="1" x14ac:dyDescent="0.2">
      <c r="B2190" s="326"/>
      <c r="C2190" s="4"/>
      <c r="D2190" s="329" t="s">
        <v>423</v>
      </c>
      <c r="E2190" s="329"/>
      <c r="F2190" s="108"/>
      <c r="G2190" s="327"/>
    </row>
    <row r="2191" spans="2:7" ht="12.75" customHeight="1" x14ac:dyDescent="0.2">
      <c r="B2191" s="326"/>
      <c r="C2191" s="4"/>
      <c r="D2191" s="328" t="s">
        <v>1764</v>
      </c>
      <c r="E2191" s="328"/>
      <c r="F2191" s="107">
        <v>2</v>
      </c>
      <c r="G2191" s="327"/>
    </row>
    <row r="2192" spans="2:7" ht="12.75" customHeight="1" x14ac:dyDescent="0.2">
      <c r="B2192" s="326"/>
      <c r="C2192" s="4"/>
      <c r="D2192" s="328" t="s">
        <v>1765</v>
      </c>
      <c r="E2192" s="328"/>
      <c r="F2192" s="107">
        <v>2</v>
      </c>
      <c r="G2192" s="327"/>
    </row>
    <row r="2193" spans="1:9" ht="38.25" customHeight="1" x14ac:dyDescent="0.2">
      <c r="B2193" s="326">
        <v>170352</v>
      </c>
      <c r="C2193" s="4" t="s">
        <v>19</v>
      </c>
      <c r="D2193" s="104" t="str">
        <f>VLOOKUP(B2193,'Planilha Orçamentária'!$N$10:$Q$330,2,0)</f>
        <v>16.18</v>
      </c>
      <c r="E2193" s="105" t="str">
        <f>VLOOKUP(B2193,'Planilha Orçamentária'!$N$9:$Q$330,3,0)</f>
        <v>Válvula de descarga com acabamento canopla metal cromado sistema antivandalismo, diâmetro 1.1/2" (40mm), referência Docol, Deca ou equivalente</v>
      </c>
      <c r="F2193" s="104" t="str">
        <f>VLOOKUP(B2193,'Planilha Orçamentária'!$N$9:$Q$330,4,0)</f>
        <v>und</v>
      </c>
      <c r="G2193" s="327">
        <f>SUM(F2194:F2203)</f>
        <v>26</v>
      </c>
    </row>
    <row r="2194" spans="1:9" ht="12.75" customHeight="1" x14ac:dyDescent="0.2">
      <c r="B2194" s="326"/>
      <c r="C2194" s="4"/>
      <c r="D2194" s="329" t="s">
        <v>423</v>
      </c>
      <c r="E2194" s="329"/>
      <c r="F2194" s="108"/>
      <c r="G2194" s="327"/>
    </row>
    <row r="2195" spans="1:9" ht="12.75" customHeight="1" x14ac:dyDescent="0.2">
      <c r="B2195" s="326"/>
      <c r="C2195" s="4"/>
      <c r="D2195" s="363" t="s">
        <v>1691</v>
      </c>
      <c r="E2195" s="363"/>
      <c r="F2195" s="107">
        <v>1</v>
      </c>
      <c r="G2195" s="327"/>
    </row>
    <row r="2196" spans="1:9" ht="12.75" customHeight="1" x14ac:dyDescent="0.2">
      <c r="B2196" s="326"/>
      <c r="C2196" s="4"/>
      <c r="D2196" s="363" t="s">
        <v>1692</v>
      </c>
      <c r="E2196" s="363"/>
      <c r="F2196" s="107">
        <v>1</v>
      </c>
      <c r="G2196" s="327"/>
    </row>
    <row r="2197" spans="1:9" ht="12.75" customHeight="1" x14ac:dyDescent="0.2">
      <c r="B2197" s="326"/>
      <c r="C2197" s="4"/>
      <c r="D2197" s="328" t="s">
        <v>1640</v>
      </c>
      <c r="E2197" s="328"/>
      <c r="F2197" s="107">
        <v>1</v>
      </c>
      <c r="G2197" s="327"/>
    </row>
    <row r="2198" spans="1:9" ht="12.75" customHeight="1" x14ac:dyDescent="0.2">
      <c r="B2198" s="326"/>
      <c r="C2198" s="4"/>
      <c r="D2198" s="328" t="s">
        <v>1766</v>
      </c>
      <c r="E2198" s="328"/>
      <c r="F2198" s="107">
        <v>5</v>
      </c>
      <c r="G2198" s="327"/>
    </row>
    <row r="2199" spans="1:9" ht="12.75" customHeight="1" x14ac:dyDescent="0.2">
      <c r="B2199" s="326"/>
      <c r="C2199" s="4"/>
      <c r="D2199" s="328" t="s">
        <v>1767</v>
      </c>
      <c r="E2199" s="328"/>
      <c r="F2199" s="107">
        <v>5</v>
      </c>
      <c r="G2199" s="327"/>
    </row>
    <row r="2200" spans="1:9" ht="12.75" customHeight="1" x14ac:dyDescent="0.2">
      <c r="B2200" s="326"/>
      <c r="C2200" s="4"/>
      <c r="D2200" s="328" t="s">
        <v>1643</v>
      </c>
      <c r="E2200" s="328"/>
      <c r="F2200" s="107">
        <v>1</v>
      </c>
      <c r="G2200" s="327"/>
    </row>
    <row r="2201" spans="1:9" x14ac:dyDescent="0.2">
      <c r="A2201" s="136"/>
      <c r="B2201" s="326"/>
      <c r="C2201" s="4"/>
      <c r="D2201" s="364" t="s">
        <v>456</v>
      </c>
      <c r="E2201" s="364"/>
      <c r="F2201" s="137"/>
      <c r="G2201" s="327"/>
      <c r="H2201" s="136"/>
      <c r="I2201" s="136"/>
    </row>
    <row r="2202" spans="1:9" ht="12.75" customHeight="1" x14ac:dyDescent="0.2">
      <c r="B2202" s="326"/>
      <c r="C2202" s="4"/>
      <c r="D2202" s="328" t="s">
        <v>1768</v>
      </c>
      <c r="E2202" s="328"/>
      <c r="F2202" s="107">
        <v>6</v>
      </c>
      <c r="G2202" s="327"/>
    </row>
    <row r="2203" spans="1:9" ht="12.75" customHeight="1" x14ac:dyDescent="0.2">
      <c r="B2203" s="326"/>
      <c r="C2203" s="4"/>
      <c r="D2203" s="328" t="s">
        <v>1769</v>
      </c>
      <c r="E2203" s="328"/>
      <c r="F2203" s="107">
        <v>6</v>
      </c>
      <c r="G2203" s="327"/>
    </row>
    <row r="2204" spans="1:9" ht="12.75" customHeight="1" x14ac:dyDescent="0.2">
      <c r="B2204" s="343" t="s">
        <v>341</v>
      </c>
      <c r="C2204" s="343"/>
      <c r="D2204" s="104" t="str">
        <f>VLOOKUP(B2204,'Planilha Orçamentária'!$N$10:$Q$330,2,0)</f>
        <v>16.19</v>
      </c>
      <c r="E2204" s="105" t="str">
        <f>VLOOKUP(B2204,'Planilha Orçamentária'!$N$9:$Q$330,3,0)</f>
        <v>Papeleira plastica tipo dispenser para papel higienico rolao</v>
      </c>
      <c r="F2204" s="108" t="str">
        <f>VLOOKUP(B2204,'Planilha Orçamentária'!$N$9:$Q$330,4,0)</f>
        <v>und</v>
      </c>
      <c r="G2204" s="333">
        <f>SUM(F2205:F2214)</f>
        <v>26</v>
      </c>
    </row>
    <row r="2205" spans="1:9" ht="12.75" customHeight="1" x14ac:dyDescent="0.2">
      <c r="B2205" s="343"/>
      <c r="C2205" s="343"/>
      <c r="D2205" s="329" t="s">
        <v>423</v>
      </c>
      <c r="E2205" s="329"/>
      <c r="F2205" s="108"/>
      <c r="G2205" s="333"/>
    </row>
    <row r="2206" spans="1:9" ht="12.75" customHeight="1" x14ac:dyDescent="0.2">
      <c r="B2206" s="343"/>
      <c r="C2206" s="343"/>
      <c r="D2206" s="328" t="s">
        <v>1691</v>
      </c>
      <c r="E2206" s="328"/>
      <c r="F2206" s="107">
        <v>1</v>
      </c>
      <c r="G2206" s="333"/>
    </row>
    <row r="2207" spans="1:9" ht="12.75" customHeight="1" x14ac:dyDescent="0.2">
      <c r="B2207" s="343"/>
      <c r="C2207" s="343"/>
      <c r="D2207" s="328" t="s">
        <v>1692</v>
      </c>
      <c r="E2207" s="328"/>
      <c r="F2207" s="107">
        <v>1</v>
      </c>
      <c r="G2207" s="333"/>
    </row>
    <row r="2208" spans="1:9" ht="12.75" customHeight="1" x14ac:dyDescent="0.2">
      <c r="B2208" s="343"/>
      <c r="C2208" s="343"/>
      <c r="D2208" s="328" t="s">
        <v>1640</v>
      </c>
      <c r="E2208" s="328"/>
      <c r="F2208" s="107">
        <v>1</v>
      </c>
      <c r="G2208" s="333"/>
    </row>
    <row r="2209" spans="2:7" ht="12.75" customHeight="1" x14ac:dyDescent="0.2">
      <c r="B2209" s="343"/>
      <c r="C2209" s="343"/>
      <c r="D2209" s="328" t="s">
        <v>1770</v>
      </c>
      <c r="E2209" s="328"/>
      <c r="F2209" s="107">
        <v>5</v>
      </c>
      <c r="G2209" s="333"/>
    </row>
    <row r="2210" spans="2:7" ht="12.75" customHeight="1" x14ac:dyDescent="0.2">
      <c r="B2210" s="343"/>
      <c r="C2210" s="343"/>
      <c r="D2210" s="328" t="s">
        <v>1771</v>
      </c>
      <c r="E2210" s="328"/>
      <c r="F2210" s="107">
        <v>5</v>
      </c>
      <c r="G2210" s="333"/>
    </row>
    <row r="2211" spans="2:7" ht="12.75" customHeight="1" x14ac:dyDescent="0.2">
      <c r="B2211" s="343"/>
      <c r="C2211" s="343"/>
      <c r="D2211" s="328" t="s">
        <v>1643</v>
      </c>
      <c r="E2211" s="328"/>
      <c r="F2211" s="107">
        <v>1</v>
      </c>
      <c r="G2211" s="333"/>
    </row>
    <row r="2212" spans="2:7" ht="12.75" customHeight="1" x14ac:dyDescent="0.2">
      <c r="B2212" s="343"/>
      <c r="C2212" s="343"/>
      <c r="D2212" s="329" t="s">
        <v>456</v>
      </c>
      <c r="E2212" s="329"/>
      <c r="F2212" s="108"/>
      <c r="G2212" s="333"/>
    </row>
    <row r="2213" spans="2:7" ht="12.75" customHeight="1" x14ac:dyDescent="0.2">
      <c r="B2213" s="343"/>
      <c r="C2213" s="343"/>
      <c r="D2213" s="328" t="s">
        <v>1772</v>
      </c>
      <c r="E2213" s="328"/>
      <c r="F2213" s="107">
        <v>6</v>
      </c>
      <c r="G2213" s="333"/>
    </row>
    <row r="2214" spans="2:7" ht="12.75" customHeight="1" x14ac:dyDescent="0.2">
      <c r="B2214" s="343"/>
      <c r="C2214" s="343"/>
      <c r="D2214" s="328" t="s">
        <v>1773</v>
      </c>
      <c r="E2214" s="328"/>
      <c r="F2214" s="107">
        <v>6</v>
      </c>
      <c r="G2214" s="333"/>
    </row>
    <row r="2215" spans="2:7" ht="25.5" customHeight="1" x14ac:dyDescent="0.2">
      <c r="B2215" s="353" t="s">
        <v>344</v>
      </c>
      <c r="C2215" s="353"/>
      <c r="D2215" s="104" t="str">
        <f>VLOOKUP(B2215,'Planilha Orçamentária'!$N$10:$Q$330,2,0)</f>
        <v>16.20</v>
      </c>
      <c r="E2215" s="105" t="str">
        <f>VLOOKUP(B2215,'Planilha Orçamentária'!$N$9:$Q$330,3,0)</f>
        <v>Saboneteira plástica tipo dispenser para sabonete líquido com reservatório 800 a 1500 ml</v>
      </c>
      <c r="F2215" s="108" t="str">
        <f>VLOOKUP(B2215,'Planilha Orçamentária'!$N$9:$Q$330,4,0)</f>
        <v>und</v>
      </c>
      <c r="G2215" s="333">
        <f>SUM(F2216:F2226)</f>
        <v>12</v>
      </c>
    </row>
    <row r="2216" spans="2:7" ht="12.75" customHeight="1" x14ac:dyDescent="0.2">
      <c r="B2216" s="353"/>
      <c r="C2216" s="353"/>
      <c r="D2216" s="329" t="s">
        <v>423</v>
      </c>
      <c r="E2216" s="329"/>
      <c r="F2216" s="108"/>
      <c r="G2216" s="333"/>
    </row>
    <row r="2217" spans="2:7" ht="12.75" customHeight="1" x14ac:dyDescent="0.2">
      <c r="B2217" s="353"/>
      <c r="C2217" s="353"/>
      <c r="D2217" s="328" t="s">
        <v>1691</v>
      </c>
      <c r="E2217" s="328"/>
      <c r="F2217" s="107">
        <v>1</v>
      </c>
      <c r="G2217" s="333"/>
    </row>
    <row r="2218" spans="2:7" ht="12.75" customHeight="1" x14ac:dyDescent="0.2">
      <c r="B2218" s="353"/>
      <c r="C2218" s="353"/>
      <c r="D2218" s="328" t="s">
        <v>1692</v>
      </c>
      <c r="E2218" s="328"/>
      <c r="F2218" s="107">
        <v>1</v>
      </c>
      <c r="G2218" s="333"/>
    </row>
    <row r="2219" spans="2:7" ht="12.75" customHeight="1" x14ac:dyDescent="0.2">
      <c r="B2219" s="353"/>
      <c r="C2219" s="353"/>
      <c r="D2219" s="328" t="s">
        <v>1640</v>
      </c>
      <c r="E2219" s="328"/>
      <c r="F2219" s="107">
        <v>1</v>
      </c>
      <c r="G2219" s="333"/>
    </row>
    <row r="2220" spans="2:7" ht="12.75" customHeight="1" x14ac:dyDescent="0.2">
      <c r="B2220" s="353"/>
      <c r="C2220" s="353"/>
      <c r="D2220" s="328" t="s">
        <v>1673</v>
      </c>
      <c r="E2220" s="328"/>
      <c r="F2220" s="107">
        <v>2</v>
      </c>
      <c r="G2220" s="333"/>
    </row>
    <row r="2221" spans="2:7" ht="12.75" customHeight="1" x14ac:dyDescent="0.2">
      <c r="B2221" s="353"/>
      <c r="C2221" s="353"/>
      <c r="D2221" s="328" t="s">
        <v>1774</v>
      </c>
      <c r="E2221" s="328"/>
      <c r="F2221" s="107">
        <v>1</v>
      </c>
      <c r="G2221" s="333"/>
    </row>
    <row r="2222" spans="2:7" ht="12.75" customHeight="1" x14ac:dyDescent="0.2">
      <c r="B2222" s="353"/>
      <c r="C2222" s="353"/>
      <c r="D2222" s="328" t="s">
        <v>1643</v>
      </c>
      <c r="E2222" s="328"/>
      <c r="F2222" s="129">
        <v>1</v>
      </c>
      <c r="G2222" s="333"/>
    </row>
    <row r="2223" spans="2:7" ht="12.75" customHeight="1" x14ac:dyDescent="0.2">
      <c r="B2223" s="353"/>
      <c r="C2223" s="353"/>
      <c r="D2223" s="365" t="s">
        <v>1734</v>
      </c>
      <c r="E2223" s="365"/>
      <c r="F2223" s="129">
        <v>1</v>
      </c>
      <c r="G2223" s="333"/>
    </row>
    <row r="2224" spans="2:7" ht="12.75" customHeight="1" x14ac:dyDescent="0.2">
      <c r="B2224" s="353"/>
      <c r="C2224" s="353"/>
      <c r="D2224" s="329" t="s">
        <v>456</v>
      </c>
      <c r="E2224" s="329"/>
      <c r="F2224" s="129"/>
      <c r="G2224" s="333"/>
    </row>
    <row r="2225" spans="2:7" ht="12.75" customHeight="1" x14ac:dyDescent="0.2">
      <c r="B2225" s="353"/>
      <c r="C2225" s="353"/>
      <c r="D2225" s="328" t="s">
        <v>1775</v>
      </c>
      <c r="E2225" s="328"/>
      <c r="F2225" s="129">
        <v>2</v>
      </c>
      <c r="G2225" s="333"/>
    </row>
    <row r="2226" spans="2:7" ht="12.75" customHeight="1" x14ac:dyDescent="0.2">
      <c r="B2226" s="353"/>
      <c r="C2226" s="353"/>
      <c r="D2226" s="328" t="s">
        <v>1776</v>
      </c>
      <c r="E2226" s="328"/>
      <c r="F2226" s="129">
        <v>2</v>
      </c>
      <c r="G2226" s="333"/>
    </row>
    <row r="2227" spans="2:7" ht="12.75" customHeight="1" x14ac:dyDescent="0.2">
      <c r="B2227" s="343" t="s">
        <v>347</v>
      </c>
      <c r="C2227" s="343"/>
      <c r="D2227" s="104" t="str">
        <f>VLOOKUP(B2227,'Planilha Orçamentária'!$N$10:$Q$330,2,0)</f>
        <v>16.21</v>
      </c>
      <c r="E2227" s="105" t="str">
        <f>VLOOKUP(B2227,'Planilha Orçamentária'!$N$9:$Q$330,3,0)</f>
        <v>Toalheiro plastico tipo dispenser para papel toalha interfolhado</v>
      </c>
      <c r="F2227" s="108" t="str">
        <f>VLOOKUP(B2227,'Planilha Orçamentária'!$N$9:$Q$330,4,0)</f>
        <v>und</v>
      </c>
      <c r="G2227" s="327">
        <f>SUM(F2228:F2238)</f>
        <v>12</v>
      </c>
    </row>
    <row r="2228" spans="2:7" ht="12.75" customHeight="1" x14ac:dyDescent="0.2">
      <c r="B2228" s="343"/>
      <c r="C2228" s="343"/>
      <c r="D2228" s="329" t="s">
        <v>423</v>
      </c>
      <c r="E2228" s="329"/>
      <c r="F2228" s="108"/>
      <c r="G2228" s="327"/>
    </row>
    <row r="2229" spans="2:7" ht="12.75" customHeight="1" x14ac:dyDescent="0.2">
      <c r="B2229" s="343"/>
      <c r="C2229" s="343"/>
      <c r="D2229" s="328" t="s">
        <v>1691</v>
      </c>
      <c r="E2229" s="328"/>
      <c r="F2229" s="107">
        <v>1</v>
      </c>
      <c r="G2229" s="327"/>
    </row>
    <row r="2230" spans="2:7" ht="12.75" customHeight="1" x14ac:dyDescent="0.2">
      <c r="B2230" s="343"/>
      <c r="C2230" s="343"/>
      <c r="D2230" s="328" t="s">
        <v>1692</v>
      </c>
      <c r="E2230" s="328"/>
      <c r="F2230" s="107">
        <v>1</v>
      </c>
      <c r="G2230" s="327"/>
    </row>
    <row r="2231" spans="2:7" ht="12.75" customHeight="1" x14ac:dyDescent="0.2">
      <c r="B2231" s="343"/>
      <c r="C2231" s="343"/>
      <c r="D2231" s="328" t="s">
        <v>1640</v>
      </c>
      <c r="E2231" s="328"/>
      <c r="F2231" s="107">
        <v>1</v>
      </c>
      <c r="G2231" s="327"/>
    </row>
    <row r="2232" spans="2:7" ht="12.75" customHeight="1" x14ac:dyDescent="0.2">
      <c r="B2232" s="343"/>
      <c r="C2232" s="343"/>
      <c r="D2232" s="328" t="s">
        <v>1673</v>
      </c>
      <c r="E2232" s="328"/>
      <c r="F2232" s="107">
        <v>2</v>
      </c>
      <c r="G2232" s="327"/>
    </row>
    <row r="2233" spans="2:7" ht="12.75" customHeight="1" x14ac:dyDescent="0.2">
      <c r="B2233" s="343"/>
      <c r="C2233" s="343"/>
      <c r="D2233" s="328" t="s">
        <v>1774</v>
      </c>
      <c r="E2233" s="328"/>
      <c r="F2233" s="107">
        <v>1</v>
      </c>
      <c r="G2233" s="327"/>
    </row>
    <row r="2234" spans="2:7" ht="12.75" customHeight="1" x14ac:dyDescent="0.2">
      <c r="B2234" s="343"/>
      <c r="C2234" s="343"/>
      <c r="D2234" s="328" t="s">
        <v>1643</v>
      </c>
      <c r="E2234" s="328"/>
      <c r="F2234" s="107">
        <v>1</v>
      </c>
      <c r="G2234" s="327"/>
    </row>
    <row r="2235" spans="2:7" ht="12.75" customHeight="1" x14ac:dyDescent="0.2">
      <c r="B2235" s="343"/>
      <c r="C2235" s="343"/>
      <c r="D2235" s="354" t="s">
        <v>1734</v>
      </c>
      <c r="E2235" s="354"/>
      <c r="F2235" s="129">
        <v>1</v>
      </c>
      <c r="G2235" s="327"/>
    </row>
    <row r="2236" spans="2:7" ht="12.75" customHeight="1" x14ac:dyDescent="0.2">
      <c r="B2236" s="343"/>
      <c r="C2236" s="343"/>
      <c r="D2236" s="329" t="s">
        <v>456</v>
      </c>
      <c r="E2236" s="329"/>
      <c r="F2236" s="129"/>
      <c r="G2236" s="327"/>
    </row>
    <row r="2237" spans="2:7" ht="12.75" customHeight="1" x14ac:dyDescent="0.2">
      <c r="B2237" s="343"/>
      <c r="C2237" s="343"/>
      <c r="D2237" s="328" t="s">
        <v>1775</v>
      </c>
      <c r="E2237" s="328"/>
      <c r="F2237" s="129">
        <v>2</v>
      </c>
      <c r="G2237" s="327"/>
    </row>
    <row r="2238" spans="2:7" ht="12.75" customHeight="1" x14ac:dyDescent="0.2">
      <c r="B2238" s="343"/>
      <c r="C2238" s="343"/>
      <c r="D2238" s="328" t="s">
        <v>1776</v>
      </c>
      <c r="E2238" s="328"/>
      <c r="F2238" s="129">
        <v>2</v>
      </c>
      <c r="G2238" s="327"/>
    </row>
    <row r="2239" spans="2:7" ht="25.5" customHeight="1" x14ac:dyDescent="0.2">
      <c r="B2239" s="353" t="s">
        <v>350</v>
      </c>
      <c r="C2239" s="353"/>
      <c r="D2239" s="138" t="str">
        <f>VLOOKUP(B2239,'Planilha Orçamentária'!$N$10:$Q$330,2,0)</f>
        <v>16.22</v>
      </c>
      <c r="E2239" s="105" t="str">
        <f>VLOOKUP(B2239,'Planilha Orçamentária'!$N$9:$Q$330,3,0)</f>
        <v>Suporte para pias e bancadas em perfil de alumínio, retangular 50,80mm x 25,40mm</v>
      </c>
      <c r="F2239" s="108" t="str">
        <f>VLOOKUP(B2239,'Planilha Orçamentária'!$N$9:$Q$330,4,0)</f>
        <v>m</v>
      </c>
      <c r="G2239" s="327">
        <f>SUM(F2240:F2247)</f>
        <v>150.20000000000002</v>
      </c>
    </row>
    <row r="2240" spans="2:7" ht="14.25" customHeight="1" x14ac:dyDescent="0.2">
      <c r="B2240" s="353"/>
      <c r="C2240" s="353"/>
      <c r="D2240" s="366" t="s">
        <v>423</v>
      </c>
      <c r="E2240" s="366"/>
      <c r="F2240" s="108"/>
      <c r="G2240" s="327"/>
    </row>
    <row r="2241" spans="1:12" ht="12.75" customHeight="1" x14ac:dyDescent="0.2">
      <c r="B2241" s="353"/>
      <c r="C2241" s="353"/>
      <c r="D2241" s="357" t="s">
        <v>1777</v>
      </c>
      <c r="E2241" s="357"/>
      <c r="F2241" s="107">
        <v>6</v>
      </c>
      <c r="G2241" s="327"/>
    </row>
    <row r="2242" spans="1:12" ht="27" customHeight="1" x14ac:dyDescent="0.2">
      <c r="B2242" s="353"/>
      <c r="C2242" s="353"/>
      <c r="D2242" s="357" t="s">
        <v>1778</v>
      </c>
      <c r="E2242" s="357"/>
      <c r="F2242" s="107">
        <v>34.200000000000003</v>
      </c>
      <c r="G2242" s="327"/>
    </row>
    <row r="2243" spans="1:12" ht="23.25" customHeight="1" x14ac:dyDescent="0.2">
      <c r="B2243" s="353"/>
      <c r="C2243" s="353"/>
      <c r="D2243" s="365" t="s">
        <v>1779</v>
      </c>
      <c r="E2243" s="365"/>
      <c r="F2243" s="42">
        <v>48.6</v>
      </c>
      <c r="G2243" s="327"/>
    </row>
    <row r="2244" spans="1:12" ht="24" customHeight="1" x14ac:dyDescent="0.2">
      <c r="B2244" s="353"/>
      <c r="C2244" s="353"/>
      <c r="D2244" s="365" t="s">
        <v>1780</v>
      </c>
      <c r="E2244" s="365"/>
      <c r="F2244" s="42">
        <v>18</v>
      </c>
      <c r="G2244" s="327"/>
    </row>
    <row r="2245" spans="1:12" ht="22.5" customHeight="1" x14ac:dyDescent="0.2">
      <c r="B2245" s="353"/>
      <c r="C2245" s="353"/>
      <c r="D2245" s="365" t="s">
        <v>1781</v>
      </c>
      <c r="E2245" s="365"/>
      <c r="F2245" s="42">
        <v>12.2</v>
      </c>
      <c r="G2245" s="327"/>
    </row>
    <row r="2246" spans="1:12" ht="12.75" customHeight="1" x14ac:dyDescent="0.2">
      <c r="B2246" s="353"/>
      <c r="C2246" s="353"/>
      <c r="D2246" s="366" t="s">
        <v>456</v>
      </c>
      <c r="E2246" s="366"/>
      <c r="F2246" s="108"/>
      <c r="G2246" s="327"/>
    </row>
    <row r="2247" spans="1:12" ht="12.75" customHeight="1" x14ac:dyDescent="0.2">
      <c r="B2247" s="353"/>
      <c r="C2247" s="353"/>
      <c r="D2247" s="357" t="s">
        <v>1782</v>
      </c>
      <c r="E2247" s="357"/>
      <c r="F2247" s="107">
        <v>31.2</v>
      </c>
      <c r="G2247" s="327"/>
    </row>
    <row r="2248" spans="1:12" ht="38.25" customHeight="1" x14ac:dyDescent="0.2">
      <c r="B2248" s="341" t="s">
        <v>353</v>
      </c>
      <c r="C2248" s="341"/>
      <c r="D2248" s="104" t="str">
        <f>VLOOKUP(B2248,'Planilha Orçamentária'!$N$10:$Q$330,2,0)</f>
        <v>16.23</v>
      </c>
      <c r="E2248" s="105" t="str">
        <f>VLOOKUP(B2248,'Planilha Orçamentária'!$N$9:$Q$330,3,0)</f>
        <v>Tanque para panelões em granito cinza andorinha, esp. 2cm, dim. 0.85x1.05m, base de concreto e apoio em alvenaria, incl. válvula e sifão, exclusive torneira,</v>
      </c>
      <c r="F2248" s="104" t="str">
        <f>VLOOKUP(B2248,'Planilha Orçamentária'!$N$9:$Q$330,4,0)</f>
        <v>und</v>
      </c>
      <c r="G2248" s="333">
        <f>SUM(F2249)</f>
        <v>1</v>
      </c>
    </row>
    <row r="2249" spans="1:12" ht="12.75" customHeight="1" x14ac:dyDescent="0.2">
      <c r="B2249" s="341"/>
      <c r="C2249" s="341"/>
      <c r="D2249" s="328" t="s">
        <v>1295</v>
      </c>
      <c r="E2249" s="328"/>
      <c r="F2249" s="107">
        <v>1</v>
      </c>
      <c r="G2249" s="333"/>
    </row>
    <row r="2250" spans="1:12" ht="25.5" customHeight="1" x14ac:dyDescent="0.2">
      <c r="B2250" s="351"/>
      <c r="C2250" s="351"/>
      <c r="D2250" s="351"/>
      <c r="E2250" s="351"/>
      <c r="F2250" s="351"/>
      <c r="G2250" s="319"/>
    </row>
    <row r="2251" spans="1:12" x14ac:dyDescent="0.2">
      <c r="B2251" s="325">
        <v>17</v>
      </c>
      <c r="C2251" s="325"/>
      <c r="D2251" s="325"/>
      <c r="E2251" s="36" t="str">
        <f>VLOOKUP(B2251,'Planilha Orçamentária'!$1:$1048576,4,0)</f>
        <v>COBERTURA</v>
      </c>
      <c r="F2251" s="102"/>
      <c r="G2251" s="103"/>
    </row>
    <row r="2252" spans="1:12" ht="51" customHeight="1" x14ac:dyDescent="0.2">
      <c r="B2252" s="331">
        <v>200738</v>
      </c>
      <c r="C2252" s="2" t="s">
        <v>19</v>
      </c>
      <c r="D2252" s="104" t="str">
        <f>VLOOKUP(B2252,'Planilha Orçamentária'!$N$10:$Q$330,2,0)</f>
        <v>17.1</v>
      </c>
      <c r="E2252" s="105" t="str">
        <f>VLOOKUP(B2252,'Planilha Orçamentária'!$N$9:$Q$330,3,0)</f>
        <v>Estrut. metálica p/ quadra poliesp. coberta constituída por perfis formados a frio, aço estrutural ASTM A-570 G33 (terças) ASTM A-36 (demais perfis) c/ o sistema de trat. e pint conf descrito em notas da planilha</v>
      </c>
      <c r="F2252" s="104" t="str">
        <f>VLOOKUP(B2252,'Planilha Orçamentária'!$N$9:$Q$330,4,0)</f>
        <v>kg</v>
      </c>
      <c r="G2252" s="333">
        <f>SUM(F2253)</f>
        <v>14275.25</v>
      </c>
    </row>
    <row r="2253" spans="1:12" ht="12.75" customHeight="1" x14ac:dyDescent="0.2">
      <c r="B2253" s="331"/>
      <c r="C2253" s="2"/>
      <c r="D2253" s="328" t="s">
        <v>1783</v>
      </c>
      <c r="E2253" s="328"/>
      <c r="F2253" s="107">
        <v>14275.25</v>
      </c>
      <c r="G2253" s="333"/>
    </row>
    <row r="2254" spans="1:12" ht="12.75" customHeight="1" x14ac:dyDescent="0.2">
      <c r="A2254" s="136"/>
      <c r="B2254" s="326">
        <v>90302</v>
      </c>
      <c r="C2254" s="4" t="s">
        <v>19</v>
      </c>
      <c r="D2254" s="104" t="str">
        <f>VLOOKUP(B2254,'Planilha Orçamentária'!$N$10:$Q$330,2,0)</f>
        <v>17.2</v>
      </c>
      <c r="E2254" s="105" t="str">
        <f>VLOOKUP(B2254,'Planilha Orçamentária'!$N$9:$Q$330,3,0)</f>
        <v>Rufo de chapa metálica nº 26 com largura de 30 cm</v>
      </c>
      <c r="F2254" s="104" t="str">
        <f>VLOOKUP(B2254,'Planilha Orçamentária'!$N$9:$Q$330,4,0)</f>
        <v>m</v>
      </c>
      <c r="G2254" s="327">
        <f>SUM(F2255:F2258)</f>
        <v>142.91</v>
      </c>
      <c r="H2254" s="136"/>
      <c r="I2254" s="136"/>
      <c r="J2254" s="136"/>
      <c r="K2254" s="136"/>
      <c r="L2254" s="136"/>
    </row>
    <row r="2255" spans="1:12" ht="12.75" customHeight="1" x14ac:dyDescent="0.2">
      <c r="B2255" s="326"/>
      <c r="C2255" s="4"/>
      <c r="D2255" s="328" t="s">
        <v>1784</v>
      </c>
      <c r="E2255" s="328"/>
      <c r="F2255" s="107">
        <v>14.63</v>
      </c>
      <c r="G2255" s="327"/>
    </row>
    <row r="2256" spans="1:12" ht="12.75" customHeight="1" x14ac:dyDescent="0.2">
      <c r="B2256" s="326"/>
      <c r="C2256" s="4"/>
      <c r="D2256" s="328" t="s">
        <v>1785</v>
      </c>
      <c r="E2256" s="328"/>
      <c r="F2256" s="107">
        <v>10.11</v>
      </c>
      <c r="G2256" s="327"/>
    </row>
    <row r="2257" spans="2:7" ht="12.75" customHeight="1" x14ac:dyDescent="0.2">
      <c r="B2257" s="326"/>
      <c r="C2257" s="4"/>
      <c r="D2257" s="328" t="s">
        <v>1786</v>
      </c>
      <c r="E2257" s="328"/>
      <c r="F2257" s="107">
        <v>10.75</v>
      </c>
      <c r="G2257" s="327"/>
    </row>
    <row r="2258" spans="2:7" ht="12.75" customHeight="1" x14ac:dyDescent="0.2">
      <c r="B2258" s="326"/>
      <c r="C2258" s="4"/>
      <c r="D2258" s="328" t="s">
        <v>1787</v>
      </c>
      <c r="E2258" s="328"/>
      <c r="F2258" s="107">
        <v>107.42</v>
      </c>
      <c r="G2258" s="327"/>
    </row>
    <row r="2259" spans="2:7" ht="12.75" customHeight="1" x14ac:dyDescent="0.2">
      <c r="B2259" s="326">
        <v>90312</v>
      </c>
      <c r="C2259" s="4" t="s">
        <v>19</v>
      </c>
      <c r="D2259" s="104" t="str">
        <f>VLOOKUP(B2259,'Planilha Orçamentária'!$N$10:$Q$330,2,0)</f>
        <v>17.3</v>
      </c>
      <c r="E2259" s="105" t="str">
        <f>VLOOKUP(B2259,'Planilha Orçamentária'!$N$9:$Q$330,3,0)</f>
        <v>Calha em chapa galvanizada com largura de 40 cm</v>
      </c>
      <c r="F2259" s="104" t="str">
        <f>VLOOKUP(B2259,'Planilha Orçamentária'!$N$9:$Q$330,4,0)</f>
        <v>m</v>
      </c>
      <c r="G2259" s="327">
        <f>SUM(F2260:F2265)</f>
        <v>108.02</v>
      </c>
    </row>
    <row r="2260" spans="2:7" ht="12.75" customHeight="1" x14ac:dyDescent="0.2">
      <c r="B2260" s="326"/>
      <c r="C2260" s="4"/>
      <c r="D2260" s="328" t="s">
        <v>1788</v>
      </c>
      <c r="E2260" s="328"/>
      <c r="F2260" s="107">
        <v>7.33</v>
      </c>
      <c r="G2260" s="327"/>
    </row>
    <row r="2261" spans="2:7" ht="12.75" customHeight="1" x14ac:dyDescent="0.2">
      <c r="B2261" s="326"/>
      <c r="C2261" s="4"/>
      <c r="D2261" s="328" t="s">
        <v>1789</v>
      </c>
      <c r="E2261" s="328"/>
      <c r="F2261" s="107">
        <v>7.41</v>
      </c>
      <c r="G2261" s="327"/>
    </row>
    <row r="2262" spans="2:7" ht="12.75" customHeight="1" x14ac:dyDescent="0.2">
      <c r="B2262" s="326"/>
      <c r="C2262" s="4"/>
      <c r="D2262" s="328" t="s">
        <v>1790</v>
      </c>
      <c r="E2262" s="328"/>
      <c r="F2262" s="107">
        <v>1.8</v>
      </c>
      <c r="G2262" s="327"/>
    </row>
    <row r="2263" spans="2:7" ht="12.75" customHeight="1" x14ac:dyDescent="0.2">
      <c r="B2263" s="326"/>
      <c r="C2263" s="4"/>
      <c r="D2263" s="328" t="s">
        <v>1791</v>
      </c>
      <c r="E2263" s="328"/>
      <c r="F2263" s="107">
        <v>7.27</v>
      </c>
      <c r="G2263" s="327"/>
    </row>
    <row r="2264" spans="2:7" ht="12.75" customHeight="1" x14ac:dyDescent="0.2">
      <c r="B2264" s="326"/>
      <c r="C2264" s="4"/>
      <c r="D2264" s="328" t="s">
        <v>1792</v>
      </c>
      <c r="E2264" s="328"/>
      <c r="F2264" s="107">
        <v>74.94</v>
      </c>
      <c r="G2264" s="327"/>
    </row>
    <row r="2265" spans="2:7" ht="12.75" customHeight="1" x14ac:dyDescent="0.2">
      <c r="B2265" s="326"/>
      <c r="C2265" s="4"/>
      <c r="D2265" s="328" t="s">
        <v>1793</v>
      </c>
      <c r="E2265" s="328"/>
      <c r="F2265" s="107">
        <v>9.27</v>
      </c>
      <c r="G2265" s="327"/>
    </row>
    <row r="2266" spans="2:7" ht="25.5" customHeight="1" x14ac:dyDescent="0.2">
      <c r="B2266" s="326">
        <v>141909</v>
      </c>
      <c r="C2266" s="4" t="s">
        <v>19</v>
      </c>
      <c r="D2266" s="104" t="str">
        <f>VLOOKUP(B2266,'Planilha Orçamentária'!$N$10:$Q$330,2,0)</f>
        <v>17.4</v>
      </c>
      <c r="E2266" s="105" t="str">
        <f>VLOOKUP(B2266,'Planilha Orçamentária'!$N$9:$Q$330,3,0)</f>
        <v>Tubo de PVC rígido soldável branco, para esgoto, série normal, diâmetro 100mm (4"), inclusive conexões</v>
      </c>
      <c r="F2266" s="104" t="str">
        <f>VLOOKUP(B2266,'Planilha Orçamentária'!$N$9:$Q$330,4,0)</f>
        <v>m</v>
      </c>
      <c r="G2266" s="327">
        <f>SUM(F2267:F2272)</f>
        <v>71.039999999999992</v>
      </c>
    </row>
    <row r="2267" spans="2:7" ht="12.75" customHeight="1" x14ac:dyDescent="0.2">
      <c r="B2267" s="326"/>
      <c r="C2267" s="4"/>
      <c r="D2267" s="328" t="s">
        <v>1794</v>
      </c>
      <c r="E2267" s="328"/>
      <c r="F2267" s="107">
        <v>18</v>
      </c>
      <c r="G2267" s="327"/>
    </row>
    <row r="2268" spans="2:7" ht="12.75" customHeight="1" x14ac:dyDescent="0.2">
      <c r="B2268" s="326"/>
      <c r="C2268" s="4"/>
      <c r="D2268" s="328" t="s">
        <v>1795</v>
      </c>
      <c r="E2268" s="328"/>
      <c r="F2268" s="107">
        <v>10.29</v>
      </c>
      <c r="G2268" s="327"/>
    </row>
    <row r="2269" spans="2:7" ht="12.75" customHeight="1" x14ac:dyDescent="0.2">
      <c r="B2269" s="326"/>
      <c r="C2269" s="4"/>
      <c r="D2269" s="328" t="s">
        <v>1796</v>
      </c>
      <c r="E2269" s="328"/>
      <c r="F2269" s="107">
        <v>0.8</v>
      </c>
      <c r="G2269" s="327"/>
    </row>
    <row r="2270" spans="2:7" ht="12.75" customHeight="1" x14ac:dyDescent="0.2">
      <c r="B2270" s="326"/>
      <c r="C2270" s="4"/>
      <c r="D2270" s="328" t="s">
        <v>1797</v>
      </c>
      <c r="E2270" s="328"/>
      <c r="F2270" s="107">
        <v>2.85</v>
      </c>
      <c r="G2270" s="327"/>
    </row>
    <row r="2271" spans="2:7" ht="12.75" customHeight="1" x14ac:dyDescent="0.2">
      <c r="B2271" s="326"/>
      <c r="C2271" s="4"/>
      <c r="D2271" s="328" t="s">
        <v>1798</v>
      </c>
      <c r="E2271" s="328"/>
      <c r="F2271" s="107">
        <v>37.799999999999997</v>
      </c>
      <c r="G2271" s="327"/>
    </row>
    <row r="2272" spans="2:7" ht="12.75" customHeight="1" x14ac:dyDescent="0.2">
      <c r="B2272" s="326"/>
      <c r="C2272" s="4"/>
      <c r="D2272" s="328" t="s">
        <v>1799</v>
      </c>
      <c r="E2272" s="328"/>
      <c r="F2272" s="107">
        <v>1.3</v>
      </c>
      <c r="G2272" s="327"/>
    </row>
    <row r="2273" spans="2:7" ht="51" customHeight="1" x14ac:dyDescent="0.2">
      <c r="B2273" s="326">
        <v>90105</v>
      </c>
      <c r="C2273" s="4" t="s">
        <v>19</v>
      </c>
      <c r="D2273" s="104" t="str">
        <f>VLOOKUP(B2273,'Planilha Orçamentária'!$N$10:$Q$330,2,0)</f>
        <v>17.5</v>
      </c>
      <c r="E2273" s="105" t="str">
        <f>VLOOKUP(B2273,'Planilha Orçamentária'!$N$9:$Q$330,3,0)</f>
        <v>Estrutura de madeira de lei Paraju, peroba mica, angelim pedra ou equivalente para telhado de telha cerâmica tipo francesa, com pontaletes, terças, caibros e ripas, inclusive tratamento com cupunicida, exclusive telhas</v>
      </c>
      <c r="F2273" s="104" t="str">
        <f>VLOOKUP(B2273,'Planilha Orçamentária'!$N$9:$Q$330,4,0)</f>
        <v>m2</v>
      </c>
      <c r="G2273" s="327">
        <f>SUM(F2274:F2275)</f>
        <v>48.6</v>
      </c>
    </row>
    <row r="2274" spans="2:7" ht="12.75" customHeight="1" x14ac:dyDescent="0.2">
      <c r="B2274" s="326"/>
      <c r="C2274" s="4"/>
      <c r="D2274" s="329" t="s">
        <v>830</v>
      </c>
      <c r="E2274" s="329"/>
      <c r="F2274" s="107"/>
      <c r="G2274" s="327"/>
    </row>
    <row r="2275" spans="2:7" ht="12.75" customHeight="1" x14ac:dyDescent="0.2">
      <c r="B2275" s="326"/>
      <c r="C2275" s="4"/>
      <c r="D2275" s="328" t="s">
        <v>1800</v>
      </c>
      <c r="E2275" s="328"/>
      <c r="F2275" s="107">
        <v>48.6</v>
      </c>
      <c r="G2275" s="327"/>
    </row>
    <row r="2276" spans="2:7" ht="25.5" customHeight="1" x14ac:dyDescent="0.2">
      <c r="B2276" s="326">
        <v>90212</v>
      </c>
      <c r="C2276" s="4" t="s">
        <v>19</v>
      </c>
      <c r="D2276" s="104" t="str">
        <f>VLOOKUP(B2276,'Planilha Orçamentária'!$N$10:$Q$330,2,0)</f>
        <v>17.6</v>
      </c>
      <c r="E2276" s="105" t="str">
        <f>VLOOKUP(B2276,'Planilha Orçamentária'!$N$9:$Q$330,3,0)</f>
        <v>Cobertura nova de telhas cerâmicas tipo capa e canal inclusive cumeeiras (telhas compradas na fábrica, posto obra)</v>
      </c>
      <c r="F2276" s="104" t="str">
        <f>VLOOKUP(B2276,'Planilha Orçamentária'!$N$9:$Q$330,4,0)</f>
        <v>m2</v>
      </c>
      <c r="G2276" s="327">
        <f>SUM(F2277:F2278)</f>
        <v>48.6</v>
      </c>
    </row>
    <row r="2277" spans="2:7" ht="12.75" customHeight="1" x14ac:dyDescent="0.2">
      <c r="B2277" s="326"/>
      <c r="C2277" s="4"/>
      <c r="D2277" s="329" t="s">
        <v>830</v>
      </c>
      <c r="E2277" s="329"/>
      <c r="F2277" s="107"/>
      <c r="G2277" s="327"/>
    </row>
    <row r="2278" spans="2:7" ht="12.75" customHeight="1" x14ac:dyDescent="0.2">
      <c r="B2278" s="326"/>
      <c r="C2278" s="4"/>
      <c r="D2278" s="328" t="s">
        <v>1800</v>
      </c>
      <c r="E2278" s="328"/>
      <c r="F2278" s="107">
        <v>48.6</v>
      </c>
      <c r="G2278" s="327"/>
    </row>
    <row r="2279" spans="2:7" ht="38.25" customHeight="1" x14ac:dyDescent="0.2">
      <c r="B2279" s="331" t="s">
        <v>363</v>
      </c>
      <c r="C2279" s="331"/>
      <c r="D2279" s="104" t="str">
        <f>VLOOKUP(B2279,'Planilha Orçamentária'!$N$10:$Q$330,2,0)</f>
        <v>17.7</v>
      </c>
      <c r="E2279" s="105" t="str">
        <f>VLOOKUP(B2279,'Planilha Orçamentária'!$N$9:$Q$330,3,0)</f>
        <v>Telha em aço galvalume trapezoidal 40, e=0.43 mm, inclusive acessório de fixação Ref. Santo André, Eternit, Metform ou equivalente.</v>
      </c>
      <c r="F2279" s="108" t="str">
        <f>VLOOKUP(B2279,'Planilha Orçamentária'!$N$9:$Q$330,4,0)</f>
        <v>m2</v>
      </c>
      <c r="G2279" s="327">
        <f>SUM(F2280:F2283)</f>
        <v>1297.75</v>
      </c>
    </row>
    <row r="2280" spans="2:7" ht="12.75" customHeight="1" x14ac:dyDescent="0.2">
      <c r="B2280" s="331"/>
      <c r="C2280" s="331"/>
      <c r="D2280" s="328" t="s">
        <v>1801</v>
      </c>
      <c r="E2280" s="328"/>
      <c r="F2280" s="107">
        <v>1256.5</v>
      </c>
      <c r="G2280" s="327"/>
    </row>
    <row r="2281" spans="2:7" s="136" customFormat="1" ht="12.75" customHeight="1" x14ac:dyDescent="0.2">
      <c r="B2281" s="331"/>
      <c r="C2281" s="331"/>
      <c r="D2281" s="328" t="s">
        <v>1802</v>
      </c>
      <c r="E2281" s="328"/>
      <c r="F2281" s="107">
        <v>9.75</v>
      </c>
      <c r="G2281" s="327"/>
    </row>
    <row r="2282" spans="2:7" ht="12.75" customHeight="1" x14ac:dyDescent="0.2">
      <c r="B2282" s="331"/>
      <c r="C2282" s="331"/>
      <c r="D2282" s="328" t="s">
        <v>1803</v>
      </c>
      <c r="E2282" s="328"/>
      <c r="F2282" s="107">
        <v>18.850000000000001</v>
      </c>
      <c r="G2282" s="327"/>
    </row>
    <row r="2283" spans="2:7" ht="12.75" customHeight="1" x14ac:dyDescent="0.2">
      <c r="B2283" s="331"/>
      <c r="C2283" s="331"/>
      <c r="D2283" s="328" t="s">
        <v>1804</v>
      </c>
      <c r="E2283" s="328"/>
      <c r="F2283" s="107">
        <v>12.65</v>
      </c>
      <c r="G2283" s="327"/>
    </row>
    <row r="2284" spans="2:7" ht="12.75" customHeight="1" x14ac:dyDescent="0.2">
      <c r="B2284" s="353" t="s">
        <v>366</v>
      </c>
      <c r="C2284" s="353"/>
      <c r="D2284" s="104" t="str">
        <f>VLOOKUP(B2284,'Planilha Orçamentária'!$N$10:$Q$330,2,0)</f>
        <v>17.8</v>
      </c>
      <c r="E2284" s="105" t="str">
        <f>VLOOKUP(B2284,'Planilha Orçamentária'!$N$9:$Q$330,3,0)</f>
        <v>Chapim sobre muros lineares, em granito ou mármore, l = 25 cm.</v>
      </c>
      <c r="F2284" s="104" t="str">
        <f>VLOOKUP(B2284,'Planilha Orçamentária'!$N$9:$Q$330,4,0)</f>
        <v>m</v>
      </c>
      <c r="G2284" s="333">
        <f>SUM(F2285:F2288)</f>
        <v>149.30999999999997</v>
      </c>
    </row>
    <row r="2285" spans="2:7" ht="12.75" customHeight="1" x14ac:dyDescent="0.2">
      <c r="B2285" s="353"/>
      <c r="C2285" s="353"/>
      <c r="D2285" s="328" t="s">
        <v>1805</v>
      </c>
      <c r="E2285" s="328"/>
      <c r="F2285" s="107">
        <v>14.63</v>
      </c>
      <c r="G2285" s="333"/>
    </row>
    <row r="2286" spans="2:7" ht="12.75" customHeight="1" x14ac:dyDescent="0.2">
      <c r="B2286" s="353"/>
      <c r="C2286" s="353"/>
      <c r="D2286" s="328" t="s">
        <v>1806</v>
      </c>
      <c r="E2286" s="328"/>
      <c r="F2286" s="107">
        <v>9.51</v>
      </c>
      <c r="G2286" s="333"/>
    </row>
    <row r="2287" spans="2:7" ht="31.5" customHeight="1" x14ac:dyDescent="0.2">
      <c r="B2287" s="353"/>
      <c r="C2287" s="353"/>
      <c r="D2287" s="328" t="s">
        <v>1807</v>
      </c>
      <c r="E2287" s="328"/>
      <c r="F2287" s="107">
        <v>112.88</v>
      </c>
      <c r="G2287" s="333"/>
    </row>
    <row r="2288" spans="2:7" ht="12.75" customHeight="1" x14ac:dyDescent="0.2">
      <c r="B2288" s="353"/>
      <c r="C2288" s="353"/>
      <c r="D2288" s="328" t="s">
        <v>1808</v>
      </c>
      <c r="E2288" s="328"/>
      <c r="F2288" s="107">
        <v>12.29</v>
      </c>
      <c r="G2288" s="333"/>
    </row>
    <row r="2289" spans="2:7" x14ac:dyDescent="0.2">
      <c r="B2289" s="139"/>
      <c r="C2289" s="140"/>
      <c r="D2289" s="133"/>
      <c r="E2289" s="133"/>
      <c r="F2289" s="129"/>
    </row>
    <row r="2290" spans="2:7" x14ac:dyDescent="0.2">
      <c r="B2290" s="325">
        <v>18</v>
      </c>
      <c r="C2290" s="325"/>
      <c r="D2290" s="325"/>
      <c r="E2290" s="36" t="str">
        <f>VLOOKUP(B2290,'Planilha Orçamentária'!$1:$1048576,4,0)</f>
        <v>TETOS E FORROS</v>
      </c>
      <c r="F2290" s="102"/>
      <c r="G2290" s="103"/>
    </row>
    <row r="2291" spans="2:7" ht="12.75" customHeight="1" x14ac:dyDescent="0.2">
      <c r="B2291" s="326">
        <v>110201</v>
      </c>
      <c r="C2291" s="347" t="s">
        <v>19</v>
      </c>
      <c r="D2291" s="104" t="str">
        <f>VLOOKUP(B2291,'Planilha Orçamentária'!$N$10:$Q$330,2,0)</f>
        <v>18.1</v>
      </c>
      <c r="E2291" s="105" t="str">
        <f>VLOOKUP(B2291,'Planilha Orçamentária'!$N$9:$Q$330,3,0)</f>
        <v>Forro de gesso acabamento tipo liso</v>
      </c>
      <c r="F2291" s="108" t="str">
        <f>VLOOKUP(B2291,'Planilha Orçamentária'!$N$9:$Q$330,4,0)</f>
        <v>m2</v>
      </c>
      <c r="G2291" s="327">
        <f>SUM(F2292:F2300)</f>
        <v>120.5</v>
      </c>
    </row>
    <row r="2292" spans="2:7" ht="12.75" customHeight="1" x14ac:dyDescent="0.2">
      <c r="B2292" s="326"/>
      <c r="C2292" s="347"/>
      <c r="D2292" s="329" t="s">
        <v>423</v>
      </c>
      <c r="E2292" s="329"/>
      <c r="F2292" s="107"/>
      <c r="G2292" s="327"/>
    </row>
    <row r="2293" spans="2:7" ht="12.75" customHeight="1" x14ac:dyDescent="0.2">
      <c r="B2293" s="326"/>
      <c r="C2293" s="347"/>
      <c r="D2293" s="328" t="s">
        <v>1156</v>
      </c>
      <c r="E2293" s="328"/>
      <c r="F2293" s="107">
        <v>23.74</v>
      </c>
      <c r="G2293" s="327"/>
    </row>
    <row r="2294" spans="2:7" ht="12.75" customHeight="1" x14ac:dyDescent="0.2">
      <c r="B2294" s="326"/>
      <c r="C2294" s="347"/>
      <c r="D2294" s="328" t="s">
        <v>432</v>
      </c>
      <c r="E2294" s="328"/>
      <c r="F2294" s="107">
        <v>3.6</v>
      </c>
      <c r="G2294" s="327"/>
    </row>
    <row r="2295" spans="2:7" ht="12.75" customHeight="1" x14ac:dyDescent="0.2">
      <c r="B2295" s="326"/>
      <c r="C2295" s="347"/>
      <c r="D2295" s="328" t="s">
        <v>435</v>
      </c>
      <c r="E2295" s="328"/>
      <c r="F2295" s="107">
        <v>3.6</v>
      </c>
      <c r="G2295" s="327"/>
    </row>
    <row r="2296" spans="2:7" ht="12.75" customHeight="1" x14ac:dyDescent="0.2">
      <c r="B2296" s="326"/>
      <c r="C2296" s="347"/>
      <c r="D2296" s="328" t="s">
        <v>807</v>
      </c>
      <c r="E2296" s="328"/>
      <c r="F2296" s="107">
        <v>21.13</v>
      </c>
      <c r="G2296" s="327"/>
    </row>
    <row r="2297" spans="2:7" ht="12.75" customHeight="1" x14ac:dyDescent="0.2">
      <c r="B2297" s="326"/>
      <c r="C2297" s="347"/>
      <c r="D2297" s="328" t="s">
        <v>433</v>
      </c>
      <c r="E2297" s="328"/>
      <c r="F2297" s="107">
        <v>21.13</v>
      </c>
      <c r="G2297" s="327"/>
    </row>
    <row r="2298" spans="2:7" ht="12.75" customHeight="1" x14ac:dyDescent="0.2">
      <c r="B2298" s="326"/>
      <c r="C2298" s="347"/>
      <c r="D2298" s="329" t="s">
        <v>456</v>
      </c>
      <c r="E2298" s="329"/>
      <c r="F2298" s="129"/>
      <c r="G2298" s="327"/>
    </row>
    <row r="2299" spans="2:7" ht="12.75" customHeight="1" x14ac:dyDescent="0.2">
      <c r="B2299" s="326"/>
      <c r="C2299" s="347"/>
      <c r="D2299" s="328" t="s">
        <v>1809</v>
      </c>
      <c r="E2299" s="328"/>
      <c r="F2299" s="107">
        <v>23.65</v>
      </c>
      <c r="G2299" s="327"/>
    </row>
    <row r="2300" spans="2:7" ht="12.75" customHeight="1" x14ac:dyDescent="0.2">
      <c r="B2300" s="326"/>
      <c r="C2300" s="347"/>
      <c r="D2300" s="328" t="s">
        <v>1810</v>
      </c>
      <c r="E2300" s="328"/>
      <c r="F2300" s="107">
        <v>23.65</v>
      </c>
      <c r="G2300" s="327"/>
    </row>
    <row r="2301" spans="2:7" x14ac:dyDescent="0.2">
      <c r="B2301" s="351"/>
      <c r="C2301" s="351"/>
      <c r="D2301" s="351"/>
      <c r="E2301" s="351"/>
      <c r="F2301" s="351"/>
      <c r="G2301" s="319"/>
    </row>
    <row r="2302" spans="2:7" x14ac:dyDescent="0.2">
      <c r="B2302" s="325">
        <v>19</v>
      </c>
      <c r="C2302" s="325"/>
      <c r="D2302" s="325"/>
      <c r="E2302" s="36" t="str">
        <f>VLOOKUP(B2302,'Planilha Orçamentária'!$1:$1048576,4,0)</f>
        <v>SERVIÇOS COMPLEMENTARES</v>
      </c>
      <c r="F2302" s="102"/>
      <c r="G2302" s="103"/>
    </row>
    <row r="2303" spans="2:7" ht="12.75" customHeight="1" x14ac:dyDescent="0.2">
      <c r="B2303" s="325" t="s">
        <v>371</v>
      </c>
      <c r="C2303" s="325"/>
      <c r="D2303" s="325"/>
      <c r="E2303" s="36" t="str">
        <f>VLOOKUP(B2303,'Planilha Orçamentária'!$1:$1048576,4,0)</f>
        <v>EXTERNOS</v>
      </c>
      <c r="F2303" s="102"/>
      <c r="G2303" s="103"/>
    </row>
    <row r="2304" spans="2:7" ht="25.5" customHeight="1" x14ac:dyDescent="0.2">
      <c r="B2304" s="326">
        <v>30304</v>
      </c>
      <c r="C2304" s="4" t="s">
        <v>19</v>
      </c>
      <c r="D2304" s="104" t="str">
        <f>VLOOKUP(B2304,'Planilha Orçamentária'!$N$10:$Q$330,2,0)</f>
        <v>19.1.1</v>
      </c>
      <c r="E2304" s="105" t="str">
        <f>VLOOKUP(B2304,'Planilha Orçamentária'!$N$9:$Q$330,3,0)</f>
        <v>Índice de preço para remoção de entulho decorrente da execução de obras (Classe A CONAMA - NBR 10.004 - Classe II-B), incluindo aluguel da caçamba, carga, transporte e descarga em área licenciada</v>
      </c>
      <c r="F2304" s="104" t="str">
        <f>VLOOKUP(B2304,'Planilha Orçamentária'!$N$9:$Q$330,4,0)</f>
        <v>m3</v>
      </c>
      <c r="G2304" s="327">
        <f>SUM(F2305)</f>
        <v>232.3</v>
      </c>
    </row>
    <row r="2305" spans="2:7" ht="25.5" customHeight="1" x14ac:dyDescent="0.2">
      <c r="B2305" s="326"/>
      <c r="C2305" s="4"/>
      <c r="D2305" s="328" t="s">
        <v>1811</v>
      </c>
      <c r="E2305" s="328"/>
      <c r="F2305" s="107">
        <v>232.3</v>
      </c>
      <c r="G2305" s="327"/>
    </row>
    <row r="2306" spans="2:7" ht="12.75" customHeight="1" x14ac:dyDescent="0.2">
      <c r="B2306" s="326">
        <v>200401</v>
      </c>
      <c r="C2306" s="4" t="s">
        <v>19</v>
      </c>
      <c r="D2306" s="104" t="str">
        <f>VLOOKUP(B2306,'Planilha Orçamentária'!$N$10:$Q$330,2,0)</f>
        <v>19.1.2</v>
      </c>
      <c r="E2306" s="105" t="str">
        <f>VLOOKUP(B2306,'Planilha Orçamentária'!$N$9:$Q$330,3,0)</f>
        <v>Limpeza geral da obra (edificação)</v>
      </c>
      <c r="F2306" s="104" t="str">
        <f>VLOOKUP(B2306,'Planilha Orçamentária'!$N$9:$Q$330,4,0)</f>
        <v>m2</v>
      </c>
      <c r="G2306" s="327">
        <f>SUM(F2307)</f>
        <v>2583.4499999999998</v>
      </c>
    </row>
    <row r="2307" spans="2:7" ht="12.75" customHeight="1" x14ac:dyDescent="0.2">
      <c r="B2307" s="326"/>
      <c r="C2307" s="4"/>
      <c r="D2307" s="328" t="s">
        <v>1812</v>
      </c>
      <c r="E2307" s="328"/>
      <c r="F2307" s="107">
        <v>2583.4499999999998</v>
      </c>
      <c r="G2307" s="327"/>
    </row>
    <row r="2308" spans="2:7" ht="12.75" customHeight="1" x14ac:dyDescent="0.2">
      <c r="B2308" s="326">
        <v>200402</v>
      </c>
      <c r="C2308" s="4" t="s">
        <v>19</v>
      </c>
      <c r="D2308" s="104" t="str">
        <f>VLOOKUP(B2308,'Planilha Orçamentária'!$N$10:$Q$330,2,0)</f>
        <v>19.1.3</v>
      </c>
      <c r="E2308" s="105" t="str">
        <f>VLOOKUP(B2308,'Planilha Orçamentária'!$N$9:$Q$330,3,0)</f>
        <v>Limpeza geral de obras (quadras, praças e jardins)</v>
      </c>
      <c r="F2308" s="104" t="str">
        <f>VLOOKUP(B2308,'Planilha Orçamentária'!$N$9:$Q$330,4,0)</f>
        <v>m2</v>
      </c>
      <c r="G2308" s="327">
        <f>SUM(F2309)</f>
        <v>4310.01</v>
      </c>
    </row>
    <row r="2309" spans="2:7" ht="12.75" customHeight="1" x14ac:dyDescent="0.2">
      <c r="B2309" s="326"/>
      <c r="C2309" s="4"/>
      <c r="D2309" s="328" t="s">
        <v>1813</v>
      </c>
      <c r="E2309" s="328"/>
      <c r="F2309" s="107">
        <v>4310.01</v>
      </c>
      <c r="G2309" s="327"/>
    </row>
    <row r="2310" spans="2:7" ht="51" customHeight="1" x14ac:dyDescent="0.2">
      <c r="B2310" s="326">
        <v>200141</v>
      </c>
      <c r="C2310" s="4" t="s">
        <v>19</v>
      </c>
      <c r="D2310" s="104" t="str">
        <f>VLOOKUP(B2310,'Planilha Orçamentária'!$N$10:$Q$330,2,0)</f>
        <v>19.1.4</v>
      </c>
      <c r="E2310" s="105" t="str">
        <f>VLOOKUP(B2310,'Planilha Orçamentária'!$N$9:$Q$330,3,0)</f>
        <v>Cercamento em gradil em aço galvanizado soldado e revestido em poliéster por processo de pintura eletrostática 100micra, malha 5x20cm, fio diâm. 5,00mm. Inclusive acessórios e poste. Dimensões dos painéis: 2,50x2,03m - Nylofor ou equivalente</v>
      </c>
      <c r="F2310" s="104" t="str">
        <f>VLOOKUP(B2310,'Planilha Orçamentária'!$N$9:$Q$330,4,0)</f>
        <v>m</v>
      </c>
      <c r="G2310" s="327">
        <f>SUM(F2311)</f>
        <v>420</v>
      </c>
    </row>
    <row r="2311" spans="2:7" ht="12.75" customHeight="1" x14ac:dyDescent="0.2">
      <c r="B2311" s="326"/>
      <c r="C2311" s="4"/>
      <c r="D2311" s="328" t="s">
        <v>1814</v>
      </c>
      <c r="E2311" s="328"/>
      <c r="F2311" s="107">
        <v>420</v>
      </c>
      <c r="G2311" s="327"/>
    </row>
    <row r="2312" spans="2:7" ht="25.5" customHeight="1" x14ac:dyDescent="0.2">
      <c r="B2312" s="326">
        <v>200326</v>
      </c>
      <c r="C2312" s="4" t="s">
        <v>19</v>
      </c>
      <c r="D2312" s="104" t="str">
        <f>VLOOKUP(B2312,'Planilha Orçamentária'!$N$10:$Q$330,2,0)</f>
        <v>19.1.5</v>
      </c>
      <c r="E2312" s="105" t="str">
        <f>VLOOKUP(B2312,'Planilha Orçamentária'!$N$9:$Q$330,3,0)</f>
        <v>Fornecimento e plantio de grama em placas tipo esmeralda, inclusive fornecimento de terra vegetal</v>
      </c>
      <c r="F2312" s="104" t="str">
        <f>VLOOKUP(B2312,'Planilha Orçamentária'!$N$9:$Q$330,4,0)</f>
        <v>m2</v>
      </c>
      <c r="G2312" s="327">
        <f>SUM(F2313)</f>
        <v>17.829999999999998</v>
      </c>
    </row>
    <row r="2313" spans="2:7" ht="12.75" customHeight="1" x14ac:dyDescent="0.2">
      <c r="B2313" s="326"/>
      <c r="C2313" s="4"/>
      <c r="D2313" s="328" t="s">
        <v>1815</v>
      </c>
      <c r="E2313" s="328"/>
      <c r="F2313" s="107">
        <v>17.829999999999998</v>
      </c>
      <c r="G2313" s="327"/>
    </row>
    <row r="2314" spans="2:7" ht="51" customHeight="1" x14ac:dyDescent="0.2">
      <c r="B2314" s="353" t="s">
        <v>379</v>
      </c>
      <c r="C2314" s="353"/>
      <c r="D2314" s="104" t="str">
        <f>VLOOKUP(B2314,'Planilha Orçamentária'!$N$10:$Q$330,2,0)</f>
        <v>19.1.6</v>
      </c>
      <c r="E2314" s="105" t="str">
        <f>VLOOKUP(B2314,'Planilha Orçamentária'!$N$9:$Q$330,3,0)</f>
        <v>Escada marinheiro sem guarda corpo, L=40cm, executada em barras chata ferro galvanizado 1 1/4" x 1/4", sendo os degraus barra redonda ferro galvanizado d=5/8", espaçados de 30cm, pintada, inclusive instalação</v>
      </c>
      <c r="F2314" s="104" t="str">
        <f>VLOOKUP(B2314,'Planilha Orçamentária'!$N$9:$Q$330,4,0)</f>
        <v>m</v>
      </c>
      <c r="G2314" s="327">
        <f>SUM(F2315)</f>
        <v>2.6</v>
      </c>
    </row>
    <row r="2315" spans="2:7" ht="12.75" customHeight="1" x14ac:dyDescent="0.2">
      <c r="B2315" s="353"/>
      <c r="C2315" s="353"/>
      <c r="D2315" s="328" t="s">
        <v>1816</v>
      </c>
      <c r="E2315" s="328"/>
      <c r="F2315" s="107">
        <v>2.6</v>
      </c>
      <c r="G2315" s="327"/>
    </row>
    <row r="2316" spans="2:7" x14ac:dyDescent="0.2">
      <c r="B2316" s="130"/>
      <c r="C2316" s="68"/>
      <c r="D2316" s="128"/>
      <c r="E2316" s="123"/>
      <c r="F2316" s="129"/>
    </row>
    <row r="2317" spans="2:7" ht="12.75" customHeight="1" x14ac:dyDescent="0.2">
      <c r="B2317" s="325" t="s">
        <v>381</v>
      </c>
      <c r="C2317" s="325"/>
      <c r="D2317" s="325"/>
      <c r="E2317" s="36" t="str">
        <f>VLOOKUP(B2317,'Planilha Orçamentária'!$1:$1048576,4,0)</f>
        <v>PAVIMENTAÇÃO</v>
      </c>
      <c r="F2317" s="102"/>
      <c r="G2317" s="103"/>
    </row>
    <row r="2318" spans="2:7" ht="23.25" customHeight="1" x14ac:dyDescent="0.2">
      <c r="B2318" s="326">
        <v>200206</v>
      </c>
      <c r="C2318" s="4" t="s">
        <v>19</v>
      </c>
      <c r="D2318" s="104" t="str">
        <f>VLOOKUP(B2318,'Planilha Orçamentária'!$N$10:$Q$330,2,0)</f>
        <v>19.2.1</v>
      </c>
      <c r="E2318" s="105" t="str">
        <f>VLOOKUP(B2318,'Planilha Orçamentária'!$N$9:$Q$330,3,0)</f>
        <v>Execução de pavimentação com blocos intertravados de concreto tipo 'pavi-s', espessura de 8 cm e resistência mínima de 35 MPa, assentados sobre colchão de pó de pedra de 10 cm, com rejuntamento em areia, compactação com placa vibratória e cortes com cortadora de piso</v>
      </c>
      <c r="F2318" s="104" t="str">
        <f>VLOOKUP(B2318,'Planilha Orçamentária'!$N$9:$Q$330,4,0)</f>
        <v>m2</v>
      </c>
      <c r="G2318" s="327">
        <f>SUM(F2319)</f>
        <v>4310.01</v>
      </c>
    </row>
    <row r="2319" spans="2:7" ht="34.5" customHeight="1" x14ac:dyDescent="0.2">
      <c r="B2319" s="326"/>
      <c r="C2319" s="4"/>
      <c r="D2319" s="328" t="s">
        <v>1813</v>
      </c>
      <c r="E2319" s="328"/>
      <c r="F2319" s="107">
        <v>4310.01</v>
      </c>
      <c r="G2319" s="327"/>
    </row>
    <row r="2320" spans="2:7" ht="23.25" customHeight="1" x14ac:dyDescent="0.2">
      <c r="B2320" s="326">
        <v>200202</v>
      </c>
      <c r="C2320" s="4" t="s">
        <v>19</v>
      </c>
      <c r="D2320" s="104" t="str">
        <f>VLOOKUP(B2320,'Planilha Orçamentária'!$N$10:$Q$330,2,0)</f>
        <v>19.2.2</v>
      </c>
      <c r="E2320" s="105" t="str">
        <f>VLOOKUP(B2320,'Planilha Orçamentária'!$N$9:$Q$330,3,0)</f>
        <v>Assentamento de meio-fio pré-moldado de concreto com dimensões de 15 x 12 x 30 x 100 cm, rejuntado com argamassa de cimento e areia no traço 1:3</v>
      </c>
      <c r="F2320" s="104" t="str">
        <f>VLOOKUP(B2320,'Planilha Orçamentária'!$N$9:$Q$330,4,0)</f>
        <v>m</v>
      </c>
      <c r="G2320" s="327">
        <f>SUM(F2321)</f>
        <v>207</v>
      </c>
    </row>
    <row r="2321" spans="2:7" ht="23.25" customHeight="1" x14ac:dyDescent="0.2">
      <c r="B2321" s="326"/>
      <c r="C2321" s="4"/>
      <c r="D2321" s="328" t="s">
        <v>1817</v>
      </c>
      <c r="E2321" s="328"/>
      <c r="F2321" s="107">
        <v>207</v>
      </c>
      <c r="G2321" s="327"/>
    </row>
    <row r="2322" spans="2:7" ht="23.25" customHeight="1" x14ac:dyDescent="0.2">
      <c r="B2322" s="326">
        <v>200209</v>
      </c>
      <c r="C2322" s="4" t="s">
        <v>19</v>
      </c>
      <c r="D2322" s="104" t="str">
        <f>VLOOKUP(B2322,'Planilha Orçamentária'!$N$10:$Q$330,2,0)</f>
        <v>19.2.3</v>
      </c>
      <c r="E2322" s="105" t="str">
        <f>VLOOKUP(B2322,'Planilha Orçamentária'!$N$9:$Q$330,3,0)</f>
        <v>Execução de passeio cimentado com acabamento camurçado, em argamassa traço 1:3 (cimento e areia) com 1,5 cm de espessura, sobre lastro de concreto de 8 cm, incluindo preparo da caixa.</v>
      </c>
      <c r="F2322" s="104" t="str">
        <f>VLOOKUP(B2322,'Planilha Orçamentária'!$N$9:$Q$330,4,0)</f>
        <v>m2</v>
      </c>
      <c r="G2322" s="327">
        <f>SUM(F2323)</f>
        <v>250.82</v>
      </c>
    </row>
    <row r="2323" spans="2:7" ht="23.25" customHeight="1" x14ac:dyDescent="0.2">
      <c r="B2323" s="326"/>
      <c r="C2323" s="4"/>
      <c r="D2323" s="328" t="s">
        <v>1818</v>
      </c>
      <c r="E2323" s="328"/>
      <c r="F2323" s="107">
        <v>250.82</v>
      </c>
      <c r="G2323" s="327"/>
    </row>
    <row r="2324" spans="2:7" ht="12.75" customHeight="1" x14ac:dyDescent="0.2">
      <c r="B2324" s="325" t="s">
        <v>386</v>
      </c>
      <c r="C2324" s="325"/>
      <c r="D2324" s="325"/>
      <c r="E2324" s="36" t="str">
        <f>VLOOKUP(B2324,'Planilha Orçamentária'!$1:$1048576,4,0)</f>
        <v>INTERNOS</v>
      </c>
      <c r="F2324" s="102"/>
      <c r="G2324" s="103"/>
    </row>
    <row r="2325" spans="2:7" ht="12.75" customHeight="1" x14ac:dyDescent="0.2">
      <c r="B2325" s="331">
        <v>210210</v>
      </c>
      <c r="C2325" s="350" t="s">
        <v>19</v>
      </c>
      <c r="D2325" s="104" t="str">
        <f>VLOOKUP(B2325,'Planilha Orçamentária'!$N$10:$Q$330,2,0)</f>
        <v>19.3.1</v>
      </c>
      <c r="E2325" s="105" t="str">
        <f>VLOOKUP(B2325,'Planilha Orçamentária'!$N$9:$Q$330,3,0)</f>
        <v>Prateleiras em granito cinza andorinha, esp. 2cm</v>
      </c>
      <c r="F2325" s="108" t="str">
        <f>VLOOKUP(B2325,'Planilha Orçamentária'!$N$9:$Q$330,4,0)</f>
        <v>m2</v>
      </c>
      <c r="G2325" s="327">
        <f>SUM(F2326:F2333)</f>
        <v>85.800000000000011</v>
      </c>
    </row>
    <row r="2326" spans="2:7" ht="12.75" customHeight="1" x14ac:dyDescent="0.2">
      <c r="B2326" s="331"/>
      <c r="C2326" s="350"/>
      <c r="D2326" s="329" t="s">
        <v>423</v>
      </c>
      <c r="E2326" s="329"/>
      <c r="F2326" s="107"/>
      <c r="G2326" s="327"/>
    </row>
    <row r="2327" spans="2:7" ht="12.75" customHeight="1" x14ac:dyDescent="0.2">
      <c r="B2327" s="331"/>
      <c r="C2327" s="350"/>
      <c r="D2327" s="328" t="s">
        <v>1819</v>
      </c>
      <c r="E2327" s="328"/>
      <c r="F2327" s="107">
        <v>3</v>
      </c>
      <c r="G2327" s="327"/>
    </row>
    <row r="2328" spans="2:7" ht="12.75" customHeight="1" x14ac:dyDescent="0.2">
      <c r="B2328" s="331"/>
      <c r="C2328" s="350"/>
      <c r="D2328" s="328" t="s">
        <v>1820</v>
      </c>
      <c r="E2328" s="328"/>
      <c r="F2328" s="107">
        <v>17.96</v>
      </c>
      <c r="G2328" s="327"/>
    </row>
    <row r="2329" spans="2:7" ht="18.75" customHeight="1" x14ac:dyDescent="0.2">
      <c r="B2329" s="331"/>
      <c r="C2329" s="350"/>
      <c r="D2329" s="328" t="s">
        <v>1821</v>
      </c>
      <c r="E2329" s="328"/>
      <c r="F2329" s="107">
        <v>26.27</v>
      </c>
      <c r="G2329" s="327"/>
    </row>
    <row r="2330" spans="2:7" ht="49.5" customHeight="1" x14ac:dyDescent="0.2">
      <c r="B2330" s="331"/>
      <c r="C2330" s="350"/>
      <c r="D2330" s="328" t="s">
        <v>1822</v>
      </c>
      <c r="E2330" s="328"/>
      <c r="F2330" s="107">
        <v>14.8</v>
      </c>
      <c r="G2330" s="327"/>
    </row>
    <row r="2331" spans="2:7" ht="50.25" customHeight="1" x14ac:dyDescent="0.2">
      <c r="B2331" s="331"/>
      <c r="C2331" s="350"/>
      <c r="D2331" s="328" t="s">
        <v>1823</v>
      </c>
      <c r="E2331" s="328"/>
      <c r="F2331" s="107">
        <v>8.1999999999999993</v>
      </c>
      <c r="G2331" s="327"/>
    </row>
    <row r="2332" spans="2:7" ht="12.75" customHeight="1" x14ac:dyDescent="0.2">
      <c r="B2332" s="331"/>
      <c r="C2332" s="350"/>
      <c r="D2332" s="329" t="s">
        <v>456</v>
      </c>
      <c r="E2332" s="329"/>
      <c r="F2332" s="141"/>
      <c r="G2332" s="327"/>
    </row>
    <row r="2333" spans="2:7" ht="12.75" customHeight="1" x14ac:dyDescent="0.2">
      <c r="B2333" s="331"/>
      <c r="C2333" s="350"/>
      <c r="D2333" s="328" t="s">
        <v>1824</v>
      </c>
      <c r="E2333" s="328"/>
      <c r="F2333" s="142">
        <v>15.57</v>
      </c>
      <c r="G2333" s="327"/>
    </row>
    <row r="2334" spans="2:7" ht="31.35" customHeight="1" x14ac:dyDescent="0.2">
      <c r="B2334" s="353">
        <v>210109</v>
      </c>
      <c r="C2334" s="353" t="s">
        <v>19</v>
      </c>
      <c r="D2334" s="104" t="str">
        <f>VLOOKUP(B2334,'Planilha Orçamentária'!$N$10:$Q$330,2,0)</f>
        <v>19.3.2</v>
      </c>
      <c r="E2334" s="105" t="str">
        <f>VLOOKUP(B2334,'Planilha Orçamentária'!$N$9:$Q$330,3,0)</f>
        <v>Quadro mural de azulejo extra 15 x 15 cm e moldura de madeira de lei de 7.0 x 2.5 cm nas dimensões de 2.09 x 1.04 m</v>
      </c>
      <c r="F2334" s="104" t="str">
        <f>VLOOKUP(B2334,'Planilha Orçamentária'!$N$9:$Q$330,4,0)</f>
        <v>und</v>
      </c>
      <c r="G2334" s="327">
        <f>SUM(F2335)</f>
        <v>30</v>
      </c>
    </row>
    <row r="2335" spans="2:7" ht="12.75" customHeight="1" x14ac:dyDescent="0.2">
      <c r="B2335" s="353"/>
      <c r="C2335" s="353"/>
      <c r="D2335" s="328" t="s">
        <v>1719</v>
      </c>
      <c r="E2335" s="328"/>
      <c r="F2335" s="107">
        <v>30</v>
      </c>
      <c r="G2335" s="327"/>
    </row>
    <row r="2336" spans="2:7" ht="12.75" customHeight="1" x14ac:dyDescent="0.2">
      <c r="B2336" s="325" t="s">
        <v>390</v>
      </c>
      <c r="C2336" s="325"/>
      <c r="D2336" s="325"/>
      <c r="E2336" s="36" t="str">
        <f>VLOOKUP(B2336,'Planilha Orçamentária'!$1:$1048576,4,0)</f>
        <v>DIVERSOS</v>
      </c>
      <c r="F2336" s="102"/>
      <c r="G2336" s="103"/>
    </row>
    <row r="2337" spans="2:7" ht="12.75" customHeight="1" x14ac:dyDescent="0.2">
      <c r="B2337" s="353" t="s">
        <v>393</v>
      </c>
      <c r="C2337" s="353"/>
      <c r="D2337" s="104" t="str">
        <f>VLOOKUP(B2337,'Planilha Orçamentária'!$N$10:$Q$330,2,0)</f>
        <v>19.4.1</v>
      </c>
      <c r="E2337" s="105" t="str">
        <f>VLOOKUP(B2337,'Planilha Orçamentária'!$N$9:$Q$330,3,0)</f>
        <v>Corrimão em aço inox ø= 2"</v>
      </c>
      <c r="F2337" s="104" t="str">
        <f>VLOOKUP(B2337,'Planilha Orçamentária'!$N$9:$Q$330,4,0)</f>
        <v>m</v>
      </c>
      <c r="G2337" s="327">
        <f>SUM(F2338)</f>
        <v>43.15</v>
      </c>
    </row>
    <row r="2338" spans="2:7" ht="12.75" customHeight="1" x14ac:dyDescent="0.2">
      <c r="B2338" s="353"/>
      <c r="C2338" s="353"/>
      <c r="D2338" s="328" t="s">
        <v>1825</v>
      </c>
      <c r="E2338" s="328"/>
      <c r="F2338" s="107">
        <v>43.15</v>
      </c>
      <c r="G2338" s="327"/>
    </row>
    <row r="2339" spans="2:7" ht="42.6" customHeight="1" x14ac:dyDescent="0.2">
      <c r="B2339" s="353" t="s">
        <v>396</v>
      </c>
      <c r="C2339" s="353"/>
      <c r="D2339" s="138" t="str">
        <f>VLOOKUP(B2339,'Planilha Orçamentária'!$N$10:$Q$330,2,0)</f>
        <v>19.4.2</v>
      </c>
      <c r="E2339" s="105" t="str">
        <f>VLOOKUP(B2339,'Planilha Orçamentária'!$N$9:$Q$330,3,0)</f>
        <v>Placa de ACM, espessura mínima 3 mm, pintura PVDF, incluindo fornecimento, estrutura metálica de suporte (se necessário), materiais de fixação, montagem e instalação.</v>
      </c>
      <c r="F2339" s="108" t="str">
        <f>VLOOKUP(B2339,'Planilha Orçamentária'!$N$9:$Q$330,4,0)</f>
        <v>m2</v>
      </c>
      <c r="G2339" s="327">
        <f>SUM(F2340:F2354)</f>
        <v>321.81</v>
      </c>
    </row>
    <row r="2340" spans="2:7" ht="12.75" customHeight="1" x14ac:dyDescent="0.2">
      <c r="B2340" s="353"/>
      <c r="C2340" s="353"/>
      <c r="D2340" s="366" t="s">
        <v>1826</v>
      </c>
      <c r="E2340" s="366"/>
      <c r="F2340" s="107"/>
      <c r="G2340" s="327"/>
    </row>
    <row r="2341" spans="2:7" ht="26.85" customHeight="1" x14ac:dyDescent="0.2">
      <c r="B2341" s="353"/>
      <c r="C2341" s="353"/>
      <c r="D2341" s="328" t="s">
        <v>1827</v>
      </c>
      <c r="E2341" s="328"/>
      <c r="F2341" s="107">
        <v>50.56</v>
      </c>
      <c r="G2341" s="327"/>
    </row>
    <row r="2342" spans="2:7" ht="12.75" customHeight="1" x14ac:dyDescent="0.2">
      <c r="B2342" s="353"/>
      <c r="C2342" s="353"/>
      <c r="D2342" s="328" t="s">
        <v>1828</v>
      </c>
      <c r="E2342" s="328"/>
      <c r="F2342" s="107">
        <v>47.26</v>
      </c>
      <c r="G2342" s="327"/>
    </row>
    <row r="2343" spans="2:7" ht="12.75" customHeight="1" x14ac:dyDescent="0.2">
      <c r="B2343" s="353"/>
      <c r="C2343" s="353"/>
      <c r="D2343" s="328" t="s">
        <v>1829</v>
      </c>
      <c r="E2343" s="328"/>
      <c r="F2343" s="107">
        <v>5.99</v>
      </c>
      <c r="G2343" s="327"/>
    </row>
    <row r="2344" spans="2:7" ht="12.75" customHeight="1" x14ac:dyDescent="0.2">
      <c r="B2344" s="353"/>
      <c r="C2344" s="353"/>
      <c r="D2344" s="328" t="s">
        <v>1830</v>
      </c>
      <c r="E2344" s="328"/>
      <c r="F2344" s="107">
        <v>44.82</v>
      </c>
      <c r="G2344" s="327"/>
    </row>
    <row r="2345" spans="2:7" ht="12.75" customHeight="1" x14ac:dyDescent="0.2">
      <c r="B2345" s="353"/>
      <c r="C2345" s="353"/>
      <c r="D2345" s="328" t="s">
        <v>1831</v>
      </c>
      <c r="E2345" s="328"/>
      <c r="F2345" s="107">
        <v>36.58</v>
      </c>
      <c r="G2345" s="327"/>
    </row>
    <row r="2346" spans="2:7" ht="12.75" customHeight="1" x14ac:dyDescent="0.2">
      <c r="B2346" s="353"/>
      <c r="C2346" s="353"/>
      <c r="D2346" s="328" t="s">
        <v>1832</v>
      </c>
      <c r="E2346" s="328"/>
      <c r="F2346" s="107">
        <v>17.690000000000001</v>
      </c>
      <c r="G2346" s="327"/>
    </row>
    <row r="2347" spans="2:7" ht="12.75" customHeight="1" x14ac:dyDescent="0.2">
      <c r="B2347" s="353"/>
      <c r="C2347" s="353"/>
      <c r="D2347" s="328" t="s">
        <v>1833</v>
      </c>
      <c r="E2347" s="328"/>
      <c r="F2347" s="107">
        <v>16.53</v>
      </c>
      <c r="G2347" s="327"/>
    </row>
    <row r="2348" spans="2:7" ht="12.75" customHeight="1" x14ac:dyDescent="0.2">
      <c r="B2348" s="353"/>
      <c r="C2348" s="353"/>
      <c r="D2348" s="328" t="s">
        <v>1834</v>
      </c>
      <c r="E2348" s="328"/>
      <c r="F2348" s="107">
        <v>61.57</v>
      </c>
      <c r="G2348" s="327"/>
    </row>
    <row r="2349" spans="2:7" ht="12.75" customHeight="1" x14ac:dyDescent="0.2">
      <c r="B2349" s="353"/>
      <c r="C2349" s="353"/>
      <c r="D2349" s="366" t="s">
        <v>1835</v>
      </c>
      <c r="E2349" s="366"/>
      <c r="F2349" s="107"/>
      <c r="G2349" s="327"/>
    </row>
    <row r="2350" spans="2:7" ht="12.75" customHeight="1" x14ac:dyDescent="0.2">
      <c r="B2350" s="353"/>
      <c r="C2350" s="353"/>
      <c r="D2350" s="328" t="s">
        <v>1836</v>
      </c>
      <c r="E2350" s="328"/>
      <c r="F2350" s="107">
        <v>2.19</v>
      </c>
      <c r="G2350" s="327"/>
    </row>
    <row r="2351" spans="2:7" ht="12.75" customHeight="1" x14ac:dyDescent="0.2">
      <c r="B2351" s="353"/>
      <c r="C2351" s="353"/>
      <c r="D2351" s="328" t="s">
        <v>1837</v>
      </c>
      <c r="E2351" s="328"/>
      <c r="F2351" s="107">
        <v>2.3199999999999998</v>
      </c>
      <c r="G2351" s="327"/>
    </row>
    <row r="2352" spans="2:7" ht="12.75" customHeight="1" x14ac:dyDescent="0.2">
      <c r="B2352" s="353"/>
      <c r="C2352" s="353"/>
      <c r="D2352" s="328" t="s">
        <v>1838</v>
      </c>
      <c r="E2352" s="328"/>
      <c r="F2352" s="107">
        <v>2.19</v>
      </c>
      <c r="G2352" s="327"/>
    </row>
    <row r="2353" spans="2:7" ht="12.75" customHeight="1" x14ac:dyDescent="0.2">
      <c r="B2353" s="353"/>
      <c r="C2353" s="353"/>
      <c r="D2353" s="328" t="s">
        <v>1839</v>
      </c>
      <c r="E2353" s="328"/>
      <c r="F2353" s="107">
        <v>22.45</v>
      </c>
      <c r="G2353" s="327"/>
    </row>
    <row r="2354" spans="2:7" ht="12.75" customHeight="1" x14ac:dyDescent="0.2">
      <c r="B2354" s="353"/>
      <c r="C2354" s="353"/>
      <c r="D2354" s="328" t="s">
        <v>1840</v>
      </c>
      <c r="E2354" s="328"/>
      <c r="F2354" s="107">
        <v>11.66</v>
      </c>
      <c r="G2354" s="327"/>
    </row>
    <row r="2355" spans="2:7" ht="38.25" customHeight="1" x14ac:dyDescent="0.2">
      <c r="B2355" s="353" t="s">
        <v>399</v>
      </c>
      <c r="C2355" s="353"/>
      <c r="D2355" s="138" t="str">
        <f>VLOOKUP(B2355,'Planilha Orçamentária'!$N$10:$Q$330,2,0)</f>
        <v>19.4.3</v>
      </c>
      <c r="E2355" s="105" t="str">
        <f>VLOOKUP(B2355,'Planilha Orçamentária'!$N$9:$Q$330,3,0)</f>
        <v>Letreiro em ACM  colorido personalizado, letras individuais, incluindo fornecimento completo, personalização, estrutura de fixação e instalação.</v>
      </c>
      <c r="F2355" s="108" t="str">
        <f>VLOOKUP(B2355,'Planilha Orçamentária'!$N$9:$Q$330,4,0)</f>
        <v>m2</v>
      </c>
      <c r="G2355" s="327">
        <f>SUM(F2356:F2361)</f>
        <v>7.88</v>
      </c>
    </row>
    <row r="2356" spans="2:7" ht="12.75" customHeight="1" x14ac:dyDescent="0.2">
      <c r="B2356" s="353"/>
      <c r="C2356" s="353"/>
      <c r="D2356" s="357" t="s">
        <v>1841</v>
      </c>
      <c r="E2356" s="357"/>
      <c r="F2356" s="107">
        <v>1.4</v>
      </c>
      <c r="G2356" s="327"/>
    </row>
    <row r="2357" spans="2:7" ht="12.75" customHeight="1" x14ac:dyDescent="0.2">
      <c r="B2357" s="353"/>
      <c r="C2357" s="353"/>
      <c r="D2357" s="357" t="s">
        <v>1842</v>
      </c>
      <c r="E2357" s="357"/>
      <c r="F2357" s="107">
        <v>5.28</v>
      </c>
      <c r="G2357" s="327"/>
    </row>
    <row r="2358" spans="2:7" ht="12.75" customHeight="1" x14ac:dyDescent="0.2">
      <c r="B2358" s="353"/>
      <c r="C2358" s="353"/>
      <c r="D2358" s="357" t="s">
        <v>1843</v>
      </c>
      <c r="E2358" s="357"/>
      <c r="F2358" s="107">
        <v>0.16</v>
      </c>
      <c r="G2358" s="327"/>
    </row>
    <row r="2359" spans="2:7" ht="12.75" customHeight="1" x14ac:dyDescent="0.2">
      <c r="B2359" s="353"/>
      <c r="C2359" s="353"/>
      <c r="D2359" s="357" t="s">
        <v>1844</v>
      </c>
      <c r="E2359" s="357"/>
      <c r="F2359" s="107">
        <v>0.7</v>
      </c>
      <c r="G2359" s="327"/>
    </row>
    <row r="2360" spans="2:7" ht="12.75" customHeight="1" x14ac:dyDescent="0.2">
      <c r="B2360" s="353"/>
      <c r="C2360" s="353"/>
      <c r="D2360" s="357" t="s">
        <v>1845</v>
      </c>
      <c r="E2360" s="357"/>
      <c r="F2360" s="107">
        <v>0.2</v>
      </c>
      <c r="G2360" s="327"/>
    </row>
    <row r="2361" spans="2:7" ht="12.75" customHeight="1" x14ac:dyDescent="0.2">
      <c r="B2361" s="353"/>
      <c r="C2361" s="353"/>
      <c r="D2361" s="357" t="s">
        <v>1846</v>
      </c>
      <c r="E2361" s="357"/>
      <c r="F2361" s="107">
        <v>0.14000000000000001</v>
      </c>
      <c r="G2361" s="327"/>
    </row>
    <row r="2362" spans="2:7" ht="25.5" customHeight="1" x14ac:dyDescent="0.2">
      <c r="B2362" s="125"/>
    </row>
    <row r="2363" spans="2:7" ht="15" customHeight="1" x14ac:dyDescent="0.2">
      <c r="B2363" s="125"/>
      <c r="D2363" s="367" t="s">
        <v>1847</v>
      </c>
      <c r="E2363" s="367"/>
      <c r="G2363" s="24"/>
    </row>
    <row r="2364" spans="2:7" ht="15" customHeight="1" x14ac:dyDescent="0.2">
      <c r="B2364" s="125"/>
      <c r="D2364" s="368" t="s">
        <v>403</v>
      </c>
      <c r="E2364" s="368"/>
      <c r="G2364" s="24"/>
    </row>
    <row r="2365" spans="2:7" ht="15" customHeight="1" x14ac:dyDescent="0.2">
      <c r="B2365" s="125"/>
      <c r="D2365" s="369" t="s">
        <v>404</v>
      </c>
      <c r="E2365" s="369"/>
      <c r="G2365" s="24"/>
    </row>
    <row r="2366" spans="2:7" ht="15" customHeight="1" x14ac:dyDescent="0.2">
      <c r="B2366" s="125"/>
      <c r="D2366" s="367" t="s">
        <v>405</v>
      </c>
      <c r="E2366" s="367"/>
      <c r="G2366" s="24"/>
    </row>
    <row r="2367" spans="2:7" ht="15" customHeight="1" x14ac:dyDescent="0.2">
      <c r="B2367" s="143"/>
      <c r="C2367" s="95"/>
      <c r="D2367" s="370" t="s">
        <v>406</v>
      </c>
      <c r="E2367" s="370"/>
      <c r="F2367" s="95"/>
      <c r="G2367" s="97"/>
    </row>
  </sheetData>
  <mergeCells count="2796">
    <mergeCell ref="B2355:C2361"/>
    <mergeCell ref="G2355:G2361"/>
    <mergeCell ref="D2356:E2356"/>
    <mergeCell ref="D2357:E2357"/>
    <mergeCell ref="D2358:E2358"/>
    <mergeCell ref="D2359:E2359"/>
    <mergeCell ref="D2360:E2360"/>
    <mergeCell ref="D2361:E2361"/>
    <mergeCell ref="D2363:E2363"/>
    <mergeCell ref="D2364:E2364"/>
    <mergeCell ref="D2365:E2365"/>
    <mergeCell ref="D2366:E2366"/>
    <mergeCell ref="D2367:E2367"/>
    <mergeCell ref="B2334:B2335"/>
    <mergeCell ref="C2334:C2335"/>
    <mergeCell ref="G2334:G2335"/>
    <mergeCell ref="D2335:E2335"/>
    <mergeCell ref="B2336:D2336"/>
    <mergeCell ref="B2337:C2338"/>
    <mergeCell ref="G2337:G2338"/>
    <mergeCell ref="D2338:E2338"/>
    <mergeCell ref="B2339:C2354"/>
    <mergeCell ref="G2339:G2354"/>
    <mergeCell ref="D2340:E2340"/>
    <mergeCell ref="D2341:E2341"/>
    <mergeCell ref="D2342:E2342"/>
    <mergeCell ref="D2343:E2343"/>
    <mergeCell ref="D2344:E2344"/>
    <mergeCell ref="D2345:E2345"/>
    <mergeCell ref="D2346:E2346"/>
    <mergeCell ref="D2347:E2347"/>
    <mergeCell ref="D2348:E2348"/>
    <mergeCell ref="D2349:E2349"/>
    <mergeCell ref="D2350:E2350"/>
    <mergeCell ref="D2351:E2351"/>
    <mergeCell ref="D2352:E2352"/>
    <mergeCell ref="D2353:E2353"/>
    <mergeCell ref="D2354:E2354"/>
    <mergeCell ref="B2317:D2317"/>
    <mergeCell ref="B2318:B2319"/>
    <mergeCell ref="C2318:C2319"/>
    <mergeCell ref="G2318:G2319"/>
    <mergeCell ref="D2319:E2319"/>
    <mergeCell ref="B2320:B2321"/>
    <mergeCell ref="C2320:C2321"/>
    <mergeCell ref="G2320:G2321"/>
    <mergeCell ref="D2321:E2321"/>
    <mergeCell ref="B2322:B2323"/>
    <mergeCell ref="C2322:C2323"/>
    <mergeCell ref="G2322:G2323"/>
    <mergeCell ref="D2323:E2323"/>
    <mergeCell ref="B2324:D2324"/>
    <mergeCell ref="B2325:B2333"/>
    <mergeCell ref="C2325:C2333"/>
    <mergeCell ref="G2325:G2333"/>
    <mergeCell ref="D2326:E2326"/>
    <mergeCell ref="D2327:E2327"/>
    <mergeCell ref="D2328:E2328"/>
    <mergeCell ref="D2329:E2329"/>
    <mergeCell ref="D2330:E2330"/>
    <mergeCell ref="D2331:E2331"/>
    <mergeCell ref="D2332:E2332"/>
    <mergeCell ref="D2333:E2333"/>
    <mergeCell ref="B2306:B2307"/>
    <mergeCell ref="C2306:C2307"/>
    <mergeCell ref="G2306:G2307"/>
    <mergeCell ref="D2307:E2307"/>
    <mergeCell ref="B2308:B2309"/>
    <mergeCell ref="C2308:C2309"/>
    <mergeCell ref="G2308:G2309"/>
    <mergeCell ref="D2309:E2309"/>
    <mergeCell ref="B2310:B2311"/>
    <mergeCell ref="C2310:C2311"/>
    <mergeCell ref="G2310:G2311"/>
    <mergeCell ref="D2311:E2311"/>
    <mergeCell ref="B2312:B2313"/>
    <mergeCell ref="C2312:C2313"/>
    <mergeCell ref="G2312:G2313"/>
    <mergeCell ref="D2313:E2313"/>
    <mergeCell ref="B2314:C2315"/>
    <mergeCell ref="G2314:G2315"/>
    <mergeCell ref="D2315:E2315"/>
    <mergeCell ref="B2290:D2290"/>
    <mergeCell ref="B2291:B2300"/>
    <mergeCell ref="C2291:C2300"/>
    <mergeCell ref="G2291:G2300"/>
    <mergeCell ref="D2292:E2292"/>
    <mergeCell ref="D2293:E2293"/>
    <mergeCell ref="D2294:E2294"/>
    <mergeCell ref="D2295:E2295"/>
    <mergeCell ref="D2296:E2296"/>
    <mergeCell ref="D2297:E2297"/>
    <mergeCell ref="D2298:E2298"/>
    <mergeCell ref="D2299:E2299"/>
    <mergeCell ref="D2300:E2300"/>
    <mergeCell ref="B2301:G2301"/>
    <mergeCell ref="B2302:D2302"/>
    <mergeCell ref="B2303:D2303"/>
    <mergeCell ref="B2304:B2305"/>
    <mergeCell ref="C2304:C2305"/>
    <mergeCell ref="G2304:G2305"/>
    <mergeCell ref="D2305:E2305"/>
    <mergeCell ref="B2273:B2275"/>
    <mergeCell ref="C2273:C2275"/>
    <mergeCell ref="G2273:G2275"/>
    <mergeCell ref="D2274:E2274"/>
    <mergeCell ref="D2275:E2275"/>
    <mergeCell ref="B2276:B2278"/>
    <mergeCell ref="C2276:C2278"/>
    <mergeCell ref="G2276:G2278"/>
    <mergeCell ref="D2277:E2277"/>
    <mergeCell ref="D2278:E2278"/>
    <mergeCell ref="B2279:C2283"/>
    <mergeCell ref="G2279:G2283"/>
    <mergeCell ref="D2280:E2280"/>
    <mergeCell ref="D2281:E2281"/>
    <mergeCell ref="D2282:E2282"/>
    <mergeCell ref="D2283:E2283"/>
    <mergeCell ref="B2284:C2288"/>
    <mergeCell ref="G2284:G2288"/>
    <mergeCell ref="D2285:E2285"/>
    <mergeCell ref="D2286:E2286"/>
    <mergeCell ref="D2287:E2287"/>
    <mergeCell ref="D2288:E2288"/>
    <mergeCell ref="B2254:B2258"/>
    <mergeCell ref="C2254:C2258"/>
    <mergeCell ref="G2254:G2258"/>
    <mergeCell ref="D2255:E2255"/>
    <mergeCell ref="D2256:E2256"/>
    <mergeCell ref="D2257:E2257"/>
    <mergeCell ref="D2258:E2258"/>
    <mergeCell ref="B2259:B2265"/>
    <mergeCell ref="C2259:C2265"/>
    <mergeCell ref="G2259:G2265"/>
    <mergeCell ref="D2260:E2260"/>
    <mergeCell ref="D2261:E2261"/>
    <mergeCell ref="D2262:E2262"/>
    <mergeCell ref="D2263:E2263"/>
    <mergeCell ref="D2264:E2264"/>
    <mergeCell ref="D2265:E2265"/>
    <mergeCell ref="B2266:B2272"/>
    <mergeCell ref="C2266:C2272"/>
    <mergeCell ref="G2266:G2272"/>
    <mergeCell ref="D2267:E2267"/>
    <mergeCell ref="D2268:E2268"/>
    <mergeCell ref="D2269:E2269"/>
    <mergeCell ref="D2270:E2270"/>
    <mergeCell ref="D2271:E2271"/>
    <mergeCell ref="D2272:E2272"/>
    <mergeCell ref="B2239:C2247"/>
    <mergeCell ref="G2239:G2247"/>
    <mergeCell ref="D2240:E2240"/>
    <mergeCell ref="D2241:E2241"/>
    <mergeCell ref="D2242:E2242"/>
    <mergeCell ref="D2243:E2243"/>
    <mergeCell ref="D2244:E2244"/>
    <mergeCell ref="D2245:E2245"/>
    <mergeCell ref="D2246:E2246"/>
    <mergeCell ref="D2247:E2247"/>
    <mergeCell ref="B2248:C2249"/>
    <mergeCell ref="G2248:G2249"/>
    <mergeCell ref="D2249:E2249"/>
    <mergeCell ref="B2250:G2250"/>
    <mergeCell ref="B2251:D2251"/>
    <mergeCell ref="B2252:B2253"/>
    <mergeCell ref="C2252:C2253"/>
    <mergeCell ref="G2252:G2253"/>
    <mergeCell ref="D2253:E2253"/>
    <mergeCell ref="B2215:C2226"/>
    <mergeCell ref="G2215:G2226"/>
    <mergeCell ref="D2216:E2216"/>
    <mergeCell ref="D2217:E2217"/>
    <mergeCell ref="D2218:E2218"/>
    <mergeCell ref="D2219:E2219"/>
    <mergeCell ref="D2220:E2220"/>
    <mergeCell ref="D2221:E2221"/>
    <mergeCell ref="D2222:E2222"/>
    <mergeCell ref="D2223:E2223"/>
    <mergeCell ref="D2224:E2224"/>
    <mergeCell ref="D2225:E2225"/>
    <mergeCell ref="D2226:E2226"/>
    <mergeCell ref="B2227:C2238"/>
    <mergeCell ref="G2227:G2238"/>
    <mergeCell ref="D2228:E2228"/>
    <mergeCell ref="D2229:E2229"/>
    <mergeCell ref="D2230:E2230"/>
    <mergeCell ref="D2231:E2231"/>
    <mergeCell ref="D2232:E2232"/>
    <mergeCell ref="D2233:E2233"/>
    <mergeCell ref="D2234:E2234"/>
    <mergeCell ref="D2235:E2235"/>
    <mergeCell ref="D2236:E2236"/>
    <mergeCell ref="D2237:E2237"/>
    <mergeCell ref="D2238:E2238"/>
    <mergeCell ref="B2193:B2203"/>
    <mergeCell ref="C2193:C2203"/>
    <mergeCell ref="G2193:G2203"/>
    <mergeCell ref="D2194:E2194"/>
    <mergeCell ref="D2195:E2195"/>
    <mergeCell ref="D2196:E2196"/>
    <mergeCell ref="D2197:E2197"/>
    <mergeCell ref="D2198:E2198"/>
    <mergeCell ref="D2199:E2199"/>
    <mergeCell ref="D2200:E2200"/>
    <mergeCell ref="D2201:E2201"/>
    <mergeCell ref="D2202:E2202"/>
    <mergeCell ref="D2203:E2203"/>
    <mergeCell ref="B2204:C2214"/>
    <mergeCell ref="G2204:G2214"/>
    <mergeCell ref="D2205:E2205"/>
    <mergeCell ref="D2206:E2206"/>
    <mergeCell ref="D2207:E2207"/>
    <mergeCell ref="D2208:E2208"/>
    <mergeCell ref="D2209:E2209"/>
    <mergeCell ref="D2210:E2210"/>
    <mergeCell ref="D2211:E2211"/>
    <mergeCell ref="D2212:E2212"/>
    <mergeCell ref="D2213:E2213"/>
    <mergeCell ref="D2214:E2214"/>
    <mergeCell ref="B2179:B2180"/>
    <mergeCell ref="C2179:C2180"/>
    <mergeCell ref="G2179:G2180"/>
    <mergeCell ref="D2180:E2180"/>
    <mergeCell ref="B2181:B2184"/>
    <mergeCell ref="C2181:C2184"/>
    <mergeCell ref="G2181:G2184"/>
    <mergeCell ref="D2182:E2182"/>
    <mergeCell ref="D2183:E2183"/>
    <mergeCell ref="D2184:E2184"/>
    <mergeCell ref="B2185:B2188"/>
    <mergeCell ref="C2185:C2188"/>
    <mergeCell ref="G2185:G2188"/>
    <mergeCell ref="D2186:E2186"/>
    <mergeCell ref="D2187:E2187"/>
    <mergeCell ref="D2188:E2188"/>
    <mergeCell ref="B2189:B2192"/>
    <mergeCell ref="C2189:C2192"/>
    <mergeCell ref="G2189:G2192"/>
    <mergeCell ref="D2190:E2190"/>
    <mergeCell ref="D2191:E2191"/>
    <mergeCell ref="D2192:E2192"/>
    <mergeCell ref="B2157:B2160"/>
    <mergeCell ref="C2157:C2160"/>
    <mergeCell ref="G2157:G2160"/>
    <mergeCell ref="D2158:E2158"/>
    <mergeCell ref="D2159:E2159"/>
    <mergeCell ref="D2160:E2160"/>
    <mergeCell ref="B2161:B2163"/>
    <mergeCell ref="C2161:C2163"/>
    <mergeCell ref="G2161:G2163"/>
    <mergeCell ref="D2162:E2162"/>
    <mergeCell ref="D2163:E2163"/>
    <mergeCell ref="B2164:B2166"/>
    <mergeCell ref="C2164:C2166"/>
    <mergeCell ref="G2164:G2166"/>
    <mergeCell ref="D2165:E2165"/>
    <mergeCell ref="D2166:E2166"/>
    <mergeCell ref="B2167:B2178"/>
    <mergeCell ref="C2167:C2178"/>
    <mergeCell ref="G2167:G2178"/>
    <mergeCell ref="D2168:E2168"/>
    <mergeCell ref="D2169:E2169"/>
    <mergeCell ref="D2170:E2170"/>
    <mergeCell ref="D2171:E2171"/>
    <mergeCell ref="D2172:E2172"/>
    <mergeCell ref="D2173:E2173"/>
    <mergeCell ref="D2174:E2174"/>
    <mergeCell ref="D2175:E2175"/>
    <mergeCell ref="D2176:E2176"/>
    <mergeCell ref="D2177:E2177"/>
    <mergeCell ref="D2178:E2178"/>
    <mergeCell ref="B2144:B2150"/>
    <mergeCell ref="C2144:C2150"/>
    <mergeCell ref="G2144:G2150"/>
    <mergeCell ref="D2145:E2145"/>
    <mergeCell ref="D2146:E2146"/>
    <mergeCell ref="D2147:E2147"/>
    <mergeCell ref="D2148:E2148"/>
    <mergeCell ref="D2149:E2149"/>
    <mergeCell ref="D2150:E2150"/>
    <mergeCell ref="B2151:B2156"/>
    <mergeCell ref="C2151:C2156"/>
    <mergeCell ref="G2151:G2156"/>
    <mergeCell ref="D2152:E2152"/>
    <mergeCell ref="D2153:E2153"/>
    <mergeCell ref="D2154:E2154"/>
    <mergeCell ref="D2155:E2155"/>
    <mergeCell ref="D2156:E2156"/>
    <mergeCell ref="B2128:B2130"/>
    <mergeCell ref="C2128:C2130"/>
    <mergeCell ref="G2128:G2130"/>
    <mergeCell ref="D2129:E2129"/>
    <mergeCell ref="D2130:E2130"/>
    <mergeCell ref="B2131:B2139"/>
    <mergeCell ref="C2131:C2139"/>
    <mergeCell ref="G2131:G2139"/>
    <mergeCell ref="D2132:E2132"/>
    <mergeCell ref="D2133:E2133"/>
    <mergeCell ref="D2134:E2134"/>
    <mergeCell ref="D2135:E2135"/>
    <mergeCell ref="D2136:E2136"/>
    <mergeCell ref="D2137:E2137"/>
    <mergeCell ref="D2138:E2138"/>
    <mergeCell ref="D2139:E2139"/>
    <mergeCell ref="B2140:B2143"/>
    <mergeCell ref="C2140:C2143"/>
    <mergeCell ref="G2140:G2143"/>
    <mergeCell ref="D2141:E2141"/>
    <mergeCell ref="D2142:E2142"/>
    <mergeCell ref="D2143:E2143"/>
    <mergeCell ref="B2113:B2119"/>
    <mergeCell ref="C2113:C2119"/>
    <mergeCell ref="G2113:G2119"/>
    <mergeCell ref="D2114:E2114"/>
    <mergeCell ref="D2115:E2115"/>
    <mergeCell ref="D2116:E2116"/>
    <mergeCell ref="D2117:E2117"/>
    <mergeCell ref="D2118:E2118"/>
    <mergeCell ref="D2119:E2119"/>
    <mergeCell ref="B2120:B2123"/>
    <mergeCell ref="C2120:C2123"/>
    <mergeCell ref="G2120:G2123"/>
    <mergeCell ref="D2121:E2121"/>
    <mergeCell ref="D2122:E2122"/>
    <mergeCell ref="D2123:E2123"/>
    <mergeCell ref="B2124:B2127"/>
    <mergeCell ref="C2124:C2127"/>
    <mergeCell ref="G2124:G2127"/>
    <mergeCell ref="D2125:E2125"/>
    <mergeCell ref="D2126:E2126"/>
    <mergeCell ref="D2127:E2127"/>
    <mergeCell ref="B2098:C2100"/>
    <mergeCell ref="G2098:G2100"/>
    <mergeCell ref="D2099:E2099"/>
    <mergeCell ref="D2100:E2100"/>
    <mergeCell ref="B2101:C2102"/>
    <mergeCell ref="G2101:G2102"/>
    <mergeCell ref="D2102:E2102"/>
    <mergeCell ref="B2103:C2104"/>
    <mergeCell ref="G2103:G2104"/>
    <mergeCell ref="D2104:E2104"/>
    <mergeCell ref="B2105:C2106"/>
    <mergeCell ref="G2105:G2106"/>
    <mergeCell ref="D2106:E2106"/>
    <mergeCell ref="B2107:G2107"/>
    <mergeCell ref="B2108:D2108"/>
    <mergeCell ref="B2109:B2112"/>
    <mergeCell ref="C2109:C2112"/>
    <mergeCell ref="G2109:G2112"/>
    <mergeCell ref="D2110:E2110"/>
    <mergeCell ref="D2111:E2111"/>
    <mergeCell ref="D2112:E2112"/>
    <mergeCell ref="B2085:B2093"/>
    <mergeCell ref="C2085:C2093"/>
    <mergeCell ref="G2085:G2093"/>
    <mergeCell ref="D2086:E2086"/>
    <mergeCell ref="D2087:E2087"/>
    <mergeCell ref="D2088:E2088"/>
    <mergeCell ref="D2089:E2089"/>
    <mergeCell ref="D2090:E2090"/>
    <mergeCell ref="D2091:E2091"/>
    <mergeCell ref="D2092:E2092"/>
    <mergeCell ref="D2093:E2093"/>
    <mergeCell ref="B2094:B2095"/>
    <mergeCell ref="C2094:C2095"/>
    <mergeCell ref="G2094:G2095"/>
    <mergeCell ref="D2095:E2095"/>
    <mergeCell ref="B2096:B2097"/>
    <mergeCell ref="C2096:C2097"/>
    <mergeCell ref="G2096:G2097"/>
    <mergeCell ref="D2097:E2097"/>
    <mergeCell ref="B2068:B2069"/>
    <mergeCell ref="C2068:C2069"/>
    <mergeCell ref="G2068:G2069"/>
    <mergeCell ref="D2069:E2069"/>
    <mergeCell ref="B2070:B2075"/>
    <mergeCell ref="C2070:C2075"/>
    <mergeCell ref="G2070:G2075"/>
    <mergeCell ref="D2071:E2071"/>
    <mergeCell ref="D2072:E2072"/>
    <mergeCell ref="D2073:E2073"/>
    <mergeCell ref="D2074:E2074"/>
    <mergeCell ref="D2075:E2075"/>
    <mergeCell ref="B2076:B2084"/>
    <mergeCell ref="C2076:C2084"/>
    <mergeCell ref="G2076:G2084"/>
    <mergeCell ref="D2077:E2077"/>
    <mergeCell ref="D2078:E2078"/>
    <mergeCell ref="D2079:E2079"/>
    <mergeCell ref="D2080:E2080"/>
    <mergeCell ref="D2081:E2081"/>
    <mergeCell ref="D2082:E2082"/>
    <mergeCell ref="D2083:E2083"/>
    <mergeCell ref="D2084:E2084"/>
    <mergeCell ref="B2050:B2051"/>
    <mergeCell ref="C2050:C2051"/>
    <mergeCell ref="G2050:G2051"/>
    <mergeCell ref="D2051:E2051"/>
    <mergeCell ref="B2052:B2053"/>
    <mergeCell ref="C2052:C2053"/>
    <mergeCell ref="G2052:G2053"/>
    <mergeCell ref="D2053:E2053"/>
    <mergeCell ref="B2055:D2055"/>
    <mergeCell ref="B2056:B2067"/>
    <mergeCell ref="C2056:C2067"/>
    <mergeCell ref="G2056:G2067"/>
    <mergeCell ref="D2057:E2057"/>
    <mergeCell ref="D2058:E2058"/>
    <mergeCell ref="D2059:E2059"/>
    <mergeCell ref="D2060:E2060"/>
    <mergeCell ref="D2061:E2061"/>
    <mergeCell ref="D2062:E2062"/>
    <mergeCell ref="D2063:E2063"/>
    <mergeCell ref="D2064:E2064"/>
    <mergeCell ref="D2065:E2065"/>
    <mergeCell ref="D2066:E2066"/>
    <mergeCell ref="D2067:E2067"/>
    <mergeCell ref="B2040:B2041"/>
    <mergeCell ref="C2040:C2041"/>
    <mergeCell ref="G2040:G2041"/>
    <mergeCell ref="D2041:E2041"/>
    <mergeCell ref="B2042:B2043"/>
    <mergeCell ref="C2042:C2043"/>
    <mergeCell ref="G2042:G2043"/>
    <mergeCell ref="D2043:E2043"/>
    <mergeCell ref="B2044:B2045"/>
    <mergeCell ref="C2044:C2045"/>
    <mergeCell ref="G2044:G2045"/>
    <mergeCell ref="D2045:E2045"/>
    <mergeCell ref="B2046:B2047"/>
    <mergeCell ref="C2046:C2047"/>
    <mergeCell ref="G2046:G2047"/>
    <mergeCell ref="D2047:E2047"/>
    <mergeCell ref="B2048:B2049"/>
    <mergeCell ref="C2048:C2049"/>
    <mergeCell ref="G2048:G2049"/>
    <mergeCell ref="D2049:E2049"/>
    <mergeCell ref="B2029:B2030"/>
    <mergeCell ref="C2029:C2030"/>
    <mergeCell ref="G2029:G2030"/>
    <mergeCell ref="D2030:E2030"/>
    <mergeCell ref="B2031:C2032"/>
    <mergeCell ref="G2031:G2032"/>
    <mergeCell ref="D2032:E2032"/>
    <mergeCell ref="B2033:B2034"/>
    <mergeCell ref="C2033:C2034"/>
    <mergeCell ref="G2033:G2034"/>
    <mergeCell ref="D2034:E2034"/>
    <mergeCell ref="B2035:D2035"/>
    <mergeCell ref="B2036:B2037"/>
    <mergeCell ref="C2036:C2037"/>
    <mergeCell ref="G2036:G2037"/>
    <mergeCell ref="D2037:E2037"/>
    <mergeCell ref="B2038:B2039"/>
    <mergeCell ref="C2038:C2039"/>
    <mergeCell ref="G2038:G2039"/>
    <mergeCell ref="D2039:E2039"/>
    <mergeCell ref="B2020:B2021"/>
    <mergeCell ref="C2020:C2021"/>
    <mergeCell ref="G2020:G2021"/>
    <mergeCell ref="D2021:E2021"/>
    <mergeCell ref="B2022:B2023"/>
    <mergeCell ref="C2022:C2023"/>
    <mergeCell ref="G2022:G2023"/>
    <mergeCell ref="D2023:E2023"/>
    <mergeCell ref="B2024:D2024"/>
    <mergeCell ref="B2025:B2026"/>
    <mergeCell ref="C2025:C2026"/>
    <mergeCell ref="G2025:G2026"/>
    <mergeCell ref="D2026:E2026"/>
    <mergeCell ref="B2027:B2028"/>
    <mergeCell ref="C2027:C2028"/>
    <mergeCell ref="G2027:G2028"/>
    <mergeCell ref="D2028:E2028"/>
    <mergeCell ref="B2010:B2011"/>
    <mergeCell ref="C2010:C2011"/>
    <mergeCell ref="G2010:G2011"/>
    <mergeCell ref="D2011:E2011"/>
    <mergeCell ref="B2012:B2013"/>
    <mergeCell ref="C2012:C2013"/>
    <mergeCell ref="G2012:G2013"/>
    <mergeCell ref="D2013:E2013"/>
    <mergeCell ref="B2014:B2015"/>
    <mergeCell ref="C2014:C2015"/>
    <mergeCell ref="G2014:G2015"/>
    <mergeCell ref="D2015:E2015"/>
    <mergeCell ref="B2016:B2017"/>
    <mergeCell ref="C2016:C2017"/>
    <mergeCell ref="G2016:G2017"/>
    <mergeCell ref="D2017:E2017"/>
    <mergeCell ref="B2018:B2019"/>
    <mergeCell ref="C2018:C2019"/>
    <mergeCell ref="G2018:G2019"/>
    <mergeCell ref="D2019:E2019"/>
    <mergeCell ref="B2000:B2001"/>
    <mergeCell ref="C2000:C2001"/>
    <mergeCell ref="G2000:G2001"/>
    <mergeCell ref="D2001:E2001"/>
    <mergeCell ref="B2002:B2003"/>
    <mergeCell ref="C2002:C2003"/>
    <mergeCell ref="G2002:G2003"/>
    <mergeCell ref="D2003:E2003"/>
    <mergeCell ref="B2004:B2005"/>
    <mergeCell ref="C2004:C2005"/>
    <mergeCell ref="G2004:G2005"/>
    <mergeCell ref="D2005:E2005"/>
    <mergeCell ref="B2006:B2007"/>
    <mergeCell ref="C2006:C2007"/>
    <mergeCell ref="G2006:G2007"/>
    <mergeCell ref="D2007:E2007"/>
    <mergeCell ref="B2008:B2009"/>
    <mergeCell ref="C2008:C2009"/>
    <mergeCell ref="G2008:G2009"/>
    <mergeCell ref="D2009:E2009"/>
    <mergeCell ref="B1990:B1991"/>
    <mergeCell ref="C1990:C1991"/>
    <mergeCell ref="G1990:G1991"/>
    <mergeCell ref="D1991:E1991"/>
    <mergeCell ref="B1992:B1993"/>
    <mergeCell ref="C1992:C1993"/>
    <mergeCell ref="G1992:G1993"/>
    <mergeCell ref="D1993:E1993"/>
    <mergeCell ref="B1994:B1995"/>
    <mergeCell ref="C1994:C1995"/>
    <mergeCell ref="G1994:G1995"/>
    <mergeCell ref="D1995:E1995"/>
    <mergeCell ref="B1996:B1997"/>
    <mergeCell ref="C1996:C1997"/>
    <mergeCell ref="G1996:G1997"/>
    <mergeCell ref="D1997:E1997"/>
    <mergeCell ref="B1998:B1999"/>
    <mergeCell ref="C1998:C1999"/>
    <mergeCell ref="G1998:G1999"/>
    <mergeCell ref="D1999:E1999"/>
    <mergeCell ref="B1980:B1981"/>
    <mergeCell ref="C1980:C1981"/>
    <mergeCell ref="G1980:G1981"/>
    <mergeCell ref="D1981:E1981"/>
    <mergeCell ref="B1982:B1983"/>
    <mergeCell ref="C1982:C1983"/>
    <mergeCell ref="G1982:G1983"/>
    <mergeCell ref="D1983:E1983"/>
    <mergeCell ref="B1984:B1985"/>
    <mergeCell ref="C1984:C1985"/>
    <mergeCell ref="G1984:G1985"/>
    <mergeCell ref="D1985:E1985"/>
    <mergeCell ref="B1986:B1987"/>
    <mergeCell ref="C1986:C1987"/>
    <mergeCell ref="G1986:G1987"/>
    <mergeCell ref="D1987:E1987"/>
    <mergeCell ref="B1988:B1989"/>
    <mergeCell ref="C1988:C1989"/>
    <mergeCell ref="G1988:G1989"/>
    <mergeCell ref="D1989:E1989"/>
    <mergeCell ref="B1970:B1971"/>
    <mergeCell ref="C1970:C1971"/>
    <mergeCell ref="G1970:G1971"/>
    <mergeCell ref="D1971:E1971"/>
    <mergeCell ref="B1972:B1973"/>
    <mergeCell ref="C1972:C1973"/>
    <mergeCell ref="G1972:G1973"/>
    <mergeCell ref="D1973:E1973"/>
    <mergeCell ref="B1974:G1974"/>
    <mergeCell ref="B1975:D1975"/>
    <mergeCell ref="B1976:B1977"/>
    <mergeCell ref="C1976:C1977"/>
    <mergeCell ref="G1976:G1977"/>
    <mergeCell ref="D1977:E1977"/>
    <mergeCell ref="B1978:B1979"/>
    <mergeCell ref="C1978:C1979"/>
    <mergeCell ref="G1978:G1979"/>
    <mergeCell ref="D1979:E1979"/>
    <mergeCell ref="B1961:B1962"/>
    <mergeCell ref="C1961:C1962"/>
    <mergeCell ref="G1961:G1962"/>
    <mergeCell ref="D1962:E1962"/>
    <mergeCell ref="B1963:B1964"/>
    <mergeCell ref="C1963:C1964"/>
    <mergeCell ref="G1963:G1964"/>
    <mergeCell ref="D1964:E1964"/>
    <mergeCell ref="B1965:B1966"/>
    <mergeCell ref="C1965:C1966"/>
    <mergeCell ref="G1965:G1966"/>
    <mergeCell ref="D1966:E1966"/>
    <mergeCell ref="B1967:D1967"/>
    <mergeCell ref="B1968:B1969"/>
    <mergeCell ref="C1968:C1969"/>
    <mergeCell ref="G1968:G1969"/>
    <mergeCell ref="D1969:E1969"/>
    <mergeCell ref="B1952:B1953"/>
    <mergeCell ref="C1952:C1953"/>
    <mergeCell ref="G1952:G1953"/>
    <mergeCell ref="D1953:E1953"/>
    <mergeCell ref="B1954:B1955"/>
    <mergeCell ref="C1954:C1955"/>
    <mergeCell ref="G1954:G1955"/>
    <mergeCell ref="D1955:E1955"/>
    <mergeCell ref="B1956:D1956"/>
    <mergeCell ref="B1957:B1958"/>
    <mergeCell ref="C1957:C1958"/>
    <mergeCell ref="G1957:G1958"/>
    <mergeCell ref="D1958:E1958"/>
    <mergeCell ref="B1959:B1960"/>
    <mergeCell ref="C1959:C1960"/>
    <mergeCell ref="G1959:G1960"/>
    <mergeCell ref="D1960:E1960"/>
    <mergeCell ref="B1942:B1943"/>
    <mergeCell ref="C1942:C1943"/>
    <mergeCell ref="G1942:G1943"/>
    <mergeCell ref="D1943:E1943"/>
    <mergeCell ref="B1944:B1945"/>
    <mergeCell ref="C1944:C1945"/>
    <mergeCell ref="G1944:G1945"/>
    <mergeCell ref="D1945:E1945"/>
    <mergeCell ref="B1946:B1947"/>
    <mergeCell ref="C1946:C1947"/>
    <mergeCell ref="G1946:G1947"/>
    <mergeCell ref="D1947:E1947"/>
    <mergeCell ref="B1948:B1949"/>
    <mergeCell ref="C1948:C1949"/>
    <mergeCell ref="G1948:G1949"/>
    <mergeCell ref="D1949:E1949"/>
    <mergeCell ref="B1950:B1951"/>
    <mergeCell ref="C1950:C1951"/>
    <mergeCell ref="G1950:G1951"/>
    <mergeCell ref="D1951:E1951"/>
    <mergeCell ref="B1933:B1934"/>
    <mergeCell ref="C1933:C1934"/>
    <mergeCell ref="G1933:G1934"/>
    <mergeCell ref="D1934:E1934"/>
    <mergeCell ref="B1935:B1936"/>
    <mergeCell ref="C1935:C1936"/>
    <mergeCell ref="G1935:G1936"/>
    <mergeCell ref="D1936:E1936"/>
    <mergeCell ref="B1937:B1938"/>
    <mergeCell ref="C1937:C1938"/>
    <mergeCell ref="G1937:G1938"/>
    <mergeCell ref="D1938:E1938"/>
    <mergeCell ref="B1939:D1939"/>
    <mergeCell ref="B1940:B1941"/>
    <mergeCell ref="C1940:C1941"/>
    <mergeCell ref="G1940:G1941"/>
    <mergeCell ref="D1941:E1941"/>
    <mergeCell ref="B1924:D1924"/>
    <mergeCell ref="B1925:B1926"/>
    <mergeCell ref="C1925:C1926"/>
    <mergeCell ref="G1925:G1926"/>
    <mergeCell ref="D1926:E1926"/>
    <mergeCell ref="B1927:B1928"/>
    <mergeCell ref="C1927:C1928"/>
    <mergeCell ref="G1927:G1928"/>
    <mergeCell ref="D1928:E1928"/>
    <mergeCell ref="B1929:B1930"/>
    <mergeCell ref="C1929:C1930"/>
    <mergeCell ref="G1929:G1930"/>
    <mergeCell ref="D1930:E1930"/>
    <mergeCell ref="B1931:B1932"/>
    <mergeCell ref="C1931:C1932"/>
    <mergeCell ref="G1931:G1932"/>
    <mergeCell ref="D1932:E1932"/>
    <mergeCell ref="B1914:B1915"/>
    <mergeCell ref="C1914:C1915"/>
    <mergeCell ref="G1914:G1915"/>
    <mergeCell ref="D1915:E1915"/>
    <mergeCell ref="B1916:B1917"/>
    <mergeCell ref="C1916:C1917"/>
    <mergeCell ref="G1916:G1917"/>
    <mergeCell ref="D1917:E1917"/>
    <mergeCell ref="B1918:B1919"/>
    <mergeCell ref="C1918:C1919"/>
    <mergeCell ref="G1918:G1919"/>
    <mergeCell ref="D1919:E1919"/>
    <mergeCell ref="B1920:B1921"/>
    <mergeCell ref="C1920:C1921"/>
    <mergeCell ref="G1920:G1921"/>
    <mergeCell ref="D1921:E1921"/>
    <mergeCell ref="B1922:B1923"/>
    <mergeCell ref="C1922:C1923"/>
    <mergeCell ref="G1922:G1923"/>
    <mergeCell ref="D1923:E1923"/>
    <mergeCell ref="B1904:B1905"/>
    <mergeCell ref="C1904:C1905"/>
    <mergeCell ref="G1904:G1905"/>
    <mergeCell ref="D1905:E1905"/>
    <mergeCell ref="B1906:B1907"/>
    <mergeCell ref="C1906:C1907"/>
    <mergeCell ref="G1906:G1907"/>
    <mergeCell ref="D1907:E1907"/>
    <mergeCell ref="B1908:B1909"/>
    <mergeCell ref="C1908:C1909"/>
    <mergeCell ref="G1908:G1909"/>
    <mergeCell ref="D1909:E1909"/>
    <mergeCell ref="B1910:B1911"/>
    <mergeCell ref="C1910:C1911"/>
    <mergeCell ref="G1910:G1911"/>
    <mergeCell ref="D1911:E1911"/>
    <mergeCell ref="B1912:B1913"/>
    <mergeCell ref="C1912:C1913"/>
    <mergeCell ref="G1912:G1913"/>
    <mergeCell ref="D1913:E1913"/>
    <mergeCell ref="B1895:B1896"/>
    <mergeCell ref="C1895:C1896"/>
    <mergeCell ref="G1895:G1896"/>
    <mergeCell ref="D1896:E1896"/>
    <mergeCell ref="B1897:B1898"/>
    <mergeCell ref="C1897:C1898"/>
    <mergeCell ref="G1897:G1898"/>
    <mergeCell ref="D1898:E1898"/>
    <mergeCell ref="B1899:D1899"/>
    <mergeCell ref="B1900:B1901"/>
    <mergeCell ref="C1900:C1901"/>
    <mergeCell ref="G1900:G1901"/>
    <mergeCell ref="D1901:E1901"/>
    <mergeCell ref="B1902:B1903"/>
    <mergeCell ref="C1902:C1903"/>
    <mergeCell ref="G1902:G1903"/>
    <mergeCell ref="D1903:E1903"/>
    <mergeCell ref="B1886:B1887"/>
    <mergeCell ref="C1886:C1887"/>
    <mergeCell ref="G1886:G1887"/>
    <mergeCell ref="D1887:E1887"/>
    <mergeCell ref="B1888:B1889"/>
    <mergeCell ref="C1888:C1889"/>
    <mergeCell ref="G1888:G1889"/>
    <mergeCell ref="D1889:E1889"/>
    <mergeCell ref="B1890:B1891"/>
    <mergeCell ref="C1890:C1891"/>
    <mergeCell ref="G1890:G1891"/>
    <mergeCell ref="D1891:E1891"/>
    <mergeCell ref="B1892:D1892"/>
    <mergeCell ref="B1893:B1894"/>
    <mergeCell ref="C1893:C1894"/>
    <mergeCell ref="G1893:G1894"/>
    <mergeCell ref="D1894:E1894"/>
    <mergeCell ref="B1876:C1877"/>
    <mergeCell ref="G1876:G1877"/>
    <mergeCell ref="D1877:E1877"/>
    <mergeCell ref="B1878:D1878"/>
    <mergeCell ref="B1879:B1880"/>
    <mergeCell ref="C1879:C1880"/>
    <mergeCell ref="G1879:G1880"/>
    <mergeCell ref="D1880:E1880"/>
    <mergeCell ref="B1881:B1882"/>
    <mergeCell ref="C1881:C1882"/>
    <mergeCell ref="G1881:G1882"/>
    <mergeCell ref="D1882:E1882"/>
    <mergeCell ref="B1883:B1884"/>
    <mergeCell ref="C1883:C1884"/>
    <mergeCell ref="G1883:G1884"/>
    <mergeCell ref="D1884:E1884"/>
    <mergeCell ref="B1885:D1885"/>
    <mergeCell ref="D1862:E1862"/>
    <mergeCell ref="B1863:C1865"/>
    <mergeCell ref="G1863:G1865"/>
    <mergeCell ref="D1864:E1864"/>
    <mergeCell ref="D1865:E1865"/>
    <mergeCell ref="B1866:C1869"/>
    <mergeCell ref="G1866:G1869"/>
    <mergeCell ref="D1867:E1867"/>
    <mergeCell ref="D1868:E1868"/>
    <mergeCell ref="D1869:E1869"/>
    <mergeCell ref="B1870:C1872"/>
    <mergeCell ref="G1870:G1872"/>
    <mergeCell ref="D1871:E1871"/>
    <mergeCell ref="D1872:E1872"/>
    <mergeCell ref="B1873:D1873"/>
    <mergeCell ref="B1874:C1875"/>
    <mergeCell ref="G1874:G1875"/>
    <mergeCell ref="D1875:E1875"/>
    <mergeCell ref="D1845:E1845"/>
    <mergeCell ref="D1846:E1846"/>
    <mergeCell ref="D1847:E1847"/>
    <mergeCell ref="D1848:E1848"/>
    <mergeCell ref="D1849:E1849"/>
    <mergeCell ref="D1850:E1850"/>
    <mergeCell ref="D1851:E1851"/>
    <mergeCell ref="D1852:E1852"/>
    <mergeCell ref="D1853:E1853"/>
    <mergeCell ref="D1854:E1854"/>
    <mergeCell ref="D1855:E1855"/>
    <mergeCell ref="D1856:E1856"/>
    <mergeCell ref="D1857:E1857"/>
    <mergeCell ref="D1858:E1858"/>
    <mergeCell ref="D1859:E1859"/>
    <mergeCell ref="D1860:E1860"/>
    <mergeCell ref="D1861:E1861"/>
    <mergeCell ref="D1828:E1828"/>
    <mergeCell ref="D1829:E1829"/>
    <mergeCell ref="D1830:E1830"/>
    <mergeCell ref="D1831:E1831"/>
    <mergeCell ref="D1832:E1832"/>
    <mergeCell ref="D1833:E1833"/>
    <mergeCell ref="D1834:E1834"/>
    <mergeCell ref="D1835:E1835"/>
    <mergeCell ref="D1836:E1836"/>
    <mergeCell ref="D1837:E1837"/>
    <mergeCell ref="D1838:E1838"/>
    <mergeCell ref="D1839:E1839"/>
    <mergeCell ref="D1840:E1840"/>
    <mergeCell ref="D1841:E1841"/>
    <mergeCell ref="D1842:E1842"/>
    <mergeCell ref="D1843:E1843"/>
    <mergeCell ref="D1844:E1844"/>
    <mergeCell ref="B1801:B1804"/>
    <mergeCell ref="C1801:C1804"/>
    <mergeCell ref="G1801:G1804"/>
    <mergeCell ref="D1802:E1802"/>
    <mergeCell ref="D1803:E1803"/>
    <mergeCell ref="D1804:E1804"/>
    <mergeCell ref="B1806:D1806"/>
    <mergeCell ref="B1807:B1812"/>
    <mergeCell ref="C1807:C1812"/>
    <mergeCell ref="G1807:G1812"/>
    <mergeCell ref="D1808:E1808"/>
    <mergeCell ref="D1809:E1809"/>
    <mergeCell ref="D1810:E1810"/>
    <mergeCell ref="D1811:E1811"/>
    <mergeCell ref="D1812:E1812"/>
    <mergeCell ref="B1813:B1862"/>
    <mergeCell ref="C1813:C1862"/>
    <mergeCell ref="G1813:G1862"/>
    <mergeCell ref="D1814:E1814"/>
    <mergeCell ref="D1815:E1815"/>
    <mergeCell ref="D1816:E1816"/>
    <mergeCell ref="D1817:E1817"/>
    <mergeCell ref="D1818:E1818"/>
    <mergeCell ref="D1819:E1819"/>
    <mergeCell ref="D1820:E1820"/>
    <mergeCell ref="D1821:E1821"/>
    <mergeCell ref="D1822:E1822"/>
    <mergeCell ref="D1823:E1823"/>
    <mergeCell ref="D1824:E1824"/>
    <mergeCell ref="D1825:E1825"/>
    <mergeCell ref="D1826:E1826"/>
    <mergeCell ref="D1827:E1827"/>
    <mergeCell ref="D1788:E1788"/>
    <mergeCell ref="D1789:E1789"/>
    <mergeCell ref="B1790:D1790"/>
    <mergeCell ref="B1791:B1793"/>
    <mergeCell ref="C1791:C1793"/>
    <mergeCell ref="G1791:G1793"/>
    <mergeCell ref="D1792:E1792"/>
    <mergeCell ref="D1793:E1793"/>
    <mergeCell ref="B1794:D1794"/>
    <mergeCell ref="B1795:B1799"/>
    <mergeCell ref="C1795:C1799"/>
    <mergeCell ref="G1795:G1799"/>
    <mergeCell ref="D1796:E1796"/>
    <mergeCell ref="D1797:E1797"/>
    <mergeCell ref="D1798:E1798"/>
    <mergeCell ref="D1799:E1799"/>
    <mergeCell ref="B1800:D1800"/>
    <mergeCell ref="D1771:E1771"/>
    <mergeCell ref="D1772:E1772"/>
    <mergeCell ref="D1773:E1773"/>
    <mergeCell ref="D1774:E1774"/>
    <mergeCell ref="D1775:E1775"/>
    <mergeCell ref="D1776:E1776"/>
    <mergeCell ref="D1777:E1777"/>
    <mergeCell ref="D1778:E1778"/>
    <mergeCell ref="D1779:E1779"/>
    <mergeCell ref="D1780:E1780"/>
    <mergeCell ref="D1781:E1781"/>
    <mergeCell ref="D1782:E1782"/>
    <mergeCell ref="D1783:E1783"/>
    <mergeCell ref="D1784:E1784"/>
    <mergeCell ref="D1785:E1785"/>
    <mergeCell ref="D1786:E1786"/>
    <mergeCell ref="D1787:E1787"/>
    <mergeCell ref="D1741:E1741"/>
    <mergeCell ref="D1742:E1742"/>
    <mergeCell ref="D1743:E1743"/>
    <mergeCell ref="D1744:E1744"/>
    <mergeCell ref="B1745:D1745"/>
    <mergeCell ref="B1746:B1789"/>
    <mergeCell ref="C1746:C1789"/>
    <mergeCell ref="G1746:G1789"/>
    <mergeCell ref="D1747:E1747"/>
    <mergeCell ref="D1748:E1748"/>
    <mergeCell ref="D1749:E1749"/>
    <mergeCell ref="D1750:E1750"/>
    <mergeCell ref="D1751:E1751"/>
    <mergeCell ref="D1752:E1752"/>
    <mergeCell ref="D1753:E1753"/>
    <mergeCell ref="D1754:E1754"/>
    <mergeCell ref="D1755:E1755"/>
    <mergeCell ref="D1756:E1756"/>
    <mergeCell ref="D1757:E1757"/>
    <mergeCell ref="D1758:E1758"/>
    <mergeCell ref="D1759:E1759"/>
    <mergeCell ref="D1760:E1760"/>
    <mergeCell ref="D1761:E1761"/>
    <mergeCell ref="D1762:E1762"/>
    <mergeCell ref="D1763:E1763"/>
    <mergeCell ref="D1764:E1764"/>
    <mergeCell ref="D1765:E1765"/>
    <mergeCell ref="D1766:E1766"/>
    <mergeCell ref="D1767:E1767"/>
    <mergeCell ref="D1768:E1768"/>
    <mergeCell ref="D1769:E1769"/>
    <mergeCell ref="D1770:E1770"/>
    <mergeCell ref="D1724:E1724"/>
    <mergeCell ref="D1725:E1725"/>
    <mergeCell ref="D1726:E1726"/>
    <mergeCell ref="D1727:E1727"/>
    <mergeCell ref="D1728:E1728"/>
    <mergeCell ref="D1729:E1729"/>
    <mergeCell ref="D1730:E1730"/>
    <mergeCell ref="D1731:E1731"/>
    <mergeCell ref="D1732:E1732"/>
    <mergeCell ref="D1733:E1733"/>
    <mergeCell ref="D1734:E1734"/>
    <mergeCell ref="D1735:E1735"/>
    <mergeCell ref="D1736:E1736"/>
    <mergeCell ref="D1737:E1737"/>
    <mergeCell ref="D1738:E1738"/>
    <mergeCell ref="D1739:E1739"/>
    <mergeCell ref="D1740:E1740"/>
    <mergeCell ref="D1707:E1707"/>
    <mergeCell ref="D1708:E1708"/>
    <mergeCell ref="D1709:E1709"/>
    <mergeCell ref="D1710:E1710"/>
    <mergeCell ref="D1711:E1711"/>
    <mergeCell ref="D1712:E1712"/>
    <mergeCell ref="D1713:E1713"/>
    <mergeCell ref="D1714:E1714"/>
    <mergeCell ref="D1715:E1715"/>
    <mergeCell ref="D1716:E1716"/>
    <mergeCell ref="D1717:E1717"/>
    <mergeCell ref="D1718:E1718"/>
    <mergeCell ref="D1719:E1719"/>
    <mergeCell ref="D1720:E1720"/>
    <mergeCell ref="D1721:E1721"/>
    <mergeCell ref="D1722:E1722"/>
    <mergeCell ref="D1723:E1723"/>
    <mergeCell ref="D1677:E1677"/>
    <mergeCell ref="D1678:E1678"/>
    <mergeCell ref="D1679:E1679"/>
    <mergeCell ref="D1680:E1680"/>
    <mergeCell ref="D1681:E1681"/>
    <mergeCell ref="B1682:B1744"/>
    <mergeCell ref="C1682:C1744"/>
    <mergeCell ref="G1682:G1744"/>
    <mergeCell ref="D1683:E1683"/>
    <mergeCell ref="D1684:E1684"/>
    <mergeCell ref="D1685:E1685"/>
    <mergeCell ref="D1686:E1686"/>
    <mergeCell ref="D1687:E1687"/>
    <mergeCell ref="D1688:E1688"/>
    <mergeCell ref="D1689:E1689"/>
    <mergeCell ref="D1690:E1690"/>
    <mergeCell ref="D1691:E1691"/>
    <mergeCell ref="D1692:E1692"/>
    <mergeCell ref="D1693:E1693"/>
    <mergeCell ref="D1694:E1694"/>
    <mergeCell ref="D1695:E1695"/>
    <mergeCell ref="D1696:E1696"/>
    <mergeCell ref="D1697:E1697"/>
    <mergeCell ref="D1698:E1698"/>
    <mergeCell ref="D1699:E1699"/>
    <mergeCell ref="D1700:E1700"/>
    <mergeCell ref="D1701:E1701"/>
    <mergeCell ref="D1702:E1702"/>
    <mergeCell ref="D1703:E1703"/>
    <mergeCell ref="D1704:E1704"/>
    <mergeCell ref="D1705:E1705"/>
    <mergeCell ref="D1706:E1706"/>
    <mergeCell ref="D1660:E1660"/>
    <mergeCell ref="D1661:E1661"/>
    <mergeCell ref="D1662:E1662"/>
    <mergeCell ref="D1663:E1663"/>
    <mergeCell ref="D1664:E1664"/>
    <mergeCell ref="D1665:E1665"/>
    <mergeCell ref="D1666:E1666"/>
    <mergeCell ref="D1667:E1667"/>
    <mergeCell ref="D1668:E1668"/>
    <mergeCell ref="D1669:E1669"/>
    <mergeCell ref="D1670:E1670"/>
    <mergeCell ref="D1671:E1671"/>
    <mergeCell ref="D1672:E1672"/>
    <mergeCell ref="D1673:E1673"/>
    <mergeCell ref="D1674:E1674"/>
    <mergeCell ref="D1675:E1675"/>
    <mergeCell ref="D1676:E1676"/>
    <mergeCell ref="D1643:E1643"/>
    <mergeCell ref="D1644:E1644"/>
    <mergeCell ref="D1645:E1645"/>
    <mergeCell ref="D1646:E1646"/>
    <mergeCell ref="D1647:E1647"/>
    <mergeCell ref="D1648:E1648"/>
    <mergeCell ref="D1649:E1649"/>
    <mergeCell ref="D1650:E1650"/>
    <mergeCell ref="D1651:E1651"/>
    <mergeCell ref="D1652:E1652"/>
    <mergeCell ref="D1653:E1653"/>
    <mergeCell ref="D1654:E1654"/>
    <mergeCell ref="D1655:E1655"/>
    <mergeCell ref="D1656:E1656"/>
    <mergeCell ref="D1657:E1657"/>
    <mergeCell ref="D1658:E1658"/>
    <mergeCell ref="D1659:E1659"/>
    <mergeCell ref="D1613:E1613"/>
    <mergeCell ref="D1614:E1614"/>
    <mergeCell ref="D1615:E1615"/>
    <mergeCell ref="D1616:E1616"/>
    <mergeCell ref="D1617:E1617"/>
    <mergeCell ref="B1618:D1618"/>
    <mergeCell ref="B1619:B1681"/>
    <mergeCell ref="C1619:C1681"/>
    <mergeCell ref="G1619:G1681"/>
    <mergeCell ref="D1620:E1620"/>
    <mergeCell ref="D1621:E1621"/>
    <mergeCell ref="D1622:E1622"/>
    <mergeCell ref="D1623:E1623"/>
    <mergeCell ref="D1624:E1624"/>
    <mergeCell ref="D1625:E1625"/>
    <mergeCell ref="D1626:E1626"/>
    <mergeCell ref="D1627:E1627"/>
    <mergeCell ref="D1628:E1628"/>
    <mergeCell ref="D1629:E1629"/>
    <mergeCell ref="D1630:E1630"/>
    <mergeCell ref="D1631:E1631"/>
    <mergeCell ref="D1632:E1632"/>
    <mergeCell ref="D1633:E1633"/>
    <mergeCell ref="D1634:E1634"/>
    <mergeCell ref="D1635:E1635"/>
    <mergeCell ref="D1636:E1636"/>
    <mergeCell ref="D1637:E1637"/>
    <mergeCell ref="D1638:E1638"/>
    <mergeCell ref="D1639:E1639"/>
    <mergeCell ref="D1640:E1640"/>
    <mergeCell ref="D1641:E1641"/>
    <mergeCell ref="D1642:E1642"/>
    <mergeCell ref="D1596:E1596"/>
    <mergeCell ref="D1597:E1597"/>
    <mergeCell ref="D1598:E1598"/>
    <mergeCell ref="D1599:E1599"/>
    <mergeCell ref="D1600:E1600"/>
    <mergeCell ref="D1601:E1601"/>
    <mergeCell ref="D1602:E1602"/>
    <mergeCell ref="D1603:E1603"/>
    <mergeCell ref="D1604:E1604"/>
    <mergeCell ref="D1605:E1605"/>
    <mergeCell ref="D1606:E1606"/>
    <mergeCell ref="D1607:E1607"/>
    <mergeCell ref="D1608:E1608"/>
    <mergeCell ref="D1609:E1609"/>
    <mergeCell ref="D1610:E1610"/>
    <mergeCell ref="D1611:E1611"/>
    <mergeCell ref="D1612:E1612"/>
    <mergeCell ref="D1566:E1566"/>
    <mergeCell ref="B1567:B1617"/>
    <mergeCell ref="C1567:C1617"/>
    <mergeCell ref="G1567:G1617"/>
    <mergeCell ref="D1568:E1568"/>
    <mergeCell ref="D1569:E1569"/>
    <mergeCell ref="D1570:E1570"/>
    <mergeCell ref="D1571:E1571"/>
    <mergeCell ref="D1572:E1572"/>
    <mergeCell ref="D1573:E1573"/>
    <mergeCell ref="D1574:E1574"/>
    <mergeCell ref="D1575:E1575"/>
    <mergeCell ref="D1576:E1576"/>
    <mergeCell ref="D1577:E1577"/>
    <mergeCell ref="D1578:E1578"/>
    <mergeCell ref="D1579:E1579"/>
    <mergeCell ref="D1580:E1580"/>
    <mergeCell ref="D1581:E1581"/>
    <mergeCell ref="D1582:E1582"/>
    <mergeCell ref="D1583:E1583"/>
    <mergeCell ref="D1584:E1584"/>
    <mergeCell ref="D1585:E1585"/>
    <mergeCell ref="D1586:E1586"/>
    <mergeCell ref="D1587:E1587"/>
    <mergeCell ref="D1588:E1588"/>
    <mergeCell ref="D1589:E1589"/>
    <mergeCell ref="D1590:E1590"/>
    <mergeCell ref="D1591:E1591"/>
    <mergeCell ref="D1592:E1592"/>
    <mergeCell ref="D1593:E1593"/>
    <mergeCell ref="D1594:E1594"/>
    <mergeCell ref="D1595:E1595"/>
    <mergeCell ref="D1549:E1549"/>
    <mergeCell ref="D1550:E1550"/>
    <mergeCell ref="D1551:E1551"/>
    <mergeCell ref="D1552:E1552"/>
    <mergeCell ref="D1553:E1553"/>
    <mergeCell ref="D1554:E1554"/>
    <mergeCell ref="D1555:E1555"/>
    <mergeCell ref="D1556:E1556"/>
    <mergeCell ref="D1557:E1557"/>
    <mergeCell ref="D1558:E1558"/>
    <mergeCell ref="D1559:E1559"/>
    <mergeCell ref="D1560:E1560"/>
    <mergeCell ref="D1561:E1561"/>
    <mergeCell ref="D1562:E1562"/>
    <mergeCell ref="D1563:E1563"/>
    <mergeCell ref="D1564:E1564"/>
    <mergeCell ref="D1565:E1565"/>
    <mergeCell ref="D1532:E1532"/>
    <mergeCell ref="D1533:E1533"/>
    <mergeCell ref="D1534:E1534"/>
    <mergeCell ref="D1535:E1535"/>
    <mergeCell ref="D1536:E1536"/>
    <mergeCell ref="D1537:E1537"/>
    <mergeCell ref="D1538:E1538"/>
    <mergeCell ref="D1539:E1539"/>
    <mergeCell ref="D1540:E1540"/>
    <mergeCell ref="D1541:E1541"/>
    <mergeCell ref="D1542:E1542"/>
    <mergeCell ref="D1543:E1543"/>
    <mergeCell ref="D1544:E1544"/>
    <mergeCell ref="D1545:E1545"/>
    <mergeCell ref="D1546:E1546"/>
    <mergeCell ref="D1547:E1547"/>
    <mergeCell ref="D1548:E1548"/>
    <mergeCell ref="B1503:B1512"/>
    <mergeCell ref="C1503:C1512"/>
    <mergeCell ref="G1503:G1512"/>
    <mergeCell ref="D1504:E1504"/>
    <mergeCell ref="D1505:E1505"/>
    <mergeCell ref="D1506:E1506"/>
    <mergeCell ref="D1507:E1507"/>
    <mergeCell ref="D1508:E1508"/>
    <mergeCell ref="D1509:E1509"/>
    <mergeCell ref="D1510:E1510"/>
    <mergeCell ref="D1511:E1511"/>
    <mergeCell ref="D1512:E1512"/>
    <mergeCell ref="B1514:D1514"/>
    <mergeCell ref="B1515:D1515"/>
    <mergeCell ref="B1516:B1566"/>
    <mergeCell ref="C1516:C1566"/>
    <mergeCell ref="G1516:G1566"/>
    <mergeCell ref="D1517:E1517"/>
    <mergeCell ref="D1518:E1518"/>
    <mergeCell ref="D1519:E1519"/>
    <mergeCell ref="D1520:E1520"/>
    <mergeCell ref="D1521:E1521"/>
    <mergeCell ref="D1522:E1522"/>
    <mergeCell ref="D1523:E1523"/>
    <mergeCell ref="D1524:E1524"/>
    <mergeCell ref="D1525:E1525"/>
    <mergeCell ref="D1526:E1526"/>
    <mergeCell ref="D1527:E1527"/>
    <mergeCell ref="D1528:E1528"/>
    <mergeCell ref="D1529:E1529"/>
    <mergeCell ref="D1530:E1530"/>
    <mergeCell ref="D1531:E1531"/>
    <mergeCell ref="D1481:E1481"/>
    <mergeCell ref="D1482:E1482"/>
    <mergeCell ref="D1483:E1483"/>
    <mergeCell ref="D1484:E1484"/>
    <mergeCell ref="B1485:B1487"/>
    <mergeCell ref="C1485:C1487"/>
    <mergeCell ref="G1485:G1487"/>
    <mergeCell ref="D1486:E1486"/>
    <mergeCell ref="D1487:E1487"/>
    <mergeCell ref="B1488:B1502"/>
    <mergeCell ref="C1488:C1502"/>
    <mergeCell ref="G1488:G1502"/>
    <mergeCell ref="D1489:E1489"/>
    <mergeCell ref="D1490:E1490"/>
    <mergeCell ref="D1491:E1491"/>
    <mergeCell ref="D1492:E1492"/>
    <mergeCell ref="D1493:E1493"/>
    <mergeCell ref="D1494:E1494"/>
    <mergeCell ref="D1495:E1495"/>
    <mergeCell ref="D1496:E1496"/>
    <mergeCell ref="D1497:E1497"/>
    <mergeCell ref="D1498:E1498"/>
    <mergeCell ref="D1499:E1499"/>
    <mergeCell ref="D1500:E1500"/>
    <mergeCell ref="D1501:E1501"/>
    <mergeCell ref="D1502:E1502"/>
    <mergeCell ref="D1464:E1464"/>
    <mergeCell ref="D1465:E1465"/>
    <mergeCell ref="D1466:E1466"/>
    <mergeCell ref="D1467:E1467"/>
    <mergeCell ref="D1468:E1468"/>
    <mergeCell ref="D1469:E1469"/>
    <mergeCell ref="D1470:E1470"/>
    <mergeCell ref="D1471:E1471"/>
    <mergeCell ref="D1472:E1472"/>
    <mergeCell ref="D1473:E1473"/>
    <mergeCell ref="D1474:E1474"/>
    <mergeCell ref="D1475:E1475"/>
    <mergeCell ref="D1476:E1476"/>
    <mergeCell ref="D1477:E1477"/>
    <mergeCell ref="D1478:E1478"/>
    <mergeCell ref="D1479:E1479"/>
    <mergeCell ref="D1480:E1480"/>
    <mergeCell ref="D1434:E1434"/>
    <mergeCell ref="D1435:E1435"/>
    <mergeCell ref="D1436:E1436"/>
    <mergeCell ref="D1437:E1437"/>
    <mergeCell ref="D1438:E1438"/>
    <mergeCell ref="D1439:E1439"/>
    <mergeCell ref="D1440:E1440"/>
    <mergeCell ref="B1441:B1484"/>
    <mergeCell ref="C1441:C1484"/>
    <mergeCell ref="G1441:G1484"/>
    <mergeCell ref="D1442:E1442"/>
    <mergeCell ref="D1443:E1443"/>
    <mergeCell ref="D1444:E1444"/>
    <mergeCell ref="D1445:E1445"/>
    <mergeCell ref="D1446:E1446"/>
    <mergeCell ref="D1447:E1447"/>
    <mergeCell ref="D1448:E1448"/>
    <mergeCell ref="D1449:E1449"/>
    <mergeCell ref="D1450:E1450"/>
    <mergeCell ref="D1451:E1451"/>
    <mergeCell ref="D1452:E1452"/>
    <mergeCell ref="D1453:E1453"/>
    <mergeCell ref="D1454:E1454"/>
    <mergeCell ref="D1455:E1455"/>
    <mergeCell ref="D1456:E1456"/>
    <mergeCell ref="D1457:E1457"/>
    <mergeCell ref="D1458:E1458"/>
    <mergeCell ref="D1459:E1459"/>
    <mergeCell ref="D1460:E1460"/>
    <mergeCell ref="D1461:E1461"/>
    <mergeCell ref="D1462:E1462"/>
    <mergeCell ref="D1463:E1463"/>
    <mergeCell ref="D1417:E1417"/>
    <mergeCell ref="D1418:E1418"/>
    <mergeCell ref="D1419:E1419"/>
    <mergeCell ref="D1420:E1420"/>
    <mergeCell ref="D1421:E1421"/>
    <mergeCell ref="D1422:E1422"/>
    <mergeCell ref="D1423:E1423"/>
    <mergeCell ref="D1424:E1424"/>
    <mergeCell ref="D1425:E1425"/>
    <mergeCell ref="D1426:E1426"/>
    <mergeCell ref="D1427:E1427"/>
    <mergeCell ref="D1428:E1428"/>
    <mergeCell ref="D1429:E1429"/>
    <mergeCell ref="D1430:E1430"/>
    <mergeCell ref="D1431:E1431"/>
    <mergeCell ref="D1432:E1432"/>
    <mergeCell ref="D1433:E1433"/>
    <mergeCell ref="B1389:B1394"/>
    <mergeCell ref="C1389:C1394"/>
    <mergeCell ref="G1389:G1394"/>
    <mergeCell ref="D1390:E1390"/>
    <mergeCell ref="D1391:E1391"/>
    <mergeCell ref="D1392:E1392"/>
    <mergeCell ref="D1393:E1393"/>
    <mergeCell ref="D1394:E1394"/>
    <mergeCell ref="B1395:G1395"/>
    <mergeCell ref="B1396:D1396"/>
    <mergeCell ref="B1397:B1440"/>
    <mergeCell ref="C1397:C1440"/>
    <mergeCell ref="G1397:G1440"/>
    <mergeCell ref="D1398:E1398"/>
    <mergeCell ref="D1399:E1399"/>
    <mergeCell ref="D1400:E1400"/>
    <mergeCell ref="D1401:E1401"/>
    <mergeCell ref="D1402:E1402"/>
    <mergeCell ref="D1403:E1403"/>
    <mergeCell ref="D1404:E1404"/>
    <mergeCell ref="D1405:E1405"/>
    <mergeCell ref="D1406:E1406"/>
    <mergeCell ref="D1407:E1407"/>
    <mergeCell ref="D1408:E1408"/>
    <mergeCell ref="D1409:E1409"/>
    <mergeCell ref="D1410:E1410"/>
    <mergeCell ref="D1411:E1411"/>
    <mergeCell ref="D1412:E1412"/>
    <mergeCell ref="D1413:E1413"/>
    <mergeCell ref="D1414:E1414"/>
    <mergeCell ref="D1415:E1415"/>
    <mergeCell ref="D1416:E1416"/>
    <mergeCell ref="D1368:E1368"/>
    <mergeCell ref="D1369:E1369"/>
    <mergeCell ref="B1370:C1373"/>
    <mergeCell ref="G1370:G1373"/>
    <mergeCell ref="D1371:E1371"/>
    <mergeCell ref="D1372:E1372"/>
    <mergeCell ref="D1373:E1373"/>
    <mergeCell ref="B1374:C1376"/>
    <mergeCell ref="G1374:G1376"/>
    <mergeCell ref="D1375:E1375"/>
    <mergeCell ref="D1376:E1376"/>
    <mergeCell ref="B1377:C1379"/>
    <mergeCell ref="G1377:G1379"/>
    <mergeCell ref="D1378:E1378"/>
    <mergeCell ref="D1379:E1379"/>
    <mergeCell ref="B1381:D1381"/>
    <mergeCell ref="B1382:B1388"/>
    <mergeCell ref="C1382:C1388"/>
    <mergeCell ref="G1382:G1388"/>
    <mergeCell ref="D1383:E1383"/>
    <mergeCell ref="D1384:E1384"/>
    <mergeCell ref="D1385:E1385"/>
    <mergeCell ref="D1386:E1386"/>
    <mergeCell ref="D1387:E1387"/>
    <mergeCell ref="D1388:E1388"/>
    <mergeCell ref="D1351:E1351"/>
    <mergeCell ref="D1352:E1352"/>
    <mergeCell ref="D1353:E1353"/>
    <mergeCell ref="D1354:E1354"/>
    <mergeCell ref="D1355:E1355"/>
    <mergeCell ref="D1356:E1356"/>
    <mergeCell ref="D1357:E1357"/>
    <mergeCell ref="D1358:E1358"/>
    <mergeCell ref="D1359:E1359"/>
    <mergeCell ref="D1360:E1360"/>
    <mergeCell ref="D1361:E1361"/>
    <mergeCell ref="D1362:E1362"/>
    <mergeCell ref="D1363:E1363"/>
    <mergeCell ref="D1364:E1364"/>
    <mergeCell ref="D1365:E1365"/>
    <mergeCell ref="D1366:E1366"/>
    <mergeCell ref="D1367:E1367"/>
    <mergeCell ref="B1322:B1325"/>
    <mergeCell ref="C1322:C1325"/>
    <mergeCell ref="G1322:G1325"/>
    <mergeCell ref="D1323:E1323"/>
    <mergeCell ref="D1324:E1324"/>
    <mergeCell ref="D1325:E1325"/>
    <mergeCell ref="B1326:C1369"/>
    <mergeCell ref="G1326:G1369"/>
    <mergeCell ref="D1327:E1327"/>
    <mergeCell ref="D1328:E1328"/>
    <mergeCell ref="D1329:E1329"/>
    <mergeCell ref="D1330:E1330"/>
    <mergeCell ref="D1331:E1331"/>
    <mergeCell ref="D1332:E1332"/>
    <mergeCell ref="D1333:E1333"/>
    <mergeCell ref="D1334:E1334"/>
    <mergeCell ref="D1335:E1335"/>
    <mergeCell ref="D1336:E1336"/>
    <mergeCell ref="D1337:E1337"/>
    <mergeCell ref="D1338:E1338"/>
    <mergeCell ref="D1339:E1339"/>
    <mergeCell ref="D1340:E1340"/>
    <mergeCell ref="D1341:E1341"/>
    <mergeCell ref="D1342:E1342"/>
    <mergeCell ref="D1343:E1343"/>
    <mergeCell ref="D1344:E1344"/>
    <mergeCell ref="D1345:E1345"/>
    <mergeCell ref="D1346:E1346"/>
    <mergeCell ref="D1347:E1347"/>
    <mergeCell ref="D1348:E1348"/>
    <mergeCell ref="D1349:E1349"/>
    <mergeCell ref="D1350:E1350"/>
    <mergeCell ref="D1305:E1305"/>
    <mergeCell ref="D1306:E1306"/>
    <mergeCell ref="D1307:E1307"/>
    <mergeCell ref="D1308:E1308"/>
    <mergeCell ref="D1309:E1309"/>
    <mergeCell ref="D1310:E1310"/>
    <mergeCell ref="D1311:E1311"/>
    <mergeCell ref="D1312:E1312"/>
    <mergeCell ref="D1313:E1313"/>
    <mergeCell ref="B1314:B1318"/>
    <mergeCell ref="C1314:C1318"/>
    <mergeCell ref="G1314:G1318"/>
    <mergeCell ref="D1315:E1315"/>
    <mergeCell ref="D1316:E1316"/>
    <mergeCell ref="D1317:E1317"/>
    <mergeCell ref="D1318:E1318"/>
    <mergeCell ref="B1319:B1321"/>
    <mergeCell ref="C1319:C1321"/>
    <mergeCell ref="G1319:G1321"/>
    <mergeCell ref="D1320:E1320"/>
    <mergeCell ref="D1321:E1321"/>
    <mergeCell ref="B1275:B1313"/>
    <mergeCell ref="C1275:C1313"/>
    <mergeCell ref="G1275:G1313"/>
    <mergeCell ref="D1276:E1276"/>
    <mergeCell ref="D1277:E1277"/>
    <mergeCell ref="D1278:E1278"/>
    <mergeCell ref="D1279:E1279"/>
    <mergeCell ref="D1280:E1280"/>
    <mergeCell ref="D1281:E1281"/>
    <mergeCell ref="D1282:E1282"/>
    <mergeCell ref="D1283:E1283"/>
    <mergeCell ref="D1284:E1284"/>
    <mergeCell ref="D1285:E1285"/>
    <mergeCell ref="D1286:E1286"/>
    <mergeCell ref="D1287:E1287"/>
    <mergeCell ref="D1288:E1288"/>
    <mergeCell ref="D1289:E1289"/>
    <mergeCell ref="D1290:E1290"/>
    <mergeCell ref="D1291:E1291"/>
    <mergeCell ref="D1292:E1292"/>
    <mergeCell ref="D1293:E1293"/>
    <mergeCell ref="D1294:E1294"/>
    <mergeCell ref="D1295:E1295"/>
    <mergeCell ref="D1296:E1296"/>
    <mergeCell ref="D1297:E1297"/>
    <mergeCell ref="D1298:E1298"/>
    <mergeCell ref="D1299:E1299"/>
    <mergeCell ref="D1300:E1300"/>
    <mergeCell ref="D1301:E1301"/>
    <mergeCell ref="D1302:E1302"/>
    <mergeCell ref="D1303:E1303"/>
    <mergeCell ref="D1304:E1304"/>
    <mergeCell ref="D1255:E1255"/>
    <mergeCell ref="D1256:E1256"/>
    <mergeCell ref="D1257:E1257"/>
    <mergeCell ref="B1258:C1261"/>
    <mergeCell ref="G1258:G1261"/>
    <mergeCell ref="D1259:E1259"/>
    <mergeCell ref="D1260:E1260"/>
    <mergeCell ref="D1261:E1261"/>
    <mergeCell ref="B1263:D1263"/>
    <mergeCell ref="B1264:B1274"/>
    <mergeCell ref="C1264:C1274"/>
    <mergeCell ref="G1264:G1274"/>
    <mergeCell ref="D1265:E1265"/>
    <mergeCell ref="D1266:E1266"/>
    <mergeCell ref="D1267:E1267"/>
    <mergeCell ref="D1268:E1268"/>
    <mergeCell ref="D1269:E1269"/>
    <mergeCell ref="D1270:E1270"/>
    <mergeCell ref="D1271:E1271"/>
    <mergeCell ref="D1272:E1272"/>
    <mergeCell ref="D1273:E1273"/>
    <mergeCell ref="D1274:E1274"/>
    <mergeCell ref="D1224:E1224"/>
    <mergeCell ref="D1225:E1225"/>
    <mergeCell ref="D1226:E1226"/>
    <mergeCell ref="D1227:E1227"/>
    <mergeCell ref="D1228:E1228"/>
    <mergeCell ref="D1229:E1229"/>
    <mergeCell ref="D1230:E1230"/>
    <mergeCell ref="D1231:E1231"/>
    <mergeCell ref="D1232:E1232"/>
    <mergeCell ref="D1233:E1233"/>
    <mergeCell ref="D1234:E1234"/>
    <mergeCell ref="D1235:E1235"/>
    <mergeCell ref="B1236:C1257"/>
    <mergeCell ref="G1236:G1257"/>
    <mergeCell ref="D1237:E1237"/>
    <mergeCell ref="D1238:E1238"/>
    <mergeCell ref="D1239:E1239"/>
    <mergeCell ref="D1240:E1240"/>
    <mergeCell ref="D1241:E1241"/>
    <mergeCell ref="D1242:E1242"/>
    <mergeCell ref="D1243:E1243"/>
    <mergeCell ref="D1244:E1244"/>
    <mergeCell ref="D1245:E1245"/>
    <mergeCell ref="D1246:E1246"/>
    <mergeCell ref="D1247:E1247"/>
    <mergeCell ref="D1248:E1248"/>
    <mergeCell ref="D1249:E1249"/>
    <mergeCell ref="D1250:E1250"/>
    <mergeCell ref="D1251:E1251"/>
    <mergeCell ref="D1252:E1252"/>
    <mergeCell ref="D1253:E1253"/>
    <mergeCell ref="D1254:E1254"/>
    <mergeCell ref="D1207:E1207"/>
    <mergeCell ref="D1208:E1208"/>
    <mergeCell ref="D1209:E1209"/>
    <mergeCell ref="D1210:E1210"/>
    <mergeCell ref="D1211:E1211"/>
    <mergeCell ref="D1212:E1212"/>
    <mergeCell ref="D1213:E1213"/>
    <mergeCell ref="D1214:E1214"/>
    <mergeCell ref="D1215:E1215"/>
    <mergeCell ref="D1216:E1216"/>
    <mergeCell ref="D1217:E1217"/>
    <mergeCell ref="D1218:E1218"/>
    <mergeCell ref="D1219:E1219"/>
    <mergeCell ref="D1220:E1220"/>
    <mergeCell ref="D1221:E1221"/>
    <mergeCell ref="D1222:E1222"/>
    <mergeCell ref="D1223:E1223"/>
    <mergeCell ref="D1179:E1179"/>
    <mergeCell ref="D1180:E1180"/>
    <mergeCell ref="D1181:E1181"/>
    <mergeCell ref="D1182:E1182"/>
    <mergeCell ref="D1183:E1183"/>
    <mergeCell ref="B1184:B1187"/>
    <mergeCell ref="C1184:C1187"/>
    <mergeCell ref="G1184:G1187"/>
    <mergeCell ref="D1185:E1185"/>
    <mergeCell ref="D1186:E1186"/>
    <mergeCell ref="D1187:E1187"/>
    <mergeCell ref="B1188:B1235"/>
    <mergeCell ref="C1188:C1235"/>
    <mergeCell ref="G1188:G1235"/>
    <mergeCell ref="D1189:E1189"/>
    <mergeCell ref="D1190:E1190"/>
    <mergeCell ref="D1191:E1191"/>
    <mergeCell ref="D1192:E1192"/>
    <mergeCell ref="D1193:E1193"/>
    <mergeCell ref="D1194:E1194"/>
    <mergeCell ref="D1195:E1195"/>
    <mergeCell ref="D1196:E1196"/>
    <mergeCell ref="D1197:E1197"/>
    <mergeCell ref="D1198:E1198"/>
    <mergeCell ref="D1199:E1199"/>
    <mergeCell ref="D1200:E1200"/>
    <mergeCell ref="D1201:E1201"/>
    <mergeCell ref="D1202:E1202"/>
    <mergeCell ref="D1203:E1203"/>
    <mergeCell ref="D1204:E1204"/>
    <mergeCell ref="D1205:E1205"/>
    <mergeCell ref="D1206:E1206"/>
    <mergeCell ref="B1150:C1151"/>
    <mergeCell ref="G1150:G1151"/>
    <mergeCell ref="D1151:E1151"/>
    <mergeCell ref="B1152:G1152"/>
    <mergeCell ref="B1153:D1153"/>
    <mergeCell ref="B1154:D1154"/>
    <mergeCell ref="B1155:B1183"/>
    <mergeCell ref="C1155:C1183"/>
    <mergeCell ref="G1155:G1183"/>
    <mergeCell ref="D1156:E1156"/>
    <mergeCell ref="D1157:E1157"/>
    <mergeCell ref="D1158:E1158"/>
    <mergeCell ref="D1159:E1159"/>
    <mergeCell ref="D1160:E1160"/>
    <mergeCell ref="D1161:E1161"/>
    <mergeCell ref="D1162:E1162"/>
    <mergeCell ref="D1163:E1163"/>
    <mergeCell ref="D1164:E1164"/>
    <mergeCell ref="D1165:E1165"/>
    <mergeCell ref="D1166:E1166"/>
    <mergeCell ref="D1167:E1167"/>
    <mergeCell ref="D1168:E1168"/>
    <mergeCell ref="D1169:E1169"/>
    <mergeCell ref="D1170:E1170"/>
    <mergeCell ref="D1171:E1171"/>
    <mergeCell ref="D1172:E1172"/>
    <mergeCell ref="D1173:E1173"/>
    <mergeCell ref="D1174:E1174"/>
    <mergeCell ref="D1175:E1175"/>
    <mergeCell ref="D1176:E1176"/>
    <mergeCell ref="D1177:E1177"/>
    <mergeCell ref="D1178:E1178"/>
    <mergeCell ref="G1103:G1149"/>
    <mergeCell ref="D1104:E1104"/>
    <mergeCell ref="D1105:E1105"/>
    <mergeCell ref="D1106:E1106"/>
    <mergeCell ref="D1107:E1107"/>
    <mergeCell ref="D1108:E1108"/>
    <mergeCell ref="D1109:E1109"/>
    <mergeCell ref="D1110:E1110"/>
    <mergeCell ref="D1111:E1111"/>
    <mergeCell ref="D1112:E1112"/>
    <mergeCell ref="D1113:E1113"/>
    <mergeCell ref="D1114:E1114"/>
    <mergeCell ref="D1115:E1115"/>
    <mergeCell ref="D1116:E1116"/>
    <mergeCell ref="D1117:E1117"/>
    <mergeCell ref="D1118:E1118"/>
    <mergeCell ref="D1119:E1119"/>
    <mergeCell ref="D1120:E1120"/>
    <mergeCell ref="D1121:E1121"/>
    <mergeCell ref="D1122:E1122"/>
    <mergeCell ref="D1123:E1123"/>
    <mergeCell ref="D1124:E1124"/>
    <mergeCell ref="D1125:E1125"/>
    <mergeCell ref="D1126:E1126"/>
    <mergeCell ref="D1127:E1127"/>
    <mergeCell ref="D1128:E1128"/>
    <mergeCell ref="D1129:E1129"/>
    <mergeCell ref="D1130:E1130"/>
    <mergeCell ref="D1131:E1131"/>
    <mergeCell ref="D1132:E1132"/>
    <mergeCell ref="D1133:E1133"/>
    <mergeCell ref="D1134:E1134"/>
    <mergeCell ref="D1088:E1088"/>
    <mergeCell ref="D1089:E1089"/>
    <mergeCell ref="D1090:E1090"/>
    <mergeCell ref="D1091:E1091"/>
    <mergeCell ref="D1092:E1092"/>
    <mergeCell ref="D1093:E1093"/>
    <mergeCell ref="D1094:E1094"/>
    <mergeCell ref="D1095:E1095"/>
    <mergeCell ref="D1096:E1096"/>
    <mergeCell ref="D1097:E1097"/>
    <mergeCell ref="D1098:E1098"/>
    <mergeCell ref="D1099:E1099"/>
    <mergeCell ref="D1100:E1100"/>
    <mergeCell ref="D1101:E1101"/>
    <mergeCell ref="D1102:E1102"/>
    <mergeCell ref="B1103:B1149"/>
    <mergeCell ref="C1103:C1149"/>
    <mergeCell ref="D1135:E1135"/>
    <mergeCell ref="D1136:E1136"/>
    <mergeCell ref="D1137:E1137"/>
    <mergeCell ref="D1138:E1138"/>
    <mergeCell ref="D1139:E1139"/>
    <mergeCell ref="D1140:E1140"/>
    <mergeCell ref="D1141:E1141"/>
    <mergeCell ref="D1142:E1142"/>
    <mergeCell ref="D1143:E1143"/>
    <mergeCell ref="D1144:E1144"/>
    <mergeCell ref="D1145:E1145"/>
    <mergeCell ref="D1146:E1146"/>
    <mergeCell ref="D1147:E1147"/>
    <mergeCell ref="D1148:E1148"/>
    <mergeCell ref="D1149:E1149"/>
    <mergeCell ref="D1071:E1071"/>
    <mergeCell ref="D1072:E1072"/>
    <mergeCell ref="D1073:E1073"/>
    <mergeCell ref="D1074:E1074"/>
    <mergeCell ref="D1075:E1075"/>
    <mergeCell ref="D1076:E1076"/>
    <mergeCell ref="D1077:E1077"/>
    <mergeCell ref="D1078:E1078"/>
    <mergeCell ref="D1079:E1079"/>
    <mergeCell ref="D1080:E1080"/>
    <mergeCell ref="D1081:E1081"/>
    <mergeCell ref="D1082:E1082"/>
    <mergeCell ref="D1083:E1083"/>
    <mergeCell ref="D1084:E1084"/>
    <mergeCell ref="D1085:E1085"/>
    <mergeCell ref="D1086:E1086"/>
    <mergeCell ref="D1087:E1087"/>
    <mergeCell ref="B1043:C1044"/>
    <mergeCell ref="G1043:G1044"/>
    <mergeCell ref="D1044:E1044"/>
    <mergeCell ref="B1045:C1046"/>
    <mergeCell ref="G1045:G1046"/>
    <mergeCell ref="D1046:E1046"/>
    <mergeCell ref="B1047:B1102"/>
    <mergeCell ref="C1047:C1102"/>
    <mergeCell ref="G1047:G1102"/>
    <mergeCell ref="D1048:E1048"/>
    <mergeCell ref="D1049:E1049"/>
    <mergeCell ref="D1050:E1050"/>
    <mergeCell ref="D1051:E1051"/>
    <mergeCell ref="D1052:E1052"/>
    <mergeCell ref="D1053:E1053"/>
    <mergeCell ref="D1054:E1054"/>
    <mergeCell ref="D1055:E1055"/>
    <mergeCell ref="D1056:E1056"/>
    <mergeCell ref="D1057:E1057"/>
    <mergeCell ref="D1058:E1058"/>
    <mergeCell ref="D1059:E1059"/>
    <mergeCell ref="D1060:E1060"/>
    <mergeCell ref="D1061:E1061"/>
    <mergeCell ref="D1062:E1062"/>
    <mergeCell ref="D1063:E1063"/>
    <mergeCell ref="D1064:E1064"/>
    <mergeCell ref="D1065:E1065"/>
    <mergeCell ref="D1066:E1066"/>
    <mergeCell ref="D1067:E1067"/>
    <mergeCell ref="D1068:E1068"/>
    <mergeCell ref="D1069:E1069"/>
    <mergeCell ref="D1070:E1070"/>
    <mergeCell ref="D1026:E1026"/>
    <mergeCell ref="D1027:E1027"/>
    <mergeCell ref="D1028:E1028"/>
    <mergeCell ref="D1029:E1029"/>
    <mergeCell ref="D1030:E1030"/>
    <mergeCell ref="D1031:E1031"/>
    <mergeCell ref="D1032:E1032"/>
    <mergeCell ref="D1033:E1033"/>
    <mergeCell ref="D1034:E1034"/>
    <mergeCell ref="D1035:E1035"/>
    <mergeCell ref="D1036:E1036"/>
    <mergeCell ref="D1037:E1037"/>
    <mergeCell ref="D1038:E1038"/>
    <mergeCell ref="D1039:E1039"/>
    <mergeCell ref="D1040:E1040"/>
    <mergeCell ref="D1041:E1041"/>
    <mergeCell ref="D1042:E1042"/>
    <mergeCell ref="D1009:E1009"/>
    <mergeCell ref="D1010:E1010"/>
    <mergeCell ref="D1011:E1011"/>
    <mergeCell ref="D1012:E1012"/>
    <mergeCell ref="D1013:E1013"/>
    <mergeCell ref="D1014:E1014"/>
    <mergeCell ref="D1015:E1015"/>
    <mergeCell ref="D1016:E1016"/>
    <mergeCell ref="D1017:E1017"/>
    <mergeCell ref="D1018:E1018"/>
    <mergeCell ref="D1019:E1019"/>
    <mergeCell ref="D1020:E1020"/>
    <mergeCell ref="D1021:E1021"/>
    <mergeCell ref="D1022:E1022"/>
    <mergeCell ref="D1023:E1023"/>
    <mergeCell ref="D1024:E1024"/>
    <mergeCell ref="D1025:E1025"/>
    <mergeCell ref="B983:D983"/>
    <mergeCell ref="B984:B987"/>
    <mergeCell ref="C984:C987"/>
    <mergeCell ref="G984:G987"/>
    <mergeCell ref="D985:E985"/>
    <mergeCell ref="D986:E986"/>
    <mergeCell ref="D987:E987"/>
    <mergeCell ref="B988:B990"/>
    <mergeCell ref="C988:C990"/>
    <mergeCell ref="G988:G990"/>
    <mergeCell ref="D989:E989"/>
    <mergeCell ref="D990:E990"/>
    <mergeCell ref="B991:B1042"/>
    <mergeCell ref="C991:C1042"/>
    <mergeCell ref="G991:G1042"/>
    <mergeCell ref="D992:E992"/>
    <mergeCell ref="D993:E993"/>
    <mergeCell ref="D994:E994"/>
    <mergeCell ref="D995:E995"/>
    <mergeCell ref="D996:E996"/>
    <mergeCell ref="D997:E997"/>
    <mergeCell ref="D998:E998"/>
    <mergeCell ref="D999:E999"/>
    <mergeCell ref="D1000:E1000"/>
    <mergeCell ref="D1001:E1001"/>
    <mergeCell ref="D1002:E1002"/>
    <mergeCell ref="D1003:E1003"/>
    <mergeCell ref="D1004:E1004"/>
    <mergeCell ref="D1005:E1005"/>
    <mergeCell ref="D1006:E1006"/>
    <mergeCell ref="D1007:E1007"/>
    <mergeCell ref="D1008:E1008"/>
    <mergeCell ref="B969:B974"/>
    <mergeCell ref="C969:C974"/>
    <mergeCell ref="G969:G974"/>
    <mergeCell ref="D970:E970"/>
    <mergeCell ref="D971:E971"/>
    <mergeCell ref="D972:E972"/>
    <mergeCell ref="D973:E973"/>
    <mergeCell ref="D974:E974"/>
    <mergeCell ref="B975:B977"/>
    <mergeCell ref="C975:C977"/>
    <mergeCell ref="G975:G977"/>
    <mergeCell ref="D976:E976"/>
    <mergeCell ref="D977:E977"/>
    <mergeCell ref="B978:C981"/>
    <mergeCell ref="G978:G981"/>
    <mergeCell ref="D979:E979"/>
    <mergeCell ref="D980:E980"/>
    <mergeCell ref="D981:E981"/>
    <mergeCell ref="D948:E948"/>
    <mergeCell ref="D949:E949"/>
    <mergeCell ref="D950:E950"/>
    <mergeCell ref="D951:E951"/>
    <mergeCell ref="D952:E952"/>
    <mergeCell ref="D953:E953"/>
    <mergeCell ref="D954:E954"/>
    <mergeCell ref="D955:E955"/>
    <mergeCell ref="D956:E956"/>
    <mergeCell ref="D957:E957"/>
    <mergeCell ref="D958:E958"/>
    <mergeCell ref="D959:E959"/>
    <mergeCell ref="D960:E960"/>
    <mergeCell ref="D961:E961"/>
    <mergeCell ref="B962:B968"/>
    <mergeCell ref="C962:C968"/>
    <mergeCell ref="G962:G968"/>
    <mergeCell ref="D963:E963"/>
    <mergeCell ref="D964:E964"/>
    <mergeCell ref="D965:E965"/>
    <mergeCell ref="D966:E966"/>
    <mergeCell ref="D967:E967"/>
    <mergeCell ref="D968:E968"/>
    <mergeCell ref="D931:E931"/>
    <mergeCell ref="D932:E932"/>
    <mergeCell ref="D933:E933"/>
    <mergeCell ref="D934:E934"/>
    <mergeCell ref="D935:E935"/>
    <mergeCell ref="D936:E936"/>
    <mergeCell ref="D937:E937"/>
    <mergeCell ref="D938:E938"/>
    <mergeCell ref="D939:E939"/>
    <mergeCell ref="D940:E940"/>
    <mergeCell ref="D941:E941"/>
    <mergeCell ref="D942:E942"/>
    <mergeCell ref="D943:E943"/>
    <mergeCell ref="D944:E944"/>
    <mergeCell ref="D945:E945"/>
    <mergeCell ref="D946:E946"/>
    <mergeCell ref="D947:E947"/>
    <mergeCell ref="B901:B961"/>
    <mergeCell ref="C901:C961"/>
    <mergeCell ref="G901:G961"/>
    <mergeCell ref="D902:E902"/>
    <mergeCell ref="D903:E903"/>
    <mergeCell ref="D904:E904"/>
    <mergeCell ref="D905:E905"/>
    <mergeCell ref="D906:E906"/>
    <mergeCell ref="D907:E907"/>
    <mergeCell ref="D908:E908"/>
    <mergeCell ref="D909:E909"/>
    <mergeCell ref="D910:E910"/>
    <mergeCell ref="D911:E911"/>
    <mergeCell ref="D912:E912"/>
    <mergeCell ref="D913:E913"/>
    <mergeCell ref="D914:E914"/>
    <mergeCell ref="D915:E915"/>
    <mergeCell ref="D916:E916"/>
    <mergeCell ref="D917:E917"/>
    <mergeCell ref="D918:E918"/>
    <mergeCell ref="D919:E919"/>
    <mergeCell ref="D920:E920"/>
    <mergeCell ref="D921:E921"/>
    <mergeCell ref="D922:E922"/>
    <mergeCell ref="D923:E923"/>
    <mergeCell ref="D924:E924"/>
    <mergeCell ref="D925:E925"/>
    <mergeCell ref="D926:E926"/>
    <mergeCell ref="D927:E927"/>
    <mergeCell ref="D928:E928"/>
    <mergeCell ref="D929:E929"/>
    <mergeCell ref="D930:E930"/>
    <mergeCell ref="D880:E880"/>
    <mergeCell ref="D881:E881"/>
    <mergeCell ref="B882:B900"/>
    <mergeCell ref="C882:C900"/>
    <mergeCell ref="G882:G900"/>
    <mergeCell ref="D883:E883"/>
    <mergeCell ref="D884:E884"/>
    <mergeCell ref="D885:E885"/>
    <mergeCell ref="D886:E886"/>
    <mergeCell ref="D887:E887"/>
    <mergeCell ref="D888:E888"/>
    <mergeCell ref="D889:E889"/>
    <mergeCell ref="D890:E890"/>
    <mergeCell ref="D891:E891"/>
    <mergeCell ref="D892:E892"/>
    <mergeCell ref="D893:E893"/>
    <mergeCell ref="D894:E894"/>
    <mergeCell ref="D895:E895"/>
    <mergeCell ref="D896:E896"/>
    <mergeCell ref="D897:E897"/>
    <mergeCell ref="D898:E898"/>
    <mergeCell ref="D899:E899"/>
    <mergeCell ref="D900:E900"/>
    <mergeCell ref="D863:E863"/>
    <mergeCell ref="D864:E864"/>
    <mergeCell ref="D865:E865"/>
    <mergeCell ref="D866:E866"/>
    <mergeCell ref="D867:E867"/>
    <mergeCell ref="D868:E868"/>
    <mergeCell ref="D869:E869"/>
    <mergeCell ref="D870:E870"/>
    <mergeCell ref="D871:E871"/>
    <mergeCell ref="D872:E872"/>
    <mergeCell ref="D873:E873"/>
    <mergeCell ref="D874:E874"/>
    <mergeCell ref="D875:E875"/>
    <mergeCell ref="D876:E876"/>
    <mergeCell ref="D877:E877"/>
    <mergeCell ref="D878:E878"/>
    <mergeCell ref="D879:E879"/>
    <mergeCell ref="D846:E846"/>
    <mergeCell ref="D847:E847"/>
    <mergeCell ref="D848:E848"/>
    <mergeCell ref="D849:E849"/>
    <mergeCell ref="D850:E850"/>
    <mergeCell ref="D851:E851"/>
    <mergeCell ref="D852:E852"/>
    <mergeCell ref="D853:E853"/>
    <mergeCell ref="D854:E854"/>
    <mergeCell ref="D855:E855"/>
    <mergeCell ref="D856:E856"/>
    <mergeCell ref="D857:E857"/>
    <mergeCell ref="D858:E858"/>
    <mergeCell ref="D859:E859"/>
    <mergeCell ref="D860:E860"/>
    <mergeCell ref="D861:E861"/>
    <mergeCell ref="D862:E862"/>
    <mergeCell ref="D816:E816"/>
    <mergeCell ref="B817:B881"/>
    <mergeCell ref="C817:C881"/>
    <mergeCell ref="G817:G881"/>
    <mergeCell ref="D818:E818"/>
    <mergeCell ref="D819:E819"/>
    <mergeCell ref="D820:E820"/>
    <mergeCell ref="D821:E821"/>
    <mergeCell ref="D822:E822"/>
    <mergeCell ref="D823:E823"/>
    <mergeCell ref="D824:E824"/>
    <mergeCell ref="D825:E825"/>
    <mergeCell ref="D826:E826"/>
    <mergeCell ref="D827:E827"/>
    <mergeCell ref="D828:E828"/>
    <mergeCell ref="D829:E829"/>
    <mergeCell ref="D830:E830"/>
    <mergeCell ref="D831:E831"/>
    <mergeCell ref="D832:E832"/>
    <mergeCell ref="D833:E833"/>
    <mergeCell ref="D834:E834"/>
    <mergeCell ref="D835:E835"/>
    <mergeCell ref="D836:E836"/>
    <mergeCell ref="D837:E837"/>
    <mergeCell ref="D838:E838"/>
    <mergeCell ref="D839:E839"/>
    <mergeCell ref="D840:E840"/>
    <mergeCell ref="D841:E841"/>
    <mergeCell ref="D842:E842"/>
    <mergeCell ref="D843:E843"/>
    <mergeCell ref="D844:E844"/>
    <mergeCell ref="D845:E845"/>
    <mergeCell ref="D799:E799"/>
    <mergeCell ref="D800:E800"/>
    <mergeCell ref="D801:E801"/>
    <mergeCell ref="D802:E802"/>
    <mergeCell ref="D803:E803"/>
    <mergeCell ref="D804:E804"/>
    <mergeCell ref="D805:E805"/>
    <mergeCell ref="D806:E806"/>
    <mergeCell ref="D807:E807"/>
    <mergeCell ref="D808:E808"/>
    <mergeCell ref="D809:E809"/>
    <mergeCell ref="D810:E810"/>
    <mergeCell ref="D811:E811"/>
    <mergeCell ref="D812:E812"/>
    <mergeCell ref="D813:E813"/>
    <mergeCell ref="D814:E814"/>
    <mergeCell ref="D815:E815"/>
    <mergeCell ref="D782:E782"/>
    <mergeCell ref="D783:E783"/>
    <mergeCell ref="D784:E784"/>
    <mergeCell ref="D785:E785"/>
    <mergeCell ref="D786:E786"/>
    <mergeCell ref="D787:E787"/>
    <mergeCell ref="D788:E788"/>
    <mergeCell ref="D789:E789"/>
    <mergeCell ref="D790:E790"/>
    <mergeCell ref="D791:E791"/>
    <mergeCell ref="D792:E792"/>
    <mergeCell ref="D793:E793"/>
    <mergeCell ref="D794:E794"/>
    <mergeCell ref="D795:E795"/>
    <mergeCell ref="D796:E796"/>
    <mergeCell ref="D797:E797"/>
    <mergeCell ref="D798:E798"/>
    <mergeCell ref="B758:B759"/>
    <mergeCell ref="C758:C759"/>
    <mergeCell ref="G758:G759"/>
    <mergeCell ref="D759:E759"/>
    <mergeCell ref="B760:B761"/>
    <mergeCell ref="C760:C761"/>
    <mergeCell ref="G760:G761"/>
    <mergeCell ref="D761:E761"/>
    <mergeCell ref="B762:B763"/>
    <mergeCell ref="C762:C763"/>
    <mergeCell ref="G762:G763"/>
    <mergeCell ref="D763:E763"/>
    <mergeCell ref="B764:G764"/>
    <mergeCell ref="B765:D765"/>
    <mergeCell ref="B766:B816"/>
    <mergeCell ref="C766:C816"/>
    <mergeCell ref="G766:G816"/>
    <mergeCell ref="D767:E767"/>
    <mergeCell ref="D768:E768"/>
    <mergeCell ref="D769:E769"/>
    <mergeCell ref="D770:E770"/>
    <mergeCell ref="D771:E771"/>
    <mergeCell ref="D772:E772"/>
    <mergeCell ref="D773:E773"/>
    <mergeCell ref="D774:E774"/>
    <mergeCell ref="D775:E775"/>
    <mergeCell ref="D776:E776"/>
    <mergeCell ref="D777:E777"/>
    <mergeCell ref="D778:E778"/>
    <mergeCell ref="D779:E779"/>
    <mergeCell ref="D780:E780"/>
    <mergeCell ref="D781:E781"/>
    <mergeCell ref="B747:B749"/>
    <mergeCell ref="C747:C749"/>
    <mergeCell ref="G747:G749"/>
    <mergeCell ref="D748:E748"/>
    <mergeCell ref="D749:E749"/>
    <mergeCell ref="B750:B754"/>
    <mergeCell ref="C750:C754"/>
    <mergeCell ref="G750:G754"/>
    <mergeCell ref="D751:E751"/>
    <mergeCell ref="D752:E752"/>
    <mergeCell ref="D753:E753"/>
    <mergeCell ref="D754:E754"/>
    <mergeCell ref="B755:D755"/>
    <mergeCell ref="B756:B757"/>
    <mergeCell ref="C756:C757"/>
    <mergeCell ref="G756:G757"/>
    <mergeCell ref="D757:E757"/>
    <mergeCell ref="B722:B728"/>
    <mergeCell ref="C722:C728"/>
    <mergeCell ref="G722:G728"/>
    <mergeCell ref="D723:E723"/>
    <mergeCell ref="D724:E724"/>
    <mergeCell ref="D725:E725"/>
    <mergeCell ref="D726:E726"/>
    <mergeCell ref="D727:E727"/>
    <mergeCell ref="D728:E728"/>
    <mergeCell ref="B729:B746"/>
    <mergeCell ref="C729:C746"/>
    <mergeCell ref="G729:G746"/>
    <mergeCell ref="D730:E730"/>
    <mergeCell ref="D731:E731"/>
    <mergeCell ref="D732:E732"/>
    <mergeCell ref="D733:E733"/>
    <mergeCell ref="D734:E734"/>
    <mergeCell ref="D735:E735"/>
    <mergeCell ref="D736:E736"/>
    <mergeCell ref="D737:E737"/>
    <mergeCell ref="D738:E738"/>
    <mergeCell ref="D739:E739"/>
    <mergeCell ref="D740:E740"/>
    <mergeCell ref="D741:E741"/>
    <mergeCell ref="D742:E742"/>
    <mergeCell ref="D743:E743"/>
    <mergeCell ref="D744:E744"/>
    <mergeCell ref="D745:E745"/>
    <mergeCell ref="D746:E746"/>
    <mergeCell ref="B702:B721"/>
    <mergeCell ref="C702:C721"/>
    <mergeCell ref="G702:G721"/>
    <mergeCell ref="D703:E703"/>
    <mergeCell ref="D704:E704"/>
    <mergeCell ref="D705:E705"/>
    <mergeCell ref="D706:E706"/>
    <mergeCell ref="D707:E707"/>
    <mergeCell ref="D708:E708"/>
    <mergeCell ref="D709:E709"/>
    <mergeCell ref="D710:E710"/>
    <mergeCell ref="D711:E711"/>
    <mergeCell ref="D712:E712"/>
    <mergeCell ref="D713:E713"/>
    <mergeCell ref="D714:E714"/>
    <mergeCell ref="D715:E715"/>
    <mergeCell ref="D716:E716"/>
    <mergeCell ref="D717:E717"/>
    <mergeCell ref="D718:E718"/>
    <mergeCell ref="D719:E719"/>
    <mergeCell ref="D720:E720"/>
    <mergeCell ref="D721:E721"/>
    <mergeCell ref="D679:E679"/>
    <mergeCell ref="D680:E680"/>
    <mergeCell ref="D681:E681"/>
    <mergeCell ref="B682:B701"/>
    <mergeCell ref="C682:C701"/>
    <mergeCell ref="G682:G701"/>
    <mergeCell ref="D683:E683"/>
    <mergeCell ref="D684:E684"/>
    <mergeCell ref="D685:E685"/>
    <mergeCell ref="D686:E686"/>
    <mergeCell ref="D687:E687"/>
    <mergeCell ref="D688:E688"/>
    <mergeCell ref="D689:E689"/>
    <mergeCell ref="D690:E690"/>
    <mergeCell ref="D691:E691"/>
    <mergeCell ref="D692:E692"/>
    <mergeCell ref="D693:E693"/>
    <mergeCell ref="D694:E694"/>
    <mergeCell ref="D695:E695"/>
    <mergeCell ref="D696:E696"/>
    <mergeCell ref="D697:E697"/>
    <mergeCell ref="D698:E698"/>
    <mergeCell ref="D699:E699"/>
    <mergeCell ref="D700:E700"/>
    <mergeCell ref="D701:E701"/>
    <mergeCell ref="D651:E651"/>
    <mergeCell ref="D652:E652"/>
    <mergeCell ref="D653:E653"/>
    <mergeCell ref="D654:E654"/>
    <mergeCell ref="D655:E655"/>
    <mergeCell ref="D656:E656"/>
    <mergeCell ref="B657:B660"/>
    <mergeCell ref="C657:C660"/>
    <mergeCell ref="G657:G660"/>
    <mergeCell ref="D658:E658"/>
    <mergeCell ref="D659:E659"/>
    <mergeCell ref="D660:E660"/>
    <mergeCell ref="B661:D661"/>
    <mergeCell ref="B662:B681"/>
    <mergeCell ref="C662:C681"/>
    <mergeCell ref="G662:G681"/>
    <mergeCell ref="D663:E663"/>
    <mergeCell ref="D664:E664"/>
    <mergeCell ref="D665:E665"/>
    <mergeCell ref="D666:E666"/>
    <mergeCell ref="D667:E667"/>
    <mergeCell ref="D668:E668"/>
    <mergeCell ref="D669:E669"/>
    <mergeCell ref="D670:E670"/>
    <mergeCell ref="D671:E671"/>
    <mergeCell ref="D672:E672"/>
    <mergeCell ref="D673:E673"/>
    <mergeCell ref="D674:E674"/>
    <mergeCell ref="D675:E675"/>
    <mergeCell ref="D676:E676"/>
    <mergeCell ref="D677:E677"/>
    <mergeCell ref="D678:E678"/>
    <mergeCell ref="B623:B631"/>
    <mergeCell ref="C623:C631"/>
    <mergeCell ref="G623:G631"/>
    <mergeCell ref="D624:E624"/>
    <mergeCell ref="D625:E625"/>
    <mergeCell ref="D626:E626"/>
    <mergeCell ref="D627:E627"/>
    <mergeCell ref="D628:E628"/>
    <mergeCell ref="D629:E629"/>
    <mergeCell ref="D630:E630"/>
    <mergeCell ref="D631:E631"/>
    <mergeCell ref="B632:B656"/>
    <mergeCell ref="C632:C656"/>
    <mergeCell ref="G632:G656"/>
    <mergeCell ref="D633:E633"/>
    <mergeCell ref="D634:E634"/>
    <mergeCell ref="D635:E635"/>
    <mergeCell ref="D636:E636"/>
    <mergeCell ref="D637:E637"/>
    <mergeCell ref="D638:E638"/>
    <mergeCell ref="D639:E639"/>
    <mergeCell ref="D640:E640"/>
    <mergeCell ref="D641:E641"/>
    <mergeCell ref="D642:E642"/>
    <mergeCell ref="D643:E643"/>
    <mergeCell ref="D644:E644"/>
    <mergeCell ref="D645:E645"/>
    <mergeCell ref="D646:E646"/>
    <mergeCell ref="D647:E647"/>
    <mergeCell ref="D648:E648"/>
    <mergeCell ref="D649:E649"/>
    <mergeCell ref="D650:E650"/>
    <mergeCell ref="D606:E606"/>
    <mergeCell ref="D607:E607"/>
    <mergeCell ref="D608:E608"/>
    <mergeCell ref="D609:E609"/>
    <mergeCell ref="B610:B622"/>
    <mergeCell ref="C610:C622"/>
    <mergeCell ref="G610:G622"/>
    <mergeCell ref="D611:E611"/>
    <mergeCell ref="D612:E612"/>
    <mergeCell ref="D613:E613"/>
    <mergeCell ref="D614:E614"/>
    <mergeCell ref="D615:E615"/>
    <mergeCell ref="D616:E616"/>
    <mergeCell ref="D617:E617"/>
    <mergeCell ref="D618:E618"/>
    <mergeCell ref="D619:E619"/>
    <mergeCell ref="D620:E620"/>
    <mergeCell ref="D621:E621"/>
    <mergeCell ref="D622:E622"/>
    <mergeCell ref="D589:E589"/>
    <mergeCell ref="D590:E590"/>
    <mergeCell ref="D591:E591"/>
    <mergeCell ref="D592:E592"/>
    <mergeCell ref="D593:E593"/>
    <mergeCell ref="D594:E594"/>
    <mergeCell ref="D595:E595"/>
    <mergeCell ref="D596:E596"/>
    <mergeCell ref="D597:E597"/>
    <mergeCell ref="D598:E598"/>
    <mergeCell ref="D599:E599"/>
    <mergeCell ref="D600:E600"/>
    <mergeCell ref="D601:E601"/>
    <mergeCell ref="D602:E602"/>
    <mergeCell ref="D603:E603"/>
    <mergeCell ref="D604:E604"/>
    <mergeCell ref="D605:E605"/>
    <mergeCell ref="D559:E559"/>
    <mergeCell ref="D560:E560"/>
    <mergeCell ref="D561:E561"/>
    <mergeCell ref="D562:E562"/>
    <mergeCell ref="D563:E563"/>
    <mergeCell ref="D564:E564"/>
    <mergeCell ref="D565:E565"/>
    <mergeCell ref="D566:E566"/>
    <mergeCell ref="D567:E567"/>
    <mergeCell ref="B568:B609"/>
    <mergeCell ref="C568:C609"/>
    <mergeCell ref="G568:G609"/>
    <mergeCell ref="D569:E569"/>
    <mergeCell ref="D570:E570"/>
    <mergeCell ref="D571:E571"/>
    <mergeCell ref="D572:E572"/>
    <mergeCell ref="D573:E573"/>
    <mergeCell ref="D574:E574"/>
    <mergeCell ref="D575:E575"/>
    <mergeCell ref="D576:E576"/>
    <mergeCell ref="D577:E577"/>
    <mergeCell ref="D578:E578"/>
    <mergeCell ref="D579:E579"/>
    <mergeCell ref="D580:E580"/>
    <mergeCell ref="D581:E581"/>
    <mergeCell ref="D582:E582"/>
    <mergeCell ref="D583:E583"/>
    <mergeCell ref="D584:E584"/>
    <mergeCell ref="D585:E585"/>
    <mergeCell ref="D586:E586"/>
    <mergeCell ref="D587:E587"/>
    <mergeCell ref="D588:E588"/>
    <mergeCell ref="D529:E529"/>
    <mergeCell ref="D530:E530"/>
    <mergeCell ref="D531:E531"/>
    <mergeCell ref="D532:E532"/>
    <mergeCell ref="D533:E533"/>
    <mergeCell ref="D534:E534"/>
    <mergeCell ref="D535:E535"/>
    <mergeCell ref="D536:E536"/>
    <mergeCell ref="D537:E537"/>
    <mergeCell ref="D538:E538"/>
    <mergeCell ref="D539:E539"/>
    <mergeCell ref="D540:E540"/>
    <mergeCell ref="B541:B567"/>
    <mergeCell ref="C541:C567"/>
    <mergeCell ref="G541:G567"/>
    <mergeCell ref="D542:E542"/>
    <mergeCell ref="D543:E543"/>
    <mergeCell ref="D544:E544"/>
    <mergeCell ref="D545:E545"/>
    <mergeCell ref="D546:E546"/>
    <mergeCell ref="D547:E547"/>
    <mergeCell ref="D548:E548"/>
    <mergeCell ref="D549:E549"/>
    <mergeCell ref="D550:E550"/>
    <mergeCell ref="D551:E551"/>
    <mergeCell ref="D552:E552"/>
    <mergeCell ref="D553:E553"/>
    <mergeCell ref="D554:E554"/>
    <mergeCell ref="D555:E555"/>
    <mergeCell ref="D556:E556"/>
    <mergeCell ref="D557:E557"/>
    <mergeCell ref="D558:E558"/>
    <mergeCell ref="B501:B502"/>
    <mergeCell ref="C501:C502"/>
    <mergeCell ref="G501:G502"/>
    <mergeCell ref="D502:E502"/>
    <mergeCell ref="B503:G503"/>
    <mergeCell ref="B504:D504"/>
    <mergeCell ref="B505:D505"/>
    <mergeCell ref="B506:B540"/>
    <mergeCell ref="C506:C540"/>
    <mergeCell ref="G506:G540"/>
    <mergeCell ref="D507:E507"/>
    <mergeCell ref="D508:E508"/>
    <mergeCell ref="D509:E509"/>
    <mergeCell ref="D510:E510"/>
    <mergeCell ref="D511:E511"/>
    <mergeCell ref="D512:E512"/>
    <mergeCell ref="D513:E513"/>
    <mergeCell ref="D514:E514"/>
    <mergeCell ref="D515:E515"/>
    <mergeCell ref="D516:E516"/>
    <mergeCell ref="D517:E517"/>
    <mergeCell ref="D518:E518"/>
    <mergeCell ref="D519:E519"/>
    <mergeCell ref="D520:E520"/>
    <mergeCell ref="D521:E521"/>
    <mergeCell ref="D522:E522"/>
    <mergeCell ref="D523:E523"/>
    <mergeCell ref="D524:E524"/>
    <mergeCell ref="D525:E525"/>
    <mergeCell ref="D526:E526"/>
    <mergeCell ref="D527:E527"/>
    <mergeCell ref="D528:E528"/>
    <mergeCell ref="B474:D474"/>
    <mergeCell ref="B475:B500"/>
    <mergeCell ref="C475:C500"/>
    <mergeCell ref="G475:G500"/>
    <mergeCell ref="D476:E476"/>
    <mergeCell ref="D477:E477"/>
    <mergeCell ref="D478:E478"/>
    <mergeCell ref="D479:E479"/>
    <mergeCell ref="D480:E480"/>
    <mergeCell ref="D481:E481"/>
    <mergeCell ref="D482:E482"/>
    <mergeCell ref="D483:E483"/>
    <mergeCell ref="D484:E484"/>
    <mergeCell ref="D485:E485"/>
    <mergeCell ref="D486:E486"/>
    <mergeCell ref="D487:E487"/>
    <mergeCell ref="D488:E488"/>
    <mergeCell ref="D489:E489"/>
    <mergeCell ref="D490:E490"/>
    <mergeCell ref="D491:E491"/>
    <mergeCell ref="D492:E492"/>
    <mergeCell ref="D493:E493"/>
    <mergeCell ref="D494:E494"/>
    <mergeCell ref="D495:E495"/>
    <mergeCell ref="D496:E496"/>
    <mergeCell ref="D497:E497"/>
    <mergeCell ref="D498:E498"/>
    <mergeCell ref="D499:E499"/>
    <mergeCell ref="D500:E500"/>
    <mergeCell ref="D459:E459"/>
    <mergeCell ref="D460:E460"/>
    <mergeCell ref="D461:E461"/>
    <mergeCell ref="D462:E462"/>
    <mergeCell ref="D463:E463"/>
    <mergeCell ref="D464:E464"/>
    <mergeCell ref="B465:C470"/>
    <mergeCell ref="G465:G470"/>
    <mergeCell ref="D466:E466"/>
    <mergeCell ref="D467:E467"/>
    <mergeCell ref="D468:E468"/>
    <mergeCell ref="D469:E469"/>
    <mergeCell ref="D470:E470"/>
    <mergeCell ref="B471:C472"/>
    <mergeCell ref="G471:G472"/>
    <mergeCell ref="D472:E472"/>
    <mergeCell ref="B473:G473"/>
    <mergeCell ref="D442:E442"/>
    <mergeCell ref="D443:E443"/>
    <mergeCell ref="D444:E444"/>
    <mergeCell ref="D445:E445"/>
    <mergeCell ref="D446:E446"/>
    <mergeCell ref="D447:E447"/>
    <mergeCell ref="D448:E448"/>
    <mergeCell ref="D449:E449"/>
    <mergeCell ref="D450:E450"/>
    <mergeCell ref="D451:E451"/>
    <mergeCell ref="D452:E452"/>
    <mergeCell ref="D453:E453"/>
    <mergeCell ref="D454:E454"/>
    <mergeCell ref="D455:E455"/>
    <mergeCell ref="D456:E456"/>
    <mergeCell ref="D457:E457"/>
    <mergeCell ref="D458:E458"/>
    <mergeCell ref="D411:E411"/>
    <mergeCell ref="D412:E412"/>
    <mergeCell ref="D413:E413"/>
    <mergeCell ref="D414:E414"/>
    <mergeCell ref="D415:E415"/>
    <mergeCell ref="D416:E416"/>
    <mergeCell ref="B417:C464"/>
    <mergeCell ref="G417:G464"/>
    <mergeCell ref="D418:E418"/>
    <mergeCell ref="D419:E419"/>
    <mergeCell ref="D420:E420"/>
    <mergeCell ref="D421:E421"/>
    <mergeCell ref="D422:E422"/>
    <mergeCell ref="D423:E423"/>
    <mergeCell ref="D424:E424"/>
    <mergeCell ref="D425:E425"/>
    <mergeCell ref="D426:E426"/>
    <mergeCell ref="D427:E427"/>
    <mergeCell ref="D428:E428"/>
    <mergeCell ref="D429:E429"/>
    <mergeCell ref="D430:E430"/>
    <mergeCell ref="D431:E431"/>
    <mergeCell ref="D432:E432"/>
    <mergeCell ref="D433:E433"/>
    <mergeCell ref="D434:E434"/>
    <mergeCell ref="D435:E435"/>
    <mergeCell ref="D436:E436"/>
    <mergeCell ref="D437:E437"/>
    <mergeCell ref="D438:E438"/>
    <mergeCell ref="D439:E439"/>
    <mergeCell ref="D440:E440"/>
    <mergeCell ref="D441:E441"/>
    <mergeCell ref="D394:E394"/>
    <mergeCell ref="D395:E395"/>
    <mergeCell ref="D396:E396"/>
    <mergeCell ref="D397:E397"/>
    <mergeCell ref="D398:E398"/>
    <mergeCell ref="D399:E399"/>
    <mergeCell ref="D400:E400"/>
    <mergeCell ref="D401:E401"/>
    <mergeCell ref="D402:E402"/>
    <mergeCell ref="D403:E403"/>
    <mergeCell ref="D404:E404"/>
    <mergeCell ref="D405:E405"/>
    <mergeCell ref="D406:E406"/>
    <mergeCell ref="D407:E407"/>
    <mergeCell ref="D408:E408"/>
    <mergeCell ref="D409:E409"/>
    <mergeCell ref="D410:E410"/>
    <mergeCell ref="B366:B368"/>
    <mergeCell ref="C366:C368"/>
    <mergeCell ref="G366:G368"/>
    <mergeCell ref="D367:E367"/>
    <mergeCell ref="D368:E368"/>
    <mergeCell ref="B369:B416"/>
    <mergeCell ref="C369:C416"/>
    <mergeCell ref="G369:G416"/>
    <mergeCell ref="D370:E370"/>
    <mergeCell ref="D371:E371"/>
    <mergeCell ref="D372:E372"/>
    <mergeCell ref="D373:E373"/>
    <mergeCell ref="D374:E374"/>
    <mergeCell ref="D375:E375"/>
    <mergeCell ref="D376:E376"/>
    <mergeCell ref="D377:E377"/>
    <mergeCell ref="D378:E378"/>
    <mergeCell ref="D379:E379"/>
    <mergeCell ref="D380:E380"/>
    <mergeCell ref="D381:E381"/>
    <mergeCell ref="D382:E382"/>
    <mergeCell ref="D383:E383"/>
    <mergeCell ref="D384:E384"/>
    <mergeCell ref="D385:E385"/>
    <mergeCell ref="D386:E386"/>
    <mergeCell ref="D387:E387"/>
    <mergeCell ref="D388:E388"/>
    <mergeCell ref="D389:E389"/>
    <mergeCell ref="D390:E390"/>
    <mergeCell ref="D391:E391"/>
    <mergeCell ref="D392:E392"/>
    <mergeCell ref="D393:E393"/>
    <mergeCell ref="D348:E348"/>
    <mergeCell ref="D349:E349"/>
    <mergeCell ref="D350:E350"/>
    <mergeCell ref="D351:E351"/>
    <mergeCell ref="D352:E352"/>
    <mergeCell ref="D353:E353"/>
    <mergeCell ref="D354:E354"/>
    <mergeCell ref="D355:E355"/>
    <mergeCell ref="D356:E356"/>
    <mergeCell ref="D357:E357"/>
    <mergeCell ref="D358:E358"/>
    <mergeCell ref="B359:B365"/>
    <mergeCell ref="C359:C365"/>
    <mergeCell ref="G359:G365"/>
    <mergeCell ref="D360:E360"/>
    <mergeCell ref="D361:E361"/>
    <mergeCell ref="D362:E362"/>
    <mergeCell ref="D363:E363"/>
    <mergeCell ref="D364:E364"/>
    <mergeCell ref="D365:E365"/>
    <mergeCell ref="D331:E331"/>
    <mergeCell ref="D332:E332"/>
    <mergeCell ref="D333:E333"/>
    <mergeCell ref="D334:E334"/>
    <mergeCell ref="D335:E335"/>
    <mergeCell ref="D336:E336"/>
    <mergeCell ref="D337:E337"/>
    <mergeCell ref="D338:E338"/>
    <mergeCell ref="D339:E339"/>
    <mergeCell ref="D340:E340"/>
    <mergeCell ref="D341:E341"/>
    <mergeCell ref="D342:E342"/>
    <mergeCell ref="D343:E343"/>
    <mergeCell ref="D344:E344"/>
    <mergeCell ref="D345:E345"/>
    <mergeCell ref="D346:E346"/>
    <mergeCell ref="D347:E347"/>
    <mergeCell ref="D301:E301"/>
    <mergeCell ref="D302:E302"/>
    <mergeCell ref="B303:B358"/>
    <mergeCell ref="C303:C358"/>
    <mergeCell ref="G303:G358"/>
    <mergeCell ref="D304:E304"/>
    <mergeCell ref="D305:E305"/>
    <mergeCell ref="D306:E306"/>
    <mergeCell ref="D307:E307"/>
    <mergeCell ref="D308:E308"/>
    <mergeCell ref="D309:E309"/>
    <mergeCell ref="D310:E310"/>
    <mergeCell ref="D311:E311"/>
    <mergeCell ref="D312:E312"/>
    <mergeCell ref="D313:E313"/>
    <mergeCell ref="D314:E314"/>
    <mergeCell ref="D315:E315"/>
    <mergeCell ref="D316:E316"/>
    <mergeCell ref="D317:E317"/>
    <mergeCell ref="D318:E318"/>
    <mergeCell ref="D319:E319"/>
    <mergeCell ref="D320:E320"/>
    <mergeCell ref="D321:E321"/>
    <mergeCell ref="D322:E322"/>
    <mergeCell ref="D323:E323"/>
    <mergeCell ref="D324:E324"/>
    <mergeCell ref="D325:E325"/>
    <mergeCell ref="D326:E326"/>
    <mergeCell ref="D327:E327"/>
    <mergeCell ref="D328:E328"/>
    <mergeCell ref="D329:E329"/>
    <mergeCell ref="D330:E330"/>
    <mergeCell ref="B273:B286"/>
    <mergeCell ref="C273:C286"/>
    <mergeCell ref="G273:G286"/>
    <mergeCell ref="D274:E274"/>
    <mergeCell ref="D275:E275"/>
    <mergeCell ref="D276:E276"/>
    <mergeCell ref="D277:E277"/>
    <mergeCell ref="D278:E278"/>
    <mergeCell ref="D279:E279"/>
    <mergeCell ref="D280:E280"/>
    <mergeCell ref="D281:E281"/>
    <mergeCell ref="D282:E282"/>
    <mergeCell ref="D283:E283"/>
    <mergeCell ref="D284:E284"/>
    <mergeCell ref="D285:E285"/>
    <mergeCell ref="D286:E286"/>
    <mergeCell ref="B287:B302"/>
    <mergeCell ref="C287:C302"/>
    <mergeCell ref="G287:G302"/>
    <mergeCell ref="D288:E288"/>
    <mergeCell ref="D289:E289"/>
    <mergeCell ref="D290:E290"/>
    <mergeCell ref="D291:E291"/>
    <mergeCell ref="D292:E292"/>
    <mergeCell ref="D293:E293"/>
    <mergeCell ref="D294:E294"/>
    <mergeCell ref="D295:E295"/>
    <mergeCell ref="D296:E296"/>
    <mergeCell ref="D297:E297"/>
    <mergeCell ref="D298:E298"/>
    <mergeCell ref="D299:E299"/>
    <mergeCell ref="D300:E300"/>
    <mergeCell ref="B254:B260"/>
    <mergeCell ref="C254:C260"/>
    <mergeCell ref="G254:G260"/>
    <mergeCell ref="D255:E255"/>
    <mergeCell ref="D256:E256"/>
    <mergeCell ref="D257:E257"/>
    <mergeCell ref="D258:E258"/>
    <mergeCell ref="D259:E259"/>
    <mergeCell ref="D260:E260"/>
    <mergeCell ref="B261:B272"/>
    <mergeCell ref="C261:C272"/>
    <mergeCell ref="G261:G272"/>
    <mergeCell ref="D262:E262"/>
    <mergeCell ref="D263:E263"/>
    <mergeCell ref="D264:E264"/>
    <mergeCell ref="D265:E265"/>
    <mergeCell ref="D266:E266"/>
    <mergeCell ref="D267:E267"/>
    <mergeCell ref="D268:E268"/>
    <mergeCell ref="D269:E269"/>
    <mergeCell ref="D270:E270"/>
    <mergeCell ref="D271:E271"/>
    <mergeCell ref="D272:E272"/>
    <mergeCell ref="B239:B253"/>
    <mergeCell ref="C239:C253"/>
    <mergeCell ref="G239:G253"/>
    <mergeCell ref="D240:E240"/>
    <mergeCell ref="D241:E241"/>
    <mergeCell ref="D242:E242"/>
    <mergeCell ref="D243:E243"/>
    <mergeCell ref="D244:E244"/>
    <mergeCell ref="D245:E245"/>
    <mergeCell ref="D246:E246"/>
    <mergeCell ref="D247:E247"/>
    <mergeCell ref="D248:E248"/>
    <mergeCell ref="D249:E249"/>
    <mergeCell ref="D250:E250"/>
    <mergeCell ref="D251:E251"/>
    <mergeCell ref="D252:E252"/>
    <mergeCell ref="D253:E253"/>
    <mergeCell ref="D220:E220"/>
    <mergeCell ref="D221:E221"/>
    <mergeCell ref="D222:E222"/>
    <mergeCell ref="D223:E223"/>
    <mergeCell ref="D224:E224"/>
    <mergeCell ref="D225:E225"/>
    <mergeCell ref="D226:E226"/>
    <mergeCell ref="D227:E227"/>
    <mergeCell ref="D228:E228"/>
    <mergeCell ref="B229:B238"/>
    <mergeCell ref="C229:C238"/>
    <mergeCell ref="G229:G238"/>
    <mergeCell ref="D230:E230"/>
    <mergeCell ref="D231:E231"/>
    <mergeCell ref="D232:E232"/>
    <mergeCell ref="D233:E233"/>
    <mergeCell ref="D234:E234"/>
    <mergeCell ref="D235:E235"/>
    <mergeCell ref="D236:E236"/>
    <mergeCell ref="D237:E237"/>
    <mergeCell ref="D238:E238"/>
    <mergeCell ref="D203:E203"/>
    <mergeCell ref="D204:E204"/>
    <mergeCell ref="D205:E205"/>
    <mergeCell ref="D206:E206"/>
    <mergeCell ref="D207:E207"/>
    <mergeCell ref="D208:E208"/>
    <mergeCell ref="D209:E209"/>
    <mergeCell ref="D210:E210"/>
    <mergeCell ref="D211:E211"/>
    <mergeCell ref="D212:E212"/>
    <mergeCell ref="D213:E213"/>
    <mergeCell ref="D214:E214"/>
    <mergeCell ref="D215:E215"/>
    <mergeCell ref="D216:E216"/>
    <mergeCell ref="D217:E217"/>
    <mergeCell ref="D218:E218"/>
    <mergeCell ref="D219:E219"/>
    <mergeCell ref="B175:B176"/>
    <mergeCell ref="C175:C176"/>
    <mergeCell ref="G175:G176"/>
    <mergeCell ref="D176:E176"/>
    <mergeCell ref="B177:B228"/>
    <mergeCell ref="C177:C228"/>
    <mergeCell ref="G177:G228"/>
    <mergeCell ref="D178:E178"/>
    <mergeCell ref="D179:E179"/>
    <mergeCell ref="D180:E180"/>
    <mergeCell ref="D181:E181"/>
    <mergeCell ref="D182:E182"/>
    <mergeCell ref="D183:E183"/>
    <mergeCell ref="D184:E184"/>
    <mergeCell ref="D185:E185"/>
    <mergeCell ref="D186:E186"/>
    <mergeCell ref="D187:E187"/>
    <mergeCell ref="D188:E188"/>
    <mergeCell ref="D189:E189"/>
    <mergeCell ref="D190:E190"/>
    <mergeCell ref="D191:E191"/>
    <mergeCell ref="D192:E192"/>
    <mergeCell ref="D193:E193"/>
    <mergeCell ref="D194:E194"/>
    <mergeCell ref="D195:E195"/>
    <mergeCell ref="D196:E196"/>
    <mergeCell ref="D197:E197"/>
    <mergeCell ref="D198:E198"/>
    <mergeCell ref="D199:E199"/>
    <mergeCell ref="D200:E200"/>
    <mergeCell ref="D201:E201"/>
    <mergeCell ref="D202:E202"/>
    <mergeCell ref="D160:E160"/>
    <mergeCell ref="D161:E161"/>
    <mergeCell ref="D162:E162"/>
    <mergeCell ref="D163:E163"/>
    <mergeCell ref="D164:E164"/>
    <mergeCell ref="D165:E165"/>
    <mergeCell ref="D166:E166"/>
    <mergeCell ref="D167:E167"/>
    <mergeCell ref="D168:E168"/>
    <mergeCell ref="D169:E169"/>
    <mergeCell ref="D170:E170"/>
    <mergeCell ref="D171:E171"/>
    <mergeCell ref="D172:E172"/>
    <mergeCell ref="B173:B174"/>
    <mergeCell ref="C173:C174"/>
    <mergeCell ref="G173:G174"/>
    <mergeCell ref="D174:E174"/>
    <mergeCell ref="D143:E143"/>
    <mergeCell ref="D144:E144"/>
    <mergeCell ref="D145:E145"/>
    <mergeCell ref="D146:E146"/>
    <mergeCell ref="D147:E147"/>
    <mergeCell ref="D148:E148"/>
    <mergeCell ref="D149:E149"/>
    <mergeCell ref="D150:E150"/>
    <mergeCell ref="D151:E151"/>
    <mergeCell ref="D152:E152"/>
    <mergeCell ref="D153:E153"/>
    <mergeCell ref="D154:E154"/>
    <mergeCell ref="D155:E155"/>
    <mergeCell ref="D156:E156"/>
    <mergeCell ref="D157:E157"/>
    <mergeCell ref="D158:E158"/>
    <mergeCell ref="D159:E159"/>
    <mergeCell ref="B117:B118"/>
    <mergeCell ref="C117:C118"/>
    <mergeCell ref="G117:G118"/>
    <mergeCell ref="D118:E118"/>
    <mergeCell ref="B119:B120"/>
    <mergeCell ref="C119:C120"/>
    <mergeCell ref="G119:G120"/>
    <mergeCell ref="D120:E120"/>
    <mergeCell ref="B121:B172"/>
    <mergeCell ref="C121:C172"/>
    <mergeCell ref="G121:G172"/>
    <mergeCell ref="D122:E122"/>
    <mergeCell ref="D123:E123"/>
    <mergeCell ref="D124:E124"/>
    <mergeCell ref="D125:E125"/>
    <mergeCell ref="D126:E126"/>
    <mergeCell ref="D127:E127"/>
    <mergeCell ref="D128:E128"/>
    <mergeCell ref="D129:E129"/>
    <mergeCell ref="D130:E130"/>
    <mergeCell ref="D131:E131"/>
    <mergeCell ref="D132:E132"/>
    <mergeCell ref="D133:E133"/>
    <mergeCell ref="D134:E134"/>
    <mergeCell ref="D135:E135"/>
    <mergeCell ref="D136:E136"/>
    <mergeCell ref="D137:E137"/>
    <mergeCell ref="D138:E138"/>
    <mergeCell ref="D139:E139"/>
    <mergeCell ref="D140:E140"/>
    <mergeCell ref="D141:E141"/>
    <mergeCell ref="D142:E142"/>
    <mergeCell ref="B103:B114"/>
    <mergeCell ref="C103:C114"/>
    <mergeCell ref="G103:G114"/>
    <mergeCell ref="D104:E104"/>
    <mergeCell ref="D105:E105"/>
    <mergeCell ref="D106:E106"/>
    <mergeCell ref="D107:E107"/>
    <mergeCell ref="D108:E108"/>
    <mergeCell ref="D109:E109"/>
    <mergeCell ref="D110:E110"/>
    <mergeCell ref="D111:E111"/>
    <mergeCell ref="D112:E112"/>
    <mergeCell ref="D113:E113"/>
    <mergeCell ref="D114:E114"/>
    <mergeCell ref="B115:B116"/>
    <mergeCell ref="C115:C116"/>
    <mergeCell ref="G115:G116"/>
    <mergeCell ref="D116:E116"/>
    <mergeCell ref="D80:E80"/>
    <mergeCell ref="D81:E81"/>
    <mergeCell ref="D82:E82"/>
    <mergeCell ref="D83:E83"/>
    <mergeCell ref="D84:E84"/>
    <mergeCell ref="D85:E85"/>
    <mergeCell ref="D86:E86"/>
    <mergeCell ref="D87:E87"/>
    <mergeCell ref="B88:B102"/>
    <mergeCell ref="C88:C102"/>
    <mergeCell ref="G88:G102"/>
    <mergeCell ref="D89:E89"/>
    <mergeCell ref="D90:E90"/>
    <mergeCell ref="D91:E91"/>
    <mergeCell ref="D92:E92"/>
    <mergeCell ref="D93:E93"/>
    <mergeCell ref="D94:E94"/>
    <mergeCell ref="D95:E95"/>
    <mergeCell ref="D96:E96"/>
    <mergeCell ref="D97:E97"/>
    <mergeCell ref="D98:E98"/>
    <mergeCell ref="D99:E99"/>
    <mergeCell ref="D100:E100"/>
    <mergeCell ref="D101:E101"/>
    <mergeCell ref="D102:E10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B22:B23"/>
    <mergeCell ref="C22:C23"/>
    <mergeCell ref="G22:G23"/>
    <mergeCell ref="D23:E23"/>
    <mergeCell ref="B24:B25"/>
    <mergeCell ref="C24:C25"/>
    <mergeCell ref="G24:G25"/>
    <mergeCell ref="D25:E25"/>
    <mergeCell ref="B26:B27"/>
    <mergeCell ref="C26:C27"/>
    <mergeCell ref="G26:G27"/>
    <mergeCell ref="D27:E27"/>
    <mergeCell ref="B28:G28"/>
    <mergeCell ref="B29:D29"/>
    <mergeCell ref="B30:B87"/>
    <mergeCell ref="C30:C87"/>
    <mergeCell ref="G30:G87"/>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B2:G7"/>
    <mergeCell ref="B8:G8"/>
    <mergeCell ref="B9:G9"/>
    <mergeCell ref="B10:G10"/>
    <mergeCell ref="B11:G12"/>
    <mergeCell ref="B14:G14"/>
    <mergeCell ref="B15:D15"/>
    <mergeCell ref="B16:B17"/>
    <mergeCell ref="C16:C17"/>
    <mergeCell ref="G16:G17"/>
    <mergeCell ref="D17:E17"/>
    <mergeCell ref="B18:B19"/>
    <mergeCell ref="C18:C19"/>
    <mergeCell ref="G18:G19"/>
    <mergeCell ref="D19:E19"/>
    <mergeCell ref="B20:B21"/>
    <mergeCell ref="C20:C21"/>
    <mergeCell ref="G20:G21"/>
    <mergeCell ref="D21:E21"/>
  </mergeCells>
  <pageMargins left="1.10208333333333" right="0.51180555555555596" top="0.78749999999999998" bottom="0.78749999999999998" header="0.511811023622047" footer="0.31527777777777799"/>
  <pageSetup paperSize="9" scale="72" orientation="portrait" horizontalDpi="300" verticalDpi="300" r:id="rId1"/>
  <headerFooter>
    <oddFooter>&amp;CRua Lourenço Roldi, 88 – Bairro São Roquinho
CEP: 29665-000 – Telefax (027) 3729-1300 – CNPJ (MF) 01.612.865/0001-71 – São Roque do Canaã – ES</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AA1048576"/>
  <sheetViews>
    <sheetView view="pageBreakPreview" topLeftCell="C1" zoomScale="95" zoomScaleNormal="100" zoomScalePageLayoutView="95" workbookViewId="0">
      <selection activeCell="C57" sqref="C57"/>
    </sheetView>
  </sheetViews>
  <sheetFormatPr defaultColWidth="8.7109375" defaultRowHeight="12.75" x14ac:dyDescent="0.2"/>
  <cols>
    <col min="1" max="1" width="3.85546875" customWidth="1"/>
    <col min="3" max="3" width="45.7109375" customWidth="1"/>
    <col min="4" max="4" width="5.85546875" customWidth="1"/>
    <col min="5" max="5" width="15.140625" customWidth="1"/>
    <col min="6" max="7" width="9.42578125" customWidth="1"/>
    <col min="8" max="10" width="12.5703125" customWidth="1"/>
    <col min="11" max="11" width="11" customWidth="1"/>
    <col min="12" max="12" width="12.5703125" customWidth="1"/>
    <col min="13" max="15" width="11.5703125" customWidth="1"/>
    <col min="16" max="25" width="12.5703125" customWidth="1"/>
    <col min="26" max="26" width="10.28515625" customWidth="1"/>
    <col min="27" max="27" width="17.5703125" customWidth="1"/>
    <col min="28" max="28" width="3.42578125" customWidth="1"/>
  </cols>
  <sheetData>
    <row r="2" spans="2:27" ht="18" x14ac:dyDescent="0.2">
      <c r="B2" s="371" t="s">
        <v>1848</v>
      </c>
      <c r="C2" s="371"/>
      <c r="D2" s="371"/>
      <c r="E2" s="371"/>
      <c r="F2" s="371"/>
      <c r="G2" s="371"/>
      <c r="H2" s="371"/>
      <c r="I2" s="371"/>
      <c r="J2" s="371"/>
      <c r="K2" s="371"/>
      <c r="L2" s="371"/>
      <c r="M2" s="371"/>
      <c r="N2" s="371"/>
      <c r="O2" s="371"/>
      <c r="P2" s="371"/>
      <c r="Q2" s="371"/>
      <c r="R2" s="371"/>
      <c r="S2" s="371"/>
      <c r="T2" s="371"/>
      <c r="U2" s="371"/>
      <c r="V2" s="371"/>
      <c r="W2" s="371"/>
      <c r="X2" s="371"/>
      <c r="Y2" s="371"/>
      <c r="Z2" s="371"/>
      <c r="AA2" s="371"/>
    </row>
    <row r="3" spans="2:27" x14ac:dyDescent="0.2">
      <c r="B3" s="372" t="s">
        <v>1849</v>
      </c>
      <c r="C3" s="372"/>
      <c r="D3" s="372"/>
      <c r="E3" s="372"/>
      <c r="F3" s="372"/>
      <c r="G3" s="372"/>
      <c r="H3" s="372"/>
      <c r="I3" s="372"/>
      <c r="J3" s="372"/>
      <c r="K3" s="372"/>
      <c r="L3" s="372"/>
      <c r="M3" s="372"/>
      <c r="N3" s="372"/>
      <c r="O3" s="372"/>
      <c r="P3" s="372"/>
      <c r="Q3" s="372"/>
      <c r="R3" s="372"/>
      <c r="S3" s="372"/>
      <c r="T3" s="372"/>
      <c r="U3" s="372"/>
      <c r="V3" s="372"/>
      <c r="W3" s="372"/>
      <c r="X3" s="372"/>
      <c r="Y3" s="372"/>
      <c r="Z3" s="372"/>
      <c r="AA3" s="372"/>
    </row>
    <row r="4" spans="2:27" x14ac:dyDescent="0.2">
      <c r="B4" s="372" t="s">
        <v>1850</v>
      </c>
      <c r="C4" s="372"/>
      <c r="D4" s="372"/>
      <c r="E4" s="372"/>
      <c r="F4" s="372"/>
      <c r="G4" s="372"/>
      <c r="H4" s="372"/>
      <c r="I4" s="372"/>
      <c r="J4" s="372"/>
      <c r="K4" s="372"/>
      <c r="L4" s="372"/>
      <c r="M4" s="372"/>
      <c r="N4" s="372"/>
      <c r="O4" s="372"/>
      <c r="P4" s="372"/>
      <c r="Q4" s="372"/>
      <c r="R4" s="372"/>
      <c r="S4" s="372"/>
      <c r="T4" s="372"/>
      <c r="U4" s="372"/>
      <c r="V4" s="372"/>
      <c r="W4" s="372"/>
      <c r="X4" s="372"/>
      <c r="Y4" s="372"/>
      <c r="Z4" s="372"/>
      <c r="AA4" s="372"/>
    </row>
    <row r="5" spans="2:27" x14ac:dyDescent="0.2">
      <c r="B5" s="372" t="s">
        <v>1851</v>
      </c>
      <c r="C5" s="372"/>
      <c r="D5" s="372"/>
      <c r="E5" s="372"/>
      <c r="F5" s="372"/>
      <c r="G5" s="372"/>
      <c r="H5" s="372"/>
      <c r="I5" s="372"/>
      <c r="J5" s="372"/>
      <c r="K5" s="372"/>
      <c r="L5" s="372"/>
      <c r="M5" s="372"/>
      <c r="N5" s="372"/>
      <c r="O5" s="372"/>
      <c r="P5" s="372"/>
      <c r="Q5" s="372"/>
      <c r="R5" s="372"/>
      <c r="S5" s="372"/>
      <c r="T5" s="372"/>
      <c r="U5" s="372"/>
      <c r="V5" s="372"/>
      <c r="W5" s="372"/>
      <c r="X5" s="372"/>
      <c r="Y5" s="372"/>
      <c r="Z5" s="372"/>
      <c r="AA5" s="372"/>
    </row>
    <row r="6" spans="2:27" x14ac:dyDescent="0.2">
      <c r="B6" s="144"/>
      <c r="C6" s="141"/>
      <c r="D6" s="145"/>
      <c r="E6" s="146"/>
      <c r="F6" s="146"/>
      <c r="G6" s="146"/>
      <c r="H6" s="373" t="s">
        <v>1852</v>
      </c>
      <c r="I6" s="373"/>
      <c r="J6" s="373"/>
      <c r="K6" s="373"/>
      <c r="L6" s="373"/>
      <c r="M6" s="373"/>
      <c r="N6" s="373"/>
      <c r="O6" s="373"/>
      <c r="P6" s="147"/>
      <c r="Q6" s="147"/>
      <c r="R6" s="147"/>
      <c r="S6" s="147"/>
      <c r="T6" s="147"/>
      <c r="U6" s="147"/>
      <c r="V6" s="147"/>
      <c r="W6" s="147"/>
      <c r="X6" s="147"/>
      <c r="Y6" s="147"/>
      <c r="Z6" s="374" t="s">
        <v>1853</v>
      </c>
      <c r="AA6" s="374"/>
    </row>
    <row r="7" spans="2:27" ht="15" x14ac:dyDescent="0.2">
      <c r="B7" s="148" t="s">
        <v>8</v>
      </c>
      <c r="C7" s="149" t="s">
        <v>11</v>
      </c>
      <c r="D7" s="150" t="s">
        <v>1854</v>
      </c>
      <c r="E7" s="151"/>
      <c r="F7" s="152" t="s">
        <v>1855</v>
      </c>
      <c r="G7" s="152" t="s">
        <v>1856</v>
      </c>
      <c r="H7" s="152" t="s">
        <v>1855</v>
      </c>
      <c r="I7" s="152" t="s">
        <v>1856</v>
      </c>
      <c r="J7" s="152" t="s">
        <v>1857</v>
      </c>
      <c r="K7" s="152" t="s">
        <v>1858</v>
      </c>
      <c r="L7" s="152" t="s">
        <v>1859</v>
      </c>
      <c r="M7" s="152" t="s">
        <v>1860</v>
      </c>
      <c r="N7" s="152" t="s">
        <v>1861</v>
      </c>
      <c r="O7" s="152" t="s">
        <v>1862</v>
      </c>
      <c r="P7" s="152" t="s">
        <v>1863</v>
      </c>
      <c r="Q7" s="152" t="s">
        <v>1864</v>
      </c>
      <c r="R7" s="152" t="s">
        <v>1865</v>
      </c>
      <c r="S7" s="152" t="s">
        <v>1866</v>
      </c>
      <c r="T7" s="152" t="s">
        <v>1867</v>
      </c>
      <c r="U7" s="152" t="s">
        <v>1868</v>
      </c>
      <c r="V7" s="152" t="s">
        <v>1869</v>
      </c>
      <c r="W7" s="152" t="s">
        <v>1870</v>
      </c>
      <c r="X7" s="152" t="s">
        <v>1871</v>
      </c>
      <c r="Y7" s="152" t="s">
        <v>1872</v>
      </c>
      <c r="Z7" s="153" t="s">
        <v>1873</v>
      </c>
      <c r="AA7" s="154" t="s">
        <v>1874</v>
      </c>
    </row>
    <row r="8" spans="2:27" x14ac:dyDescent="0.2">
      <c r="B8" s="148"/>
      <c r="C8" s="147"/>
      <c r="D8" s="155"/>
      <c r="E8" s="156"/>
      <c r="F8" s="157"/>
      <c r="G8" s="157"/>
      <c r="H8" s="158"/>
      <c r="I8" s="157"/>
      <c r="J8" s="157"/>
      <c r="K8" s="157"/>
      <c r="L8" s="157"/>
      <c r="M8" s="157"/>
      <c r="N8" s="157"/>
      <c r="O8" s="158"/>
      <c r="P8" s="158"/>
      <c r="Q8" s="158"/>
      <c r="R8" s="158"/>
      <c r="S8" s="158"/>
      <c r="T8" s="158"/>
      <c r="U8" s="158"/>
      <c r="V8" s="158"/>
      <c r="W8" s="158"/>
      <c r="X8" s="158"/>
    </row>
    <row r="9" spans="2:27" x14ac:dyDescent="0.2">
      <c r="B9" s="159">
        <v>1</v>
      </c>
      <c r="C9" s="160" t="str">
        <f>'Planilha Orçamentária'!D9</f>
        <v>INSTALAÇÃO DO CANTEIRO DE OBRAS</v>
      </c>
      <c r="D9" s="161" t="s">
        <v>1875</v>
      </c>
      <c r="E9" s="162">
        <f>'Planilha Orçamentária'!I16</f>
        <v>34994.922705600002</v>
      </c>
      <c r="F9" s="163"/>
      <c r="G9" s="163"/>
      <c r="H9" s="164">
        <f>H10*E9</f>
        <v>34994.922705600002</v>
      </c>
      <c r="I9" s="164"/>
      <c r="J9" s="164"/>
      <c r="K9" s="164"/>
      <c r="L9" s="164"/>
      <c r="M9" s="164"/>
      <c r="N9" s="164"/>
      <c r="O9" s="164"/>
      <c r="P9" s="164"/>
      <c r="Q9" s="164"/>
      <c r="R9" s="164"/>
      <c r="S9" s="164"/>
      <c r="T9" s="164"/>
      <c r="U9" s="164"/>
      <c r="V9" s="164"/>
      <c r="W9" s="164"/>
      <c r="X9" s="164"/>
      <c r="Y9" s="164"/>
      <c r="Z9" s="375">
        <f>SUM(H10:Y10)</f>
        <v>1</v>
      </c>
      <c r="AA9" s="376">
        <f>SUM(H9:Y9)</f>
        <v>34994.922705600002</v>
      </c>
    </row>
    <row r="10" spans="2:27" x14ac:dyDescent="0.2">
      <c r="B10" s="165"/>
      <c r="C10" s="147"/>
      <c r="D10" s="166" t="s">
        <v>1876</v>
      </c>
      <c r="E10" s="167">
        <f>E9/$E$47</f>
        <v>4.0957679681759328E-3</v>
      </c>
      <c r="F10" s="168"/>
      <c r="G10" s="168"/>
      <c r="H10" s="169">
        <v>1</v>
      </c>
      <c r="I10" s="170"/>
      <c r="J10" s="170"/>
      <c r="K10" s="170"/>
      <c r="L10" s="170"/>
      <c r="M10" s="170"/>
      <c r="N10" s="170"/>
      <c r="O10" s="171"/>
      <c r="P10" s="171"/>
      <c r="Q10" s="171"/>
      <c r="R10" s="171"/>
      <c r="S10" s="171"/>
      <c r="T10" s="171"/>
      <c r="U10" s="171"/>
      <c r="V10" s="171"/>
      <c r="W10" s="171"/>
      <c r="X10" s="171"/>
      <c r="Y10" s="171"/>
      <c r="Z10" s="375"/>
      <c r="AA10" s="376"/>
    </row>
    <row r="11" spans="2:27" x14ac:dyDescent="0.2">
      <c r="B11" s="172">
        <v>2</v>
      </c>
      <c r="C11" s="173" t="str">
        <f>'Planilha Orçamentária'!D18</f>
        <v>SERVIÇOS PRELIMINARES</v>
      </c>
      <c r="D11" s="161" t="s">
        <v>1875</v>
      </c>
      <c r="E11" s="162">
        <f>'Planilha Orçamentária'!I42</f>
        <v>308704.78962451615</v>
      </c>
      <c r="F11" s="163"/>
      <c r="G11" s="163"/>
      <c r="H11" s="164">
        <f>H12*$E$11</f>
        <v>92611.436887354837</v>
      </c>
      <c r="I11" s="164">
        <f>I12*$E$11</f>
        <v>154352.39481225808</v>
      </c>
      <c r="J11" s="164">
        <f>J12*$E$11</f>
        <v>61740.957924903232</v>
      </c>
      <c r="K11" s="164"/>
      <c r="L11" s="164"/>
      <c r="M11" s="164"/>
      <c r="N11" s="164"/>
      <c r="O11" s="164"/>
      <c r="P11" s="164"/>
      <c r="Q11" s="164"/>
      <c r="R11" s="164"/>
      <c r="S11" s="164"/>
      <c r="T11" s="164"/>
      <c r="U11" s="164"/>
      <c r="V11" s="164"/>
      <c r="W11" s="164"/>
      <c r="X11" s="164"/>
      <c r="Y11" s="164"/>
      <c r="Z11" s="375">
        <f>SUM(H12:Y12)</f>
        <v>1</v>
      </c>
      <c r="AA11" s="376">
        <f>SUM(H11:Y11)</f>
        <v>308704.78962451615</v>
      </c>
    </row>
    <row r="12" spans="2:27" x14ac:dyDescent="0.2">
      <c r="B12" s="174"/>
      <c r="C12" s="175"/>
      <c r="D12" s="166" t="s">
        <v>1876</v>
      </c>
      <c r="E12" s="167">
        <f>E11/$E$47</f>
        <v>3.6130475257893695E-2</v>
      </c>
      <c r="F12" s="168"/>
      <c r="G12" s="168"/>
      <c r="H12" s="169">
        <v>0.3</v>
      </c>
      <c r="I12" s="170">
        <v>0.5</v>
      </c>
      <c r="J12" s="170">
        <v>0.2</v>
      </c>
      <c r="K12" s="170"/>
      <c r="L12" s="170"/>
      <c r="M12" s="170"/>
      <c r="N12" s="170"/>
      <c r="O12" s="171"/>
      <c r="P12" s="171"/>
      <c r="Q12" s="171"/>
      <c r="R12" s="171"/>
      <c r="S12" s="171"/>
      <c r="T12" s="171"/>
      <c r="U12" s="171"/>
      <c r="V12" s="171"/>
      <c r="W12" s="171"/>
      <c r="X12" s="171"/>
      <c r="Y12" s="171"/>
      <c r="Z12" s="375"/>
      <c r="AA12" s="376"/>
    </row>
    <row r="13" spans="2:27" x14ac:dyDescent="0.2">
      <c r="B13" s="159">
        <v>3</v>
      </c>
      <c r="C13" s="176" t="str">
        <f>'Planilha Orçamentária'!D44</f>
        <v>MOVIMENTAÇÃO DE TERRA</v>
      </c>
      <c r="D13" s="177" t="s">
        <v>1875</v>
      </c>
      <c r="E13" s="162">
        <f>'Planilha Orçamentária'!I47</f>
        <v>14854.661958720002</v>
      </c>
      <c r="F13" s="163"/>
      <c r="G13" s="163"/>
      <c r="H13" s="164"/>
      <c r="I13" s="164"/>
      <c r="J13" s="164">
        <f>J14*$E$13</f>
        <v>7427.330979360001</v>
      </c>
      <c r="K13" s="164">
        <f>K14*$E$13</f>
        <v>7427.330979360001</v>
      </c>
      <c r="L13" s="178"/>
      <c r="M13" s="178"/>
      <c r="N13" s="178"/>
      <c r="O13" s="164"/>
      <c r="P13" s="164"/>
      <c r="Q13" s="164"/>
      <c r="R13" s="164"/>
      <c r="S13" s="164"/>
      <c r="T13" s="164"/>
      <c r="U13" s="164"/>
      <c r="V13" s="164"/>
      <c r="W13" s="164"/>
      <c r="X13" s="164"/>
      <c r="Y13" s="164"/>
      <c r="Z13" s="375">
        <f>SUM(H14:Y14)</f>
        <v>1</v>
      </c>
      <c r="AA13" s="376">
        <f>SUM(H13:Y13)</f>
        <v>14854.661958720002</v>
      </c>
    </row>
    <row r="14" spans="2:27" x14ac:dyDescent="0.2">
      <c r="B14" s="174"/>
      <c r="C14" s="175"/>
      <c r="D14" s="155" t="s">
        <v>1876</v>
      </c>
      <c r="E14" s="167">
        <f>E13/$E$47</f>
        <v>1.738573596531217E-3</v>
      </c>
      <c r="F14" s="168"/>
      <c r="G14" s="168"/>
      <c r="H14" s="169"/>
      <c r="I14" s="170"/>
      <c r="J14" s="170">
        <v>0.5</v>
      </c>
      <c r="K14" s="170">
        <v>0.5</v>
      </c>
      <c r="L14" s="170"/>
      <c r="M14" s="170"/>
      <c r="N14" s="170"/>
      <c r="O14" s="170"/>
      <c r="P14" s="170"/>
      <c r="Q14" s="170"/>
      <c r="R14" s="170"/>
      <c r="S14" s="170"/>
      <c r="T14" s="170"/>
      <c r="U14" s="170"/>
      <c r="V14" s="170"/>
      <c r="W14" s="170"/>
      <c r="X14" s="170"/>
      <c r="Y14" s="170"/>
      <c r="Z14" s="375"/>
      <c r="AA14" s="376"/>
    </row>
    <row r="15" spans="2:27" x14ac:dyDescent="0.2">
      <c r="B15" s="159">
        <v>4</v>
      </c>
      <c r="C15" s="179" t="str">
        <f>'Planilha Orçamentária'!D49</f>
        <v>ESTRUTURAS</v>
      </c>
      <c r="D15" s="177" t="s">
        <v>1875</v>
      </c>
      <c r="E15" s="162">
        <f>'Planilha Orçamentária'!I71</f>
        <v>861168.86588784005</v>
      </c>
      <c r="F15" s="163"/>
      <c r="G15" s="163"/>
      <c r="H15" s="164"/>
      <c r="I15" s="164"/>
      <c r="J15" s="164">
        <f>J16*$E$15</f>
        <v>258350.65976635201</v>
      </c>
      <c r="K15" s="164">
        <f>K16*$E$15</f>
        <v>258350.65976635201</v>
      </c>
      <c r="L15" s="164">
        <f>L16*$E$15</f>
        <v>215292.21647196001</v>
      </c>
      <c r="M15" s="164">
        <f>M16*$E$15</f>
        <v>129175.329883176</v>
      </c>
      <c r="N15" s="164"/>
      <c r="O15" s="164"/>
      <c r="P15" s="164"/>
      <c r="Q15" s="164"/>
      <c r="R15" s="164"/>
      <c r="S15" s="164"/>
      <c r="T15" s="164"/>
      <c r="U15" s="164"/>
      <c r="V15" s="164"/>
      <c r="W15" s="164"/>
      <c r="X15" s="164"/>
      <c r="Y15" s="164"/>
      <c r="Z15" s="375">
        <f>SUM(H16:Y16)</f>
        <v>1</v>
      </c>
      <c r="AA15" s="376">
        <f>SUM(H15:Y15)</f>
        <v>861168.86588784005</v>
      </c>
    </row>
    <row r="16" spans="2:27" x14ac:dyDescent="0.2">
      <c r="B16" s="180"/>
      <c r="C16" s="181"/>
      <c r="D16" s="155" t="s">
        <v>1876</v>
      </c>
      <c r="E16" s="167">
        <f>E15/$E$47</f>
        <v>0.10079027422824927</v>
      </c>
      <c r="F16" s="168"/>
      <c r="G16" s="168"/>
      <c r="H16" s="169"/>
      <c r="I16" s="169"/>
      <c r="J16" s="169">
        <v>0.3</v>
      </c>
      <c r="K16" s="169">
        <v>0.3</v>
      </c>
      <c r="L16" s="169">
        <v>0.25</v>
      </c>
      <c r="M16" s="169">
        <v>0.15</v>
      </c>
      <c r="N16" s="182"/>
      <c r="O16" s="170"/>
      <c r="P16" s="170"/>
      <c r="Q16" s="170"/>
      <c r="R16" s="170"/>
      <c r="S16" s="170"/>
      <c r="T16" s="170"/>
      <c r="U16" s="170"/>
      <c r="V16" s="170"/>
      <c r="W16" s="170"/>
      <c r="X16" s="170"/>
      <c r="Y16" s="170"/>
      <c r="Z16" s="375"/>
      <c r="AA16" s="376"/>
    </row>
    <row r="17" spans="2:27" x14ac:dyDescent="0.2">
      <c r="B17" s="159">
        <v>5</v>
      </c>
      <c r="C17" s="160" t="str">
        <f>'Planilha Orçamentária'!D73</f>
        <v>PAREDES E PAINÉIS</v>
      </c>
      <c r="D17" s="161" t="s">
        <v>1875</v>
      </c>
      <c r="E17" s="162">
        <f>'Planilha Orçamentária'!I82</f>
        <v>394647.17442729726</v>
      </c>
      <c r="F17" s="163"/>
      <c r="G17" s="163"/>
      <c r="H17" s="164"/>
      <c r="I17" s="183"/>
      <c r="J17" s="183"/>
      <c r="K17" s="183"/>
      <c r="L17" s="183">
        <f>L18*$E$17</f>
        <v>98661.793606824314</v>
      </c>
      <c r="M17" s="183">
        <f>M18*$E$17</f>
        <v>78929.434885459457</v>
      </c>
      <c r="N17" s="183">
        <f>N18*$E$17</f>
        <v>78929.434885459457</v>
      </c>
      <c r="O17" s="183">
        <f>O18*$E$17</f>
        <v>78929.434885459457</v>
      </c>
      <c r="P17" s="183">
        <f>P18*$E$17</f>
        <v>59197.076164094586</v>
      </c>
      <c r="Q17" s="164"/>
      <c r="R17" s="164"/>
      <c r="S17" s="164"/>
      <c r="T17" s="164"/>
      <c r="U17" s="164"/>
      <c r="V17" s="164"/>
      <c r="W17" s="164"/>
      <c r="X17" s="164"/>
      <c r="Y17" s="164"/>
      <c r="Z17" s="375">
        <f>SUM(H18:Y18)</f>
        <v>1</v>
      </c>
      <c r="AA17" s="376">
        <f>SUM(H17:Y17)</f>
        <v>394647.17442729732</v>
      </c>
    </row>
    <row r="18" spans="2:27" x14ac:dyDescent="0.2">
      <c r="B18" s="165"/>
      <c r="C18" s="147"/>
      <c r="D18" s="166" t="s">
        <v>1876</v>
      </c>
      <c r="E18" s="167">
        <f>E17/$E$47</f>
        <v>4.6189079180100755E-2</v>
      </c>
      <c r="F18" s="168"/>
      <c r="G18" s="168"/>
      <c r="H18" s="182"/>
      <c r="I18" s="169"/>
      <c r="J18" s="169"/>
      <c r="K18" s="169"/>
      <c r="L18" s="169">
        <v>0.25</v>
      </c>
      <c r="M18" s="169">
        <v>0.2</v>
      </c>
      <c r="N18" s="182">
        <v>0.2</v>
      </c>
      <c r="O18" s="170">
        <v>0.2</v>
      </c>
      <c r="P18" s="170">
        <v>0.15</v>
      </c>
      <c r="Q18" s="170"/>
      <c r="R18" s="170"/>
      <c r="S18" s="170"/>
      <c r="T18" s="170"/>
      <c r="U18" s="170"/>
      <c r="V18" s="170"/>
      <c r="W18" s="170"/>
      <c r="X18" s="170"/>
      <c r="Y18" s="170"/>
      <c r="Z18" s="375"/>
      <c r="AA18" s="376"/>
    </row>
    <row r="19" spans="2:27" x14ac:dyDescent="0.2">
      <c r="B19" s="172">
        <v>6</v>
      </c>
      <c r="C19" s="173" t="str">
        <f>'Planilha Orçamentária'!D84</f>
        <v>PISOS</v>
      </c>
      <c r="D19" s="161" t="s">
        <v>1875</v>
      </c>
      <c r="E19" s="162">
        <f>'Planilha Orçamentária'!I93</f>
        <v>755326.85781753983</v>
      </c>
      <c r="F19" s="163"/>
      <c r="G19" s="163"/>
      <c r="H19" s="164"/>
      <c r="I19" s="178"/>
      <c r="J19" s="164"/>
      <c r="K19" s="164"/>
      <c r="L19" s="164"/>
      <c r="M19" s="178"/>
      <c r="N19" s="183"/>
      <c r="O19" s="164"/>
      <c r="P19" s="164">
        <f>P20*$E$19</f>
        <v>151065.37156350797</v>
      </c>
      <c r="Q19" s="164">
        <f>Q20*$E$19</f>
        <v>226598.05734526194</v>
      </c>
      <c r="R19" s="164">
        <f>R20*$E$19</f>
        <v>226598.05734526194</v>
      </c>
      <c r="S19" s="164">
        <f>S20*$E$19</f>
        <v>75532.685781753986</v>
      </c>
      <c r="T19" s="164">
        <f>T20*$E$19</f>
        <v>75532.685781753986</v>
      </c>
      <c r="U19" s="164"/>
      <c r="V19" s="164"/>
      <c r="W19" s="164"/>
      <c r="X19" s="164"/>
      <c r="Y19" s="164"/>
      <c r="Z19" s="375">
        <f>SUM(H20:Y20)</f>
        <v>1</v>
      </c>
      <c r="AA19" s="376">
        <f>SUM(H19:Y19)</f>
        <v>755326.85781753983</v>
      </c>
    </row>
    <row r="20" spans="2:27" x14ac:dyDescent="0.2">
      <c r="B20" s="174"/>
      <c r="C20" s="175"/>
      <c r="D20" s="166" t="s">
        <v>1876</v>
      </c>
      <c r="E20" s="167">
        <f>E19/$E$47</f>
        <v>8.840263988515687E-2</v>
      </c>
      <c r="F20" s="168"/>
      <c r="G20" s="168"/>
      <c r="H20" s="170"/>
      <c r="I20" s="170"/>
      <c r="J20" s="170"/>
      <c r="K20" s="170"/>
      <c r="L20" s="170"/>
      <c r="M20" s="170"/>
      <c r="N20" s="170"/>
      <c r="O20" s="170"/>
      <c r="P20" s="170">
        <v>0.2</v>
      </c>
      <c r="Q20" s="170">
        <v>0.3</v>
      </c>
      <c r="R20" s="170">
        <v>0.3</v>
      </c>
      <c r="S20" s="170">
        <v>0.1</v>
      </c>
      <c r="T20" s="170">
        <v>0.1</v>
      </c>
      <c r="U20" s="170"/>
      <c r="V20" s="170"/>
      <c r="W20" s="170"/>
      <c r="X20" s="170"/>
      <c r="Y20" s="170"/>
      <c r="Z20" s="375"/>
      <c r="AA20" s="376"/>
    </row>
    <row r="21" spans="2:27" x14ac:dyDescent="0.2">
      <c r="B21" s="159">
        <v>7</v>
      </c>
      <c r="C21" s="176" t="str">
        <f>'Planilha Orçamentária'!D95</f>
        <v>ESQUADRIAS</v>
      </c>
      <c r="D21" s="177" t="s">
        <v>1875</v>
      </c>
      <c r="E21" s="162">
        <f>'Planilha Orçamentária'!I112</f>
        <v>1353187.7706521677</v>
      </c>
      <c r="F21" s="163"/>
      <c r="G21" s="163"/>
      <c r="H21" s="164"/>
      <c r="I21" s="178"/>
      <c r="J21" s="164"/>
      <c r="K21" s="164"/>
      <c r="L21" s="164"/>
      <c r="M21" s="164"/>
      <c r="N21" s="178"/>
      <c r="O21" s="164"/>
      <c r="P21" s="164">
        <f t="shared" ref="P21:U21" si="0">P22*$E$21</f>
        <v>135318.77706521677</v>
      </c>
      <c r="Q21" s="164">
        <f t="shared" si="0"/>
        <v>270637.55413043353</v>
      </c>
      <c r="R21" s="164">
        <f t="shared" si="0"/>
        <v>338296.94266304193</v>
      </c>
      <c r="S21" s="164">
        <f t="shared" si="0"/>
        <v>202978.16559782517</v>
      </c>
      <c r="T21" s="164">
        <f t="shared" si="0"/>
        <v>202978.16559782517</v>
      </c>
      <c r="U21" s="164">
        <f t="shared" si="0"/>
        <v>202978.16559782517</v>
      </c>
      <c r="V21" s="164"/>
      <c r="W21" s="164"/>
      <c r="X21" s="164"/>
      <c r="Y21" s="164"/>
      <c r="Z21" s="375">
        <f>SUM(H22:Y22)</f>
        <v>1</v>
      </c>
      <c r="AA21" s="376">
        <f>SUM(H21:Y21)</f>
        <v>1353187.7706521677</v>
      </c>
    </row>
    <row r="22" spans="2:27" x14ac:dyDescent="0.2">
      <c r="B22" s="174"/>
      <c r="C22" s="175"/>
      <c r="D22" s="155" t="s">
        <v>1876</v>
      </c>
      <c r="E22" s="167">
        <f>E21/$E$47</f>
        <v>0.15837563559120663</v>
      </c>
      <c r="F22" s="168"/>
      <c r="G22" s="168"/>
      <c r="H22" s="170"/>
      <c r="I22" s="170"/>
      <c r="J22" s="170"/>
      <c r="K22" s="170"/>
      <c r="L22" s="170"/>
      <c r="M22" s="170"/>
      <c r="N22" s="184"/>
      <c r="O22" s="170"/>
      <c r="P22" s="170">
        <v>0.1</v>
      </c>
      <c r="Q22" s="170">
        <v>0.2</v>
      </c>
      <c r="R22" s="170">
        <v>0.25</v>
      </c>
      <c r="S22" s="170">
        <v>0.15</v>
      </c>
      <c r="T22" s="170">
        <v>0.15</v>
      </c>
      <c r="U22" s="170">
        <v>0.15</v>
      </c>
      <c r="V22" s="170"/>
      <c r="W22" s="170"/>
      <c r="X22" s="170"/>
      <c r="Y22" s="170"/>
      <c r="Z22" s="375"/>
      <c r="AA22" s="376"/>
    </row>
    <row r="23" spans="2:27" x14ac:dyDescent="0.2">
      <c r="B23" s="159">
        <v>8</v>
      </c>
      <c r="C23" s="179" t="str">
        <f>'Planilha Orçamentária'!D114</f>
        <v>VIDROS E ESPELHOS</v>
      </c>
      <c r="D23" s="177" t="s">
        <v>1875</v>
      </c>
      <c r="E23" s="162">
        <f>'Planilha Orçamentária'!I117</f>
        <v>13647.20530496</v>
      </c>
      <c r="F23" s="163"/>
      <c r="G23" s="163"/>
      <c r="H23" s="164"/>
      <c r="I23" s="178"/>
      <c r="J23" s="178"/>
      <c r="K23" s="178"/>
      <c r="L23" s="178"/>
      <c r="M23" s="178"/>
      <c r="N23" s="183"/>
      <c r="O23" s="183"/>
      <c r="P23" s="183"/>
      <c r="Q23" s="183"/>
      <c r="R23" s="183"/>
      <c r="S23" s="183"/>
      <c r="T23" s="183"/>
      <c r="U23" s="183">
        <f>U24*$E$23</f>
        <v>6823.60265248</v>
      </c>
      <c r="V23" s="183">
        <f>V24*$E$23</f>
        <v>6823.60265248</v>
      </c>
      <c r="W23" s="183"/>
      <c r="X23" s="183"/>
      <c r="Y23" s="183"/>
      <c r="Z23" s="375">
        <f>SUM(H24:Y24)</f>
        <v>1</v>
      </c>
      <c r="AA23" s="376">
        <f>SUM(H23:Y23)</f>
        <v>13647.20530496</v>
      </c>
    </row>
    <row r="24" spans="2:27" x14ac:dyDescent="0.2">
      <c r="B24" s="180"/>
      <c r="C24" s="181"/>
      <c r="D24" s="155" t="s">
        <v>1876</v>
      </c>
      <c r="E24" s="167">
        <f>E23/$E$47</f>
        <v>1.5972541735098961E-3</v>
      </c>
      <c r="F24" s="168"/>
      <c r="G24" s="168"/>
      <c r="H24" s="170"/>
      <c r="I24" s="170"/>
      <c r="J24" s="170"/>
      <c r="K24" s="170"/>
      <c r="L24" s="170"/>
      <c r="M24" s="170"/>
      <c r="N24" s="184"/>
      <c r="O24" s="170"/>
      <c r="P24" s="170"/>
      <c r="Q24" s="170"/>
      <c r="R24" s="170"/>
      <c r="S24" s="170"/>
      <c r="T24" s="170"/>
      <c r="U24" s="170">
        <v>0.5</v>
      </c>
      <c r="V24" s="170">
        <v>0.5</v>
      </c>
      <c r="W24" s="170"/>
      <c r="X24" s="170"/>
      <c r="Y24" s="170"/>
      <c r="Z24" s="375"/>
      <c r="AA24" s="376"/>
    </row>
    <row r="25" spans="2:27" x14ac:dyDescent="0.2">
      <c r="B25" s="159">
        <v>9</v>
      </c>
      <c r="C25" s="173" t="str">
        <f>'Planilha Orçamentária'!D119</f>
        <v>REVESTIMENTOS</v>
      </c>
      <c r="D25" s="177" t="s">
        <v>1875</v>
      </c>
      <c r="E25" s="162">
        <f>'Planilha Orçamentária'!I125</f>
        <v>753261.49474624009</v>
      </c>
      <c r="F25" s="163"/>
      <c r="G25" s="163"/>
      <c r="H25" s="164"/>
      <c r="I25" s="183"/>
      <c r="J25" s="183"/>
      <c r="K25" s="183"/>
      <c r="L25" s="183"/>
      <c r="M25" s="183"/>
      <c r="N25" s="183"/>
      <c r="O25" s="164">
        <f t="shared" ref="O25:T25" si="1">O26*$E$25</f>
        <v>75326.149474624006</v>
      </c>
      <c r="P25" s="164">
        <f t="shared" si="1"/>
        <v>112989.22421193602</v>
      </c>
      <c r="Q25" s="164">
        <f t="shared" si="1"/>
        <v>150652.29894924801</v>
      </c>
      <c r="R25" s="164">
        <f t="shared" si="1"/>
        <v>188315.37368656002</v>
      </c>
      <c r="S25" s="164">
        <f t="shared" si="1"/>
        <v>150652.29894924801</v>
      </c>
      <c r="T25" s="164">
        <f t="shared" si="1"/>
        <v>75326.149474624006</v>
      </c>
      <c r="U25" s="164"/>
      <c r="V25" s="164"/>
      <c r="W25" s="164"/>
      <c r="X25" s="164"/>
      <c r="Y25" s="164"/>
      <c r="Z25" s="375">
        <f>SUM(H26:Y26)</f>
        <v>0.99999999999999989</v>
      </c>
      <c r="AA25" s="376">
        <f>SUM(H25:Y25)</f>
        <v>753261.49474624009</v>
      </c>
    </row>
    <row r="26" spans="2:27" x14ac:dyDescent="0.2">
      <c r="B26" s="180"/>
      <c r="C26" s="181"/>
      <c r="D26" s="155" t="s">
        <v>1876</v>
      </c>
      <c r="E26" s="167">
        <f>E25/$E$47</f>
        <v>8.8160912021339383E-2</v>
      </c>
      <c r="F26" s="168"/>
      <c r="G26" s="168"/>
      <c r="H26" s="170"/>
      <c r="I26" s="169"/>
      <c r="J26" s="169"/>
      <c r="K26" s="169"/>
      <c r="L26" s="169"/>
      <c r="M26" s="169"/>
      <c r="N26" s="184"/>
      <c r="O26" s="170">
        <v>0.1</v>
      </c>
      <c r="P26" s="170">
        <v>0.15</v>
      </c>
      <c r="Q26" s="170">
        <v>0.2</v>
      </c>
      <c r="R26" s="170">
        <v>0.25</v>
      </c>
      <c r="S26" s="170">
        <v>0.2</v>
      </c>
      <c r="T26" s="170">
        <v>0.1</v>
      </c>
      <c r="U26" s="170"/>
      <c r="V26" s="170"/>
      <c r="W26" s="170"/>
      <c r="X26" s="170"/>
      <c r="Y26" s="170"/>
      <c r="Z26" s="375"/>
      <c r="AA26" s="376"/>
    </row>
    <row r="27" spans="2:27" x14ac:dyDescent="0.2">
      <c r="B27" s="159">
        <v>10</v>
      </c>
      <c r="C27" s="160" t="str">
        <f>'Planilha Orçamentária'!D127</f>
        <v>PINTURA</v>
      </c>
      <c r="D27" s="161" t="s">
        <v>1875</v>
      </c>
      <c r="E27" s="162">
        <f>'Planilha Orçamentária'!I142</f>
        <v>370360.66896319995</v>
      </c>
      <c r="F27" s="163"/>
      <c r="G27" s="163"/>
      <c r="H27" s="164"/>
      <c r="I27" s="178"/>
      <c r="J27" s="178"/>
      <c r="K27" s="178"/>
      <c r="L27" s="178"/>
      <c r="M27" s="178"/>
      <c r="N27" s="183"/>
      <c r="O27" s="164"/>
      <c r="P27" s="164"/>
      <c r="Q27" s="164"/>
      <c r="R27" s="164"/>
      <c r="S27" s="164"/>
      <c r="T27" s="164"/>
      <c r="U27" s="164">
        <f>U28*$E$27</f>
        <v>92590.167240799987</v>
      </c>
      <c r="V27" s="164">
        <f>V28*$E$27</f>
        <v>92590.167240799987</v>
      </c>
      <c r="W27" s="164">
        <f>W28*$E$27</f>
        <v>92590.167240799987</v>
      </c>
      <c r="X27" s="164">
        <f>X28*$E$27</f>
        <v>92590.167240799987</v>
      </c>
      <c r="Y27" s="164"/>
      <c r="Z27" s="375">
        <f>SUM(H28:Y28)</f>
        <v>1</v>
      </c>
      <c r="AA27" s="376">
        <f>SUM(H27:Y27)</f>
        <v>370360.66896319995</v>
      </c>
    </row>
    <row r="28" spans="2:27" x14ac:dyDescent="0.2">
      <c r="B28" s="165"/>
      <c r="C28" s="147"/>
      <c r="D28" s="166" t="s">
        <v>1876</v>
      </c>
      <c r="E28" s="167">
        <f>E27/$E$47</f>
        <v>4.3346612803603753E-2</v>
      </c>
      <c r="F28" s="168"/>
      <c r="G28" s="168"/>
      <c r="H28" s="185"/>
      <c r="I28" s="170"/>
      <c r="J28" s="170"/>
      <c r="K28" s="170"/>
      <c r="L28" s="170"/>
      <c r="M28" s="170"/>
      <c r="N28" s="184"/>
      <c r="O28" s="185"/>
      <c r="P28" s="185"/>
      <c r="Q28" s="185"/>
      <c r="R28" s="185"/>
      <c r="S28" s="185"/>
      <c r="T28" s="185"/>
      <c r="U28" s="182">
        <v>0.25</v>
      </c>
      <c r="V28" s="182">
        <v>0.25</v>
      </c>
      <c r="W28" s="182">
        <v>0.25</v>
      </c>
      <c r="X28" s="182">
        <v>0.25</v>
      </c>
      <c r="Y28" s="185"/>
      <c r="Z28" s="375"/>
      <c r="AA28" s="376"/>
    </row>
    <row r="29" spans="2:27" x14ac:dyDescent="0.2">
      <c r="B29" s="172">
        <v>11</v>
      </c>
      <c r="C29" s="173" t="str">
        <f>'Planilha Orçamentária'!D144</f>
        <v>INSTALAÇÕES ELÉTRICAS</v>
      </c>
      <c r="D29" s="161" t="s">
        <v>1875</v>
      </c>
      <c r="E29" s="162">
        <f>'Planilha Orçamentária'!I206</f>
        <v>997995.8783919831</v>
      </c>
      <c r="F29" s="163"/>
      <c r="G29" s="163"/>
      <c r="H29" s="164"/>
      <c r="I29" s="183"/>
      <c r="J29" s="183"/>
      <c r="K29" s="183"/>
      <c r="L29" s="183"/>
      <c r="M29" s="183">
        <f t="shared" ref="M29:V29" si="2">M30*$E$29</f>
        <v>99799.587839198313</v>
      </c>
      <c r="N29" s="183">
        <f t="shared" si="2"/>
        <v>99799.587839198313</v>
      </c>
      <c r="O29" s="183">
        <f t="shared" si="2"/>
        <v>99799.587839198313</v>
      </c>
      <c r="P29" s="183">
        <f t="shared" si="2"/>
        <v>99799.587839198313</v>
      </c>
      <c r="Q29" s="183">
        <f t="shared" si="2"/>
        <v>99799.587839198313</v>
      </c>
      <c r="R29" s="183">
        <f t="shared" si="2"/>
        <v>99799.587839198313</v>
      </c>
      <c r="S29" s="183">
        <f t="shared" si="2"/>
        <v>99799.587839198313</v>
      </c>
      <c r="T29" s="183">
        <f t="shared" si="2"/>
        <v>99799.587839198313</v>
      </c>
      <c r="U29" s="183">
        <f t="shared" si="2"/>
        <v>99799.587839198313</v>
      </c>
      <c r="V29" s="183">
        <f t="shared" si="2"/>
        <v>99799.587839198313</v>
      </c>
      <c r="W29" s="183"/>
      <c r="X29" s="183"/>
      <c r="Y29" s="183"/>
      <c r="Z29" s="375">
        <f>SUM(H30:Y30)</f>
        <v>0.99999999999999989</v>
      </c>
      <c r="AA29" s="376">
        <f>SUM(H29:Y29)</f>
        <v>997995.8783919831</v>
      </c>
    </row>
    <row r="30" spans="2:27" x14ac:dyDescent="0.2">
      <c r="B30" s="174"/>
      <c r="C30" s="175"/>
      <c r="D30" s="166" t="s">
        <v>1876</v>
      </c>
      <c r="E30" s="167">
        <f>E29/$E$47</f>
        <v>0.11680436003464534</v>
      </c>
      <c r="F30" s="168"/>
      <c r="G30" s="168"/>
      <c r="H30" s="170"/>
      <c r="I30" s="182"/>
      <c r="J30" s="169"/>
      <c r="K30" s="169"/>
      <c r="L30" s="169"/>
      <c r="M30" s="169">
        <v>0.1</v>
      </c>
      <c r="N30" s="169">
        <v>0.1</v>
      </c>
      <c r="O30" s="169">
        <v>0.1</v>
      </c>
      <c r="P30" s="169">
        <v>0.1</v>
      </c>
      <c r="Q30" s="169">
        <v>0.1</v>
      </c>
      <c r="R30" s="169">
        <v>0.1</v>
      </c>
      <c r="S30" s="169">
        <v>0.1</v>
      </c>
      <c r="T30" s="169">
        <v>0.1</v>
      </c>
      <c r="U30" s="169">
        <v>0.1</v>
      </c>
      <c r="V30" s="169">
        <v>0.1</v>
      </c>
      <c r="W30" s="169"/>
      <c r="X30" s="169"/>
      <c r="Y30" s="169"/>
      <c r="Z30" s="375"/>
      <c r="AA30" s="376"/>
    </row>
    <row r="31" spans="2:27" ht="25.5" x14ac:dyDescent="0.2">
      <c r="B31" s="159">
        <v>12</v>
      </c>
      <c r="C31" s="176" t="str">
        <f>'Planilha Orçamentária'!D208</f>
        <v>INSTALAÇÕES DE PROTEÇÃO CONTRA INCÊNDIO</v>
      </c>
      <c r="D31" s="177" t="s">
        <v>1875</v>
      </c>
      <c r="E31" s="162">
        <f>'Planilha Orçamentária'!I233</f>
        <v>148549.94088800001</v>
      </c>
      <c r="F31" s="163"/>
      <c r="G31" s="163"/>
      <c r="H31" s="164"/>
      <c r="I31" s="183"/>
      <c r="J31" s="183"/>
      <c r="K31" s="183"/>
      <c r="L31" s="183"/>
      <c r="M31" s="183"/>
      <c r="N31" s="183"/>
      <c r="O31" s="178">
        <f t="shared" ref="O31:T31" si="3">O32*$E$31</f>
        <v>44564.982266400002</v>
      </c>
      <c r="P31" s="178">
        <f t="shared" si="3"/>
        <v>37137.485222000003</v>
      </c>
      <c r="Q31" s="178">
        <f t="shared" si="3"/>
        <v>37137.485222000003</v>
      </c>
      <c r="R31" s="178">
        <f t="shared" si="3"/>
        <v>7427.497044400001</v>
      </c>
      <c r="S31" s="178">
        <f t="shared" si="3"/>
        <v>7427.497044400001</v>
      </c>
      <c r="T31" s="178">
        <f t="shared" si="3"/>
        <v>14854.994088800002</v>
      </c>
      <c r="U31" s="178"/>
      <c r="V31" s="178"/>
      <c r="W31" s="178"/>
      <c r="X31" s="178"/>
      <c r="Y31" s="178"/>
      <c r="Z31" s="375">
        <f>SUM(H32:Y32)</f>
        <v>1.0000000000000002</v>
      </c>
      <c r="AA31" s="376">
        <f>SUM(H31:Y31)</f>
        <v>148549.94088800001</v>
      </c>
    </row>
    <row r="32" spans="2:27" x14ac:dyDescent="0.2">
      <c r="B32" s="174"/>
      <c r="C32" s="175"/>
      <c r="D32" s="155" t="s">
        <v>1876</v>
      </c>
      <c r="E32" s="167">
        <f>E31/$E$47</f>
        <v>1.7386124686771674E-2</v>
      </c>
      <c r="F32" s="168"/>
      <c r="G32" s="168"/>
      <c r="H32" s="170"/>
      <c r="I32" s="182"/>
      <c r="J32" s="169"/>
      <c r="K32" s="169"/>
      <c r="L32" s="169"/>
      <c r="M32" s="169"/>
      <c r="N32" s="184"/>
      <c r="O32" s="170">
        <v>0.3</v>
      </c>
      <c r="P32" s="170">
        <v>0.25</v>
      </c>
      <c r="Q32" s="170">
        <v>0.25</v>
      </c>
      <c r="R32" s="170">
        <v>0.05</v>
      </c>
      <c r="S32" s="170">
        <v>0.05</v>
      </c>
      <c r="T32" s="170">
        <v>0.1</v>
      </c>
      <c r="U32" s="170"/>
      <c r="V32" s="170"/>
      <c r="W32" s="170"/>
      <c r="X32" s="170"/>
      <c r="Y32" s="170"/>
      <c r="Z32" s="375"/>
      <c r="AA32" s="376"/>
    </row>
    <row r="33" spans="2:27" x14ac:dyDescent="0.2">
      <c r="B33" s="159">
        <v>13</v>
      </c>
      <c r="C33" s="179" t="str">
        <f>'Planilha Orçamentária'!D235</f>
        <v>DEPÓSITO DE GÁS</v>
      </c>
      <c r="D33" s="177" t="s">
        <v>1875</v>
      </c>
      <c r="E33" s="162">
        <f>'Planilha Orçamentária'!I241</f>
        <v>37915.027451856069</v>
      </c>
      <c r="F33" s="163"/>
      <c r="G33" s="163"/>
      <c r="H33" s="164"/>
      <c r="I33" s="178"/>
      <c r="J33" s="164"/>
      <c r="K33" s="164"/>
      <c r="L33" s="183"/>
      <c r="M33" s="183"/>
      <c r="N33" s="164"/>
      <c r="O33" s="164"/>
      <c r="P33" s="164"/>
      <c r="Q33" s="164"/>
      <c r="R33" s="164"/>
      <c r="S33" s="164">
        <f>S34*$E$33</f>
        <v>9478.7568629640173</v>
      </c>
      <c r="T33" s="164">
        <f>T34*$E$33</f>
        <v>18957.513725928035</v>
      </c>
      <c r="U33" s="164">
        <f>U34*$E$33</f>
        <v>9478.7568629640173</v>
      </c>
      <c r="V33" s="164"/>
      <c r="W33" s="164"/>
      <c r="X33" s="164"/>
      <c r="Y33" s="164"/>
      <c r="Z33" s="375">
        <f>SUM(H34:Y34)</f>
        <v>1</v>
      </c>
      <c r="AA33" s="376">
        <f>SUM(H33:Y33)</f>
        <v>37915.027451856069</v>
      </c>
    </row>
    <row r="34" spans="2:27" x14ac:dyDescent="0.2">
      <c r="B34" s="180"/>
      <c r="C34" s="181"/>
      <c r="D34" s="155" t="s">
        <v>1876</v>
      </c>
      <c r="E34" s="167">
        <f>E33/$E$47</f>
        <v>4.4375338747347209E-3</v>
      </c>
      <c r="F34" s="168"/>
      <c r="G34" s="168"/>
      <c r="H34" s="170"/>
      <c r="I34" s="170"/>
      <c r="J34" s="170"/>
      <c r="K34" s="170"/>
      <c r="L34" s="170"/>
      <c r="M34" s="170"/>
      <c r="N34" s="170"/>
      <c r="O34" s="170"/>
      <c r="P34" s="170"/>
      <c r="Q34" s="170"/>
      <c r="R34" s="170"/>
      <c r="S34" s="170">
        <v>0.25</v>
      </c>
      <c r="T34" s="170">
        <v>0.5</v>
      </c>
      <c r="U34" s="170">
        <v>0.25</v>
      </c>
      <c r="V34" s="170"/>
      <c r="W34" s="170"/>
      <c r="X34" s="170"/>
      <c r="Y34" s="170"/>
      <c r="Z34" s="375"/>
      <c r="AA34" s="376"/>
    </row>
    <row r="35" spans="2:27" ht="25.5" x14ac:dyDescent="0.2">
      <c r="B35" s="159">
        <v>14</v>
      </c>
      <c r="C35" s="186" t="str">
        <f>'Planilha Orçamentária'!D243</f>
        <v>INSTALAÇÕES DO SISTEMA DE PROTEÇÃO CONTRA DESCARGAS ATMOSFÉRICAS (SPDA)</v>
      </c>
      <c r="D35" s="177" t="s">
        <v>1875</v>
      </c>
      <c r="E35" s="162">
        <f>'Planilha Orçamentária'!I253</f>
        <v>48028.999167999995</v>
      </c>
      <c r="F35" s="163"/>
      <c r="G35" s="163"/>
      <c r="H35" s="164"/>
      <c r="I35" s="178"/>
      <c r="J35" s="164"/>
      <c r="K35" s="164"/>
      <c r="L35" s="164"/>
      <c r="M35" s="178"/>
      <c r="N35" s="164"/>
      <c r="O35" s="164"/>
      <c r="P35" s="164"/>
      <c r="Q35" s="164"/>
      <c r="R35" s="164"/>
      <c r="S35" s="164"/>
      <c r="T35" s="164">
        <f>T36*$E$35</f>
        <v>24014.499583999997</v>
      </c>
      <c r="U35" s="164">
        <f>U36*$E$35</f>
        <v>12007.249791999999</v>
      </c>
      <c r="V35" s="164">
        <f>V36*$E$35</f>
        <v>12007.249791999999</v>
      </c>
      <c r="W35" s="164"/>
      <c r="X35" s="164"/>
      <c r="Y35" s="164"/>
      <c r="Z35" s="375">
        <f>SUM(H36:Y36)</f>
        <v>1</v>
      </c>
      <c r="AA35" s="376">
        <f>SUM(H35:Y35)</f>
        <v>48028.999167999995</v>
      </c>
    </row>
    <row r="36" spans="2:27" x14ac:dyDescent="0.2">
      <c r="B36" s="180"/>
      <c r="C36" s="181"/>
      <c r="D36" s="155" t="s">
        <v>1876</v>
      </c>
      <c r="E36" s="167">
        <f>E35/$E$47</f>
        <v>5.621262203970058E-3</v>
      </c>
      <c r="F36" s="168"/>
      <c r="G36" s="168"/>
      <c r="H36" s="170"/>
      <c r="I36" s="170"/>
      <c r="J36" s="170"/>
      <c r="K36" s="170"/>
      <c r="L36" s="170"/>
      <c r="M36" s="170"/>
      <c r="N36" s="184"/>
      <c r="O36" s="184"/>
      <c r="P36" s="184"/>
      <c r="Q36" s="184"/>
      <c r="R36" s="184"/>
      <c r="S36" s="184"/>
      <c r="T36" s="184">
        <v>0.5</v>
      </c>
      <c r="U36" s="184">
        <v>0.25</v>
      </c>
      <c r="V36" s="184">
        <v>0.25</v>
      </c>
      <c r="W36" s="184"/>
      <c r="X36" s="184"/>
      <c r="Y36" s="184"/>
      <c r="Z36" s="375"/>
      <c r="AA36" s="376"/>
    </row>
    <row r="37" spans="2:27" x14ac:dyDescent="0.2">
      <c r="B37" s="159">
        <v>15</v>
      </c>
      <c r="C37" s="173" t="str">
        <f>'Planilha Orçamentária'!D255</f>
        <v>INSTALAÇÕES HIDROSSANITÁRIAS</v>
      </c>
      <c r="D37" s="177" t="s">
        <v>1875</v>
      </c>
      <c r="E37" s="162">
        <f>'Planilha Orçamentária'!I267</f>
        <v>81725.116213473055</v>
      </c>
      <c r="F37" s="163"/>
      <c r="G37" s="163"/>
      <c r="H37" s="164"/>
      <c r="I37" s="178"/>
      <c r="J37" s="183"/>
      <c r="K37" s="183"/>
      <c r="L37" s="183"/>
      <c r="M37" s="183"/>
      <c r="N37" s="183"/>
      <c r="O37" s="183"/>
      <c r="P37" s="183">
        <f t="shared" ref="P37:U37" si="4">P38*$E$37</f>
        <v>24517.534864041914</v>
      </c>
      <c r="Q37" s="183">
        <f t="shared" si="4"/>
        <v>16345.023242694611</v>
      </c>
      <c r="R37" s="183">
        <f t="shared" si="4"/>
        <v>12258.767432020957</v>
      </c>
      <c r="S37" s="183">
        <f t="shared" si="4"/>
        <v>16345.023242694611</v>
      </c>
      <c r="T37" s="183">
        <f t="shared" si="4"/>
        <v>8172.5116213473057</v>
      </c>
      <c r="U37" s="183">
        <f t="shared" si="4"/>
        <v>4086.2558106736528</v>
      </c>
      <c r="V37" s="183"/>
      <c r="W37" s="183"/>
      <c r="X37" s="183"/>
      <c r="Y37" s="183"/>
      <c r="Z37" s="375">
        <f>SUM(H38:Y38)</f>
        <v>1</v>
      </c>
      <c r="AA37" s="376">
        <f>SUM(H37:Y37)</f>
        <v>81725.116213473055</v>
      </c>
    </row>
    <row r="38" spans="2:27" x14ac:dyDescent="0.2">
      <c r="B38" s="180"/>
      <c r="C38" s="181"/>
      <c r="D38" s="155" t="s">
        <v>1876</v>
      </c>
      <c r="E38" s="167">
        <f>E37/$E$47</f>
        <v>9.5650193600523188E-3</v>
      </c>
      <c r="F38" s="168"/>
      <c r="G38" s="168"/>
      <c r="H38" s="170"/>
      <c r="I38" s="170"/>
      <c r="J38" s="170"/>
      <c r="K38" s="170"/>
      <c r="L38" s="170"/>
      <c r="M38" s="170"/>
      <c r="N38" s="170"/>
      <c r="O38" s="170"/>
      <c r="P38" s="170">
        <v>0.3</v>
      </c>
      <c r="Q38" s="170">
        <v>0.2</v>
      </c>
      <c r="R38" s="170">
        <v>0.15</v>
      </c>
      <c r="S38" s="170">
        <v>0.2</v>
      </c>
      <c r="T38" s="170">
        <v>0.1</v>
      </c>
      <c r="U38" s="170">
        <v>0.05</v>
      </c>
      <c r="V38" s="170"/>
      <c r="W38" s="170"/>
      <c r="X38" s="170"/>
      <c r="Y38" s="170"/>
      <c r="Z38" s="375"/>
      <c r="AA38" s="376"/>
    </row>
    <row r="39" spans="2:27" ht="12.75" customHeight="1" x14ac:dyDescent="0.2">
      <c r="B39" s="159">
        <v>16</v>
      </c>
      <c r="C39" s="179" t="str">
        <f>'Planilha Orçamentária'!D269</f>
        <v>APARELHOS HIDROSSANITÁRIOS</v>
      </c>
      <c r="D39" s="177" t="s">
        <v>1875</v>
      </c>
      <c r="E39" s="162">
        <f>'Planilha Orçamentária'!I293</f>
        <v>156237.81007920537</v>
      </c>
      <c r="F39" s="163"/>
      <c r="G39" s="163"/>
      <c r="H39" s="164"/>
      <c r="I39" s="178"/>
      <c r="J39" s="178"/>
      <c r="K39" s="178"/>
      <c r="L39" s="178"/>
      <c r="M39" s="178"/>
      <c r="N39" s="178"/>
      <c r="O39" s="178"/>
      <c r="P39" s="178"/>
      <c r="Q39" s="178"/>
      <c r="R39" s="178"/>
      <c r="S39" s="178"/>
      <c r="T39" s="178"/>
      <c r="U39" s="178">
        <f>U40*$E$39</f>
        <v>39059.452519801343</v>
      </c>
      <c r="V39" s="178">
        <f>V40*$E$39</f>
        <v>39059.452519801343</v>
      </c>
      <c r="W39" s="178">
        <f>W40*$E$39</f>
        <v>39059.452519801343</v>
      </c>
      <c r="X39" s="178">
        <f>X40*$E$39</f>
        <v>39059.452519801343</v>
      </c>
      <c r="Y39" s="178"/>
      <c r="Z39" s="375">
        <f>SUM(H40:Y40)</f>
        <v>1</v>
      </c>
      <c r="AA39" s="376">
        <f>SUM(H39:Y39)</f>
        <v>156237.81007920537</v>
      </c>
    </row>
    <row r="40" spans="2:27" ht="13.5" customHeight="1" x14ac:dyDescent="0.2">
      <c r="B40" s="180"/>
      <c r="C40" s="181"/>
      <c r="D40" s="155" t="s">
        <v>1876</v>
      </c>
      <c r="E40" s="167">
        <f>E39/$E$47</f>
        <v>1.8285904596039102E-2</v>
      </c>
      <c r="F40" s="168"/>
      <c r="G40" s="168"/>
      <c r="H40" s="170"/>
      <c r="I40" s="170"/>
      <c r="J40" s="170"/>
      <c r="K40" s="170"/>
      <c r="L40" s="170"/>
      <c r="M40" s="170"/>
      <c r="N40" s="170"/>
      <c r="O40" s="170"/>
      <c r="P40" s="170"/>
      <c r="Q40" s="170"/>
      <c r="R40" s="170"/>
      <c r="S40" s="170"/>
      <c r="T40" s="170"/>
      <c r="U40" s="170">
        <v>0.25</v>
      </c>
      <c r="V40" s="170">
        <v>0.25</v>
      </c>
      <c r="W40" s="170">
        <v>0.25</v>
      </c>
      <c r="X40" s="170">
        <v>0.25</v>
      </c>
      <c r="Y40" s="170"/>
      <c r="Z40" s="375"/>
      <c r="AA40" s="376"/>
    </row>
    <row r="41" spans="2:27" ht="12.75" customHeight="1" x14ac:dyDescent="0.2">
      <c r="B41" s="159">
        <v>17</v>
      </c>
      <c r="C41" s="179" t="str">
        <f>'Planilha Orçamentária'!D295</f>
        <v>COBERTURA</v>
      </c>
      <c r="D41" s="177" t="s">
        <v>1875</v>
      </c>
      <c r="E41" s="162">
        <f>'Planilha Orçamentária'!I304</f>
        <v>907135.28891279502</v>
      </c>
      <c r="F41" s="163"/>
      <c r="G41" s="163"/>
      <c r="H41" s="164"/>
      <c r="I41" s="178"/>
      <c r="J41" s="178"/>
      <c r="K41" s="178"/>
      <c r="L41" s="178"/>
      <c r="M41" s="183">
        <f t="shared" ref="M41:S41" si="5">M42*$E$41</f>
        <v>136070.29333691925</v>
      </c>
      <c r="N41" s="183">
        <f t="shared" si="5"/>
        <v>181427.05778255902</v>
      </c>
      <c r="O41" s="183">
        <f t="shared" si="5"/>
        <v>226783.82222819875</v>
      </c>
      <c r="P41" s="183">
        <f t="shared" si="5"/>
        <v>181427.05778255902</v>
      </c>
      <c r="Q41" s="183">
        <f t="shared" si="5"/>
        <v>90713.528891279508</v>
      </c>
      <c r="R41" s="183">
        <f t="shared" si="5"/>
        <v>45356.764445639754</v>
      </c>
      <c r="S41" s="183">
        <f t="shared" si="5"/>
        <v>45356.764445639754</v>
      </c>
      <c r="T41" s="183"/>
      <c r="U41" s="183"/>
      <c r="V41" s="183"/>
      <c r="W41" s="183"/>
      <c r="X41" s="183"/>
      <c r="Y41" s="183"/>
      <c r="Z41" s="375">
        <f>SUM(H42:Y42)</f>
        <v>1</v>
      </c>
      <c r="AA41" s="376">
        <f>SUM(H41:Y41)</f>
        <v>907135.28891279513</v>
      </c>
    </row>
    <row r="42" spans="2:27" ht="13.5" customHeight="1" x14ac:dyDescent="0.2">
      <c r="B42" s="180"/>
      <c r="C42" s="181"/>
      <c r="D42" s="155" t="s">
        <v>1876</v>
      </c>
      <c r="E42" s="167">
        <f>E41/$E$47</f>
        <v>0.10617013474747561</v>
      </c>
      <c r="F42" s="168"/>
      <c r="G42" s="168"/>
      <c r="H42" s="170"/>
      <c r="I42" s="170"/>
      <c r="J42" s="170"/>
      <c r="K42" s="170"/>
      <c r="L42" s="170"/>
      <c r="M42" s="170">
        <v>0.15</v>
      </c>
      <c r="N42" s="170">
        <v>0.2</v>
      </c>
      <c r="O42" s="170">
        <v>0.25</v>
      </c>
      <c r="P42" s="170">
        <v>0.2</v>
      </c>
      <c r="Q42" s="170">
        <v>0.1</v>
      </c>
      <c r="R42" s="170">
        <v>0.05</v>
      </c>
      <c r="S42" s="170">
        <v>0.05</v>
      </c>
      <c r="T42" s="170"/>
      <c r="U42" s="170"/>
      <c r="V42" s="170"/>
      <c r="W42" s="170"/>
      <c r="X42" s="170"/>
      <c r="Y42" s="170"/>
      <c r="Z42" s="375"/>
      <c r="AA42" s="376"/>
    </row>
    <row r="43" spans="2:27" ht="12.75" customHeight="1" x14ac:dyDescent="0.2">
      <c r="B43" s="159">
        <v>18</v>
      </c>
      <c r="C43" s="179" t="str">
        <f>'Planilha Orçamentária'!D306</f>
        <v>TETOS E FORROS</v>
      </c>
      <c r="D43" s="177" t="s">
        <v>1875</v>
      </c>
      <c r="E43" s="162">
        <f>'Planilha Orçamentária'!I308</f>
        <v>7255.5423849999997</v>
      </c>
      <c r="F43" s="163"/>
      <c r="G43" s="163"/>
      <c r="H43" s="164"/>
      <c r="I43" s="178"/>
      <c r="J43" s="178"/>
      <c r="K43" s="178"/>
      <c r="L43" s="178"/>
      <c r="M43" s="183"/>
      <c r="N43" s="183"/>
      <c r="O43" s="183"/>
      <c r="P43" s="183"/>
      <c r="Q43" s="183"/>
      <c r="R43" s="183"/>
      <c r="S43" s="183"/>
      <c r="T43" s="183">
        <f>T44*$E$43</f>
        <v>3627.7711924999999</v>
      </c>
      <c r="U43" s="183">
        <f>U44*$E$43</f>
        <v>3627.7711924999999</v>
      </c>
      <c r="V43" s="183"/>
      <c r="W43" s="183"/>
      <c r="X43" s="183"/>
      <c r="Y43" s="183"/>
      <c r="Z43" s="375">
        <f>SUM(H44:Y44)</f>
        <v>1</v>
      </c>
      <c r="AA43" s="376">
        <f>SUM(H43:Y43)</f>
        <v>7255.5423849999997</v>
      </c>
    </row>
    <row r="44" spans="2:27" ht="13.5" customHeight="1" x14ac:dyDescent="0.2">
      <c r="B44" s="180"/>
      <c r="C44" s="181"/>
      <c r="D44" s="155" t="s">
        <v>1876</v>
      </c>
      <c r="E44" s="167">
        <f>E43/$E$47</f>
        <v>8.4918084666809094E-4</v>
      </c>
      <c r="F44" s="168"/>
      <c r="G44" s="168"/>
      <c r="H44" s="170"/>
      <c r="I44" s="170"/>
      <c r="J44" s="170"/>
      <c r="K44" s="170"/>
      <c r="L44" s="170"/>
      <c r="M44" s="170"/>
      <c r="N44" s="170"/>
      <c r="O44" s="170"/>
      <c r="P44" s="170"/>
      <c r="Q44" s="170"/>
      <c r="R44" s="170"/>
      <c r="S44" s="170"/>
      <c r="T44" s="170">
        <v>0.5</v>
      </c>
      <c r="U44" s="170">
        <v>0.5</v>
      </c>
      <c r="V44" s="170"/>
      <c r="W44" s="170"/>
      <c r="X44" s="170"/>
      <c r="Y44" s="170"/>
      <c r="Z44" s="375"/>
      <c r="AA44" s="376"/>
    </row>
    <row r="45" spans="2:27" ht="12.75" customHeight="1" x14ac:dyDescent="0.2">
      <c r="B45" s="159">
        <v>19</v>
      </c>
      <c r="C45" s="179" t="str">
        <f>'Planilha Orçamentária'!D310</f>
        <v>SERVIÇOS COMPLEMENTARES</v>
      </c>
      <c r="D45" s="177" t="s">
        <v>1875</v>
      </c>
      <c r="E45" s="162">
        <f>'Planilha Orçamentária'!I329</f>
        <v>1299168.298897946</v>
      </c>
      <c r="F45" s="163"/>
      <c r="G45" s="163"/>
      <c r="H45" s="164"/>
      <c r="I45" s="178"/>
      <c r="J45" s="178"/>
      <c r="K45" s="178"/>
      <c r="L45" s="178"/>
      <c r="M45" s="183"/>
      <c r="N45" s="183"/>
      <c r="O45" s="183"/>
      <c r="P45" s="183"/>
      <c r="Q45" s="183"/>
      <c r="R45" s="183"/>
      <c r="S45" s="183"/>
      <c r="T45" s="183"/>
      <c r="U45" s="183"/>
      <c r="V45" s="183">
        <f>V46*$E$45</f>
        <v>324792.07472448651</v>
      </c>
      <c r="W45" s="183">
        <f>W46*$E$45</f>
        <v>324792.07472448651</v>
      </c>
      <c r="X45" s="183">
        <f>X46*$E$45</f>
        <v>324792.07472448651</v>
      </c>
      <c r="Y45" s="183">
        <f>Y46*$E$45</f>
        <v>324792.07472448651</v>
      </c>
      <c r="Z45" s="375">
        <f>SUM(H46:Y46)</f>
        <v>1</v>
      </c>
      <c r="AA45" s="376">
        <f>SUM(H45:Y45)</f>
        <v>1299168.298897946</v>
      </c>
    </row>
    <row r="46" spans="2:27" ht="13.5" customHeight="1" x14ac:dyDescent="0.2">
      <c r="B46" s="180"/>
      <c r="C46" s="181"/>
      <c r="D46" s="155" t="s">
        <v>1876</v>
      </c>
      <c r="E46" s="167">
        <f>E45/$E$47</f>
        <v>0.15205325494387575</v>
      </c>
      <c r="F46" s="168"/>
      <c r="G46" s="168"/>
      <c r="H46" s="170"/>
      <c r="I46" s="170"/>
      <c r="J46" s="170"/>
      <c r="K46" s="170"/>
      <c r="L46" s="170"/>
      <c r="M46" s="170"/>
      <c r="N46" s="170"/>
      <c r="O46" s="170"/>
      <c r="P46" s="170"/>
      <c r="Q46" s="170"/>
      <c r="R46" s="170"/>
      <c r="S46" s="170"/>
      <c r="T46" s="170"/>
      <c r="U46" s="170"/>
      <c r="V46" s="170">
        <v>0.25</v>
      </c>
      <c r="W46" s="170">
        <v>0.25</v>
      </c>
      <c r="X46" s="170">
        <v>0.25</v>
      </c>
      <c r="Y46" s="170">
        <v>0.25</v>
      </c>
      <c r="Z46" s="375"/>
      <c r="AA46" s="376"/>
    </row>
    <row r="47" spans="2:27" x14ac:dyDescent="0.2">
      <c r="B47" s="187"/>
      <c r="C47" s="181" t="s">
        <v>1877</v>
      </c>
      <c r="D47" s="155"/>
      <c r="E47" s="188">
        <f>E9+E11+E13+E15+E17+E19+E21+E23+E25+E27+E29+E31+E33+E35+E37+E39+E41+E43+E45</f>
        <v>8544166.3144763391</v>
      </c>
      <c r="F47" s="168"/>
      <c r="G47" s="168"/>
      <c r="H47" s="168"/>
      <c r="I47" s="168"/>
      <c r="J47" s="168"/>
      <c r="K47" s="168"/>
      <c r="L47" s="168"/>
      <c r="M47" s="168"/>
      <c r="N47" s="168"/>
      <c r="O47" s="168"/>
      <c r="P47" s="168"/>
      <c r="Q47" s="168"/>
      <c r="R47" s="168"/>
      <c r="S47" s="168"/>
      <c r="T47" s="168"/>
      <c r="U47" s="168"/>
      <c r="V47" s="168"/>
      <c r="W47" s="168"/>
      <c r="X47" s="168"/>
      <c r="Y47" s="168"/>
      <c r="Z47" s="375"/>
      <c r="AA47" s="377">
        <f>SUM(AA9:AA46)</f>
        <v>8544166.314476341</v>
      </c>
    </row>
    <row r="48" spans="2:27" x14ac:dyDescent="0.2">
      <c r="B48" s="187"/>
      <c r="C48" s="181"/>
      <c r="D48" s="155"/>
      <c r="E48" s="189"/>
      <c r="F48" s="168"/>
      <c r="G48" s="168"/>
      <c r="H48" s="168"/>
      <c r="I48" s="168"/>
      <c r="J48" s="168"/>
      <c r="K48" s="168"/>
      <c r="L48" s="168"/>
      <c r="M48" s="168"/>
      <c r="N48" s="168"/>
      <c r="O48" s="168"/>
      <c r="P48" s="168"/>
      <c r="Q48" s="168"/>
      <c r="R48" s="168"/>
      <c r="S48" s="168"/>
      <c r="T48" s="168"/>
      <c r="U48" s="168"/>
      <c r="V48" s="168"/>
      <c r="W48" s="168"/>
      <c r="X48" s="168"/>
      <c r="Y48" s="168"/>
      <c r="Z48" s="375"/>
      <c r="AA48" s="319"/>
    </row>
    <row r="49" spans="2:27" x14ac:dyDescent="0.2">
      <c r="B49" s="144"/>
      <c r="C49" s="181" t="s">
        <v>1878</v>
      </c>
      <c r="D49" s="147"/>
      <c r="E49" s="190"/>
      <c r="F49" s="190"/>
      <c r="G49" s="190"/>
      <c r="H49" s="190">
        <f t="shared" ref="H49:Y49" si="6">H9+H11+H13+H15+H17+H19+H21+H23+H25+H27+H29+H31+H33+H35+H37+H39+H41+H43+H45</f>
        <v>127606.35959295483</v>
      </c>
      <c r="I49" s="190">
        <f t="shared" si="6"/>
        <v>154352.39481225808</v>
      </c>
      <c r="J49" s="190">
        <f t="shared" si="6"/>
        <v>327518.94867061521</v>
      </c>
      <c r="K49" s="190">
        <f t="shared" si="6"/>
        <v>265777.99074571201</v>
      </c>
      <c r="L49" s="190">
        <f t="shared" si="6"/>
        <v>313954.01007878431</v>
      </c>
      <c r="M49" s="190">
        <f t="shared" si="6"/>
        <v>443974.64594475296</v>
      </c>
      <c r="N49" s="190">
        <f t="shared" si="6"/>
        <v>360156.0805072168</v>
      </c>
      <c r="O49" s="190">
        <f t="shared" si="6"/>
        <v>525403.97669388051</v>
      </c>
      <c r="P49" s="190">
        <f t="shared" si="6"/>
        <v>801452.11471255473</v>
      </c>
      <c r="Q49" s="190">
        <f t="shared" si="6"/>
        <v>891883.53562011593</v>
      </c>
      <c r="R49" s="190">
        <f t="shared" si="6"/>
        <v>918052.99045612291</v>
      </c>
      <c r="S49" s="190">
        <f t="shared" si="6"/>
        <v>607570.77976372384</v>
      </c>
      <c r="T49" s="190">
        <f t="shared" si="6"/>
        <v>523263.87890597677</v>
      </c>
      <c r="U49" s="190">
        <f t="shared" si="6"/>
        <v>470451.00950824248</v>
      </c>
      <c r="V49" s="190">
        <f t="shared" si="6"/>
        <v>575072.13476876612</v>
      </c>
      <c r="W49" s="190">
        <f t="shared" si="6"/>
        <v>456441.69448508782</v>
      </c>
      <c r="X49" s="190">
        <f t="shared" si="6"/>
        <v>456441.69448508782</v>
      </c>
      <c r="Y49" s="190">
        <f t="shared" si="6"/>
        <v>324792.07472448651</v>
      </c>
      <c r="Z49" s="190"/>
      <c r="AA49" s="191"/>
    </row>
    <row r="50" spans="2:27" x14ac:dyDescent="0.2">
      <c r="B50" s="144"/>
      <c r="C50" s="181" t="s">
        <v>1879</v>
      </c>
      <c r="D50" s="147"/>
      <c r="E50" s="192"/>
      <c r="F50" s="192"/>
      <c r="G50" s="192"/>
      <c r="H50" s="192">
        <f t="shared" ref="H50:Y50" si="7">H49/$E$47</f>
        <v>1.493491054554404E-2</v>
      </c>
      <c r="I50" s="192">
        <f t="shared" si="7"/>
        <v>1.8065237628946847E-2</v>
      </c>
      <c r="J50" s="192">
        <f t="shared" si="7"/>
        <v>3.8332464118319122E-2</v>
      </c>
      <c r="K50" s="192">
        <f t="shared" si="7"/>
        <v>3.1106369066740386E-2</v>
      </c>
      <c r="L50" s="192">
        <f t="shared" si="7"/>
        <v>3.67448383520875E-2</v>
      </c>
      <c r="M50" s="192">
        <f t="shared" si="7"/>
        <v>5.1962313185843406E-2</v>
      </c>
      <c r="N50" s="192">
        <f t="shared" si="7"/>
        <v>4.2152278788979813E-2</v>
      </c>
      <c r="O50" s="192">
        <f t="shared" si="7"/>
        <v>6.1492714134519025E-2</v>
      </c>
      <c r="P50" s="192">
        <f t="shared" si="7"/>
        <v>9.3801090149036342E-2</v>
      </c>
      <c r="Q50" s="192">
        <f t="shared" si="7"/>
        <v>0.10438508600997175</v>
      </c>
      <c r="R50" s="192">
        <f t="shared" si="7"/>
        <v>0.10744793074786831</v>
      </c>
      <c r="S50" s="192">
        <f t="shared" si="7"/>
        <v>7.1109428047335596E-2</v>
      </c>
      <c r="T50" s="192">
        <f t="shared" si="7"/>
        <v>6.1242239400163989E-2</v>
      </c>
      <c r="U50" s="192">
        <f t="shared" si="7"/>
        <v>5.5061078189824052E-2</v>
      </c>
      <c r="V50" s="192">
        <f t="shared" si="7"/>
        <v>6.7305821727091639E-2</v>
      </c>
      <c r="W50" s="192">
        <f t="shared" si="7"/>
        <v>5.342144308587965E-2</v>
      </c>
      <c r="X50" s="192">
        <f t="shared" si="7"/>
        <v>5.342144308587965E-2</v>
      </c>
      <c r="Y50" s="192">
        <f t="shared" si="7"/>
        <v>3.8013313735968939E-2</v>
      </c>
      <c r="Z50" s="192"/>
      <c r="AA50" s="193"/>
    </row>
    <row r="51" spans="2:27" x14ac:dyDescent="0.2">
      <c r="B51" s="144"/>
      <c r="C51" s="181" t="s">
        <v>1880</v>
      </c>
      <c r="D51" s="147"/>
      <c r="E51" s="190"/>
      <c r="F51" s="190"/>
      <c r="G51" s="190"/>
      <c r="H51" s="190">
        <f>SUM($F$49:H49)</f>
        <v>127606.35959295483</v>
      </c>
      <c r="I51" s="190">
        <f>SUM($F$49:I49)</f>
        <v>281958.75440521294</v>
      </c>
      <c r="J51" s="190">
        <f>SUM($F$49:J49)</f>
        <v>609477.70307582815</v>
      </c>
      <c r="K51" s="190">
        <f>SUM($F$49:K49)</f>
        <v>875255.6938215401</v>
      </c>
      <c r="L51" s="190">
        <f>SUM($F$49:L49)</f>
        <v>1189209.7039003244</v>
      </c>
      <c r="M51" s="190">
        <f>SUM($F$49:M49)</f>
        <v>1633184.3498450774</v>
      </c>
      <c r="N51" s="190">
        <f>SUM($F$49:N49)</f>
        <v>1993340.4303522941</v>
      </c>
      <c r="O51" s="190">
        <f>SUM($F$49:O49)</f>
        <v>2518744.4070461746</v>
      </c>
      <c r="P51" s="190">
        <f>SUM($F$49:P49)</f>
        <v>3320196.5217587296</v>
      </c>
      <c r="Q51" s="190">
        <f>SUM($F$49:Q49)</f>
        <v>4212080.0573788453</v>
      </c>
      <c r="R51" s="190">
        <f>SUM($F$49:R49)</f>
        <v>5130133.0478349682</v>
      </c>
      <c r="S51" s="190">
        <f>SUM($F$49:S49)</f>
        <v>5737703.8275986919</v>
      </c>
      <c r="T51" s="190">
        <f>SUM($F$49:T49)</f>
        <v>6260967.706504669</v>
      </c>
      <c r="U51" s="190">
        <f>SUM($F$49:U49)</f>
        <v>6731418.7160129119</v>
      </c>
      <c r="V51" s="190">
        <f>SUM($F$49:V49)</f>
        <v>7306490.8507816782</v>
      </c>
      <c r="W51" s="190">
        <f>SUM($F$49:W49)</f>
        <v>7762932.5452667661</v>
      </c>
      <c r="X51" s="190">
        <f>SUM($F$49:X49)</f>
        <v>8219374.239751854</v>
      </c>
      <c r="Y51" s="190">
        <f>SUM($F$49:Y49)</f>
        <v>8544166.314476341</v>
      </c>
      <c r="Z51" s="190"/>
      <c r="AA51" s="194"/>
    </row>
    <row r="52" spans="2:27" x14ac:dyDescent="0.2">
      <c r="B52" s="195"/>
      <c r="C52" s="196" t="s">
        <v>1881</v>
      </c>
      <c r="D52" s="197"/>
      <c r="E52" s="198"/>
      <c r="F52" s="199"/>
      <c r="G52" s="199"/>
      <c r="H52" s="199">
        <f t="shared" ref="H52:Y52" si="8">H51/$E$47</f>
        <v>1.493491054554404E-2</v>
      </c>
      <c r="I52" s="199">
        <f t="shared" si="8"/>
        <v>3.3000148174490894E-2</v>
      </c>
      <c r="J52" s="199">
        <f t="shared" si="8"/>
        <v>7.1332612292810016E-2</v>
      </c>
      <c r="K52" s="199">
        <f t="shared" si="8"/>
        <v>0.1024389813595504</v>
      </c>
      <c r="L52" s="199">
        <f t="shared" si="8"/>
        <v>0.1391838197116379</v>
      </c>
      <c r="M52" s="199">
        <f t="shared" si="8"/>
        <v>0.19114613289748131</v>
      </c>
      <c r="N52" s="199">
        <f t="shared" si="8"/>
        <v>0.23329841168646112</v>
      </c>
      <c r="O52" s="199">
        <f t="shared" si="8"/>
        <v>0.29479112582098016</v>
      </c>
      <c r="P52" s="199">
        <f t="shared" si="8"/>
        <v>0.38859221597001653</v>
      </c>
      <c r="Q52" s="199">
        <f t="shared" si="8"/>
        <v>0.49297730197998824</v>
      </c>
      <c r="R52" s="199">
        <f t="shared" si="8"/>
        <v>0.60042523272785653</v>
      </c>
      <c r="S52" s="199">
        <f t="shared" si="8"/>
        <v>0.67153466077519208</v>
      </c>
      <c r="T52" s="199">
        <f t="shared" si="8"/>
        <v>0.73277690017535613</v>
      </c>
      <c r="U52" s="199">
        <f t="shared" si="8"/>
        <v>0.78783797836518021</v>
      </c>
      <c r="V52" s="199">
        <f t="shared" si="8"/>
        <v>0.85514380009227187</v>
      </c>
      <c r="W52" s="199">
        <f t="shared" si="8"/>
        <v>0.90856524317815157</v>
      </c>
      <c r="X52" s="199">
        <f t="shared" si="8"/>
        <v>0.96198668626403117</v>
      </c>
      <c r="Y52" s="199">
        <f t="shared" si="8"/>
        <v>1.0000000000000002</v>
      </c>
      <c r="Z52" s="199"/>
      <c r="AA52" s="200"/>
    </row>
    <row r="54" spans="2:27" ht="17.25" customHeight="1" x14ac:dyDescent="0.3">
      <c r="B54" s="201"/>
      <c r="C54" s="202"/>
      <c r="D54" s="201"/>
      <c r="E54" s="201"/>
      <c r="F54" s="201"/>
      <c r="G54" s="201"/>
      <c r="M54" s="378" t="s">
        <v>1882</v>
      </c>
      <c r="N54" s="378"/>
      <c r="O54" s="378"/>
      <c r="P54" s="378"/>
      <c r="Q54" s="378"/>
      <c r="R54" s="378"/>
      <c r="S54" s="378"/>
      <c r="T54" s="378"/>
      <c r="U54" s="378"/>
      <c r="V54" s="378"/>
      <c r="W54" s="378"/>
      <c r="X54" s="378"/>
      <c r="Y54" s="378"/>
      <c r="Z54" s="378"/>
      <c r="AA54" s="378"/>
    </row>
    <row r="55" spans="2:27" x14ac:dyDescent="0.2">
      <c r="B55" s="201"/>
      <c r="C55" s="51"/>
      <c r="D55" s="201"/>
      <c r="E55" s="201"/>
      <c r="F55" s="201"/>
      <c r="G55" s="201"/>
      <c r="H55" s="132"/>
      <c r="I55" s="132"/>
      <c r="J55" s="132"/>
      <c r="K55" s="132"/>
      <c r="M55" s="319"/>
      <c r="N55" s="319"/>
      <c r="O55" s="319"/>
      <c r="P55" s="319"/>
      <c r="Q55" s="319"/>
      <c r="R55" s="319"/>
      <c r="S55" s="319"/>
      <c r="T55" s="319"/>
      <c r="U55" s="319"/>
      <c r="V55" s="319"/>
      <c r="W55" s="319"/>
      <c r="X55" s="319"/>
      <c r="Y55" s="319"/>
      <c r="Z55" s="319"/>
      <c r="AA55" s="319"/>
    </row>
    <row r="56" spans="2:27" x14ac:dyDescent="0.2">
      <c r="B56" s="201"/>
      <c r="C56" s="203"/>
      <c r="D56" s="201"/>
      <c r="E56" s="201"/>
      <c r="F56" s="201"/>
      <c r="G56" s="201"/>
      <c r="H56" s="132"/>
    </row>
    <row r="57" spans="2:27" x14ac:dyDescent="0.2">
      <c r="C57" s="202" t="s">
        <v>1883</v>
      </c>
    </row>
    <row r="58" spans="2:27" x14ac:dyDescent="0.2">
      <c r="C58" s="51" t="s">
        <v>403</v>
      </c>
    </row>
    <row r="59" spans="2:27" x14ac:dyDescent="0.2">
      <c r="C59" s="203" t="s">
        <v>404</v>
      </c>
    </row>
    <row r="60" spans="2:27" x14ac:dyDescent="0.2">
      <c r="C60" s="203" t="s">
        <v>405</v>
      </c>
    </row>
    <row r="61" spans="2:27" x14ac:dyDescent="0.2">
      <c r="C61" s="16" t="s">
        <v>406</v>
      </c>
    </row>
    <row r="1048576" ht="12.75" customHeight="1" x14ac:dyDescent="0.2"/>
  </sheetData>
  <mergeCells count="48">
    <mergeCell ref="M55:AA55"/>
    <mergeCell ref="Z45:Z46"/>
    <mergeCell ref="AA45:AA46"/>
    <mergeCell ref="Z47:Z48"/>
    <mergeCell ref="AA47:AA48"/>
    <mergeCell ref="M54:AA54"/>
    <mergeCell ref="Z39:Z40"/>
    <mergeCell ref="AA39:AA40"/>
    <mergeCell ref="Z41:Z42"/>
    <mergeCell ref="AA41:AA42"/>
    <mergeCell ref="Z43:Z44"/>
    <mergeCell ref="AA43:AA44"/>
    <mergeCell ref="Z33:Z34"/>
    <mergeCell ref="AA33:AA34"/>
    <mergeCell ref="Z35:Z36"/>
    <mergeCell ref="AA35:AA36"/>
    <mergeCell ref="Z37:Z38"/>
    <mergeCell ref="AA37:AA38"/>
    <mergeCell ref="Z27:Z28"/>
    <mergeCell ref="AA27:AA28"/>
    <mergeCell ref="Z29:Z30"/>
    <mergeCell ref="AA29:AA30"/>
    <mergeCell ref="Z31:Z32"/>
    <mergeCell ref="AA31:AA32"/>
    <mergeCell ref="Z21:Z22"/>
    <mergeCell ref="AA21:AA22"/>
    <mergeCell ref="Z23:Z24"/>
    <mergeCell ref="AA23:AA24"/>
    <mergeCell ref="Z25:Z26"/>
    <mergeCell ref="AA25:AA26"/>
    <mergeCell ref="Z15:Z16"/>
    <mergeCell ref="AA15:AA16"/>
    <mergeCell ref="Z17:Z18"/>
    <mergeCell ref="AA17:AA18"/>
    <mergeCell ref="Z19:Z20"/>
    <mergeCell ref="AA19:AA20"/>
    <mergeCell ref="Z9:Z10"/>
    <mergeCell ref="AA9:AA10"/>
    <mergeCell ref="Z11:Z12"/>
    <mergeCell ref="AA11:AA12"/>
    <mergeCell ref="Z13:Z14"/>
    <mergeCell ref="AA13:AA14"/>
    <mergeCell ref="B2:AA2"/>
    <mergeCell ref="B3:AA3"/>
    <mergeCell ref="B4:AA4"/>
    <mergeCell ref="B5:AA5"/>
    <mergeCell ref="H6:O6"/>
    <mergeCell ref="Z6:AA6"/>
  </mergeCells>
  <pageMargins left="0.905555555555556" right="0.51180555555555596" top="1.1027777777777801" bottom="0.78749999999999998" header="0.31527777777777799" footer="0.31527777777777799"/>
  <pageSetup paperSize="9" scale="37" orientation="landscape" horizontalDpi="300" verticalDpi="300" r:id="rId1"/>
  <headerFooter>
    <oddHeader>&amp;CPREFEITURA MUNICIPAL DE SÃO ROQUE DO CANAÃ
Estado do Espírito Santo
SECRETARIA MUNICIPAL DE OBRAS E SERVIÇOS URBANOS – SETOR DE ENGENHARIA</oddHeader>
    <oddFooter>&amp;CRua Lourenço Roldi, 88 – Bairro São Roquinho
CEP: 29665-000 – Telefax (027) 3729-1300 – CNPJ (MF) 01.612.865/0001-71 – São Roque do Canaã – ES</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F35"/>
  <sheetViews>
    <sheetView view="pageBreakPreview" topLeftCell="A6" zoomScale="95" zoomScaleNormal="100" zoomScalePageLayoutView="95" workbookViewId="0">
      <selection activeCell="I17" sqref="I17"/>
    </sheetView>
  </sheetViews>
  <sheetFormatPr defaultColWidth="8.7109375" defaultRowHeight="12.75" x14ac:dyDescent="0.2"/>
  <cols>
    <col min="1" max="1" width="3.28515625" customWidth="1"/>
    <col min="3" max="3" width="54.7109375" customWidth="1"/>
    <col min="4" max="4" width="12.5703125" customWidth="1"/>
    <col min="5" max="5" width="13.42578125" customWidth="1"/>
    <col min="6" max="6" width="4.140625" customWidth="1"/>
    <col min="7" max="7" width="3.85546875" customWidth="1"/>
    <col min="259" max="259" width="45.85546875" customWidth="1"/>
    <col min="260" max="260" width="12.5703125" customWidth="1"/>
    <col min="261" max="261" width="11.85546875" customWidth="1"/>
    <col min="262" max="262" width="2" customWidth="1"/>
    <col min="515" max="515" width="45.85546875" customWidth="1"/>
    <col min="516" max="516" width="12.5703125" customWidth="1"/>
    <col min="517" max="517" width="11.85546875" customWidth="1"/>
    <col min="518" max="518" width="2" customWidth="1"/>
    <col min="771" max="771" width="45.85546875" customWidth="1"/>
    <col min="772" max="772" width="12.5703125" customWidth="1"/>
    <col min="773" max="773" width="11.85546875" customWidth="1"/>
    <col min="774" max="774" width="2" customWidth="1"/>
    <col min="1027" max="1027" width="45.85546875" customWidth="1"/>
    <col min="1028" max="1028" width="12.5703125" customWidth="1"/>
    <col min="1029" max="1029" width="11.85546875" customWidth="1"/>
    <col min="1030" max="1030" width="2" customWidth="1"/>
    <col min="1283" max="1283" width="45.85546875" customWidth="1"/>
    <col min="1284" max="1284" width="12.5703125" customWidth="1"/>
    <col min="1285" max="1285" width="11.85546875" customWidth="1"/>
    <col min="1286" max="1286" width="2" customWidth="1"/>
    <col min="1539" max="1539" width="45.85546875" customWidth="1"/>
    <col min="1540" max="1540" width="12.5703125" customWidth="1"/>
    <col min="1541" max="1541" width="11.85546875" customWidth="1"/>
    <col min="1542" max="1542" width="2" customWidth="1"/>
    <col min="1795" max="1795" width="45.85546875" customWidth="1"/>
    <col min="1796" max="1796" width="12.5703125" customWidth="1"/>
    <col min="1797" max="1797" width="11.85546875" customWidth="1"/>
    <col min="1798" max="1798" width="2" customWidth="1"/>
    <col min="2051" max="2051" width="45.85546875" customWidth="1"/>
    <col min="2052" max="2052" width="12.5703125" customWidth="1"/>
    <col min="2053" max="2053" width="11.85546875" customWidth="1"/>
    <col min="2054" max="2054" width="2" customWidth="1"/>
    <col min="2307" max="2307" width="45.85546875" customWidth="1"/>
    <col min="2308" max="2308" width="12.5703125" customWidth="1"/>
    <col min="2309" max="2309" width="11.85546875" customWidth="1"/>
    <col min="2310" max="2310" width="2" customWidth="1"/>
    <col min="2563" max="2563" width="45.85546875" customWidth="1"/>
    <col min="2564" max="2564" width="12.5703125" customWidth="1"/>
    <col min="2565" max="2565" width="11.85546875" customWidth="1"/>
    <col min="2566" max="2566" width="2" customWidth="1"/>
    <col min="2819" max="2819" width="45.85546875" customWidth="1"/>
    <col min="2820" max="2820" width="12.5703125" customWidth="1"/>
    <col min="2821" max="2821" width="11.85546875" customWidth="1"/>
    <col min="2822" max="2822" width="2" customWidth="1"/>
    <col min="3075" max="3075" width="45.85546875" customWidth="1"/>
    <col min="3076" max="3076" width="12.5703125" customWidth="1"/>
    <col min="3077" max="3077" width="11.85546875" customWidth="1"/>
    <col min="3078" max="3078" width="2" customWidth="1"/>
    <col min="3331" max="3331" width="45.85546875" customWidth="1"/>
    <col min="3332" max="3332" width="12.5703125" customWidth="1"/>
    <col min="3333" max="3333" width="11.85546875" customWidth="1"/>
    <col min="3334" max="3334" width="2" customWidth="1"/>
    <col min="3587" max="3587" width="45.85546875" customWidth="1"/>
    <col min="3588" max="3588" width="12.5703125" customWidth="1"/>
    <col min="3589" max="3589" width="11.85546875" customWidth="1"/>
    <col min="3590" max="3590" width="2" customWidth="1"/>
    <col min="3843" max="3843" width="45.85546875" customWidth="1"/>
    <col min="3844" max="3844" width="12.5703125" customWidth="1"/>
    <col min="3845" max="3845" width="11.85546875" customWidth="1"/>
    <col min="3846" max="3846" width="2" customWidth="1"/>
    <col min="4099" max="4099" width="45.85546875" customWidth="1"/>
    <col min="4100" max="4100" width="12.5703125" customWidth="1"/>
    <col min="4101" max="4101" width="11.85546875" customWidth="1"/>
    <col min="4102" max="4102" width="2" customWidth="1"/>
    <col min="4355" max="4355" width="45.85546875" customWidth="1"/>
    <col min="4356" max="4356" width="12.5703125" customWidth="1"/>
    <col min="4357" max="4357" width="11.85546875" customWidth="1"/>
    <col min="4358" max="4358" width="2" customWidth="1"/>
    <col min="4611" max="4611" width="45.85546875" customWidth="1"/>
    <col min="4612" max="4612" width="12.5703125" customWidth="1"/>
    <col min="4613" max="4613" width="11.85546875" customWidth="1"/>
    <col min="4614" max="4614" width="2" customWidth="1"/>
    <col min="4867" max="4867" width="45.85546875" customWidth="1"/>
    <col min="4868" max="4868" width="12.5703125" customWidth="1"/>
    <col min="4869" max="4869" width="11.85546875" customWidth="1"/>
    <col min="4870" max="4870" width="2" customWidth="1"/>
    <col min="5123" max="5123" width="45.85546875" customWidth="1"/>
    <col min="5124" max="5124" width="12.5703125" customWidth="1"/>
    <col min="5125" max="5125" width="11.85546875" customWidth="1"/>
    <col min="5126" max="5126" width="2" customWidth="1"/>
    <col min="5379" max="5379" width="45.85546875" customWidth="1"/>
    <col min="5380" max="5380" width="12.5703125" customWidth="1"/>
    <col min="5381" max="5381" width="11.85546875" customWidth="1"/>
    <col min="5382" max="5382" width="2" customWidth="1"/>
    <col min="5635" max="5635" width="45.85546875" customWidth="1"/>
    <col min="5636" max="5636" width="12.5703125" customWidth="1"/>
    <col min="5637" max="5637" width="11.85546875" customWidth="1"/>
    <col min="5638" max="5638" width="2" customWidth="1"/>
    <col min="5891" max="5891" width="45.85546875" customWidth="1"/>
    <col min="5892" max="5892" width="12.5703125" customWidth="1"/>
    <col min="5893" max="5893" width="11.85546875" customWidth="1"/>
    <col min="5894" max="5894" width="2" customWidth="1"/>
    <col min="6147" max="6147" width="45.85546875" customWidth="1"/>
    <col min="6148" max="6148" width="12.5703125" customWidth="1"/>
    <col min="6149" max="6149" width="11.85546875" customWidth="1"/>
    <col min="6150" max="6150" width="2" customWidth="1"/>
    <col min="6403" max="6403" width="45.85546875" customWidth="1"/>
    <col min="6404" max="6404" width="12.5703125" customWidth="1"/>
    <col min="6405" max="6405" width="11.85546875" customWidth="1"/>
    <col min="6406" max="6406" width="2" customWidth="1"/>
    <col min="6659" max="6659" width="45.85546875" customWidth="1"/>
    <col min="6660" max="6660" width="12.5703125" customWidth="1"/>
    <col min="6661" max="6661" width="11.85546875" customWidth="1"/>
    <col min="6662" max="6662" width="2" customWidth="1"/>
    <col min="6915" max="6915" width="45.85546875" customWidth="1"/>
    <col min="6916" max="6916" width="12.5703125" customWidth="1"/>
    <col min="6917" max="6917" width="11.85546875" customWidth="1"/>
    <col min="6918" max="6918" width="2" customWidth="1"/>
    <col min="7171" max="7171" width="45.85546875" customWidth="1"/>
    <col min="7172" max="7172" width="12.5703125" customWidth="1"/>
    <col min="7173" max="7173" width="11.85546875" customWidth="1"/>
    <col min="7174" max="7174" width="2" customWidth="1"/>
    <col min="7427" max="7427" width="45.85546875" customWidth="1"/>
    <col min="7428" max="7428" width="12.5703125" customWidth="1"/>
    <col min="7429" max="7429" width="11.85546875" customWidth="1"/>
    <col min="7430" max="7430" width="2" customWidth="1"/>
    <col min="7683" max="7683" width="45.85546875" customWidth="1"/>
    <col min="7684" max="7684" width="12.5703125" customWidth="1"/>
    <col min="7685" max="7685" width="11.85546875" customWidth="1"/>
    <col min="7686" max="7686" width="2" customWidth="1"/>
    <col min="7939" max="7939" width="45.85546875" customWidth="1"/>
    <col min="7940" max="7940" width="12.5703125" customWidth="1"/>
    <col min="7941" max="7941" width="11.85546875" customWidth="1"/>
    <col min="7942" max="7942" width="2" customWidth="1"/>
    <col min="8195" max="8195" width="45.85546875" customWidth="1"/>
    <col min="8196" max="8196" width="12.5703125" customWidth="1"/>
    <col min="8197" max="8197" width="11.85546875" customWidth="1"/>
    <col min="8198" max="8198" width="2" customWidth="1"/>
    <col min="8451" max="8451" width="45.85546875" customWidth="1"/>
    <col min="8452" max="8452" width="12.5703125" customWidth="1"/>
    <col min="8453" max="8453" width="11.85546875" customWidth="1"/>
    <col min="8454" max="8454" width="2" customWidth="1"/>
    <col min="8707" max="8707" width="45.85546875" customWidth="1"/>
    <col min="8708" max="8708" width="12.5703125" customWidth="1"/>
    <col min="8709" max="8709" width="11.85546875" customWidth="1"/>
    <col min="8710" max="8710" width="2" customWidth="1"/>
    <col min="8963" max="8963" width="45.85546875" customWidth="1"/>
    <col min="8964" max="8964" width="12.5703125" customWidth="1"/>
    <col min="8965" max="8965" width="11.85546875" customWidth="1"/>
    <col min="8966" max="8966" width="2" customWidth="1"/>
    <col min="9219" max="9219" width="45.85546875" customWidth="1"/>
    <col min="9220" max="9220" width="12.5703125" customWidth="1"/>
    <col min="9221" max="9221" width="11.85546875" customWidth="1"/>
    <col min="9222" max="9222" width="2" customWidth="1"/>
    <col min="9475" max="9475" width="45.85546875" customWidth="1"/>
    <col min="9476" max="9476" width="12.5703125" customWidth="1"/>
    <col min="9477" max="9477" width="11.85546875" customWidth="1"/>
    <col min="9478" max="9478" width="2" customWidth="1"/>
    <col min="9731" max="9731" width="45.85546875" customWidth="1"/>
    <col min="9732" max="9732" width="12.5703125" customWidth="1"/>
    <col min="9733" max="9733" width="11.85546875" customWidth="1"/>
    <col min="9734" max="9734" width="2" customWidth="1"/>
    <col min="9987" max="9987" width="45.85546875" customWidth="1"/>
    <col min="9988" max="9988" width="12.5703125" customWidth="1"/>
    <col min="9989" max="9989" width="11.85546875" customWidth="1"/>
    <col min="9990" max="9990" width="2" customWidth="1"/>
    <col min="10243" max="10243" width="45.85546875" customWidth="1"/>
    <col min="10244" max="10244" width="12.5703125" customWidth="1"/>
    <col min="10245" max="10245" width="11.85546875" customWidth="1"/>
    <col min="10246" max="10246" width="2" customWidth="1"/>
    <col min="10499" max="10499" width="45.85546875" customWidth="1"/>
    <col min="10500" max="10500" width="12.5703125" customWidth="1"/>
    <col min="10501" max="10501" width="11.85546875" customWidth="1"/>
    <col min="10502" max="10502" width="2" customWidth="1"/>
    <col min="10755" max="10755" width="45.85546875" customWidth="1"/>
    <col min="10756" max="10756" width="12.5703125" customWidth="1"/>
    <col min="10757" max="10757" width="11.85546875" customWidth="1"/>
    <col min="10758" max="10758" width="2" customWidth="1"/>
    <col min="11011" max="11011" width="45.85546875" customWidth="1"/>
    <col min="11012" max="11012" width="12.5703125" customWidth="1"/>
    <col min="11013" max="11013" width="11.85546875" customWidth="1"/>
    <col min="11014" max="11014" width="2" customWidth="1"/>
    <col min="11267" max="11267" width="45.85546875" customWidth="1"/>
    <col min="11268" max="11268" width="12.5703125" customWidth="1"/>
    <col min="11269" max="11269" width="11.85546875" customWidth="1"/>
    <col min="11270" max="11270" width="2" customWidth="1"/>
    <col min="11523" max="11523" width="45.85546875" customWidth="1"/>
    <col min="11524" max="11524" width="12.5703125" customWidth="1"/>
    <col min="11525" max="11525" width="11.85546875" customWidth="1"/>
    <col min="11526" max="11526" width="2" customWidth="1"/>
    <col min="11779" max="11779" width="45.85546875" customWidth="1"/>
    <col min="11780" max="11780" width="12.5703125" customWidth="1"/>
    <col min="11781" max="11781" width="11.85546875" customWidth="1"/>
    <col min="11782" max="11782" width="2" customWidth="1"/>
    <col min="12035" max="12035" width="45.85546875" customWidth="1"/>
    <col min="12036" max="12036" width="12.5703125" customWidth="1"/>
    <col min="12037" max="12037" width="11.85546875" customWidth="1"/>
    <col min="12038" max="12038" width="2" customWidth="1"/>
    <col min="12291" max="12291" width="45.85546875" customWidth="1"/>
    <col min="12292" max="12292" width="12.5703125" customWidth="1"/>
    <col min="12293" max="12293" width="11.85546875" customWidth="1"/>
    <col min="12294" max="12294" width="2" customWidth="1"/>
    <col min="12547" max="12547" width="45.85546875" customWidth="1"/>
    <col min="12548" max="12548" width="12.5703125" customWidth="1"/>
    <col min="12549" max="12549" width="11.85546875" customWidth="1"/>
    <col min="12550" max="12550" width="2" customWidth="1"/>
    <col min="12803" max="12803" width="45.85546875" customWidth="1"/>
    <col min="12804" max="12804" width="12.5703125" customWidth="1"/>
    <col min="12805" max="12805" width="11.85546875" customWidth="1"/>
    <col min="12806" max="12806" width="2" customWidth="1"/>
    <col min="13059" max="13059" width="45.85546875" customWidth="1"/>
    <col min="13060" max="13060" width="12.5703125" customWidth="1"/>
    <col min="13061" max="13061" width="11.85546875" customWidth="1"/>
    <col min="13062" max="13062" width="2" customWidth="1"/>
    <col min="13315" max="13315" width="45.85546875" customWidth="1"/>
    <col min="13316" max="13316" width="12.5703125" customWidth="1"/>
    <col min="13317" max="13317" width="11.85546875" customWidth="1"/>
    <col min="13318" max="13318" width="2" customWidth="1"/>
    <col min="13571" max="13571" width="45.85546875" customWidth="1"/>
    <col min="13572" max="13572" width="12.5703125" customWidth="1"/>
    <col min="13573" max="13573" width="11.85546875" customWidth="1"/>
    <col min="13574" max="13574" width="2" customWidth="1"/>
    <col min="13827" max="13827" width="45.85546875" customWidth="1"/>
    <col min="13828" max="13828" width="12.5703125" customWidth="1"/>
    <col min="13829" max="13829" width="11.85546875" customWidth="1"/>
    <col min="13830" max="13830" width="2" customWidth="1"/>
    <col min="14083" max="14083" width="45.85546875" customWidth="1"/>
    <col min="14084" max="14084" width="12.5703125" customWidth="1"/>
    <col min="14085" max="14085" width="11.85546875" customWidth="1"/>
    <col min="14086" max="14086" width="2" customWidth="1"/>
    <col min="14339" max="14339" width="45.85546875" customWidth="1"/>
    <col min="14340" max="14340" width="12.5703125" customWidth="1"/>
    <col min="14341" max="14341" width="11.85546875" customWidth="1"/>
    <col min="14342" max="14342" width="2" customWidth="1"/>
    <col min="14595" max="14595" width="45.85546875" customWidth="1"/>
    <col min="14596" max="14596" width="12.5703125" customWidth="1"/>
    <col min="14597" max="14597" width="11.85546875" customWidth="1"/>
    <col min="14598" max="14598" width="2" customWidth="1"/>
    <col min="14851" max="14851" width="45.85546875" customWidth="1"/>
    <col min="14852" max="14852" width="12.5703125" customWidth="1"/>
    <col min="14853" max="14853" width="11.85546875" customWidth="1"/>
    <col min="14854" max="14854" width="2" customWidth="1"/>
    <col min="15107" max="15107" width="45.85546875" customWidth="1"/>
    <col min="15108" max="15108" width="12.5703125" customWidth="1"/>
    <col min="15109" max="15109" width="11.85546875" customWidth="1"/>
    <col min="15110" max="15110" width="2" customWidth="1"/>
    <col min="15363" max="15363" width="45.85546875" customWidth="1"/>
    <col min="15364" max="15364" width="12.5703125" customWidth="1"/>
    <col min="15365" max="15365" width="11.85546875" customWidth="1"/>
    <col min="15366" max="15366" width="2" customWidth="1"/>
    <col min="15619" max="15619" width="45.85546875" customWidth="1"/>
    <col min="15620" max="15620" width="12.5703125" customWidth="1"/>
    <col min="15621" max="15621" width="11.85546875" customWidth="1"/>
    <col min="15622" max="15622" width="2" customWidth="1"/>
    <col min="15875" max="15875" width="45.85546875" customWidth="1"/>
    <col min="15876" max="15876" width="12.5703125" customWidth="1"/>
    <col min="15877" max="15877" width="11.85546875" customWidth="1"/>
    <col min="15878" max="15878" width="2" customWidth="1"/>
    <col min="16131" max="16131" width="45.85546875" customWidth="1"/>
    <col min="16132" max="16132" width="12.5703125" customWidth="1"/>
    <col min="16133" max="16133" width="11.85546875" customWidth="1"/>
    <col min="16134" max="16134" width="2" customWidth="1"/>
    <col min="16135" max="16384" width="11.5703125" customWidth="1"/>
  </cols>
  <sheetData>
    <row r="2" spans="2:6" ht="163.5" customHeight="1" x14ac:dyDescent="0.25">
      <c r="B2" s="379" t="s">
        <v>1884</v>
      </c>
      <c r="C2" s="379"/>
      <c r="D2" s="379"/>
      <c r="E2" s="379"/>
      <c r="F2" s="379"/>
    </row>
    <row r="3" spans="2:6" ht="15" x14ac:dyDescent="0.2">
      <c r="B3" s="204"/>
      <c r="C3" s="205"/>
    </row>
    <row r="4" spans="2:6" ht="12.75" customHeight="1" x14ac:dyDescent="0.2">
      <c r="B4" s="206" t="s">
        <v>1885</v>
      </c>
      <c r="C4" s="380" t="s">
        <v>1886</v>
      </c>
      <c r="D4" s="380"/>
      <c r="E4" s="207"/>
      <c r="F4" s="208"/>
    </row>
    <row r="5" spans="2:6" ht="25.5" customHeight="1" x14ac:dyDescent="0.2">
      <c r="B5" s="209" t="s">
        <v>1887</v>
      </c>
      <c r="C5" s="381" t="s">
        <v>1888</v>
      </c>
      <c r="D5" s="381"/>
      <c r="E5" s="210" t="s">
        <v>1889</v>
      </c>
      <c r="F5" s="211"/>
    </row>
    <row r="6" spans="2:6" x14ac:dyDescent="0.2">
      <c r="B6" s="212"/>
      <c r="C6" s="213"/>
      <c r="D6" s="214"/>
    </row>
    <row r="7" spans="2:6" x14ac:dyDescent="0.2">
      <c r="B7" s="215" t="s">
        <v>1890</v>
      </c>
      <c r="C7" s="216"/>
      <c r="D7" s="216"/>
      <c r="E7" s="216"/>
      <c r="F7" s="211"/>
    </row>
    <row r="8" spans="2:6" x14ac:dyDescent="0.2">
      <c r="B8" s="217"/>
      <c r="C8" s="218" t="s">
        <v>1891</v>
      </c>
      <c r="D8" s="218"/>
      <c r="E8" s="218"/>
      <c r="F8" s="211"/>
    </row>
    <row r="9" spans="2:6" x14ac:dyDescent="0.2">
      <c r="B9" s="217"/>
      <c r="C9" s="219"/>
      <c r="D9" s="220"/>
    </row>
    <row r="10" spans="2:6" x14ac:dyDescent="0.2">
      <c r="B10" s="215" t="s">
        <v>1892</v>
      </c>
      <c r="C10" s="216"/>
      <c r="D10" s="216"/>
      <c r="E10" s="216"/>
      <c r="F10" s="221"/>
    </row>
    <row r="11" spans="2:6" x14ac:dyDescent="0.2">
      <c r="B11" s="217"/>
      <c r="C11" s="218" t="s">
        <v>1893</v>
      </c>
      <c r="D11" s="218"/>
      <c r="E11" s="218"/>
      <c r="F11" s="222"/>
    </row>
    <row r="12" spans="2:6" x14ac:dyDescent="0.2">
      <c r="B12" s="217"/>
      <c r="C12" s="223"/>
      <c r="D12" s="223"/>
    </row>
    <row r="13" spans="2:6" x14ac:dyDescent="0.2">
      <c r="B13" s="215" t="s">
        <v>1894</v>
      </c>
      <c r="C13" s="216"/>
      <c r="D13" s="216"/>
      <c r="E13" s="216"/>
      <c r="F13" s="221"/>
    </row>
    <row r="14" spans="2:6" x14ac:dyDescent="0.2">
      <c r="B14" s="224"/>
      <c r="C14" s="225"/>
      <c r="D14" s="226"/>
    </row>
    <row r="15" spans="2:6" x14ac:dyDescent="0.2">
      <c r="B15" s="227"/>
      <c r="C15" s="228" t="s">
        <v>1895</v>
      </c>
      <c r="D15" s="229">
        <v>3.26</v>
      </c>
      <c r="E15" s="230" t="s">
        <v>1896</v>
      </c>
      <c r="F15" s="222"/>
    </row>
    <row r="16" spans="2:6" x14ac:dyDescent="0.2">
      <c r="B16" s="227"/>
      <c r="C16" s="228" t="s">
        <v>1897</v>
      </c>
      <c r="D16" s="229">
        <v>7.63</v>
      </c>
      <c r="E16" s="230" t="s">
        <v>1896</v>
      </c>
      <c r="F16" s="222"/>
    </row>
    <row r="17" spans="2:6" x14ac:dyDescent="0.2">
      <c r="B17" s="227"/>
      <c r="C17" s="228" t="s">
        <v>1898</v>
      </c>
      <c r="D17" s="229">
        <v>1.5</v>
      </c>
      <c r="E17" s="230" t="s">
        <v>1896</v>
      </c>
      <c r="F17" s="221"/>
    </row>
    <row r="18" spans="2:6" x14ac:dyDescent="0.2">
      <c r="B18" s="227"/>
      <c r="C18" s="228" t="s">
        <v>1899</v>
      </c>
      <c r="D18" s="229">
        <v>0.61</v>
      </c>
      <c r="E18" s="230" t="s">
        <v>1896</v>
      </c>
      <c r="F18" s="221"/>
    </row>
    <row r="19" spans="2:6" x14ac:dyDescent="0.2">
      <c r="B19" s="217"/>
      <c r="C19" s="231"/>
      <c r="D19" s="232"/>
    </row>
    <row r="20" spans="2:6" x14ac:dyDescent="0.2">
      <c r="B20" s="227"/>
      <c r="C20" s="228" t="s">
        <v>1900</v>
      </c>
      <c r="D20" s="229">
        <v>7</v>
      </c>
      <c r="E20" s="230" t="s">
        <v>1896</v>
      </c>
      <c r="F20" s="221"/>
    </row>
    <row r="21" spans="2:6" x14ac:dyDescent="0.2">
      <c r="B21" s="217"/>
      <c r="C21" s="219"/>
      <c r="D21" s="223"/>
    </row>
    <row r="22" spans="2:6" x14ac:dyDescent="0.2">
      <c r="B22" s="215" t="s">
        <v>1901</v>
      </c>
      <c r="C22" s="216"/>
      <c r="D22" s="216"/>
      <c r="E22" s="216"/>
      <c r="F22" s="221"/>
    </row>
    <row r="23" spans="2:6" x14ac:dyDescent="0.2">
      <c r="B23" s="224"/>
      <c r="C23" s="225"/>
      <c r="D23" s="226"/>
    </row>
    <row r="24" spans="2:6" x14ac:dyDescent="0.2">
      <c r="B24" s="227"/>
      <c r="C24" s="233" t="s">
        <v>1902</v>
      </c>
      <c r="D24" s="234">
        <f>D25+D26+D27</f>
        <v>8.65</v>
      </c>
      <c r="E24" s="235" t="s">
        <v>1896</v>
      </c>
      <c r="F24" s="221"/>
    </row>
    <row r="25" spans="2:6" x14ac:dyDescent="0.2">
      <c r="B25" s="217"/>
      <c r="C25" s="236" t="s">
        <v>1903</v>
      </c>
      <c r="D25" s="229">
        <v>5</v>
      </c>
      <c r="E25" s="230" t="s">
        <v>1896</v>
      </c>
      <c r="F25" s="221"/>
    </row>
    <row r="26" spans="2:6" x14ac:dyDescent="0.2">
      <c r="B26" s="217"/>
      <c r="C26" s="236" t="s">
        <v>1904</v>
      </c>
      <c r="D26" s="232">
        <v>3</v>
      </c>
      <c r="E26" s="232" t="s">
        <v>1896</v>
      </c>
      <c r="F26" s="221"/>
    </row>
    <row r="27" spans="2:6" x14ac:dyDescent="0.2">
      <c r="B27" s="217"/>
      <c r="C27" s="236" t="s">
        <v>1905</v>
      </c>
      <c r="D27" s="232">
        <v>0.65</v>
      </c>
      <c r="E27" s="232" t="s">
        <v>1896</v>
      </c>
      <c r="F27" s="221"/>
    </row>
    <row r="28" spans="2:6" x14ac:dyDescent="0.2">
      <c r="B28" s="217"/>
      <c r="C28" s="236"/>
      <c r="D28" s="232"/>
    </row>
    <row r="29" spans="2:6" ht="15" x14ac:dyDescent="0.25">
      <c r="B29" s="215" t="s">
        <v>1906</v>
      </c>
      <c r="C29" s="382" t="s">
        <v>1907</v>
      </c>
      <c r="D29" s="383">
        <f>((1+D15/100+D16/100+D17/100+D18/100+D20/100)/(1-(D25/100+D26/100+D27/100)))-1</f>
        <v>0.31362889983579634</v>
      </c>
      <c r="E29" s="383"/>
      <c r="F29" s="237"/>
    </row>
    <row r="30" spans="2:6" ht="15" x14ac:dyDescent="0.25">
      <c r="B30" s="238"/>
      <c r="C30" s="382"/>
      <c r="D30" s="383"/>
      <c r="E30" s="383"/>
    </row>
    <row r="31" spans="2:6" ht="15" x14ac:dyDescent="0.25">
      <c r="B31" s="238"/>
      <c r="C31" s="384"/>
      <c r="D31" s="384"/>
      <c r="E31" s="384"/>
      <c r="F31" s="319"/>
    </row>
    <row r="32" spans="2:6" ht="15" x14ac:dyDescent="0.25">
      <c r="B32" s="215" t="s">
        <v>1908</v>
      </c>
      <c r="C32" s="240"/>
      <c r="D32" s="240"/>
      <c r="E32" s="240"/>
      <c r="F32" s="239"/>
    </row>
    <row r="33" spans="2:6" ht="15" x14ac:dyDescent="0.25">
      <c r="B33" s="238"/>
      <c r="C33" s="241" t="s">
        <v>1909</v>
      </c>
      <c r="D33" s="385">
        <v>0.15570000000000001</v>
      </c>
      <c r="E33" s="385"/>
      <c r="F33" s="239"/>
    </row>
    <row r="34" spans="2:6" ht="45" customHeight="1" x14ac:dyDescent="0.25">
      <c r="B34" s="386" t="s">
        <v>1910</v>
      </c>
      <c r="C34" s="386"/>
      <c r="D34" s="386"/>
      <c r="E34" s="386"/>
      <c r="F34" s="242"/>
    </row>
    <row r="35" spans="2:6" ht="92.25" customHeight="1" x14ac:dyDescent="0.25">
      <c r="B35" s="387" t="s">
        <v>1911</v>
      </c>
      <c r="C35" s="387"/>
      <c r="D35" s="387"/>
      <c r="E35" s="387"/>
      <c r="F35" s="243"/>
    </row>
  </sheetData>
  <mergeCells count="9">
    <mergeCell ref="C31:F31"/>
    <mergeCell ref="D33:E33"/>
    <mergeCell ref="B34:E34"/>
    <mergeCell ref="B35:E35"/>
    <mergeCell ref="B2:F2"/>
    <mergeCell ref="C4:D4"/>
    <mergeCell ref="C5:D5"/>
    <mergeCell ref="C29:C30"/>
    <mergeCell ref="D29:E30"/>
  </mergeCells>
  <dataValidations count="2">
    <dataValidation type="list" allowBlank="1" showInputMessage="1" showErrorMessage="1" sqref="C11:E11 IY11:JA11 SU11:SW11 ACQ11:ACS11 AMM11:AMO11 AWI11:AWK11 BGE11:BGG11 BQA11:BQC11 BZW11:BZY11 CJS11:CJU11 CTO11:CTQ11 DDK11:DDM11 DNG11:DNI11 DXC11:DXE11 EGY11:EHA11 EQU11:EQW11 FAQ11:FAS11 FKM11:FKO11 FUI11:FUK11 GEE11:GEG11 GOA11:GOC11 GXW11:GXY11 HHS11:HHU11 HRO11:HRQ11 IBK11:IBM11 ILG11:ILI11 IVC11:IVE11 JEY11:JFA11 JOU11:JOW11 JYQ11:JYS11 KIM11:KIO11 KSI11:KSK11 LCE11:LCG11 LMA11:LMC11 LVW11:LVY11 MFS11:MFU11 MPO11:MPQ11 MZK11:MZM11 NJG11:NJI11 NTC11:NTE11 OCY11:ODA11 OMU11:OMW11 OWQ11:OWS11 PGM11:PGO11 PQI11:PQK11 QAE11:QAG11 QKA11:QKC11 QTW11:QTY11 RDS11:RDU11 RNO11:RNQ11 RXK11:RXM11 SHG11:SHI11 SRC11:SRE11 TAY11:TBA11 TKU11:TKW11 TUQ11:TUS11 UEM11:UEO11 UOI11:UOK11 UYE11:UYG11 VIA11:VIC11 VRW11:VRY11 WBS11:WBU11 WLO11:WLQ11 WVK11:WVM11" xr:uid="{00000000-0002-0000-0300-000000000000}">
      <formula1>#REF!</formula1>
      <formula2>0</formula2>
    </dataValidation>
    <dataValidation type="list" allowBlank="1" showInputMessage="1" showErrorMessage="1" sqref="C8:E8 IY8:JA8 SU8:SW8 ACQ8:ACS8 AMM8:AMO8 AWI8:AWK8 BGE8:BGG8 BQA8:BQC8 BZW8:BZY8 CJS8:CJU8 CTO8:CTQ8 DDK8:DDM8 DNG8:DNI8 DXC8:DXE8 EGY8:EHA8 EQU8:EQW8 FAQ8:FAS8 FKM8:FKO8 FUI8:FUK8 GEE8:GEG8 GOA8:GOC8 GXW8:GXY8 HHS8:HHU8 HRO8:HRQ8 IBK8:IBM8 ILG8:ILI8 IVC8:IVE8 JEY8:JFA8 JOU8:JOW8 JYQ8:JYS8 KIM8:KIO8 KSI8:KSK8 LCE8:LCG8 LMA8:LMC8 LVW8:LVY8 MFS8:MFU8 MPO8:MPQ8 MZK8:MZM8 NJG8:NJI8 NTC8:NTE8 OCY8:ODA8 OMU8:OMW8 OWQ8:OWS8 PGM8:PGO8 PQI8:PQK8 QAE8:QAG8 QKA8:QKC8 QTW8:QTY8 RDS8:RDU8 RNO8:RNQ8 RXK8:RXM8 SHG8:SHI8 SRC8:SRE8 TAY8:TBA8 TKU8:TKW8 TUQ8:TUS8 UEM8:UEO8 UOI8:UOK8 UYE8:UYG8 VIA8:VIC8 VRW8:VRY8 WBS8:WBU8 WLO8:WLQ8 WVK8:WVM8" xr:uid="{00000000-0002-0000-0300-000001000000}">
      <formula1>"Com Desoneração,Sem Desoneração"</formula1>
      <formula2>0</formula2>
    </dataValidation>
  </dataValidations>
  <pageMargins left="0.94513888888888897" right="0.51180555555555596" top="1.10208333333333" bottom="0.78749999999999998" header="0.511811023622047" footer="0.31527777777777799"/>
  <pageSetup paperSize="9" scale="87" orientation="portrait" horizontalDpi="300" verticalDpi="300" r:id="rId1"/>
  <headerFooter>
    <oddFooter>&amp;CRua Lourenço Roldi, 88 – Bairro São Roquinho
CEP: 29665-000 – Telefax (027) 3729-1300 – CNPJ (MF) 01.612.865/0001-71 – São Roque do Canaã – ES</oddFooter>
  </headerFooter>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E260"/>
  <sheetViews>
    <sheetView tabSelected="1" view="pageBreakPreview" zoomScale="95" zoomScaleNormal="100" zoomScalePageLayoutView="95" workbookViewId="0">
      <selection activeCell="O252" sqref="O252"/>
    </sheetView>
  </sheetViews>
  <sheetFormatPr defaultColWidth="8.7109375" defaultRowHeight="12.75" x14ac:dyDescent="0.2"/>
  <cols>
    <col min="1" max="1" width="7.7109375" style="15" customWidth="1"/>
    <col min="2" max="2" width="13.85546875" style="16" customWidth="1"/>
    <col min="3" max="3" width="8.7109375" style="16"/>
    <col min="4" max="4" width="63.85546875" customWidth="1"/>
    <col min="5" max="5" width="10.140625" style="15" customWidth="1"/>
    <col min="6" max="6" width="11.85546875" style="15" customWidth="1"/>
    <col min="7" max="7" width="14.42578125" style="15" customWidth="1"/>
    <col min="8" max="8" width="18.140625" customWidth="1"/>
    <col min="9" max="9" width="19.5703125" customWidth="1"/>
    <col min="10" max="10" width="17.5703125" style="17" hidden="1" customWidth="1"/>
    <col min="11" max="11" width="11.85546875" style="18" hidden="1" customWidth="1"/>
    <col min="12" max="12" width="11.42578125" style="19" hidden="1" customWidth="1"/>
    <col min="13" max="13" width="11.28515625" style="19" hidden="1" customWidth="1"/>
    <col min="14" max="14" width="14.42578125" style="19" customWidth="1"/>
    <col min="15" max="15" width="11.42578125" style="244" customWidth="1"/>
    <col min="16" max="16" width="20.28515625" style="244" customWidth="1"/>
    <col min="17" max="17" width="11.42578125" style="19" customWidth="1"/>
    <col min="18" max="18" width="11.140625" style="19" customWidth="1"/>
    <col min="19" max="19" width="11.28515625" style="19" customWidth="1"/>
    <col min="20" max="20" width="11.42578125" style="19" customWidth="1"/>
    <col min="21" max="21" width="9.85546875" style="19" customWidth="1"/>
    <col min="22" max="22" width="12.42578125" style="19" customWidth="1"/>
    <col min="23" max="23" width="12.85546875" style="19" customWidth="1"/>
    <col min="24" max="24" width="9.7109375" customWidth="1"/>
    <col min="25" max="25" width="13.140625" customWidth="1"/>
    <col min="26" max="26" width="12.5703125" customWidth="1"/>
    <col min="27" max="27" width="10.28515625" customWidth="1"/>
    <col min="28" max="29" width="13.7109375" customWidth="1"/>
    <col min="30" max="31" width="13.28515625" customWidth="1"/>
    <col min="34" max="34" width="14.140625" customWidth="1"/>
    <col min="257" max="257" width="14.140625" customWidth="1"/>
    <col min="258" max="258" width="7.28515625" customWidth="1"/>
    <col min="259" max="259" width="7.7109375" customWidth="1"/>
    <col min="260" max="260" width="63.85546875" customWidth="1"/>
    <col min="261" max="261" width="6.85546875" customWidth="1"/>
    <col min="263" max="263" width="9.28515625" customWidth="1"/>
    <col min="264" max="265" width="16.28515625" customWidth="1"/>
    <col min="266" max="266" width="96.5703125" customWidth="1"/>
    <col min="267" max="267" width="11.85546875" customWidth="1"/>
    <col min="268" max="268" width="11.28515625" customWidth="1"/>
    <col min="269" max="269" width="11.42578125" customWidth="1"/>
    <col min="270" max="270" width="9.85546875" customWidth="1"/>
    <col min="271" max="271" width="11.42578125" customWidth="1"/>
    <col min="272" max="272" width="12" customWidth="1"/>
    <col min="273" max="273" width="11.42578125" customWidth="1"/>
    <col min="274" max="274" width="11.140625" customWidth="1"/>
    <col min="275" max="275" width="11.28515625" customWidth="1"/>
    <col min="276" max="276" width="11.42578125" customWidth="1"/>
    <col min="277" max="277" width="9.85546875" customWidth="1"/>
    <col min="278" max="278" width="12.42578125" customWidth="1"/>
    <col min="279" max="279" width="12.85546875" customWidth="1"/>
    <col min="280" max="280" width="9.7109375" customWidth="1"/>
    <col min="281" max="281" width="13.140625" customWidth="1"/>
    <col min="282" max="282" width="12.5703125" customWidth="1"/>
    <col min="283" max="283" width="10.28515625" customWidth="1"/>
    <col min="284" max="285" width="13.7109375" customWidth="1"/>
    <col min="286" max="287" width="13.28515625" customWidth="1"/>
    <col min="290" max="290" width="14.140625" customWidth="1"/>
    <col min="513" max="513" width="14.140625" customWidth="1"/>
    <col min="514" max="514" width="7.28515625" customWidth="1"/>
    <col min="515" max="515" width="7.7109375" customWidth="1"/>
    <col min="516" max="516" width="63.85546875" customWidth="1"/>
    <col min="517" max="517" width="6.85546875" customWidth="1"/>
    <col min="519" max="519" width="9.28515625" customWidth="1"/>
    <col min="520" max="521" width="16.28515625" customWidth="1"/>
    <col min="522" max="522" width="96.5703125" customWidth="1"/>
    <col min="523" max="523" width="11.85546875" customWidth="1"/>
    <col min="524" max="524" width="11.28515625" customWidth="1"/>
    <col min="525" max="525" width="11.42578125" customWidth="1"/>
    <col min="526" max="526" width="9.85546875" customWidth="1"/>
    <col min="527" max="527" width="11.42578125" customWidth="1"/>
    <col min="528" max="528" width="12" customWidth="1"/>
    <col min="529" max="529" width="11.42578125" customWidth="1"/>
    <col min="530" max="530" width="11.140625" customWidth="1"/>
    <col min="531" max="531" width="11.28515625" customWidth="1"/>
    <col min="532" max="532" width="11.42578125" customWidth="1"/>
    <col min="533" max="533" width="9.85546875" customWidth="1"/>
    <col min="534" max="534" width="12.42578125" customWidth="1"/>
    <col min="535" max="535" width="12.85546875" customWidth="1"/>
    <col min="536" max="536" width="9.7109375" customWidth="1"/>
    <col min="537" max="537" width="13.140625" customWidth="1"/>
    <col min="538" max="538" width="12.5703125" customWidth="1"/>
    <col min="539" max="539" width="10.28515625" customWidth="1"/>
    <col min="540" max="541" width="13.7109375" customWidth="1"/>
    <col min="542" max="543" width="13.28515625" customWidth="1"/>
    <col min="546" max="546" width="14.140625" customWidth="1"/>
    <col min="769" max="769" width="14.140625" customWidth="1"/>
    <col min="770" max="770" width="7.28515625" customWidth="1"/>
    <col min="771" max="771" width="7.7109375" customWidth="1"/>
    <col min="772" max="772" width="63.85546875" customWidth="1"/>
    <col min="773" max="773" width="6.85546875" customWidth="1"/>
    <col min="775" max="775" width="9.28515625" customWidth="1"/>
    <col min="776" max="777" width="16.28515625" customWidth="1"/>
    <col min="778" max="778" width="96.5703125" customWidth="1"/>
    <col min="779" max="779" width="11.85546875" customWidth="1"/>
    <col min="780" max="780" width="11.28515625" customWidth="1"/>
    <col min="781" max="781" width="11.42578125" customWidth="1"/>
    <col min="782" max="782" width="9.85546875" customWidth="1"/>
    <col min="783" max="783" width="11.42578125" customWidth="1"/>
    <col min="784" max="784" width="12" customWidth="1"/>
    <col min="785" max="785" width="11.42578125" customWidth="1"/>
    <col min="786" max="786" width="11.140625" customWidth="1"/>
    <col min="787" max="787" width="11.28515625" customWidth="1"/>
    <col min="788" max="788" width="11.42578125" customWidth="1"/>
    <col min="789" max="789" width="9.85546875" customWidth="1"/>
    <col min="790" max="790" width="12.42578125" customWidth="1"/>
    <col min="791" max="791" width="12.85546875" customWidth="1"/>
    <col min="792" max="792" width="9.7109375" customWidth="1"/>
    <col min="793" max="793" width="13.140625" customWidth="1"/>
    <col min="794" max="794" width="12.5703125" customWidth="1"/>
    <col min="795" max="795" width="10.28515625" customWidth="1"/>
    <col min="796" max="797" width="13.7109375" customWidth="1"/>
    <col min="798" max="799" width="13.28515625" customWidth="1"/>
    <col min="802" max="802" width="14.140625" customWidth="1"/>
    <col min="1025" max="1025" width="14.140625" customWidth="1"/>
    <col min="1026" max="1026" width="7.28515625" customWidth="1"/>
    <col min="1027" max="1027" width="7.7109375" customWidth="1"/>
    <col min="1028" max="1028" width="63.85546875" customWidth="1"/>
    <col min="1029" max="1029" width="6.85546875" customWidth="1"/>
    <col min="1031" max="1031" width="9.28515625" customWidth="1"/>
    <col min="1032" max="1033" width="16.28515625" customWidth="1"/>
    <col min="1034" max="1034" width="96.5703125" customWidth="1"/>
    <col min="1035" max="1035" width="11.85546875" customWidth="1"/>
    <col min="1036" max="1036" width="11.28515625" customWidth="1"/>
    <col min="1037" max="1037" width="11.42578125" customWidth="1"/>
    <col min="1038" max="1038" width="9.85546875" customWidth="1"/>
    <col min="1039" max="1039" width="11.42578125" customWidth="1"/>
    <col min="1040" max="1040" width="12" customWidth="1"/>
    <col min="1041" max="1041" width="11.42578125" customWidth="1"/>
    <col min="1042" max="1042" width="11.140625" customWidth="1"/>
    <col min="1043" max="1043" width="11.28515625" customWidth="1"/>
    <col min="1044" max="1044" width="11.42578125" customWidth="1"/>
    <col min="1045" max="1045" width="9.85546875" customWidth="1"/>
    <col min="1046" max="1046" width="12.42578125" customWidth="1"/>
    <col min="1047" max="1047" width="12.85546875" customWidth="1"/>
    <col min="1048" max="1048" width="9.7109375" customWidth="1"/>
    <col min="1049" max="1049" width="13.140625" customWidth="1"/>
    <col min="1050" max="1050" width="12.5703125" customWidth="1"/>
    <col min="1051" max="1051" width="10.28515625" customWidth="1"/>
    <col min="1052" max="1053" width="13.7109375" customWidth="1"/>
    <col min="1054" max="1055" width="13.28515625" customWidth="1"/>
    <col min="1058" max="1058" width="14.140625" customWidth="1"/>
    <col min="1281" max="1281" width="14.140625" customWidth="1"/>
    <col min="1282" max="1282" width="7.28515625" customWidth="1"/>
    <col min="1283" max="1283" width="7.7109375" customWidth="1"/>
    <col min="1284" max="1284" width="63.85546875" customWidth="1"/>
    <col min="1285" max="1285" width="6.85546875" customWidth="1"/>
    <col min="1287" max="1287" width="9.28515625" customWidth="1"/>
    <col min="1288" max="1289" width="16.28515625" customWidth="1"/>
    <col min="1290" max="1290" width="96.5703125" customWidth="1"/>
    <col min="1291" max="1291" width="11.85546875" customWidth="1"/>
    <col min="1292" max="1292" width="11.28515625" customWidth="1"/>
    <col min="1293" max="1293" width="11.42578125" customWidth="1"/>
    <col min="1294" max="1294" width="9.85546875" customWidth="1"/>
    <col min="1295" max="1295" width="11.42578125" customWidth="1"/>
    <col min="1296" max="1296" width="12" customWidth="1"/>
    <col min="1297" max="1297" width="11.42578125" customWidth="1"/>
    <col min="1298" max="1298" width="11.140625" customWidth="1"/>
    <col min="1299" max="1299" width="11.28515625" customWidth="1"/>
    <col min="1300" max="1300" width="11.42578125" customWidth="1"/>
    <col min="1301" max="1301" width="9.85546875" customWidth="1"/>
    <col min="1302" max="1302" width="12.42578125" customWidth="1"/>
    <col min="1303" max="1303" width="12.85546875" customWidth="1"/>
    <col min="1304" max="1304" width="9.7109375" customWidth="1"/>
    <col min="1305" max="1305" width="13.140625" customWidth="1"/>
    <col min="1306" max="1306" width="12.5703125" customWidth="1"/>
    <col min="1307" max="1307" width="10.28515625" customWidth="1"/>
    <col min="1308" max="1309" width="13.7109375" customWidth="1"/>
    <col min="1310" max="1311" width="13.28515625" customWidth="1"/>
    <col min="1314" max="1314" width="14.140625" customWidth="1"/>
    <col min="1537" max="1537" width="14.140625" customWidth="1"/>
    <col min="1538" max="1538" width="7.28515625" customWidth="1"/>
    <col min="1539" max="1539" width="7.7109375" customWidth="1"/>
    <col min="1540" max="1540" width="63.85546875" customWidth="1"/>
    <col min="1541" max="1541" width="6.85546875" customWidth="1"/>
    <col min="1543" max="1543" width="9.28515625" customWidth="1"/>
    <col min="1544" max="1545" width="16.28515625" customWidth="1"/>
    <col min="1546" max="1546" width="96.5703125" customWidth="1"/>
    <col min="1547" max="1547" width="11.85546875" customWidth="1"/>
    <col min="1548" max="1548" width="11.28515625" customWidth="1"/>
    <col min="1549" max="1549" width="11.42578125" customWidth="1"/>
    <col min="1550" max="1550" width="9.85546875" customWidth="1"/>
    <col min="1551" max="1551" width="11.42578125" customWidth="1"/>
    <col min="1552" max="1552" width="12" customWidth="1"/>
    <col min="1553" max="1553" width="11.42578125" customWidth="1"/>
    <col min="1554" max="1554" width="11.140625" customWidth="1"/>
    <col min="1555" max="1555" width="11.28515625" customWidth="1"/>
    <col min="1556" max="1556" width="11.42578125" customWidth="1"/>
    <col min="1557" max="1557" width="9.85546875" customWidth="1"/>
    <col min="1558" max="1558" width="12.42578125" customWidth="1"/>
    <col min="1559" max="1559" width="12.85546875" customWidth="1"/>
    <col min="1560" max="1560" width="9.7109375" customWidth="1"/>
    <col min="1561" max="1561" width="13.140625" customWidth="1"/>
    <col min="1562" max="1562" width="12.5703125" customWidth="1"/>
    <col min="1563" max="1563" width="10.28515625" customWidth="1"/>
    <col min="1564" max="1565" width="13.7109375" customWidth="1"/>
    <col min="1566" max="1567" width="13.28515625" customWidth="1"/>
    <col min="1570" max="1570" width="14.140625" customWidth="1"/>
    <col min="1793" max="1793" width="14.140625" customWidth="1"/>
    <col min="1794" max="1794" width="7.28515625" customWidth="1"/>
    <col min="1795" max="1795" width="7.7109375" customWidth="1"/>
    <col min="1796" max="1796" width="63.85546875" customWidth="1"/>
    <col min="1797" max="1797" width="6.85546875" customWidth="1"/>
    <col min="1799" max="1799" width="9.28515625" customWidth="1"/>
    <col min="1800" max="1801" width="16.28515625" customWidth="1"/>
    <col min="1802" max="1802" width="96.5703125" customWidth="1"/>
    <col min="1803" max="1803" width="11.85546875" customWidth="1"/>
    <col min="1804" max="1804" width="11.28515625" customWidth="1"/>
    <col min="1805" max="1805" width="11.42578125" customWidth="1"/>
    <col min="1806" max="1806" width="9.85546875" customWidth="1"/>
    <col min="1807" max="1807" width="11.42578125" customWidth="1"/>
    <col min="1808" max="1808" width="12" customWidth="1"/>
    <col min="1809" max="1809" width="11.42578125" customWidth="1"/>
    <col min="1810" max="1810" width="11.140625" customWidth="1"/>
    <col min="1811" max="1811" width="11.28515625" customWidth="1"/>
    <col min="1812" max="1812" width="11.42578125" customWidth="1"/>
    <col min="1813" max="1813" width="9.85546875" customWidth="1"/>
    <col min="1814" max="1814" width="12.42578125" customWidth="1"/>
    <col min="1815" max="1815" width="12.85546875" customWidth="1"/>
    <col min="1816" max="1816" width="9.7109375" customWidth="1"/>
    <col min="1817" max="1817" width="13.140625" customWidth="1"/>
    <col min="1818" max="1818" width="12.5703125" customWidth="1"/>
    <col min="1819" max="1819" width="10.28515625" customWidth="1"/>
    <col min="1820" max="1821" width="13.7109375" customWidth="1"/>
    <col min="1822" max="1823" width="13.28515625" customWidth="1"/>
    <col min="1826" max="1826" width="14.140625" customWidth="1"/>
    <col min="2049" max="2049" width="14.140625" customWidth="1"/>
    <col min="2050" max="2050" width="7.28515625" customWidth="1"/>
    <col min="2051" max="2051" width="7.7109375" customWidth="1"/>
    <col min="2052" max="2052" width="63.85546875" customWidth="1"/>
    <col min="2053" max="2053" width="6.85546875" customWidth="1"/>
    <col min="2055" max="2055" width="9.28515625" customWidth="1"/>
    <col min="2056" max="2057" width="16.28515625" customWidth="1"/>
    <col min="2058" max="2058" width="96.5703125" customWidth="1"/>
    <col min="2059" max="2059" width="11.85546875" customWidth="1"/>
    <col min="2060" max="2060" width="11.28515625" customWidth="1"/>
    <col min="2061" max="2061" width="11.42578125" customWidth="1"/>
    <col min="2062" max="2062" width="9.85546875" customWidth="1"/>
    <col min="2063" max="2063" width="11.42578125" customWidth="1"/>
    <col min="2064" max="2064" width="12" customWidth="1"/>
    <col min="2065" max="2065" width="11.42578125" customWidth="1"/>
    <col min="2066" max="2066" width="11.140625" customWidth="1"/>
    <col min="2067" max="2067" width="11.28515625" customWidth="1"/>
    <col min="2068" max="2068" width="11.42578125" customWidth="1"/>
    <col min="2069" max="2069" width="9.85546875" customWidth="1"/>
    <col min="2070" max="2070" width="12.42578125" customWidth="1"/>
    <col min="2071" max="2071" width="12.85546875" customWidth="1"/>
    <col min="2072" max="2072" width="9.7109375" customWidth="1"/>
    <col min="2073" max="2073" width="13.140625" customWidth="1"/>
    <col min="2074" max="2074" width="12.5703125" customWidth="1"/>
    <col min="2075" max="2075" width="10.28515625" customWidth="1"/>
    <col min="2076" max="2077" width="13.7109375" customWidth="1"/>
    <col min="2078" max="2079" width="13.28515625" customWidth="1"/>
    <col min="2082" max="2082" width="14.140625" customWidth="1"/>
    <col min="2305" max="2305" width="14.140625" customWidth="1"/>
    <col min="2306" max="2306" width="7.28515625" customWidth="1"/>
    <col min="2307" max="2307" width="7.7109375" customWidth="1"/>
    <col min="2308" max="2308" width="63.85546875" customWidth="1"/>
    <col min="2309" max="2309" width="6.85546875" customWidth="1"/>
    <col min="2311" max="2311" width="9.28515625" customWidth="1"/>
    <col min="2312" max="2313" width="16.28515625" customWidth="1"/>
    <col min="2314" max="2314" width="96.5703125" customWidth="1"/>
    <col min="2315" max="2315" width="11.85546875" customWidth="1"/>
    <col min="2316" max="2316" width="11.28515625" customWidth="1"/>
    <col min="2317" max="2317" width="11.42578125" customWidth="1"/>
    <col min="2318" max="2318" width="9.85546875" customWidth="1"/>
    <col min="2319" max="2319" width="11.42578125" customWidth="1"/>
    <col min="2320" max="2320" width="12" customWidth="1"/>
    <col min="2321" max="2321" width="11.42578125" customWidth="1"/>
    <col min="2322" max="2322" width="11.140625" customWidth="1"/>
    <col min="2323" max="2323" width="11.28515625" customWidth="1"/>
    <col min="2324" max="2324" width="11.42578125" customWidth="1"/>
    <col min="2325" max="2325" width="9.85546875" customWidth="1"/>
    <col min="2326" max="2326" width="12.42578125" customWidth="1"/>
    <col min="2327" max="2327" width="12.85546875" customWidth="1"/>
    <col min="2328" max="2328" width="9.7109375" customWidth="1"/>
    <col min="2329" max="2329" width="13.140625" customWidth="1"/>
    <col min="2330" max="2330" width="12.5703125" customWidth="1"/>
    <col min="2331" max="2331" width="10.28515625" customWidth="1"/>
    <col min="2332" max="2333" width="13.7109375" customWidth="1"/>
    <col min="2334" max="2335" width="13.28515625" customWidth="1"/>
    <col min="2338" max="2338" width="14.140625" customWidth="1"/>
    <col min="2561" max="2561" width="14.140625" customWidth="1"/>
    <col min="2562" max="2562" width="7.28515625" customWidth="1"/>
    <col min="2563" max="2563" width="7.7109375" customWidth="1"/>
    <col min="2564" max="2564" width="63.85546875" customWidth="1"/>
    <col min="2565" max="2565" width="6.85546875" customWidth="1"/>
    <col min="2567" max="2567" width="9.28515625" customWidth="1"/>
    <col min="2568" max="2569" width="16.28515625" customWidth="1"/>
    <col min="2570" max="2570" width="96.5703125" customWidth="1"/>
    <col min="2571" max="2571" width="11.85546875" customWidth="1"/>
    <col min="2572" max="2572" width="11.28515625" customWidth="1"/>
    <col min="2573" max="2573" width="11.42578125" customWidth="1"/>
    <col min="2574" max="2574" width="9.85546875" customWidth="1"/>
    <col min="2575" max="2575" width="11.42578125" customWidth="1"/>
    <col min="2576" max="2576" width="12" customWidth="1"/>
    <col min="2577" max="2577" width="11.42578125" customWidth="1"/>
    <col min="2578" max="2578" width="11.140625" customWidth="1"/>
    <col min="2579" max="2579" width="11.28515625" customWidth="1"/>
    <col min="2580" max="2580" width="11.42578125" customWidth="1"/>
    <col min="2581" max="2581" width="9.85546875" customWidth="1"/>
    <col min="2582" max="2582" width="12.42578125" customWidth="1"/>
    <col min="2583" max="2583" width="12.85546875" customWidth="1"/>
    <col min="2584" max="2584" width="9.7109375" customWidth="1"/>
    <col min="2585" max="2585" width="13.140625" customWidth="1"/>
    <col min="2586" max="2586" width="12.5703125" customWidth="1"/>
    <col min="2587" max="2587" width="10.28515625" customWidth="1"/>
    <col min="2588" max="2589" width="13.7109375" customWidth="1"/>
    <col min="2590" max="2591" width="13.28515625" customWidth="1"/>
    <col min="2594" max="2594" width="14.140625" customWidth="1"/>
    <col min="2817" max="2817" width="14.140625" customWidth="1"/>
    <col min="2818" max="2818" width="7.28515625" customWidth="1"/>
    <col min="2819" max="2819" width="7.7109375" customWidth="1"/>
    <col min="2820" max="2820" width="63.85546875" customWidth="1"/>
    <col min="2821" max="2821" width="6.85546875" customWidth="1"/>
    <col min="2823" max="2823" width="9.28515625" customWidth="1"/>
    <col min="2824" max="2825" width="16.28515625" customWidth="1"/>
    <col min="2826" max="2826" width="96.5703125" customWidth="1"/>
    <col min="2827" max="2827" width="11.85546875" customWidth="1"/>
    <col min="2828" max="2828" width="11.28515625" customWidth="1"/>
    <col min="2829" max="2829" width="11.42578125" customWidth="1"/>
    <col min="2830" max="2830" width="9.85546875" customWidth="1"/>
    <col min="2831" max="2831" width="11.42578125" customWidth="1"/>
    <col min="2832" max="2832" width="12" customWidth="1"/>
    <col min="2833" max="2833" width="11.42578125" customWidth="1"/>
    <col min="2834" max="2834" width="11.140625" customWidth="1"/>
    <col min="2835" max="2835" width="11.28515625" customWidth="1"/>
    <col min="2836" max="2836" width="11.42578125" customWidth="1"/>
    <col min="2837" max="2837" width="9.85546875" customWidth="1"/>
    <col min="2838" max="2838" width="12.42578125" customWidth="1"/>
    <col min="2839" max="2839" width="12.85546875" customWidth="1"/>
    <col min="2840" max="2840" width="9.7109375" customWidth="1"/>
    <col min="2841" max="2841" width="13.140625" customWidth="1"/>
    <col min="2842" max="2842" width="12.5703125" customWidth="1"/>
    <col min="2843" max="2843" width="10.28515625" customWidth="1"/>
    <col min="2844" max="2845" width="13.7109375" customWidth="1"/>
    <col min="2846" max="2847" width="13.28515625" customWidth="1"/>
    <col min="2850" max="2850" width="14.140625" customWidth="1"/>
    <col min="3073" max="3073" width="14.140625" customWidth="1"/>
    <col min="3074" max="3074" width="7.28515625" customWidth="1"/>
    <col min="3075" max="3075" width="7.7109375" customWidth="1"/>
    <col min="3076" max="3076" width="63.85546875" customWidth="1"/>
    <col min="3077" max="3077" width="6.85546875" customWidth="1"/>
    <col min="3079" max="3079" width="9.28515625" customWidth="1"/>
    <col min="3080" max="3081" width="16.28515625" customWidth="1"/>
    <col min="3082" max="3082" width="96.5703125" customWidth="1"/>
    <col min="3083" max="3083" width="11.85546875" customWidth="1"/>
    <col min="3084" max="3084" width="11.28515625" customWidth="1"/>
    <col min="3085" max="3085" width="11.42578125" customWidth="1"/>
    <col min="3086" max="3086" width="9.85546875" customWidth="1"/>
    <col min="3087" max="3087" width="11.42578125" customWidth="1"/>
    <col min="3088" max="3088" width="12" customWidth="1"/>
    <col min="3089" max="3089" width="11.42578125" customWidth="1"/>
    <col min="3090" max="3090" width="11.140625" customWidth="1"/>
    <col min="3091" max="3091" width="11.28515625" customWidth="1"/>
    <col min="3092" max="3092" width="11.42578125" customWidth="1"/>
    <col min="3093" max="3093" width="9.85546875" customWidth="1"/>
    <col min="3094" max="3094" width="12.42578125" customWidth="1"/>
    <col min="3095" max="3095" width="12.85546875" customWidth="1"/>
    <col min="3096" max="3096" width="9.7109375" customWidth="1"/>
    <col min="3097" max="3097" width="13.140625" customWidth="1"/>
    <col min="3098" max="3098" width="12.5703125" customWidth="1"/>
    <col min="3099" max="3099" width="10.28515625" customWidth="1"/>
    <col min="3100" max="3101" width="13.7109375" customWidth="1"/>
    <col min="3102" max="3103" width="13.28515625" customWidth="1"/>
    <col min="3106" max="3106" width="14.140625" customWidth="1"/>
    <col min="3329" max="3329" width="14.140625" customWidth="1"/>
    <col min="3330" max="3330" width="7.28515625" customWidth="1"/>
    <col min="3331" max="3331" width="7.7109375" customWidth="1"/>
    <col min="3332" max="3332" width="63.85546875" customWidth="1"/>
    <col min="3333" max="3333" width="6.85546875" customWidth="1"/>
    <col min="3335" max="3335" width="9.28515625" customWidth="1"/>
    <col min="3336" max="3337" width="16.28515625" customWidth="1"/>
    <col min="3338" max="3338" width="96.5703125" customWidth="1"/>
    <col min="3339" max="3339" width="11.85546875" customWidth="1"/>
    <col min="3340" max="3340" width="11.28515625" customWidth="1"/>
    <col min="3341" max="3341" width="11.42578125" customWidth="1"/>
    <col min="3342" max="3342" width="9.85546875" customWidth="1"/>
    <col min="3343" max="3343" width="11.42578125" customWidth="1"/>
    <col min="3344" max="3344" width="12" customWidth="1"/>
    <col min="3345" max="3345" width="11.42578125" customWidth="1"/>
    <col min="3346" max="3346" width="11.140625" customWidth="1"/>
    <col min="3347" max="3347" width="11.28515625" customWidth="1"/>
    <col min="3348" max="3348" width="11.42578125" customWidth="1"/>
    <col min="3349" max="3349" width="9.85546875" customWidth="1"/>
    <col min="3350" max="3350" width="12.42578125" customWidth="1"/>
    <col min="3351" max="3351" width="12.85546875" customWidth="1"/>
    <col min="3352" max="3352" width="9.7109375" customWidth="1"/>
    <col min="3353" max="3353" width="13.140625" customWidth="1"/>
    <col min="3354" max="3354" width="12.5703125" customWidth="1"/>
    <col min="3355" max="3355" width="10.28515625" customWidth="1"/>
    <col min="3356" max="3357" width="13.7109375" customWidth="1"/>
    <col min="3358" max="3359" width="13.28515625" customWidth="1"/>
    <col min="3362" max="3362" width="14.140625" customWidth="1"/>
    <col min="3585" max="3585" width="14.140625" customWidth="1"/>
    <col min="3586" max="3586" width="7.28515625" customWidth="1"/>
    <col min="3587" max="3587" width="7.7109375" customWidth="1"/>
    <col min="3588" max="3588" width="63.85546875" customWidth="1"/>
    <col min="3589" max="3589" width="6.85546875" customWidth="1"/>
    <col min="3591" max="3591" width="9.28515625" customWidth="1"/>
    <col min="3592" max="3593" width="16.28515625" customWidth="1"/>
    <col min="3594" max="3594" width="96.5703125" customWidth="1"/>
    <col min="3595" max="3595" width="11.85546875" customWidth="1"/>
    <col min="3596" max="3596" width="11.28515625" customWidth="1"/>
    <col min="3597" max="3597" width="11.42578125" customWidth="1"/>
    <col min="3598" max="3598" width="9.85546875" customWidth="1"/>
    <col min="3599" max="3599" width="11.42578125" customWidth="1"/>
    <col min="3600" max="3600" width="12" customWidth="1"/>
    <col min="3601" max="3601" width="11.42578125" customWidth="1"/>
    <col min="3602" max="3602" width="11.140625" customWidth="1"/>
    <col min="3603" max="3603" width="11.28515625" customWidth="1"/>
    <col min="3604" max="3604" width="11.42578125" customWidth="1"/>
    <col min="3605" max="3605" width="9.85546875" customWidth="1"/>
    <col min="3606" max="3606" width="12.42578125" customWidth="1"/>
    <col min="3607" max="3607" width="12.85546875" customWidth="1"/>
    <col min="3608" max="3608" width="9.7109375" customWidth="1"/>
    <col min="3609" max="3609" width="13.140625" customWidth="1"/>
    <col min="3610" max="3610" width="12.5703125" customWidth="1"/>
    <col min="3611" max="3611" width="10.28515625" customWidth="1"/>
    <col min="3612" max="3613" width="13.7109375" customWidth="1"/>
    <col min="3614" max="3615" width="13.28515625" customWidth="1"/>
    <col min="3618" max="3618" width="14.140625" customWidth="1"/>
    <col min="3841" max="3841" width="14.140625" customWidth="1"/>
    <col min="3842" max="3842" width="7.28515625" customWidth="1"/>
    <col min="3843" max="3843" width="7.7109375" customWidth="1"/>
    <col min="3844" max="3844" width="63.85546875" customWidth="1"/>
    <col min="3845" max="3845" width="6.85546875" customWidth="1"/>
    <col min="3847" max="3847" width="9.28515625" customWidth="1"/>
    <col min="3848" max="3849" width="16.28515625" customWidth="1"/>
    <col min="3850" max="3850" width="96.5703125" customWidth="1"/>
    <col min="3851" max="3851" width="11.85546875" customWidth="1"/>
    <col min="3852" max="3852" width="11.28515625" customWidth="1"/>
    <col min="3853" max="3853" width="11.42578125" customWidth="1"/>
    <col min="3854" max="3854" width="9.85546875" customWidth="1"/>
    <col min="3855" max="3855" width="11.42578125" customWidth="1"/>
    <col min="3856" max="3856" width="12" customWidth="1"/>
    <col min="3857" max="3857" width="11.42578125" customWidth="1"/>
    <col min="3858" max="3858" width="11.140625" customWidth="1"/>
    <col min="3859" max="3859" width="11.28515625" customWidth="1"/>
    <col min="3860" max="3860" width="11.42578125" customWidth="1"/>
    <col min="3861" max="3861" width="9.85546875" customWidth="1"/>
    <col min="3862" max="3862" width="12.42578125" customWidth="1"/>
    <col min="3863" max="3863" width="12.85546875" customWidth="1"/>
    <col min="3864" max="3864" width="9.7109375" customWidth="1"/>
    <col min="3865" max="3865" width="13.140625" customWidth="1"/>
    <col min="3866" max="3866" width="12.5703125" customWidth="1"/>
    <col min="3867" max="3867" width="10.28515625" customWidth="1"/>
    <col min="3868" max="3869" width="13.7109375" customWidth="1"/>
    <col min="3870" max="3871" width="13.28515625" customWidth="1"/>
    <col min="3874" max="3874" width="14.140625" customWidth="1"/>
    <col min="4097" max="4097" width="14.140625" customWidth="1"/>
    <col min="4098" max="4098" width="7.28515625" customWidth="1"/>
    <col min="4099" max="4099" width="7.7109375" customWidth="1"/>
    <col min="4100" max="4100" width="63.85546875" customWidth="1"/>
    <col min="4101" max="4101" width="6.85546875" customWidth="1"/>
    <col min="4103" max="4103" width="9.28515625" customWidth="1"/>
    <col min="4104" max="4105" width="16.28515625" customWidth="1"/>
    <col min="4106" max="4106" width="96.5703125" customWidth="1"/>
    <col min="4107" max="4107" width="11.85546875" customWidth="1"/>
    <col min="4108" max="4108" width="11.28515625" customWidth="1"/>
    <col min="4109" max="4109" width="11.42578125" customWidth="1"/>
    <col min="4110" max="4110" width="9.85546875" customWidth="1"/>
    <col min="4111" max="4111" width="11.42578125" customWidth="1"/>
    <col min="4112" max="4112" width="12" customWidth="1"/>
    <col min="4113" max="4113" width="11.42578125" customWidth="1"/>
    <col min="4114" max="4114" width="11.140625" customWidth="1"/>
    <col min="4115" max="4115" width="11.28515625" customWidth="1"/>
    <col min="4116" max="4116" width="11.42578125" customWidth="1"/>
    <col min="4117" max="4117" width="9.85546875" customWidth="1"/>
    <col min="4118" max="4118" width="12.42578125" customWidth="1"/>
    <col min="4119" max="4119" width="12.85546875" customWidth="1"/>
    <col min="4120" max="4120" width="9.7109375" customWidth="1"/>
    <col min="4121" max="4121" width="13.140625" customWidth="1"/>
    <col min="4122" max="4122" width="12.5703125" customWidth="1"/>
    <col min="4123" max="4123" width="10.28515625" customWidth="1"/>
    <col min="4124" max="4125" width="13.7109375" customWidth="1"/>
    <col min="4126" max="4127" width="13.28515625" customWidth="1"/>
    <col min="4130" max="4130" width="14.140625" customWidth="1"/>
    <col min="4353" max="4353" width="14.140625" customWidth="1"/>
    <col min="4354" max="4354" width="7.28515625" customWidth="1"/>
    <col min="4355" max="4355" width="7.7109375" customWidth="1"/>
    <col min="4356" max="4356" width="63.85546875" customWidth="1"/>
    <col min="4357" max="4357" width="6.85546875" customWidth="1"/>
    <col min="4359" max="4359" width="9.28515625" customWidth="1"/>
    <col min="4360" max="4361" width="16.28515625" customWidth="1"/>
    <col min="4362" max="4362" width="96.5703125" customWidth="1"/>
    <col min="4363" max="4363" width="11.85546875" customWidth="1"/>
    <col min="4364" max="4364" width="11.28515625" customWidth="1"/>
    <col min="4365" max="4365" width="11.42578125" customWidth="1"/>
    <col min="4366" max="4366" width="9.85546875" customWidth="1"/>
    <col min="4367" max="4367" width="11.42578125" customWidth="1"/>
    <col min="4368" max="4368" width="12" customWidth="1"/>
    <col min="4369" max="4369" width="11.42578125" customWidth="1"/>
    <col min="4370" max="4370" width="11.140625" customWidth="1"/>
    <col min="4371" max="4371" width="11.28515625" customWidth="1"/>
    <col min="4372" max="4372" width="11.42578125" customWidth="1"/>
    <col min="4373" max="4373" width="9.85546875" customWidth="1"/>
    <col min="4374" max="4374" width="12.42578125" customWidth="1"/>
    <col min="4375" max="4375" width="12.85546875" customWidth="1"/>
    <col min="4376" max="4376" width="9.7109375" customWidth="1"/>
    <col min="4377" max="4377" width="13.140625" customWidth="1"/>
    <col min="4378" max="4378" width="12.5703125" customWidth="1"/>
    <col min="4379" max="4379" width="10.28515625" customWidth="1"/>
    <col min="4380" max="4381" width="13.7109375" customWidth="1"/>
    <col min="4382" max="4383" width="13.28515625" customWidth="1"/>
    <col min="4386" max="4386" width="14.140625" customWidth="1"/>
    <col min="4609" max="4609" width="14.140625" customWidth="1"/>
    <col min="4610" max="4610" width="7.28515625" customWidth="1"/>
    <col min="4611" max="4611" width="7.7109375" customWidth="1"/>
    <col min="4612" max="4612" width="63.85546875" customWidth="1"/>
    <col min="4613" max="4613" width="6.85546875" customWidth="1"/>
    <col min="4615" max="4615" width="9.28515625" customWidth="1"/>
    <col min="4616" max="4617" width="16.28515625" customWidth="1"/>
    <col min="4618" max="4618" width="96.5703125" customWidth="1"/>
    <col min="4619" max="4619" width="11.85546875" customWidth="1"/>
    <col min="4620" max="4620" width="11.28515625" customWidth="1"/>
    <col min="4621" max="4621" width="11.42578125" customWidth="1"/>
    <col min="4622" max="4622" width="9.85546875" customWidth="1"/>
    <col min="4623" max="4623" width="11.42578125" customWidth="1"/>
    <col min="4624" max="4624" width="12" customWidth="1"/>
    <col min="4625" max="4625" width="11.42578125" customWidth="1"/>
    <col min="4626" max="4626" width="11.140625" customWidth="1"/>
    <col min="4627" max="4627" width="11.28515625" customWidth="1"/>
    <col min="4628" max="4628" width="11.42578125" customWidth="1"/>
    <col min="4629" max="4629" width="9.85546875" customWidth="1"/>
    <col min="4630" max="4630" width="12.42578125" customWidth="1"/>
    <col min="4631" max="4631" width="12.85546875" customWidth="1"/>
    <col min="4632" max="4632" width="9.7109375" customWidth="1"/>
    <col min="4633" max="4633" width="13.140625" customWidth="1"/>
    <col min="4634" max="4634" width="12.5703125" customWidth="1"/>
    <col min="4635" max="4635" width="10.28515625" customWidth="1"/>
    <col min="4636" max="4637" width="13.7109375" customWidth="1"/>
    <col min="4638" max="4639" width="13.28515625" customWidth="1"/>
    <col min="4642" max="4642" width="14.140625" customWidth="1"/>
    <col min="4865" max="4865" width="14.140625" customWidth="1"/>
    <col min="4866" max="4866" width="7.28515625" customWidth="1"/>
    <col min="4867" max="4867" width="7.7109375" customWidth="1"/>
    <col min="4868" max="4868" width="63.85546875" customWidth="1"/>
    <col min="4869" max="4869" width="6.85546875" customWidth="1"/>
    <col min="4871" max="4871" width="9.28515625" customWidth="1"/>
    <col min="4872" max="4873" width="16.28515625" customWidth="1"/>
    <col min="4874" max="4874" width="96.5703125" customWidth="1"/>
    <col min="4875" max="4875" width="11.85546875" customWidth="1"/>
    <col min="4876" max="4876" width="11.28515625" customWidth="1"/>
    <col min="4877" max="4877" width="11.42578125" customWidth="1"/>
    <col min="4878" max="4878" width="9.85546875" customWidth="1"/>
    <col min="4879" max="4879" width="11.42578125" customWidth="1"/>
    <col min="4880" max="4880" width="12" customWidth="1"/>
    <col min="4881" max="4881" width="11.42578125" customWidth="1"/>
    <col min="4882" max="4882" width="11.140625" customWidth="1"/>
    <col min="4883" max="4883" width="11.28515625" customWidth="1"/>
    <col min="4884" max="4884" width="11.42578125" customWidth="1"/>
    <col min="4885" max="4885" width="9.85546875" customWidth="1"/>
    <col min="4886" max="4886" width="12.42578125" customWidth="1"/>
    <col min="4887" max="4887" width="12.85546875" customWidth="1"/>
    <col min="4888" max="4888" width="9.7109375" customWidth="1"/>
    <col min="4889" max="4889" width="13.140625" customWidth="1"/>
    <col min="4890" max="4890" width="12.5703125" customWidth="1"/>
    <col min="4891" max="4891" width="10.28515625" customWidth="1"/>
    <col min="4892" max="4893" width="13.7109375" customWidth="1"/>
    <col min="4894" max="4895" width="13.28515625" customWidth="1"/>
    <col min="4898" max="4898" width="14.140625" customWidth="1"/>
    <col min="5121" max="5121" width="14.140625" customWidth="1"/>
    <col min="5122" max="5122" width="7.28515625" customWidth="1"/>
    <col min="5123" max="5123" width="7.7109375" customWidth="1"/>
    <col min="5124" max="5124" width="63.85546875" customWidth="1"/>
    <col min="5125" max="5125" width="6.85546875" customWidth="1"/>
    <col min="5127" max="5127" width="9.28515625" customWidth="1"/>
    <col min="5128" max="5129" width="16.28515625" customWidth="1"/>
    <col min="5130" max="5130" width="96.5703125" customWidth="1"/>
    <col min="5131" max="5131" width="11.85546875" customWidth="1"/>
    <col min="5132" max="5132" width="11.28515625" customWidth="1"/>
    <col min="5133" max="5133" width="11.42578125" customWidth="1"/>
    <col min="5134" max="5134" width="9.85546875" customWidth="1"/>
    <col min="5135" max="5135" width="11.42578125" customWidth="1"/>
    <col min="5136" max="5136" width="12" customWidth="1"/>
    <col min="5137" max="5137" width="11.42578125" customWidth="1"/>
    <col min="5138" max="5138" width="11.140625" customWidth="1"/>
    <col min="5139" max="5139" width="11.28515625" customWidth="1"/>
    <col min="5140" max="5140" width="11.42578125" customWidth="1"/>
    <col min="5141" max="5141" width="9.85546875" customWidth="1"/>
    <col min="5142" max="5142" width="12.42578125" customWidth="1"/>
    <col min="5143" max="5143" width="12.85546875" customWidth="1"/>
    <col min="5144" max="5144" width="9.7109375" customWidth="1"/>
    <col min="5145" max="5145" width="13.140625" customWidth="1"/>
    <col min="5146" max="5146" width="12.5703125" customWidth="1"/>
    <col min="5147" max="5147" width="10.28515625" customWidth="1"/>
    <col min="5148" max="5149" width="13.7109375" customWidth="1"/>
    <col min="5150" max="5151" width="13.28515625" customWidth="1"/>
    <col min="5154" max="5154" width="14.140625" customWidth="1"/>
    <col min="5377" max="5377" width="14.140625" customWidth="1"/>
    <col min="5378" max="5378" width="7.28515625" customWidth="1"/>
    <col min="5379" max="5379" width="7.7109375" customWidth="1"/>
    <col min="5380" max="5380" width="63.85546875" customWidth="1"/>
    <col min="5381" max="5381" width="6.85546875" customWidth="1"/>
    <col min="5383" max="5383" width="9.28515625" customWidth="1"/>
    <col min="5384" max="5385" width="16.28515625" customWidth="1"/>
    <col min="5386" max="5386" width="96.5703125" customWidth="1"/>
    <col min="5387" max="5387" width="11.85546875" customWidth="1"/>
    <col min="5388" max="5388" width="11.28515625" customWidth="1"/>
    <col min="5389" max="5389" width="11.42578125" customWidth="1"/>
    <col min="5390" max="5390" width="9.85546875" customWidth="1"/>
    <col min="5391" max="5391" width="11.42578125" customWidth="1"/>
    <col min="5392" max="5392" width="12" customWidth="1"/>
    <col min="5393" max="5393" width="11.42578125" customWidth="1"/>
    <col min="5394" max="5394" width="11.140625" customWidth="1"/>
    <col min="5395" max="5395" width="11.28515625" customWidth="1"/>
    <col min="5396" max="5396" width="11.42578125" customWidth="1"/>
    <col min="5397" max="5397" width="9.85546875" customWidth="1"/>
    <col min="5398" max="5398" width="12.42578125" customWidth="1"/>
    <col min="5399" max="5399" width="12.85546875" customWidth="1"/>
    <col min="5400" max="5400" width="9.7109375" customWidth="1"/>
    <col min="5401" max="5401" width="13.140625" customWidth="1"/>
    <col min="5402" max="5402" width="12.5703125" customWidth="1"/>
    <col min="5403" max="5403" width="10.28515625" customWidth="1"/>
    <col min="5404" max="5405" width="13.7109375" customWidth="1"/>
    <col min="5406" max="5407" width="13.28515625" customWidth="1"/>
    <col min="5410" max="5410" width="14.140625" customWidth="1"/>
    <col min="5633" max="5633" width="14.140625" customWidth="1"/>
    <col min="5634" max="5634" width="7.28515625" customWidth="1"/>
    <col min="5635" max="5635" width="7.7109375" customWidth="1"/>
    <col min="5636" max="5636" width="63.85546875" customWidth="1"/>
    <col min="5637" max="5637" width="6.85546875" customWidth="1"/>
    <col min="5639" max="5639" width="9.28515625" customWidth="1"/>
    <col min="5640" max="5641" width="16.28515625" customWidth="1"/>
    <col min="5642" max="5642" width="96.5703125" customWidth="1"/>
    <col min="5643" max="5643" width="11.85546875" customWidth="1"/>
    <col min="5644" max="5644" width="11.28515625" customWidth="1"/>
    <col min="5645" max="5645" width="11.42578125" customWidth="1"/>
    <col min="5646" max="5646" width="9.85546875" customWidth="1"/>
    <col min="5647" max="5647" width="11.42578125" customWidth="1"/>
    <col min="5648" max="5648" width="12" customWidth="1"/>
    <col min="5649" max="5649" width="11.42578125" customWidth="1"/>
    <col min="5650" max="5650" width="11.140625" customWidth="1"/>
    <col min="5651" max="5651" width="11.28515625" customWidth="1"/>
    <col min="5652" max="5652" width="11.42578125" customWidth="1"/>
    <col min="5653" max="5653" width="9.85546875" customWidth="1"/>
    <col min="5654" max="5654" width="12.42578125" customWidth="1"/>
    <col min="5655" max="5655" width="12.85546875" customWidth="1"/>
    <col min="5656" max="5656" width="9.7109375" customWidth="1"/>
    <col min="5657" max="5657" width="13.140625" customWidth="1"/>
    <col min="5658" max="5658" width="12.5703125" customWidth="1"/>
    <col min="5659" max="5659" width="10.28515625" customWidth="1"/>
    <col min="5660" max="5661" width="13.7109375" customWidth="1"/>
    <col min="5662" max="5663" width="13.28515625" customWidth="1"/>
    <col min="5666" max="5666" width="14.140625" customWidth="1"/>
    <col min="5889" max="5889" width="14.140625" customWidth="1"/>
    <col min="5890" max="5890" width="7.28515625" customWidth="1"/>
    <col min="5891" max="5891" width="7.7109375" customWidth="1"/>
    <col min="5892" max="5892" width="63.85546875" customWidth="1"/>
    <col min="5893" max="5893" width="6.85546875" customWidth="1"/>
    <col min="5895" max="5895" width="9.28515625" customWidth="1"/>
    <col min="5896" max="5897" width="16.28515625" customWidth="1"/>
    <col min="5898" max="5898" width="96.5703125" customWidth="1"/>
    <col min="5899" max="5899" width="11.85546875" customWidth="1"/>
    <col min="5900" max="5900" width="11.28515625" customWidth="1"/>
    <col min="5901" max="5901" width="11.42578125" customWidth="1"/>
    <col min="5902" max="5902" width="9.85546875" customWidth="1"/>
    <col min="5903" max="5903" width="11.42578125" customWidth="1"/>
    <col min="5904" max="5904" width="12" customWidth="1"/>
    <col min="5905" max="5905" width="11.42578125" customWidth="1"/>
    <col min="5906" max="5906" width="11.140625" customWidth="1"/>
    <col min="5907" max="5907" width="11.28515625" customWidth="1"/>
    <col min="5908" max="5908" width="11.42578125" customWidth="1"/>
    <col min="5909" max="5909" width="9.85546875" customWidth="1"/>
    <col min="5910" max="5910" width="12.42578125" customWidth="1"/>
    <col min="5911" max="5911" width="12.85546875" customWidth="1"/>
    <col min="5912" max="5912" width="9.7109375" customWidth="1"/>
    <col min="5913" max="5913" width="13.140625" customWidth="1"/>
    <col min="5914" max="5914" width="12.5703125" customWidth="1"/>
    <col min="5915" max="5915" width="10.28515625" customWidth="1"/>
    <col min="5916" max="5917" width="13.7109375" customWidth="1"/>
    <col min="5918" max="5919" width="13.28515625" customWidth="1"/>
    <col min="5922" max="5922" width="14.140625" customWidth="1"/>
    <col min="6145" max="6145" width="14.140625" customWidth="1"/>
    <col min="6146" max="6146" width="7.28515625" customWidth="1"/>
    <col min="6147" max="6147" width="7.7109375" customWidth="1"/>
    <col min="6148" max="6148" width="63.85546875" customWidth="1"/>
    <col min="6149" max="6149" width="6.85546875" customWidth="1"/>
    <col min="6151" max="6151" width="9.28515625" customWidth="1"/>
    <col min="6152" max="6153" width="16.28515625" customWidth="1"/>
    <col min="6154" max="6154" width="96.5703125" customWidth="1"/>
    <col min="6155" max="6155" width="11.85546875" customWidth="1"/>
    <col min="6156" max="6156" width="11.28515625" customWidth="1"/>
    <col min="6157" max="6157" width="11.42578125" customWidth="1"/>
    <col min="6158" max="6158" width="9.85546875" customWidth="1"/>
    <col min="6159" max="6159" width="11.42578125" customWidth="1"/>
    <col min="6160" max="6160" width="12" customWidth="1"/>
    <col min="6161" max="6161" width="11.42578125" customWidth="1"/>
    <col min="6162" max="6162" width="11.140625" customWidth="1"/>
    <col min="6163" max="6163" width="11.28515625" customWidth="1"/>
    <col min="6164" max="6164" width="11.42578125" customWidth="1"/>
    <col min="6165" max="6165" width="9.85546875" customWidth="1"/>
    <col min="6166" max="6166" width="12.42578125" customWidth="1"/>
    <col min="6167" max="6167" width="12.85546875" customWidth="1"/>
    <col min="6168" max="6168" width="9.7109375" customWidth="1"/>
    <col min="6169" max="6169" width="13.140625" customWidth="1"/>
    <col min="6170" max="6170" width="12.5703125" customWidth="1"/>
    <col min="6171" max="6171" width="10.28515625" customWidth="1"/>
    <col min="6172" max="6173" width="13.7109375" customWidth="1"/>
    <col min="6174" max="6175" width="13.28515625" customWidth="1"/>
    <col min="6178" max="6178" width="14.140625" customWidth="1"/>
    <col min="6401" max="6401" width="14.140625" customWidth="1"/>
    <col min="6402" max="6402" width="7.28515625" customWidth="1"/>
    <col min="6403" max="6403" width="7.7109375" customWidth="1"/>
    <col min="6404" max="6404" width="63.85546875" customWidth="1"/>
    <col min="6405" max="6405" width="6.85546875" customWidth="1"/>
    <col min="6407" max="6407" width="9.28515625" customWidth="1"/>
    <col min="6408" max="6409" width="16.28515625" customWidth="1"/>
    <col min="6410" max="6410" width="96.5703125" customWidth="1"/>
    <col min="6411" max="6411" width="11.85546875" customWidth="1"/>
    <col min="6412" max="6412" width="11.28515625" customWidth="1"/>
    <col min="6413" max="6413" width="11.42578125" customWidth="1"/>
    <col min="6414" max="6414" width="9.85546875" customWidth="1"/>
    <col min="6415" max="6415" width="11.42578125" customWidth="1"/>
    <col min="6416" max="6416" width="12" customWidth="1"/>
    <col min="6417" max="6417" width="11.42578125" customWidth="1"/>
    <col min="6418" max="6418" width="11.140625" customWidth="1"/>
    <col min="6419" max="6419" width="11.28515625" customWidth="1"/>
    <col min="6420" max="6420" width="11.42578125" customWidth="1"/>
    <col min="6421" max="6421" width="9.85546875" customWidth="1"/>
    <col min="6422" max="6422" width="12.42578125" customWidth="1"/>
    <col min="6423" max="6423" width="12.85546875" customWidth="1"/>
    <col min="6424" max="6424" width="9.7109375" customWidth="1"/>
    <col min="6425" max="6425" width="13.140625" customWidth="1"/>
    <col min="6426" max="6426" width="12.5703125" customWidth="1"/>
    <col min="6427" max="6427" width="10.28515625" customWidth="1"/>
    <col min="6428" max="6429" width="13.7109375" customWidth="1"/>
    <col min="6430" max="6431" width="13.28515625" customWidth="1"/>
    <col min="6434" max="6434" width="14.140625" customWidth="1"/>
    <col min="6657" max="6657" width="14.140625" customWidth="1"/>
    <col min="6658" max="6658" width="7.28515625" customWidth="1"/>
    <col min="6659" max="6659" width="7.7109375" customWidth="1"/>
    <col min="6660" max="6660" width="63.85546875" customWidth="1"/>
    <col min="6661" max="6661" width="6.85546875" customWidth="1"/>
    <col min="6663" max="6663" width="9.28515625" customWidth="1"/>
    <col min="6664" max="6665" width="16.28515625" customWidth="1"/>
    <col min="6666" max="6666" width="96.5703125" customWidth="1"/>
    <col min="6667" max="6667" width="11.85546875" customWidth="1"/>
    <col min="6668" max="6668" width="11.28515625" customWidth="1"/>
    <col min="6669" max="6669" width="11.42578125" customWidth="1"/>
    <col min="6670" max="6670" width="9.85546875" customWidth="1"/>
    <col min="6671" max="6671" width="11.42578125" customWidth="1"/>
    <col min="6672" max="6672" width="12" customWidth="1"/>
    <col min="6673" max="6673" width="11.42578125" customWidth="1"/>
    <col min="6674" max="6674" width="11.140625" customWidth="1"/>
    <col min="6675" max="6675" width="11.28515625" customWidth="1"/>
    <col min="6676" max="6676" width="11.42578125" customWidth="1"/>
    <col min="6677" max="6677" width="9.85546875" customWidth="1"/>
    <col min="6678" max="6678" width="12.42578125" customWidth="1"/>
    <col min="6679" max="6679" width="12.85546875" customWidth="1"/>
    <col min="6680" max="6680" width="9.7109375" customWidth="1"/>
    <col min="6681" max="6681" width="13.140625" customWidth="1"/>
    <col min="6682" max="6682" width="12.5703125" customWidth="1"/>
    <col min="6683" max="6683" width="10.28515625" customWidth="1"/>
    <col min="6684" max="6685" width="13.7109375" customWidth="1"/>
    <col min="6686" max="6687" width="13.28515625" customWidth="1"/>
    <col min="6690" max="6690" width="14.140625" customWidth="1"/>
    <col min="6913" max="6913" width="14.140625" customWidth="1"/>
    <col min="6914" max="6914" width="7.28515625" customWidth="1"/>
    <col min="6915" max="6915" width="7.7109375" customWidth="1"/>
    <col min="6916" max="6916" width="63.85546875" customWidth="1"/>
    <col min="6917" max="6917" width="6.85546875" customWidth="1"/>
    <col min="6919" max="6919" width="9.28515625" customWidth="1"/>
    <col min="6920" max="6921" width="16.28515625" customWidth="1"/>
    <col min="6922" max="6922" width="96.5703125" customWidth="1"/>
    <col min="6923" max="6923" width="11.85546875" customWidth="1"/>
    <col min="6924" max="6924" width="11.28515625" customWidth="1"/>
    <col min="6925" max="6925" width="11.42578125" customWidth="1"/>
    <col min="6926" max="6926" width="9.85546875" customWidth="1"/>
    <col min="6927" max="6927" width="11.42578125" customWidth="1"/>
    <col min="6928" max="6928" width="12" customWidth="1"/>
    <col min="6929" max="6929" width="11.42578125" customWidth="1"/>
    <col min="6930" max="6930" width="11.140625" customWidth="1"/>
    <col min="6931" max="6931" width="11.28515625" customWidth="1"/>
    <col min="6932" max="6932" width="11.42578125" customWidth="1"/>
    <col min="6933" max="6933" width="9.85546875" customWidth="1"/>
    <col min="6934" max="6934" width="12.42578125" customWidth="1"/>
    <col min="6935" max="6935" width="12.85546875" customWidth="1"/>
    <col min="6936" max="6936" width="9.7109375" customWidth="1"/>
    <col min="6937" max="6937" width="13.140625" customWidth="1"/>
    <col min="6938" max="6938" width="12.5703125" customWidth="1"/>
    <col min="6939" max="6939" width="10.28515625" customWidth="1"/>
    <col min="6940" max="6941" width="13.7109375" customWidth="1"/>
    <col min="6942" max="6943" width="13.28515625" customWidth="1"/>
    <col min="6946" max="6946" width="14.140625" customWidth="1"/>
    <col min="7169" max="7169" width="14.140625" customWidth="1"/>
    <col min="7170" max="7170" width="7.28515625" customWidth="1"/>
    <col min="7171" max="7171" width="7.7109375" customWidth="1"/>
    <col min="7172" max="7172" width="63.85546875" customWidth="1"/>
    <col min="7173" max="7173" width="6.85546875" customWidth="1"/>
    <col min="7175" max="7175" width="9.28515625" customWidth="1"/>
    <col min="7176" max="7177" width="16.28515625" customWidth="1"/>
    <col min="7178" max="7178" width="96.5703125" customWidth="1"/>
    <col min="7179" max="7179" width="11.85546875" customWidth="1"/>
    <col min="7180" max="7180" width="11.28515625" customWidth="1"/>
    <col min="7181" max="7181" width="11.42578125" customWidth="1"/>
    <col min="7182" max="7182" width="9.85546875" customWidth="1"/>
    <col min="7183" max="7183" width="11.42578125" customWidth="1"/>
    <col min="7184" max="7184" width="12" customWidth="1"/>
    <col min="7185" max="7185" width="11.42578125" customWidth="1"/>
    <col min="7186" max="7186" width="11.140625" customWidth="1"/>
    <col min="7187" max="7187" width="11.28515625" customWidth="1"/>
    <col min="7188" max="7188" width="11.42578125" customWidth="1"/>
    <col min="7189" max="7189" width="9.85546875" customWidth="1"/>
    <col min="7190" max="7190" width="12.42578125" customWidth="1"/>
    <col min="7191" max="7191" width="12.85546875" customWidth="1"/>
    <col min="7192" max="7192" width="9.7109375" customWidth="1"/>
    <col min="7193" max="7193" width="13.140625" customWidth="1"/>
    <col min="7194" max="7194" width="12.5703125" customWidth="1"/>
    <col min="7195" max="7195" width="10.28515625" customWidth="1"/>
    <col min="7196" max="7197" width="13.7109375" customWidth="1"/>
    <col min="7198" max="7199" width="13.28515625" customWidth="1"/>
    <col min="7202" max="7202" width="14.140625" customWidth="1"/>
    <col min="7425" max="7425" width="14.140625" customWidth="1"/>
    <col min="7426" max="7426" width="7.28515625" customWidth="1"/>
    <col min="7427" max="7427" width="7.7109375" customWidth="1"/>
    <col min="7428" max="7428" width="63.85546875" customWidth="1"/>
    <col min="7429" max="7429" width="6.85546875" customWidth="1"/>
    <col min="7431" max="7431" width="9.28515625" customWidth="1"/>
    <col min="7432" max="7433" width="16.28515625" customWidth="1"/>
    <col min="7434" max="7434" width="96.5703125" customWidth="1"/>
    <col min="7435" max="7435" width="11.85546875" customWidth="1"/>
    <col min="7436" max="7436" width="11.28515625" customWidth="1"/>
    <col min="7437" max="7437" width="11.42578125" customWidth="1"/>
    <col min="7438" max="7438" width="9.85546875" customWidth="1"/>
    <col min="7439" max="7439" width="11.42578125" customWidth="1"/>
    <col min="7440" max="7440" width="12" customWidth="1"/>
    <col min="7441" max="7441" width="11.42578125" customWidth="1"/>
    <col min="7442" max="7442" width="11.140625" customWidth="1"/>
    <col min="7443" max="7443" width="11.28515625" customWidth="1"/>
    <col min="7444" max="7444" width="11.42578125" customWidth="1"/>
    <col min="7445" max="7445" width="9.85546875" customWidth="1"/>
    <col min="7446" max="7446" width="12.42578125" customWidth="1"/>
    <col min="7447" max="7447" width="12.85546875" customWidth="1"/>
    <col min="7448" max="7448" width="9.7109375" customWidth="1"/>
    <col min="7449" max="7449" width="13.140625" customWidth="1"/>
    <col min="7450" max="7450" width="12.5703125" customWidth="1"/>
    <col min="7451" max="7451" width="10.28515625" customWidth="1"/>
    <col min="7452" max="7453" width="13.7109375" customWidth="1"/>
    <col min="7454" max="7455" width="13.28515625" customWidth="1"/>
    <col min="7458" max="7458" width="14.140625" customWidth="1"/>
    <col min="7681" max="7681" width="14.140625" customWidth="1"/>
    <col min="7682" max="7682" width="7.28515625" customWidth="1"/>
    <col min="7683" max="7683" width="7.7109375" customWidth="1"/>
    <col min="7684" max="7684" width="63.85546875" customWidth="1"/>
    <col min="7685" max="7685" width="6.85546875" customWidth="1"/>
    <col min="7687" max="7687" width="9.28515625" customWidth="1"/>
    <col min="7688" max="7689" width="16.28515625" customWidth="1"/>
    <col min="7690" max="7690" width="96.5703125" customWidth="1"/>
    <col min="7691" max="7691" width="11.85546875" customWidth="1"/>
    <col min="7692" max="7692" width="11.28515625" customWidth="1"/>
    <col min="7693" max="7693" width="11.42578125" customWidth="1"/>
    <col min="7694" max="7694" width="9.85546875" customWidth="1"/>
    <col min="7695" max="7695" width="11.42578125" customWidth="1"/>
    <col min="7696" max="7696" width="12" customWidth="1"/>
    <col min="7697" max="7697" width="11.42578125" customWidth="1"/>
    <col min="7698" max="7698" width="11.140625" customWidth="1"/>
    <col min="7699" max="7699" width="11.28515625" customWidth="1"/>
    <col min="7700" max="7700" width="11.42578125" customWidth="1"/>
    <col min="7701" max="7701" width="9.85546875" customWidth="1"/>
    <col min="7702" max="7702" width="12.42578125" customWidth="1"/>
    <col min="7703" max="7703" width="12.85546875" customWidth="1"/>
    <col min="7704" max="7704" width="9.7109375" customWidth="1"/>
    <col min="7705" max="7705" width="13.140625" customWidth="1"/>
    <col min="7706" max="7706" width="12.5703125" customWidth="1"/>
    <col min="7707" max="7707" width="10.28515625" customWidth="1"/>
    <col min="7708" max="7709" width="13.7109375" customWidth="1"/>
    <col min="7710" max="7711" width="13.28515625" customWidth="1"/>
    <col min="7714" max="7714" width="14.140625" customWidth="1"/>
    <col min="7937" max="7937" width="14.140625" customWidth="1"/>
    <col min="7938" max="7938" width="7.28515625" customWidth="1"/>
    <col min="7939" max="7939" width="7.7109375" customWidth="1"/>
    <col min="7940" max="7940" width="63.85546875" customWidth="1"/>
    <col min="7941" max="7941" width="6.85546875" customWidth="1"/>
    <col min="7943" max="7943" width="9.28515625" customWidth="1"/>
    <col min="7944" max="7945" width="16.28515625" customWidth="1"/>
    <col min="7946" max="7946" width="96.5703125" customWidth="1"/>
    <col min="7947" max="7947" width="11.85546875" customWidth="1"/>
    <col min="7948" max="7948" width="11.28515625" customWidth="1"/>
    <col min="7949" max="7949" width="11.42578125" customWidth="1"/>
    <col min="7950" max="7950" width="9.85546875" customWidth="1"/>
    <col min="7951" max="7951" width="11.42578125" customWidth="1"/>
    <col min="7952" max="7952" width="12" customWidth="1"/>
    <col min="7953" max="7953" width="11.42578125" customWidth="1"/>
    <col min="7954" max="7954" width="11.140625" customWidth="1"/>
    <col min="7955" max="7955" width="11.28515625" customWidth="1"/>
    <col min="7956" max="7956" width="11.42578125" customWidth="1"/>
    <col min="7957" max="7957" width="9.85546875" customWidth="1"/>
    <col min="7958" max="7958" width="12.42578125" customWidth="1"/>
    <col min="7959" max="7959" width="12.85546875" customWidth="1"/>
    <col min="7960" max="7960" width="9.7109375" customWidth="1"/>
    <col min="7961" max="7961" width="13.140625" customWidth="1"/>
    <col min="7962" max="7962" width="12.5703125" customWidth="1"/>
    <col min="7963" max="7963" width="10.28515625" customWidth="1"/>
    <col min="7964" max="7965" width="13.7109375" customWidth="1"/>
    <col min="7966" max="7967" width="13.28515625" customWidth="1"/>
    <col min="7970" max="7970" width="14.140625" customWidth="1"/>
    <col min="8193" max="8193" width="14.140625" customWidth="1"/>
    <col min="8194" max="8194" width="7.28515625" customWidth="1"/>
    <col min="8195" max="8195" width="7.7109375" customWidth="1"/>
    <col min="8196" max="8196" width="63.85546875" customWidth="1"/>
    <col min="8197" max="8197" width="6.85546875" customWidth="1"/>
    <col min="8199" max="8199" width="9.28515625" customWidth="1"/>
    <col min="8200" max="8201" width="16.28515625" customWidth="1"/>
    <col min="8202" max="8202" width="96.5703125" customWidth="1"/>
    <col min="8203" max="8203" width="11.85546875" customWidth="1"/>
    <col min="8204" max="8204" width="11.28515625" customWidth="1"/>
    <col min="8205" max="8205" width="11.42578125" customWidth="1"/>
    <col min="8206" max="8206" width="9.85546875" customWidth="1"/>
    <col min="8207" max="8207" width="11.42578125" customWidth="1"/>
    <col min="8208" max="8208" width="12" customWidth="1"/>
    <col min="8209" max="8209" width="11.42578125" customWidth="1"/>
    <col min="8210" max="8210" width="11.140625" customWidth="1"/>
    <col min="8211" max="8211" width="11.28515625" customWidth="1"/>
    <col min="8212" max="8212" width="11.42578125" customWidth="1"/>
    <col min="8213" max="8213" width="9.85546875" customWidth="1"/>
    <col min="8214" max="8214" width="12.42578125" customWidth="1"/>
    <col min="8215" max="8215" width="12.85546875" customWidth="1"/>
    <col min="8216" max="8216" width="9.7109375" customWidth="1"/>
    <col min="8217" max="8217" width="13.140625" customWidth="1"/>
    <col min="8218" max="8218" width="12.5703125" customWidth="1"/>
    <col min="8219" max="8219" width="10.28515625" customWidth="1"/>
    <col min="8220" max="8221" width="13.7109375" customWidth="1"/>
    <col min="8222" max="8223" width="13.28515625" customWidth="1"/>
    <col min="8226" max="8226" width="14.140625" customWidth="1"/>
    <col min="8449" max="8449" width="14.140625" customWidth="1"/>
    <col min="8450" max="8450" width="7.28515625" customWidth="1"/>
    <col min="8451" max="8451" width="7.7109375" customWidth="1"/>
    <col min="8452" max="8452" width="63.85546875" customWidth="1"/>
    <col min="8453" max="8453" width="6.85546875" customWidth="1"/>
    <col min="8455" max="8455" width="9.28515625" customWidth="1"/>
    <col min="8456" max="8457" width="16.28515625" customWidth="1"/>
    <col min="8458" max="8458" width="96.5703125" customWidth="1"/>
    <col min="8459" max="8459" width="11.85546875" customWidth="1"/>
    <col min="8460" max="8460" width="11.28515625" customWidth="1"/>
    <col min="8461" max="8461" width="11.42578125" customWidth="1"/>
    <col min="8462" max="8462" width="9.85546875" customWidth="1"/>
    <col min="8463" max="8463" width="11.42578125" customWidth="1"/>
    <col min="8464" max="8464" width="12" customWidth="1"/>
    <col min="8465" max="8465" width="11.42578125" customWidth="1"/>
    <col min="8466" max="8466" width="11.140625" customWidth="1"/>
    <col min="8467" max="8467" width="11.28515625" customWidth="1"/>
    <col min="8468" max="8468" width="11.42578125" customWidth="1"/>
    <col min="8469" max="8469" width="9.85546875" customWidth="1"/>
    <col min="8470" max="8470" width="12.42578125" customWidth="1"/>
    <col min="8471" max="8471" width="12.85546875" customWidth="1"/>
    <col min="8472" max="8472" width="9.7109375" customWidth="1"/>
    <col min="8473" max="8473" width="13.140625" customWidth="1"/>
    <col min="8474" max="8474" width="12.5703125" customWidth="1"/>
    <col min="8475" max="8475" width="10.28515625" customWidth="1"/>
    <col min="8476" max="8477" width="13.7109375" customWidth="1"/>
    <col min="8478" max="8479" width="13.28515625" customWidth="1"/>
    <col min="8482" max="8482" width="14.140625" customWidth="1"/>
    <col min="8705" max="8705" width="14.140625" customWidth="1"/>
    <col min="8706" max="8706" width="7.28515625" customWidth="1"/>
    <col min="8707" max="8707" width="7.7109375" customWidth="1"/>
    <col min="8708" max="8708" width="63.85546875" customWidth="1"/>
    <col min="8709" max="8709" width="6.85546875" customWidth="1"/>
    <col min="8711" max="8711" width="9.28515625" customWidth="1"/>
    <col min="8712" max="8713" width="16.28515625" customWidth="1"/>
    <col min="8714" max="8714" width="96.5703125" customWidth="1"/>
    <col min="8715" max="8715" width="11.85546875" customWidth="1"/>
    <col min="8716" max="8716" width="11.28515625" customWidth="1"/>
    <col min="8717" max="8717" width="11.42578125" customWidth="1"/>
    <col min="8718" max="8718" width="9.85546875" customWidth="1"/>
    <col min="8719" max="8719" width="11.42578125" customWidth="1"/>
    <col min="8720" max="8720" width="12" customWidth="1"/>
    <col min="8721" max="8721" width="11.42578125" customWidth="1"/>
    <col min="8722" max="8722" width="11.140625" customWidth="1"/>
    <col min="8723" max="8723" width="11.28515625" customWidth="1"/>
    <col min="8724" max="8724" width="11.42578125" customWidth="1"/>
    <col min="8725" max="8725" width="9.85546875" customWidth="1"/>
    <col min="8726" max="8726" width="12.42578125" customWidth="1"/>
    <col min="8727" max="8727" width="12.85546875" customWidth="1"/>
    <col min="8728" max="8728" width="9.7109375" customWidth="1"/>
    <col min="8729" max="8729" width="13.140625" customWidth="1"/>
    <col min="8730" max="8730" width="12.5703125" customWidth="1"/>
    <col min="8731" max="8731" width="10.28515625" customWidth="1"/>
    <col min="8732" max="8733" width="13.7109375" customWidth="1"/>
    <col min="8734" max="8735" width="13.28515625" customWidth="1"/>
    <col min="8738" max="8738" width="14.140625" customWidth="1"/>
    <col min="8961" max="8961" width="14.140625" customWidth="1"/>
    <col min="8962" max="8962" width="7.28515625" customWidth="1"/>
    <col min="8963" max="8963" width="7.7109375" customWidth="1"/>
    <col min="8964" max="8964" width="63.85546875" customWidth="1"/>
    <col min="8965" max="8965" width="6.85546875" customWidth="1"/>
    <col min="8967" max="8967" width="9.28515625" customWidth="1"/>
    <col min="8968" max="8969" width="16.28515625" customWidth="1"/>
    <col min="8970" max="8970" width="96.5703125" customWidth="1"/>
    <col min="8971" max="8971" width="11.85546875" customWidth="1"/>
    <col min="8972" max="8972" width="11.28515625" customWidth="1"/>
    <col min="8973" max="8973" width="11.42578125" customWidth="1"/>
    <col min="8974" max="8974" width="9.85546875" customWidth="1"/>
    <col min="8975" max="8975" width="11.42578125" customWidth="1"/>
    <col min="8976" max="8976" width="12" customWidth="1"/>
    <col min="8977" max="8977" width="11.42578125" customWidth="1"/>
    <col min="8978" max="8978" width="11.140625" customWidth="1"/>
    <col min="8979" max="8979" width="11.28515625" customWidth="1"/>
    <col min="8980" max="8980" width="11.42578125" customWidth="1"/>
    <col min="8981" max="8981" width="9.85546875" customWidth="1"/>
    <col min="8982" max="8982" width="12.42578125" customWidth="1"/>
    <col min="8983" max="8983" width="12.85546875" customWidth="1"/>
    <col min="8984" max="8984" width="9.7109375" customWidth="1"/>
    <col min="8985" max="8985" width="13.140625" customWidth="1"/>
    <col min="8986" max="8986" width="12.5703125" customWidth="1"/>
    <col min="8987" max="8987" width="10.28515625" customWidth="1"/>
    <col min="8988" max="8989" width="13.7109375" customWidth="1"/>
    <col min="8990" max="8991" width="13.28515625" customWidth="1"/>
    <col min="8994" max="8994" width="14.140625" customWidth="1"/>
    <col min="9217" max="9217" width="14.140625" customWidth="1"/>
    <col min="9218" max="9218" width="7.28515625" customWidth="1"/>
    <col min="9219" max="9219" width="7.7109375" customWidth="1"/>
    <col min="9220" max="9220" width="63.85546875" customWidth="1"/>
    <col min="9221" max="9221" width="6.85546875" customWidth="1"/>
    <col min="9223" max="9223" width="9.28515625" customWidth="1"/>
    <col min="9224" max="9225" width="16.28515625" customWidth="1"/>
    <col min="9226" max="9226" width="96.5703125" customWidth="1"/>
    <col min="9227" max="9227" width="11.85546875" customWidth="1"/>
    <col min="9228" max="9228" width="11.28515625" customWidth="1"/>
    <col min="9229" max="9229" width="11.42578125" customWidth="1"/>
    <col min="9230" max="9230" width="9.85546875" customWidth="1"/>
    <col min="9231" max="9231" width="11.42578125" customWidth="1"/>
    <col min="9232" max="9232" width="12" customWidth="1"/>
    <col min="9233" max="9233" width="11.42578125" customWidth="1"/>
    <col min="9234" max="9234" width="11.140625" customWidth="1"/>
    <col min="9235" max="9235" width="11.28515625" customWidth="1"/>
    <col min="9236" max="9236" width="11.42578125" customWidth="1"/>
    <col min="9237" max="9237" width="9.85546875" customWidth="1"/>
    <col min="9238" max="9238" width="12.42578125" customWidth="1"/>
    <col min="9239" max="9239" width="12.85546875" customWidth="1"/>
    <col min="9240" max="9240" width="9.7109375" customWidth="1"/>
    <col min="9241" max="9241" width="13.140625" customWidth="1"/>
    <col min="9242" max="9242" width="12.5703125" customWidth="1"/>
    <col min="9243" max="9243" width="10.28515625" customWidth="1"/>
    <col min="9244" max="9245" width="13.7109375" customWidth="1"/>
    <col min="9246" max="9247" width="13.28515625" customWidth="1"/>
    <col min="9250" max="9250" width="14.140625" customWidth="1"/>
    <col min="9473" max="9473" width="14.140625" customWidth="1"/>
    <col min="9474" max="9474" width="7.28515625" customWidth="1"/>
    <col min="9475" max="9475" width="7.7109375" customWidth="1"/>
    <col min="9476" max="9476" width="63.85546875" customWidth="1"/>
    <col min="9477" max="9477" width="6.85546875" customWidth="1"/>
    <col min="9479" max="9479" width="9.28515625" customWidth="1"/>
    <col min="9480" max="9481" width="16.28515625" customWidth="1"/>
    <col min="9482" max="9482" width="96.5703125" customWidth="1"/>
    <col min="9483" max="9483" width="11.85546875" customWidth="1"/>
    <col min="9484" max="9484" width="11.28515625" customWidth="1"/>
    <col min="9485" max="9485" width="11.42578125" customWidth="1"/>
    <col min="9486" max="9486" width="9.85546875" customWidth="1"/>
    <col min="9487" max="9487" width="11.42578125" customWidth="1"/>
    <col min="9488" max="9488" width="12" customWidth="1"/>
    <col min="9489" max="9489" width="11.42578125" customWidth="1"/>
    <col min="9490" max="9490" width="11.140625" customWidth="1"/>
    <col min="9491" max="9491" width="11.28515625" customWidth="1"/>
    <col min="9492" max="9492" width="11.42578125" customWidth="1"/>
    <col min="9493" max="9493" width="9.85546875" customWidth="1"/>
    <col min="9494" max="9494" width="12.42578125" customWidth="1"/>
    <col min="9495" max="9495" width="12.85546875" customWidth="1"/>
    <col min="9496" max="9496" width="9.7109375" customWidth="1"/>
    <col min="9497" max="9497" width="13.140625" customWidth="1"/>
    <col min="9498" max="9498" width="12.5703125" customWidth="1"/>
    <col min="9499" max="9499" width="10.28515625" customWidth="1"/>
    <col min="9500" max="9501" width="13.7109375" customWidth="1"/>
    <col min="9502" max="9503" width="13.28515625" customWidth="1"/>
    <col min="9506" max="9506" width="14.140625" customWidth="1"/>
    <col min="9729" max="9729" width="14.140625" customWidth="1"/>
    <col min="9730" max="9730" width="7.28515625" customWidth="1"/>
    <col min="9731" max="9731" width="7.7109375" customWidth="1"/>
    <col min="9732" max="9732" width="63.85546875" customWidth="1"/>
    <col min="9733" max="9733" width="6.85546875" customWidth="1"/>
    <col min="9735" max="9735" width="9.28515625" customWidth="1"/>
    <col min="9736" max="9737" width="16.28515625" customWidth="1"/>
    <col min="9738" max="9738" width="96.5703125" customWidth="1"/>
    <col min="9739" max="9739" width="11.85546875" customWidth="1"/>
    <col min="9740" max="9740" width="11.28515625" customWidth="1"/>
    <col min="9741" max="9741" width="11.42578125" customWidth="1"/>
    <col min="9742" max="9742" width="9.85546875" customWidth="1"/>
    <col min="9743" max="9743" width="11.42578125" customWidth="1"/>
    <col min="9744" max="9744" width="12" customWidth="1"/>
    <col min="9745" max="9745" width="11.42578125" customWidth="1"/>
    <col min="9746" max="9746" width="11.140625" customWidth="1"/>
    <col min="9747" max="9747" width="11.28515625" customWidth="1"/>
    <col min="9748" max="9748" width="11.42578125" customWidth="1"/>
    <col min="9749" max="9749" width="9.85546875" customWidth="1"/>
    <col min="9750" max="9750" width="12.42578125" customWidth="1"/>
    <col min="9751" max="9751" width="12.85546875" customWidth="1"/>
    <col min="9752" max="9752" width="9.7109375" customWidth="1"/>
    <col min="9753" max="9753" width="13.140625" customWidth="1"/>
    <col min="9754" max="9754" width="12.5703125" customWidth="1"/>
    <col min="9755" max="9755" width="10.28515625" customWidth="1"/>
    <col min="9756" max="9757" width="13.7109375" customWidth="1"/>
    <col min="9758" max="9759" width="13.28515625" customWidth="1"/>
    <col min="9762" max="9762" width="14.140625" customWidth="1"/>
    <col min="9985" max="9985" width="14.140625" customWidth="1"/>
    <col min="9986" max="9986" width="7.28515625" customWidth="1"/>
    <col min="9987" max="9987" width="7.7109375" customWidth="1"/>
    <col min="9988" max="9988" width="63.85546875" customWidth="1"/>
    <col min="9989" max="9989" width="6.85546875" customWidth="1"/>
    <col min="9991" max="9991" width="9.28515625" customWidth="1"/>
    <col min="9992" max="9993" width="16.28515625" customWidth="1"/>
    <col min="9994" max="9994" width="96.5703125" customWidth="1"/>
    <col min="9995" max="9995" width="11.85546875" customWidth="1"/>
    <col min="9996" max="9996" width="11.28515625" customWidth="1"/>
    <col min="9997" max="9997" width="11.42578125" customWidth="1"/>
    <col min="9998" max="9998" width="9.85546875" customWidth="1"/>
    <col min="9999" max="9999" width="11.42578125" customWidth="1"/>
    <col min="10000" max="10000" width="12" customWidth="1"/>
    <col min="10001" max="10001" width="11.42578125" customWidth="1"/>
    <col min="10002" max="10002" width="11.140625" customWidth="1"/>
    <col min="10003" max="10003" width="11.28515625" customWidth="1"/>
    <col min="10004" max="10004" width="11.42578125" customWidth="1"/>
    <col min="10005" max="10005" width="9.85546875" customWidth="1"/>
    <col min="10006" max="10006" width="12.42578125" customWidth="1"/>
    <col min="10007" max="10007" width="12.85546875" customWidth="1"/>
    <col min="10008" max="10008" width="9.7109375" customWidth="1"/>
    <col min="10009" max="10009" width="13.140625" customWidth="1"/>
    <col min="10010" max="10010" width="12.5703125" customWidth="1"/>
    <col min="10011" max="10011" width="10.28515625" customWidth="1"/>
    <col min="10012" max="10013" width="13.7109375" customWidth="1"/>
    <col min="10014" max="10015" width="13.28515625" customWidth="1"/>
    <col min="10018" max="10018" width="14.140625" customWidth="1"/>
    <col min="10241" max="10241" width="14.140625" customWidth="1"/>
    <col min="10242" max="10242" width="7.28515625" customWidth="1"/>
    <col min="10243" max="10243" width="7.7109375" customWidth="1"/>
    <col min="10244" max="10244" width="63.85546875" customWidth="1"/>
    <col min="10245" max="10245" width="6.85546875" customWidth="1"/>
    <col min="10247" max="10247" width="9.28515625" customWidth="1"/>
    <col min="10248" max="10249" width="16.28515625" customWidth="1"/>
    <col min="10250" max="10250" width="96.5703125" customWidth="1"/>
    <col min="10251" max="10251" width="11.85546875" customWidth="1"/>
    <col min="10252" max="10252" width="11.28515625" customWidth="1"/>
    <col min="10253" max="10253" width="11.42578125" customWidth="1"/>
    <col min="10254" max="10254" width="9.85546875" customWidth="1"/>
    <col min="10255" max="10255" width="11.42578125" customWidth="1"/>
    <col min="10256" max="10256" width="12" customWidth="1"/>
    <col min="10257" max="10257" width="11.42578125" customWidth="1"/>
    <col min="10258" max="10258" width="11.140625" customWidth="1"/>
    <col min="10259" max="10259" width="11.28515625" customWidth="1"/>
    <col min="10260" max="10260" width="11.42578125" customWidth="1"/>
    <col min="10261" max="10261" width="9.85546875" customWidth="1"/>
    <col min="10262" max="10262" width="12.42578125" customWidth="1"/>
    <col min="10263" max="10263" width="12.85546875" customWidth="1"/>
    <col min="10264" max="10264" width="9.7109375" customWidth="1"/>
    <col min="10265" max="10265" width="13.140625" customWidth="1"/>
    <col min="10266" max="10266" width="12.5703125" customWidth="1"/>
    <col min="10267" max="10267" width="10.28515625" customWidth="1"/>
    <col min="10268" max="10269" width="13.7109375" customWidth="1"/>
    <col min="10270" max="10271" width="13.28515625" customWidth="1"/>
    <col min="10274" max="10274" width="14.140625" customWidth="1"/>
    <col min="10497" max="10497" width="14.140625" customWidth="1"/>
    <col min="10498" max="10498" width="7.28515625" customWidth="1"/>
    <col min="10499" max="10499" width="7.7109375" customWidth="1"/>
    <col min="10500" max="10500" width="63.85546875" customWidth="1"/>
    <col min="10501" max="10501" width="6.85546875" customWidth="1"/>
    <col min="10503" max="10503" width="9.28515625" customWidth="1"/>
    <col min="10504" max="10505" width="16.28515625" customWidth="1"/>
    <col min="10506" max="10506" width="96.5703125" customWidth="1"/>
    <col min="10507" max="10507" width="11.85546875" customWidth="1"/>
    <col min="10508" max="10508" width="11.28515625" customWidth="1"/>
    <col min="10509" max="10509" width="11.42578125" customWidth="1"/>
    <col min="10510" max="10510" width="9.85546875" customWidth="1"/>
    <col min="10511" max="10511" width="11.42578125" customWidth="1"/>
    <col min="10512" max="10512" width="12" customWidth="1"/>
    <col min="10513" max="10513" width="11.42578125" customWidth="1"/>
    <col min="10514" max="10514" width="11.140625" customWidth="1"/>
    <col min="10515" max="10515" width="11.28515625" customWidth="1"/>
    <col min="10516" max="10516" width="11.42578125" customWidth="1"/>
    <col min="10517" max="10517" width="9.85546875" customWidth="1"/>
    <col min="10518" max="10518" width="12.42578125" customWidth="1"/>
    <col min="10519" max="10519" width="12.85546875" customWidth="1"/>
    <col min="10520" max="10520" width="9.7109375" customWidth="1"/>
    <col min="10521" max="10521" width="13.140625" customWidth="1"/>
    <col min="10522" max="10522" width="12.5703125" customWidth="1"/>
    <col min="10523" max="10523" width="10.28515625" customWidth="1"/>
    <col min="10524" max="10525" width="13.7109375" customWidth="1"/>
    <col min="10526" max="10527" width="13.28515625" customWidth="1"/>
    <col min="10530" max="10530" width="14.140625" customWidth="1"/>
    <col min="10753" max="10753" width="14.140625" customWidth="1"/>
    <col min="10754" max="10754" width="7.28515625" customWidth="1"/>
    <col min="10755" max="10755" width="7.7109375" customWidth="1"/>
    <col min="10756" max="10756" width="63.85546875" customWidth="1"/>
    <col min="10757" max="10757" width="6.85546875" customWidth="1"/>
    <col min="10759" max="10759" width="9.28515625" customWidth="1"/>
    <col min="10760" max="10761" width="16.28515625" customWidth="1"/>
    <col min="10762" max="10762" width="96.5703125" customWidth="1"/>
    <col min="10763" max="10763" width="11.85546875" customWidth="1"/>
    <col min="10764" max="10764" width="11.28515625" customWidth="1"/>
    <col min="10765" max="10765" width="11.42578125" customWidth="1"/>
    <col min="10766" max="10766" width="9.85546875" customWidth="1"/>
    <col min="10767" max="10767" width="11.42578125" customWidth="1"/>
    <col min="10768" max="10768" width="12" customWidth="1"/>
    <col min="10769" max="10769" width="11.42578125" customWidth="1"/>
    <col min="10770" max="10770" width="11.140625" customWidth="1"/>
    <col min="10771" max="10771" width="11.28515625" customWidth="1"/>
    <col min="10772" max="10772" width="11.42578125" customWidth="1"/>
    <col min="10773" max="10773" width="9.85546875" customWidth="1"/>
    <col min="10774" max="10774" width="12.42578125" customWidth="1"/>
    <col min="10775" max="10775" width="12.85546875" customWidth="1"/>
    <col min="10776" max="10776" width="9.7109375" customWidth="1"/>
    <col min="10777" max="10777" width="13.140625" customWidth="1"/>
    <col min="10778" max="10778" width="12.5703125" customWidth="1"/>
    <col min="10779" max="10779" width="10.28515625" customWidth="1"/>
    <col min="10780" max="10781" width="13.7109375" customWidth="1"/>
    <col min="10782" max="10783" width="13.28515625" customWidth="1"/>
    <col min="10786" max="10786" width="14.140625" customWidth="1"/>
    <col min="11009" max="11009" width="14.140625" customWidth="1"/>
    <col min="11010" max="11010" width="7.28515625" customWidth="1"/>
    <col min="11011" max="11011" width="7.7109375" customWidth="1"/>
    <col min="11012" max="11012" width="63.85546875" customWidth="1"/>
    <col min="11013" max="11013" width="6.85546875" customWidth="1"/>
    <col min="11015" max="11015" width="9.28515625" customWidth="1"/>
    <col min="11016" max="11017" width="16.28515625" customWidth="1"/>
    <col min="11018" max="11018" width="96.5703125" customWidth="1"/>
    <col min="11019" max="11019" width="11.85546875" customWidth="1"/>
    <col min="11020" max="11020" width="11.28515625" customWidth="1"/>
    <col min="11021" max="11021" width="11.42578125" customWidth="1"/>
    <col min="11022" max="11022" width="9.85546875" customWidth="1"/>
    <col min="11023" max="11023" width="11.42578125" customWidth="1"/>
    <col min="11024" max="11024" width="12" customWidth="1"/>
    <col min="11025" max="11025" width="11.42578125" customWidth="1"/>
    <col min="11026" max="11026" width="11.140625" customWidth="1"/>
    <col min="11027" max="11027" width="11.28515625" customWidth="1"/>
    <col min="11028" max="11028" width="11.42578125" customWidth="1"/>
    <col min="11029" max="11029" width="9.85546875" customWidth="1"/>
    <col min="11030" max="11030" width="12.42578125" customWidth="1"/>
    <col min="11031" max="11031" width="12.85546875" customWidth="1"/>
    <col min="11032" max="11032" width="9.7109375" customWidth="1"/>
    <col min="11033" max="11033" width="13.140625" customWidth="1"/>
    <col min="11034" max="11034" width="12.5703125" customWidth="1"/>
    <col min="11035" max="11035" width="10.28515625" customWidth="1"/>
    <col min="11036" max="11037" width="13.7109375" customWidth="1"/>
    <col min="11038" max="11039" width="13.28515625" customWidth="1"/>
    <col min="11042" max="11042" width="14.140625" customWidth="1"/>
    <col min="11265" max="11265" width="14.140625" customWidth="1"/>
    <col min="11266" max="11266" width="7.28515625" customWidth="1"/>
    <col min="11267" max="11267" width="7.7109375" customWidth="1"/>
    <col min="11268" max="11268" width="63.85546875" customWidth="1"/>
    <col min="11269" max="11269" width="6.85546875" customWidth="1"/>
    <col min="11271" max="11271" width="9.28515625" customWidth="1"/>
    <col min="11272" max="11273" width="16.28515625" customWidth="1"/>
    <col min="11274" max="11274" width="96.5703125" customWidth="1"/>
    <col min="11275" max="11275" width="11.85546875" customWidth="1"/>
    <col min="11276" max="11276" width="11.28515625" customWidth="1"/>
    <col min="11277" max="11277" width="11.42578125" customWidth="1"/>
    <col min="11278" max="11278" width="9.85546875" customWidth="1"/>
    <col min="11279" max="11279" width="11.42578125" customWidth="1"/>
    <col min="11280" max="11280" width="12" customWidth="1"/>
    <col min="11281" max="11281" width="11.42578125" customWidth="1"/>
    <col min="11282" max="11282" width="11.140625" customWidth="1"/>
    <col min="11283" max="11283" width="11.28515625" customWidth="1"/>
    <col min="11284" max="11284" width="11.42578125" customWidth="1"/>
    <col min="11285" max="11285" width="9.85546875" customWidth="1"/>
    <col min="11286" max="11286" width="12.42578125" customWidth="1"/>
    <col min="11287" max="11287" width="12.85546875" customWidth="1"/>
    <col min="11288" max="11288" width="9.7109375" customWidth="1"/>
    <col min="11289" max="11289" width="13.140625" customWidth="1"/>
    <col min="11290" max="11290" width="12.5703125" customWidth="1"/>
    <col min="11291" max="11291" width="10.28515625" customWidth="1"/>
    <col min="11292" max="11293" width="13.7109375" customWidth="1"/>
    <col min="11294" max="11295" width="13.28515625" customWidth="1"/>
    <col min="11298" max="11298" width="14.140625" customWidth="1"/>
    <col min="11521" max="11521" width="14.140625" customWidth="1"/>
    <col min="11522" max="11522" width="7.28515625" customWidth="1"/>
    <col min="11523" max="11523" width="7.7109375" customWidth="1"/>
    <col min="11524" max="11524" width="63.85546875" customWidth="1"/>
    <col min="11525" max="11525" width="6.85546875" customWidth="1"/>
    <col min="11527" max="11527" width="9.28515625" customWidth="1"/>
    <col min="11528" max="11529" width="16.28515625" customWidth="1"/>
    <col min="11530" max="11530" width="96.5703125" customWidth="1"/>
    <col min="11531" max="11531" width="11.85546875" customWidth="1"/>
    <col min="11532" max="11532" width="11.28515625" customWidth="1"/>
    <col min="11533" max="11533" width="11.42578125" customWidth="1"/>
    <col min="11534" max="11534" width="9.85546875" customWidth="1"/>
    <col min="11535" max="11535" width="11.42578125" customWidth="1"/>
    <col min="11536" max="11536" width="12" customWidth="1"/>
    <col min="11537" max="11537" width="11.42578125" customWidth="1"/>
    <col min="11538" max="11538" width="11.140625" customWidth="1"/>
    <col min="11539" max="11539" width="11.28515625" customWidth="1"/>
    <col min="11540" max="11540" width="11.42578125" customWidth="1"/>
    <col min="11541" max="11541" width="9.85546875" customWidth="1"/>
    <col min="11542" max="11542" width="12.42578125" customWidth="1"/>
    <col min="11543" max="11543" width="12.85546875" customWidth="1"/>
    <col min="11544" max="11544" width="9.7109375" customWidth="1"/>
    <col min="11545" max="11545" width="13.140625" customWidth="1"/>
    <col min="11546" max="11546" width="12.5703125" customWidth="1"/>
    <col min="11547" max="11547" width="10.28515625" customWidth="1"/>
    <col min="11548" max="11549" width="13.7109375" customWidth="1"/>
    <col min="11550" max="11551" width="13.28515625" customWidth="1"/>
    <col min="11554" max="11554" width="14.140625" customWidth="1"/>
    <col min="11777" max="11777" width="14.140625" customWidth="1"/>
    <col min="11778" max="11778" width="7.28515625" customWidth="1"/>
    <col min="11779" max="11779" width="7.7109375" customWidth="1"/>
    <col min="11780" max="11780" width="63.85546875" customWidth="1"/>
    <col min="11781" max="11781" width="6.85546875" customWidth="1"/>
    <col min="11783" max="11783" width="9.28515625" customWidth="1"/>
    <col min="11784" max="11785" width="16.28515625" customWidth="1"/>
    <col min="11786" max="11786" width="96.5703125" customWidth="1"/>
    <col min="11787" max="11787" width="11.85546875" customWidth="1"/>
    <col min="11788" max="11788" width="11.28515625" customWidth="1"/>
    <col min="11789" max="11789" width="11.42578125" customWidth="1"/>
    <col min="11790" max="11790" width="9.85546875" customWidth="1"/>
    <col min="11791" max="11791" width="11.42578125" customWidth="1"/>
    <col min="11792" max="11792" width="12" customWidth="1"/>
    <col min="11793" max="11793" width="11.42578125" customWidth="1"/>
    <col min="11794" max="11794" width="11.140625" customWidth="1"/>
    <col min="11795" max="11795" width="11.28515625" customWidth="1"/>
    <col min="11796" max="11796" width="11.42578125" customWidth="1"/>
    <col min="11797" max="11797" width="9.85546875" customWidth="1"/>
    <col min="11798" max="11798" width="12.42578125" customWidth="1"/>
    <col min="11799" max="11799" width="12.85546875" customWidth="1"/>
    <col min="11800" max="11800" width="9.7109375" customWidth="1"/>
    <col min="11801" max="11801" width="13.140625" customWidth="1"/>
    <col min="11802" max="11802" width="12.5703125" customWidth="1"/>
    <col min="11803" max="11803" width="10.28515625" customWidth="1"/>
    <col min="11804" max="11805" width="13.7109375" customWidth="1"/>
    <col min="11806" max="11807" width="13.28515625" customWidth="1"/>
    <col min="11810" max="11810" width="14.140625" customWidth="1"/>
    <col min="12033" max="12033" width="14.140625" customWidth="1"/>
    <col min="12034" max="12034" width="7.28515625" customWidth="1"/>
    <col min="12035" max="12035" width="7.7109375" customWidth="1"/>
    <col min="12036" max="12036" width="63.85546875" customWidth="1"/>
    <col min="12037" max="12037" width="6.85546875" customWidth="1"/>
    <col min="12039" max="12039" width="9.28515625" customWidth="1"/>
    <col min="12040" max="12041" width="16.28515625" customWidth="1"/>
    <col min="12042" max="12042" width="96.5703125" customWidth="1"/>
    <col min="12043" max="12043" width="11.85546875" customWidth="1"/>
    <col min="12044" max="12044" width="11.28515625" customWidth="1"/>
    <col min="12045" max="12045" width="11.42578125" customWidth="1"/>
    <col min="12046" max="12046" width="9.85546875" customWidth="1"/>
    <col min="12047" max="12047" width="11.42578125" customWidth="1"/>
    <col min="12048" max="12048" width="12" customWidth="1"/>
    <col min="12049" max="12049" width="11.42578125" customWidth="1"/>
    <col min="12050" max="12050" width="11.140625" customWidth="1"/>
    <col min="12051" max="12051" width="11.28515625" customWidth="1"/>
    <col min="12052" max="12052" width="11.42578125" customWidth="1"/>
    <col min="12053" max="12053" width="9.85546875" customWidth="1"/>
    <col min="12054" max="12054" width="12.42578125" customWidth="1"/>
    <col min="12055" max="12055" width="12.85546875" customWidth="1"/>
    <col min="12056" max="12056" width="9.7109375" customWidth="1"/>
    <col min="12057" max="12057" width="13.140625" customWidth="1"/>
    <col min="12058" max="12058" width="12.5703125" customWidth="1"/>
    <col min="12059" max="12059" width="10.28515625" customWidth="1"/>
    <col min="12060" max="12061" width="13.7109375" customWidth="1"/>
    <col min="12062" max="12063" width="13.28515625" customWidth="1"/>
    <col min="12066" max="12066" width="14.140625" customWidth="1"/>
    <col min="12289" max="12289" width="14.140625" customWidth="1"/>
    <col min="12290" max="12290" width="7.28515625" customWidth="1"/>
    <col min="12291" max="12291" width="7.7109375" customWidth="1"/>
    <col min="12292" max="12292" width="63.85546875" customWidth="1"/>
    <col min="12293" max="12293" width="6.85546875" customWidth="1"/>
    <col min="12295" max="12295" width="9.28515625" customWidth="1"/>
    <col min="12296" max="12297" width="16.28515625" customWidth="1"/>
    <col min="12298" max="12298" width="96.5703125" customWidth="1"/>
    <col min="12299" max="12299" width="11.85546875" customWidth="1"/>
    <col min="12300" max="12300" width="11.28515625" customWidth="1"/>
    <col min="12301" max="12301" width="11.42578125" customWidth="1"/>
    <col min="12302" max="12302" width="9.85546875" customWidth="1"/>
    <col min="12303" max="12303" width="11.42578125" customWidth="1"/>
    <col min="12304" max="12304" width="12" customWidth="1"/>
    <col min="12305" max="12305" width="11.42578125" customWidth="1"/>
    <col min="12306" max="12306" width="11.140625" customWidth="1"/>
    <col min="12307" max="12307" width="11.28515625" customWidth="1"/>
    <col min="12308" max="12308" width="11.42578125" customWidth="1"/>
    <col min="12309" max="12309" width="9.85546875" customWidth="1"/>
    <col min="12310" max="12310" width="12.42578125" customWidth="1"/>
    <col min="12311" max="12311" width="12.85546875" customWidth="1"/>
    <col min="12312" max="12312" width="9.7109375" customWidth="1"/>
    <col min="12313" max="12313" width="13.140625" customWidth="1"/>
    <col min="12314" max="12314" width="12.5703125" customWidth="1"/>
    <col min="12315" max="12315" width="10.28515625" customWidth="1"/>
    <col min="12316" max="12317" width="13.7109375" customWidth="1"/>
    <col min="12318" max="12319" width="13.28515625" customWidth="1"/>
    <col min="12322" max="12322" width="14.140625" customWidth="1"/>
    <col min="12545" max="12545" width="14.140625" customWidth="1"/>
    <col min="12546" max="12546" width="7.28515625" customWidth="1"/>
    <col min="12547" max="12547" width="7.7109375" customWidth="1"/>
    <col min="12548" max="12548" width="63.85546875" customWidth="1"/>
    <col min="12549" max="12549" width="6.85546875" customWidth="1"/>
    <col min="12551" max="12551" width="9.28515625" customWidth="1"/>
    <col min="12552" max="12553" width="16.28515625" customWidth="1"/>
    <col min="12554" max="12554" width="96.5703125" customWidth="1"/>
    <col min="12555" max="12555" width="11.85546875" customWidth="1"/>
    <col min="12556" max="12556" width="11.28515625" customWidth="1"/>
    <col min="12557" max="12557" width="11.42578125" customWidth="1"/>
    <col min="12558" max="12558" width="9.85546875" customWidth="1"/>
    <col min="12559" max="12559" width="11.42578125" customWidth="1"/>
    <col min="12560" max="12560" width="12" customWidth="1"/>
    <col min="12561" max="12561" width="11.42578125" customWidth="1"/>
    <col min="12562" max="12562" width="11.140625" customWidth="1"/>
    <col min="12563" max="12563" width="11.28515625" customWidth="1"/>
    <col min="12564" max="12564" width="11.42578125" customWidth="1"/>
    <col min="12565" max="12565" width="9.85546875" customWidth="1"/>
    <col min="12566" max="12566" width="12.42578125" customWidth="1"/>
    <col min="12567" max="12567" width="12.85546875" customWidth="1"/>
    <col min="12568" max="12568" width="9.7109375" customWidth="1"/>
    <col min="12569" max="12569" width="13.140625" customWidth="1"/>
    <col min="12570" max="12570" width="12.5703125" customWidth="1"/>
    <col min="12571" max="12571" width="10.28515625" customWidth="1"/>
    <col min="12572" max="12573" width="13.7109375" customWidth="1"/>
    <col min="12574" max="12575" width="13.28515625" customWidth="1"/>
    <col min="12578" max="12578" width="14.140625" customWidth="1"/>
    <col min="12801" max="12801" width="14.140625" customWidth="1"/>
    <col min="12802" max="12802" width="7.28515625" customWidth="1"/>
    <col min="12803" max="12803" width="7.7109375" customWidth="1"/>
    <col min="12804" max="12804" width="63.85546875" customWidth="1"/>
    <col min="12805" max="12805" width="6.85546875" customWidth="1"/>
    <col min="12807" max="12807" width="9.28515625" customWidth="1"/>
    <col min="12808" max="12809" width="16.28515625" customWidth="1"/>
    <col min="12810" max="12810" width="96.5703125" customWidth="1"/>
    <col min="12811" max="12811" width="11.85546875" customWidth="1"/>
    <col min="12812" max="12812" width="11.28515625" customWidth="1"/>
    <col min="12813" max="12813" width="11.42578125" customWidth="1"/>
    <col min="12814" max="12814" width="9.85546875" customWidth="1"/>
    <col min="12815" max="12815" width="11.42578125" customWidth="1"/>
    <col min="12816" max="12816" width="12" customWidth="1"/>
    <col min="12817" max="12817" width="11.42578125" customWidth="1"/>
    <col min="12818" max="12818" width="11.140625" customWidth="1"/>
    <col min="12819" max="12819" width="11.28515625" customWidth="1"/>
    <col min="12820" max="12820" width="11.42578125" customWidth="1"/>
    <col min="12821" max="12821" width="9.85546875" customWidth="1"/>
    <col min="12822" max="12822" width="12.42578125" customWidth="1"/>
    <col min="12823" max="12823" width="12.85546875" customWidth="1"/>
    <col min="12824" max="12824" width="9.7109375" customWidth="1"/>
    <col min="12825" max="12825" width="13.140625" customWidth="1"/>
    <col min="12826" max="12826" width="12.5703125" customWidth="1"/>
    <col min="12827" max="12827" width="10.28515625" customWidth="1"/>
    <col min="12828" max="12829" width="13.7109375" customWidth="1"/>
    <col min="12830" max="12831" width="13.28515625" customWidth="1"/>
    <col min="12834" max="12834" width="14.140625" customWidth="1"/>
    <col min="13057" max="13057" width="14.140625" customWidth="1"/>
    <col min="13058" max="13058" width="7.28515625" customWidth="1"/>
    <col min="13059" max="13059" width="7.7109375" customWidth="1"/>
    <col min="13060" max="13060" width="63.85546875" customWidth="1"/>
    <col min="13061" max="13061" width="6.85546875" customWidth="1"/>
    <col min="13063" max="13063" width="9.28515625" customWidth="1"/>
    <col min="13064" max="13065" width="16.28515625" customWidth="1"/>
    <col min="13066" max="13066" width="96.5703125" customWidth="1"/>
    <col min="13067" max="13067" width="11.85546875" customWidth="1"/>
    <col min="13068" max="13068" width="11.28515625" customWidth="1"/>
    <col min="13069" max="13069" width="11.42578125" customWidth="1"/>
    <col min="13070" max="13070" width="9.85546875" customWidth="1"/>
    <col min="13071" max="13071" width="11.42578125" customWidth="1"/>
    <col min="13072" max="13072" width="12" customWidth="1"/>
    <col min="13073" max="13073" width="11.42578125" customWidth="1"/>
    <col min="13074" max="13074" width="11.140625" customWidth="1"/>
    <col min="13075" max="13075" width="11.28515625" customWidth="1"/>
    <col min="13076" max="13076" width="11.42578125" customWidth="1"/>
    <col min="13077" max="13077" width="9.85546875" customWidth="1"/>
    <col min="13078" max="13078" width="12.42578125" customWidth="1"/>
    <col min="13079" max="13079" width="12.85546875" customWidth="1"/>
    <col min="13080" max="13080" width="9.7109375" customWidth="1"/>
    <col min="13081" max="13081" width="13.140625" customWidth="1"/>
    <col min="13082" max="13082" width="12.5703125" customWidth="1"/>
    <col min="13083" max="13083" width="10.28515625" customWidth="1"/>
    <col min="13084" max="13085" width="13.7109375" customWidth="1"/>
    <col min="13086" max="13087" width="13.28515625" customWidth="1"/>
    <col min="13090" max="13090" width="14.140625" customWidth="1"/>
    <col min="13313" max="13313" width="14.140625" customWidth="1"/>
    <col min="13314" max="13314" width="7.28515625" customWidth="1"/>
    <col min="13315" max="13315" width="7.7109375" customWidth="1"/>
    <col min="13316" max="13316" width="63.85546875" customWidth="1"/>
    <col min="13317" max="13317" width="6.85546875" customWidth="1"/>
    <col min="13319" max="13319" width="9.28515625" customWidth="1"/>
    <col min="13320" max="13321" width="16.28515625" customWidth="1"/>
    <col min="13322" max="13322" width="96.5703125" customWidth="1"/>
    <col min="13323" max="13323" width="11.85546875" customWidth="1"/>
    <col min="13324" max="13324" width="11.28515625" customWidth="1"/>
    <col min="13325" max="13325" width="11.42578125" customWidth="1"/>
    <col min="13326" max="13326" width="9.85546875" customWidth="1"/>
    <col min="13327" max="13327" width="11.42578125" customWidth="1"/>
    <col min="13328" max="13328" width="12" customWidth="1"/>
    <col min="13329" max="13329" width="11.42578125" customWidth="1"/>
    <col min="13330" max="13330" width="11.140625" customWidth="1"/>
    <col min="13331" max="13331" width="11.28515625" customWidth="1"/>
    <col min="13332" max="13332" width="11.42578125" customWidth="1"/>
    <col min="13333" max="13333" width="9.85546875" customWidth="1"/>
    <col min="13334" max="13334" width="12.42578125" customWidth="1"/>
    <col min="13335" max="13335" width="12.85546875" customWidth="1"/>
    <col min="13336" max="13336" width="9.7109375" customWidth="1"/>
    <col min="13337" max="13337" width="13.140625" customWidth="1"/>
    <col min="13338" max="13338" width="12.5703125" customWidth="1"/>
    <col min="13339" max="13339" width="10.28515625" customWidth="1"/>
    <col min="13340" max="13341" width="13.7109375" customWidth="1"/>
    <col min="13342" max="13343" width="13.28515625" customWidth="1"/>
    <col min="13346" max="13346" width="14.140625" customWidth="1"/>
    <col min="13569" max="13569" width="14.140625" customWidth="1"/>
    <col min="13570" max="13570" width="7.28515625" customWidth="1"/>
    <col min="13571" max="13571" width="7.7109375" customWidth="1"/>
    <col min="13572" max="13572" width="63.85546875" customWidth="1"/>
    <col min="13573" max="13573" width="6.85546875" customWidth="1"/>
    <col min="13575" max="13575" width="9.28515625" customWidth="1"/>
    <col min="13576" max="13577" width="16.28515625" customWidth="1"/>
    <col min="13578" max="13578" width="96.5703125" customWidth="1"/>
    <col min="13579" max="13579" width="11.85546875" customWidth="1"/>
    <col min="13580" max="13580" width="11.28515625" customWidth="1"/>
    <col min="13581" max="13581" width="11.42578125" customWidth="1"/>
    <col min="13582" max="13582" width="9.85546875" customWidth="1"/>
    <col min="13583" max="13583" width="11.42578125" customWidth="1"/>
    <col min="13584" max="13584" width="12" customWidth="1"/>
    <col min="13585" max="13585" width="11.42578125" customWidth="1"/>
    <col min="13586" max="13586" width="11.140625" customWidth="1"/>
    <col min="13587" max="13587" width="11.28515625" customWidth="1"/>
    <col min="13588" max="13588" width="11.42578125" customWidth="1"/>
    <col min="13589" max="13589" width="9.85546875" customWidth="1"/>
    <col min="13590" max="13590" width="12.42578125" customWidth="1"/>
    <col min="13591" max="13591" width="12.85546875" customWidth="1"/>
    <col min="13592" max="13592" width="9.7109375" customWidth="1"/>
    <col min="13593" max="13593" width="13.140625" customWidth="1"/>
    <col min="13594" max="13594" width="12.5703125" customWidth="1"/>
    <col min="13595" max="13595" width="10.28515625" customWidth="1"/>
    <col min="13596" max="13597" width="13.7109375" customWidth="1"/>
    <col min="13598" max="13599" width="13.28515625" customWidth="1"/>
    <col min="13602" max="13602" width="14.140625" customWidth="1"/>
    <col min="13825" max="13825" width="14.140625" customWidth="1"/>
    <col min="13826" max="13826" width="7.28515625" customWidth="1"/>
    <col min="13827" max="13827" width="7.7109375" customWidth="1"/>
    <col min="13828" max="13828" width="63.85546875" customWidth="1"/>
    <col min="13829" max="13829" width="6.85546875" customWidth="1"/>
    <col min="13831" max="13831" width="9.28515625" customWidth="1"/>
    <col min="13832" max="13833" width="16.28515625" customWidth="1"/>
    <col min="13834" max="13834" width="96.5703125" customWidth="1"/>
    <col min="13835" max="13835" width="11.85546875" customWidth="1"/>
    <col min="13836" max="13836" width="11.28515625" customWidth="1"/>
    <col min="13837" max="13837" width="11.42578125" customWidth="1"/>
    <col min="13838" max="13838" width="9.85546875" customWidth="1"/>
    <col min="13839" max="13839" width="11.42578125" customWidth="1"/>
    <col min="13840" max="13840" width="12" customWidth="1"/>
    <col min="13841" max="13841" width="11.42578125" customWidth="1"/>
    <col min="13842" max="13842" width="11.140625" customWidth="1"/>
    <col min="13843" max="13843" width="11.28515625" customWidth="1"/>
    <col min="13844" max="13844" width="11.42578125" customWidth="1"/>
    <col min="13845" max="13845" width="9.85546875" customWidth="1"/>
    <col min="13846" max="13846" width="12.42578125" customWidth="1"/>
    <col min="13847" max="13847" width="12.85546875" customWidth="1"/>
    <col min="13848" max="13848" width="9.7109375" customWidth="1"/>
    <col min="13849" max="13849" width="13.140625" customWidth="1"/>
    <col min="13850" max="13850" width="12.5703125" customWidth="1"/>
    <col min="13851" max="13851" width="10.28515625" customWidth="1"/>
    <col min="13852" max="13853" width="13.7109375" customWidth="1"/>
    <col min="13854" max="13855" width="13.28515625" customWidth="1"/>
    <col min="13858" max="13858" width="14.140625" customWidth="1"/>
    <col min="14081" max="14081" width="14.140625" customWidth="1"/>
    <col min="14082" max="14082" width="7.28515625" customWidth="1"/>
    <col min="14083" max="14083" width="7.7109375" customWidth="1"/>
    <col min="14084" max="14084" width="63.85546875" customWidth="1"/>
    <col min="14085" max="14085" width="6.85546875" customWidth="1"/>
    <col min="14087" max="14087" width="9.28515625" customWidth="1"/>
    <col min="14088" max="14089" width="16.28515625" customWidth="1"/>
    <col min="14090" max="14090" width="96.5703125" customWidth="1"/>
    <col min="14091" max="14091" width="11.85546875" customWidth="1"/>
    <col min="14092" max="14092" width="11.28515625" customWidth="1"/>
    <col min="14093" max="14093" width="11.42578125" customWidth="1"/>
    <col min="14094" max="14094" width="9.85546875" customWidth="1"/>
    <col min="14095" max="14095" width="11.42578125" customWidth="1"/>
    <col min="14096" max="14096" width="12" customWidth="1"/>
    <col min="14097" max="14097" width="11.42578125" customWidth="1"/>
    <col min="14098" max="14098" width="11.140625" customWidth="1"/>
    <col min="14099" max="14099" width="11.28515625" customWidth="1"/>
    <col min="14100" max="14100" width="11.42578125" customWidth="1"/>
    <col min="14101" max="14101" width="9.85546875" customWidth="1"/>
    <col min="14102" max="14102" width="12.42578125" customWidth="1"/>
    <col min="14103" max="14103" width="12.85546875" customWidth="1"/>
    <col min="14104" max="14104" width="9.7109375" customWidth="1"/>
    <col min="14105" max="14105" width="13.140625" customWidth="1"/>
    <col min="14106" max="14106" width="12.5703125" customWidth="1"/>
    <col min="14107" max="14107" width="10.28515625" customWidth="1"/>
    <col min="14108" max="14109" width="13.7109375" customWidth="1"/>
    <col min="14110" max="14111" width="13.28515625" customWidth="1"/>
    <col min="14114" max="14114" width="14.140625" customWidth="1"/>
    <col min="14337" max="14337" width="14.140625" customWidth="1"/>
    <col min="14338" max="14338" width="7.28515625" customWidth="1"/>
    <col min="14339" max="14339" width="7.7109375" customWidth="1"/>
    <col min="14340" max="14340" width="63.85546875" customWidth="1"/>
    <col min="14341" max="14341" width="6.85546875" customWidth="1"/>
    <col min="14343" max="14343" width="9.28515625" customWidth="1"/>
    <col min="14344" max="14345" width="16.28515625" customWidth="1"/>
    <col min="14346" max="14346" width="96.5703125" customWidth="1"/>
    <col min="14347" max="14347" width="11.85546875" customWidth="1"/>
    <col min="14348" max="14348" width="11.28515625" customWidth="1"/>
    <col min="14349" max="14349" width="11.42578125" customWidth="1"/>
    <col min="14350" max="14350" width="9.85546875" customWidth="1"/>
    <col min="14351" max="14351" width="11.42578125" customWidth="1"/>
    <col min="14352" max="14352" width="12" customWidth="1"/>
    <col min="14353" max="14353" width="11.42578125" customWidth="1"/>
    <col min="14354" max="14354" width="11.140625" customWidth="1"/>
    <col min="14355" max="14355" width="11.28515625" customWidth="1"/>
    <col min="14356" max="14356" width="11.42578125" customWidth="1"/>
    <col min="14357" max="14357" width="9.85546875" customWidth="1"/>
    <col min="14358" max="14358" width="12.42578125" customWidth="1"/>
    <col min="14359" max="14359" width="12.85546875" customWidth="1"/>
    <col min="14360" max="14360" width="9.7109375" customWidth="1"/>
    <col min="14361" max="14361" width="13.140625" customWidth="1"/>
    <col min="14362" max="14362" width="12.5703125" customWidth="1"/>
    <col min="14363" max="14363" width="10.28515625" customWidth="1"/>
    <col min="14364" max="14365" width="13.7109375" customWidth="1"/>
    <col min="14366" max="14367" width="13.28515625" customWidth="1"/>
    <col min="14370" max="14370" width="14.140625" customWidth="1"/>
    <col min="14593" max="14593" width="14.140625" customWidth="1"/>
    <col min="14594" max="14594" width="7.28515625" customWidth="1"/>
    <col min="14595" max="14595" width="7.7109375" customWidth="1"/>
    <col min="14596" max="14596" width="63.85546875" customWidth="1"/>
    <col min="14597" max="14597" width="6.85546875" customWidth="1"/>
    <col min="14599" max="14599" width="9.28515625" customWidth="1"/>
    <col min="14600" max="14601" width="16.28515625" customWidth="1"/>
    <col min="14602" max="14602" width="96.5703125" customWidth="1"/>
    <col min="14603" max="14603" width="11.85546875" customWidth="1"/>
    <col min="14604" max="14604" width="11.28515625" customWidth="1"/>
    <col min="14605" max="14605" width="11.42578125" customWidth="1"/>
    <col min="14606" max="14606" width="9.85546875" customWidth="1"/>
    <col min="14607" max="14607" width="11.42578125" customWidth="1"/>
    <col min="14608" max="14608" width="12" customWidth="1"/>
    <col min="14609" max="14609" width="11.42578125" customWidth="1"/>
    <col min="14610" max="14610" width="11.140625" customWidth="1"/>
    <col min="14611" max="14611" width="11.28515625" customWidth="1"/>
    <col min="14612" max="14612" width="11.42578125" customWidth="1"/>
    <col min="14613" max="14613" width="9.85546875" customWidth="1"/>
    <col min="14614" max="14614" width="12.42578125" customWidth="1"/>
    <col min="14615" max="14615" width="12.85546875" customWidth="1"/>
    <col min="14616" max="14616" width="9.7109375" customWidth="1"/>
    <col min="14617" max="14617" width="13.140625" customWidth="1"/>
    <col min="14618" max="14618" width="12.5703125" customWidth="1"/>
    <col min="14619" max="14619" width="10.28515625" customWidth="1"/>
    <col min="14620" max="14621" width="13.7109375" customWidth="1"/>
    <col min="14622" max="14623" width="13.28515625" customWidth="1"/>
    <col min="14626" max="14626" width="14.140625" customWidth="1"/>
    <col min="14849" max="14849" width="14.140625" customWidth="1"/>
    <col min="14850" max="14850" width="7.28515625" customWidth="1"/>
    <col min="14851" max="14851" width="7.7109375" customWidth="1"/>
    <col min="14852" max="14852" width="63.85546875" customWidth="1"/>
    <col min="14853" max="14853" width="6.85546875" customWidth="1"/>
    <col min="14855" max="14855" width="9.28515625" customWidth="1"/>
    <col min="14856" max="14857" width="16.28515625" customWidth="1"/>
    <col min="14858" max="14858" width="96.5703125" customWidth="1"/>
    <col min="14859" max="14859" width="11.85546875" customWidth="1"/>
    <col min="14860" max="14860" width="11.28515625" customWidth="1"/>
    <col min="14861" max="14861" width="11.42578125" customWidth="1"/>
    <col min="14862" max="14862" width="9.85546875" customWidth="1"/>
    <col min="14863" max="14863" width="11.42578125" customWidth="1"/>
    <col min="14864" max="14864" width="12" customWidth="1"/>
    <col min="14865" max="14865" width="11.42578125" customWidth="1"/>
    <col min="14866" max="14866" width="11.140625" customWidth="1"/>
    <col min="14867" max="14867" width="11.28515625" customWidth="1"/>
    <col min="14868" max="14868" width="11.42578125" customWidth="1"/>
    <col min="14869" max="14869" width="9.85546875" customWidth="1"/>
    <col min="14870" max="14870" width="12.42578125" customWidth="1"/>
    <col min="14871" max="14871" width="12.85546875" customWidth="1"/>
    <col min="14872" max="14872" width="9.7109375" customWidth="1"/>
    <col min="14873" max="14873" width="13.140625" customWidth="1"/>
    <col min="14874" max="14874" width="12.5703125" customWidth="1"/>
    <col min="14875" max="14875" width="10.28515625" customWidth="1"/>
    <col min="14876" max="14877" width="13.7109375" customWidth="1"/>
    <col min="14878" max="14879" width="13.28515625" customWidth="1"/>
    <col min="14882" max="14882" width="14.140625" customWidth="1"/>
    <col min="15105" max="15105" width="14.140625" customWidth="1"/>
    <col min="15106" max="15106" width="7.28515625" customWidth="1"/>
    <col min="15107" max="15107" width="7.7109375" customWidth="1"/>
    <col min="15108" max="15108" width="63.85546875" customWidth="1"/>
    <col min="15109" max="15109" width="6.85546875" customWidth="1"/>
    <col min="15111" max="15111" width="9.28515625" customWidth="1"/>
    <col min="15112" max="15113" width="16.28515625" customWidth="1"/>
    <col min="15114" max="15114" width="96.5703125" customWidth="1"/>
    <col min="15115" max="15115" width="11.85546875" customWidth="1"/>
    <col min="15116" max="15116" width="11.28515625" customWidth="1"/>
    <col min="15117" max="15117" width="11.42578125" customWidth="1"/>
    <col min="15118" max="15118" width="9.85546875" customWidth="1"/>
    <col min="15119" max="15119" width="11.42578125" customWidth="1"/>
    <col min="15120" max="15120" width="12" customWidth="1"/>
    <col min="15121" max="15121" width="11.42578125" customWidth="1"/>
    <col min="15122" max="15122" width="11.140625" customWidth="1"/>
    <col min="15123" max="15123" width="11.28515625" customWidth="1"/>
    <col min="15124" max="15124" width="11.42578125" customWidth="1"/>
    <col min="15125" max="15125" width="9.85546875" customWidth="1"/>
    <col min="15126" max="15126" width="12.42578125" customWidth="1"/>
    <col min="15127" max="15127" width="12.85546875" customWidth="1"/>
    <col min="15128" max="15128" width="9.7109375" customWidth="1"/>
    <col min="15129" max="15129" width="13.140625" customWidth="1"/>
    <col min="15130" max="15130" width="12.5703125" customWidth="1"/>
    <col min="15131" max="15131" width="10.28515625" customWidth="1"/>
    <col min="15132" max="15133" width="13.7109375" customWidth="1"/>
    <col min="15134" max="15135" width="13.28515625" customWidth="1"/>
    <col min="15138" max="15138" width="14.140625" customWidth="1"/>
    <col min="15361" max="15361" width="14.140625" customWidth="1"/>
    <col min="15362" max="15362" width="7.28515625" customWidth="1"/>
    <col min="15363" max="15363" width="7.7109375" customWidth="1"/>
    <col min="15364" max="15364" width="63.85546875" customWidth="1"/>
    <col min="15365" max="15365" width="6.85546875" customWidth="1"/>
    <col min="15367" max="15367" width="9.28515625" customWidth="1"/>
    <col min="15368" max="15369" width="16.28515625" customWidth="1"/>
    <col min="15370" max="15370" width="96.5703125" customWidth="1"/>
    <col min="15371" max="15371" width="11.85546875" customWidth="1"/>
    <col min="15372" max="15372" width="11.28515625" customWidth="1"/>
    <col min="15373" max="15373" width="11.42578125" customWidth="1"/>
    <col min="15374" max="15374" width="9.85546875" customWidth="1"/>
    <col min="15375" max="15375" width="11.42578125" customWidth="1"/>
    <col min="15376" max="15376" width="12" customWidth="1"/>
    <col min="15377" max="15377" width="11.42578125" customWidth="1"/>
    <col min="15378" max="15378" width="11.140625" customWidth="1"/>
    <col min="15379" max="15379" width="11.28515625" customWidth="1"/>
    <col min="15380" max="15380" width="11.42578125" customWidth="1"/>
    <col min="15381" max="15381" width="9.85546875" customWidth="1"/>
    <col min="15382" max="15382" width="12.42578125" customWidth="1"/>
    <col min="15383" max="15383" width="12.85546875" customWidth="1"/>
    <col min="15384" max="15384" width="9.7109375" customWidth="1"/>
    <col min="15385" max="15385" width="13.140625" customWidth="1"/>
    <col min="15386" max="15386" width="12.5703125" customWidth="1"/>
    <col min="15387" max="15387" width="10.28515625" customWidth="1"/>
    <col min="15388" max="15389" width="13.7109375" customWidth="1"/>
    <col min="15390" max="15391" width="13.28515625" customWidth="1"/>
    <col min="15394" max="15394" width="14.140625" customWidth="1"/>
    <col min="15617" max="15617" width="14.140625" customWidth="1"/>
    <col min="15618" max="15618" width="7.28515625" customWidth="1"/>
    <col min="15619" max="15619" width="7.7109375" customWidth="1"/>
    <col min="15620" max="15620" width="63.85546875" customWidth="1"/>
    <col min="15621" max="15621" width="6.85546875" customWidth="1"/>
    <col min="15623" max="15623" width="9.28515625" customWidth="1"/>
    <col min="15624" max="15625" width="16.28515625" customWidth="1"/>
    <col min="15626" max="15626" width="96.5703125" customWidth="1"/>
    <col min="15627" max="15627" width="11.85546875" customWidth="1"/>
    <col min="15628" max="15628" width="11.28515625" customWidth="1"/>
    <col min="15629" max="15629" width="11.42578125" customWidth="1"/>
    <col min="15630" max="15630" width="9.85546875" customWidth="1"/>
    <col min="15631" max="15631" width="11.42578125" customWidth="1"/>
    <col min="15632" max="15632" width="12" customWidth="1"/>
    <col min="15633" max="15633" width="11.42578125" customWidth="1"/>
    <col min="15634" max="15634" width="11.140625" customWidth="1"/>
    <col min="15635" max="15635" width="11.28515625" customWidth="1"/>
    <col min="15636" max="15636" width="11.42578125" customWidth="1"/>
    <col min="15637" max="15637" width="9.85546875" customWidth="1"/>
    <col min="15638" max="15638" width="12.42578125" customWidth="1"/>
    <col min="15639" max="15639" width="12.85546875" customWidth="1"/>
    <col min="15640" max="15640" width="9.7109375" customWidth="1"/>
    <col min="15641" max="15641" width="13.140625" customWidth="1"/>
    <col min="15642" max="15642" width="12.5703125" customWidth="1"/>
    <col min="15643" max="15643" width="10.28515625" customWidth="1"/>
    <col min="15644" max="15645" width="13.7109375" customWidth="1"/>
    <col min="15646" max="15647" width="13.28515625" customWidth="1"/>
    <col min="15650" max="15650" width="14.140625" customWidth="1"/>
    <col min="15873" max="15873" width="14.140625" customWidth="1"/>
    <col min="15874" max="15874" width="7.28515625" customWidth="1"/>
    <col min="15875" max="15875" width="7.7109375" customWidth="1"/>
    <col min="15876" max="15876" width="63.85546875" customWidth="1"/>
    <col min="15877" max="15877" width="6.85546875" customWidth="1"/>
    <col min="15879" max="15879" width="9.28515625" customWidth="1"/>
    <col min="15880" max="15881" width="16.28515625" customWidth="1"/>
    <col min="15882" max="15882" width="96.5703125" customWidth="1"/>
    <col min="15883" max="15883" width="11.85546875" customWidth="1"/>
    <col min="15884" max="15884" width="11.28515625" customWidth="1"/>
    <col min="15885" max="15885" width="11.42578125" customWidth="1"/>
    <col min="15886" max="15886" width="9.85546875" customWidth="1"/>
    <col min="15887" max="15887" width="11.42578125" customWidth="1"/>
    <col min="15888" max="15888" width="12" customWidth="1"/>
    <col min="15889" max="15889" width="11.42578125" customWidth="1"/>
    <col min="15890" max="15890" width="11.140625" customWidth="1"/>
    <col min="15891" max="15891" width="11.28515625" customWidth="1"/>
    <col min="15892" max="15892" width="11.42578125" customWidth="1"/>
    <col min="15893" max="15893" width="9.85546875" customWidth="1"/>
    <col min="15894" max="15894" width="12.42578125" customWidth="1"/>
    <col min="15895" max="15895" width="12.85546875" customWidth="1"/>
    <col min="15896" max="15896" width="9.7109375" customWidth="1"/>
    <col min="15897" max="15897" width="13.140625" customWidth="1"/>
    <col min="15898" max="15898" width="12.5703125" customWidth="1"/>
    <col min="15899" max="15899" width="10.28515625" customWidth="1"/>
    <col min="15900" max="15901" width="13.7109375" customWidth="1"/>
    <col min="15902" max="15903" width="13.28515625" customWidth="1"/>
    <col min="15906" max="15906" width="14.140625" customWidth="1"/>
    <col min="16129" max="16129" width="14.140625" customWidth="1"/>
    <col min="16130" max="16130" width="7.28515625" customWidth="1"/>
    <col min="16131" max="16131" width="7.7109375" customWidth="1"/>
    <col min="16132" max="16132" width="63.85546875" customWidth="1"/>
    <col min="16133" max="16133" width="6.85546875" customWidth="1"/>
    <col min="16135" max="16135" width="9.28515625" customWidth="1"/>
    <col min="16136" max="16137" width="16.28515625" customWidth="1"/>
    <col min="16138" max="16138" width="96.5703125" customWidth="1"/>
    <col min="16139" max="16139" width="11.85546875" customWidth="1"/>
    <col min="16140" max="16140" width="11.28515625" customWidth="1"/>
    <col min="16141" max="16141" width="11.42578125" customWidth="1"/>
    <col min="16142" max="16142" width="9.85546875" customWidth="1"/>
    <col min="16143" max="16143" width="11.42578125" customWidth="1"/>
    <col min="16144" max="16144" width="12" customWidth="1"/>
    <col min="16145" max="16145" width="11.42578125" customWidth="1"/>
    <col min="16146" max="16146" width="11.140625" customWidth="1"/>
    <col min="16147" max="16147" width="11.28515625" customWidth="1"/>
    <col min="16148" max="16148" width="11.42578125" customWidth="1"/>
    <col min="16149" max="16149" width="9.85546875" customWidth="1"/>
    <col min="16150" max="16150" width="12.42578125" customWidth="1"/>
    <col min="16151" max="16151" width="12.85546875" customWidth="1"/>
    <col min="16152" max="16152" width="9.7109375" customWidth="1"/>
    <col min="16153" max="16153" width="13.140625" customWidth="1"/>
    <col min="16154" max="16154" width="12.5703125" customWidth="1"/>
    <col min="16155" max="16155" width="10.28515625" customWidth="1"/>
    <col min="16156" max="16157" width="13.7109375" customWidth="1"/>
    <col min="16158" max="16159" width="13.28515625" customWidth="1"/>
    <col min="16162" max="16162" width="14.140625" customWidth="1"/>
  </cols>
  <sheetData>
    <row r="1" spans="1:23" x14ac:dyDescent="0.2">
      <c r="A1" s="388" t="s">
        <v>0</v>
      </c>
      <c r="B1" s="388"/>
      <c r="C1" s="388"/>
      <c r="D1" s="388"/>
      <c r="E1" s="388"/>
      <c r="F1" s="388"/>
      <c r="G1" s="388"/>
      <c r="H1" s="388"/>
      <c r="I1" s="388"/>
    </row>
    <row r="2" spans="1:23" ht="86.25" customHeight="1" x14ac:dyDescent="0.2">
      <c r="A2" s="388"/>
      <c r="B2" s="388"/>
      <c r="C2" s="388"/>
      <c r="D2" s="388"/>
      <c r="E2" s="388"/>
      <c r="F2" s="388"/>
      <c r="G2" s="388"/>
      <c r="H2" s="388"/>
      <c r="I2" s="388"/>
    </row>
    <row r="3" spans="1:23" ht="23.25" customHeight="1" x14ac:dyDescent="0.2">
      <c r="A3" s="13" t="s">
        <v>1</v>
      </c>
      <c r="B3" s="13"/>
      <c r="C3" s="13"/>
      <c r="D3" s="13"/>
      <c r="E3" s="13"/>
      <c r="F3" s="13"/>
      <c r="G3" s="20"/>
      <c r="H3" s="21" t="s">
        <v>2</v>
      </c>
      <c r="I3" s="245"/>
    </row>
    <row r="4" spans="1:23" ht="23.25" customHeight="1" x14ac:dyDescent="0.2">
      <c r="A4" s="12" t="s">
        <v>1912</v>
      </c>
      <c r="B4" s="12"/>
      <c r="C4" s="12"/>
      <c r="D4" s="12"/>
      <c r="E4" s="12"/>
      <c r="F4" s="12"/>
      <c r="G4" s="12"/>
      <c r="H4" s="23"/>
      <c r="I4" s="246"/>
    </row>
    <row r="5" spans="1:23" s="28" customFormat="1" ht="23.25" customHeight="1" x14ac:dyDescent="0.2">
      <c r="A5" s="12" t="s">
        <v>4</v>
      </c>
      <c r="B5" s="12"/>
      <c r="C5" s="12"/>
      <c r="D5" s="12"/>
      <c r="E5" s="12"/>
      <c r="F5" s="12"/>
      <c r="G5" s="12"/>
      <c r="H5" s="25" t="s">
        <v>5</v>
      </c>
      <c r="I5" s="247">
        <v>0.15570000000000001</v>
      </c>
      <c r="J5" s="27"/>
      <c r="K5" s="18" t="e">
        <f>#REF!/I72</f>
        <v>#REF!</v>
      </c>
      <c r="L5" s="19"/>
      <c r="M5" s="19"/>
      <c r="N5" s="19"/>
      <c r="O5" s="244"/>
      <c r="P5" s="244"/>
      <c r="Q5" s="19"/>
      <c r="R5" s="19"/>
      <c r="S5" s="19"/>
      <c r="T5" s="19"/>
      <c r="U5" s="19"/>
      <c r="V5" s="19"/>
      <c r="W5" s="19"/>
    </row>
    <row r="6" spans="1:23" ht="37.5" customHeight="1" x14ac:dyDescent="0.2">
      <c r="A6" s="11" t="s">
        <v>6</v>
      </c>
      <c r="B6" s="11"/>
      <c r="C6" s="11"/>
      <c r="D6" s="11"/>
      <c r="E6" s="11"/>
      <c r="F6" s="11"/>
      <c r="G6" s="11"/>
      <c r="H6" s="25" t="s">
        <v>7</v>
      </c>
      <c r="I6" s="247">
        <v>0.31359999999999999</v>
      </c>
    </row>
    <row r="7" spans="1:23" ht="42" customHeight="1" x14ac:dyDescent="0.2">
      <c r="A7" s="29" t="s">
        <v>8</v>
      </c>
      <c r="B7" s="30" t="s">
        <v>9</v>
      </c>
      <c r="C7" s="30" t="s">
        <v>10</v>
      </c>
      <c r="D7" s="31" t="s">
        <v>11</v>
      </c>
      <c r="E7" s="30" t="s">
        <v>12</v>
      </c>
      <c r="F7" s="30" t="s">
        <v>13</v>
      </c>
      <c r="G7" s="30" t="s">
        <v>14</v>
      </c>
      <c r="H7" s="30" t="s">
        <v>15</v>
      </c>
      <c r="I7" s="248" t="s">
        <v>16</v>
      </c>
      <c r="K7" s="32"/>
      <c r="L7" s="33"/>
      <c r="M7" s="33"/>
      <c r="N7" s="30" t="s">
        <v>1913</v>
      </c>
      <c r="O7" s="249" t="s">
        <v>1914</v>
      </c>
      <c r="P7" s="249" t="s">
        <v>1915</v>
      </c>
      <c r="Q7" s="33"/>
      <c r="R7" s="33"/>
      <c r="S7" s="33"/>
      <c r="T7" s="33"/>
      <c r="U7" s="33"/>
      <c r="V7" s="33"/>
      <c r="W7" s="33"/>
    </row>
    <row r="8" spans="1:23" x14ac:dyDescent="0.2">
      <c r="A8" s="39" t="s">
        <v>18</v>
      </c>
      <c r="B8" s="40">
        <v>20305</v>
      </c>
      <c r="C8" s="40" t="s">
        <v>19</v>
      </c>
      <c r="D8" s="41" t="str">
        <f>VLOOKUP(B8,'SERVIÇOS JUNHO-2025'!$A$1:$E$8877,3,0)</f>
        <v>Placa de obra nas dimensões de 2.0 x 4.0 m, padrão DER</v>
      </c>
      <c r="E8" s="40" t="str">
        <f>VLOOKUP(B8,'SERVIÇOS JUNHO-2025'!$A$1:$E$8877,4,0)</f>
        <v>m2</v>
      </c>
      <c r="F8" s="42">
        <f>VLOOKUP(B8,'MEMO CALCULO '!$B:$G,6,0)</f>
        <v>8</v>
      </c>
      <c r="G8" s="43">
        <f>VLOOKUP(B8,'SERVIÇOS JUNHO-2025'!$A$1:$E$8877,5,0)</f>
        <v>294.79000000000002</v>
      </c>
      <c r="H8" s="44">
        <f t="shared" ref="H8:H39" si="0">G8*(1+$I$6)</f>
        <v>387.23614400000008</v>
      </c>
      <c r="I8" s="250">
        <f t="shared" ref="I8:I71" si="1">IFERROR((F8*H8),0)</f>
        <v>3097.8891520000006</v>
      </c>
      <c r="K8" s="32"/>
      <c r="L8" s="33"/>
      <c r="M8" s="33"/>
      <c r="N8" s="251">
        <f>I8/$I$249</f>
        <v>3.6257360144678624E-4</v>
      </c>
      <c r="O8" s="251">
        <f>N8</f>
        <v>3.6257360144678624E-4</v>
      </c>
      <c r="P8" s="252" t="s">
        <v>1916</v>
      </c>
      <c r="Q8" s="47"/>
      <c r="R8" s="33"/>
      <c r="S8" s="33"/>
      <c r="T8" s="33"/>
      <c r="U8" s="33"/>
      <c r="V8" s="33"/>
      <c r="W8" s="33"/>
    </row>
    <row r="9" spans="1:23" ht="51" x14ac:dyDescent="0.2">
      <c r="A9" s="39" t="s">
        <v>20</v>
      </c>
      <c r="B9" s="48">
        <v>20801</v>
      </c>
      <c r="C9" s="40" t="s">
        <v>19</v>
      </c>
      <c r="D9" s="41" t="str">
        <f>VLOOKUP(B9,'SERVIÇOS JUNHO-2025'!$A$1:$E$8877,3,0)</f>
        <v>Barracão para escritório com sanitário área 14.50m2, de chapa de compens. 12mm e pontalete 8x8cm, piso cimentado e cobertura de telha de fibroc. 6mm, incl. ponto de luz e cx. de inspeção, conf. projeto (2 utilizações)</v>
      </c>
      <c r="E9" s="40" t="str">
        <f>VLOOKUP(B9,'SERVIÇOS JUNHO-2025'!$A$1:$E$8877,4,0)</f>
        <v>m2</v>
      </c>
      <c r="F9" s="42">
        <f>VLOOKUP(B9,'MEMO CALCULO '!$B:$G,6,0)</f>
        <v>14.5</v>
      </c>
      <c r="G9" s="43">
        <f>VLOOKUP(B9,'SERVIÇOS JUNHO-2025'!$A$1:$E$8877,5,0)</f>
        <v>665.27</v>
      </c>
      <c r="H9" s="44">
        <f t="shared" si="0"/>
        <v>873.89867200000003</v>
      </c>
      <c r="I9" s="250">
        <f t="shared" si="1"/>
        <v>12671.530744</v>
      </c>
      <c r="K9" s="32"/>
      <c r="L9" s="33"/>
      <c r="M9" s="33"/>
      <c r="N9" s="251">
        <f>I9/$I$249</f>
        <v>1.4830622763663539E-3</v>
      </c>
      <c r="O9" s="251">
        <f t="shared" ref="O9:O72" si="2">O8+N9</f>
        <v>1.8456358778131401E-3</v>
      </c>
      <c r="P9" s="252" t="s">
        <v>1916</v>
      </c>
      <c r="Q9" s="47"/>
      <c r="R9" s="33"/>
      <c r="S9" s="33"/>
      <c r="T9" s="33"/>
      <c r="U9" s="33"/>
      <c r="V9" s="33"/>
      <c r="W9" s="33"/>
    </row>
    <row r="10" spans="1:23" ht="51" x14ac:dyDescent="0.2">
      <c r="A10" s="39" t="s">
        <v>21</v>
      </c>
      <c r="B10" s="48">
        <v>20803</v>
      </c>
      <c r="C10" s="40" t="s">
        <v>19</v>
      </c>
      <c r="D10" s="41" t="str">
        <f>VLOOKUP(B10,'SERVIÇOS JUNHO-2025'!$A$1:$E$8877,3,0)</f>
        <v>Barracão para depósito de cimento área de 10.90m2, de chapa de compensado 12mm e pontaletes 8x8cm, piso cimentado e cobertura de telhas de fibrocimento de 6mm, inclusive ponto de luz, conf. projeto (2 utilizações)</v>
      </c>
      <c r="E10" s="40" t="str">
        <f>VLOOKUP(B10,'SERVIÇOS JUNHO-2025'!$A$1:$E$8877,4,0)</f>
        <v>m2</v>
      </c>
      <c r="F10" s="42">
        <f>VLOOKUP(B10,'MEMO CALCULO '!$B:$G,6,0)</f>
        <v>10.9</v>
      </c>
      <c r="G10" s="43">
        <f>VLOOKUP(B10,'SERVIÇOS JUNHO-2025'!$A$1:$E$8877,5,0)</f>
        <v>414.14</v>
      </c>
      <c r="H10" s="44">
        <f t="shared" si="0"/>
        <v>544.01430400000004</v>
      </c>
      <c r="I10" s="250">
        <f t="shared" si="1"/>
        <v>5929.7559136000009</v>
      </c>
      <c r="K10" s="32"/>
      <c r="L10" s="33"/>
      <c r="M10" s="33"/>
      <c r="N10" s="251">
        <f>I10/$I$249</f>
        <v>6.9401222955518132E-4</v>
      </c>
      <c r="O10" s="251">
        <f t="shared" si="2"/>
        <v>2.5396481073683215E-3</v>
      </c>
      <c r="P10" s="252" t="s">
        <v>1916</v>
      </c>
      <c r="Q10" s="47"/>
      <c r="R10" s="33"/>
      <c r="S10" s="33"/>
      <c r="T10" s="33"/>
      <c r="U10" s="33"/>
      <c r="V10" s="33"/>
      <c r="W10" s="33"/>
    </row>
    <row r="11" spans="1:23" ht="38.25" x14ac:dyDescent="0.2">
      <c r="A11" s="39" t="s">
        <v>22</v>
      </c>
      <c r="B11" s="48">
        <v>20804</v>
      </c>
      <c r="C11" s="40" t="s">
        <v>19</v>
      </c>
      <c r="D11" s="41" t="str">
        <f>VLOOKUP(B11,'SERVIÇOS JUNHO-2025'!$A$1:$E$8877,3,0)</f>
        <v>Refeitório com paredes de chapa de compens. 12mm e pontaletes 8x8cm, piso ciment. e cobert. de telhas fibroc. 6mm, incl. ponto de luz e cx. de inspeção (cons. 1.21m2/func./turno), conf. projeto (2 utilização)</v>
      </c>
      <c r="E11" s="40" t="str">
        <f>VLOOKUP(B11,'SERVIÇOS JUNHO-2025'!$A$1:$E$8877,4,0)</f>
        <v>m2</v>
      </c>
      <c r="F11" s="42">
        <f>VLOOKUP(B11,'MEMO CALCULO '!$B:$G,6,0)</f>
        <v>14.5</v>
      </c>
      <c r="G11" s="43">
        <f>VLOOKUP(B11,'SERVIÇOS JUNHO-2025'!$A$1:$E$8877,5,0)</f>
        <v>403.14</v>
      </c>
      <c r="H11" s="44">
        <f t="shared" si="0"/>
        <v>529.56470400000001</v>
      </c>
      <c r="I11" s="250">
        <f t="shared" si="1"/>
        <v>7678.6882080000005</v>
      </c>
      <c r="K11" s="32"/>
      <c r="L11" s="33"/>
      <c r="M11" s="33"/>
      <c r="N11" s="251">
        <f>I11/$I$249</f>
        <v>8.987053769061162E-4</v>
      </c>
      <c r="O11" s="251">
        <f t="shared" si="2"/>
        <v>3.4383534842744377E-3</v>
      </c>
      <c r="P11" s="252" t="s">
        <v>1916</v>
      </c>
      <c r="Q11" s="47"/>
      <c r="R11" s="33"/>
      <c r="S11" s="33"/>
      <c r="T11" s="33"/>
      <c r="U11" s="33"/>
      <c r="V11" s="33"/>
      <c r="W11" s="33"/>
    </row>
    <row r="12" spans="1:23" ht="51" x14ac:dyDescent="0.2">
      <c r="A12" s="39" t="s">
        <v>23</v>
      </c>
      <c r="B12" s="48">
        <v>20809</v>
      </c>
      <c r="C12" s="40" t="s">
        <v>19</v>
      </c>
      <c r="D12" s="41" t="str">
        <f>VLOOKUP(B12,'SERVIÇOS JUNHO-2025'!$A$1:$E$8877,3,0)</f>
        <v>Galpão para corte e armação com área de 6.00m2, de peças de madeira 8x8cm e contraventamento de 5x7cm, cobertura de telhas de fibroc. de 6mm, inclusive ponto e cabo de alimentação da máquina, conf. projeto (2 utilizações)</v>
      </c>
      <c r="E12" s="40" t="str">
        <f>VLOOKUP(B12,'SERVIÇOS JUNHO-2025'!$A$1:$E$8877,4,0)</f>
        <v>m2</v>
      </c>
      <c r="F12" s="42">
        <f>VLOOKUP(B12,'MEMO CALCULO '!$B:$G,6,0)</f>
        <v>8</v>
      </c>
      <c r="G12" s="43">
        <f>VLOOKUP(B12,'SERVIÇOS JUNHO-2025'!$A$1:$E$8877,5,0)</f>
        <v>213.27</v>
      </c>
      <c r="H12" s="44">
        <f t="shared" si="0"/>
        <v>280.15147200000001</v>
      </c>
      <c r="I12" s="250">
        <f t="shared" si="1"/>
        <v>2241.2117760000001</v>
      </c>
      <c r="K12" s="32"/>
      <c r="L12" s="33"/>
      <c r="M12" s="33"/>
      <c r="N12" s="251">
        <f>I12/$I$249</f>
        <v>2.6230900634538517E-4</v>
      </c>
      <c r="O12" s="251">
        <f t="shared" si="2"/>
        <v>3.7006624906198229E-3</v>
      </c>
      <c r="P12" s="252" t="s">
        <v>1916</v>
      </c>
      <c r="Q12" s="47"/>
      <c r="R12" s="33"/>
      <c r="S12" s="33"/>
      <c r="T12" s="33"/>
      <c r="U12" s="33"/>
      <c r="V12" s="33"/>
      <c r="W12" s="33"/>
    </row>
    <row r="13" spans="1:23" ht="51" x14ac:dyDescent="0.2">
      <c r="A13" s="39" t="s">
        <v>24</v>
      </c>
      <c r="B13" s="48">
        <v>20708</v>
      </c>
      <c r="C13" s="40" t="s">
        <v>19</v>
      </c>
      <c r="D13" s="41" t="str">
        <f>VLOOKUP(B13,'SERVIÇOS JUNHO-2025'!$A$1:$E$8877,3,0)</f>
        <v>Galpão para serraria e carpintaria área 12.00m2, em peça de madeira 8x8cm e contraventamento de 5x7cm, cobertura de telha de fibroc. de 6mm, inclusive ponto e cabo de alimentação da máquina, conf. projeto (1 utilização)</v>
      </c>
      <c r="E13" s="40" t="str">
        <f>VLOOKUP(B13,'SERVIÇOS JUNHO-2025'!$A$1:$E$8877,4,0)</f>
        <v>m2</v>
      </c>
      <c r="F13" s="42">
        <f>VLOOKUP(B13,'MEMO CALCULO '!$B:$G,6,0)</f>
        <v>12</v>
      </c>
      <c r="G13" s="43">
        <f>VLOOKUP(B13,'SERVIÇOS JUNHO-2025'!$A$1:$E$8877,5,0)</f>
        <v>214.16</v>
      </c>
      <c r="H13" s="44">
        <f t="shared" si="0"/>
        <v>281.32057600000002</v>
      </c>
      <c r="I13" s="250">
        <f t="shared" si="1"/>
        <v>3375.846912</v>
      </c>
      <c r="K13" s="32"/>
      <c r="L13" s="33"/>
      <c r="M13" s="33"/>
      <c r="N13" s="251">
        <f>I13/$I$249</f>
        <v>3.9510547755610971E-4</v>
      </c>
      <c r="O13" s="251">
        <f t="shared" si="2"/>
        <v>4.0957679681759328E-3</v>
      </c>
      <c r="P13" s="252" t="s">
        <v>1916</v>
      </c>
      <c r="Q13" s="47"/>
      <c r="R13" s="33"/>
      <c r="S13" s="33"/>
      <c r="T13" s="33"/>
      <c r="U13" s="33"/>
      <c r="V13" s="33"/>
      <c r="W13" s="33"/>
    </row>
    <row r="14" spans="1:23" ht="25.5" x14ac:dyDescent="0.2">
      <c r="A14" s="39" t="s">
        <v>27</v>
      </c>
      <c r="B14" s="40">
        <v>10202</v>
      </c>
      <c r="C14" s="40" t="s">
        <v>19</v>
      </c>
      <c r="D14" s="41" t="str">
        <f>VLOOKUP(B14,'SERVIÇOS JUNHO-2025'!$A$1:$E$8877,3,0)</f>
        <v>Demolição manual de revestimento cerâmico/porcelanato (pisos), exclusive lastro, sem reaproveitamento</v>
      </c>
      <c r="E14" s="40" t="str">
        <f>VLOOKUP(B14,'SERVIÇOS JUNHO-2025'!$A$1:$E$8877,4,0)</f>
        <v>m2</v>
      </c>
      <c r="F14" s="42">
        <f>VLOOKUP(B14,'MEMO CALCULO '!$B:$G,6,0)</f>
        <v>2336.5100000000007</v>
      </c>
      <c r="G14" s="43">
        <f>VLOOKUP(B14,'SERVIÇOS JUNHO-2025'!$A$1:$E$8877,5,0)</f>
        <v>21.13</v>
      </c>
      <c r="H14" s="44">
        <f t="shared" si="0"/>
        <v>27.756368000000002</v>
      </c>
      <c r="I14" s="250">
        <f t="shared" si="1"/>
        <v>64853.031395680024</v>
      </c>
      <c r="K14" s="32"/>
      <c r="L14" s="33"/>
      <c r="M14" s="33"/>
      <c r="N14" s="251">
        <f>I14/$I$249</f>
        <v>7.5903287703798384E-3</v>
      </c>
      <c r="O14" s="251">
        <f t="shared" si="2"/>
        <v>1.1686096738555772E-2</v>
      </c>
      <c r="P14" s="252" t="s">
        <v>1916</v>
      </c>
      <c r="Q14" s="47"/>
      <c r="R14" s="33"/>
      <c r="S14" s="33"/>
      <c r="T14" s="33"/>
      <c r="U14" s="33"/>
      <c r="V14" s="33"/>
      <c r="W14" s="33"/>
    </row>
    <row r="15" spans="1:23" ht="25.5" x14ac:dyDescent="0.2">
      <c r="A15" s="39" t="s">
        <v>28</v>
      </c>
      <c r="B15" s="40">
        <v>10206</v>
      </c>
      <c r="C15" s="40" t="s">
        <v>19</v>
      </c>
      <c r="D15" s="41" t="str">
        <f>VLOOKUP(B15,'SERVIÇOS JUNHO-2025'!$A$1:$E$8877,3,0)</f>
        <v>Demolição manual de revestimento cerâmico/porcelanato (parede), exclusive emboço/reboco, sem reaproveitamento</v>
      </c>
      <c r="E15" s="40" t="str">
        <f>VLOOKUP(B15,'SERVIÇOS JUNHO-2025'!$A$1:$E$8877,4,0)</f>
        <v>m2</v>
      </c>
      <c r="F15" s="42">
        <f>VLOOKUP(B15,'MEMO CALCULO '!$B:$G,6,0)</f>
        <v>464.78000000000003</v>
      </c>
      <c r="G15" s="43">
        <f>VLOOKUP(B15,'SERVIÇOS JUNHO-2025'!$A$1:$E$8877,5,0)</f>
        <v>23.54</v>
      </c>
      <c r="H15" s="44">
        <f t="shared" si="0"/>
        <v>30.922144000000003</v>
      </c>
      <c r="I15" s="250">
        <f t="shared" si="1"/>
        <v>14371.994088320002</v>
      </c>
      <c r="K15" s="32"/>
      <c r="L15" s="33"/>
      <c r="M15" s="33"/>
      <c r="N15" s="251">
        <f>I15/$I$249</f>
        <v>1.6820826701336095E-3</v>
      </c>
      <c r="O15" s="251">
        <f t="shared" si="2"/>
        <v>1.3368179408689382E-2</v>
      </c>
      <c r="P15" s="252" t="s">
        <v>1916</v>
      </c>
      <c r="Q15" s="47"/>
      <c r="R15" s="33"/>
      <c r="S15" s="33"/>
      <c r="T15" s="33"/>
      <c r="U15" s="33"/>
      <c r="V15" s="33"/>
      <c r="W15" s="33"/>
    </row>
    <row r="16" spans="1:23" ht="25.5" x14ac:dyDescent="0.2">
      <c r="A16" s="39" t="s">
        <v>29</v>
      </c>
      <c r="B16" s="40">
        <v>10209</v>
      </c>
      <c r="C16" s="40" t="s">
        <v>19</v>
      </c>
      <c r="D16" s="41" t="str">
        <f>VLOOKUP(B16,'SERVIÇOS JUNHO-2025'!$A$1:$E$8877,3,0)</f>
        <v>Demolição manual de alvenaria de bloco furado (cerâmico), sem reaproveitamento</v>
      </c>
      <c r="E16" s="40" t="str">
        <f>VLOOKUP(B16,'SERVIÇOS JUNHO-2025'!$A$1:$E$8877,4,0)</f>
        <v>m3</v>
      </c>
      <c r="F16" s="42">
        <f>VLOOKUP(B16,'MEMO CALCULO '!$B:$G,6,0)</f>
        <v>19.059999999999999</v>
      </c>
      <c r="G16" s="43">
        <f>VLOOKUP(B16,'SERVIÇOS JUNHO-2025'!$A$1:$E$8877,5,0)</f>
        <v>59.61</v>
      </c>
      <c r="H16" s="44">
        <f t="shared" si="0"/>
        <v>78.303696000000002</v>
      </c>
      <c r="I16" s="250">
        <f t="shared" si="1"/>
        <v>1492.4684457599999</v>
      </c>
      <c r="K16" s="32"/>
      <c r="L16" s="33"/>
      <c r="M16" s="33"/>
      <c r="N16" s="251">
        <f>I16/$I$249</f>
        <v>1.7467689541942997E-4</v>
      </c>
      <c r="O16" s="251">
        <f t="shared" si="2"/>
        <v>1.3542856304108812E-2</v>
      </c>
      <c r="P16" s="252" t="s">
        <v>1916</v>
      </c>
      <c r="Q16" s="47"/>
      <c r="R16" s="33"/>
      <c r="S16" s="33"/>
      <c r="T16" s="33"/>
      <c r="U16" s="33"/>
      <c r="V16" s="33"/>
      <c r="W16" s="33"/>
    </row>
    <row r="17" spans="1:23" x14ac:dyDescent="0.2">
      <c r="A17" s="39" t="s">
        <v>30</v>
      </c>
      <c r="B17" s="40">
        <v>10210</v>
      </c>
      <c r="C17" s="40" t="s">
        <v>19</v>
      </c>
      <c r="D17" s="41" t="str">
        <f>VLOOKUP(B17,'SERVIÇOS JUNHO-2025'!$A$1:$E$8877,3,0)</f>
        <v>Demolição manual de concreto simples, sem reaproveitamento</v>
      </c>
      <c r="E17" s="40" t="str">
        <f>VLOOKUP(B17,'SERVIÇOS JUNHO-2025'!$A$1:$E$8877,4,0)</f>
        <v>m3</v>
      </c>
      <c r="F17" s="42">
        <f>VLOOKUP(B17,'MEMO CALCULO '!$B:$G,6,0)</f>
        <v>0.35</v>
      </c>
      <c r="G17" s="43">
        <f>VLOOKUP(B17,'SERVIÇOS JUNHO-2025'!$A$1:$E$8877,5,0)</f>
        <v>225.81</v>
      </c>
      <c r="H17" s="44">
        <f t="shared" si="0"/>
        <v>296.62401600000004</v>
      </c>
      <c r="I17" s="250">
        <f t="shared" si="1"/>
        <v>103.81840560000001</v>
      </c>
      <c r="K17" s="32"/>
      <c r="L17" s="33"/>
      <c r="M17" s="33"/>
      <c r="N17" s="251">
        <f>I17/$I$249</f>
        <v>1.2150794094925445E-5</v>
      </c>
      <c r="O17" s="251">
        <f t="shared" si="2"/>
        <v>1.3555007098203738E-2</v>
      </c>
      <c r="P17" s="252" t="s">
        <v>1916</v>
      </c>
      <c r="Q17" s="47"/>
      <c r="R17" s="33"/>
      <c r="S17" s="33"/>
      <c r="T17" s="33"/>
      <c r="U17" s="33"/>
      <c r="V17" s="33"/>
      <c r="W17" s="33"/>
    </row>
    <row r="18" spans="1:23" ht="25.5" x14ac:dyDescent="0.2">
      <c r="A18" s="39" t="s">
        <v>31</v>
      </c>
      <c r="B18" s="40">
        <v>10255</v>
      </c>
      <c r="C18" s="40" t="s">
        <v>19</v>
      </c>
      <c r="D18" s="41" t="str">
        <f>VLOOKUP(B18,'SERVIÇOS JUNHO-2025'!$A$1:$E$8877,3,0)</f>
        <v>Remoção manual de telhas cerâmicas, tipo colonial, inclusive cumeeira, sem reaproveitamento</v>
      </c>
      <c r="E18" s="40" t="str">
        <f>VLOOKUP(B18,'SERVIÇOS JUNHO-2025'!$A$1:$E$8877,4,0)</f>
        <v>m2</v>
      </c>
      <c r="F18" s="42">
        <f>VLOOKUP(B18,'MEMO CALCULO '!$B:$G,6,0)</f>
        <v>1444.76</v>
      </c>
      <c r="G18" s="43">
        <f>VLOOKUP(B18,'SERVIÇOS JUNHO-2025'!$A$1:$E$8877,5,0)</f>
        <v>15.67</v>
      </c>
      <c r="H18" s="44">
        <f t="shared" si="0"/>
        <v>20.584112000000001</v>
      </c>
      <c r="I18" s="250">
        <f t="shared" si="1"/>
        <v>29739.10165312</v>
      </c>
      <c r="K18" s="32"/>
      <c r="L18" s="33"/>
      <c r="M18" s="33"/>
      <c r="N18" s="251">
        <f>I18/$I$249</f>
        <v>3.4806323470943194E-3</v>
      </c>
      <c r="O18" s="251">
        <f t="shared" si="2"/>
        <v>1.7035639445298057E-2</v>
      </c>
      <c r="P18" s="252" t="s">
        <v>1916</v>
      </c>
      <c r="Q18" s="47"/>
      <c r="R18" s="47"/>
      <c r="S18" s="47"/>
      <c r="T18" s="47"/>
      <c r="U18" s="47"/>
      <c r="V18" s="33"/>
      <c r="W18" s="33"/>
    </row>
    <row r="19" spans="1:23" ht="25.5" x14ac:dyDescent="0.2">
      <c r="A19" s="39" t="s">
        <v>32</v>
      </c>
      <c r="B19" s="40">
        <v>10326</v>
      </c>
      <c r="C19" s="40" t="s">
        <v>19</v>
      </c>
      <c r="D19" s="41" t="str">
        <f>VLOOKUP(B19,'SERVIÇOS JUNHO-2025'!$A$1:$E$8877,3,0)</f>
        <v>Remoção manual de trama de madeira para cobertura, com reaproveitamento</v>
      </c>
      <c r="E19" s="40" t="str">
        <f>VLOOKUP(B19,'SERVIÇOS JUNHO-2025'!$A$1:$E$8877,4,0)</f>
        <v>m2</v>
      </c>
      <c r="F19" s="42">
        <f>VLOOKUP(B19,'MEMO CALCULO '!$B:$G,6,0)</f>
        <v>1444.76</v>
      </c>
      <c r="G19" s="43">
        <f>VLOOKUP(B19,'SERVIÇOS JUNHO-2025'!$A$1:$E$8877,5,0)</f>
        <v>31.9</v>
      </c>
      <c r="H19" s="44">
        <f t="shared" si="0"/>
        <v>41.903840000000002</v>
      </c>
      <c r="I19" s="250">
        <f t="shared" si="1"/>
        <v>60540.991878400004</v>
      </c>
      <c r="K19" s="32"/>
      <c r="L19" s="33"/>
      <c r="M19" s="33"/>
      <c r="N19" s="251">
        <f>I19/$I$249</f>
        <v>7.0856523211428714E-3</v>
      </c>
      <c r="O19" s="251">
        <f t="shared" si="2"/>
        <v>2.4121291766440928E-2</v>
      </c>
      <c r="P19" s="252" t="s">
        <v>1916</v>
      </c>
      <c r="Q19" s="47"/>
      <c r="R19" s="47"/>
      <c r="S19" s="47"/>
      <c r="T19" s="47"/>
      <c r="U19" s="47"/>
      <c r="V19" s="33"/>
      <c r="W19" s="33"/>
    </row>
    <row r="20" spans="1:23" x14ac:dyDescent="0.2">
      <c r="A20" s="39" t="s">
        <v>33</v>
      </c>
      <c r="B20" s="40">
        <v>10238</v>
      </c>
      <c r="C20" s="40" t="s">
        <v>19</v>
      </c>
      <c r="D20" s="41" t="str">
        <f>VLOOKUP(B20,'SERVIÇOS JUNHO-2025'!$A$1:$E$8877,3,0)</f>
        <v>Apicoamento manual de superfície revestida com argamassa</v>
      </c>
      <c r="E20" s="40" t="str">
        <f>VLOOKUP(B20,'SERVIÇOS JUNHO-2025'!$A$1:$E$8877,4,0)</f>
        <v>m2</v>
      </c>
      <c r="F20" s="42">
        <f>VLOOKUP(B20,'MEMO CALCULO '!$B:$G,6,0)</f>
        <v>1894.8700000000001</v>
      </c>
      <c r="G20" s="43">
        <f>VLOOKUP(B20,'SERVIÇOS JUNHO-2025'!$A$1:$E$8877,5,0)</f>
        <v>11.14</v>
      </c>
      <c r="H20" s="44">
        <f t="shared" si="0"/>
        <v>14.633504000000002</v>
      </c>
      <c r="I20" s="250">
        <f t="shared" si="1"/>
        <v>27728.587724480007</v>
      </c>
      <c r="K20" s="32"/>
      <c r="L20" s="33"/>
      <c r="M20" s="33"/>
      <c r="N20" s="251">
        <f>I20/$I$249</f>
        <v>3.2453239677111148E-3</v>
      </c>
      <c r="O20" s="251">
        <f t="shared" si="2"/>
        <v>2.7366615734152042E-2</v>
      </c>
      <c r="P20" s="252" t="s">
        <v>1916</v>
      </c>
      <c r="Q20" s="47"/>
      <c r="R20" s="47"/>
      <c r="S20" s="47"/>
      <c r="T20" s="47"/>
      <c r="U20" s="47"/>
      <c r="V20" s="33"/>
      <c r="W20" s="33"/>
    </row>
    <row r="21" spans="1:23" ht="25.5" x14ac:dyDescent="0.2">
      <c r="A21" s="39" t="s">
        <v>34</v>
      </c>
      <c r="B21" s="40">
        <v>10212</v>
      </c>
      <c r="C21" s="40" t="s">
        <v>19</v>
      </c>
      <c r="D21" s="41" t="str">
        <f>VLOOKUP(B21,'SERVIÇOS JUNHO-2025'!$A$1:$E$8877,3,0)</f>
        <v>Retirada manual cuidadosa de pavimento em paralelepípedos, inclusive limpeza e empilhamento para reaproveitamento</v>
      </c>
      <c r="E21" s="40" t="str">
        <f>VLOOKUP(B21,'SERVIÇOS JUNHO-2025'!$A$1:$E$8877,4,0)</f>
        <v>m2</v>
      </c>
      <c r="F21" s="42">
        <f>VLOOKUP(B21,'MEMO CALCULO '!$B:$G,6,0)</f>
        <v>2173.4499999999998</v>
      </c>
      <c r="G21" s="43">
        <f>VLOOKUP(B21,'SERVIÇOS JUNHO-2025'!$A$1:$E$8877,5,0)</f>
        <v>21.51</v>
      </c>
      <c r="H21" s="44">
        <f t="shared" si="0"/>
        <v>28.255536000000003</v>
      </c>
      <c r="I21" s="250">
        <f t="shared" si="1"/>
        <v>61411.994719200004</v>
      </c>
      <c r="K21" s="32"/>
      <c r="L21" s="33"/>
      <c r="M21" s="33"/>
      <c r="N21" s="251">
        <f>I21/$I$249</f>
        <v>7.1875935531767405E-3</v>
      </c>
      <c r="O21" s="251">
        <f t="shared" si="2"/>
        <v>3.4554209287328781E-2</v>
      </c>
      <c r="P21" s="252" t="s">
        <v>1916</v>
      </c>
      <c r="Q21" s="47"/>
      <c r="R21" s="47"/>
      <c r="S21" s="47"/>
      <c r="T21" s="47"/>
      <c r="U21" s="47"/>
      <c r="V21" s="33"/>
      <c r="W21" s="33"/>
    </row>
    <row r="22" spans="1:23" x14ac:dyDescent="0.2">
      <c r="A22" s="39" t="s">
        <v>35</v>
      </c>
      <c r="B22" s="40">
        <v>10216</v>
      </c>
      <c r="C22" s="40" t="s">
        <v>19</v>
      </c>
      <c r="D22" s="41" t="str">
        <f>VLOOKUP(B22,'SERVIÇOS JUNHO-2025'!$A$1:$E$8877,3,0)</f>
        <v>Retirada manual de meio-fio de concreto, sem reaproveitamento</v>
      </c>
      <c r="E22" s="40" t="str">
        <f>VLOOKUP(B22,'SERVIÇOS JUNHO-2025'!$A$1:$E$8877,4,0)</f>
        <v>m</v>
      </c>
      <c r="F22" s="42">
        <f>VLOOKUP(B22,'MEMO CALCULO '!$B:$G,6,0)</f>
        <v>199.93</v>
      </c>
      <c r="G22" s="43">
        <f>VLOOKUP(B22,'SERVIÇOS JUNHO-2025'!$A$1:$E$8877,5,0)</f>
        <v>11.14</v>
      </c>
      <c r="H22" s="44">
        <f t="shared" si="0"/>
        <v>14.633504000000002</v>
      </c>
      <c r="I22" s="250">
        <f t="shared" si="1"/>
        <v>2925.6764547200005</v>
      </c>
      <c r="K22" s="32"/>
      <c r="L22" s="33"/>
      <c r="M22" s="33"/>
      <c r="N22" s="251">
        <f>I22/$I$249</f>
        <v>3.4241801330143134E-4</v>
      </c>
      <c r="O22" s="251">
        <f t="shared" si="2"/>
        <v>3.4896627300630215E-2</v>
      </c>
      <c r="P22" s="252" t="s">
        <v>1916</v>
      </c>
      <c r="Q22" s="47"/>
      <c r="R22" s="47"/>
      <c r="S22" s="47"/>
      <c r="T22" s="47"/>
      <c r="U22" s="47"/>
      <c r="V22" s="33"/>
      <c r="W22" s="33"/>
    </row>
    <row r="23" spans="1:23" ht="25.5" x14ac:dyDescent="0.2">
      <c r="A23" s="39" t="s">
        <v>36</v>
      </c>
      <c r="B23" s="40">
        <v>10214</v>
      </c>
      <c r="C23" s="40" t="s">
        <v>19</v>
      </c>
      <c r="D23" s="41" t="str">
        <f>VLOOKUP(B23,'SERVIÇOS JUNHO-2025'!$A$1:$E$8877,3,0)</f>
        <v>Retirada manual de portas e janelas de madeira, inclusive batentes (marcos), sem reaproveitamento</v>
      </c>
      <c r="E23" s="40" t="str">
        <f>VLOOKUP(B23,'SERVIÇOS JUNHO-2025'!$A$1:$E$8877,4,0)</f>
        <v>m2</v>
      </c>
      <c r="F23" s="42">
        <f>VLOOKUP(B23,'MEMO CALCULO '!$B:$G,6,0)</f>
        <v>380.85</v>
      </c>
      <c r="G23" s="43">
        <f>VLOOKUP(B23,'SERVIÇOS JUNHO-2025'!$A$1:$E$8877,5,0)</f>
        <v>23.54</v>
      </c>
      <c r="H23" s="44">
        <f t="shared" si="0"/>
        <v>30.922144000000003</v>
      </c>
      <c r="I23" s="250">
        <f t="shared" si="1"/>
        <v>11776.698542400001</v>
      </c>
      <c r="K23" s="32"/>
      <c r="L23" s="33"/>
      <c r="M23" s="33"/>
      <c r="N23" s="251">
        <f>I23/$I$249</f>
        <v>1.3783320816738783E-3</v>
      </c>
      <c r="O23" s="251">
        <f t="shared" si="2"/>
        <v>3.6274959382304094E-2</v>
      </c>
      <c r="P23" s="252" t="s">
        <v>1916</v>
      </c>
      <c r="Q23" s="47"/>
      <c r="R23" s="47"/>
      <c r="S23" s="47"/>
      <c r="T23" s="47"/>
      <c r="U23" s="47"/>
      <c r="V23" s="33"/>
      <c r="W23" s="33"/>
    </row>
    <row r="24" spans="1:23" x14ac:dyDescent="0.2">
      <c r="A24" s="39" t="s">
        <v>37</v>
      </c>
      <c r="B24" s="48">
        <v>10215</v>
      </c>
      <c r="C24" s="40" t="s">
        <v>19</v>
      </c>
      <c r="D24" s="41" t="str">
        <f>VLOOKUP(B24,'SERVIÇOS JUNHO-2025'!$A$1:$E$8877,3,0)</f>
        <v>Retirada de esquadrias metálicas</v>
      </c>
      <c r="E24" s="40" t="str">
        <f>VLOOKUP(B24,'SERVIÇOS JUNHO-2025'!$A$1:$E$8877,4,0)</f>
        <v>m2</v>
      </c>
      <c r="F24" s="42">
        <f>VLOOKUP(B24,'MEMO CALCULO '!$B:$G,6,0)</f>
        <v>32.699999999999996</v>
      </c>
      <c r="G24" s="43">
        <f>VLOOKUP(B24,'SERVIÇOS JUNHO-2025'!$A$1:$E$8877,5,0)</f>
        <v>11.14</v>
      </c>
      <c r="H24" s="44">
        <f t="shared" si="0"/>
        <v>14.633504000000002</v>
      </c>
      <c r="I24" s="250">
        <f t="shared" si="1"/>
        <v>478.51558080000001</v>
      </c>
      <c r="K24" s="32"/>
      <c r="L24" s="33"/>
      <c r="M24" s="33"/>
      <c r="N24" s="251">
        <f>I24/$I$249</f>
        <v>5.6004946906201182E-5</v>
      </c>
      <c r="O24" s="251">
        <f t="shared" si="2"/>
        <v>3.6330964329210298E-2</v>
      </c>
      <c r="P24" s="252" t="s">
        <v>1916</v>
      </c>
      <c r="Q24" s="47"/>
      <c r="R24" s="47"/>
      <c r="S24" s="47"/>
      <c r="T24" s="47"/>
      <c r="U24" s="47"/>
      <c r="V24" s="33"/>
      <c r="W24" s="33"/>
    </row>
    <row r="25" spans="1:23" ht="25.5" x14ac:dyDescent="0.2">
      <c r="A25" s="39" t="s">
        <v>38</v>
      </c>
      <c r="B25" s="48">
        <v>10225</v>
      </c>
      <c r="C25" s="40" t="s">
        <v>19</v>
      </c>
      <c r="D25" s="41" t="str">
        <f>VLOOKUP(B25,'SERVIÇOS JUNHO-2025'!$A$1:$E$8877,3,0)</f>
        <v>Retirada de bancada em granito, inclusive remoção de rodabanca e cantoneiras de fixação, sem reaproveitamento</v>
      </c>
      <c r="E25" s="40" t="str">
        <f>VLOOKUP(B25,'SERVIÇOS JUNHO-2025'!$A$1:$E$8877,4,0)</f>
        <v>m2</v>
      </c>
      <c r="F25" s="42">
        <f>VLOOKUP(B25,'MEMO CALCULO '!$B:$G,6,0)</f>
        <v>69.88</v>
      </c>
      <c r="G25" s="43">
        <f>VLOOKUP(B25,'SERVIÇOS JUNHO-2025'!$A$1:$E$8877,5,0)</f>
        <v>35.29</v>
      </c>
      <c r="H25" s="44">
        <f t="shared" si="0"/>
        <v>46.356944000000006</v>
      </c>
      <c r="I25" s="250">
        <f t="shared" si="1"/>
        <v>3239.4232467200004</v>
      </c>
      <c r="K25" s="32"/>
      <c r="L25" s="33"/>
      <c r="M25" s="33"/>
      <c r="N25" s="251">
        <f>I25/$I$249</f>
        <v>3.7913859907331879E-4</v>
      </c>
      <c r="O25" s="251">
        <f t="shared" si="2"/>
        <v>3.6710102928283618E-2</v>
      </c>
      <c r="P25" s="252" t="s">
        <v>1916</v>
      </c>
      <c r="Q25" s="47"/>
      <c r="R25" s="47"/>
      <c r="S25" s="47"/>
      <c r="T25" s="47"/>
      <c r="U25" s="47"/>
      <c r="V25" s="33"/>
      <c r="W25" s="33"/>
    </row>
    <row r="26" spans="1:23" ht="25.5" x14ac:dyDescent="0.2">
      <c r="A26" s="39" t="s">
        <v>39</v>
      </c>
      <c r="B26" s="48">
        <v>10286</v>
      </c>
      <c r="C26" s="40" t="s">
        <v>19</v>
      </c>
      <c r="D26" s="41" t="str">
        <f>VLOOKUP(B26,'SERVIÇOS JUNHO-2025'!$A$1:$E$8877,3,0)</f>
        <v>Retirada manual de divisória de granito, inclusive remoção de calafetagem e demolição de argamassa de chumbamento, sem reaproveitamento</v>
      </c>
      <c r="E26" s="40" t="str">
        <f>VLOOKUP(B26,'SERVIÇOS JUNHO-2025'!$A$1:$E$8877,4,0)</f>
        <v>m2</v>
      </c>
      <c r="F26" s="42">
        <f>VLOOKUP(B26,'MEMO CALCULO '!$B:$G,6,0)</f>
        <v>60.71</v>
      </c>
      <c r="G26" s="43">
        <f>VLOOKUP(B26,'SERVIÇOS JUNHO-2025'!$A$1:$E$8877,5,0)</f>
        <v>15.59</v>
      </c>
      <c r="H26" s="44">
        <f t="shared" si="0"/>
        <v>20.479024000000003</v>
      </c>
      <c r="I26" s="250">
        <f t="shared" si="1"/>
        <v>1243.2815470400001</v>
      </c>
      <c r="K26" s="32"/>
      <c r="L26" s="33"/>
      <c r="M26" s="33"/>
      <c r="N26" s="251">
        <f>I26/$I$249</f>
        <v>1.4551232984937504E-4</v>
      </c>
      <c r="O26" s="251">
        <f t="shared" si="2"/>
        <v>3.6855615258132995E-2</v>
      </c>
      <c r="P26" s="252" t="s">
        <v>1916</v>
      </c>
      <c r="Q26" s="47"/>
      <c r="R26" s="47"/>
      <c r="S26" s="47"/>
      <c r="T26" s="47"/>
      <c r="U26" s="47"/>
      <c r="V26" s="33"/>
      <c r="W26" s="33"/>
    </row>
    <row r="27" spans="1:23" x14ac:dyDescent="0.2">
      <c r="A27" s="39" t="s">
        <v>40</v>
      </c>
      <c r="B27" s="48">
        <v>10323</v>
      </c>
      <c r="C27" s="40" t="s">
        <v>19</v>
      </c>
      <c r="D27" s="41" t="str">
        <f>VLOOKUP(B27,'SERVIÇOS JUNHO-2025'!$A$1:$E$8877,3,0)</f>
        <v>Retirada de torneira, sem reaproveitamento</v>
      </c>
      <c r="E27" s="40" t="str">
        <f>VLOOKUP(B27,'SERVIÇOS JUNHO-2025'!$A$1:$E$8877,4,0)</f>
        <v>und</v>
      </c>
      <c r="F27" s="42">
        <f>VLOOKUP(B27,'MEMO CALCULO '!$B:$G,6,0)</f>
        <v>66</v>
      </c>
      <c r="G27" s="43">
        <f>VLOOKUP(B27,'SERVIÇOS JUNHO-2025'!$A$1:$E$8877,5,0)</f>
        <v>8.08</v>
      </c>
      <c r="H27" s="44">
        <f t="shared" si="0"/>
        <v>10.613888000000001</v>
      </c>
      <c r="I27" s="250">
        <f t="shared" si="1"/>
        <v>700.51660800000002</v>
      </c>
      <c r="K27" s="32"/>
      <c r="L27" s="33"/>
      <c r="M27" s="33"/>
      <c r="N27" s="251">
        <f>I27/$I$249</f>
        <v>8.1987707427126996E-5</v>
      </c>
      <c r="O27" s="251">
        <f t="shared" si="2"/>
        <v>3.6937602965560125E-2</v>
      </c>
      <c r="P27" s="252" t="s">
        <v>1916</v>
      </c>
      <c r="Q27" s="47"/>
      <c r="R27" s="47"/>
      <c r="S27" s="47"/>
      <c r="T27" s="47"/>
      <c r="U27" s="47"/>
      <c r="V27" s="33"/>
      <c r="W27" s="33"/>
    </row>
    <row r="28" spans="1:23" ht="25.5" x14ac:dyDescent="0.2">
      <c r="A28" s="39" t="s">
        <v>41</v>
      </c>
      <c r="B28" s="48">
        <v>10223</v>
      </c>
      <c r="C28" s="40" t="s">
        <v>19</v>
      </c>
      <c r="D28" s="41" t="str">
        <f>VLOOKUP(B28,'SERVIÇOS JUNHO-2025'!$A$1:$E$8877,3,0)</f>
        <v>Retirada manual de louças sanitárias, inclusive vedação dos pontos de esgoto e água fria, sem reaproveitamento</v>
      </c>
      <c r="E28" s="40" t="str">
        <f>VLOOKUP(B28,'SERVIÇOS JUNHO-2025'!$A$1:$E$8877,4,0)</f>
        <v>und</v>
      </c>
      <c r="F28" s="42">
        <f>VLOOKUP(B28,'MEMO CALCULO '!$B:$G,6,0)</f>
        <v>57</v>
      </c>
      <c r="G28" s="43">
        <f>VLOOKUP(B28,'SERVIÇOS JUNHO-2025'!$A$1:$E$8877,5,0)</f>
        <v>13.74</v>
      </c>
      <c r="H28" s="44">
        <f t="shared" si="0"/>
        <v>18.048864000000002</v>
      </c>
      <c r="I28" s="250">
        <f t="shared" si="1"/>
        <v>1028.7852480000001</v>
      </c>
      <c r="K28" s="32"/>
      <c r="L28" s="33"/>
      <c r="M28" s="33"/>
      <c r="N28" s="251">
        <f>I28/$I$249</f>
        <v>1.204079146091684E-4</v>
      </c>
      <c r="O28" s="251">
        <f t="shared" si="2"/>
        <v>3.7058010880169294E-2</v>
      </c>
      <c r="P28" s="252" t="s">
        <v>1916</v>
      </c>
      <c r="Q28" s="47"/>
      <c r="R28" s="47"/>
      <c r="S28" s="47"/>
      <c r="T28" s="47"/>
      <c r="U28" s="47"/>
      <c r="V28" s="33"/>
      <c r="W28" s="33"/>
    </row>
    <row r="29" spans="1:23" ht="38.25" x14ac:dyDescent="0.2">
      <c r="A29" s="39" t="s">
        <v>42</v>
      </c>
      <c r="B29" s="48">
        <v>10224</v>
      </c>
      <c r="C29" s="40" t="s">
        <v>19</v>
      </c>
      <c r="D29" s="41" t="str">
        <f>VLOOKUP(B29,'SERVIÇOS JUNHO-2025'!$A$1:$E$8877,3,0)</f>
        <v>Retirada manual de grades, gradis, alambrados, cercas e portões metálicos, inclusive remoção de argamassa de chumbamento, acessórios de fixação e corte de soldas</v>
      </c>
      <c r="E29" s="40" t="str">
        <f>VLOOKUP(B29,'SERVIÇOS JUNHO-2025'!$A$1:$E$8877,4,0)</f>
        <v>m2</v>
      </c>
      <c r="F29" s="42">
        <f>VLOOKUP(B29,'MEMO CALCULO '!$B:$G,6,0)</f>
        <v>103.67999999999999</v>
      </c>
      <c r="G29" s="43">
        <f>VLOOKUP(B29,'SERVIÇOS JUNHO-2025'!$A$1:$E$8877,5,0)</f>
        <v>13.7</v>
      </c>
      <c r="H29" s="44">
        <f t="shared" si="0"/>
        <v>17.996320000000001</v>
      </c>
      <c r="I29" s="250">
        <f t="shared" si="1"/>
        <v>1865.8584575999998</v>
      </c>
      <c r="K29" s="32"/>
      <c r="L29" s="33"/>
      <c r="M29" s="33"/>
      <c r="N29" s="251">
        <f>I29/$I$249</f>
        <v>2.1837805924244298E-4</v>
      </c>
      <c r="O29" s="251">
        <f t="shared" si="2"/>
        <v>3.7276388939411736E-2</v>
      </c>
      <c r="P29" s="252" t="s">
        <v>1916</v>
      </c>
      <c r="Q29" s="47"/>
      <c r="R29" s="47"/>
      <c r="S29" s="47"/>
      <c r="T29" s="47"/>
      <c r="U29" s="47"/>
      <c r="V29" s="33"/>
      <c r="W29" s="33"/>
    </row>
    <row r="30" spans="1:23" x14ac:dyDescent="0.2">
      <c r="A30" s="39" t="s">
        <v>43</v>
      </c>
      <c r="B30" s="48">
        <v>10240</v>
      </c>
      <c r="C30" s="40" t="s">
        <v>19</v>
      </c>
      <c r="D30" s="41" t="str">
        <f>VLOOKUP(B30,'SERVIÇOS JUNHO-2025'!$A$1:$E$8877,3,0)</f>
        <v>Retirada manual de interruptores e tomadas, sem reaproveitamento</v>
      </c>
      <c r="E30" s="40" t="str">
        <f>VLOOKUP(B30,'SERVIÇOS JUNHO-2025'!$A$1:$E$8877,4,0)</f>
        <v>und</v>
      </c>
      <c r="F30" s="42">
        <f>VLOOKUP(B30,'MEMO CALCULO '!$B:$G,6,0)</f>
        <v>537</v>
      </c>
      <c r="G30" s="43">
        <f>VLOOKUP(B30,'SERVIÇOS JUNHO-2025'!$A$1:$E$8877,5,0)</f>
        <v>0.63</v>
      </c>
      <c r="H30" s="44">
        <f t="shared" si="0"/>
        <v>0.82756800000000008</v>
      </c>
      <c r="I30" s="250">
        <f t="shared" si="1"/>
        <v>444.40401600000007</v>
      </c>
      <c r="K30" s="32"/>
      <c r="L30" s="33"/>
      <c r="M30" s="33"/>
      <c r="N30" s="251">
        <f>I30/$I$249</f>
        <v>5.2012566193503109E-5</v>
      </c>
      <c r="O30" s="251">
        <f t="shared" si="2"/>
        <v>3.7328401505605242E-2</v>
      </c>
      <c r="P30" s="252" t="s">
        <v>1916</v>
      </c>
      <c r="Q30" s="47"/>
      <c r="R30" s="47"/>
      <c r="S30" s="47"/>
      <c r="T30" s="47"/>
      <c r="U30" s="47"/>
      <c r="V30" s="33"/>
      <c r="W30" s="33"/>
    </row>
    <row r="31" spans="1:23" ht="25.5" x14ac:dyDescent="0.2">
      <c r="A31" s="39" t="s">
        <v>44</v>
      </c>
      <c r="B31" s="48">
        <v>10271</v>
      </c>
      <c r="C31" s="40" t="s">
        <v>19</v>
      </c>
      <c r="D31" s="41" t="str">
        <f>VLOOKUP(B31,'SERVIÇOS JUNHO-2025'!$A$1:$E$8877,3,0)</f>
        <v>Retirada manual de caixas/quadros elétricos de embutir, com dimensões máximas até 600 x 800 x 120mm, sem reaproveitamento</v>
      </c>
      <c r="E31" s="40" t="str">
        <f>VLOOKUP(B31,'SERVIÇOS JUNHO-2025'!$A$1:$E$8877,4,0)</f>
        <v>und</v>
      </c>
      <c r="F31" s="42">
        <f>VLOOKUP(B31,'MEMO CALCULO '!$B:$G,6,0)</f>
        <v>12</v>
      </c>
      <c r="G31" s="43">
        <f>VLOOKUP(B31,'SERVIÇOS JUNHO-2025'!$A$1:$E$8877,5,0)</f>
        <v>18.52</v>
      </c>
      <c r="H31" s="44">
        <f t="shared" si="0"/>
        <v>24.327872000000003</v>
      </c>
      <c r="I31" s="250">
        <f t="shared" si="1"/>
        <v>291.93446400000005</v>
      </c>
      <c r="K31" s="32"/>
      <c r="L31" s="33"/>
      <c r="M31" s="33"/>
      <c r="N31" s="251">
        <f>I31/$I$249</f>
        <v>3.4167694454329254E-5</v>
      </c>
      <c r="O31" s="251">
        <f t="shared" si="2"/>
        <v>3.7362569200059571E-2</v>
      </c>
      <c r="P31" s="252" t="s">
        <v>1916</v>
      </c>
      <c r="Q31" s="47"/>
      <c r="R31" s="47"/>
      <c r="S31" s="47"/>
      <c r="T31" s="47"/>
      <c r="U31" s="47"/>
      <c r="V31" s="33"/>
      <c r="W31" s="33"/>
    </row>
    <row r="32" spans="1:23" ht="25.5" x14ac:dyDescent="0.2">
      <c r="A32" s="39" t="s">
        <v>45</v>
      </c>
      <c r="B32" s="48">
        <v>10329</v>
      </c>
      <c r="C32" s="40" t="s">
        <v>19</v>
      </c>
      <c r="D32" s="41" t="str">
        <f>VLOOKUP(B32,'SERVIÇOS JUNHO-2025'!$A$1:$E$8877,3,0)</f>
        <v>Retirada manual de disjuntor monofásico, bifásico ou trifásico, sem reaproveitamento</v>
      </c>
      <c r="E32" s="40" t="str">
        <f>VLOOKUP(B32,'SERVIÇOS JUNHO-2025'!$A$1:$E$8877,4,0)</f>
        <v>und</v>
      </c>
      <c r="F32" s="42">
        <f>VLOOKUP(B32,'MEMO CALCULO '!$B:$G,6,0)</f>
        <v>4</v>
      </c>
      <c r="G32" s="43">
        <f>VLOOKUP(B32,'SERVIÇOS JUNHO-2025'!$A$1:$E$8877,5,0)</f>
        <v>6.53</v>
      </c>
      <c r="H32" s="44">
        <f t="shared" si="0"/>
        <v>8.577808000000001</v>
      </c>
      <c r="I32" s="250">
        <f t="shared" si="1"/>
        <v>34.311232000000004</v>
      </c>
      <c r="K32" s="32"/>
      <c r="L32" s="33"/>
      <c r="M32" s="33"/>
      <c r="N32" s="251">
        <f>I32/$I$249</f>
        <v>4.0157495461981645E-6</v>
      </c>
      <c r="O32" s="251">
        <f t="shared" si="2"/>
        <v>3.736658494960577E-2</v>
      </c>
      <c r="P32" s="252" t="s">
        <v>1916</v>
      </c>
      <c r="Q32" s="47"/>
      <c r="R32" s="47"/>
      <c r="S32" s="47"/>
      <c r="T32" s="47"/>
      <c r="U32" s="47"/>
      <c r="V32" s="33"/>
      <c r="W32" s="33"/>
    </row>
    <row r="33" spans="1:23" ht="25.5" x14ac:dyDescent="0.2">
      <c r="A33" s="39" t="s">
        <v>46</v>
      </c>
      <c r="B33" s="48">
        <v>10246</v>
      </c>
      <c r="C33" s="40" t="s">
        <v>19</v>
      </c>
      <c r="D33" s="41" t="str">
        <f>VLOOKUP(B33,'SERVIÇOS JUNHO-2025'!$A$1:$E$8877,3,0)</f>
        <v>Lixamento manual de parede com pintura PVA para nivelamento e preparo da superfície para recebimento de nova camada de tinta</v>
      </c>
      <c r="E33" s="40" t="str">
        <f>VLOOKUP(B33,'SERVIÇOS JUNHO-2025'!$A$1:$E$8877,4,0)</f>
        <v>m2</v>
      </c>
      <c r="F33" s="42">
        <f>VLOOKUP(B33,'MEMO CALCULO '!$B:$G,6,0)</f>
        <v>2422.8200000000002</v>
      </c>
      <c r="G33" s="43">
        <f>VLOOKUP(B33,'SERVIÇOS JUNHO-2025'!$A$1:$E$8877,5,0)</f>
        <v>4.99</v>
      </c>
      <c r="H33" s="44">
        <f t="shared" si="0"/>
        <v>6.5548640000000011</v>
      </c>
      <c r="I33" s="250">
        <f t="shared" si="1"/>
        <v>15881.255596480003</v>
      </c>
      <c r="K33" s="32"/>
      <c r="L33" s="33"/>
      <c r="M33" s="33"/>
      <c r="N33" s="251">
        <f>I33/$I$249</f>
        <v>1.8587250074442569E-3</v>
      </c>
      <c r="O33" s="251">
        <f t="shared" si="2"/>
        <v>3.9225309957050029E-2</v>
      </c>
      <c r="P33" s="252" t="s">
        <v>1916</v>
      </c>
      <c r="Q33" s="47"/>
      <c r="R33" s="47"/>
      <c r="S33" s="47"/>
      <c r="T33" s="47"/>
      <c r="U33" s="47"/>
      <c r="V33" s="33"/>
      <c r="W33" s="33"/>
    </row>
    <row r="34" spans="1:23" x14ac:dyDescent="0.2">
      <c r="A34" s="39" t="s">
        <v>47</v>
      </c>
      <c r="B34" s="48" t="s">
        <v>48</v>
      </c>
      <c r="C34" s="40"/>
      <c r="D34" s="41" t="s">
        <v>49</v>
      </c>
      <c r="E34" s="40" t="s">
        <v>50</v>
      </c>
      <c r="F34" s="42">
        <f>VLOOKUP(B34,'MEMO CALCULO '!$B:$G,6,0)</f>
        <v>1314.6299999999999</v>
      </c>
      <c r="G34" s="43">
        <f>'COMP.01_RODAPÉ'!J17</f>
        <v>2.4350296776000002</v>
      </c>
      <c r="H34" s="44">
        <f t="shared" si="0"/>
        <v>3.1986549844953607</v>
      </c>
      <c r="I34" s="250">
        <f t="shared" si="1"/>
        <v>4205.0478022671359</v>
      </c>
      <c r="K34" s="32"/>
      <c r="L34" s="33"/>
      <c r="M34" s="33"/>
      <c r="N34" s="251">
        <f>I34/$I$249</f>
        <v>4.9215425443469474E-4</v>
      </c>
      <c r="O34" s="251">
        <f t="shared" si="2"/>
        <v>3.9717464211484726E-2</v>
      </c>
      <c r="P34" s="252" t="s">
        <v>1916</v>
      </c>
      <c r="Q34" s="47"/>
      <c r="R34" s="47"/>
      <c r="S34" s="47"/>
      <c r="T34" s="47"/>
      <c r="U34" s="47"/>
      <c r="V34" s="33"/>
      <c r="W34" s="33"/>
    </row>
    <row r="35" spans="1:23" x14ac:dyDescent="0.2">
      <c r="A35" s="39" t="s">
        <v>51</v>
      </c>
      <c r="B35" s="48" t="s">
        <v>52</v>
      </c>
      <c r="C35" s="40"/>
      <c r="D35" s="57" t="s">
        <v>53</v>
      </c>
      <c r="E35" s="40" t="s">
        <v>54</v>
      </c>
      <c r="F35" s="42">
        <f>VLOOKUP(B35,'MEMO CALCULO '!$B:$G,6,0)</f>
        <v>49.459999999999994</v>
      </c>
      <c r="G35" s="43">
        <f>'COMP.02_FORRO'!J17</f>
        <v>13.625088662900003</v>
      </c>
      <c r="H35" s="44">
        <f t="shared" si="0"/>
        <v>17.897916467585446</v>
      </c>
      <c r="I35" s="250">
        <f t="shared" si="1"/>
        <v>885.23094848677601</v>
      </c>
      <c r="K35" s="32"/>
      <c r="L35" s="33"/>
      <c r="M35" s="33"/>
      <c r="N35" s="251">
        <f>I35/$I$249</f>
        <v>1.0360647439492529E-4</v>
      </c>
      <c r="O35" s="251">
        <f t="shared" si="2"/>
        <v>3.9821070685879652E-2</v>
      </c>
      <c r="P35" s="252" t="s">
        <v>1916</v>
      </c>
      <c r="Q35" s="47"/>
      <c r="R35" s="47"/>
      <c r="S35" s="47"/>
      <c r="T35" s="47"/>
      <c r="U35" s="47"/>
      <c r="V35" s="33"/>
      <c r="W35" s="33"/>
    </row>
    <row r="36" spans="1:23" x14ac:dyDescent="0.2">
      <c r="A36" s="39" t="s">
        <v>55</v>
      </c>
      <c r="B36" s="48" t="s">
        <v>56</v>
      </c>
      <c r="C36" s="40"/>
      <c r="D36" s="57" t="s">
        <v>57</v>
      </c>
      <c r="E36" s="40" t="s">
        <v>50</v>
      </c>
      <c r="F36" s="42">
        <f>VLOOKUP(B36,'MEMO CALCULO '!$B:$G,6,0)</f>
        <v>300.70999999999998</v>
      </c>
      <c r="G36" s="43">
        <f>'COMP.03_REMOÇÃO CERCA'!J17</f>
        <v>8.7639257043000001</v>
      </c>
      <c r="H36" s="44">
        <f t="shared" si="0"/>
        <v>11.512292805168482</v>
      </c>
      <c r="I36" s="250">
        <f t="shared" si="1"/>
        <v>3461.8615694422137</v>
      </c>
      <c r="K36" s="32"/>
      <c r="L36" s="33"/>
      <c r="M36" s="33"/>
      <c r="N36" s="251">
        <f>I36/$I$249</f>
        <v>4.0517254019000062E-4</v>
      </c>
      <c r="O36" s="251">
        <f t="shared" si="2"/>
        <v>4.0226243226069651E-2</v>
      </c>
      <c r="P36" s="252" t="s">
        <v>1916</v>
      </c>
      <c r="Q36" s="47"/>
      <c r="R36" s="47"/>
      <c r="S36" s="47"/>
      <c r="T36" s="47"/>
      <c r="U36" s="47"/>
      <c r="V36" s="33"/>
      <c r="W36" s="33"/>
    </row>
    <row r="37" spans="1:23" ht="25.5" x14ac:dyDescent="0.2">
      <c r="A37" s="39" t="s">
        <v>59</v>
      </c>
      <c r="B37" s="40">
        <v>30101</v>
      </c>
      <c r="C37" s="40" t="s">
        <v>19</v>
      </c>
      <c r="D37" s="41" t="str">
        <f>VLOOKUP(B37,'SERVIÇOS JUNHO-2025'!$A$1:$E$8877,3,0)</f>
        <v>Escavação manual em material de 1a. categoria, até 1.50 m de profundidade</v>
      </c>
      <c r="E37" s="40" t="str">
        <f>VLOOKUP(B37,'SERVIÇOS JUNHO-2025'!$A$1:$E$8877,4,0)</f>
        <v>m3</v>
      </c>
      <c r="F37" s="42">
        <f>VLOOKUP(B37,'MEMO CALCULO '!$B:$G,6,0)</f>
        <v>127.95</v>
      </c>
      <c r="G37" s="43">
        <f>VLOOKUP(B37,'SERVIÇOS JUNHO-2025'!$A$1:$E$8877,5,0)</f>
        <v>63.96</v>
      </c>
      <c r="H37" s="44">
        <f t="shared" si="0"/>
        <v>84.017856000000009</v>
      </c>
      <c r="I37" s="250">
        <f t="shared" si="1"/>
        <v>10750.084675200002</v>
      </c>
      <c r="K37" s="32"/>
      <c r="L37" s="33"/>
      <c r="M37" s="33"/>
      <c r="N37" s="251">
        <f>I37/$I$249</f>
        <v>1.2581783031290234E-3</v>
      </c>
      <c r="O37" s="251">
        <f t="shared" si="2"/>
        <v>4.1484421529198671E-2</v>
      </c>
      <c r="P37" s="252" t="s">
        <v>1916</v>
      </c>
      <c r="Q37" s="47"/>
      <c r="R37" s="47"/>
      <c r="S37" s="47"/>
      <c r="T37" s="47"/>
      <c r="U37" s="47"/>
      <c r="V37" s="33"/>
      <c r="W37" s="33"/>
    </row>
    <row r="38" spans="1:23" ht="25.5" x14ac:dyDescent="0.2">
      <c r="A38" s="39" t="s">
        <v>60</v>
      </c>
      <c r="B38" s="40">
        <v>30210</v>
      </c>
      <c r="C38" s="40" t="s">
        <v>19</v>
      </c>
      <c r="D38" s="41" t="str">
        <f>VLOOKUP(B38,'SERVIÇOS JUNHO-2025'!$A$1:$E$8877,3,0)</f>
        <v>Aterro compactado utilizando compactador de placa vibratória com reaproveitamento do material</v>
      </c>
      <c r="E38" s="40" t="str">
        <f>VLOOKUP(B38,'SERVIÇOS JUNHO-2025'!$A$1:$E$8877,4,0)</f>
        <v>m3</v>
      </c>
      <c r="F38" s="42">
        <f>VLOOKUP(B38,'MEMO CALCULO '!$B:$G,6,0)</f>
        <v>85.89</v>
      </c>
      <c r="G38" s="43">
        <f>VLOOKUP(B38,'SERVIÇOS JUNHO-2025'!$A$1:$E$8877,5,0)</f>
        <v>36.380000000000003</v>
      </c>
      <c r="H38" s="44">
        <f t="shared" si="0"/>
        <v>47.788768000000005</v>
      </c>
      <c r="I38" s="250">
        <f t="shared" si="1"/>
        <v>4104.5772835200005</v>
      </c>
      <c r="K38" s="32"/>
      <c r="L38" s="33"/>
      <c r="M38" s="33"/>
      <c r="N38" s="251">
        <f>I38/$I$249</f>
        <v>4.8039529340219365E-4</v>
      </c>
      <c r="O38" s="251">
        <f t="shared" si="2"/>
        <v>4.1964816822600864E-2</v>
      </c>
      <c r="P38" s="252" t="s">
        <v>1916</v>
      </c>
      <c r="Q38" s="47"/>
      <c r="R38" s="47"/>
      <c r="S38" s="47"/>
      <c r="T38" s="47"/>
      <c r="U38" s="47"/>
      <c r="V38" s="33"/>
      <c r="W38" s="33"/>
    </row>
    <row r="39" spans="1:23" ht="38.25" x14ac:dyDescent="0.2">
      <c r="A39" s="39" t="s">
        <v>64</v>
      </c>
      <c r="B39" s="40">
        <v>40250</v>
      </c>
      <c r="C39" s="40" t="s">
        <v>19</v>
      </c>
      <c r="D39" s="41" t="str">
        <f>VLOOKUP(B39,'SERVIÇOS JUNHO-2025'!$A$1:$E$8877,3,0)</f>
        <v>Fôrma de tábua de madeira de 2.5x30.0cm, levando-se em conta utilização 3 vezes (incluindo o material, corte, montagem, escoramento e desforma)</v>
      </c>
      <c r="E39" s="40" t="str">
        <f>VLOOKUP(B39,'SERVIÇOS JUNHO-2025'!$A$1:$E$8877,4,0)</f>
        <v>m2</v>
      </c>
      <c r="F39" s="42">
        <f>VLOOKUP(B39,'MEMO CALCULO '!$B:$G,6,0)</f>
        <v>566.58000000000004</v>
      </c>
      <c r="G39" s="43">
        <f>VLOOKUP(B39,'SERVIÇOS JUNHO-2025'!$A$1:$E$8877,5,0)</f>
        <v>100.61</v>
      </c>
      <c r="H39" s="44">
        <f t="shared" si="0"/>
        <v>132.16129600000002</v>
      </c>
      <c r="I39" s="250">
        <f t="shared" si="1"/>
        <v>74879.947087680019</v>
      </c>
      <c r="K39" s="32"/>
      <c r="L39" s="33"/>
      <c r="M39" s="33"/>
      <c r="N39" s="251">
        <f>I39/$I$249</f>
        <v>8.7638681565469171E-3</v>
      </c>
      <c r="O39" s="251">
        <f t="shared" si="2"/>
        <v>5.072868497914778E-2</v>
      </c>
      <c r="P39" s="252" t="s">
        <v>1916</v>
      </c>
      <c r="Q39" s="47"/>
      <c r="R39" s="47"/>
      <c r="S39" s="47"/>
      <c r="T39" s="47"/>
      <c r="U39" s="47"/>
      <c r="V39" s="33"/>
      <c r="W39" s="33"/>
    </row>
    <row r="40" spans="1:23" ht="25.5" x14ac:dyDescent="0.2">
      <c r="A40" s="39" t="s">
        <v>65</v>
      </c>
      <c r="B40" s="40">
        <v>40246</v>
      </c>
      <c r="C40" s="40" t="s">
        <v>19</v>
      </c>
      <c r="D40" s="41" t="str">
        <f>VLOOKUP(B40,'SERVIÇOS JUNHO-2025'!$A$1:$E$8877,3,0)</f>
        <v>Fornecimento, dobragem e colocação em fôrma, de armadura CA-60 B fina, diâmetro de 4.0 a 7.0mm</v>
      </c>
      <c r="E40" s="40" t="str">
        <f>VLOOKUP(B40,'SERVIÇOS JUNHO-2025'!$A$1:$E$8877,4,0)</f>
        <v>kg</v>
      </c>
      <c r="F40" s="42">
        <f>VLOOKUP(B40,'MEMO CALCULO '!$B:$G,6,0)</f>
        <v>603.12000000000012</v>
      </c>
      <c r="G40" s="43">
        <f>VLOOKUP(B40,'SERVIÇOS JUNHO-2025'!$A$1:$E$8877,5,0)</f>
        <v>11.8</v>
      </c>
      <c r="H40" s="44">
        <f t="shared" ref="H40:H71" si="3">G40*(1+$I$6)</f>
        <v>15.500480000000001</v>
      </c>
      <c r="I40" s="250">
        <f t="shared" si="1"/>
        <v>9348.6494976000031</v>
      </c>
      <c r="K40" s="32"/>
      <c r="L40" s="33"/>
      <c r="M40" s="33"/>
      <c r="N40" s="251">
        <f>I40/$I$249</f>
        <v>1.0941558431231181E-3</v>
      </c>
      <c r="O40" s="251">
        <f t="shared" si="2"/>
        <v>5.1822840822270899E-2</v>
      </c>
      <c r="P40" s="252" t="s">
        <v>1916</v>
      </c>
      <c r="Q40" s="47"/>
      <c r="R40" s="47"/>
      <c r="S40" s="47"/>
      <c r="T40" s="47"/>
      <c r="U40" s="47"/>
      <c r="V40" s="33"/>
      <c r="W40" s="33"/>
    </row>
    <row r="41" spans="1:23" ht="25.5" x14ac:dyDescent="0.2">
      <c r="A41" s="39" t="s">
        <v>66</v>
      </c>
      <c r="B41" s="40">
        <v>40243</v>
      </c>
      <c r="C41" s="40" t="s">
        <v>19</v>
      </c>
      <c r="D41" s="41" t="str">
        <f>VLOOKUP(B41,'SERVIÇOS JUNHO-2025'!$A$1:$E$8877,3,0)</f>
        <v>Fornecimento, dobragem e colocação em fôrma, de armadura CA-50 A média, diâmetro de 6.3 a 10.0 mm</v>
      </c>
      <c r="E41" s="40" t="str">
        <f>VLOOKUP(B41,'SERVIÇOS JUNHO-2025'!$A$1:$E$8877,4,0)</f>
        <v>kg</v>
      </c>
      <c r="F41" s="42">
        <f>VLOOKUP(B41,'MEMO CALCULO '!$B:$G,6,0)</f>
        <v>2766.3899999999994</v>
      </c>
      <c r="G41" s="43">
        <f>VLOOKUP(B41,'SERVIÇOS JUNHO-2025'!$A$1:$E$8877,5,0)</f>
        <v>11.11</v>
      </c>
      <c r="H41" s="44">
        <f t="shared" si="3"/>
        <v>14.594096</v>
      </c>
      <c r="I41" s="250">
        <f t="shared" si="1"/>
        <v>40372.961233439994</v>
      </c>
      <c r="K41" s="32"/>
      <c r="L41" s="33"/>
      <c r="M41" s="33"/>
      <c r="N41" s="251">
        <f>I41/$I$249</f>
        <v>4.7252077906110371E-3</v>
      </c>
      <c r="O41" s="251">
        <f t="shared" si="2"/>
        <v>5.6548048612881936E-2</v>
      </c>
      <c r="P41" s="252" t="s">
        <v>1916</v>
      </c>
      <c r="Q41" s="47"/>
      <c r="R41" s="47"/>
      <c r="S41" s="47"/>
      <c r="T41" s="47"/>
      <c r="U41" s="47"/>
      <c r="V41" s="33"/>
      <c r="W41" s="33"/>
    </row>
    <row r="42" spans="1:23" ht="25.5" x14ac:dyDescent="0.2">
      <c r="A42" s="39" t="s">
        <v>67</v>
      </c>
      <c r="B42" s="40">
        <v>40245</v>
      </c>
      <c r="C42" s="40" t="s">
        <v>19</v>
      </c>
      <c r="D42" s="41" t="str">
        <f>VLOOKUP(B42,'SERVIÇOS JUNHO-2025'!$A$1:$E$8877,3,0)</f>
        <v>Fornecimento, dobragem e colocação em fôrma, de armadura CA-50 A grossa diâmetro de 12.5 a 25.0 mm (1/2 a 1")</v>
      </c>
      <c r="E42" s="40" t="str">
        <f>VLOOKUP(B42,'SERVIÇOS JUNHO-2025'!$A$1:$E$8877,4,0)</f>
        <v>kg</v>
      </c>
      <c r="F42" s="42">
        <f>VLOOKUP(B42,'MEMO CALCULO '!$B:$G,6,0)</f>
        <v>199.46</v>
      </c>
      <c r="G42" s="43">
        <f>VLOOKUP(B42,'SERVIÇOS JUNHO-2025'!$A$1:$E$8877,5,0)</f>
        <v>11.79</v>
      </c>
      <c r="H42" s="44">
        <f t="shared" si="3"/>
        <v>15.487344</v>
      </c>
      <c r="I42" s="250">
        <f t="shared" si="1"/>
        <v>3089.1056342400002</v>
      </c>
      <c r="K42" s="32"/>
      <c r="L42" s="33"/>
      <c r="M42" s="33"/>
      <c r="N42" s="251">
        <f>I42/$I$249</f>
        <v>3.6154558801203854E-4</v>
      </c>
      <c r="O42" s="251">
        <f t="shared" si="2"/>
        <v>5.6909594200893976E-2</v>
      </c>
      <c r="P42" s="252" t="s">
        <v>1916</v>
      </c>
      <c r="Q42" s="47"/>
      <c r="R42" s="47"/>
      <c r="S42" s="47"/>
      <c r="T42" s="47"/>
      <c r="U42" s="47"/>
      <c r="V42" s="33"/>
      <c r="W42" s="33"/>
    </row>
    <row r="43" spans="1:23" ht="25.5" x14ac:dyDescent="0.2">
      <c r="A43" s="39" t="s">
        <v>68</v>
      </c>
      <c r="B43" s="40">
        <v>40235</v>
      </c>
      <c r="C43" s="40" t="s">
        <v>19</v>
      </c>
      <c r="D43" s="41" t="str">
        <f>VLOOKUP(B43,'SERVIÇOS JUNHO-2025'!$A$1:$E$8877,3,0)</f>
        <v>Fornecimento, preparo e aplicação de concreto Fck=20 MPa (brita 1 e 2) - (5% de perdas já incluído no custo)</v>
      </c>
      <c r="E43" s="40" t="str">
        <f>VLOOKUP(B43,'SERVIÇOS JUNHO-2025'!$A$1:$E$8877,4,0)</f>
        <v>m3</v>
      </c>
      <c r="F43" s="42">
        <f>VLOOKUP(B43,'MEMO CALCULO '!$B:$G,6,0)</f>
        <v>31.44</v>
      </c>
      <c r="G43" s="43">
        <f>VLOOKUP(B43,'SERVIÇOS JUNHO-2025'!$A$1:$E$8877,5,0)</f>
        <v>750.02</v>
      </c>
      <c r="H43" s="44">
        <f t="shared" si="3"/>
        <v>985.22627200000011</v>
      </c>
      <c r="I43" s="250">
        <f t="shared" si="1"/>
        <v>30975.513991680004</v>
      </c>
      <c r="K43" s="32"/>
      <c r="L43" s="33"/>
      <c r="M43" s="33"/>
      <c r="N43" s="251">
        <f>I43/$I$249</f>
        <v>3.6253407122001291E-3</v>
      </c>
      <c r="O43" s="251">
        <f t="shared" si="2"/>
        <v>6.0534934913094106E-2</v>
      </c>
      <c r="P43" s="252" t="s">
        <v>1916</v>
      </c>
      <c r="Q43" s="47"/>
      <c r="R43" s="47"/>
      <c r="S43" s="47"/>
      <c r="T43" s="47"/>
      <c r="U43" s="47"/>
      <c r="V43" s="33"/>
      <c r="W43" s="33"/>
    </row>
    <row r="44" spans="1:23" ht="25.5" x14ac:dyDescent="0.2">
      <c r="A44" s="39" t="s">
        <v>69</v>
      </c>
      <c r="B44" s="40">
        <v>40237</v>
      </c>
      <c r="C44" s="40" t="s">
        <v>19</v>
      </c>
      <c r="D44" s="41" t="str">
        <f>VLOOKUP(B44,'SERVIÇOS JUNHO-2025'!$A$1:$E$8877,3,0)</f>
        <v>Fornecimento, preparo e aplicação de concreto Fck=25 MPa (brita 1 e 2) - (5% de perdas já incluído no custo)</v>
      </c>
      <c r="E44" s="40" t="str">
        <f>VLOOKUP(B44,'SERVIÇOS JUNHO-2025'!$A$1:$E$8877,4,0)</f>
        <v>m3</v>
      </c>
      <c r="F44" s="42">
        <f>VLOOKUP(B44,'MEMO CALCULO '!$B:$G,6,0)</f>
        <v>14.209999999999999</v>
      </c>
      <c r="G44" s="43">
        <f>VLOOKUP(B44,'SERVIÇOS JUNHO-2025'!$A$1:$E$8877,5,0)</f>
        <v>774.12</v>
      </c>
      <c r="H44" s="44">
        <f t="shared" si="3"/>
        <v>1016.884032</v>
      </c>
      <c r="I44" s="250">
        <f t="shared" si="1"/>
        <v>14449.922094719999</v>
      </c>
      <c r="K44" s="32"/>
      <c r="L44" s="33"/>
      <c r="M44" s="33"/>
      <c r="N44" s="251">
        <f>I44/$I$249</f>
        <v>1.6912032798609697E-3</v>
      </c>
      <c r="O44" s="251">
        <f t="shared" si="2"/>
        <v>6.2226138192955076E-2</v>
      </c>
      <c r="P44" s="252" t="s">
        <v>1916</v>
      </c>
      <c r="Q44" s="47"/>
      <c r="R44" s="47"/>
      <c r="S44" s="47"/>
      <c r="T44" s="47"/>
      <c r="U44" s="47"/>
      <c r="V44" s="33"/>
      <c r="W44" s="33"/>
    </row>
    <row r="45" spans="1:23" ht="25.5" x14ac:dyDescent="0.2">
      <c r="A45" s="39" t="s">
        <v>70</v>
      </c>
      <c r="B45" s="40">
        <v>40224</v>
      </c>
      <c r="C45" s="40" t="s">
        <v>19</v>
      </c>
      <c r="D45" s="41" t="str">
        <f>VLOOKUP(B45,'SERVIÇOS JUNHO-2025'!$A$1:$E$8877,3,0)</f>
        <v>Fornecimento, preparo e aplicação de concreto Fck = 30 MPa (com brita 1 e 2) - (5% de perdas já incluído no custo)</v>
      </c>
      <c r="E45" s="40" t="str">
        <f>VLOOKUP(B45,'SERVIÇOS JUNHO-2025'!$A$1:$E$8877,4,0)</f>
        <v>m3</v>
      </c>
      <c r="F45" s="42">
        <f>VLOOKUP(B45,'MEMO CALCULO '!$B:$G,6,0)</f>
        <v>3.3899999999999997</v>
      </c>
      <c r="G45" s="43">
        <f>VLOOKUP(B45,'SERVIÇOS JUNHO-2025'!$A$1:$E$8877,5,0)</f>
        <v>796.27</v>
      </c>
      <c r="H45" s="44">
        <f t="shared" si="3"/>
        <v>1045.980272</v>
      </c>
      <c r="I45" s="250">
        <f t="shared" si="1"/>
        <v>3545.8731220799996</v>
      </c>
      <c r="K45" s="32"/>
      <c r="L45" s="33"/>
      <c r="M45" s="33"/>
      <c r="N45" s="251">
        <f>I45/$I$249</f>
        <v>4.1500516160040615E-4</v>
      </c>
      <c r="O45" s="251">
        <f t="shared" si="2"/>
        <v>6.2641143354555479E-2</v>
      </c>
      <c r="P45" s="252" t="s">
        <v>1916</v>
      </c>
      <c r="Q45" s="47"/>
      <c r="R45" s="47"/>
      <c r="S45" s="47"/>
      <c r="T45" s="47"/>
      <c r="U45" s="47"/>
      <c r="V45" s="33"/>
      <c r="W45" s="33"/>
    </row>
    <row r="46" spans="1:23" ht="51" x14ac:dyDescent="0.2">
      <c r="A46" s="39" t="s">
        <v>73</v>
      </c>
      <c r="B46" s="40">
        <v>40337</v>
      </c>
      <c r="C46" s="40" t="s">
        <v>19</v>
      </c>
      <c r="D46" s="41" t="str">
        <f>VLOOKUP(B46,'SERVIÇOS JUNHO-2025'!$A$1:$E$8877,3,0)</f>
        <v>Fôrma em chapa de madeira compensada plastificada 12mm para estrutura em geral, 5 reaproveitamentos, reforçada com sarrafos de madeira 2.5x10cm (incl material, corte, montagem, escoras em eucalipto e desforma)</v>
      </c>
      <c r="E46" s="40" t="str">
        <f>VLOOKUP(B46,'SERVIÇOS JUNHO-2025'!$A$1:$E$8877,4,0)</f>
        <v>m2</v>
      </c>
      <c r="F46" s="42">
        <f>VLOOKUP(B46,'MEMO CALCULO '!$B:$G,6,0)</f>
        <v>350.22000000000014</v>
      </c>
      <c r="G46" s="43">
        <f>VLOOKUP(B46,'SERVIÇOS JUNHO-2025'!$A$1:$E$8877,5,0)</f>
        <v>105.39</v>
      </c>
      <c r="H46" s="44">
        <f t="shared" si="3"/>
        <v>138.440304</v>
      </c>
      <c r="I46" s="250">
        <f t="shared" si="1"/>
        <v>48484.563266880017</v>
      </c>
      <c r="K46" s="32"/>
      <c r="L46" s="33"/>
      <c r="M46" s="33"/>
      <c r="N46" s="251">
        <f>I46/$I$249</f>
        <v>5.6745809342138931E-3</v>
      </c>
      <c r="O46" s="251">
        <f t="shared" si="2"/>
        <v>6.8315724288769378E-2</v>
      </c>
      <c r="P46" s="252" t="s">
        <v>1916</v>
      </c>
      <c r="Q46" s="47"/>
      <c r="R46" s="47"/>
      <c r="S46" s="47"/>
      <c r="T46" s="47"/>
      <c r="U46" s="47"/>
      <c r="V46" s="33"/>
      <c r="W46" s="33"/>
    </row>
    <row r="47" spans="1:23" ht="25.5" x14ac:dyDescent="0.2">
      <c r="A47" s="39" t="s">
        <v>74</v>
      </c>
      <c r="B47" s="40">
        <v>40333</v>
      </c>
      <c r="C47" s="40" t="s">
        <v>19</v>
      </c>
      <c r="D47" s="41" t="str">
        <f>VLOOKUP(B47,'SERVIÇOS JUNHO-2025'!$A$1:$E$8877,3,0)</f>
        <v>Fornecimento, dobragem e colocação em fôrma, de armadura CA-60 B fina, diâmetro de 4.0 a 7.0mm</v>
      </c>
      <c r="E47" s="40" t="str">
        <f>VLOOKUP(B47,'SERVIÇOS JUNHO-2025'!$A$1:$E$8877,4,0)</f>
        <v>kg</v>
      </c>
      <c r="F47" s="42">
        <f>VLOOKUP(B47,'MEMO CALCULO '!$B:$G,6,0)</f>
        <v>512.74</v>
      </c>
      <c r="G47" s="43">
        <f>VLOOKUP(B47,'SERVIÇOS JUNHO-2025'!$A$1:$E$8877,5,0)</f>
        <v>11.8</v>
      </c>
      <c r="H47" s="44">
        <f t="shared" si="3"/>
        <v>15.500480000000001</v>
      </c>
      <c r="I47" s="250">
        <f t="shared" si="1"/>
        <v>7947.7161152000008</v>
      </c>
      <c r="K47" s="32"/>
      <c r="L47" s="33"/>
      <c r="M47" s="33"/>
      <c r="N47" s="251">
        <f>I47/$I$249</f>
        <v>9.3019211268561381E-4</v>
      </c>
      <c r="O47" s="251">
        <f t="shared" si="2"/>
        <v>6.9245916401454985E-2</v>
      </c>
      <c r="P47" s="252" t="s">
        <v>1916</v>
      </c>
      <c r="Q47" s="47"/>
      <c r="R47" s="47"/>
      <c r="S47" s="47"/>
      <c r="T47" s="47"/>
      <c r="U47" s="47"/>
      <c r="V47" s="33"/>
      <c r="W47" s="33"/>
    </row>
    <row r="48" spans="1:23" ht="25.5" x14ac:dyDescent="0.2">
      <c r="A48" s="39" t="s">
        <v>75</v>
      </c>
      <c r="B48" s="40">
        <v>40328</v>
      </c>
      <c r="C48" s="40" t="s">
        <v>19</v>
      </c>
      <c r="D48" s="41" t="str">
        <f>VLOOKUP(B48,'SERVIÇOS JUNHO-2025'!$A$1:$E$8877,3,0)</f>
        <v>Fornecimento, dobragem e colocação em fôrma, de armadura CA-50 A média, diâmetro de 6.3 a 10.0 mm</v>
      </c>
      <c r="E48" s="40" t="str">
        <f>VLOOKUP(B48,'SERVIÇOS JUNHO-2025'!$A$1:$E$8877,4,0)</f>
        <v>kg</v>
      </c>
      <c r="F48" s="42">
        <f>VLOOKUP(B48,'MEMO CALCULO '!$B:$G,6,0)</f>
        <v>1196.5900000000001</v>
      </c>
      <c r="G48" s="43">
        <f>VLOOKUP(B48,'SERVIÇOS JUNHO-2025'!$A$1:$E$8877,5,0)</f>
        <v>11.11</v>
      </c>
      <c r="H48" s="44">
        <f t="shared" si="3"/>
        <v>14.594096</v>
      </c>
      <c r="I48" s="250">
        <f t="shared" si="1"/>
        <v>17463.149332640001</v>
      </c>
      <c r="K48" s="32"/>
      <c r="L48" s="33"/>
      <c r="M48" s="33"/>
      <c r="N48" s="251">
        <f>I48/$I$249</f>
        <v>2.0438681422963729E-3</v>
      </c>
      <c r="O48" s="251">
        <f t="shared" si="2"/>
        <v>7.1289784543751358E-2</v>
      </c>
      <c r="P48" s="252" t="s">
        <v>1916</v>
      </c>
      <c r="Q48" s="47"/>
      <c r="R48" s="47"/>
      <c r="S48" s="47"/>
      <c r="T48" s="47"/>
      <c r="U48" s="47"/>
      <c r="V48" s="33"/>
      <c r="W48" s="33"/>
    </row>
    <row r="49" spans="1:23" ht="25.5" x14ac:dyDescent="0.2">
      <c r="A49" s="39" t="s">
        <v>76</v>
      </c>
      <c r="B49" s="40">
        <v>40332</v>
      </c>
      <c r="C49" s="40" t="s">
        <v>19</v>
      </c>
      <c r="D49" s="41" t="str">
        <f>VLOOKUP(B49,'SERVIÇOS JUNHO-2025'!$A$1:$E$8877,3,0)</f>
        <v>Fornecimento, dobragem e colocação em fôrma, de armadura CA-50 A grossa, diâmetro de 12.5 a 25.0mm</v>
      </c>
      <c r="E49" s="40" t="str">
        <f>VLOOKUP(B49,'SERVIÇOS JUNHO-2025'!$A$1:$E$8877,4,0)</f>
        <v>kg</v>
      </c>
      <c r="F49" s="42">
        <f>VLOOKUP(B49,'MEMO CALCULO '!$B:$G,6,0)</f>
        <v>524.19000000000005</v>
      </c>
      <c r="G49" s="43">
        <f>VLOOKUP(B49,'SERVIÇOS JUNHO-2025'!$A$1:$E$8877,5,0)</f>
        <v>11.79</v>
      </c>
      <c r="H49" s="44">
        <f t="shared" si="3"/>
        <v>15.487344</v>
      </c>
      <c r="I49" s="250">
        <f t="shared" si="1"/>
        <v>8118.3108513600009</v>
      </c>
      <c r="K49" s="32"/>
      <c r="L49" s="33"/>
      <c r="M49" s="33"/>
      <c r="N49" s="251">
        <f>I49/$I$249</f>
        <v>9.5015833640845523E-4</v>
      </c>
      <c r="O49" s="251">
        <f t="shared" si="2"/>
        <v>7.2239942880159808E-2</v>
      </c>
      <c r="P49" s="252" t="s">
        <v>1916</v>
      </c>
      <c r="Q49" s="47"/>
      <c r="R49" s="47"/>
      <c r="S49" s="47"/>
      <c r="T49" s="47"/>
      <c r="U49" s="47"/>
      <c r="V49" s="33"/>
      <c r="W49" s="33"/>
    </row>
    <row r="50" spans="1:23" ht="25.5" x14ac:dyDescent="0.2">
      <c r="A50" s="39" t="s">
        <v>77</v>
      </c>
      <c r="B50" s="40">
        <v>40324</v>
      </c>
      <c r="C50" s="40" t="s">
        <v>19</v>
      </c>
      <c r="D50" s="41" t="str">
        <f>VLOOKUP(B50,'SERVIÇOS JUNHO-2025'!$A$1:$E$8877,3,0)</f>
        <v>Fornecimento, preparo e aplicação de concreto Fck=25 MPa (brita 1 e 2) - (5% de perdas já incluído no custo)</v>
      </c>
      <c r="E50" s="40" t="str">
        <f>VLOOKUP(B50,'SERVIÇOS JUNHO-2025'!$A$1:$E$8877,4,0)</f>
        <v>m3</v>
      </c>
      <c r="F50" s="42">
        <f>VLOOKUP(B50,'MEMO CALCULO '!$B:$G,6,0)</f>
        <v>18.699999999999996</v>
      </c>
      <c r="G50" s="43">
        <f>VLOOKUP(B50,'SERVIÇOS JUNHO-2025'!$A$1:$E$8877,5,0)</f>
        <v>897.44</v>
      </c>
      <c r="H50" s="44">
        <f t="shared" si="3"/>
        <v>1178.8771840000002</v>
      </c>
      <c r="I50" s="250">
        <f t="shared" si="1"/>
        <v>22045.003340799998</v>
      </c>
      <c r="K50" s="32"/>
      <c r="L50" s="33"/>
      <c r="M50" s="33"/>
      <c r="N50" s="251">
        <f>I50/$I$249</f>
        <v>2.5801233882174388E-3</v>
      </c>
      <c r="O50" s="251">
        <f t="shared" si="2"/>
        <v>7.4820066268377242E-2</v>
      </c>
      <c r="P50" s="252" t="s">
        <v>1916</v>
      </c>
      <c r="Q50" s="47"/>
      <c r="R50" s="47"/>
      <c r="S50" s="47"/>
      <c r="T50" s="47"/>
      <c r="U50" s="47"/>
      <c r="V50" s="33"/>
      <c r="W50" s="33"/>
    </row>
    <row r="51" spans="1:23" ht="25.5" x14ac:dyDescent="0.2">
      <c r="A51" s="39" t="s">
        <v>78</v>
      </c>
      <c r="B51" s="48">
        <v>40315</v>
      </c>
      <c r="C51" s="40" t="s">
        <v>19</v>
      </c>
      <c r="D51" s="41" t="str">
        <f>VLOOKUP(B51,'SERVIÇOS JUNHO-2025'!$A$1:$E$8877,3,0)</f>
        <v>Fornecimento, preparo e aplicação de concreto Fck = 30 MPa (com brita 1 e 2) - (5% de perdas já incluído no custo)</v>
      </c>
      <c r="E51" s="40" t="str">
        <f>VLOOKUP(B51,'SERVIÇOS JUNHO-2025'!$A$1:$E$8877,4,0)</f>
        <v>m3</v>
      </c>
      <c r="F51" s="42">
        <f>VLOOKUP(B51,'MEMO CALCULO '!$B:$G,6,0)</f>
        <v>3.09</v>
      </c>
      <c r="G51" s="43">
        <f>VLOOKUP(B51,'SERVIÇOS JUNHO-2025'!$A$1:$E$8877,5,0)</f>
        <v>919.59</v>
      </c>
      <c r="H51" s="44">
        <f t="shared" si="3"/>
        <v>1207.973424</v>
      </c>
      <c r="I51" s="250">
        <f t="shared" si="1"/>
        <v>3732.6378801599999</v>
      </c>
      <c r="K51" s="32"/>
      <c r="L51" s="33"/>
      <c r="M51" s="33"/>
      <c r="N51" s="251">
        <f>I51/$I$249</f>
        <v>4.3686390722940516E-4</v>
      </c>
      <c r="O51" s="251">
        <f t="shared" si="2"/>
        <v>7.525693017560664E-2</v>
      </c>
      <c r="P51" s="252" t="s">
        <v>1916</v>
      </c>
      <c r="Q51" s="47"/>
      <c r="R51" s="47"/>
      <c r="S51" s="47"/>
      <c r="T51" s="47"/>
      <c r="U51" s="47"/>
      <c r="V51" s="33"/>
      <c r="W51" s="33"/>
    </row>
    <row r="52" spans="1:23" ht="38.25" x14ac:dyDescent="0.2">
      <c r="A52" s="39" t="s">
        <v>79</v>
      </c>
      <c r="B52" s="48">
        <v>40602</v>
      </c>
      <c r="C52" s="40" t="s">
        <v>19</v>
      </c>
      <c r="D52" s="41" t="str">
        <f>VLOOKUP(B52,'SERVIÇOS JUNHO-2025'!$A$1:$E$8877,3,0)</f>
        <v>Laje pré-fabricada treliçada (H=8cm), sobrecarga 300 kg/m2, vão de 3.5 a 4.3m, capeamento 4cm, elemento de enchimento em bloco cerâmico, espessura final da laje ? 12cm, Fck = 150 Kg/cm2</v>
      </c>
      <c r="E52" s="40" t="str">
        <f>VLOOKUP(B52,'SERVIÇOS JUNHO-2025'!$A$1:$E$8877,4,0)</f>
        <v>m2</v>
      </c>
      <c r="F52" s="42">
        <f>VLOOKUP(B52,'MEMO CALCULO '!$B:$G,6,0)</f>
        <v>34.01</v>
      </c>
      <c r="G52" s="43">
        <f>VLOOKUP(B52,'SERVIÇOS JUNHO-2025'!$A$1:$E$8877,5,0)</f>
        <v>144.01</v>
      </c>
      <c r="H52" s="44">
        <f t="shared" si="3"/>
        <v>189.171536</v>
      </c>
      <c r="I52" s="250">
        <f t="shared" si="1"/>
        <v>6433.7239393599993</v>
      </c>
      <c r="K52" s="32"/>
      <c r="L52" s="33"/>
      <c r="M52" s="33"/>
      <c r="N52" s="251">
        <f>I52/$I$249</f>
        <v>7.5299610313757262E-4</v>
      </c>
      <c r="O52" s="251">
        <f t="shared" si="2"/>
        <v>7.6009926278744214E-2</v>
      </c>
      <c r="P52" s="252" t="s">
        <v>1916</v>
      </c>
      <c r="Q52" s="47"/>
      <c r="R52" s="47"/>
      <c r="S52" s="47"/>
      <c r="T52" s="47"/>
      <c r="U52" s="47"/>
      <c r="V52" s="33"/>
      <c r="W52" s="33"/>
    </row>
    <row r="53" spans="1:23" ht="25.5" x14ac:dyDescent="0.2">
      <c r="A53" s="39" t="s">
        <v>82</v>
      </c>
      <c r="B53" s="48">
        <v>40202</v>
      </c>
      <c r="C53" s="40" t="s">
        <v>19</v>
      </c>
      <c r="D53" s="41" t="str">
        <f>VLOOKUP(B53,'SERVIÇOS JUNHO-2025'!$A$1:$E$8877,3,0)</f>
        <v>Fornecimento, preparo e aplicação de concreto ciclópico Fck=15MPa com 30% de pedra de mão</v>
      </c>
      <c r="E53" s="40" t="str">
        <f>VLOOKUP(B53,'SERVIÇOS JUNHO-2025'!$A$1:$E$8877,4,0)</f>
        <v>m3</v>
      </c>
      <c r="F53" s="42">
        <f>VLOOKUP(B53,'MEMO CALCULO '!$B:$G,6,0)</f>
        <v>464.55</v>
      </c>
      <c r="G53" s="43">
        <f>VLOOKUP(B53,'SERVIÇOS JUNHO-2025'!$A$1:$E$8877,5,0)</f>
        <v>732.43</v>
      </c>
      <c r="H53" s="44">
        <f t="shared" si="3"/>
        <v>962.120048</v>
      </c>
      <c r="I53" s="250">
        <f t="shared" si="1"/>
        <v>446952.86829840002</v>
      </c>
      <c r="K53" s="32"/>
      <c r="L53" s="33"/>
      <c r="M53" s="33"/>
      <c r="N53" s="251">
        <f>I53/$I$249</f>
        <v>5.2310881114419547E-2</v>
      </c>
      <c r="O53" s="251">
        <f t="shared" si="2"/>
        <v>0.12832080739316376</v>
      </c>
      <c r="P53" s="252" t="s">
        <v>1916</v>
      </c>
      <c r="Q53" s="47"/>
      <c r="R53" s="47"/>
      <c r="S53" s="47"/>
      <c r="T53" s="47"/>
      <c r="U53" s="47"/>
      <c r="V53" s="33"/>
      <c r="W53" s="33"/>
    </row>
    <row r="54" spans="1:23" ht="38.25" x14ac:dyDescent="0.2">
      <c r="A54" s="39" t="s">
        <v>83</v>
      </c>
      <c r="B54" s="48">
        <v>40206</v>
      </c>
      <c r="C54" s="40" t="s">
        <v>19</v>
      </c>
      <c r="D54" s="41" t="str">
        <f>VLOOKUP(B54,'SERVIÇOS JUNHO-2025'!$A$1:$E$8877,3,0)</f>
        <v>Fôrma de tábua de madeira de 2.5 x 30.0 cm para fundações, levando-se em conta a utilização 5 vezes (incluido o material, corte, montagem, escoramento e desforma)</v>
      </c>
      <c r="E54" s="40" t="str">
        <f>VLOOKUP(B54,'SERVIÇOS JUNHO-2025'!$A$1:$E$8877,4,0)</f>
        <v>m2</v>
      </c>
      <c r="F54" s="42">
        <f>VLOOKUP(B54,'MEMO CALCULO '!$B:$G,6,0)</f>
        <v>540</v>
      </c>
      <c r="G54" s="43">
        <f>VLOOKUP(B54,'SERVIÇOS JUNHO-2025'!$A$1:$E$8877,5,0)</f>
        <v>86.7</v>
      </c>
      <c r="H54" s="44">
        <f t="shared" si="3"/>
        <v>113.88912000000001</v>
      </c>
      <c r="I54" s="250">
        <f t="shared" si="1"/>
        <v>61500.124800000005</v>
      </c>
      <c r="K54" s="32"/>
      <c r="L54" s="33"/>
      <c r="M54" s="33"/>
      <c r="N54" s="251">
        <f>I54/$I$249</f>
        <v>7.1979082026763274E-3</v>
      </c>
      <c r="O54" s="251">
        <f t="shared" si="2"/>
        <v>0.13551871559584008</v>
      </c>
      <c r="P54" s="252" t="s">
        <v>1916</v>
      </c>
      <c r="Q54" s="47"/>
      <c r="R54" s="47"/>
      <c r="S54" s="47"/>
      <c r="T54" s="47"/>
      <c r="U54" s="47"/>
      <c r="V54" s="33"/>
      <c r="W54" s="33"/>
    </row>
    <row r="55" spans="1:23" x14ac:dyDescent="0.2">
      <c r="A55" s="39" t="s">
        <v>84</v>
      </c>
      <c r="B55" s="48">
        <v>30103</v>
      </c>
      <c r="C55" s="40" t="s">
        <v>19</v>
      </c>
      <c r="D55" s="41" t="str">
        <f>VLOOKUP(B55,'SERVIÇOS JUNHO-2025'!$A$1:$E$8877,3,0)</f>
        <v>Escavação mecânica em material de 1a. categoria</v>
      </c>
      <c r="E55" s="40" t="str">
        <f>VLOOKUP(B55,'SERVIÇOS JUNHO-2025'!$A$1:$E$8877,4,0)</f>
        <v>m3</v>
      </c>
      <c r="F55" s="42">
        <f>VLOOKUP(B55,'MEMO CALCULO '!$B:$G,6,0)</f>
        <v>929.1</v>
      </c>
      <c r="G55" s="43">
        <f>VLOOKUP(B55,'SERVIÇOS JUNHO-2025'!$A$1:$E$8877,5,0)</f>
        <v>16.22</v>
      </c>
      <c r="H55" s="44">
        <f t="shared" si="3"/>
        <v>21.306591999999998</v>
      </c>
      <c r="I55" s="250">
        <f t="shared" si="1"/>
        <v>19795.954627200001</v>
      </c>
      <c r="K55" s="32"/>
      <c r="L55" s="33"/>
      <c r="M55" s="33"/>
      <c r="N55" s="251">
        <f>I55/$I$249</f>
        <v>2.3168971551571758E-3</v>
      </c>
      <c r="O55" s="251">
        <f t="shared" si="2"/>
        <v>0.13783561275099726</v>
      </c>
      <c r="P55" s="252" t="s">
        <v>1916</v>
      </c>
      <c r="Q55" s="47"/>
      <c r="R55" s="47"/>
      <c r="S55" s="47"/>
      <c r="T55" s="47"/>
      <c r="U55" s="47"/>
      <c r="V55" s="33"/>
      <c r="W55" s="33"/>
    </row>
    <row r="56" spans="1:23" x14ac:dyDescent="0.2">
      <c r="A56" s="39" t="s">
        <v>85</v>
      </c>
      <c r="B56" s="48">
        <v>30201</v>
      </c>
      <c r="C56" s="40" t="s">
        <v>19</v>
      </c>
      <c r="D56" s="41" t="str">
        <f>VLOOKUP(B56,'SERVIÇOS JUNHO-2025'!$A$1:$E$8877,3,0)</f>
        <v>Reaterro apiloado de cavas de fundação, em camadas de 20 cm</v>
      </c>
      <c r="E56" s="40" t="str">
        <f>VLOOKUP(B56,'SERVIÇOS JUNHO-2025'!$A$1:$E$8877,4,0)</f>
        <v>m3</v>
      </c>
      <c r="F56" s="42">
        <f>VLOOKUP(B56,'MEMO CALCULO '!$B:$G,6,0)</f>
        <v>464.55</v>
      </c>
      <c r="G56" s="43">
        <f>VLOOKUP(B56,'SERVIÇOS JUNHO-2025'!$A$1:$E$8877,5,0)</f>
        <v>68.88</v>
      </c>
      <c r="H56" s="44">
        <f t="shared" si="3"/>
        <v>90.480767999999998</v>
      </c>
      <c r="I56" s="250">
        <f t="shared" si="1"/>
        <v>42032.8407744</v>
      </c>
      <c r="K56" s="32"/>
      <c r="L56" s="33"/>
      <c r="M56" s="33"/>
      <c r="N56" s="251">
        <f>I56/$I$249</f>
        <v>4.9194782998528436E-3</v>
      </c>
      <c r="O56" s="251">
        <f t="shared" si="2"/>
        <v>0.1427550910508501</v>
      </c>
      <c r="P56" s="252" t="s">
        <v>1916</v>
      </c>
      <c r="Q56" s="47"/>
      <c r="R56" s="47"/>
      <c r="S56" s="47"/>
      <c r="T56" s="47"/>
      <c r="U56" s="47"/>
      <c r="V56" s="33"/>
      <c r="W56" s="33"/>
    </row>
    <row r="57" spans="1:23" ht="51" x14ac:dyDescent="0.2">
      <c r="A57" s="39" t="s">
        <v>87</v>
      </c>
      <c r="B57" s="40">
        <v>50606</v>
      </c>
      <c r="C57" s="40" t="s">
        <v>19</v>
      </c>
      <c r="D57" s="41" t="str">
        <f>VLOOKUP(B57,'SERVIÇOS JUNHO-2025'!$A$1:$E$8877,3,0)</f>
        <v>Alvenaria de vedação com blocos cerâmicos furados 9x19x19cm, assentados c/ argamassa de cimento, cal hidratada CH1 e areia no traço 1:0,5:8, preparo com betoneira, juntas 10mm e esp. das paredes s/revestimento, 9cm (bloco comprado na fábrica, posto obra)</v>
      </c>
      <c r="E57" s="40" t="str">
        <f>VLOOKUP(B57,'SERVIÇOS JUNHO-2025'!$A$1:$E$8877,4,0)</f>
        <v>m2</v>
      </c>
      <c r="F57" s="42">
        <f>VLOOKUP(B57,'MEMO CALCULO '!$B:$G,6,0)</f>
        <v>729.16</v>
      </c>
      <c r="G57" s="43">
        <f>VLOOKUP(B57,'SERVIÇOS JUNHO-2025'!$A$1:$E$8877,5,0)</f>
        <v>50.22</v>
      </c>
      <c r="H57" s="44">
        <f t="shared" si="3"/>
        <v>65.968992</v>
      </c>
      <c r="I57" s="250">
        <f t="shared" si="1"/>
        <v>48101.950206720001</v>
      </c>
      <c r="K57" s="32"/>
      <c r="L57" s="33"/>
      <c r="M57" s="33"/>
      <c r="N57" s="251">
        <f>I57/$I$249</f>
        <v>5.6298003147739646E-3</v>
      </c>
      <c r="O57" s="251">
        <f t="shared" si="2"/>
        <v>0.14838489136562408</v>
      </c>
      <c r="P57" s="252" t="s">
        <v>1916</v>
      </c>
      <c r="Q57" s="47"/>
      <c r="R57" s="47"/>
      <c r="S57" s="47"/>
      <c r="T57" s="47"/>
      <c r="U57" s="47"/>
      <c r="V57" s="33"/>
      <c r="W57" s="33"/>
    </row>
    <row r="58" spans="1:23" ht="25.5" x14ac:dyDescent="0.2">
      <c r="A58" s="39" t="s">
        <v>88</v>
      </c>
      <c r="B58" s="40">
        <v>120101</v>
      </c>
      <c r="C58" s="40" t="s">
        <v>19</v>
      </c>
      <c r="D58" s="41" t="str">
        <f>VLOOKUP(B58,'SERVIÇOS JUNHO-2025'!$A$1:$E$8877,3,0)</f>
        <v>Chapisco de argamassa de cimento e areia média ou grossa lavada, no traço 1:3, espessura 5 mm</v>
      </c>
      <c r="E58" s="40" t="str">
        <f>VLOOKUP(B58,'SERVIÇOS JUNHO-2025'!$A$1:$E$8877,4,0)</f>
        <v>m2</v>
      </c>
      <c r="F58" s="42">
        <f>VLOOKUP(B58,'MEMO CALCULO '!$B:$G,6,0)</f>
        <v>3884.6200000000008</v>
      </c>
      <c r="G58" s="43">
        <f>VLOOKUP(B58,'SERVIÇOS JUNHO-2025'!$A$1:$E$8877,5,0)</f>
        <v>7.85</v>
      </c>
      <c r="H58" s="44">
        <f t="shared" si="3"/>
        <v>10.31176</v>
      </c>
      <c r="I58" s="250">
        <f t="shared" si="1"/>
        <v>40057.26913120001</v>
      </c>
      <c r="K58" s="32"/>
      <c r="L58" s="33"/>
      <c r="M58" s="33"/>
      <c r="N58" s="251">
        <f>I58/$I$249</f>
        <v>4.6882595278290844E-3</v>
      </c>
      <c r="O58" s="251">
        <f t="shared" si="2"/>
        <v>0.15307315089345316</v>
      </c>
      <c r="P58" s="252" t="s">
        <v>1916</v>
      </c>
      <c r="Q58" s="47"/>
      <c r="R58" s="47"/>
      <c r="S58" s="47"/>
      <c r="T58" s="47"/>
      <c r="U58" s="47"/>
      <c r="V58" s="33"/>
      <c r="W58" s="33"/>
    </row>
    <row r="59" spans="1:23" ht="25.5" x14ac:dyDescent="0.2">
      <c r="A59" s="39" t="s">
        <v>89</v>
      </c>
      <c r="B59" s="40">
        <v>120301</v>
      </c>
      <c r="C59" s="40" t="s">
        <v>19</v>
      </c>
      <c r="D59" s="41" t="str">
        <f>VLOOKUP(B59,'SERVIÇOS JUNHO-2025'!$A$1:$E$8877,3,0)</f>
        <v>Emboço de argamassa de cimento, cal hidratada CH1 e areia média ou grossa lavada no traço 1:0.5:6, espessura 20 mm</v>
      </c>
      <c r="E59" s="40" t="str">
        <f>VLOOKUP(B59,'SERVIÇOS JUNHO-2025'!$A$1:$E$8877,4,0)</f>
        <v>m2</v>
      </c>
      <c r="F59" s="42">
        <f>VLOOKUP(B59,'MEMO CALCULO '!$B:$G,6,0)</f>
        <v>602.99</v>
      </c>
      <c r="G59" s="43">
        <f>VLOOKUP(B59,'SERVIÇOS JUNHO-2025'!$A$1:$E$8877,5,0)</f>
        <v>38.54</v>
      </c>
      <c r="H59" s="44">
        <f t="shared" si="3"/>
        <v>50.626144000000004</v>
      </c>
      <c r="I59" s="250">
        <f t="shared" si="1"/>
        <v>30527.058570560002</v>
      </c>
      <c r="K59" s="32"/>
      <c r="L59" s="33"/>
      <c r="M59" s="33"/>
      <c r="N59" s="251">
        <f>I59/$I$249</f>
        <v>3.5728539739258301E-3</v>
      </c>
      <c r="O59" s="251">
        <f t="shared" si="2"/>
        <v>0.15664600486737901</v>
      </c>
      <c r="P59" s="252" t="s">
        <v>1916</v>
      </c>
      <c r="Q59" s="47"/>
      <c r="R59" s="47"/>
      <c r="S59" s="47"/>
      <c r="T59" s="47"/>
      <c r="U59" s="47"/>
      <c r="V59" s="33"/>
      <c r="W59" s="33"/>
    </row>
    <row r="60" spans="1:23" ht="25.5" x14ac:dyDescent="0.2">
      <c r="A60" s="39" t="s">
        <v>90</v>
      </c>
      <c r="B60" s="40">
        <v>110302</v>
      </c>
      <c r="C60" s="40" t="s">
        <v>19</v>
      </c>
      <c r="D60" s="41" t="str">
        <f>VLOOKUP(B60,'SERVIÇOS JUNHO-2025'!$A$1:$E$8877,3,0)</f>
        <v>Reboco tipo paulista de argamassa de cimento, cal hidratada CH1 e areia lavada traço 1:0.5:6, espessura 25 mm</v>
      </c>
      <c r="E60" s="40" t="str">
        <f>VLOOKUP(B60,'SERVIÇOS JUNHO-2025'!$A$1:$E$8877,4,0)</f>
        <v>m2</v>
      </c>
      <c r="F60" s="42">
        <f>VLOOKUP(B60,'MEMO CALCULO '!$B:$G,6,0)</f>
        <v>2305.9300000000003</v>
      </c>
      <c r="G60" s="43">
        <f>VLOOKUP(B60,'SERVIÇOS JUNHO-2025'!$A$1:$E$8877,5,0)</f>
        <v>74.209999999999994</v>
      </c>
      <c r="H60" s="44">
        <f t="shared" si="3"/>
        <v>97.482255999999992</v>
      </c>
      <c r="I60" s="250">
        <f t="shared" si="1"/>
        <v>224787.25857808001</v>
      </c>
      <c r="K60" s="32"/>
      <c r="L60" s="33"/>
      <c r="M60" s="33"/>
      <c r="N60" s="251">
        <f>I60/$I$249</f>
        <v>2.6308858033021205E-2</v>
      </c>
      <c r="O60" s="251">
        <f t="shared" si="2"/>
        <v>0.18295486290040022</v>
      </c>
      <c r="P60" s="252" t="s">
        <v>1916</v>
      </c>
      <c r="Q60" s="47"/>
      <c r="R60" s="47"/>
      <c r="S60" s="47"/>
      <c r="T60" s="47"/>
      <c r="U60" s="47"/>
      <c r="V60" s="33"/>
      <c r="W60" s="33"/>
    </row>
    <row r="61" spans="1:23" ht="25.5" x14ac:dyDescent="0.2">
      <c r="A61" s="39" t="s">
        <v>91</v>
      </c>
      <c r="B61" s="40">
        <v>50205</v>
      </c>
      <c r="C61" s="40" t="s">
        <v>19</v>
      </c>
      <c r="D61" s="41" t="str">
        <f>VLOOKUP(B61,'SERVIÇOS JUNHO-2025'!$A$1:$E$8877,3,0)</f>
        <v>Divisória sanitária de granito cinza andorinha esp. 3 cm, assentada com argamassa de cimento e areia no traço 1:3</v>
      </c>
      <c r="E61" s="40" t="str">
        <f>VLOOKUP(B61,'SERVIÇOS JUNHO-2025'!$A$1:$E$8877,4,0)</f>
        <v>m2</v>
      </c>
      <c r="F61" s="42">
        <f>VLOOKUP(B61,'MEMO CALCULO '!$B:$G,6,0)</f>
        <v>56</v>
      </c>
      <c r="G61" s="43">
        <f>VLOOKUP(B61,'SERVIÇOS JUNHO-2025'!$A$1:$E$8877,5,0)</f>
        <v>429.82</v>
      </c>
      <c r="H61" s="44">
        <f t="shared" si="3"/>
        <v>564.61155200000007</v>
      </c>
      <c r="I61" s="250">
        <f t="shared" si="1"/>
        <v>31618.246912000002</v>
      </c>
      <c r="K61" s="32"/>
      <c r="L61" s="33"/>
      <c r="M61" s="33"/>
      <c r="N61" s="251">
        <f>I61/$I$249</f>
        <v>3.7005654792123324E-3</v>
      </c>
      <c r="O61" s="251">
        <f t="shared" si="2"/>
        <v>0.18665542837961255</v>
      </c>
      <c r="P61" s="252" t="s">
        <v>1916</v>
      </c>
      <c r="Q61" s="47"/>
      <c r="R61" s="47"/>
      <c r="S61" s="47"/>
      <c r="T61" s="47"/>
      <c r="U61" s="47"/>
      <c r="V61" s="33"/>
      <c r="W61" s="33"/>
    </row>
    <row r="62" spans="1:23" ht="38.25" x14ac:dyDescent="0.2">
      <c r="A62" s="39" t="s">
        <v>92</v>
      </c>
      <c r="B62" s="40">
        <v>50112</v>
      </c>
      <c r="C62" s="40" t="s">
        <v>19</v>
      </c>
      <c r="D62" s="41" t="str">
        <f>VLOOKUP(B62,'SERVIÇOS JUNHO-2025'!$A$1:$E$8877,3,0)</f>
        <v>Elemento vazado de concreto (Cobogó) 40 x 40 x 10 cm, tipo reto, assentados com argamassa de cimento e areia peneirada no traço 1:3, espessura das juntas 15 mm, preparo manual</v>
      </c>
      <c r="E62" s="40" t="str">
        <f>VLOOKUP(B62,'SERVIÇOS JUNHO-2025'!$A$1:$E$8877,4,0)</f>
        <v>m2</v>
      </c>
      <c r="F62" s="42">
        <f>VLOOKUP(B62,'MEMO CALCULO '!$B:$G,6,0)</f>
        <v>63.620000000000005</v>
      </c>
      <c r="G62" s="43">
        <f>VLOOKUP(B62,'SERVIÇOS JUNHO-2025'!$A$1:$E$8877,5,0)</f>
        <v>183</v>
      </c>
      <c r="H62" s="44">
        <f t="shared" si="3"/>
        <v>240.38880000000003</v>
      </c>
      <c r="I62" s="250">
        <f t="shared" si="1"/>
        <v>15293.535456000003</v>
      </c>
      <c r="K62" s="32"/>
      <c r="L62" s="33"/>
      <c r="M62" s="33"/>
      <c r="N62" s="251">
        <f>I62/$I$249</f>
        <v>1.7899388767852332E-3</v>
      </c>
      <c r="O62" s="251">
        <f t="shared" si="2"/>
        <v>0.18844536725639779</v>
      </c>
      <c r="P62" s="252" t="s">
        <v>1916</v>
      </c>
      <c r="Q62" s="47"/>
      <c r="R62" s="47"/>
      <c r="S62" s="47"/>
      <c r="T62" s="47"/>
      <c r="U62" s="47"/>
      <c r="V62" s="33"/>
      <c r="W62" s="33"/>
    </row>
    <row r="63" spans="1:23" ht="38.25" x14ac:dyDescent="0.2">
      <c r="A63" s="39" t="s">
        <v>93</v>
      </c>
      <c r="B63" s="40">
        <v>50301</v>
      </c>
      <c r="C63" s="40" t="s">
        <v>19</v>
      </c>
      <c r="D63" s="41" t="str">
        <f>VLOOKUP(B63,'SERVIÇOS JUNHO-2025'!$A$1:$E$8877,3,0)</f>
        <v>Verga/contraverga reta de concreto armado moldada in loco 10 x 5 cm, Fck = 15 MPa, inclusive forma, armação e desforma, comprimento inferior a 2.0 metros</v>
      </c>
      <c r="E63" s="40" t="str">
        <f>VLOOKUP(B63,'SERVIÇOS JUNHO-2025'!$A$1:$E$8877,4,0)</f>
        <v>m</v>
      </c>
      <c r="F63" s="42">
        <f>VLOOKUP(B63,'MEMO CALCULO '!$B:$G,6,0)</f>
        <v>2</v>
      </c>
      <c r="G63" s="43">
        <f>VLOOKUP(B63,'SERVIÇOS JUNHO-2025'!$A$1:$E$8877,5,0)</f>
        <v>42.16</v>
      </c>
      <c r="H63" s="44">
        <f t="shared" si="3"/>
        <v>55.381376000000003</v>
      </c>
      <c r="I63" s="250">
        <f t="shared" si="1"/>
        <v>110.76275200000001</v>
      </c>
      <c r="K63" s="32"/>
      <c r="L63" s="33"/>
      <c r="M63" s="33"/>
      <c r="N63" s="251">
        <f>I63/$I$249</f>
        <v>1.296355289951873E-5</v>
      </c>
      <c r="O63" s="251">
        <f t="shared" si="2"/>
        <v>0.1884583308092973</v>
      </c>
      <c r="P63" s="252" t="s">
        <v>1916</v>
      </c>
      <c r="Q63" s="47"/>
      <c r="R63" s="47"/>
      <c r="S63" s="47"/>
      <c r="T63" s="47"/>
      <c r="U63" s="47"/>
      <c r="V63" s="33"/>
      <c r="W63" s="33"/>
    </row>
    <row r="64" spans="1:23" x14ac:dyDescent="0.2">
      <c r="A64" s="39" t="s">
        <v>94</v>
      </c>
      <c r="B64" s="40" t="s">
        <v>95</v>
      </c>
      <c r="C64" s="40"/>
      <c r="D64" s="41" t="s">
        <v>96</v>
      </c>
      <c r="E64" s="40" t="s">
        <v>54</v>
      </c>
      <c r="F64" s="42">
        <f>VLOOKUP(B64,'MEMO CALCULO '!$B:$G,6,0)</f>
        <v>5.71</v>
      </c>
      <c r="G64" s="43">
        <f>'COMP.04_GUCHE'!J28</f>
        <v>553.43063603199994</v>
      </c>
      <c r="H64" s="44">
        <f t="shared" si="3"/>
        <v>726.98648349163523</v>
      </c>
      <c r="I64" s="250">
        <f t="shared" si="1"/>
        <v>4151.0928207372372</v>
      </c>
      <c r="K64" s="32"/>
      <c r="L64" s="33"/>
      <c r="M64" s="33"/>
      <c r="N64" s="251">
        <f>I64/$I$249</f>
        <v>4.8583942165358613E-4</v>
      </c>
      <c r="O64" s="251">
        <f t="shared" si="2"/>
        <v>0.18894417023095089</v>
      </c>
      <c r="P64" s="252" t="s">
        <v>1916</v>
      </c>
      <c r="Q64" s="47"/>
      <c r="R64" s="47"/>
      <c r="S64" s="47"/>
      <c r="T64" s="47"/>
      <c r="U64" s="47"/>
      <c r="V64" s="33"/>
      <c r="W64" s="33"/>
    </row>
    <row r="65" spans="1:31" ht="25.5" x14ac:dyDescent="0.2">
      <c r="A65" s="39" t="s">
        <v>98</v>
      </c>
      <c r="B65" s="40">
        <v>130104</v>
      </c>
      <c r="C65" s="40" t="s">
        <v>19</v>
      </c>
      <c r="D65" s="41" t="str">
        <f>VLOOKUP(B65,'SERVIÇOS JUNHO-2025'!$A$1:$E$8877,3,0)</f>
        <v>Regularização de base p/ revestimento cerâmico, com argamassa de cimento e areia no traço 1:5, espessura 5cm</v>
      </c>
      <c r="E65" s="40" t="str">
        <f>VLOOKUP(B65,'SERVIÇOS JUNHO-2025'!$A$1:$E$8877,4,0)</f>
        <v>m2</v>
      </c>
      <c r="F65" s="42">
        <f>VLOOKUP(B65,'MEMO CALCULO '!$B:$G,6,0)</f>
        <v>34.01</v>
      </c>
      <c r="G65" s="43">
        <f>VLOOKUP(B65,'SERVIÇOS JUNHO-2025'!$A$1:$E$8877,5,0)</f>
        <v>43.12</v>
      </c>
      <c r="H65" s="44">
        <f t="shared" si="3"/>
        <v>56.642431999999999</v>
      </c>
      <c r="I65" s="250">
        <f t="shared" si="1"/>
        <v>1926.4091123199998</v>
      </c>
      <c r="K65" s="59"/>
      <c r="L65" s="60"/>
      <c r="M65" s="60"/>
      <c r="N65" s="251">
        <f>I65/$I$249</f>
        <v>2.2546484249213341E-4</v>
      </c>
      <c r="O65" s="251">
        <f t="shared" si="2"/>
        <v>0.18916963507344303</v>
      </c>
      <c r="P65" s="252" t="s">
        <v>1916</v>
      </c>
      <c r="Q65" s="47"/>
      <c r="R65" s="47"/>
      <c r="S65" s="47"/>
      <c r="T65" s="47"/>
      <c r="U65" s="61"/>
      <c r="V65" s="60"/>
      <c r="W65" s="60"/>
      <c r="X65" s="28"/>
      <c r="Y65" s="28"/>
      <c r="Z65" s="28"/>
      <c r="AA65" s="28"/>
      <c r="AB65" s="28"/>
      <c r="AC65" s="28"/>
    </row>
    <row r="66" spans="1:31" ht="25.5" x14ac:dyDescent="0.2">
      <c r="A66" s="39" t="s">
        <v>99</v>
      </c>
      <c r="B66" s="40">
        <v>130109</v>
      </c>
      <c r="C66" s="40" t="s">
        <v>19</v>
      </c>
      <c r="D66" s="41" t="str">
        <f>VLOOKUP(B66,'SERVIÇOS JUNHO-2025'!$A$1:$E$8877,3,0)</f>
        <v>Lastro regularizado e impermeabilizado de concreto não estrutural, espessura de 8 cm</v>
      </c>
      <c r="E66" s="40" t="str">
        <f>VLOOKUP(B66,'SERVIÇOS JUNHO-2025'!$A$1:$E$8877,4,0)</f>
        <v>m2</v>
      </c>
      <c r="F66" s="42">
        <f>VLOOKUP(B66,'MEMO CALCULO '!$B:$G,6,0)</f>
        <v>26.87</v>
      </c>
      <c r="G66" s="43">
        <f>VLOOKUP(B66,'SERVIÇOS JUNHO-2025'!$A$1:$E$8877,5,0)</f>
        <v>87.09</v>
      </c>
      <c r="H66" s="44">
        <f t="shared" si="3"/>
        <v>114.40142400000002</v>
      </c>
      <c r="I66" s="250">
        <f t="shared" si="1"/>
        <v>3073.9662628800006</v>
      </c>
      <c r="K66" s="59"/>
      <c r="L66" s="60"/>
      <c r="M66" s="60"/>
      <c r="N66" s="251">
        <f>I66/$I$249</f>
        <v>3.5977369233459262E-4</v>
      </c>
      <c r="O66" s="251">
        <f t="shared" si="2"/>
        <v>0.18952940876577762</v>
      </c>
      <c r="P66" s="252" t="s">
        <v>1916</v>
      </c>
      <c r="Q66" s="47"/>
      <c r="R66" s="47"/>
      <c r="S66" s="47"/>
      <c r="T66" s="47"/>
      <c r="U66" s="61"/>
      <c r="V66" s="60"/>
      <c r="W66" s="60"/>
      <c r="X66" s="28"/>
      <c r="Y66" s="28"/>
      <c r="Z66" s="28"/>
      <c r="AA66" s="28"/>
      <c r="AB66" s="28"/>
      <c r="AC66" s="28"/>
    </row>
    <row r="67" spans="1:31" ht="51" x14ac:dyDescent="0.2">
      <c r="A67" s="39" t="s">
        <v>100</v>
      </c>
      <c r="B67" s="40">
        <v>130234</v>
      </c>
      <c r="C67" s="40" t="s">
        <v>19</v>
      </c>
      <c r="D67" s="41" t="str">
        <f>VLOOKUP(B67,'SERVIÇOS JUNHO-2025'!$A$1:$E$8877,3,0)</f>
        <v>Porcelanato natural retificado, acabamento acetinado, dim. 60x60cm, ref. PLATINA NA Eliane/equiv, utilizando dupla colagem de argamassa colante para porcelanato tipo ACIII e rejunte e rejunte 3mm para porcelanato</v>
      </c>
      <c r="E67" s="40" t="str">
        <f>VLOOKUP(B67,'SERVIÇOS JUNHO-2025'!$A$1:$E$8877,4,0)</f>
        <v>m2</v>
      </c>
      <c r="F67" s="42">
        <f>VLOOKUP(B67,'MEMO CALCULO '!$B:$G,6,0)</f>
        <v>2405.1800000000003</v>
      </c>
      <c r="G67" s="43">
        <f>VLOOKUP(B67,'SERVIÇOS JUNHO-2025'!$A$1:$E$8877,5,0)</f>
        <v>220.71</v>
      </c>
      <c r="H67" s="44">
        <f t="shared" si="3"/>
        <v>289.92465600000003</v>
      </c>
      <c r="I67" s="250">
        <f t="shared" si="1"/>
        <v>697320.98411808012</v>
      </c>
      <c r="J67" s="17">
        <f>B67</f>
        <v>130234</v>
      </c>
      <c r="K67" s="62" t="str">
        <f>A67</f>
        <v>6.3</v>
      </c>
      <c r="L67" s="63" t="str">
        <f>E67</f>
        <v>m2</v>
      </c>
      <c r="M67" s="64" t="str">
        <f>D67</f>
        <v>Porcelanato natural retificado, acabamento acetinado, dim. 60x60cm, ref. PLATINA NA Eliane/equiv, utilizando dupla colagem de argamassa colante para porcelanato tipo ACIII e rejunte e rejunte 3mm para porcelanato</v>
      </c>
      <c r="N67" s="251">
        <f>I67/$I$249</f>
        <v>8.1613695058418118E-2</v>
      </c>
      <c r="O67" s="251">
        <f t="shared" si="2"/>
        <v>0.27114310382419571</v>
      </c>
      <c r="P67" s="252" t="s">
        <v>1916</v>
      </c>
      <c r="Q67" s="47"/>
      <c r="R67" s="47"/>
      <c r="S67" s="47"/>
      <c r="T67" s="47"/>
      <c r="U67" s="65"/>
      <c r="V67" s="64"/>
      <c r="W67" s="64"/>
      <c r="AE67" s="66">
        <f>SUM(K67:AC67)</f>
        <v>0.3527567988826138</v>
      </c>
    </row>
    <row r="68" spans="1:31" x14ac:dyDescent="0.2">
      <c r="A68" s="39" t="s">
        <v>101</v>
      </c>
      <c r="B68" s="40" t="s">
        <v>102</v>
      </c>
      <c r="C68" s="40"/>
      <c r="D68" s="41" t="s">
        <v>103</v>
      </c>
      <c r="E68" s="40" t="s">
        <v>54</v>
      </c>
      <c r="F68" s="42">
        <f>VLOOKUP(B68,'MEMO CALCULO '!$B:$G,6,0)</f>
        <v>14.35</v>
      </c>
      <c r="G68" s="43">
        <f>'COMP.05_PISO ESCADA'!J22</f>
        <v>892.10384596000006</v>
      </c>
      <c r="H68" s="44">
        <f t="shared" si="3"/>
        <v>1171.8676120530561</v>
      </c>
      <c r="I68" s="250">
        <f t="shared" si="1"/>
        <v>16816.300232961356</v>
      </c>
      <c r="J68" s="17" t="str">
        <f>B68</f>
        <v>COMP-05</v>
      </c>
      <c r="K68" s="62" t="str">
        <f>A68</f>
        <v>6.4</v>
      </c>
      <c r="L68" s="63" t="str">
        <f>E68</f>
        <v>m2</v>
      </c>
      <c r="M68" s="64" t="str">
        <f>D68</f>
        <v>Piso e espelho de escada em granito cinza andorinha levigado, esp. 2cm</v>
      </c>
      <c r="N68" s="251">
        <f>I68/$I$249</f>
        <v>1.9681616220964216E-3</v>
      </c>
      <c r="O68" s="251">
        <f t="shared" si="2"/>
        <v>0.27311126544629211</v>
      </c>
      <c r="P68" s="252" t="s">
        <v>1916</v>
      </c>
      <c r="Q68" s="47"/>
      <c r="R68" s="47"/>
      <c r="S68" s="47"/>
      <c r="T68" s="47"/>
      <c r="U68" s="65"/>
      <c r="V68" s="64"/>
      <c r="W68" s="64"/>
    </row>
    <row r="69" spans="1:31" x14ac:dyDescent="0.2">
      <c r="A69" s="39" t="s">
        <v>104</v>
      </c>
      <c r="B69" s="48" t="s">
        <v>105</v>
      </c>
      <c r="C69" s="40"/>
      <c r="D69" s="41" t="s">
        <v>106</v>
      </c>
      <c r="E69" s="40" t="s">
        <v>54</v>
      </c>
      <c r="F69" s="42">
        <f>VLOOKUP(B69,'MEMO CALCULO '!$B:$G,6,0)</f>
        <v>1.54</v>
      </c>
      <c r="G69" s="43">
        <f>'COMP.06_PISO ELEVADOR'!J22</f>
        <v>270.98144618200001</v>
      </c>
      <c r="H69" s="44">
        <f t="shared" si="3"/>
        <v>355.96122770467525</v>
      </c>
      <c r="I69" s="250">
        <f t="shared" si="1"/>
        <v>548.18029066519989</v>
      </c>
      <c r="K69" s="62"/>
      <c r="L69" s="63"/>
      <c r="M69" s="64"/>
      <c r="N69" s="251">
        <f>I69/$I$249</f>
        <v>6.4158429329309833E-5</v>
      </c>
      <c r="O69" s="251">
        <f t="shared" si="2"/>
        <v>0.27317542387562144</v>
      </c>
      <c r="P69" s="252" t="s">
        <v>1916</v>
      </c>
      <c r="Q69" s="47"/>
      <c r="R69" s="47"/>
      <c r="S69" s="47"/>
      <c r="T69" s="47"/>
      <c r="U69" s="65"/>
      <c r="V69" s="64"/>
      <c r="W69" s="64"/>
    </row>
    <row r="70" spans="1:31" x14ac:dyDescent="0.2">
      <c r="A70" s="39" t="s">
        <v>107</v>
      </c>
      <c r="B70" s="48">
        <v>130308</v>
      </c>
      <c r="C70" s="40" t="s">
        <v>19</v>
      </c>
      <c r="D70" s="41" t="str">
        <f>VLOOKUP(B70,'SERVIÇOS JUNHO-2025'!$A$1:$E$8877,3,0)</f>
        <v>Soleira de granito esp. 2 cm e largura de 15 cm</v>
      </c>
      <c r="E70" s="40" t="str">
        <f>VLOOKUP(B70,'SERVIÇOS JUNHO-2025'!$A$1:$E$8877,4,0)</f>
        <v>m</v>
      </c>
      <c r="F70" s="42">
        <f>VLOOKUP(B70,'MEMO CALCULO '!$B:$G,6,0)</f>
        <v>83.129999999999924</v>
      </c>
      <c r="G70" s="43">
        <f>VLOOKUP(B70,'SERVIÇOS JUNHO-2025'!$A$1:$E$8877,5,0)</f>
        <v>50.58</v>
      </c>
      <c r="H70" s="44">
        <f t="shared" si="3"/>
        <v>66.441888000000006</v>
      </c>
      <c r="I70" s="250">
        <f t="shared" si="1"/>
        <v>5523.3141494399952</v>
      </c>
      <c r="K70" s="62"/>
      <c r="L70" s="63"/>
      <c r="M70" s="64"/>
      <c r="N70" s="251">
        <f>I70/$I$249</f>
        <v>6.4644272432781073E-4</v>
      </c>
      <c r="O70" s="251">
        <f t="shared" si="2"/>
        <v>0.27382186659994923</v>
      </c>
      <c r="P70" s="252" t="s">
        <v>1916</v>
      </c>
      <c r="Q70" s="47"/>
      <c r="R70" s="47"/>
      <c r="S70" s="47"/>
      <c r="T70" s="47"/>
      <c r="U70" s="65"/>
      <c r="V70" s="64"/>
      <c r="W70" s="64"/>
    </row>
    <row r="71" spans="1:31" x14ac:dyDescent="0.2">
      <c r="A71" s="39" t="s">
        <v>108</v>
      </c>
      <c r="B71" s="48">
        <v>130317</v>
      </c>
      <c r="C71" s="40" t="s">
        <v>19</v>
      </c>
      <c r="D71" s="41" t="str">
        <f>VLOOKUP(B71,'SERVIÇOS JUNHO-2025'!$A$1:$E$8877,3,0)</f>
        <v>Peitoril de granito cinza polido, 15 cm, esp. 3cm</v>
      </c>
      <c r="E71" s="40" t="str">
        <f>VLOOKUP(B71,'SERVIÇOS JUNHO-2025'!$A$1:$E$8877,4,0)</f>
        <v>m</v>
      </c>
      <c r="F71" s="42">
        <f>VLOOKUP(B71,'MEMO CALCULO '!$B:$G,6,0)</f>
        <v>253.70000000000005</v>
      </c>
      <c r="G71" s="43">
        <f>VLOOKUP(B71,'SERVIÇOS JUNHO-2025'!$A$1:$E$8877,5,0)</f>
        <v>82.2</v>
      </c>
      <c r="H71" s="44">
        <f t="shared" si="3"/>
        <v>107.97792000000001</v>
      </c>
      <c r="I71" s="250">
        <f t="shared" si="1"/>
        <v>27393.998304000008</v>
      </c>
      <c r="K71" s="62"/>
      <c r="L71" s="63"/>
      <c r="M71" s="64"/>
      <c r="N71" s="251">
        <f>I71/$I$249</f>
        <v>3.2061639832064704E-3</v>
      </c>
      <c r="O71" s="251">
        <f t="shared" si="2"/>
        <v>0.27702803058315567</v>
      </c>
      <c r="P71" s="252" t="s">
        <v>1916</v>
      </c>
      <c r="Q71" s="47"/>
      <c r="R71" s="47"/>
      <c r="S71" s="47"/>
      <c r="T71" s="47"/>
      <c r="U71" s="65"/>
      <c r="V71" s="64"/>
      <c r="W71" s="64"/>
    </row>
    <row r="72" spans="1:31" x14ac:dyDescent="0.2">
      <c r="A72" s="39" t="s">
        <v>109</v>
      </c>
      <c r="B72" s="48" t="s">
        <v>110</v>
      </c>
      <c r="C72" s="48"/>
      <c r="D72" s="57" t="s">
        <v>111</v>
      </c>
      <c r="E72" s="48" t="s">
        <v>54</v>
      </c>
      <c r="F72" s="42">
        <f>VLOOKUP(B72,'MEMO CALCULO '!$B:$G,6,0)</f>
        <v>12.92</v>
      </c>
      <c r="G72" s="43">
        <f>'COMP.07_LADRILHO'!J21</f>
        <v>160.48500865400001</v>
      </c>
      <c r="H72" s="44">
        <f t="shared" ref="H72:H103" si="4">G72*(1+$I$6)</f>
        <v>210.81310736789445</v>
      </c>
      <c r="I72" s="250">
        <f t="shared" ref="I72:I135" si="5">IFERROR((F72*H72),0)</f>
        <v>2723.7053471931963</v>
      </c>
      <c r="K72" s="62"/>
      <c r="L72" s="63"/>
      <c r="M72" s="64"/>
      <c r="N72" s="251">
        <f>I72/$I$249</f>
        <v>3.1877953295202549E-4</v>
      </c>
      <c r="O72" s="251">
        <f t="shared" si="2"/>
        <v>0.27734681011610768</v>
      </c>
      <c r="P72" s="252" t="s">
        <v>1916</v>
      </c>
      <c r="Q72" s="47"/>
      <c r="R72" s="47"/>
      <c r="S72" s="47"/>
      <c r="T72" s="47"/>
      <c r="U72" s="65"/>
      <c r="V72" s="64"/>
      <c r="W72" s="64"/>
    </row>
    <row r="73" spans="1:31" ht="63.75" x14ac:dyDescent="0.2">
      <c r="A73" s="39" t="s">
        <v>115</v>
      </c>
      <c r="B73" s="40">
        <v>62503</v>
      </c>
      <c r="C73" s="40" t="s">
        <v>19</v>
      </c>
      <c r="D73" s="41" t="str">
        <f>VLOOKUP(B73,'SERVIÇOS JUNHO-2025'!$A$1:$E$8877,3,0)</f>
        <v>Porta de madeira de lei angelim pedra ou equivalente, esp. 30 a 35 mm, maciça, tipo mexicana, c/ friso p/ verniz, padrão SEDU, com visor 1,00 x 0,15m e vidro 4mm, inclusive alizares, dobradiças e fechadura tipo alavanca em latão cromado LaFonte ou equiv., exclusive marco, dimensões: 0.80 x 2.10 m</v>
      </c>
      <c r="E73" s="40" t="str">
        <f>VLOOKUP(B73,'SERVIÇOS JUNHO-2025'!$A$1:$E$8877,4,0)</f>
        <v>und</v>
      </c>
      <c r="F73" s="42">
        <f>VLOOKUP(B73,'MEMO CALCULO '!$B:$G,6,0)</f>
        <v>26</v>
      </c>
      <c r="G73" s="43">
        <f>VLOOKUP(B73,'SERVIÇOS JUNHO-2025'!$A$1:$E$8877,5,0)</f>
        <v>1711.39</v>
      </c>
      <c r="H73" s="44">
        <f t="shared" si="4"/>
        <v>2248.0819040000001</v>
      </c>
      <c r="I73" s="250">
        <f t="shared" si="5"/>
        <v>58450.129504000004</v>
      </c>
      <c r="K73" s="62"/>
      <c r="L73" s="63"/>
      <c r="M73" s="64"/>
      <c r="N73" s="251">
        <f>I73/$I$249</f>
        <v>6.840940046423047E-3</v>
      </c>
      <c r="O73" s="251">
        <f t="shared" ref="O73:O136" si="6">O72+N73</f>
        <v>0.28418775016253073</v>
      </c>
      <c r="P73" s="252" t="s">
        <v>1916</v>
      </c>
      <c r="Q73" s="46"/>
      <c r="R73" s="47"/>
      <c r="S73" s="47"/>
      <c r="T73" s="47"/>
      <c r="U73" s="65"/>
      <c r="V73" s="64"/>
      <c r="W73" s="64"/>
    </row>
    <row r="74" spans="1:31" ht="25.5" x14ac:dyDescent="0.2">
      <c r="A74" s="39" t="s">
        <v>116</v>
      </c>
      <c r="B74" s="40">
        <v>60101</v>
      </c>
      <c r="C74" s="40" t="s">
        <v>19</v>
      </c>
      <c r="D74" s="41" t="str">
        <f>VLOOKUP(B74,'SERVIÇOS JUNHO-2025'!$A$1:$E$8877,3,0)</f>
        <v>Marco em madeira de lei tipo Peroba, Ipê, Angelim Pedra ou equivalente, com 15 x 3cm de batente, nas dimensões: 0,60 x 2,10 m</v>
      </c>
      <c r="E74" s="40" t="str">
        <f>VLOOKUP(B74,'SERVIÇOS JUNHO-2025'!$A$1:$E$8877,4,0)</f>
        <v>und</v>
      </c>
      <c r="F74" s="42">
        <f>VLOOKUP(B74,'MEMO CALCULO '!$B:$G,6,0)</f>
        <v>2</v>
      </c>
      <c r="G74" s="43">
        <f>VLOOKUP(B74,'SERVIÇOS JUNHO-2025'!$A$1:$E$8877,5,0)</f>
        <v>368.7</v>
      </c>
      <c r="H74" s="44">
        <f t="shared" si="4"/>
        <v>484.32432</v>
      </c>
      <c r="I74" s="250">
        <f t="shared" si="5"/>
        <v>968.64864</v>
      </c>
      <c r="K74" s="62"/>
      <c r="L74" s="63"/>
      <c r="M74" s="64"/>
      <c r="N74" s="251">
        <f>I74/$I$249</f>
        <v>1.1336959094052551E-4</v>
      </c>
      <c r="O74" s="251">
        <f t="shared" si="6"/>
        <v>0.28430111975347128</v>
      </c>
      <c r="P74" s="252" t="s">
        <v>1916</v>
      </c>
      <c r="Q74" s="47"/>
      <c r="R74" s="47"/>
      <c r="S74" s="47"/>
      <c r="T74" s="47"/>
      <c r="U74" s="65"/>
      <c r="V74" s="64"/>
      <c r="W74" s="64"/>
    </row>
    <row r="75" spans="1:31" ht="25.5" x14ac:dyDescent="0.2">
      <c r="A75" s="39" t="s">
        <v>117</v>
      </c>
      <c r="B75" s="40">
        <v>60103</v>
      </c>
      <c r="C75" s="40" t="s">
        <v>19</v>
      </c>
      <c r="D75" s="41" t="str">
        <f>VLOOKUP(B75,'SERVIÇOS JUNHO-2025'!$A$1:$E$8877,3,0)</f>
        <v>Marco em madeira de lei tipo Peroba, Ipê, Angelim Pedra ou equivalente, com 15 x 3cm de batente, nas dimensões: 0,80 x 2,10 m</v>
      </c>
      <c r="E75" s="40" t="str">
        <f>VLOOKUP(B75,'SERVIÇOS JUNHO-2025'!$A$1:$E$8877,4,0)</f>
        <v>und</v>
      </c>
      <c r="F75" s="42">
        <f>VLOOKUP(B75,'MEMO CALCULO '!$B:$G,6,0)</f>
        <v>46</v>
      </c>
      <c r="G75" s="43">
        <f>VLOOKUP(B75,'SERVIÇOS JUNHO-2025'!$A$1:$E$8877,5,0)</f>
        <v>368.7</v>
      </c>
      <c r="H75" s="44">
        <f t="shared" si="4"/>
        <v>484.32432</v>
      </c>
      <c r="I75" s="250">
        <f t="shared" si="5"/>
        <v>22278.918720000001</v>
      </c>
      <c r="K75" s="62"/>
      <c r="L75" s="63"/>
      <c r="M75" s="64"/>
      <c r="N75" s="251">
        <f>I75/$I$249</f>
        <v>2.6075005916320871E-3</v>
      </c>
      <c r="O75" s="251">
        <f t="shared" si="6"/>
        <v>0.28690862034510334</v>
      </c>
      <c r="P75" s="252" t="s">
        <v>1916</v>
      </c>
      <c r="Q75" s="47"/>
      <c r="R75" s="47"/>
      <c r="S75" s="47"/>
      <c r="T75" s="47"/>
      <c r="U75" s="65"/>
      <c r="V75" s="64"/>
      <c r="W75" s="64"/>
    </row>
    <row r="76" spans="1:31" ht="51" x14ac:dyDescent="0.2">
      <c r="A76" s="39" t="s">
        <v>118</v>
      </c>
      <c r="B76" s="40" t="s">
        <v>119</v>
      </c>
      <c r="C76" s="40"/>
      <c r="D76" s="41" t="s">
        <v>120</v>
      </c>
      <c r="E76" s="40" t="s">
        <v>121</v>
      </c>
      <c r="F76" s="42">
        <f>VLOOKUP(B76,'MEMO CALCULO '!$B:$G,6,0)</f>
        <v>20</v>
      </c>
      <c r="G76" s="43">
        <f>'COMP.08_PORTA 80X210'!J23</f>
        <v>1711.4058991499999</v>
      </c>
      <c r="H76" s="44">
        <f t="shared" si="4"/>
        <v>2248.1027891234398</v>
      </c>
      <c r="I76" s="250">
        <f t="shared" si="5"/>
        <v>44962.0557824688</v>
      </c>
      <c r="K76" s="62"/>
      <c r="L76" s="63"/>
      <c r="M76" s="64"/>
      <c r="N76" s="251">
        <f>I76/$I$249</f>
        <v>5.2623104616175143E-3</v>
      </c>
      <c r="O76" s="251">
        <f t="shared" si="6"/>
        <v>0.29217093080672085</v>
      </c>
      <c r="P76" s="252" t="s">
        <v>1916</v>
      </c>
      <c r="Q76" s="47"/>
      <c r="R76" s="47"/>
      <c r="S76" s="47"/>
      <c r="T76" s="47"/>
      <c r="U76" s="65"/>
      <c r="V76" s="64"/>
      <c r="W76" s="64"/>
    </row>
    <row r="77" spans="1:31" ht="51" x14ac:dyDescent="0.2">
      <c r="A77" s="39" t="s">
        <v>122</v>
      </c>
      <c r="B77" s="40" t="s">
        <v>123</v>
      </c>
      <c r="C77" s="40"/>
      <c r="D77" s="41" t="s">
        <v>124</v>
      </c>
      <c r="E77" s="40" t="s">
        <v>121</v>
      </c>
      <c r="F77" s="42">
        <f>VLOOKUP(B77,'MEMO CALCULO '!$B:$G,6,0)</f>
        <v>2</v>
      </c>
      <c r="G77" s="43">
        <f>'COMP.09_PORTA 60X210'!J23</f>
        <v>1577.8258991499999</v>
      </c>
      <c r="H77" s="44">
        <f t="shared" si="4"/>
        <v>2072.63210112344</v>
      </c>
      <c r="I77" s="250">
        <f t="shared" si="5"/>
        <v>4145.2642022468799</v>
      </c>
      <c r="K77" s="62"/>
      <c r="L77" s="63"/>
      <c r="M77" s="64"/>
      <c r="N77" s="251">
        <f>I77/$I$249</f>
        <v>4.8515724643884552E-4</v>
      </c>
      <c r="O77" s="251">
        <f t="shared" si="6"/>
        <v>0.29265608805315968</v>
      </c>
      <c r="P77" s="252" t="s">
        <v>1916</v>
      </c>
      <c r="Q77" s="47"/>
      <c r="R77" s="47"/>
      <c r="S77" s="47"/>
      <c r="T77" s="47"/>
      <c r="U77" s="65"/>
      <c r="V77" s="64"/>
      <c r="W77" s="64"/>
    </row>
    <row r="78" spans="1:31" ht="25.5" x14ac:dyDescent="0.2">
      <c r="A78" s="39" t="s">
        <v>128</v>
      </c>
      <c r="B78" s="40">
        <v>71704</v>
      </c>
      <c r="C78" s="40" t="s">
        <v>19</v>
      </c>
      <c r="D78" s="41" t="str">
        <f>VLOOKUP(B78,'SERVIÇOS JUNHO-2025'!$A$1:$E$8877,3,0)</f>
        <v>Porta de abrir tipo veneziana em alumínio anodizado, linha 25, completa, incl. puxador com tranca, caixilho, alizar e contramarco</v>
      </c>
      <c r="E78" s="40" t="str">
        <f>VLOOKUP(B78,'SERVIÇOS JUNHO-2025'!$A$1:$E$8877,4,0)</f>
        <v>m2</v>
      </c>
      <c r="F78" s="42">
        <f>VLOOKUP(B78,'MEMO CALCULO '!$B:$G,6,0)</f>
        <v>25.080000000000002</v>
      </c>
      <c r="G78" s="43">
        <f>VLOOKUP(B78,'SERVIÇOS JUNHO-2025'!$A$1:$E$8877,5,0)</f>
        <v>908.85</v>
      </c>
      <c r="H78" s="44">
        <f t="shared" si="4"/>
        <v>1193.86536</v>
      </c>
      <c r="I78" s="250">
        <f t="shared" si="5"/>
        <v>29942.143228800003</v>
      </c>
      <c r="K78" s="62"/>
      <c r="L78" s="63"/>
      <c r="M78" s="64"/>
      <c r="N78" s="251">
        <f>I78/$I$249</f>
        <v>3.504396113880552E-3</v>
      </c>
      <c r="O78" s="251">
        <f t="shared" si="6"/>
        <v>0.29616048416704022</v>
      </c>
      <c r="P78" s="252" t="s">
        <v>1916</v>
      </c>
      <c r="Q78" s="47"/>
      <c r="R78" s="47"/>
      <c r="S78" s="47"/>
      <c r="T78" s="47"/>
      <c r="U78" s="65"/>
      <c r="V78" s="64"/>
      <c r="W78" s="64"/>
    </row>
    <row r="79" spans="1:31" x14ac:dyDescent="0.2">
      <c r="A79" s="39" t="s">
        <v>129</v>
      </c>
      <c r="B79" s="40">
        <v>71105</v>
      </c>
      <c r="C79" s="40" t="s">
        <v>19</v>
      </c>
      <c r="D79" s="41" t="str">
        <f>VLOOKUP(B79,'SERVIÇOS JUNHO-2025'!$A$1:$E$8877,3,0)</f>
        <v>Grade de ferro em barra chata, inclusive chumbamento</v>
      </c>
      <c r="E79" s="40" t="str">
        <f>VLOOKUP(B79,'SERVIÇOS JUNHO-2025'!$A$1:$E$8877,4,0)</f>
        <v>m2</v>
      </c>
      <c r="F79" s="42">
        <f>VLOOKUP(B79,'MEMO CALCULO '!$B:$G,6,0)</f>
        <v>297.72999999999996</v>
      </c>
      <c r="G79" s="43">
        <f>VLOOKUP(B79,'SERVIÇOS JUNHO-2025'!$A$1:$E$8877,5,0)</f>
        <v>393.8</v>
      </c>
      <c r="H79" s="44">
        <f t="shared" si="4"/>
        <v>517.29568000000006</v>
      </c>
      <c r="I79" s="250">
        <f t="shared" si="5"/>
        <v>154014.44280640001</v>
      </c>
      <c r="K79" s="62"/>
      <c r="L79" s="63"/>
      <c r="M79" s="64"/>
      <c r="N79" s="251">
        <f>I79/$I$249</f>
        <v>1.8025684091080262E-2</v>
      </c>
      <c r="O79" s="251">
        <f t="shared" si="6"/>
        <v>0.31418616825812046</v>
      </c>
      <c r="P79" s="252" t="s">
        <v>1916</v>
      </c>
      <c r="Q79" s="47"/>
      <c r="R79" s="47"/>
      <c r="S79" s="47"/>
      <c r="T79" s="47"/>
      <c r="U79" s="65"/>
      <c r="V79" s="64"/>
      <c r="W79" s="64"/>
    </row>
    <row r="80" spans="1:31" ht="25.5" x14ac:dyDescent="0.2">
      <c r="A80" s="39" t="s">
        <v>130</v>
      </c>
      <c r="B80" s="40">
        <v>71107</v>
      </c>
      <c r="C80" s="40" t="s">
        <v>19</v>
      </c>
      <c r="D80" s="41" t="str">
        <f>VLOOKUP(B80,'SERVIÇOS JUNHO-2025'!$A$1:$E$8877,3,0)</f>
        <v>Portão de ferro de abrir em barra chata, chapa e tubo, inclusive chumbamento</v>
      </c>
      <c r="E80" s="40" t="str">
        <f>VLOOKUP(B80,'SERVIÇOS JUNHO-2025'!$A$1:$E$8877,4,0)</f>
        <v>m2</v>
      </c>
      <c r="F80" s="42">
        <f>VLOOKUP(B80,'MEMO CALCULO '!$B:$G,6,0)</f>
        <v>5.25</v>
      </c>
      <c r="G80" s="43">
        <f>VLOOKUP(B80,'SERVIÇOS JUNHO-2025'!$A$1:$E$8877,5,0)</f>
        <v>849.57</v>
      </c>
      <c r="H80" s="44">
        <f t="shared" si="4"/>
        <v>1115.9951520000002</v>
      </c>
      <c r="I80" s="250">
        <f t="shared" si="5"/>
        <v>5858.9745480000011</v>
      </c>
      <c r="K80" s="62"/>
      <c r="L80" s="63"/>
      <c r="M80" s="64"/>
      <c r="N80" s="251">
        <f>I80/$I$249</f>
        <v>6.857280549505654E-4</v>
      </c>
      <c r="O80" s="251">
        <f t="shared" si="6"/>
        <v>0.314871896313071</v>
      </c>
      <c r="P80" s="252" t="s">
        <v>1916</v>
      </c>
      <c r="Q80" s="47"/>
      <c r="R80" s="47"/>
      <c r="S80" s="47"/>
      <c r="T80" s="47"/>
      <c r="U80" s="65"/>
      <c r="V80" s="64"/>
      <c r="W80" s="64"/>
    </row>
    <row r="81" spans="1:23" x14ac:dyDescent="0.2">
      <c r="A81" s="39" t="s">
        <v>131</v>
      </c>
      <c r="B81" s="48">
        <v>71104</v>
      </c>
      <c r="C81" s="40" t="s">
        <v>19</v>
      </c>
      <c r="D81" s="41" t="str">
        <f>VLOOKUP(B81,'SERVIÇOS JUNHO-2025'!$A$1:$E$8877,3,0)</f>
        <v>Portão de ferro de abrir em barra chata, inclusive chumbamento</v>
      </c>
      <c r="E81" s="40" t="str">
        <f>VLOOKUP(B81,'SERVIÇOS JUNHO-2025'!$A$1:$E$8877,4,0)</f>
        <v>m2</v>
      </c>
      <c r="F81" s="42">
        <f>VLOOKUP(B81,'MEMO CALCULO '!$B:$G,6,0)</f>
        <v>1.68</v>
      </c>
      <c r="G81" s="43">
        <f>VLOOKUP(B81,'SERVIÇOS JUNHO-2025'!$A$1:$E$8877,5,0)</f>
        <v>628.67999999999995</v>
      </c>
      <c r="H81" s="44">
        <f t="shared" si="4"/>
        <v>825.83404800000005</v>
      </c>
      <c r="I81" s="250">
        <f t="shared" si="5"/>
        <v>1387.4012006400001</v>
      </c>
      <c r="K81" s="62"/>
      <c r="L81" s="63"/>
      <c r="M81" s="64"/>
      <c r="N81" s="251">
        <f>I81/$I$249</f>
        <v>1.6237993849550108E-4</v>
      </c>
      <c r="O81" s="251">
        <f t="shared" si="6"/>
        <v>0.31503427625156649</v>
      </c>
      <c r="P81" s="252" t="s">
        <v>1916</v>
      </c>
      <c r="Q81" s="47"/>
      <c r="R81" s="47"/>
      <c r="S81" s="47"/>
      <c r="T81" s="47"/>
      <c r="U81" s="65"/>
      <c r="V81" s="64"/>
      <c r="W81" s="64"/>
    </row>
    <row r="82" spans="1:23" ht="25.5" x14ac:dyDescent="0.2">
      <c r="A82" s="39" t="s">
        <v>132</v>
      </c>
      <c r="B82" s="48">
        <v>71103</v>
      </c>
      <c r="C82" s="40" t="s">
        <v>19</v>
      </c>
      <c r="D82" s="41" t="str">
        <f>VLOOKUP(B82,'SERVIÇOS JUNHO-2025'!$A$1:$E$8877,3,0)</f>
        <v>Grade de tela tipo mosquiteiro de arame galvanizado #18, fio 32, inclusive, requadro em cantoneira de ferro 1/8"x1/2"x1/2"</v>
      </c>
      <c r="E82" s="40" t="str">
        <f>VLOOKUP(B82,'SERVIÇOS JUNHO-2025'!$A$1:$E$8877,4,0)</f>
        <v>m2</v>
      </c>
      <c r="F82" s="42">
        <f>VLOOKUP(B82,'MEMO CALCULO '!$B:$G,6,0)</f>
        <v>5.36</v>
      </c>
      <c r="G82" s="43">
        <f>VLOOKUP(B82,'SERVIÇOS JUNHO-2025'!$A$1:$E$8877,5,0)</f>
        <v>131.46</v>
      </c>
      <c r="H82" s="44">
        <f t="shared" si="4"/>
        <v>172.68585600000003</v>
      </c>
      <c r="I82" s="250">
        <f t="shared" si="5"/>
        <v>925.59618816000022</v>
      </c>
      <c r="K82" s="62"/>
      <c r="L82" s="63"/>
      <c r="M82" s="64"/>
      <c r="N82" s="251">
        <f>I82/$I$249</f>
        <v>1.0833077846246592E-4</v>
      </c>
      <c r="O82" s="251">
        <f t="shared" si="6"/>
        <v>0.31514260703002894</v>
      </c>
      <c r="P82" s="252" t="s">
        <v>1916</v>
      </c>
      <c r="Q82" s="47"/>
      <c r="R82" s="47"/>
      <c r="S82" s="47"/>
      <c r="T82" s="47"/>
      <c r="U82" s="65"/>
      <c r="V82" s="64"/>
      <c r="W82" s="64"/>
    </row>
    <row r="83" spans="1:23" ht="25.5" x14ac:dyDescent="0.2">
      <c r="A83" s="39" t="s">
        <v>133</v>
      </c>
      <c r="B83" s="48" t="s">
        <v>134</v>
      </c>
      <c r="C83" s="40"/>
      <c r="D83" s="41" t="s">
        <v>135</v>
      </c>
      <c r="E83" s="40" t="s">
        <v>54</v>
      </c>
      <c r="F83" s="42">
        <f>VLOOKUP(B83,'MEMO CALCULO '!$B:$G,6,0)</f>
        <v>265.70999999999975</v>
      </c>
      <c r="G83" s="43">
        <f>'COMP.10_JANELA'!J31</f>
        <v>2235.4745807629997</v>
      </c>
      <c r="H83" s="44">
        <f t="shared" si="4"/>
        <v>2936.5194092902766</v>
      </c>
      <c r="I83" s="250">
        <f t="shared" si="5"/>
        <v>780262.57224251865</v>
      </c>
      <c r="K83" s="62"/>
      <c r="L83" s="63"/>
      <c r="M83" s="64"/>
      <c r="N83" s="251">
        <f>I83/$I$249</f>
        <v>9.1321088977460982E-2</v>
      </c>
      <c r="O83" s="251">
        <f t="shared" si="6"/>
        <v>0.40646369600748994</v>
      </c>
      <c r="P83" s="252" t="s">
        <v>1916</v>
      </c>
      <c r="Q83" s="47"/>
      <c r="R83" s="47"/>
      <c r="S83" s="47"/>
      <c r="T83" s="47"/>
      <c r="U83" s="65"/>
      <c r="V83" s="64"/>
      <c r="W83" s="64"/>
    </row>
    <row r="84" spans="1:23" x14ac:dyDescent="0.2">
      <c r="A84" s="39" t="s">
        <v>136</v>
      </c>
      <c r="B84" s="48" t="s">
        <v>137</v>
      </c>
      <c r="C84" s="40"/>
      <c r="D84" s="41" t="s">
        <v>138</v>
      </c>
      <c r="E84" s="40" t="s">
        <v>54</v>
      </c>
      <c r="F84" s="42">
        <f>VLOOKUP(B84,'MEMO CALCULO '!$B:$G,6,0)</f>
        <v>27.32</v>
      </c>
      <c r="G84" s="43">
        <f>'COMP.11_PORTAS'!J24</f>
        <v>1927.2441407630001</v>
      </c>
      <c r="H84" s="44">
        <f t="shared" si="4"/>
        <v>2531.6279033062769</v>
      </c>
      <c r="I84" s="250">
        <f t="shared" si="5"/>
        <v>69164.07431832749</v>
      </c>
      <c r="K84" s="62"/>
      <c r="L84" s="63"/>
      <c r="M84" s="64"/>
      <c r="N84" s="251">
        <f>I84/$I$249</f>
        <v>8.0948885792570709E-3</v>
      </c>
      <c r="O84" s="251">
        <f t="shared" si="6"/>
        <v>0.41455858458674699</v>
      </c>
      <c r="P84" s="252" t="s">
        <v>1916</v>
      </c>
      <c r="Q84" s="47"/>
      <c r="R84" s="47"/>
      <c r="S84" s="47"/>
      <c r="T84" s="47"/>
      <c r="U84" s="65"/>
      <c r="V84" s="64"/>
      <c r="W84" s="64"/>
    </row>
    <row r="85" spans="1:23" ht="25.5" x14ac:dyDescent="0.2">
      <c r="A85" s="39" t="s">
        <v>139</v>
      </c>
      <c r="B85" s="48" t="s">
        <v>140</v>
      </c>
      <c r="C85" s="40"/>
      <c r="D85" s="41" t="s">
        <v>141</v>
      </c>
      <c r="E85" s="40" t="s">
        <v>54</v>
      </c>
      <c r="F85" s="42">
        <f>VLOOKUP(B85,'MEMO CALCULO '!$B:$G,6,0)</f>
        <v>39.6</v>
      </c>
      <c r="G85" s="43">
        <f>'COMP.12_BASCULA'!J21</f>
        <v>2977.3198607629997</v>
      </c>
      <c r="H85" s="44">
        <f t="shared" si="4"/>
        <v>3911.0073690982767</v>
      </c>
      <c r="I85" s="250">
        <f t="shared" si="5"/>
        <v>154875.89181629175</v>
      </c>
      <c r="K85" s="62"/>
      <c r="L85" s="63"/>
      <c r="M85" s="64"/>
      <c r="N85" s="251">
        <f>I85/$I$249</f>
        <v>1.8126507153060245E-2</v>
      </c>
      <c r="O85" s="251">
        <f t="shared" si="6"/>
        <v>0.43268509173980724</v>
      </c>
      <c r="P85" s="252" t="s">
        <v>1916</v>
      </c>
      <c r="Q85" s="47"/>
      <c r="R85" s="47"/>
      <c r="S85" s="47"/>
      <c r="T85" s="47"/>
      <c r="U85" s="65"/>
      <c r="V85" s="64"/>
      <c r="W85" s="64"/>
    </row>
    <row r="86" spans="1:23" ht="25.5" x14ac:dyDescent="0.2">
      <c r="A86" s="39" t="s">
        <v>142</v>
      </c>
      <c r="B86" s="48" t="s">
        <v>143</v>
      </c>
      <c r="C86" s="40"/>
      <c r="D86" s="41" t="s">
        <v>144</v>
      </c>
      <c r="E86" s="40" t="s">
        <v>121</v>
      </c>
      <c r="F86" s="42">
        <f>VLOOKUP(B86,'MEMO CALCULO '!$B:$G,6,0)</f>
        <v>2</v>
      </c>
      <c r="G86" s="43">
        <f>'COMP.13_PIVOTANTE'!J21</f>
        <v>9878.066936020914</v>
      </c>
      <c r="H86" s="44">
        <f t="shared" si="4"/>
        <v>12975.828727157073</v>
      </c>
      <c r="I86" s="250">
        <f t="shared" si="5"/>
        <v>25951.657454314147</v>
      </c>
      <c r="K86" s="62"/>
      <c r="L86" s="63"/>
      <c r="M86" s="64"/>
      <c r="N86" s="251">
        <f>I86/$I$249</f>
        <v>3.0373539675069739E-3</v>
      </c>
      <c r="O86" s="251">
        <f t="shared" si="6"/>
        <v>0.43572244570731422</v>
      </c>
      <c r="P86" s="252" t="s">
        <v>1916</v>
      </c>
      <c r="Q86" s="47"/>
      <c r="R86" s="47"/>
      <c r="S86" s="47"/>
      <c r="T86" s="47"/>
      <c r="U86" s="65"/>
      <c r="V86" s="64"/>
      <c r="W86" s="64"/>
    </row>
    <row r="87" spans="1:23" ht="38.25" x14ac:dyDescent="0.2">
      <c r="A87" s="39" t="s">
        <v>146</v>
      </c>
      <c r="B87" s="40">
        <v>80201</v>
      </c>
      <c r="C87" s="40" t="s">
        <v>19</v>
      </c>
      <c r="D87" s="41" t="str">
        <f>VLOOKUP(B87,'SERVIÇOS JUNHO-2025'!$A$1:$E$8877,3,0)</f>
        <v>Espelho para banheiros espessura 4 mm, incluindo chapa compensada 10 mm, moldura de alumínio em perfil L 3/4", fixado com parafusos cromados</v>
      </c>
      <c r="E87" s="40" t="str">
        <f>VLOOKUP(B87,'SERVIÇOS JUNHO-2025'!$A$1:$E$8877,4,0)</f>
        <v>m2</v>
      </c>
      <c r="F87" s="42">
        <f>VLOOKUP(B87,'MEMO CALCULO '!$B:$G,6,0)</f>
        <v>12.36</v>
      </c>
      <c r="G87" s="43">
        <f>VLOOKUP(B87,'SERVIÇOS JUNHO-2025'!$A$1:$E$8877,5,0)</f>
        <v>718.81</v>
      </c>
      <c r="H87" s="44">
        <f t="shared" si="4"/>
        <v>944.22881600000005</v>
      </c>
      <c r="I87" s="250">
        <f t="shared" si="5"/>
        <v>11670.66816576</v>
      </c>
      <c r="K87" s="62"/>
      <c r="L87" s="63"/>
      <c r="M87" s="64"/>
      <c r="N87" s="251">
        <f>I87/$I$249</f>
        <v>1.3659224008767765E-3</v>
      </c>
      <c r="O87" s="251">
        <f t="shared" si="6"/>
        <v>0.43708836810819102</v>
      </c>
      <c r="P87" s="252" t="s">
        <v>1916</v>
      </c>
      <c r="Q87" s="47"/>
      <c r="R87" s="47"/>
      <c r="S87" s="47"/>
      <c r="T87" s="47"/>
      <c r="U87" s="65"/>
      <c r="V87" s="64"/>
      <c r="W87" s="64"/>
    </row>
    <row r="88" spans="1:23" ht="38.25" x14ac:dyDescent="0.2">
      <c r="A88" s="39" t="s">
        <v>147</v>
      </c>
      <c r="B88" s="48">
        <v>80203</v>
      </c>
      <c r="C88" s="40" t="s">
        <v>19</v>
      </c>
      <c r="D88" s="41" t="str">
        <f>VLOOKUP(B88,'SERVIÇOS JUNHO-2025'!$A$1:$E$8877,3,0)</f>
        <v>Espelho prata esp. 4 mm sobre caixa de compensado colado revestido com fórmica e fixado com parafuso cromado e bucha, dim. 1,80 x 0,40m, conforme detalhe em projeto</v>
      </c>
      <c r="E88" s="40" t="str">
        <f>VLOOKUP(B88,'SERVIÇOS JUNHO-2025'!$A$1:$E$8877,4,0)</f>
        <v>m2</v>
      </c>
      <c r="F88" s="42">
        <f>VLOOKUP(B88,'MEMO CALCULO '!$B:$G,6,0)</f>
        <v>2.08</v>
      </c>
      <c r="G88" s="43">
        <f>VLOOKUP(B88,'SERVIÇOS JUNHO-2025'!$A$1:$E$8877,5,0)</f>
        <v>723.4</v>
      </c>
      <c r="H88" s="44">
        <f t="shared" si="4"/>
        <v>950.25824</v>
      </c>
      <c r="I88" s="250">
        <f t="shared" si="5"/>
        <v>1976.5371392</v>
      </c>
      <c r="K88" s="62"/>
      <c r="L88" s="63"/>
      <c r="M88" s="64"/>
      <c r="N88" s="251">
        <f>I88/$I$249</f>
        <v>2.313317726331196E-4</v>
      </c>
      <c r="O88" s="251">
        <f t="shared" si="6"/>
        <v>0.43731969988082414</v>
      </c>
      <c r="P88" s="252" t="s">
        <v>1916</v>
      </c>
      <c r="Q88" s="47"/>
      <c r="R88" s="47"/>
      <c r="S88" s="47"/>
      <c r="T88" s="47"/>
      <c r="U88" s="65"/>
      <c r="V88" s="64"/>
      <c r="W88" s="64"/>
    </row>
    <row r="89" spans="1:23" ht="25.5" x14ac:dyDescent="0.2">
      <c r="A89" s="39" t="s">
        <v>149</v>
      </c>
      <c r="B89" s="40">
        <v>120227</v>
      </c>
      <c r="C89" s="40" t="s">
        <v>19</v>
      </c>
      <c r="D89" s="41" t="str">
        <f>VLOOKUP(B89,'SERVIÇOS JUNHO-2025'!$A$1:$E$8877,3,0)</f>
        <v>Roda parede em granito cinza andorinha 7x2cm, com acabamento abaulado nos dois lados</v>
      </c>
      <c r="E89" s="40" t="str">
        <f>VLOOKUP(B89,'SERVIÇOS JUNHO-2025'!$A$1:$E$8877,4,0)</f>
        <v>m</v>
      </c>
      <c r="F89" s="42">
        <f>VLOOKUP(B89,'MEMO CALCULO '!$B:$G,6,0)</f>
        <v>922.33</v>
      </c>
      <c r="G89" s="43">
        <f>VLOOKUP(B89,'SERVIÇOS JUNHO-2025'!$A$1:$E$8877,5,0)</f>
        <v>51.99</v>
      </c>
      <c r="H89" s="44">
        <f t="shared" si="4"/>
        <v>68.294064000000006</v>
      </c>
      <c r="I89" s="250">
        <f t="shared" si="5"/>
        <v>62989.664049120009</v>
      </c>
      <c r="K89" s="62"/>
      <c r="L89" s="63"/>
      <c r="M89" s="64"/>
      <c r="N89" s="251">
        <f>I89/$I$249</f>
        <v>7.3722422680837715E-3</v>
      </c>
      <c r="O89" s="251">
        <f t="shared" si="6"/>
        <v>0.44469194214890789</v>
      </c>
      <c r="P89" s="252" t="s">
        <v>1916</v>
      </c>
      <c r="Q89" s="47"/>
      <c r="R89" s="47"/>
      <c r="S89" s="47"/>
      <c r="T89" s="47"/>
      <c r="U89" s="65"/>
      <c r="V89" s="64"/>
      <c r="W89" s="64"/>
    </row>
    <row r="90" spans="1:23" ht="38.25" x14ac:dyDescent="0.2">
      <c r="A90" s="39" t="s">
        <v>150</v>
      </c>
      <c r="B90" s="40">
        <v>120232</v>
      </c>
      <c r="C90" s="40" t="s">
        <v>19</v>
      </c>
      <c r="D90" s="41" t="str">
        <f>VLOOKUP(B90,'SERVIÇOS JUNHO-2025'!$A$1:$E$8877,3,0)</f>
        <v>Cerâmica 10 x 10 cm, branco brilhante ref Galeria Mesh BR telada, ELIANE, STRUFALDI, CERAL, empregando argamassa colante, inclusive rejuntamento junta plus cinza claro esp. 3 mm</v>
      </c>
      <c r="E90" s="40" t="str">
        <f>VLOOKUP(B90,'SERVIÇOS JUNHO-2025'!$A$1:$E$8877,4,0)</f>
        <v>m2</v>
      </c>
      <c r="F90" s="42">
        <f>VLOOKUP(B90,'MEMO CALCULO '!$B:$G,6,0)</f>
        <v>1131.99</v>
      </c>
      <c r="G90" s="43">
        <f>VLOOKUP(B90,'SERVIÇOS JUNHO-2025'!$A$1:$E$8877,5,0)</f>
        <v>116.34</v>
      </c>
      <c r="H90" s="44">
        <f t="shared" si="4"/>
        <v>152.82422400000002</v>
      </c>
      <c r="I90" s="250">
        <f t="shared" si="5"/>
        <v>172995.49332576001</v>
      </c>
      <c r="K90" s="62"/>
      <c r="L90" s="63"/>
      <c r="M90" s="64"/>
      <c r="N90" s="251">
        <f>I90/$I$249</f>
        <v>2.0247205749337367E-2</v>
      </c>
      <c r="O90" s="251">
        <f t="shared" si="6"/>
        <v>0.46493914789824525</v>
      </c>
      <c r="P90" s="252" t="s">
        <v>1916</v>
      </c>
      <c r="Q90" s="47"/>
      <c r="R90" s="47"/>
      <c r="S90" s="47"/>
      <c r="T90" s="47"/>
      <c r="U90" s="65"/>
      <c r="V90" s="64"/>
      <c r="W90" s="64"/>
    </row>
    <row r="91" spans="1:23" ht="38.25" x14ac:dyDescent="0.2">
      <c r="A91" s="39" t="s">
        <v>151</v>
      </c>
      <c r="B91" s="40">
        <v>130236</v>
      </c>
      <c r="C91" s="40" t="s">
        <v>19</v>
      </c>
      <c r="D91" s="41" t="str">
        <f>VLOOKUP(B91,'SERVIÇOS JUNHO-2025'!$A$1:$E$8877,3,0)</f>
        <v>Piso cerâmico esmaltado, PEI 5, acabamento semibrilho, dim. 45x45cm, ref. de cor CARGO PLUS WHITE Eliane/equiv. assentado com argamassa de cimento colante, inclusive rejuntamento</v>
      </c>
      <c r="E91" s="40" t="str">
        <f>VLOOKUP(B91,'SERVIÇOS JUNHO-2025'!$A$1:$E$8877,4,0)</f>
        <v>m2</v>
      </c>
      <c r="F91" s="42">
        <f>VLOOKUP(B91,'MEMO CALCULO '!$B:$G,6,0)</f>
        <v>3.53</v>
      </c>
      <c r="G91" s="43">
        <f>VLOOKUP(B91,'SERVIÇOS JUNHO-2025'!$A$1:$E$8877,5,0)</f>
        <v>93.46</v>
      </c>
      <c r="H91" s="44">
        <f t="shared" si="4"/>
        <v>122.76905600000001</v>
      </c>
      <c r="I91" s="250">
        <f t="shared" si="5"/>
        <v>433.37476767999999</v>
      </c>
      <c r="K91" s="62"/>
      <c r="L91" s="63"/>
      <c r="M91" s="64"/>
      <c r="N91" s="251">
        <f>I91/$I$249</f>
        <v>5.0721714878809799E-5</v>
      </c>
      <c r="O91" s="251">
        <f t="shared" si="6"/>
        <v>0.46498986961312405</v>
      </c>
      <c r="P91" s="252" t="s">
        <v>1916</v>
      </c>
      <c r="Q91" s="47"/>
      <c r="R91" s="47"/>
      <c r="S91" s="47"/>
      <c r="T91" s="47"/>
      <c r="U91" s="65"/>
      <c r="V91" s="64"/>
      <c r="W91" s="64"/>
    </row>
    <row r="92" spans="1:23" ht="51" x14ac:dyDescent="0.2">
      <c r="A92" s="39" t="s">
        <v>152</v>
      </c>
      <c r="B92" s="40">
        <v>120241</v>
      </c>
      <c r="C92" s="40" t="s">
        <v>19</v>
      </c>
      <c r="D92" s="41" t="str">
        <f>VLOOKUP(B92,'SERVIÇOS JUNHO-2025'!$A$1:$E$8877,3,0)</f>
        <v>Cerâmica retificada, acabamento brilhante, dim. 32x60cm, ref. TRADIZIONALLE BIANCO Biancogres/equiv. assentado com argamassa de cimento colante, inclusive rejuntamento com argamassapre-fabricada para rejunte</v>
      </c>
      <c r="E92" s="40" t="str">
        <f>VLOOKUP(B92,'SERVIÇOS JUNHO-2025'!$A$1:$E$8877,4,0)</f>
        <v>m2</v>
      </c>
      <c r="F92" s="42">
        <f>VLOOKUP(B92,'MEMO CALCULO '!$B:$G,6,0)</f>
        <v>475.03000000000003</v>
      </c>
      <c r="G92" s="43">
        <f>VLOOKUP(B92,'SERVIÇOS JUNHO-2025'!$A$1:$E$8877,5,0)</f>
        <v>84.03</v>
      </c>
      <c r="H92" s="44">
        <f t="shared" si="4"/>
        <v>110.38180800000001</v>
      </c>
      <c r="I92" s="250">
        <f t="shared" si="5"/>
        <v>52434.670254240009</v>
      </c>
      <c r="K92" s="62"/>
      <c r="L92" s="63"/>
      <c r="M92" s="64"/>
      <c r="N92" s="251">
        <f>I92/$I$249</f>
        <v>6.1368971909407013E-3</v>
      </c>
      <c r="O92" s="251">
        <f t="shared" si="6"/>
        <v>0.47112676680406473</v>
      </c>
      <c r="P92" s="252" t="s">
        <v>1916</v>
      </c>
      <c r="Q92" s="47"/>
      <c r="R92" s="47"/>
      <c r="S92" s="47"/>
      <c r="T92" s="47"/>
      <c r="U92" s="65"/>
      <c r="V92" s="64"/>
      <c r="W92" s="64"/>
    </row>
    <row r="93" spans="1:23" ht="38.25" x14ac:dyDescent="0.2">
      <c r="A93" s="39" t="s">
        <v>153</v>
      </c>
      <c r="B93" s="40">
        <v>120221</v>
      </c>
      <c r="C93" s="40" t="s">
        <v>19</v>
      </c>
      <c r="D93" s="41" t="str">
        <f>VLOOKUP(B93,'SERVIÇOS JUNHO-2025'!$A$1:$E$8877,3,0)</f>
        <v>Pastilha cerâmica branca 5 x 5 cm, assentada com argamassa de cimento colante e rejunte pré-fabricado, marcas de referência Atlas, Jatobá, NGK ou equivalentwe</v>
      </c>
      <c r="E93" s="40" t="str">
        <f>VLOOKUP(B93,'SERVIÇOS JUNHO-2025'!$A$1:$E$8877,4,0)</f>
        <v>m2</v>
      </c>
      <c r="F93" s="42">
        <f>VLOOKUP(B93,'MEMO CALCULO '!$B:$G,6,0)</f>
        <v>1415.0599999999997</v>
      </c>
      <c r="G93" s="43">
        <f>VLOOKUP(B93,'SERVIÇOS JUNHO-2025'!$A$1:$E$8877,5,0)</f>
        <v>249.84</v>
      </c>
      <c r="H93" s="44">
        <f t="shared" si="4"/>
        <v>328.18982400000004</v>
      </c>
      <c r="I93" s="250">
        <f t="shared" si="5"/>
        <v>464408.29234943999</v>
      </c>
      <c r="K93" s="62"/>
      <c r="L93" s="63"/>
      <c r="M93" s="64"/>
      <c r="N93" s="251">
        <f>I93/$I$249</f>
        <v>5.4353845098098721E-2</v>
      </c>
      <c r="O93" s="251">
        <f t="shared" si="6"/>
        <v>0.52548061190216344</v>
      </c>
      <c r="P93" s="252" t="s">
        <v>1916</v>
      </c>
      <c r="Q93" s="47"/>
      <c r="R93" s="47"/>
      <c r="S93" s="47"/>
      <c r="T93" s="47"/>
      <c r="U93" s="65"/>
      <c r="V93" s="64"/>
      <c r="W93" s="64"/>
    </row>
    <row r="94" spans="1:23" ht="51" x14ac:dyDescent="0.2">
      <c r="A94" s="39" t="s">
        <v>157</v>
      </c>
      <c r="B94" s="40">
        <v>190301</v>
      </c>
      <c r="C94" s="40" t="s">
        <v>19</v>
      </c>
      <c r="D94" s="41" t="str">
        <f>VLOOKUP(B94,'SERVIÇOS JUNHO-2025'!$A$1:$E$8877,3,0)</f>
        <v>Emassamento de esquadrias e elementos de madeira, com duas demãos de massa à base água, referência Suvinil, Coral, Sherwin Williams ou equivalente, inclusive uma demão de fundo nivelador alquídico branco, referência Suvinil, Coral ou Metalatex ou equivalente</v>
      </c>
      <c r="E94" s="40" t="str">
        <f>VLOOKUP(B94,'SERVIÇOS JUNHO-2025'!$A$1:$E$8877,4,0)</f>
        <v>m2</v>
      </c>
      <c r="F94" s="42">
        <f>VLOOKUP(B94,'MEMO CALCULO '!$B:$G,6,0)</f>
        <v>239.39999999999989</v>
      </c>
      <c r="G94" s="43">
        <f>VLOOKUP(B94,'SERVIÇOS JUNHO-2025'!$A$1:$E$8877,5,0)</f>
        <v>48.49</v>
      </c>
      <c r="H94" s="44">
        <f t="shared" si="4"/>
        <v>63.696464000000006</v>
      </c>
      <c r="I94" s="250">
        <f t="shared" si="5"/>
        <v>15248.933481599994</v>
      </c>
      <c r="K94" s="62"/>
      <c r="L94" s="63"/>
      <c r="M94" s="64"/>
      <c r="N94" s="251">
        <f>I94/$I$249</f>
        <v>1.7847187098598257E-3</v>
      </c>
      <c r="O94" s="251">
        <f t="shared" si="6"/>
        <v>0.5272653306120233</v>
      </c>
      <c r="P94" s="252" t="s">
        <v>1916</v>
      </c>
      <c r="Q94" s="47"/>
      <c r="R94" s="47"/>
      <c r="S94" s="47"/>
      <c r="T94" s="47"/>
      <c r="U94" s="65"/>
      <c r="V94" s="64"/>
      <c r="W94" s="64"/>
    </row>
    <row r="95" spans="1:23" ht="51" x14ac:dyDescent="0.2">
      <c r="A95" s="39" t="s">
        <v>157</v>
      </c>
      <c r="B95" s="40">
        <v>190302</v>
      </c>
      <c r="C95" s="40" t="s">
        <v>19</v>
      </c>
      <c r="D95" s="41" t="str">
        <f>VLOOKUP(B95,'SERVIÇOS JUNHO-2025'!$A$1:$E$8877,3,0)</f>
        <v>Pintura de esquadrias e elementos de madeira, aplicação manual, com duas demãos de tinta esmalte sintético referência Suvinil, Coral ou Metalatex, inclusive fundo branco nivelador, referência Suvinil, Coral e Metalatex ou equivalente</v>
      </c>
      <c r="E95" s="40" t="str">
        <f>VLOOKUP(B95,'SERVIÇOS JUNHO-2025'!$A$1:$E$8877,4,0)</f>
        <v>m2</v>
      </c>
      <c r="F95" s="42">
        <f>VLOOKUP(B95,'MEMO CALCULO '!$B:$G,6,0)</f>
        <v>239.39999999999989</v>
      </c>
      <c r="G95" s="43">
        <f>VLOOKUP(B95,'SERVIÇOS JUNHO-2025'!$A$1:$E$8877,5,0)</f>
        <v>43.16</v>
      </c>
      <c r="H95" s="44">
        <f t="shared" si="4"/>
        <v>56.694975999999997</v>
      </c>
      <c r="I95" s="250">
        <f t="shared" si="5"/>
        <v>13572.777254399993</v>
      </c>
      <c r="K95" s="62"/>
      <c r="L95" s="63"/>
      <c r="M95" s="64"/>
      <c r="N95" s="251">
        <f>I95/$I$249</f>
        <v>1.588543194835019E-3</v>
      </c>
      <c r="O95" s="251">
        <f t="shared" si="6"/>
        <v>0.52885387380685833</v>
      </c>
      <c r="P95" s="252" t="s">
        <v>1916</v>
      </c>
      <c r="Q95" s="47"/>
      <c r="R95" s="47"/>
      <c r="S95" s="47"/>
      <c r="T95" s="47"/>
      <c r="U95" s="65"/>
      <c r="V95" s="64"/>
      <c r="W95" s="64"/>
    </row>
    <row r="96" spans="1:23" ht="51" x14ac:dyDescent="0.2">
      <c r="A96" s="39" t="s">
        <v>161</v>
      </c>
      <c r="B96" s="40">
        <v>190101</v>
      </c>
      <c r="C96" s="40" t="s">
        <v>19</v>
      </c>
      <c r="D96" s="41" t="str">
        <f>VLOOKUP(B96,'SERVIÇOS JUNHO-2025'!$A$1:$E$8877,3,0)</f>
        <v>Emassamento de paredes e forros, com duas demãos de massa corrida, referência Suvinil, Coral, Metalatex ou equivalente, inclusive uma demão de liquido selador PVA, referência Suvinil, Coral ou Metalatex ou equivalente</v>
      </c>
      <c r="E96" s="40" t="str">
        <f>VLOOKUP(B96,'SERVIÇOS JUNHO-2025'!$A$1:$E$8877,4,0)</f>
        <v>m2</v>
      </c>
      <c r="F96" s="42">
        <f>VLOOKUP(B96,'MEMO CALCULO '!$B:$G,6,0)</f>
        <v>4754.5999999999995</v>
      </c>
      <c r="G96" s="43">
        <f>VLOOKUP(B96,'SERVIÇOS JUNHO-2025'!$A$1:$E$8877,5,0)</f>
        <v>19.59</v>
      </c>
      <c r="H96" s="44">
        <f t="shared" si="4"/>
        <v>25.733424000000003</v>
      </c>
      <c r="I96" s="250">
        <f t="shared" si="5"/>
        <v>122352.1377504</v>
      </c>
      <c r="K96" s="62"/>
      <c r="L96" s="63"/>
      <c r="M96" s="64"/>
      <c r="N96" s="251">
        <f>I96/$I$249</f>
        <v>1.4319962094265344E-2</v>
      </c>
      <c r="O96" s="251">
        <f t="shared" si="6"/>
        <v>0.54317383590112367</v>
      </c>
      <c r="P96" s="252" t="s">
        <v>1916</v>
      </c>
      <c r="Q96" s="47"/>
      <c r="R96" s="47"/>
      <c r="S96" s="47"/>
      <c r="T96" s="47"/>
      <c r="U96" s="65"/>
      <c r="V96" s="64"/>
      <c r="W96" s="64"/>
    </row>
    <row r="97" spans="1:23" ht="51" x14ac:dyDescent="0.2">
      <c r="A97" s="39" t="s">
        <v>162</v>
      </c>
      <c r="B97" s="40">
        <v>190117</v>
      </c>
      <c r="C97" s="40" t="s">
        <v>19</v>
      </c>
      <c r="D97" s="41" t="str">
        <f>VLOOKUP(B97,'SERVIÇOS JUNHO-2025'!$A$1:$E$8877,3,0)</f>
        <v>Pintura sobre paredes e forros, aplicação manual, com duas demãos de tinta látex acrílico premium, acabamento fosco, referência Suvinil, Coral e Metalatex, inclusive uma demão de liquido selador acrílico, referência Suvinil, Coral ou Metalatex</v>
      </c>
      <c r="E97" s="40" t="str">
        <f>VLOOKUP(B97,'SERVIÇOS JUNHO-2025'!$A$1:$E$8877,4,0)</f>
        <v>m2</v>
      </c>
      <c r="F97" s="42">
        <f>VLOOKUP(B97,'MEMO CALCULO '!$B:$G,6,0)</f>
        <v>4754.5999999999995</v>
      </c>
      <c r="G97" s="43">
        <f>VLOOKUP(B97,'SERVIÇOS JUNHO-2025'!$A$1:$E$8877,5,0)</f>
        <v>23.72</v>
      </c>
      <c r="H97" s="44">
        <f t="shared" si="4"/>
        <v>31.158592000000002</v>
      </c>
      <c r="I97" s="250">
        <f t="shared" si="5"/>
        <v>148146.6415232</v>
      </c>
      <c r="K97" s="62"/>
      <c r="L97" s="63"/>
      <c r="M97" s="64"/>
      <c r="N97" s="251">
        <f>I97/$I$249</f>
        <v>1.7338922964572432E-2</v>
      </c>
      <c r="O97" s="251">
        <f t="shared" si="6"/>
        <v>0.56051275886569607</v>
      </c>
      <c r="P97" s="252" t="s">
        <v>1916</v>
      </c>
      <c r="Q97" s="47"/>
      <c r="R97" s="47"/>
      <c r="S97" s="47"/>
      <c r="T97" s="47"/>
      <c r="U97" s="65"/>
      <c r="V97" s="64"/>
      <c r="W97" s="64"/>
    </row>
    <row r="98" spans="1:23" ht="38.25" x14ac:dyDescent="0.2">
      <c r="A98" s="39" t="s">
        <v>165</v>
      </c>
      <c r="B98" s="40">
        <v>190417</v>
      </c>
      <c r="C98" s="40" t="s">
        <v>19</v>
      </c>
      <c r="D98" s="41" t="str">
        <f>VLOOKUP(B98,'SERVIÇOS JUNHO-2025'!$A$1:$E$8877,3,0)</f>
        <v>Pintura sobre metal, aplicação manual, com duas demãos de tinta esmalte sintético, referência Suvinil, Coral ou Metalatex, inclusive uma demão de fundo anticorrosivo</v>
      </c>
      <c r="E98" s="40" t="str">
        <f>VLOOKUP(B98,'SERVIÇOS JUNHO-2025'!$A$1:$E$8877,4,0)</f>
        <v>m2</v>
      </c>
      <c r="F98" s="42">
        <f>VLOOKUP(B98,'MEMO CALCULO '!$B:$G,6,0)</f>
        <v>653.19999999999948</v>
      </c>
      <c r="G98" s="43">
        <f>VLOOKUP(B98,'SERVIÇOS JUNHO-2025'!$A$1:$E$8877,5,0)</f>
        <v>50.58</v>
      </c>
      <c r="H98" s="44">
        <f t="shared" si="4"/>
        <v>66.441888000000006</v>
      </c>
      <c r="I98" s="250">
        <f t="shared" si="5"/>
        <v>43399.84124159997</v>
      </c>
      <c r="K98" s="62"/>
      <c r="L98" s="63"/>
      <c r="M98" s="64"/>
      <c r="N98" s="251">
        <f>I98/$I$249</f>
        <v>5.0794705585339361E-3</v>
      </c>
      <c r="O98" s="251">
        <f t="shared" si="6"/>
        <v>0.56559222942423004</v>
      </c>
      <c r="P98" s="252" t="s">
        <v>1916</v>
      </c>
      <c r="Q98" s="47"/>
      <c r="R98" s="47"/>
      <c r="S98" s="47"/>
      <c r="T98" s="47"/>
      <c r="U98" s="65"/>
      <c r="V98" s="64"/>
      <c r="W98" s="64"/>
    </row>
    <row r="99" spans="1:23" ht="38.25" x14ac:dyDescent="0.2">
      <c r="A99" s="39" t="s">
        <v>168</v>
      </c>
      <c r="B99" s="40">
        <v>190602</v>
      </c>
      <c r="C99" s="40" t="s">
        <v>19</v>
      </c>
      <c r="D99" s="41" t="str">
        <f>VLOOKUP(B99,'SERVIÇOS JUNHO-2025'!$A$1:$E$8877,3,0)</f>
        <v>Pintura sobre piso, aplicação manual, com duas demãos de tinta à base de resinas acrílicas, marcas de referência Suvinil, Coral, Sherwin Williams NovaCor, Metalatex ou equivalente</v>
      </c>
      <c r="E99" s="40" t="str">
        <f>VLOOKUP(B99,'SERVIÇOS JUNHO-2025'!$A$1:$E$8877,4,0)</f>
        <v>m2</v>
      </c>
      <c r="F99" s="42">
        <f>VLOOKUP(B99,'MEMO CALCULO '!$B:$G,6,0)</f>
        <v>280.31</v>
      </c>
      <c r="G99" s="43">
        <f>VLOOKUP(B99,'SERVIÇOS JUNHO-2025'!$A$1:$E$8877,5,0)</f>
        <v>19.68</v>
      </c>
      <c r="H99" s="44">
        <f t="shared" si="4"/>
        <v>25.851648000000001</v>
      </c>
      <c r="I99" s="250">
        <f t="shared" si="5"/>
        <v>7246.4754508800006</v>
      </c>
      <c r="K99" s="62"/>
      <c r="L99" s="63"/>
      <c r="M99" s="64"/>
      <c r="N99" s="251">
        <f>I99/$I$249</f>
        <v>8.4811966248858389E-4</v>
      </c>
      <c r="O99" s="251">
        <f t="shared" si="6"/>
        <v>0.56644034908671859</v>
      </c>
      <c r="P99" s="252" t="s">
        <v>1916</v>
      </c>
      <c r="Q99" s="47"/>
      <c r="R99" s="47"/>
      <c r="S99" s="47"/>
      <c r="T99" s="47"/>
      <c r="U99" s="65"/>
      <c r="V99" s="64"/>
      <c r="W99" s="64"/>
    </row>
    <row r="100" spans="1:23" x14ac:dyDescent="0.2">
      <c r="A100" s="39" t="s">
        <v>171</v>
      </c>
      <c r="B100" s="40">
        <v>100203</v>
      </c>
      <c r="C100" s="40" t="s">
        <v>19</v>
      </c>
      <c r="D100" s="41" t="str">
        <f>VLOOKUP(B100,'SERVIÇOS JUNHO-2025'!$A$1:$E$8877,3,0)</f>
        <v>Pintura impermeabilizante com igolflex ou equivalente a 3 demãos</v>
      </c>
      <c r="E100" s="40" t="str">
        <f>VLOOKUP(B100,'SERVIÇOS JUNHO-2025'!$A$1:$E$8877,4,0)</f>
        <v>m2</v>
      </c>
      <c r="F100" s="42">
        <f>VLOOKUP(B100,'MEMO CALCULO '!$B:$G,6,0)</f>
        <v>283.83</v>
      </c>
      <c r="G100" s="43">
        <f>VLOOKUP(B100,'SERVIÇOS JUNHO-2025'!$A$1:$E$8877,5,0)</f>
        <v>38.92</v>
      </c>
      <c r="H100" s="44">
        <f t="shared" si="4"/>
        <v>51.125312000000008</v>
      </c>
      <c r="I100" s="250">
        <f t="shared" si="5"/>
        <v>14510.897304960001</v>
      </c>
      <c r="K100" s="62"/>
      <c r="L100" s="63"/>
      <c r="M100" s="64"/>
      <c r="N100" s="251">
        <f>I100/$I$249</f>
        <v>1.6983397526303132E-3</v>
      </c>
      <c r="O100" s="251">
        <f t="shared" si="6"/>
        <v>0.56813868883934893</v>
      </c>
      <c r="P100" s="252" t="s">
        <v>1916</v>
      </c>
      <c r="Q100" s="47"/>
      <c r="R100" s="47"/>
      <c r="S100" s="47"/>
      <c r="T100" s="47"/>
      <c r="U100" s="65"/>
      <c r="V100" s="64"/>
      <c r="W100" s="64"/>
    </row>
    <row r="101" spans="1:23" ht="51" x14ac:dyDescent="0.2">
      <c r="A101" s="39" t="s">
        <v>174</v>
      </c>
      <c r="B101" s="40">
        <v>190204</v>
      </c>
      <c r="C101" s="40" t="s">
        <v>19</v>
      </c>
      <c r="D101" s="41" t="str">
        <f>VLOOKUP(B101,'SERVIÇOS JUNHO-2025'!$A$1:$E$8877,3,0)</f>
        <v>Pintura sobre cobogós de concreto, aplicação manual, com duas demãos de tinta látex acrílico premium, referência Suvinil, Coral e Metalatex, inclusive uma demão de liquido selador acrílico, referência Suvinil, Coral ou Metalatex ou equivalente</v>
      </c>
      <c r="E101" s="40" t="str">
        <f>VLOOKUP(B101,'SERVIÇOS JUNHO-2025'!$A$1:$E$8877,4,0)</f>
        <v>m2</v>
      </c>
      <c r="F101" s="42">
        <f>VLOOKUP(B101,'MEMO CALCULO '!$B:$G,6,0)</f>
        <v>124.68</v>
      </c>
      <c r="G101" s="43">
        <f>VLOOKUP(B101,'SERVIÇOS JUNHO-2025'!$A$1:$E$8877,5,0)</f>
        <v>35.92</v>
      </c>
      <c r="H101" s="44">
        <f t="shared" si="4"/>
        <v>47.184512000000005</v>
      </c>
      <c r="I101" s="250">
        <f t="shared" si="5"/>
        <v>5882.9649561600008</v>
      </c>
      <c r="K101" s="62"/>
      <c r="L101" s="63"/>
      <c r="M101" s="64"/>
      <c r="N101" s="251">
        <f>I101/$I$249</f>
        <v>6.8853586641829789E-4</v>
      </c>
      <c r="O101" s="251">
        <f t="shared" si="6"/>
        <v>0.56882722470576719</v>
      </c>
      <c r="P101" s="252" t="s">
        <v>1916</v>
      </c>
      <c r="Q101" s="47"/>
      <c r="R101" s="47"/>
      <c r="S101" s="47"/>
      <c r="T101" s="47"/>
      <c r="U101" s="65"/>
      <c r="V101" s="64"/>
      <c r="W101" s="64"/>
    </row>
    <row r="102" spans="1:23" ht="51" x14ac:dyDescent="0.2">
      <c r="A102" s="39" t="s">
        <v>178</v>
      </c>
      <c r="B102" s="40">
        <v>181003</v>
      </c>
      <c r="C102" s="40" t="s">
        <v>19</v>
      </c>
      <c r="D102" s="41" t="str">
        <f>VLOOKUP(B102,'SERVIÇOS JUNHO-2025'!$A$1:$E$8877,3,0)</f>
        <v>Luminaria embutir compl., corpo ch. aço pintada branca, refletor aletas parabólicas alum.alta pureza e refletância inclusive 2 lâmpadas LED T8 9W temp. de cor 5000k c/ 60cm - REF. CE216AL-N - AMES, 6024 - LUMAVI OU EQUIVALENTE</v>
      </c>
      <c r="E102" s="40" t="str">
        <f>VLOOKUP(B102,'SERVIÇOS JUNHO-2025'!$A$1:$E$8877,4,0)</f>
        <v>und</v>
      </c>
      <c r="F102" s="42">
        <f>VLOOKUP(B102,'MEMO CALCULO '!$B:$G,6,0)</f>
        <v>4</v>
      </c>
      <c r="G102" s="43">
        <f>VLOOKUP(B102,'SERVIÇOS JUNHO-2025'!$A$1:$E$8877,5,0)</f>
        <v>129.77000000000001</v>
      </c>
      <c r="H102" s="44">
        <f t="shared" si="4"/>
        <v>170.46587200000002</v>
      </c>
      <c r="I102" s="250">
        <f t="shared" si="5"/>
        <v>681.86348800000007</v>
      </c>
      <c r="K102" s="62"/>
      <c r="L102" s="63"/>
      <c r="M102" s="64"/>
      <c r="N102" s="251">
        <f>I102/$I$249</f>
        <v>7.9804566402777311E-5</v>
      </c>
      <c r="O102" s="251">
        <f t="shared" si="6"/>
        <v>0.56890702927216996</v>
      </c>
      <c r="P102" s="252" t="s">
        <v>1916</v>
      </c>
      <c r="Q102" s="47"/>
      <c r="R102" s="47"/>
      <c r="S102" s="47"/>
      <c r="T102" s="47"/>
      <c r="U102" s="65"/>
      <c r="V102" s="64"/>
      <c r="W102" s="64"/>
    </row>
    <row r="103" spans="1:23" ht="51" x14ac:dyDescent="0.2">
      <c r="A103" s="39" t="s">
        <v>179</v>
      </c>
      <c r="B103" s="40">
        <v>181002</v>
      </c>
      <c r="C103" s="40" t="s">
        <v>19</v>
      </c>
      <c r="D103" s="41" t="str">
        <f>VLOOKUP(B103,'SERVIÇOS JUNHO-2025'!$A$1:$E$8877,3,0)</f>
        <v>Luminaria sobrepor compl., corpo ch. aço pintada branca, refletor aletas parabólicas alum.alta pureza e refletância inclusive 2 lâmpadas LED T8 20W temp. de cor 5000k bivolt c/ 1,20m - Ref. CS232AL-N - AMES, 2447 - LUMAVI OU EQUIVALENTE</v>
      </c>
      <c r="E103" s="40" t="str">
        <f>VLOOKUP(B103,'SERVIÇOS JUNHO-2025'!$A$1:$E$8877,4,0)</f>
        <v>und</v>
      </c>
      <c r="F103" s="42">
        <f>VLOOKUP(B103,'MEMO CALCULO '!$B:$G,6,0)</f>
        <v>185</v>
      </c>
      <c r="G103" s="43">
        <f>VLOOKUP(B103,'SERVIÇOS JUNHO-2025'!$A$1:$E$8877,5,0)</f>
        <v>182.61</v>
      </c>
      <c r="H103" s="44">
        <f t="shared" si="4"/>
        <v>239.87649600000003</v>
      </c>
      <c r="I103" s="250">
        <f t="shared" si="5"/>
        <v>44377.151760000008</v>
      </c>
      <c r="K103" s="62"/>
      <c r="L103" s="63"/>
      <c r="M103" s="64"/>
      <c r="N103" s="251">
        <f>I103/$I$249</f>
        <v>5.1938539263698576E-3</v>
      </c>
      <c r="O103" s="251">
        <f t="shared" si="6"/>
        <v>0.5741008831985398</v>
      </c>
      <c r="P103" s="252" t="s">
        <v>1916</v>
      </c>
      <c r="Q103" s="47"/>
      <c r="R103" s="47"/>
      <c r="S103" s="47"/>
      <c r="T103" s="47"/>
      <c r="U103" s="65"/>
      <c r="V103" s="64"/>
      <c r="W103" s="64"/>
    </row>
    <row r="104" spans="1:23" ht="25.5" x14ac:dyDescent="0.2">
      <c r="A104" s="39" t="s">
        <v>180</v>
      </c>
      <c r="B104" s="40" t="s">
        <v>181</v>
      </c>
      <c r="C104" s="40"/>
      <c r="D104" s="41" t="s">
        <v>182</v>
      </c>
      <c r="E104" s="40" t="s">
        <v>121</v>
      </c>
      <c r="F104" s="42">
        <f>VLOOKUP(B104,'MEMO CALCULO '!$B:$G,6,0)</f>
        <v>2</v>
      </c>
      <c r="G104" s="43">
        <f>'COMP.14_ARANDELA'!J21</f>
        <v>103.96849657496251</v>
      </c>
      <c r="H104" s="44">
        <f t="shared" ref="H104:H106" si="7">G104*(1+$I$6)</f>
        <v>136.57301710087077</v>
      </c>
      <c r="I104" s="250">
        <f t="shared" si="5"/>
        <v>273.14603420174154</v>
      </c>
      <c r="K104" s="62"/>
      <c r="L104" s="63"/>
      <c r="M104" s="64"/>
      <c r="N104" s="251">
        <f>I104/$I$249</f>
        <v>3.1968716917290286E-5</v>
      </c>
      <c r="O104" s="251">
        <f t="shared" si="6"/>
        <v>0.57413285191545704</v>
      </c>
      <c r="P104" s="252" t="s">
        <v>1916</v>
      </c>
      <c r="Q104" s="47"/>
      <c r="R104" s="47"/>
      <c r="S104" s="47"/>
      <c r="T104" s="47"/>
      <c r="U104" s="65"/>
      <c r="V104" s="64"/>
      <c r="W104" s="64"/>
    </row>
    <row r="105" spans="1:23" ht="25.5" x14ac:dyDescent="0.2">
      <c r="A105" s="39" t="s">
        <v>183</v>
      </c>
      <c r="B105" s="40" t="s">
        <v>184</v>
      </c>
      <c r="C105" s="40"/>
      <c r="D105" s="41" t="s">
        <v>185</v>
      </c>
      <c r="E105" s="40" t="s">
        <v>121</v>
      </c>
      <c r="F105" s="42">
        <f>VLOOKUP(B105,'MEMO CALCULO '!$B:$G,6,0)</f>
        <v>2</v>
      </c>
      <c r="G105" s="43">
        <f>'COMP.15_PLAFON'!J20</f>
        <v>25.655762988134505</v>
      </c>
      <c r="H105" s="44">
        <f t="shared" si="7"/>
        <v>33.701410261213489</v>
      </c>
      <c r="I105" s="250">
        <f t="shared" si="5"/>
        <v>67.402820522426978</v>
      </c>
      <c r="K105" s="62"/>
      <c r="L105" s="63"/>
      <c r="M105" s="64"/>
      <c r="N105" s="251">
        <f>I105/$I$249</f>
        <v>7.888753336674488E-6</v>
      </c>
      <c r="O105" s="251">
        <f t="shared" si="6"/>
        <v>0.57414074066879373</v>
      </c>
      <c r="P105" s="252" t="s">
        <v>1916</v>
      </c>
      <c r="Q105" s="47"/>
      <c r="R105" s="47"/>
      <c r="S105" s="47"/>
      <c r="T105" s="47"/>
      <c r="U105" s="65"/>
      <c r="V105" s="64"/>
      <c r="W105" s="64"/>
    </row>
    <row r="106" spans="1:23" ht="38.25" x14ac:dyDescent="0.2">
      <c r="A106" s="39" t="s">
        <v>186</v>
      </c>
      <c r="B106" s="40" t="s">
        <v>187</v>
      </c>
      <c r="C106" s="40"/>
      <c r="D106" s="67" t="s">
        <v>188</v>
      </c>
      <c r="E106" s="68" t="s">
        <v>121</v>
      </c>
      <c r="F106" s="42">
        <f>VLOOKUP(B106,'MEMO CALCULO '!$B:$G,6,0)</f>
        <v>4</v>
      </c>
      <c r="G106" s="43">
        <f>'COMP.16_SPOT'!J20</f>
        <v>455.55687899999998</v>
      </c>
      <c r="H106" s="44">
        <f t="shared" si="7"/>
        <v>598.41951625440004</v>
      </c>
      <c r="I106" s="250">
        <f t="shared" si="5"/>
        <v>2393.6780650176001</v>
      </c>
      <c r="K106" s="62"/>
      <c r="L106" s="63"/>
      <c r="M106" s="64"/>
      <c r="N106" s="251">
        <f>I106/$I$249</f>
        <v>2.8015349618862209E-4</v>
      </c>
      <c r="O106" s="251">
        <f t="shared" si="6"/>
        <v>0.57442089416498232</v>
      </c>
      <c r="P106" s="252" t="s">
        <v>1916</v>
      </c>
      <c r="Q106" s="47"/>
      <c r="R106" s="47"/>
      <c r="S106" s="47"/>
      <c r="T106" s="47"/>
      <c r="U106" s="65"/>
      <c r="V106" s="64"/>
      <c r="W106" s="64"/>
    </row>
    <row r="107" spans="1:23" ht="127.5" x14ac:dyDescent="0.2">
      <c r="A107" s="39" t="s">
        <v>191</v>
      </c>
      <c r="B107" s="40" t="s">
        <v>192</v>
      </c>
      <c r="C107" s="40"/>
      <c r="D107" s="41" t="s">
        <v>193</v>
      </c>
      <c r="E107" s="40" t="s">
        <v>121</v>
      </c>
      <c r="F107" s="42">
        <f>VLOOKUP(B107,'MEMO CALCULO '!$B:$G,6,0)</f>
        <v>1</v>
      </c>
      <c r="G107" s="43">
        <v>130000</v>
      </c>
      <c r="H107" s="44">
        <f>G107*(1+$I$5)</f>
        <v>150241</v>
      </c>
      <c r="I107" s="250">
        <f t="shared" si="5"/>
        <v>150241</v>
      </c>
      <c r="K107" s="62"/>
      <c r="L107" s="63"/>
      <c r="M107" s="64"/>
      <c r="N107" s="251">
        <f>I107/$I$249</f>
        <v>1.7584044419342283E-2</v>
      </c>
      <c r="O107" s="251">
        <f t="shared" si="6"/>
        <v>0.59200493858432457</v>
      </c>
      <c r="P107" s="252" t="s">
        <v>1916</v>
      </c>
      <c r="Q107" s="47"/>
      <c r="R107" s="47"/>
      <c r="S107" s="47"/>
      <c r="T107" s="47"/>
      <c r="U107" s="65"/>
      <c r="V107" s="64"/>
      <c r="W107" s="64"/>
    </row>
    <row r="108" spans="1:23" ht="25.5" x14ac:dyDescent="0.2">
      <c r="A108" s="39" t="s">
        <v>194</v>
      </c>
      <c r="B108" s="40" t="s">
        <v>195</v>
      </c>
      <c r="C108" s="40"/>
      <c r="D108" s="41" t="s">
        <v>196</v>
      </c>
      <c r="E108" s="40" t="s">
        <v>121</v>
      </c>
      <c r="F108" s="42">
        <f>VLOOKUP(B108,'MEMO CALCULO '!$B:$G,6,0)</f>
        <v>4</v>
      </c>
      <c r="G108" s="43">
        <f>'COMP.17_EXAUSTOR'!J23</f>
        <v>718.786879</v>
      </c>
      <c r="H108" s="44">
        <f>G108*(1+$I$5)</f>
        <v>830.70199606029996</v>
      </c>
      <c r="I108" s="250">
        <f t="shared" si="5"/>
        <v>3322.8079842411998</v>
      </c>
      <c r="K108" s="62"/>
      <c r="L108" s="63"/>
      <c r="M108" s="64"/>
      <c r="N108" s="251">
        <f>I108/$I$249</f>
        <v>3.8889785871927405E-4</v>
      </c>
      <c r="O108" s="251">
        <f t="shared" si="6"/>
        <v>0.59239383644304389</v>
      </c>
      <c r="P108" s="252" t="s">
        <v>1916</v>
      </c>
      <c r="Q108" s="47"/>
      <c r="R108" s="47"/>
      <c r="S108" s="47"/>
      <c r="T108" s="47"/>
      <c r="U108" s="65"/>
      <c r="V108" s="64"/>
      <c r="W108" s="64"/>
    </row>
    <row r="109" spans="1:23" ht="51" x14ac:dyDescent="0.2">
      <c r="A109" s="39" t="s">
        <v>199</v>
      </c>
      <c r="B109" s="40">
        <v>150122</v>
      </c>
      <c r="C109" s="40" t="s">
        <v>19</v>
      </c>
      <c r="D109" s="41" t="str">
        <f>VLOOKUP(B109,'SERVIÇOS JUNHO-2025'!$A$1:$E$8877,3,0)</f>
        <v>Mureta de medição utilizando arg. cimento, cal e areia, dimensões 1100x2000x200mm, com pilares e cintas, revestido com chapisco e reboco, inclusive pintura emassamento e pintura acrílica a três demãos, exclusive cobertura</v>
      </c>
      <c r="E109" s="40" t="str">
        <f>VLOOKUP(B109,'SERVIÇOS JUNHO-2025'!$A$1:$E$8877,4,0)</f>
        <v>und</v>
      </c>
      <c r="F109" s="42">
        <f>VLOOKUP(B109,'MEMO CALCULO '!$B:$G,6,0)</f>
        <v>1</v>
      </c>
      <c r="G109" s="43">
        <f>VLOOKUP(B109,'SERVIÇOS JUNHO-2025'!$A$1:$E$8877,5,0)</f>
        <v>1509.28</v>
      </c>
      <c r="H109" s="44">
        <f t="shared" ref="H109:H140" si="8">G109*(1+$I$6)</f>
        <v>1982.5902080000001</v>
      </c>
      <c r="I109" s="250">
        <f t="shared" si="5"/>
        <v>1982.5902080000001</v>
      </c>
      <c r="K109" s="62"/>
      <c r="L109" s="63"/>
      <c r="M109" s="64"/>
      <c r="N109" s="251">
        <f>I109/$I$249</f>
        <v>2.3204021726975366E-4</v>
      </c>
      <c r="O109" s="251">
        <f t="shared" si="6"/>
        <v>0.59262587666031363</v>
      </c>
      <c r="P109" s="252" t="s">
        <v>1916</v>
      </c>
      <c r="Q109" s="47"/>
      <c r="R109" s="47"/>
      <c r="S109" s="47"/>
      <c r="T109" s="47"/>
      <c r="U109" s="65"/>
      <c r="V109" s="64"/>
      <c r="W109" s="64"/>
    </row>
    <row r="110" spans="1:23" ht="25.5" x14ac:dyDescent="0.2">
      <c r="A110" s="39" t="s">
        <v>200</v>
      </c>
      <c r="B110" s="40">
        <v>150609</v>
      </c>
      <c r="C110" s="40" t="s">
        <v>19</v>
      </c>
      <c r="D110" s="41" t="str">
        <f>VLOOKUP(B110,'SERVIÇOS JUNHO-2025'!$A$1:$E$8877,3,0)</f>
        <v>Caixa para medidor polifásico carga até 41000W inclusive caixa para disjuntor polifásico até 100A</v>
      </c>
      <c r="E110" s="40" t="str">
        <f>VLOOKUP(B110,'SERVIÇOS JUNHO-2025'!$A$1:$E$8877,4,0)</f>
        <v>und</v>
      </c>
      <c r="F110" s="42">
        <f>VLOOKUP(B110,'MEMO CALCULO '!$B:$G,6,0)</f>
        <v>1</v>
      </c>
      <c r="G110" s="43">
        <f>VLOOKUP(B110,'SERVIÇOS JUNHO-2025'!$A$1:$E$8877,5,0)</f>
        <v>441.62</v>
      </c>
      <c r="H110" s="44">
        <f t="shared" si="8"/>
        <v>580.112032</v>
      </c>
      <c r="I110" s="250">
        <f t="shared" si="5"/>
        <v>580.112032</v>
      </c>
      <c r="K110" s="62"/>
      <c r="L110" s="63"/>
      <c r="M110" s="64"/>
      <c r="N110" s="251">
        <f>I110/$I$249</f>
        <v>6.7895685857275392E-5</v>
      </c>
      <c r="O110" s="251">
        <f t="shared" si="6"/>
        <v>0.59269377234617093</v>
      </c>
      <c r="P110" s="252" t="s">
        <v>1916</v>
      </c>
      <c r="Q110" s="47"/>
      <c r="R110" s="47"/>
      <c r="S110" s="47"/>
      <c r="T110" s="47"/>
      <c r="U110" s="65"/>
      <c r="V110" s="64"/>
      <c r="W110" s="64"/>
    </row>
    <row r="111" spans="1:23" ht="25.5" x14ac:dyDescent="0.2">
      <c r="A111" s="39" t="s">
        <v>201</v>
      </c>
      <c r="B111" s="40">
        <v>151710</v>
      </c>
      <c r="C111" s="40" t="s">
        <v>19</v>
      </c>
      <c r="D111" s="41" t="str">
        <f>VLOOKUP(B111,'SERVIÇOS JUNHO-2025'!$A$1:$E$8877,3,0)</f>
        <v>Padrão de entrada de energia elétrica, trifásico, entrada aérea, a 4 fios, carga instalada em muro de 57001 até 75000W - 220/127V</v>
      </c>
      <c r="E111" s="40" t="str">
        <f>VLOOKUP(B111,'SERVIÇOS JUNHO-2025'!$A$1:$E$8877,4,0)</f>
        <v>und</v>
      </c>
      <c r="F111" s="42">
        <f>VLOOKUP(B111,'MEMO CALCULO '!$B:$G,6,0)</f>
        <v>1</v>
      </c>
      <c r="G111" s="43">
        <f>VLOOKUP(B111,'SERVIÇOS JUNHO-2025'!$A$1:$E$8877,5,0)</f>
        <v>8122.15</v>
      </c>
      <c r="H111" s="44">
        <f t="shared" si="8"/>
        <v>10669.256240000001</v>
      </c>
      <c r="I111" s="250">
        <f t="shared" si="5"/>
        <v>10669.256240000001</v>
      </c>
      <c r="K111" s="62"/>
      <c r="L111" s="63"/>
      <c r="M111" s="64"/>
      <c r="N111" s="251">
        <f>I111/$I$249</f>
        <v>1.2487182303466088E-3</v>
      </c>
      <c r="O111" s="251">
        <f t="shared" si="6"/>
        <v>0.59394249057651749</v>
      </c>
      <c r="P111" s="252" t="s">
        <v>1916</v>
      </c>
      <c r="Q111" s="47"/>
      <c r="R111" s="47"/>
      <c r="S111" s="47"/>
      <c r="T111" s="47"/>
      <c r="U111" s="65"/>
      <c r="V111" s="64"/>
      <c r="W111" s="64"/>
    </row>
    <row r="112" spans="1:23" ht="51" x14ac:dyDescent="0.2">
      <c r="A112" s="39" t="s">
        <v>204</v>
      </c>
      <c r="B112" s="40">
        <v>150315</v>
      </c>
      <c r="C112" s="40" t="s">
        <v>19</v>
      </c>
      <c r="D112" s="41" t="str">
        <f>VLOOKUP(B112,'SERVIÇOS JUNHO-2025'!$A$1:$E$8877,3,0)</f>
        <v>Quadro distrib. energia, embutido ou semi embutido, capac. p/ 34 disj. DIN, c/barram trif. 150A barra. neutro e terra, fab. em chapa de aço 12 USG com porta, espelho, trinco com fechad ch yale, Ref. QDETG II-34DIN-CEMAR ou equiv.</v>
      </c>
      <c r="E112" s="40" t="str">
        <f>VLOOKUP(B112,'SERVIÇOS JUNHO-2025'!$A$1:$E$8877,4,0)</f>
        <v>und</v>
      </c>
      <c r="F112" s="42">
        <f>VLOOKUP(B112,'MEMO CALCULO '!$B:$G,6,0)</f>
        <v>2</v>
      </c>
      <c r="G112" s="43">
        <f>VLOOKUP(B112,'SERVIÇOS JUNHO-2025'!$A$1:$E$8877,5,0)</f>
        <v>1080.97</v>
      </c>
      <c r="H112" s="44">
        <f t="shared" si="8"/>
        <v>1419.9621920000002</v>
      </c>
      <c r="I112" s="250">
        <f t="shared" si="5"/>
        <v>2839.9243840000004</v>
      </c>
      <c r="K112" s="62"/>
      <c r="L112" s="63"/>
      <c r="M112" s="64"/>
      <c r="N112" s="251">
        <f>I112/$I$249</f>
        <v>3.3238168353398395E-4</v>
      </c>
      <c r="O112" s="251">
        <f t="shared" si="6"/>
        <v>0.59427487226005149</v>
      </c>
      <c r="P112" s="252" t="s">
        <v>1916</v>
      </c>
      <c r="Q112" s="47"/>
      <c r="R112" s="47"/>
      <c r="S112" s="47"/>
      <c r="T112" s="47"/>
      <c r="U112" s="65"/>
      <c r="V112" s="64"/>
      <c r="W112" s="64"/>
    </row>
    <row r="113" spans="1:23" ht="51" x14ac:dyDescent="0.2">
      <c r="A113" s="39" t="s">
        <v>205</v>
      </c>
      <c r="B113" s="40">
        <v>150316</v>
      </c>
      <c r="C113" s="40" t="s">
        <v>19</v>
      </c>
      <c r="D113" s="41" t="str">
        <f>VLOOKUP(B113,'SERVIÇOS JUNHO-2025'!$A$1:$E$8877,3,0)</f>
        <v>Quadro distrib. energia, embutido ou semi embutido, capac. p/ 44 disj. DIN, c/barram trif. 150A barra. neutro e terra, fab. em chapa de aço 12 USG com porta, espelho, trinco com fechad ch yale, Ref. QDETG II-44DIN-CEMAR ou equiv.</v>
      </c>
      <c r="E113" s="40" t="str">
        <f>VLOOKUP(B113,'SERVIÇOS JUNHO-2025'!$A$1:$E$8877,4,0)</f>
        <v>und</v>
      </c>
      <c r="F113" s="42">
        <f>VLOOKUP(B113,'MEMO CALCULO '!$B:$G,6,0)</f>
        <v>2</v>
      </c>
      <c r="G113" s="43">
        <f>VLOOKUP(B113,'SERVIÇOS JUNHO-2025'!$A$1:$E$8877,5,0)</f>
        <v>1341.28</v>
      </c>
      <c r="H113" s="44">
        <f t="shared" si="8"/>
        <v>1761.9054080000001</v>
      </c>
      <c r="I113" s="250">
        <f t="shared" si="5"/>
        <v>3523.8108160000002</v>
      </c>
      <c r="K113" s="62"/>
      <c r="L113" s="63"/>
      <c r="M113" s="64"/>
      <c r="N113" s="251">
        <f>I113/$I$249</f>
        <v>4.1242301311827516E-4</v>
      </c>
      <c r="O113" s="251">
        <f t="shared" si="6"/>
        <v>0.59468729527316977</v>
      </c>
      <c r="P113" s="252" t="s">
        <v>1916</v>
      </c>
      <c r="Q113" s="47"/>
      <c r="R113" s="47"/>
      <c r="S113" s="47"/>
      <c r="T113" s="47"/>
      <c r="U113" s="65"/>
      <c r="V113" s="64"/>
      <c r="W113" s="64"/>
    </row>
    <row r="114" spans="1:23" ht="38.25" x14ac:dyDescent="0.2">
      <c r="A114" s="39" t="s">
        <v>206</v>
      </c>
      <c r="B114" s="40">
        <v>150317</v>
      </c>
      <c r="C114" s="40" t="s">
        <v>19</v>
      </c>
      <c r="D114" s="41" t="str">
        <f>VLOOKUP(B114,'SERVIÇOS JUNHO-2025'!$A$1:$E$8877,3,0)</f>
        <v>Quadro distrib. energia, embutido ou semi embutido, capac. p/ 56 disj. DIN, c/barram trif. 225A barra. neutro e terra, fab. em chapa de aço 12 USG com porta, espelho, trinco com fechad ch</v>
      </c>
      <c r="E114" s="40" t="str">
        <f>VLOOKUP(B114,'SERVIÇOS JUNHO-2025'!$A$1:$E$8877,4,0)</f>
        <v>und</v>
      </c>
      <c r="F114" s="42">
        <f>VLOOKUP(B114,'MEMO CALCULO '!$B:$G,6,0)</f>
        <v>2</v>
      </c>
      <c r="G114" s="43">
        <f>VLOOKUP(B114,'SERVIÇOS JUNHO-2025'!$A$1:$E$8877,5,0)</f>
        <v>1743.37</v>
      </c>
      <c r="H114" s="44">
        <f t="shared" si="8"/>
        <v>2290.0908319999999</v>
      </c>
      <c r="I114" s="250">
        <f t="shared" si="5"/>
        <v>4580.1816639999997</v>
      </c>
      <c r="K114" s="62"/>
      <c r="L114" s="63"/>
      <c r="M114" s="64"/>
      <c r="N114" s="251">
        <f>I114/$I$249</f>
        <v>5.3605951656627052E-4</v>
      </c>
      <c r="O114" s="251">
        <f t="shared" si="6"/>
        <v>0.59522335478973609</v>
      </c>
      <c r="P114" s="252" t="s">
        <v>1916</v>
      </c>
      <c r="Q114" s="47"/>
      <c r="R114" s="47"/>
      <c r="S114" s="47"/>
      <c r="T114" s="47"/>
      <c r="U114" s="65"/>
      <c r="V114" s="64"/>
      <c r="W114" s="64"/>
    </row>
    <row r="115" spans="1:23" ht="25.5" x14ac:dyDescent="0.2">
      <c r="A115" s="39" t="s">
        <v>209</v>
      </c>
      <c r="B115" s="40">
        <v>150838</v>
      </c>
      <c r="C115" s="40" t="s">
        <v>19</v>
      </c>
      <c r="D115" s="41" t="str">
        <f>VLOOKUP(B115,'SERVIÇOS JUNHO-2025'!$A$1:$E$8877,3,0)</f>
        <v>Eletrocalha perfurada em chapa de aço galvanizado nº16, 400x100mm, sem tampa</v>
      </c>
      <c r="E115" s="40" t="str">
        <f>VLOOKUP(B115,'SERVIÇOS JUNHO-2025'!$A$1:$E$8877,4,0)</f>
        <v>m</v>
      </c>
      <c r="F115" s="42">
        <f>VLOOKUP(B115,'MEMO CALCULO '!$B:$G,6,0)</f>
        <v>600</v>
      </c>
      <c r="G115" s="43">
        <f>VLOOKUP(B115,'SERVIÇOS JUNHO-2025'!$A$1:$E$8877,5,0)</f>
        <v>131.65</v>
      </c>
      <c r="H115" s="44">
        <f t="shared" si="8"/>
        <v>172.93544000000003</v>
      </c>
      <c r="I115" s="250">
        <f t="shared" si="5"/>
        <v>103761.26400000001</v>
      </c>
      <c r="K115" s="62"/>
      <c r="L115" s="63"/>
      <c r="M115" s="64"/>
      <c r="N115" s="251">
        <f>I115/$I$249</f>
        <v>1.2144106303759304E-2</v>
      </c>
      <c r="O115" s="251">
        <f t="shared" si="6"/>
        <v>0.60736746109349538</v>
      </c>
      <c r="P115" s="252" t="s">
        <v>1916</v>
      </c>
      <c r="Q115" s="47"/>
      <c r="R115" s="47"/>
      <c r="S115" s="47"/>
      <c r="T115" s="47"/>
      <c r="U115" s="65"/>
      <c r="V115" s="64"/>
      <c r="W115" s="64"/>
    </row>
    <row r="116" spans="1:23" ht="25.5" x14ac:dyDescent="0.2">
      <c r="A116" s="39" t="s">
        <v>210</v>
      </c>
      <c r="B116" s="40">
        <v>150863</v>
      </c>
      <c r="C116" s="40" t="s">
        <v>19</v>
      </c>
      <c r="D116" s="41" t="str">
        <f>VLOOKUP(B116,'SERVIÇOS JUNHO-2025'!$A$1:$E$8877,3,0)</f>
        <v>Tampa de encaixe para eletrocalha em chapa de aço galvanizada 18, dim. 400mm</v>
      </c>
      <c r="E116" s="40" t="str">
        <f>VLOOKUP(B116,'SERVIÇOS JUNHO-2025'!$A$1:$E$8877,4,0)</f>
        <v>m</v>
      </c>
      <c r="F116" s="42">
        <f>VLOOKUP(B116,'MEMO CALCULO '!$B:$G,6,0)</f>
        <v>600</v>
      </c>
      <c r="G116" s="43">
        <f>VLOOKUP(B116,'SERVIÇOS JUNHO-2025'!$A$1:$E$8877,5,0)</f>
        <v>62.5</v>
      </c>
      <c r="H116" s="44">
        <f t="shared" si="8"/>
        <v>82.100000000000009</v>
      </c>
      <c r="I116" s="250">
        <f t="shared" si="5"/>
        <v>49260.000000000007</v>
      </c>
      <c r="K116" s="62"/>
      <c r="L116" s="63"/>
      <c r="M116" s="64"/>
      <c r="N116" s="251">
        <f>I116/$I$249</f>
        <v>5.7653372121910865E-3</v>
      </c>
      <c r="O116" s="251">
        <f t="shared" si="6"/>
        <v>0.61313279830568646</v>
      </c>
      <c r="P116" s="252" t="s">
        <v>1916</v>
      </c>
      <c r="Q116" s="47"/>
      <c r="R116" s="47"/>
      <c r="S116" s="47"/>
      <c r="T116" s="47"/>
      <c r="U116" s="65"/>
      <c r="V116" s="64"/>
      <c r="W116" s="64"/>
    </row>
    <row r="117" spans="1:23" ht="25.5" x14ac:dyDescent="0.2">
      <c r="A117" s="39" t="s">
        <v>211</v>
      </c>
      <c r="B117" s="40">
        <v>150883</v>
      </c>
      <c r="C117" s="40" t="s">
        <v>19</v>
      </c>
      <c r="D117" s="41" t="str">
        <f>VLOOKUP(B117,'SERVIÇOS JUNHO-2025'!$A$1:$E$8877,3,0)</f>
        <v>Suporte de fixação de eletrocalha de 400x100mm, na parede, através de suporte tipo mão francesa reforçada (1 und), parafuso e bucha S8 (2 und)</v>
      </c>
      <c r="E117" s="40" t="str">
        <f>VLOOKUP(B117,'SERVIÇOS JUNHO-2025'!$A$1:$E$8877,4,0)</f>
        <v>und</v>
      </c>
      <c r="F117" s="42">
        <f>VLOOKUP(B117,'MEMO CALCULO '!$B:$G,6,0)</f>
        <v>400</v>
      </c>
      <c r="G117" s="43">
        <f>VLOOKUP(B117,'SERVIÇOS JUNHO-2025'!$A$1:$E$8877,5,0)</f>
        <v>63.33</v>
      </c>
      <c r="H117" s="44">
        <f t="shared" si="8"/>
        <v>83.19028800000001</v>
      </c>
      <c r="I117" s="250">
        <f t="shared" si="5"/>
        <v>33276.1152</v>
      </c>
      <c r="K117" s="62"/>
      <c r="L117" s="63"/>
      <c r="M117" s="64"/>
      <c r="N117" s="251">
        <f>I117/$I$249</f>
        <v>3.8946005935793222E-3</v>
      </c>
      <c r="O117" s="251">
        <f t="shared" si="6"/>
        <v>0.61702739889926572</v>
      </c>
      <c r="P117" s="252" t="s">
        <v>1916</v>
      </c>
      <c r="Q117" s="47"/>
      <c r="R117" s="47"/>
      <c r="S117" s="47"/>
      <c r="T117" s="47"/>
      <c r="U117" s="65"/>
      <c r="V117" s="64"/>
      <c r="W117" s="64"/>
    </row>
    <row r="118" spans="1:23" x14ac:dyDescent="0.2">
      <c r="A118" s="39" t="s">
        <v>214</v>
      </c>
      <c r="B118" s="40">
        <v>151126</v>
      </c>
      <c r="C118" s="40" t="s">
        <v>19</v>
      </c>
      <c r="D118" s="41" t="str">
        <f>VLOOKUP(B118,'SERVIÇOS JUNHO-2025'!$A$1:$E$8877,3,0)</f>
        <v>Eletroduto de PVC rígido roscável, diâmetro 3/4", inclusive conexões</v>
      </c>
      <c r="E118" s="40" t="str">
        <f>VLOOKUP(B118,'SERVIÇOS JUNHO-2025'!$A$1:$E$8877,4,0)</f>
        <v>m</v>
      </c>
      <c r="F118" s="42">
        <f>VLOOKUP(B118,'MEMO CALCULO '!$B:$G,6,0)</f>
        <v>400</v>
      </c>
      <c r="G118" s="43">
        <f>VLOOKUP(B118,'SERVIÇOS JUNHO-2025'!$A$1:$E$8877,5,0)</f>
        <v>18.93</v>
      </c>
      <c r="H118" s="44">
        <f t="shared" si="8"/>
        <v>24.866448000000002</v>
      </c>
      <c r="I118" s="250">
        <f t="shared" si="5"/>
        <v>9946.5792000000001</v>
      </c>
      <c r="K118" s="62"/>
      <c r="L118" s="63"/>
      <c r="M118" s="64"/>
      <c r="N118" s="251">
        <f>I118/$I$249</f>
        <v>1.164136889885624E-3</v>
      </c>
      <c r="O118" s="251">
        <f t="shared" si="6"/>
        <v>0.61819153578915131</v>
      </c>
      <c r="P118" s="252" t="s">
        <v>1916</v>
      </c>
      <c r="Q118" s="47"/>
      <c r="R118" s="47"/>
      <c r="S118" s="47"/>
      <c r="T118" s="47"/>
      <c r="U118" s="65"/>
      <c r="V118" s="64"/>
      <c r="W118" s="64"/>
    </row>
    <row r="119" spans="1:23" x14ac:dyDescent="0.2">
      <c r="A119" s="39" t="s">
        <v>215</v>
      </c>
      <c r="B119" s="48">
        <v>151127</v>
      </c>
      <c r="C119" s="40" t="s">
        <v>19</v>
      </c>
      <c r="D119" s="41" t="str">
        <f>VLOOKUP(B119,'SERVIÇOS JUNHO-2025'!$A$1:$E$8877,3,0)</f>
        <v>Eletroduto de PVC rígido roscável, diâmetro 1", inclusive conexões</v>
      </c>
      <c r="E119" s="40" t="str">
        <f>VLOOKUP(B119,'SERVIÇOS JUNHO-2025'!$A$1:$E$8877,4,0)</f>
        <v>m</v>
      </c>
      <c r="F119" s="42">
        <f>VLOOKUP(B119,'MEMO CALCULO '!$B:$G,6,0)</f>
        <v>200</v>
      </c>
      <c r="G119" s="43">
        <f>VLOOKUP(B119,'SERVIÇOS JUNHO-2025'!$A$1:$E$8877,5,0)</f>
        <v>20.34</v>
      </c>
      <c r="H119" s="44">
        <f t="shared" si="8"/>
        <v>26.718624000000002</v>
      </c>
      <c r="I119" s="250">
        <f t="shared" si="5"/>
        <v>5343.7248</v>
      </c>
      <c r="K119" s="62"/>
      <c r="L119" s="63"/>
      <c r="M119" s="64"/>
      <c r="N119" s="251">
        <f>I119/$I$249</f>
        <v>6.2542378077848901E-4</v>
      </c>
      <c r="O119" s="251">
        <f t="shared" si="6"/>
        <v>0.61881695956992977</v>
      </c>
      <c r="P119" s="252" t="s">
        <v>1916</v>
      </c>
      <c r="Q119" s="47"/>
      <c r="R119" s="47"/>
      <c r="S119" s="47"/>
      <c r="T119" s="47"/>
      <c r="U119" s="65"/>
      <c r="V119" s="64"/>
      <c r="W119" s="64"/>
    </row>
    <row r="120" spans="1:23" x14ac:dyDescent="0.2">
      <c r="A120" s="39" t="s">
        <v>216</v>
      </c>
      <c r="B120" s="48">
        <v>151130</v>
      </c>
      <c r="C120" s="40" t="s">
        <v>19</v>
      </c>
      <c r="D120" s="41" t="str">
        <f>VLOOKUP(B120,'SERVIÇOS JUNHO-2025'!$A$1:$E$8877,3,0)</f>
        <v>Eletroduto de PVC rígido roscável, diâmetro 2", inclusive conexões</v>
      </c>
      <c r="E120" s="40" t="str">
        <f>VLOOKUP(B120,'SERVIÇOS JUNHO-2025'!$A$1:$E$8877,4,0)</f>
        <v>m</v>
      </c>
      <c r="F120" s="42">
        <f>VLOOKUP(B120,'MEMO CALCULO '!$B:$G,6,0)</f>
        <v>100</v>
      </c>
      <c r="G120" s="43">
        <f>VLOOKUP(B120,'SERVIÇOS JUNHO-2025'!$A$1:$E$8877,5,0)</f>
        <v>36.86</v>
      </c>
      <c r="H120" s="44">
        <f t="shared" si="8"/>
        <v>48.419296000000003</v>
      </c>
      <c r="I120" s="250">
        <f t="shared" si="5"/>
        <v>4841.9296000000004</v>
      </c>
      <c r="K120" s="62"/>
      <c r="L120" s="63"/>
      <c r="M120" s="64"/>
      <c r="N120" s="251">
        <f>I120/$I$249</f>
        <v>5.6669421237696917E-4</v>
      </c>
      <c r="O120" s="251">
        <f t="shared" si="6"/>
        <v>0.61938365378230675</v>
      </c>
      <c r="P120" s="252" t="s">
        <v>1916</v>
      </c>
      <c r="Q120" s="47"/>
      <c r="R120" s="47"/>
      <c r="S120" s="47"/>
      <c r="T120" s="47"/>
      <c r="U120" s="65"/>
      <c r="V120" s="64"/>
      <c r="W120" s="64"/>
    </row>
    <row r="121" spans="1:23" x14ac:dyDescent="0.2">
      <c r="A121" s="39" t="s">
        <v>217</v>
      </c>
      <c r="B121" s="48">
        <v>151131</v>
      </c>
      <c r="C121" s="40" t="s">
        <v>19</v>
      </c>
      <c r="D121" s="41" t="str">
        <f>VLOOKUP(B121,'SERVIÇOS JUNHO-2025'!$A$1:$E$8877,3,0)</f>
        <v>Eletroduto de PVC rígido roscável, diâmetro 3", inclusive conexões</v>
      </c>
      <c r="E121" s="40" t="str">
        <f>VLOOKUP(B121,'SERVIÇOS JUNHO-2025'!$A$1:$E$8877,4,0)</f>
        <v>m</v>
      </c>
      <c r="F121" s="42">
        <f>VLOOKUP(B121,'MEMO CALCULO '!$B:$G,6,0)</f>
        <v>100</v>
      </c>
      <c r="G121" s="43">
        <f>VLOOKUP(B121,'SERVIÇOS JUNHO-2025'!$A$1:$E$8877,5,0)</f>
        <v>68.03</v>
      </c>
      <c r="H121" s="44">
        <f t="shared" si="8"/>
        <v>89.364208000000005</v>
      </c>
      <c r="I121" s="250">
        <f t="shared" si="5"/>
        <v>8936.4207999999999</v>
      </c>
      <c r="K121" s="62"/>
      <c r="L121" s="63"/>
      <c r="M121" s="64"/>
      <c r="N121" s="251">
        <f>I121/$I$249</f>
        <v>1.0459090414542921E-3</v>
      </c>
      <c r="O121" s="251">
        <f t="shared" si="6"/>
        <v>0.62042956282376105</v>
      </c>
      <c r="P121" s="252" t="s">
        <v>1916</v>
      </c>
      <c r="Q121" s="47"/>
      <c r="R121" s="47"/>
      <c r="S121" s="47"/>
      <c r="T121" s="47"/>
      <c r="U121" s="65"/>
      <c r="V121" s="64"/>
      <c r="W121" s="64"/>
    </row>
    <row r="122" spans="1:23" ht="25.5" x14ac:dyDescent="0.2">
      <c r="A122" s="39" t="s">
        <v>218</v>
      </c>
      <c r="B122" s="48">
        <v>151402</v>
      </c>
      <c r="C122" s="40" t="s">
        <v>19</v>
      </c>
      <c r="D122" s="41" t="str">
        <f>VLOOKUP(B122,'SERVIÇOS JUNHO-2025'!$A$1:$E$8877,3,0)</f>
        <v>Cabo de cobre termoplástico (PVC) flexível isolado 450/750V, antichama BWF livre de chumbo, 70ºC - 2,5mm2</v>
      </c>
      <c r="E122" s="40" t="str">
        <f>VLOOKUP(B122,'SERVIÇOS JUNHO-2025'!$A$1:$E$8877,4,0)</f>
        <v>m</v>
      </c>
      <c r="F122" s="42">
        <f>VLOOKUP(B122,'MEMO CALCULO '!$B:$G,6,0)</f>
        <v>3000</v>
      </c>
      <c r="G122" s="43">
        <f>VLOOKUP(B122,'SERVIÇOS JUNHO-2025'!$A$1:$E$8877,5,0)</f>
        <v>7.79</v>
      </c>
      <c r="H122" s="44">
        <f t="shared" si="8"/>
        <v>10.232944000000002</v>
      </c>
      <c r="I122" s="250">
        <f t="shared" si="5"/>
        <v>30698.832000000006</v>
      </c>
      <c r="K122" s="62"/>
      <c r="L122" s="63"/>
      <c r="M122" s="64"/>
      <c r="N122" s="251">
        <f>I122/$I$249</f>
        <v>3.5929581506374854E-3</v>
      </c>
      <c r="O122" s="251">
        <f t="shared" si="6"/>
        <v>0.62402252097439859</v>
      </c>
      <c r="P122" s="252" t="s">
        <v>1916</v>
      </c>
      <c r="Q122" s="47"/>
      <c r="R122" s="47"/>
      <c r="S122" s="47"/>
      <c r="T122" s="47"/>
      <c r="U122" s="65"/>
      <c r="V122" s="64"/>
      <c r="W122" s="64"/>
    </row>
    <row r="123" spans="1:23" ht="25.5" x14ac:dyDescent="0.2">
      <c r="A123" s="39" t="s">
        <v>219</v>
      </c>
      <c r="B123" s="48">
        <v>151403</v>
      </c>
      <c r="C123" s="40" t="s">
        <v>19</v>
      </c>
      <c r="D123" s="41" t="str">
        <f>VLOOKUP(B123,'SERVIÇOS JUNHO-2025'!$A$1:$E$8877,3,0)</f>
        <v>Cabo de cobre termoplástico (PVC) flexível isolado 450/750V, antichama BWF livre de chumbo, 70ºC ? 4,0mm2</v>
      </c>
      <c r="E123" s="40" t="str">
        <f>VLOOKUP(B123,'SERVIÇOS JUNHO-2025'!$A$1:$E$8877,4,0)</f>
        <v>m</v>
      </c>
      <c r="F123" s="42">
        <f>VLOOKUP(B123,'MEMO CALCULO '!$B:$G,6,0)</f>
        <v>1500</v>
      </c>
      <c r="G123" s="43">
        <f>VLOOKUP(B123,'SERVIÇOS JUNHO-2025'!$A$1:$E$8877,5,0)</f>
        <v>9.6300000000000008</v>
      </c>
      <c r="H123" s="44">
        <f t="shared" si="8"/>
        <v>12.649968000000001</v>
      </c>
      <c r="I123" s="250">
        <f t="shared" si="5"/>
        <v>18974.952000000001</v>
      </c>
      <c r="K123" s="62"/>
      <c r="L123" s="63"/>
      <c r="M123" s="64"/>
      <c r="N123" s="251">
        <f>I123/$I$249</f>
        <v>2.2208078941360065E-3</v>
      </c>
      <c r="O123" s="251">
        <f t="shared" si="6"/>
        <v>0.62624332886853462</v>
      </c>
      <c r="P123" s="252" t="s">
        <v>1916</v>
      </c>
      <c r="Q123" s="47"/>
      <c r="R123" s="47"/>
      <c r="S123" s="47"/>
      <c r="T123" s="47"/>
      <c r="U123" s="65"/>
      <c r="V123" s="64"/>
      <c r="W123" s="64"/>
    </row>
    <row r="124" spans="1:23" ht="25.5" x14ac:dyDescent="0.2">
      <c r="A124" s="39" t="s">
        <v>220</v>
      </c>
      <c r="B124" s="48">
        <v>151404</v>
      </c>
      <c r="C124" s="40" t="s">
        <v>19</v>
      </c>
      <c r="D124" s="41" t="str">
        <f>VLOOKUP(B124,'SERVIÇOS JUNHO-2025'!$A$1:$E$8877,3,0)</f>
        <v>Cabo de cobre termoplástico (PVC) flexível isolado 450/750V, antichama BWF livre de chumbo, 70ºC ? 6,0mm2</v>
      </c>
      <c r="E124" s="40" t="str">
        <f>VLOOKUP(B124,'SERVIÇOS JUNHO-2025'!$A$1:$E$8877,4,0)</f>
        <v>m</v>
      </c>
      <c r="F124" s="42">
        <f>VLOOKUP(B124,'MEMO CALCULO '!$B:$G,6,0)</f>
        <v>1200</v>
      </c>
      <c r="G124" s="43">
        <f>VLOOKUP(B124,'SERVIÇOS JUNHO-2025'!$A$1:$E$8877,5,0)</f>
        <v>12.75</v>
      </c>
      <c r="H124" s="44">
        <f t="shared" si="8"/>
        <v>16.7484</v>
      </c>
      <c r="I124" s="250">
        <f t="shared" si="5"/>
        <v>20098.080000000002</v>
      </c>
      <c r="K124" s="62"/>
      <c r="L124" s="63"/>
      <c r="M124" s="64"/>
      <c r="N124" s="251">
        <f>I124/$I$249</f>
        <v>2.352257582573963E-3</v>
      </c>
      <c r="O124" s="251">
        <f t="shared" si="6"/>
        <v>0.62859558645110858</v>
      </c>
      <c r="P124" s="252" t="s">
        <v>1916</v>
      </c>
      <c r="Q124" s="47"/>
      <c r="R124" s="47"/>
      <c r="S124" s="47"/>
      <c r="T124" s="47"/>
      <c r="U124" s="65"/>
      <c r="V124" s="64"/>
      <c r="W124" s="64"/>
    </row>
    <row r="125" spans="1:23" ht="25.5" x14ac:dyDescent="0.2">
      <c r="A125" s="39" t="s">
        <v>221</v>
      </c>
      <c r="B125" s="48">
        <v>151405</v>
      </c>
      <c r="C125" s="40" t="s">
        <v>19</v>
      </c>
      <c r="D125" s="41" t="str">
        <f>VLOOKUP(B125,'SERVIÇOS JUNHO-2025'!$A$1:$E$8877,3,0)</f>
        <v>Cabo de cobre termoplástico (PVC) flexível isolado 450/750V, antichama BWF livre de chumbo, 70ºC ? 10,0mm2</v>
      </c>
      <c r="E125" s="40" t="str">
        <f>VLOOKUP(B125,'SERVIÇOS JUNHO-2025'!$A$1:$E$8877,4,0)</f>
        <v>m</v>
      </c>
      <c r="F125" s="42">
        <f>VLOOKUP(B125,'MEMO CALCULO '!$B:$G,6,0)</f>
        <v>1200</v>
      </c>
      <c r="G125" s="43">
        <f>VLOOKUP(B125,'SERVIÇOS JUNHO-2025'!$A$1:$E$8877,5,0)</f>
        <v>18.07</v>
      </c>
      <c r="H125" s="44">
        <f t="shared" si="8"/>
        <v>23.736752000000003</v>
      </c>
      <c r="I125" s="250">
        <f t="shared" si="5"/>
        <v>28484.102400000003</v>
      </c>
      <c r="K125" s="62"/>
      <c r="L125" s="63"/>
      <c r="M125" s="64"/>
      <c r="N125" s="251">
        <f>I125/$I$249</f>
        <v>3.3337485895773736E-3</v>
      </c>
      <c r="O125" s="251">
        <f t="shared" si="6"/>
        <v>0.63192933504068594</v>
      </c>
      <c r="P125" s="252" t="s">
        <v>1916</v>
      </c>
      <c r="Q125" s="47"/>
      <c r="R125" s="47"/>
      <c r="S125" s="47"/>
      <c r="T125" s="47"/>
      <c r="U125" s="65"/>
      <c r="V125" s="64"/>
      <c r="W125" s="64"/>
    </row>
    <row r="126" spans="1:23" ht="25.5" x14ac:dyDescent="0.2">
      <c r="A126" s="39" t="s">
        <v>222</v>
      </c>
      <c r="B126" s="48">
        <v>151421</v>
      </c>
      <c r="C126" s="40" t="s">
        <v>19</v>
      </c>
      <c r="D126" s="41" t="str">
        <f>VLOOKUP(B126,'SERVIÇOS JUNHO-2025'!$A$1:$E$8877,3,0)</f>
        <v>Cabo de cobre termoplástico (PVC) flexível isolado 0,60/1kV, antichama, HEPR 90ºC ? 16,0mm2</v>
      </c>
      <c r="E126" s="40" t="str">
        <f>VLOOKUP(B126,'SERVIÇOS JUNHO-2025'!$A$1:$E$8877,4,0)</f>
        <v>m</v>
      </c>
      <c r="F126" s="42">
        <f>VLOOKUP(B126,'MEMO CALCULO '!$B:$G,6,0)</f>
        <v>300</v>
      </c>
      <c r="G126" s="43">
        <f>VLOOKUP(B126,'SERVIÇOS JUNHO-2025'!$A$1:$E$8877,5,0)</f>
        <v>26.97</v>
      </c>
      <c r="H126" s="44">
        <f t="shared" si="8"/>
        <v>35.427792000000004</v>
      </c>
      <c r="I126" s="250">
        <f t="shared" si="5"/>
        <v>10628.337600000001</v>
      </c>
      <c r="K126" s="62"/>
      <c r="L126" s="63"/>
      <c r="M126" s="64"/>
      <c r="N126" s="251">
        <f>I126/$I$249</f>
        <v>1.2439291569023487E-3</v>
      </c>
      <c r="O126" s="251">
        <f t="shared" si="6"/>
        <v>0.63317326419758824</v>
      </c>
      <c r="P126" s="252" t="s">
        <v>1916</v>
      </c>
      <c r="Q126" s="47"/>
      <c r="R126" s="47"/>
      <c r="S126" s="47"/>
      <c r="T126" s="47"/>
      <c r="U126" s="65"/>
      <c r="V126" s="64"/>
      <c r="W126" s="64"/>
    </row>
    <row r="127" spans="1:23" ht="25.5" x14ac:dyDescent="0.2">
      <c r="A127" s="39" t="s">
        <v>223</v>
      </c>
      <c r="B127" s="48">
        <v>151423</v>
      </c>
      <c r="C127" s="40" t="s">
        <v>19</v>
      </c>
      <c r="D127" s="41" t="str">
        <f>VLOOKUP(B127,'SERVIÇOS JUNHO-2025'!$A$1:$E$8877,3,0)</f>
        <v>Cabo de cobre termoplástico (PVC) flexível isolado 0,60/1kV, antichama, HEPR 90ºC ? 35,0mm2</v>
      </c>
      <c r="E127" s="40" t="str">
        <f>VLOOKUP(B127,'SERVIÇOS JUNHO-2025'!$A$1:$E$8877,4,0)</f>
        <v>m</v>
      </c>
      <c r="F127" s="42">
        <f>VLOOKUP(B127,'MEMO CALCULO '!$B:$G,6,0)</f>
        <v>300</v>
      </c>
      <c r="G127" s="43">
        <f>VLOOKUP(B127,'SERVIÇOS JUNHO-2025'!$A$1:$E$8877,5,0)</f>
        <v>52.79</v>
      </c>
      <c r="H127" s="44">
        <f t="shared" si="8"/>
        <v>69.344943999999998</v>
      </c>
      <c r="I127" s="250">
        <f t="shared" si="5"/>
        <v>20803.483199999999</v>
      </c>
      <c r="K127" s="62"/>
      <c r="L127" s="63"/>
      <c r="M127" s="64"/>
      <c r="N127" s="251">
        <f>I127/$I$249</f>
        <v>2.4348172114525392E-3</v>
      </c>
      <c r="O127" s="251">
        <f t="shared" si="6"/>
        <v>0.63560808140904079</v>
      </c>
      <c r="P127" s="252" t="s">
        <v>1916</v>
      </c>
      <c r="Q127" s="47"/>
      <c r="R127" s="47"/>
      <c r="S127" s="47"/>
      <c r="T127" s="47"/>
      <c r="U127" s="65"/>
      <c r="V127" s="64"/>
      <c r="W127" s="64"/>
    </row>
    <row r="128" spans="1:23" ht="25.5" x14ac:dyDescent="0.2">
      <c r="A128" s="39" t="s">
        <v>224</v>
      </c>
      <c r="B128" s="48">
        <v>151426</v>
      </c>
      <c r="C128" s="40" t="s">
        <v>19</v>
      </c>
      <c r="D128" s="41" t="str">
        <f>VLOOKUP(B128,'SERVIÇOS JUNHO-2025'!$A$1:$E$8877,3,0)</f>
        <v>Cabo de cobre termoplástico (PVC) flexível isolado 0,60/1kV, antichama, HEPR 90ºC ? 95,0mm2</v>
      </c>
      <c r="E128" s="40" t="str">
        <f>VLOOKUP(B128,'SERVIÇOS JUNHO-2025'!$A$1:$E$8877,4,0)</f>
        <v>m</v>
      </c>
      <c r="F128" s="42">
        <f>VLOOKUP(B128,'MEMO CALCULO '!$B:$G,6,0)</f>
        <v>120</v>
      </c>
      <c r="G128" s="43">
        <f>VLOOKUP(B128,'SERVIÇOS JUNHO-2025'!$A$1:$E$8877,5,0)</f>
        <v>117.17</v>
      </c>
      <c r="H128" s="44">
        <f t="shared" si="8"/>
        <v>153.914512</v>
      </c>
      <c r="I128" s="250">
        <f t="shared" si="5"/>
        <v>18469.741440000002</v>
      </c>
      <c r="K128" s="62"/>
      <c r="L128" s="63"/>
      <c r="M128" s="64"/>
      <c r="N128" s="251">
        <f>I128/$I$249</f>
        <v>2.1616785956877745E-3</v>
      </c>
      <c r="O128" s="251">
        <f t="shared" si="6"/>
        <v>0.63776976000472851</v>
      </c>
      <c r="P128" s="252" t="s">
        <v>1916</v>
      </c>
      <c r="Q128" s="47"/>
      <c r="R128" s="47"/>
      <c r="S128" s="47"/>
      <c r="T128" s="47"/>
      <c r="U128" s="65"/>
      <c r="V128" s="64"/>
      <c r="W128" s="64"/>
    </row>
    <row r="129" spans="1:23" ht="25.5" x14ac:dyDescent="0.2">
      <c r="A129" s="39" t="s">
        <v>225</v>
      </c>
      <c r="B129" s="48">
        <v>151430</v>
      </c>
      <c r="C129" s="40" t="s">
        <v>19</v>
      </c>
      <c r="D129" s="41" t="str">
        <f>VLOOKUP(B129,'SERVIÇOS JUNHO-2025'!$A$1:$E$8877,3,0)</f>
        <v>Cabo de cobre termoplástico (PVC) flexível isolado 0,60/1kV, antichama, HEPR 90ºC ? 150,0mm2</v>
      </c>
      <c r="E129" s="40" t="str">
        <f>VLOOKUP(B129,'SERVIÇOS JUNHO-2025'!$A$1:$E$8877,4,0)</f>
        <v>m</v>
      </c>
      <c r="F129" s="42">
        <f>VLOOKUP(B129,'MEMO CALCULO '!$B:$G,6,0)</f>
        <v>90</v>
      </c>
      <c r="G129" s="43">
        <f>VLOOKUP(B129,'SERVIÇOS JUNHO-2025'!$A$1:$E$8877,5,0)</f>
        <v>191.09</v>
      </c>
      <c r="H129" s="44">
        <f t="shared" si="8"/>
        <v>251.01582400000004</v>
      </c>
      <c r="I129" s="250">
        <f t="shared" si="5"/>
        <v>22591.424160000002</v>
      </c>
      <c r="K129" s="62"/>
      <c r="L129" s="63"/>
      <c r="M129" s="64"/>
      <c r="N129" s="251">
        <f>I129/$I$249</f>
        <v>2.6440758909062273E-3</v>
      </c>
      <c r="O129" s="251">
        <f t="shared" si="6"/>
        <v>0.64041383589563472</v>
      </c>
      <c r="P129" s="252" t="s">
        <v>1916</v>
      </c>
      <c r="Q129" s="47"/>
      <c r="R129" s="47"/>
      <c r="S129" s="47"/>
      <c r="T129" s="47"/>
      <c r="U129" s="65"/>
      <c r="V129" s="64"/>
      <c r="W129" s="64"/>
    </row>
    <row r="130" spans="1:23" ht="25.5" x14ac:dyDescent="0.2">
      <c r="A130" s="39" t="s">
        <v>228</v>
      </c>
      <c r="B130" s="48">
        <v>151338</v>
      </c>
      <c r="C130" s="40" t="s">
        <v>19</v>
      </c>
      <c r="D130" s="41" t="str">
        <f>VLOOKUP(B130,'SERVIÇOS JUNHO-2025'!$A$1:$E$8877,3,0)</f>
        <v>Mini-Disjuntor monopolar 10A, curva C, 5kA, 127/220Vca, referência Siemens, GE, Schneider ou equivalente</v>
      </c>
      <c r="E130" s="40" t="str">
        <f>VLOOKUP(B130,'SERVIÇOS JUNHO-2025'!$A$1:$E$8877,4,0)</f>
        <v>und</v>
      </c>
      <c r="F130" s="42">
        <f>VLOOKUP(B130,'MEMO CALCULO '!$B:$G,6,0)</f>
        <v>40</v>
      </c>
      <c r="G130" s="43">
        <f>VLOOKUP(B130,'SERVIÇOS JUNHO-2025'!$A$1:$E$8877,5,0)</f>
        <v>24.96</v>
      </c>
      <c r="H130" s="44">
        <f t="shared" si="8"/>
        <v>32.787456000000006</v>
      </c>
      <c r="I130" s="250">
        <f t="shared" si="5"/>
        <v>1311.4982400000004</v>
      </c>
      <c r="K130" s="62"/>
      <c r="L130" s="63"/>
      <c r="M130" s="64"/>
      <c r="N130" s="251">
        <f>I130/$I$249</f>
        <v>1.5349633793737549E-4</v>
      </c>
      <c r="O130" s="251">
        <f t="shared" si="6"/>
        <v>0.6405673322335721</v>
      </c>
      <c r="P130" s="252" t="s">
        <v>1916</v>
      </c>
      <c r="Q130" s="47"/>
      <c r="R130" s="47"/>
      <c r="S130" s="47"/>
      <c r="T130" s="47"/>
      <c r="U130" s="65"/>
      <c r="V130" s="64"/>
      <c r="W130" s="64"/>
    </row>
    <row r="131" spans="1:23" ht="25.5" x14ac:dyDescent="0.2">
      <c r="A131" s="39" t="s">
        <v>229</v>
      </c>
      <c r="B131" s="48">
        <v>151303</v>
      </c>
      <c r="C131" s="40" t="s">
        <v>19</v>
      </c>
      <c r="D131" s="41" t="str">
        <f>VLOOKUP(B131,'SERVIÇOS JUNHO-2025'!$A$1:$E$8877,3,0)</f>
        <v>Mini-Disjuntor monopolar 25A, curva C, 5kA, 127/220Vca, referência Siemens, GE, Schneider ou equivalente</v>
      </c>
      <c r="E131" s="40" t="str">
        <f>VLOOKUP(B131,'SERVIÇOS JUNHO-2025'!$A$1:$E$8877,4,0)</f>
        <v>und</v>
      </c>
      <c r="F131" s="42">
        <f>VLOOKUP(B131,'MEMO CALCULO '!$B:$G,6,0)</f>
        <v>20</v>
      </c>
      <c r="G131" s="43">
        <f>VLOOKUP(B131,'SERVIÇOS JUNHO-2025'!$A$1:$E$8877,5,0)</f>
        <v>24.96</v>
      </c>
      <c r="H131" s="44">
        <f t="shared" si="8"/>
        <v>32.787456000000006</v>
      </c>
      <c r="I131" s="250">
        <f t="shared" si="5"/>
        <v>655.74912000000018</v>
      </c>
      <c r="K131" s="62"/>
      <c r="L131" s="63"/>
      <c r="M131" s="64"/>
      <c r="N131" s="251">
        <f>I131/$I$249</f>
        <v>7.6748168968687747E-5</v>
      </c>
      <c r="O131" s="251">
        <f t="shared" si="6"/>
        <v>0.64064408040254084</v>
      </c>
      <c r="P131" s="252" t="s">
        <v>1916</v>
      </c>
      <c r="Q131" s="47"/>
      <c r="R131" s="47"/>
      <c r="S131" s="47"/>
      <c r="T131" s="47"/>
      <c r="U131" s="65"/>
      <c r="V131" s="64"/>
      <c r="W131" s="64"/>
    </row>
    <row r="132" spans="1:23" ht="25.5" x14ac:dyDescent="0.2">
      <c r="A132" s="39" t="s">
        <v>230</v>
      </c>
      <c r="B132" s="48">
        <v>151304</v>
      </c>
      <c r="C132" s="40" t="s">
        <v>19</v>
      </c>
      <c r="D132" s="41" t="str">
        <f>VLOOKUP(B132,'SERVIÇOS JUNHO-2025'!$A$1:$E$8877,3,0)</f>
        <v>Mini-Disjuntor monopolar 32A, curva C, 5kA, 127/220Vca, referência Siemens, GE, Schneider ou equivalente</v>
      </c>
      <c r="E132" s="40" t="str">
        <f>VLOOKUP(B132,'SERVIÇOS JUNHO-2025'!$A$1:$E$8877,4,0)</f>
        <v>und</v>
      </c>
      <c r="F132" s="42">
        <f>VLOOKUP(B132,'MEMO CALCULO '!$B:$G,6,0)</f>
        <v>20</v>
      </c>
      <c r="G132" s="43">
        <f>VLOOKUP(B132,'SERVIÇOS JUNHO-2025'!$A$1:$E$8877,5,0)</f>
        <v>24.96</v>
      </c>
      <c r="H132" s="44">
        <f t="shared" si="8"/>
        <v>32.787456000000006</v>
      </c>
      <c r="I132" s="250">
        <f t="shared" si="5"/>
        <v>655.74912000000018</v>
      </c>
      <c r="K132" s="62"/>
      <c r="L132" s="63"/>
      <c r="M132" s="64"/>
      <c r="N132" s="251">
        <f>I132/$I$249</f>
        <v>7.6748168968687747E-5</v>
      </c>
      <c r="O132" s="251">
        <f t="shared" si="6"/>
        <v>0.64072082857150958</v>
      </c>
      <c r="P132" s="252" t="s">
        <v>1916</v>
      </c>
      <c r="Q132" s="47"/>
      <c r="R132" s="47"/>
      <c r="S132" s="47"/>
      <c r="T132" s="47"/>
      <c r="U132" s="65"/>
      <c r="V132" s="64"/>
      <c r="W132" s="64"/>
    </row>
    <row r="133" spans="1:23" ht="25.5" x14ac:dyDescent="0.2">
      <c r="A133" s="39" t="s">
        <v>231</v>
      </c>
      <c r="B133" s="48">
        <v>151329</v>
      </c>
      <c r="C133" s="40" t="s">
        <v>19</v>
      </c>
      <c r="D133" s="41" t="str">
        <f>VLOOKUP(B133,'SERVIÇOS JUNHO-2025'!$A$1:$E$8877,3,0)</f>
        <v>Mini-Disjuntor tripolar 32A, curva C, 5kA, 127/220Vca, referência. Siemens, GE, Schneider ou equivalente</v>
      </c>
      <c r="E133" s="40" t="str">
        <f>VLOOKUP(B133,'SERVIÇOS JUNHO-2025'!$A$1:$E$8877,4,0)</f>
        <v>und</v>
      </c>
      <c r="F133" s="42">
        <f>VLOOKUP(B133,'MEMO CALCULO '!$B:$G,6,0)</f>
        <v>10</v>
      </c>
      <c r="G133" s="43">
        <f>VLOOKUP(B133,'SERVIÇOS JUNHO-2025'!$A$1:$E$8877,5,0)</f>
        <v>91.86</v>
      </c>
      <c r="H133" s="44">
        <f t="shared" si="8"/>
        <v>120.66729600000001</v>
      </c>
      <c r="I133" s="250">
        <f t="shared" si="5"/>
        <v>1206.6729600000001</v>
      </c>
      <c r="K133" s="62"/>
      <c r="L133" s="63"/>
      <c r="M133" s="64"/>
      <c r="N133" s="251">
        <f>I133/$I$249</f>
        <v>1.4122770034983285E-4</v>
      </c>
      <c r="O133" s="251">
        <f t="shared" si="6"/>
        <v>0.64086205627185944</v>
      </c>
      <c r="P133" s="252" t="s">
        <v>1916</v>
      </c>
      <c r="Q133" s="47"/>
      <c r="R133" s="47"/>
      <c r="S133" s="47"/>
      <c r="T133" s="47"/>
      <c r="U133" s="65"/>
      <c r="V133" s="64"/>
      <c r="W133" s="64"/>
    </row>
    <row r="134" spans="1:23" ht="25.5" x14ac:dyDescent="0.2">
      <c r="A134" s="39" t="s">
        <v>232</v>
      </c>
      <c r="B134" s="48">
        <v>151334</v>
      </c>
      <c r="C134" s="40" t="s">
        <v>19</v>
      </c>
      <c r="D134" s="41" t="str">
        <f>VLOOKUP(B134,'SERVIÇOS JUNHO-2025'!$A$1:$E$8877,3,0)</f>
        <v>Disjuntor caixa moldada termomagnetico fixo, tripolar 200A, Icu: 50kA, 400/500Vca, referência Siemens, Soprano, Schneider ou equivalente</v>
      </c>
      <c r="E134" s="40" t="str">
        <f>VLOOKUP(B134,'SERVIÇOS JUNHO-2025'!$A$1:$E$8877,4,0)</f>
        <v>und</v>
      </c>
      <c r="F134" s="42">
        <f>VLOOKUP(B134,'MEMO CALCULO '!$B:$G,6,0)</f>
        <v>6</v>
      </c>
      <c r="G134" s="43">
        <f>VLOOKUP(B134,'SERVIÇOS JUNHO-2025'!$A$1:$E$8877,5,0)</f>
        <v>513.75</v>
      </c>
      <c r="H134" s="44">
        <f t="shared" si="8"/>
        <v>674.86200000000008</v>
      </c>
      <c r="I134" s="250">
        <f t="shared" si="5"/>
        <v>4049.1720000000005</v>
      </c>
      <c r="K134" s="62"/>
      <c r="L134" s="63"/>
      <c r="M134" s="64"/>
      <c r="N134" s="251">
        <f>I134/$I$249</f>
        <v>4.7391071884210728E-4</v>
      </c>
      <c r="O134" s="251">
        <f t="shared" si="6"/>
        <v>0.6413359669907015</v>
      </c>
      <c r="P134" s="252" t="s">
        <v>1916</v>
      </c>
      <c r="Q134" s="47"/>
      <c r="R134" s="47"/>
      <c r="S134" s="47"/>
      <c r="T134" s="47"/>
      <c r="U134" s="65"/>
      <c r="V134" s="64"/>
      <c r="W134" s="64"/>
    </row>
    <row r="135" spans="1:23" ht="25.5" x14ac:dyDescent="0.2">
      <c r="A135" s="39" t="s">
        <v>233</v>
      </c>
      <c r="B135" s="48">
        <v>151339</v>
      </c>
      <c r="C135" s="40" t="s">
        <v>19</v>
      </c>
      <c r="D135" s="41" t="str">
        <f>VLOOKUP(B135,'SERVIÇOS JUNHO-2025'!$A$1:$E$8877,3,0)</f>
        <v>Mini-Disjuntor tripolar 125A, curva C, 15kA, 220/380Vca, referência Siemens, GE, Schneider ou equivalente</v>
      </c>
      <c r="E135" s="40" t="str">
        <f>VLOOKUP(B135,'SERVIÇOS JUNHO-2025'!$A$1:$E$8877,4,0)</f>
        <v>und</v>
      </c>
      <c r="F135" s="42">
        <f>VLOOKUP(B135,'MEMO CALCULO '!$B:$G,6,0)</f>
        <v>3</v>
      </c>
      <c r="G135" s="43">
        <f>VLOOKUP(B135,'SERVIÇOS JUNHO-2025'!$A$1:$E$8877,5,0)</f>
        <v>413.64</v>
      </c>
      <c r="H135" s="44">
        <f t="shared" si="8"/>
        <v>543.35750400000006</v>
      </c>
      <c r="I135" s="250">
        <f t="shared" si="5"/>
        <v>1630.0725120000002</v>
      </c>
      <c r="K135" s="62"/>
      <c r="L135" s="63"/>
      <c r="M135" s="64"/>
      <c r="N135" s="251">
        <f>I135/$I$249</f>
        <v>1.9078192675605767E-4</v>
      </c>
      <c r="O135" s="251">
        <f t="shared" si="6"/>
        <v>0.64152674891745753</v>
      </c>
      <c r="P135" s="252" t="s">
        <v>1916</v>
      </c>
      <c r="Q135" s="47"/>
      <c r="R135" s="47"/>
      <c r="S135" s="47"/>
      <c r="T135" s="47"/>
      <c r="U135" s="65"/>
      <c r="V135" s="64"/>
      <c r="W135" s="64"/>
    </row>
    <row r="136" spans="1:23" ht="25.5" x14ac:dyDescent="0.2">
      <c r="A136" s="39" t="s">
        <v>234</v>
      </c>
      <c r="B136" s="48">
        <v>151337</v>
      </c>
      <c r="C136" s="40" t="s">
        <v>19</v>
      </c>
      <c r="D136" s="41" t="str">
        <f>VLOOKUP(B136,'SERVIÇOS JUNHO-2025'!$A$1:$E$8877,3,0)</f>
        <v>Dispositivo de proteção contra surto (DPS) bipolar, 40kA, 275Vca, referência Siemens, Steck, Clamper ou equivalente</v>
      </c>
      <c r="E136" s="40" t="str">
        <f>VLOOKUP(B136,'SERVIÇOS JUNHO-2025'!$A$1:$E$8877,4,0)</f>
        <v>und</v>
      </c>
      <c r="F136" s="42">
        <f>VLOOKUP(B136,'MEMO CALCULO '!$B:$G,6,0)</f>
        <v>2</v>
      </c>
      <c r="G136" s="43">
        <f>VLOOKUP(B136,'SERVIÇOS JUNHO-2025'!$A$1:$E$8877,5,0)</f>
        <v>114.64</v>
      </c>
      <c r="H136" s="44">
        <f t="shared" si="8"/>
        <v>150.591104</v>
      </c>
      <c r="I136" s="250">
        <f t="shared" ref="I136:I199" si="9">IFERROR((F136*H136),0)</f>
        <v>301.182208</v>
      </c>
      <c r="K136" s="62"/>
      <c r="L136" s="63"/>
      <c r="M136" s="64"/>
      <c r="N136" s="251">
        <f>I136/$I$249</f>
        <v>3.5250040426964588E-5</v>
      </c>
      <c r="O136" s="251">
        <f t="shared" si="6"/>
        <v>0.64156199895788446</v>
      </c>
      <c r="P136" s="252" t="s">
        <v>1916</v>
      </c>
      <c r="Q136" s="47"/>
      <c r="R136" s="47"/>
      <c r="S136" s="47"/>
      <c r="T136" s="47"/>
      <c r="U136" s="65"/>
      <c r="V136" s="64"/>
      <c r="W136" s="64"/>
    </row>
    <row r="137" spans="1:23" ht="25.5" x14ac:dyDescent="0.2">
      <c r="A137" s="39" t="s">
        <v>237</v>
      </c>
      <c r="B137" s="48">
        <v>180201</v>
      </c>
      <c r="C137" s="40" t="s">
        <v>19</v>
      </c>
      <c r="D137" s="41" t="str">
        <f>VLOOKUP(B137,'SERVIÇOS JUNHO-2025'!$A$1:$E$8877,3,0)</f>
        <v>Tomada padrão brasileiro linha branca, NBR 14136 (1 módulos) - 2 polos + terra 10A/250V, inclusive suporte e placa 4x2"</v>
      </c>
      <c r="E137" s="40" t="str">
        <f>VLOOKUP(B137,'SERVIÇOS JUNHO-2025'!$A$1:$E$8877,4,0)</f>
        <v>und</v>
      </c>
      <c r="F137" s="42">
        <f>VLOOKUP(B137,'MEMO CALCULO '!$B:$G,6,0)</f>
        <v>200</v>
      </c>
      <c r="G137" s="43">
        <f>VLOOKUP(B137,'SERVIÇOS JUNHO-2025'!$A$1:$E$8877,5,0)</f>
        <v>38.19</v>
      </c>
      <c r="H137" s="44">
        <f t="shared" si="8"/>
        <v>50.166384000000001</v>
      </c>
      <c r="I137" s="250">
        <f t="shared" si="9"/>
        <v>10033.2768</v>
      </c>
      <c r="K137" s="62"/>
      <c r="L137" s="63"/>
      <c r="M137" s="64"/>
      <c r="N137" s="251">
        <f>I137/$I$249</f>
        <v>1.1742838833790803E-3</v>
      </c>
      <c r="O137" s="251">
        <f t="shared" ref="O137:O200" si="10">O136+N137</f>
        <v>0.6427362828412635</v>
      </c>
      <c r="P137" s="252" t="s">
        <v>1916</v>
      </c>
      <c r="Q137" s="47"/>
      <c r="R137" s="47"/>
      <c r="S137" s="47"/>
      <c r="T137" s="47"/>
      <c r="U137" s="65"/>
      <c r="V137" s="64"/>
      <c r="W137" s="64"/>
    </row>
    <row r="138" spans="1:23" x14ac:dyDescent="0.2">
      <c r="A138" s="39" t="s">
        <v>238</v>
      </c>
      <c r="B138" s="48">
        <v>180206</v>
      </c>
      <c r="C138" s="40" t="s">
        <v>19</v>
      </c>
      <c r="D138" s="41" t="str">
        <f>VLOOKUP(B138,'SERVIÇOS JUNHO-2025'!$A$1:$E$8877,3,0)</f>
        <v>Interruptor de uma tecla paralelo 10A/250V, com placa 4x2"</v>
      </c>
      <c r="E138" s="40" t="str">
        <f>VLOOKUP(B138,'SERVIÇOS JUNHO-2025'!$A$1:$E$8877,4,0)</f>
        <v>und</v>
      </c>
      <c r="F138" s="42">
        <f>VLOOKUP(B138,'MEMO CALCULO '!$B:$G,6,0)</f>
        <v>40</v>
      </c>
      <c r="G138" s="43">
        <f>VLOOKUP(B138,'SERVIÇOS JUNHO-2025'!$A$1:$E$8877,5,0)</f>
        <v>39.450000000000003</v>
      </c>
      <c r="H138" s="44">
        <f t="shared" si="8"/>
        <v>51.821520000000007</v>
      </c>
      <c r="I138" s="250">
        <f t="shared" si="9"/>
        <v>2072.8608000000004</v>
      </c>
      <c r="K138" s="62"/>
      <c r="L138" s="63"/>
      <c r="M138" s="64"/>
      <c r="N138" s="251">
        <f>I138/$I$249</f>
        <v>2.4260538988900093E-4</v>
      </c>
      <c r="O138" s="251">
        <f t="shared" si="10"/>
        <v>0.64297888823115246</v>
      </c>
      <c r="P138" s="252" t="s">
        <v>1916</v>
      </c>
      <c r="Q138" s="47"/>
      <c r="R138" s="47"/>
      <c r="S138" s="47"/>
      <c r="T138" s="47"/>
      <c r="U138" s="65"/>
      <c r="V138" s="64"/>
      <c r="W138" s="64"/>
    </row>
    <row r="139" spans="1:23" ht="25.5" x14ac:dyDescent="0.2">
      <c r="A139" s="39" t="s">
        <v>239</v>
      </c>
      <c r="B139" s="48">
        <v>180207</v>
      </c>
      <c r="C139" s="40" t="s">
        <v>19</v>
      </c>
      <c r="D139" s="41" t="str">
        <f>VLOOKUP(B139,'SERVIÇOS JUNHO-2025'!$A$1:$E$8877,3,0)</f>
        <v>Interruptor de uma tecla simples 10A/250V e uma tomada 3 polos 10A/250V, padrão brasileiro, NBR 14136, linha branca, com placa 4x2"</v>
      </c>
      <c r="E139" s="40" t="str">
        <f>VLOOKUP(B139,'SERVIÇOS JUNHO-2025'!$A$1:$E$8877,4,0)</f>
        <v>und</v>
      </c>
      <c r="F139" s="42">
        <f>VLOOKUP(B139,'MEMO CALCULO '!$B:$G,6,0)</f>
        <v>40</v>
      </c>
      <c r="G139" s="43">
        <f>VLOOKUP(B139,'SERVIÇOS JUNHO-2025'!$A$1:$E$8877,5,0)</f>
        <v>60.11</v>
      </c>
      <c r="H139" s="44">
        <f t="shared" si="8"/>
        <v>78.960496000000006</v>
      </c>
      <c r="I139" s="250">
        <f t="shared" si="9"/>
        <v>3158.4198400000005</v>
      </c>
      <c r="K139" s="62"/>
      <c r="L139" s="63"/>
      <c r="M139" s="64"/>
      <c r="N139" s="251">
        <f>I139/$I$249</f>
        <v>3.6965804781312664E-4</v>
      </c>
      <c r="O139" s="251">
        <f t="shared" si="10"/>
        <v>0.64334854627896554</v>
      </c>
      <c r="P139" s="252" t="s">
        <v>1916</v>
      </c>
      <c r="Q139" s="47"/>
      <c r="R139" s="47"/>
      <c r="S139" s="47"/>
      <c r="T139" s="47"/>
      <c r="U139" s="65"/>
      <c r="V139" s="64"/>
      <c r="W139" s="64"/>
    </row>
    <row r="140" spans="1:23" x14ac:dyDescent="0.2">
      <c r="A140" s="39" t="s">
        <v>240</v>
      </c>
      <c r="B140" s="48">
        <v>180204</v>
      </c>
      <c r="C140" s="40" t="s">
        <v>19</v>
      </c>
      <c r="D140" s="41" t="str">
        <f>VLOOKUP(B140,'SERVIÇOS JUNHO-2025'!$A$1:$E$8877,3,0)</f>
        <v>Interruptor de uma tecla simples 10A/250V, com placa 4x2"</v>
      </c>
      <c r="E140" s="40" t="str">
        <f>VLOOKUP(B140,'SERVIÇOS JUNHO-2025'!$A$1:$E$8877,4,0)</f>
        <v>und</v>
      </c>
      <c r="F140" s="42">
        <f>VLOOKUP(B140,'MEMO CALCULO '!$B:$G,6,0)</f>
        <v>20</v>
      </c>
      <c r="G140" s="43">
        <f>VLOOKUP(B140,'SERVIÇOS JUNHO-2025'!$A$1:$E$8877,5,0)</f>
        <v>31.31</v>
      </c>
      <c r="H140" s="44">
        <f t="shared" si="8"/>
        <v>41.128816</v>
      </c>
      <c r="I140" s="250">
        <f t="shared" si="9"/>
        <v>822.57632000000001</v>
      </c>
      <c r="K140" s="62"/>
      <c r="L140" s="63"/>
      <c r="M140" s="64"/>
      <c r="N140" s="251">
        <f>I140/$I$249</f>
        <v>9.6273444327308214E-5</v>
      </c>
      <c r="O140" s="251">
        <f t="shared" si="10"/>
        <v>0.64344481972329282</v>
      </c>
      <c r="P140" s="252" t="s">
        <v>1916</v>
      </c>
      <c r="Q140" s="47"/>
      <c r="R140" s="47"/>
      <c r="S140" s="47"/>
      <c r="T140" s="47"/>
      <c r="U140" s="65"/>
      <c r="V140" s="64"/>
      <c r="W140" s="64"/>
    </row>
    <row r="141" spans="1:23" x14ac:dyDescent="0.2">
      <c r="A141" s="39" t="s">
        <v>241</v>
      </c>
      <c r="B141" s="48">
        <v>150628</v>
      </c>
      <c r="C141" s="40" t="s">
        <v>19</v>
      </c>
      <c r="D141" s="41" t="str">
        <f>VLOOKUP(B141,'SERVIÇOS JUNHO-2025'!$A$1:$E$8877,3,0)</f>
        <v>Caixa de embutir marca de referência Tigreflex, 4x2"</v>
      </c>
      <c r="E141" s="40" t="str">
        <f>VLOOKUP(B141,'SERVIÇOS JUNHO-2025'!$A$1:$E$8877,4,0)</f>
        <v>und</v>
      </c>
      <c r="F141" s="42">
        <f>VLOOKUP(B141,'MEMO CALCULO '!$B:$G,6,0)</f>
        <v>300</v>
      </c>
      <c r="G141" s="43">
        <f>VLOOKUP(B141,'SERVIÇOS JUNHO-2025'!$A$1:$E$8877,5,0)</f>
        <v>9.7899999999999991</v>
      </c>
      <c r="H141" s="44">
        <f t="shared" ref="H141:H164" si="11">G141*(1+$I$6)</f>
        <v>12.860144</v>
      </c>
      <c r="I141" s="250">
        <f t="shared" si="9"/>
        <v>3858.0432000000001</v>
      </c>
      <c r="K141" s="62"/>
      <c r="L141" s="63"/>
      <c r="M141" s="64"/>
      <c r="N141" s="251">
        <f>I141/$I$249</f>
        <v>4.5154121045880584E-4</v>
      </c>
      <c r="O141" s="251">
        <f t="shared" si="10"/>
        <v>0.64389636093375158</v>
      </c>
      <c r="P141" s="252" t="s">
        <v>1916</v>
      </c>
      <c r="Q141" s="47"/>
      <c r="R141" s="47"/>
      <c r="S141" s="47"/>
      <c r="T141" s="47"/>
      <c r="U141" s="65"/>
      <c r="V141" s="64"/>
      <c r="W141" s="64"/>
    </row>
    <row r="142" spans="1:23" ht="38.25" x14ac:dyDescent="0.2">
      <c r="A142" s="39" t="s">
        <v>242</v>
      </c>
      <c r="B142" s="48">
        <v>151806</v>
      </c>
      <c r="C142" s="40" t="s">
        <v>19</v>
      </c>
      <c r="D142" s="41" t="str">
        <f>VLOOKUP(B142,'SERVIÇOS JUNHO-2025'!$A$1:$E$8877,3,0)</f>
        <v>Ponto padrão de tomada para ar refrigerado - considerando eletroduto PVC rígido de 3/4" inclusive conexões (6.0m), fio isolado PVC de 4.0mm2 (21.6m) e caixa PVC 4x2" (1 und)</v>
      </c>
      <c r="E142" s="40" t="str">
        <f>VLOOKUP(B142,'SERVIÇOS JUNHO-2025'!$A$1:$E$8877,4,0)</f>
        <v>und</v>
      </c>
      <c r="F142" s="42">
        <f>VLOOKUP(B142,'MEMO CALCULO '!$B:$G,6,0)</f>
        <v>60</v>
      </c>
      <c r="G142" s="43">
        <f>VLOOKUP(B142,'SERVIÇOS JUNHO-2025'!$A$1:$E$8877,5,0)</f>
        <v>344.35</v>
      </c>
      <c r="H142" s="44">
        <f t="shared" si="11"/>
        <v>452.33816000000007</v>
      </c>
      <c r="I142" s="250">
        <f t="shared" si="9"/>
        <v>27140.289600000004</v>
      </c>
      <c r="K142" s="62"/>
      <c r="L142" s="63"/>
      <c r="M142" s="64"/>
      <c r="N142" s="251">
        <f>I142/$I$249</f>
        <v>3.176470190428801E-3</v>
      </c>
      <c r="O142" s="251">
        <f t="shared" si="10"/>
        <v>0.64707283112418035</v>
      </c>
      <c r="P142" s="252" t="s">
        <v>1916</v>
      </c>
      <c r="Q142" s="47"/>
      <c r="R142" s="47"/>
      <c r="S142" s="47"/>
      <c r="T142" s="47"/>
      <c r="U142" s="65"/>
      <c r="V142" s="64"/>
      <c r="W142" s="64"/>
    </row>
    <row r="143" spans="1:23" x14ac:dyDescent="0.2">
      <c r="A143" s="39" t="s">
        <v>243</v>
      </c>
      <c r="B143" s="48">
        <v>180209</v>
      </c>
      <c r="C143" s="40" t="s">
        <v>19</v>
      </c>
      <c r="D143" s="41" t="str">
        <f>VLOOKUP(B143,'SERVIÇOS JUNHO-2025'!$A$1:$E$8877,3,0)</f>
        <v>Interruptor pulsador de campainha 10A/250V, com placa 4x2"</v>
      </c>
      <c r="E143" s="40" t="str">
        <f>VLOOKUP(B143,'SERVIÇOS JUNHO-2025'!$A$1:$E$8877,4,0)</f>
        <v>und</v>
      </c>
      <c r="F143" s="42">
        <f>VLOOKUP(B143,'MEMO CALCULO '!$B:$G,6,0)</f>
        <v>2</v>
      </c>
      <c r="G143" s="43">
        <f>VLOOKUP(B143,'SERVIÇOS JUNHO-2025'!$A$1:$E$8877,5,0)</f>
        <v>34.08</v>
      </c>
      <c r="H143" s="44">
        <f t="shared" si="11"/>
        <v>44.767488</v>
      </c>
      <c r="I143" s="250">
        <f t="shared" si="9"/>
        <v>89.534976</v>
      </c>
      <c r="K143" s="62"/>
      <c r="L143" s="63"/>
      <c r="M143" s="64"/>
      <c r="N143" s="251">
        <f>I143/$I$249</f>
        <v>1.0479076916878517E-5</v>
      </c>
      <c r="O143" s="251">
        <f t="shared" si="10"/>
        <v>0.64708331020109722</v>
      </c>
      <c r="P143" s="252" t="s">
        <v>1916</v>
      </c>
      <c r="Q143" s="47"/>
      <c r="R143" s="47"/>
      <c r="S143" s="47"/>
      <c r="T143" s="47"/>
      <c r="U143" s="65"/>
      <c r="V143" s="64"/>
      <c r="W143" s="64"/>
    </row>
    <row r="144" spans="1:23" x14ac:dyDescent="0.2">
      <c r="A144" s="39" t="s">
        <v>244</v>
      </c>
      <c r="B144" s="48">
        <v>180217</v>
      </c>
      <c r="C144" s="40" t="s">
        <v>19</v>
      </c>
      <c r="D144" s="41" t="str">
        <f>VLOOKUP(B144,'SERVIÇOS JUNHO-2025'!$A$1:$E$8877,3,0)</f>
        <v>Espelho para caixa estampada 4 x 2"</v>
      </c>
      <c r="E144" s="40" t="str">
        <f>VLOOKUP(B144,'SERVIÇOS JUNHO-2025'!$A$1:$E$8877,4,0)</f>
        <v>und</v>
      </c>
      <c r="F144" s="42">
        <f>VLOOKUP(B144,'MEMO CALCULO '!$B:$G,6,0)</f>
        <v>60</v>
      </c>
      <c r="G144" s="43">
        <f>VLOOKUP(B144,'SERVIÇOS JUNHO-2025'!$A$1:$E$8877,5,0)</f>
        <v>7</v>
      </c>
      <c r="H144" s="44">
        <f t="shared" si="11"/>
        <v>9.1951999999999998</v>
      </c>
      <c r="I144" s="250">
        <f t="shared" si="9"/>
        <v>551.71199999999999</v>
      </c>
      <c r="K144" s="62"/>
      <c r="L144" s="63"/>
      <c r="M144" s="64"/>
      <c r="N144" s="251">
        <f>I144/$I$249</f>
        <v>6.457177677654016E-5</v>
      </c>
      <c r="O144" s="251">
        <f t="shared" si="10"/>
        <v>0.64714788197787376</v>
      </c>
      <c r="P144" s="252" t="s">
        <v>1916</v>
      </c>
      <c r="Q144" s="47"/>
      <c r="R144" s="47"/>
      <c r="S144" s="47"/>
      <c r="T144" s="47"/>
      <c r="U144" s="65"/>
      <c r="V144" s="64"/>
      <c r="W144" s="64"/>
    </row>
    <row r="145" spans="1:23" ht="51" x14ac:dyDescent="0.2">
      <c r="A145" s="39" t="s">
        <v>247</v>
      </c>
      <c r="B145" s="48">
        <v>180607</v>
      </c>
      <c r="C145" s="40" t="s">
        <v>19</v>
      </c>
      <c r="D145" s="41" t="str">
        <f>VLOOKUP(B145,'SERVIÇOS JUNHO-2025'!$A$1:$E$8877,3,0)</f>
        <v>Fornecimento e Instalação de Unidade Evaporadora e Condensadora de Ar Condicionado tipo Split Inverter Hi-Wall (Parede) de 30.000 BTU´s 220V - Ciclo Quente/Frio - Classificação A (Selo PROCEL), inclusive amortecedores vibra-stop</v>
      </c>
      <c r="E145" s="40" t="str">
        <f>VLOOKUP(B145,'SERVIÇOS JUNHO-2025'!$A$1:$E$8877,4,0)</f>
        <v>und</v>
      </c>
      <c r="F145" s="42">
        <f>VLOOKUP(B145,'MEMO CALCULO '!$B:$G,6,0)</f>
        <v>20</v>
      </c>
      <c r="G145" s="43">
        <f>VLOOKUP(B145,'SERVIÇOS JUNHO-2025'!$A$1:$E$8877,5,0)</f>
        <v>9645.39</v>
      </c>
      <c r="H145" s="44">
        <f t="shared" si="11"/>
        <v>12670.184304</v>
      </c>
      <c r="I145" s="250">
        <f t="shared" si="9"/>
        <v>253403.68608000001</v>
      </c>
      <c r="K145" s="62"/>
      <c r="L145" s="63"/>
      <c r="M145" s="64"/>
      <c r="N145" s="251">
        <f>I145/$I$249</f>
        <v>2.9658093809651082E-2</v>
      </c>
      <c r="O145" s="251">
        <f t="shared" si="10"/>
        <v>0.67680597578752488</v>
      </c>
      <c r="P145" s="252" t="s">
        <v>1916</v>
      </c>
      <c r="Q145" s="47"/>
      <c r="R145" s="47"/>
      <c r="S145" s="47"/>
      <c r="T145" s="47"/>
      <c r="U145" s="65"/>
      <c r="V145" s="64"/>
      <c r="W145" s="64"/>
    </row>
    <row r="146" spans="1:23" ht="51" x14ac:dyDescent="0.2">
      <c r="A146" s="39" t="s">
        <v>248</v>
      </c>
      <c r="B146" s="48">
        <v>180604</v>
      </c>
      <c r="C146" s="40" t="s">
        <v>19</v>
      </c>
      <c r="D146" s="41" t="str">
        <f>VLOOKUP(B146,'SERVIÇOS JUNHO-2025'!$A$1:$E$8877,3,0)</f>
        <v>Fornecimento e Instalação de Unidade Evaporadora e Condensadora de Ar Condicionado tipo Split Inverter Hi-Wall (Parede) de 18.000 BTU´s 220V - Ciclo Frio - Classificação A (Selo PROCEL), inclusive amortecedores vibra-stop</v>
      </c>
      <c r="E146" s="40" t="str">
        <f>VLOOKUP(B146,'SERVIÇOS JUNHO-2025'!$A$1:$E$8877,4,0)</f>
        <v>und</v>
      </c>
      <c r="F146" s="42">
        <f>VLOOKUP(B146,'MEMO CALCULO '!$B:$G,6,0)</f>
        <v>4</v>
      </c>
      <c r="G146" s="43">
        <f>VLOOKUP(B146,'SERVIÇOS JUNHO-2025'!$A$1:$E$8877,5,0)</f>
        <v>4245.3999999999996</v>
      </c>
      <c r="H146" s="44">
        <f t="shared" si="11"/>
        <v>5576.7574400000003</v>
      </c>
      <c r="I146" s="250">
        <f t="shared" si="9"/>
        <v>22307.029760000001</v>
      </c>
      <c r="K146" s="62"/>
      <c r="L146" s="63"/>
      <c r="M146" s="64"/>
      <c r="N146" s="251">
        <f>I146/$I$249</f>
        <v>2.6107906774011772E-3</v>
      </c>
      <c r="O146" s="251">
        <f t="shared" si="10"/>
        <v>0.6794167664649261</v>
      </c>
      <c r="P146" s="252" t="s">
        <v>1916</v>
      </c>
      <c r="Q146" s="47"/>
      <c r="R146" s="47"/>
      <c r="S146" s="47"/>
      <c r="T146" s="47"/>
      <c r="U146" s="65"/>
      <c r="V146" s="64"/>
      <c r="W146" s="64"/>
    </row>
    <row r="147" spans="1:23" ht="51" x14ac:dyDescent="0.2">
      <c r="A147" s="39" t="s">
        <v>249</v>
      </c>
      <c r="B147" s="48">
        <v>161016</v>
      </c>
      <c r="C147" s="40" t="s">
        <v>19</v>
      </c>
      <c r="D147" s="41" t="str">
        <f>VLOOKUP(B147,'SERVIÇOS JUNHO-2025'!$A$1:$E$8877,3,0)</f>
        <v>Instalação de Linha frigorígena para interligação do sistema de climatização incl. acessórios de fixação, fita PVC auto-aderente e cabo PP, exclusive tubos de cobre da linha liquida e sucção, espuma elastomérica flexivel, exclusive gás refrigerante</v>
      </c>
      <c r="E147" s="40" t="str">
        <f>VLOOKUP(B147,'SERVIÇOS JUNHO-2025'!$A$1:$E$8877,4,0)</f>
        <v>m</v>
      </c>
      <c r="F147" s="42">
        <f>VLOOKUP(B147,'MEMO CALCULO '!$B:$G,6,0)</f>
        <v>200</v>
      </c>
      <c r="G147" s="43">
        <f>VLOOKUP(B147,'SERVIÇOS JUNHO-2025'!$A$1:$E$8877,5,0)</f>
        <v>121.24</v>
      </c>
      <c r="H147" s="44">
        <f t="shared" si="11"/>
        <v>159.260864</v>
      </c>
      <c r="I147" s="250">
        <f t="shared" si="9"/>
        <v>31852.1728</v>
      </c>
      <c r="K147" s="62"/>
      <c r="L147" s="63"/>
      <c r="M147" s="64"/>
      <c r="N147" s="251">
        <f>I147/$I$249</f>
        <v>3.7279439125655852E-3</v>
      </c>
      <c r="O147" s="251">
        <f t="shared" si="10"/>
        <v>0.68314471037749169</v>
      </c>
      <c r="P147" s="252" t="s">
        <v>1916</v>
      </c>
      <c r="Q147" s="47"/>
      <c r="R147" s="47"/>
      <c r="S147" s="47"/>
      <c r="T147" s="47"/>
      <c r="U147" s="65"/>
      <c r="V147" s="64"/>
      <c r="W147" s="64"/>
    </row>
    <row r="148" spans="1:23" x14ac:dyDescent="0.2">
      <c r="A148" s="39" t="s">
        <v>250</v>
      </c>
      <c r="B148" s="48">
        <v>161015</v>
      </c>
      <c r="C148" s="40" t="s">
        <v>19</v>
      </c>
      <c r="D148" s="41" t="str">
        <f>VLOOKUP(B148,'SERVIÇOS JUNHO-2025'!$A$1:$E$8877,3,0)</f>
        <v>Gás refrigerante R410A</v>
      </c>
      <c r="E148" s="40" t="str">
        <f>VLOOKUP(B148,'SERVIÇOS JUNHO-2025'!$A$1:$E$8877,4,0)</f>
        <v>kg</v>
      </c>
      <c r="F148" s="42">
        <f>VLOOKUP(B148,'MEMO CALCULO '!$B:$G,6,0)</f>
        <v>80</v>
      </c>
      <c r="G148" s="43">
        <f>VLOOKUP(B148,'SERVIÇOS JUNHO-2025'!$A$1:$E$8877,5,0)</f>
        <v>88.53</v>
      </c>
      <c r="H148" s="44">
        <f t="shared" si="11"/>
        <v>116.29300800000001</v>
      </c>
      <c r="I148" s="250">
        <f t="shared" si="9"/>
        <v>9303.4406400000007</v>
      </c>
      <c r="K148" s="62"/>
      <c r="L148" s="63"/>
      <c r="M148" s="64"/>
      <c r="N148" s="251">
        <f>I148/$I$249</f>
        <v>1.0888646472432572E-3</v>
      </c>
      <c r="O148" s="251">
        <f t="shared" si="10"/>
        <v>0.68423357502473492</v>
      </c>
      <c r="P148" s="252" t="s">
        <v>1916</v>
      </c>
      <c r="Q148" s="47"/>
      <c r="R148" s="47"/>
      <c r="S148" s="47"/>
      <c r="T148" s="47"/>
      <c r="U148" s="65"/>
      <c r="V148" s="64"/>
      <c r="W148" s="64"/>
    </row>
    <row r="149" spans="1:23" x14ac:dyDescent="0.2">
      <c r="A149" s="39" t="s">
        <v>251</v>
      </c>
      <c r="B149" s="48">
        <v>141411</v>
      </c>
      <c r="C149" s="40" t="s">
        <v>19</v>
      </c>
      <c r="D149" s="41" t="str">
        <f>VLOOKUP(B149,'SERVIÇOS JUNHO-2025'!$A$1:$E$8877,3,0)</f>
        <v>Tubo de PVC rígido soldável marrom, DN 32mm (1"), inclusive conexões</v>
      </c>
      <c r="E149" s="40" t="str">
        <f>VLOOKUP(B149,'SERVIÇOS JUNHO-2025'!$A$1:$E$8877,4,0)</f>
        <v>m</v>
      </c>
      <c r="F149" s="42">
        <f>VLOOKUP(B149,'MEMO CALCULO '!$B:$G,6,0)</f>
        <v>200</v>
      </c>
      <c r="G149" s="43">
        <f>VLOOKUP(B149,'SERVIÇOS JUNHO-2025'!$A$1:$E$8877,5,0)</f>
        <v>29.42</v>
      </c>
      <c r="H149" s="44">
        <f t="shared" si="11"/>
        <v>38.646112000000002</v>
      </c>
      <c r="I149" s="250">
        <f t="shared" si="9"/>
        <v>7729.2224000000006</v>
      </c>
      <c r="K149" s="62"/>
      <c r="L149" s="63"/>
      <c r="M149" s="64"/>
      <c r="N149" s="251">
        <f>I149/$I$249</f>
        <v>9.0461984417419599E-4</v>
      </c>
      <c r="O149" s="251">
        <f t="shared" si="10"/>
        <v>0.68513819486890915</v>
      </c>
      <c r="P149" s="252" t="s">
        <v>1916</v>
      </c>
      <c r="Q149" s="47"/>
      <c r="R149" s="47"/>
      <c r="S149" s="47"/>
      <c r="T149" s="47"/>
      <c r="U149" s="65"/>
      <c r="V149" s="64"/>
      <c r="W149" s="64"/>
    </row>
    <row r="150" spans="1:23" x14ac:dyDescent="0.2">
      <c r="A150" s="39" t="s">
        <v>254</v>
      </c>
      <c r="B150" s="48">
        <v>160806</v>
      </c>
      <c r="C150" s="40" t="s">
        <v>19</v>
      </c>
      <c r="D150" s="41" t="str">
        <f>VLOOKUP(B150,'SERVIÇOS JUNHO-2025'!$A$1:$E$8877,3,0)</f>
        <v>Espelho 4" x 2" com conector RJ 45 fêmea CAT. 5e</v>
      </c>
      <c r="E150" s="40" t="str">
        <f>VLOOKUP(B150,'SERVIÇOS JUNHO-2025'!$A$1:$E$8877,4,0)</f>
        <v>und</v>
      </c>
      <c r="F150" s="42">
        <f>VLOOKUP(B150,'MEMO CALCULO '!$B:$G,6,0)</f>
        <v>20</v>
      </c>
      <c r="G150" s="43">
        <f>VLOOKUP(B150,'SERVIÇOS JUNHO-2025'!$A$1:$E$8877,5,0)</f>
        <v>23.99</v>
      </c>
      <c r="H150" s="44">
        <f t="shared" si="11"/>
        <v>31.513263999999999</v>
      </c>
      <c r="I150" s="250">
        <f t="shared" si="9"/>
        <v>630.26527999999996</v>
      </c>
      <c r="K150" s="62"/>
      <c r="L150" s="63"/>
      <c r="M150" s="64"/>
      <c r="N150" s="251">
        <f>I150/$I$249</f>
        <v>7.3765567850914208E-5</v>
      </c>
      <c r="O150" s="251">
        <f t="shared" si="10"/>
        <v>0.68521196043676003</v>
      </c>
      <c r="P150" s="252" t="s">
        <v>1916</v>
      </c>
      <c r="Q150" s="47"/>
      <c r="R150" s="47"/>
      <c r="S150" s="47"/>
      <c r="T150" s="47"/>
      <c r="U150" s="65"/>
      <c r="V150" s="64"/>
      <c r="W150" s="64"/>
    </row>
    <row r="151" spans="1:23" x14ac:dyDescent="0.2">
      <c r="A151" s="39" t="s">
        <v>255</v>
      </c>
      <c r="B151" s="48">
        <v>160807</v>
      </c>
      <c r="C151" s="40" t="s">
        <v>19</v>
      </c>
      <c r="D151" s="41" t="str">
        <f>VLOOKUP(B151,'SERVIÇOS JUNHO-2025'!$A$1:$E$8877,3,0)</f>
        <v>Conector RJ 45 macho</v>
      </c>
      <c r="E151" s="40" t="str">
        <f>VLOOKUP(B151,'SERVIÇOS JUNHO-2025'!$A$1:$E$8877,4,0)</f>
        <v>und</v>
      </c>
      <c r="F151" s="42">
        <f>VLOOKUP(B151,'MEMO CALCULO '!$B:$G,6,0)</f>
        <v>40</v>
      </c>
      <c r="G151" s="43">
        <f>VLOOKUP(B151,'SERVIÇOS JUNHO-2025'!$A$1:$E$8877,5,0)</f>
        <v>12.61</v>
      </c>
      <c r="H151" s="44">
        <f t="shared" si="11"/>
        <v>16.564496000000002</v>
      </c>
      <c r="I151" s="250">
        <f t="shared" si="9"/>
        <v>662.5798400000001</v>
      </c>
      <c r="K151" s="62"/>
      <c r="L151" s="63"/>
      <c r="M151" s="64"/>
      <c r="N151" s="251">
        <f>I151/$I$249</f>
        <v>7.7547629062111573E-5</v>
      </c>
      <c r="O151" s="251">
        <f t="shared" si="10"/>
        <v>0.68528950806582212</v>
      </c>
      <c r="P151" s="252" t="s">
        <v>1916</v>
      </c>
      <c r="Q151" s="47"/>
      <c r="R151" s="47"/>
      <c r="S151" s="47"/>
      <c r="T151" s="47"/>
      <c r="U151" s="65"/>
      <c r="V151" s="64"/>
      <c r="W151" s="64"/>
    </row>
    <row r="152" spans="1:23" ht="25.5" x14ac:dyDescent="0.2">
      <c r="A152" s="39" t="s">
        <v>256</v>
      </c>
      <c r="B152" s="48">
        <v>160808</v>
      </c>
      <c r="C152" s="40" t="s">
        <v>19</v>
      </c>
      <c r="D152" s="41" t="str">
        <f>VLOOKUP(B152,'SERVIÇOS JUNHO-2025'!$A$1:$E$8877,3,0)</f>
        <v>Fornecimento e instalação de Cabo de rede par trançado 4 pares Categoria 5e</v>
      </c>
      <c r="E152" s="40" t="str">
        <f>VLOOKUP(B152,'SERVIÇOS JUNHO-2025'!$A$1:$E$8877,4,0)</f>
        <v>m</v>
      </c>
      <c r="F152" s="42">
        <f>VLOOKUP(B152,'MEMO CALCULO '!$B:$G,6,0)</f>
        <v>500</v>
      </c>
      <c r="G152" s="43">
        <f>VLOOKUP(B152,'SERVIÇOS JUNHO-2025'!$A$1:$E$8877,5,0)</f>
        <v>4.45</v>
      </c>
      <c r="H152" s="44">
        <f t="shared" si="11"/>
        <v>5.8455200000000005</v>
      </c>
      <c r="I152" s="250">
        <f t="shared" si="9"/>
        <v>2922.76</v>
      </c>
      <c r="K152" s="62"/>
      <c r="L152" s="63"/>
      <c r="M152" s="64"/>
      <c r="N152" s="251">
        <f>I152/$I$249</f>
        <v>3.4207667459000443E-4</v>
      </c>
      <c r="O152" s="251">
        <f t="shared" si="10"/>
        <v>0.68563158474041208</v>
      </c>
      <c r="P152" s="252" t="s">
        <v>1916</v>
      </c>
      <c r="Q152" s="47"/>
      <c r="R152" s="47"/>
      <c r="S152" s="47"/>
      <c r="T152" s="47"/>
      <c r="U152" s="65"/>
      <c r="V152" s="64"/>
      <c r="W152" s="64"/>
    </row>
    <row r="153" spans="1:23" ht="51" x14ac:dyDescent="0.2">
      <c r="A153" s="76" t="s">
        <v>258</v>
      </c>
      <c r="B153" s="48">
        <v>160605</v>
      </c>
      <c r="C153" s="40" t="s">
        <v>19</v>
      </c>
      <c r="D153" s="41" t="str">
        <f>VLOOKUP(B153,'SERVIÇOS JUNHO-2025'!$A$1:$E$8877,3,0)</f>
        <v>Extintor de incêndio portátil de pó químico ABC com capacidade 2A-20B:C (6 kg), inclusive suporte de parede universal, parafuso e bucha S8, exclusive placa sinalizadora em PVC fotoluminescente e pintura de sinalização</v>
      </c>
      <c r="E153" s="40" t="str">
        <f>VLOOKUP(B153,'SERVIÇOS JUNHO-2025'!$A$1:$E$8877,4,0)</f>
        <v>und</v>
      </c>
      <c r="F153" s="42">
        <f>VLOOKUP(B153,'MEMO CALCULO '!$B:$G,6,0)</f>
        <v>20</v>
      </c>
      <c r="G153" s="43">
        <f>VLOOKUP(B153,'SERVIÇOS JUNHO-2025'!$A$1:$E$8877,5,0)</f>
        <v>286.24</v>
      </c>
      <c r="H153" s="44">
        <f t="shared" si="11"/>
        <v>376.00486400000005</v>
      </c>
      <c r="I153" s="250">
        <f t="shared" si="9"/>
        <v>7520.0972800000009</v>
      </c>
      <c r="K153" s="62"/>
      <c r="L153" s="63"/>
      <c r="M153" s="64"/>
      <c r="N153" s="251">
        <f>I153/$I$249</f>
        <v>8.8014406592937418E-4</v>
      </c>
      <c r="O153" s="251">
        <f t="shared" si="10"/>
        <v>0.68651172880634148</v>
      </c>
      <c r="P153" s="252" t="s">
        <v>1916</v>
      </c>
      <c r="Q153" s="47"/>
      <c r="R153" s="47"/>
      <c r="S153" s="47"/>
      <c r="T153" s="47"/>
      <c r="U153" s="65"/>
      <c r="V153" s="64"/>
      <c r="W153" s="64"/>
    </row>
    <row r="154" spans="1:23" ht="38.25" x14ac:dyDescent="0.2">
      <c r="A154" s="76" t="s">
        <v>259</v>
      </c>
      <c r="B154" s="48">
        <v>160606</v>
      </c>
      <c r="C154" s="40" t="s">
        <v>19</v>
      </c>
      <c r="D154" s="41" t="str">
        <f>VLOOKUP(B154,'SERVIÇOS JUNHO-2025'!$A$1:$E$8877,3,0)</f>
        <v>Extintor de incêndio de gás carbônico CO2 5 B:C (6 Kg), inclusive suporte de parede universal, parafuso e bucha S8, exclusive placa sinalizadora em PVC fotoluminescente e pintura de sinalização</v>
      </c>
      <c r="E154" s="40" t="str">
        <f>VLOOKUP(B154,'SERVIÇOS JUNHO-2025'!$A$1:$E$8877,4,0)</f>
        <v>und</v>
      </c>
      <c r="F154" s="42">
        <f>VLOOKUP(B154,'MEMO CALCULO '!$B:$G,6,0)</f>
        <v>20</v>
      </c>
      <c r="G154" s="43">
        <f>VLOOKUP(B154,'SERVIÇOS JUNHO-2025'!$A$1:$E$8877,5,0)</f>
        <v>748.98</v>
      </c>
      <c r="H154" s="44">
        <f t="shared" si="11"/>
        <v>983.86012800000015</v>
      </c>
      <c r="I154" s="250">
        <f t="shared" si="9"/>
        <v>19677.202560000002</v>
      </c>
      <c r="K154" s="62"/>
      <c r="L154" s="63"/>
      <c r="M154" s="64"/>
      <c r="N154" s="251">
        <f>I154/$I$249</f>
        <v>2.3029985414330023E-3</v>
      </c>
      <c r="O154" s="251">
        <f t="shared" si="10"/>
        <v>0.68881472734777449</v>
      </c>
      <c r="P154" s="252" t="s">
        <v>1916</v>
      </c>
      <c r="Q154" s="47"/>
      <c r="R154" s="47"/>
      <c r="S154" s="47"/>
      <c r="T154" s="47"/>
      <c r="U154" s="65"/>
      <c r="V154" s="64"/>
      <c r="W154" s="64"/>
    </row>
    <row r="155" spans="1:23" ht="25.5" x14ac:dyDescent="0.2">
      <c r="A155" s="76" t="s">
        <v>260</v>
      </c>
      <c r="B155" s="48">
        <v>160613</v>
      </c>
      <c r="C155" s="40" t="s">
        <v>19</v>
      </c>
      <c r="D155" s="41" t="str">
        <f>VLOOKUP(B155,'SERVIÇOS JUNHO-2025'!$A$1:$E$8877,3,0)</f>
        <v>Ponto para iluminação de emergência completo, inclusive bloco autônomo de iluminação 2x9W com tomada universal</v>
      </c>
      <c r="E155" s="40" t="str">
        <f>VLOOKUP(B155,'SERVIÇOS JUNHO-2025'!$A$1:$E$8877,4,0)</f>
        <v>und</v>
      </c>
      <c r="F155" s="42">
        <f>VLOOKUP(B155,'MEMO CALCULO '!$B:$G,6,0)</f>
        <v>30</v>
      </c>
      <c r="G155" s="43">
        <f>VLOOKUP(B155,'SERVIÇOS JUNHO-2025'!$A$1:$E$8877,5,0)</f>
        <v>263.07</v>
      </c>
      <c r="H155" s="44">
        <f t="shared" si="11"/>
        <v>345.56875200000002</v>
      </c>
      <c r="I155" s="250">
        <f t="shared" si="9"/>
        <v>10367.06256</v>
      </c>
      <c r="K155" s="62"/>
      <c r="L155" s="63"/>
      <c r="M155" s="64"/>
      <c r="N155" s="251">
        <f>I155/$I$249</f>
        <v>1.2133498083288872E-3</v>
      </c>
      <c r="O155" s="251">
        <f t="shared" si="10"/>
        <v>0.69002807715610337</v>
      </c>
      <c r="P155" s="252" t="s">
        <v>1916</v>
      </c>
      <c r="Q155" s="47"/>
      <c r="R155" s="47"/>
      <c r="S155" s="47"/>
      <c r="T155" s="47"/>
      <c r="U155" s="65"/>
      <c r="V155" s="64"/>
      <c r="W155" s="64"/>
    </row>
    <row r="156" spans="1:23" ht="76.5" x14ac:dyDescent="0.2">
      <c r="A156" s="76" t="s">
        <v>261</v>
      </c>
      <c r="B156" s="48">
        <v>160671</v>
      </c>
      <c r="C156" s="40" t="s">
        <v>19</v>
      </c>
      <c r="D156" s="41" t="str">
        <f>VLOOKUP(B156,'SERVIÇOS JUNHO-2025'!$A$1:$E$8877,3,0)</f>
        <v>Abrigo de parede para hidrante 80x90x17cm sobrepor, em chapa de aço com pintura eletrostática vermelha, visor transparente e inscrição "HIDRANTE", registro globo angular 45º 2.1/2? (63mm), adaptador em latão storz engate rápido 2.1/2?, 2 (duas) mangueiras de incêndio 15m ?2.1/2? - Tipo 2 e esguicho regulável em latão 2.1/2?, fornecimento e instalação</v>
      </c>
      <c r="E156" s="40" t="str">
        <f>VLOOKUP(B156,'SERVIÇOS JUNHO-2025'!$A$1:$E$8877,4,0)</f>
        <v>und</v>
      </c>
      <c r="F156" s="42">
        <f>VLOOKUP(B156,'MEMO CALCULO '!$B:$G,6,0)</f>
        <v>4</v>
      </c>
      <c r="G156" s="43">
        <f>VLOOKUP(B156,'SERVIÇOS JUNHO-2025'!$A$1:$E$8877,5,0)</f>
        <v>2319.8200000000002</v>
      </c>
      <c r="H156" s="44">
        <f t="shared" si="11"/>
        <v>3047.3155520000005</v>
      </c>
      <c r="I156" s="250">
        <f t="shared" si="9"/>
        <v>12189.262208000002</v>
      </c>
      <c r="K156" s="62"/>
      <c r="L156" s="63"/>
      <c r="M156" s="64"/>
      <c r="N156" s="251">
        <f>I156/$I$249</f>
        <v>1.4266180876357469E-3</v>
      </c>
      <c r="O156" s="251">
        <f t="shared" si="10"/>
        <v>0.69145469524373915</v>
      </c>
      <c r="P156" s="252" t="s">
        <v>1916</v>
      </c>
      <c r="Q156" s="47"/>
      <c r="R156" s="47"/>
      <c r="S156" s="47"/>
      <c r="T156" s="47"/>
      <c r="U156" s="65"/>
      <c r="V156" s="64"/>
      <c r="W156" s="64"/>
    </row>
    <row r="157" spans="1:23" ht="63.75" x14ac:dyDescent="0.2">
      <c r="A157" s="76" t="s">
        <v>262</v>
      </c>
      <c r="B157" s="48">
        <v>160603</v>
      </c>
      <c r="C157" s="40" t="s">
        <v>19</v>
      </c>
      <c r="D157" s="41" t="str">
        <f>VLOOKUP(B157,'SERVIÇOS JUNHO-2025'!$A$1:$E$8877,3,0)</f>
        <v>Hidrante de recalque no passeio, composto por caixa metálica 40x60x40 cm, com registro globo angular 90º DN 65 mm (2.1/2?), adaptador Storz para engate rápido e tampão Storz com corrente de segurança, para conexão de viatura do Corpo de Bombeiros ao sistema de combate a incêndio</v>
      </c>
      <c r="E157" s="40" t="str">
        <f>VLOOKUP(B157,'SERVIÇOS JUNHO-2025'!$A$1:$E$8877,4,0)</f>
        <v>und</v>
      </c>
      <c r="F157" s="42">
        <f>VLOOKUP(B157,'MEMO CALCULO '!$B:$G,6,0)</f>
        <v>2</v>
      </c>
      <c r="G157" s="43">
        <f>VLOOKUP(B157,'SERVIÇOS JUNHO-2025'!$A$1:$E$8877,5,0)</f>
        <v>921.23</v>
      </c>
      <c r="H157" s="44">
        <f t="shared" si="11"/>
        <v>1210.1277280000002</v>
      </c>
      <c r="I157" s="250">
        <f t="shared" si="9"/>
        <v>2420.2554560000003</v>
      </c>
      <c r="K157" s="62"/>
      <c r="L157" s="63"/>
      <c r="M157" s="64"/>
      <c r="N157" s="251">
        <f>I157/$I$249</f>
        <v>2.8326408533262907E-4</v>
      </c>
      <c r="O157" s="251">
        <f t="shared" si="10"/>
        <v>0.69173795932907178</v>
      </c>
      <c r="P157" s="252" t="s">
        <v>1916</v>
      </c>
      <c r="Q157" s="47"/>
      <c r="R157" s="47"/>
      <c r="S157" s="47"/>
      <c r="T157" s="47"/>
      <c r="U157" s="65"/>
      <c r="V157" s="64"/>
      <c r="W157" s="64"/>
    </row>
    <row r="158" spans="1:23" ht="38.25" x14ac:dyDescent="0.2">
      <c r="A158" s="76" t="s">
        <v>263</v>
      </c>
      <c r="B158" s="48">
        <v>160608</v>
      </c>
      <c r="C158" s="40" t="s">
        <v>19</v>
      </c>
      <c r="D158" s="41" t="str">
        <f>VLOOKUP(B158,'SERVIÇOS JUNHO-2025'!$A$1:$E$8877,3,0)</f>
        <v>Ponto para seta indicativa de saída, incl. seta em acrílico, com fonte alimentadora própria que assegure um funcionamento mínimo de 1h, para quando ocorrer falta de energia elétrica na rede pública, conforme projeto</v>
      </c>
      <c r="E158" s="40" t="str">
        <f>VLOOKUP(B158,'SERVIÇOS JUNHO-2025'!$A$1:$E$8877,4,0)</f>
        <v>und</v>
      </c>
      <c r="F158" s="42">
        <f>VLOOKUP(B158,'MEMO CALCULO '!$B:$G,6,0)</f>
        <v>30</v>
      </c>
      <c r="G158" s="43">
        <f>VLOOKUP(B158,'SERVIÇOS JUNHO-2025'!$A$1:$E$8877,5,0)</f>
        <v>340.76</v>
      </c>
      <c r="H158" s="44">
        <f t="shared" si="11"/>
        <v>447.62233600000002</v>
      </c>
      <c r="I158" s="250">
        <f t="shared" si="9"/>
        <v>13428.67008</v>
      </c>
      <c r="K158" s="62"/>
      <c r="L158" s="63"/>
      <c r="M158" s="64"/>
      <c r="N158" s="251">
        <f>I158/$I$249</f>
        <v>1.5716770467409874E-3</v>
      </c>
      <c r="O158" s="251">
        <f t="shared" si="10"/>
        <v>0.69330963637581278</v>
      </c>
      <c r="P158" s="252" t="s">
        <v>1916</v>
      </c>
      <c r="Q158" s="47"/>
      <c r="R158" s="47"/>
      <c r="S158" s="47"/>
      <c r="T158" s="47"/>
      <c r="U158" s="65"/>
      <c r="V158" s="64"/>
      <c r="W158" s="64"/>
    </row>
    <row r="159" spans="1:23" ht="51" x14ac:dyDescent="0.2">
      <c r="A159" s="76" t="s">
        <v>264</v>
      </c>
      <c r="B159" s="48">
        <v>160612</v>
      </c>
      <c r="C159" s="40" t="s">
        <v>19</v>
      </c>
      <c r="D159" s="41" t="str">
        <f>VLOOKUP(B159,'SERVIÇOS JUNHO-2025'!$A$1:$E$8877,3,0)</f>
        <v>Placa de sinalização de segurança do tipo ?SAÍDA DE EMERGÊNCIA? com seta vertical, conforme Código 14 - 315/158 da ABNT NBR 13434 e Código S3 da NT 14/2010 do Corpo de Bombeiros do Espírito Santo (CBMES)</v>
      </c>
      <c r="E159" s="40" t="str">
        <f>VLOOKUP(B159,'SERVIÇOS JUNHO-2025'!$A$1:$E$8877,4,0)</f>
        <v>und</v>
      </c>
      <c r="F159" s="42">
        <f>VLOOKUP(B159,'MEMO CALCULO '!$B:$G,6,0)</f>
        <v>30</v>
      </c>
      <c r="G159" s="43">
        <f>VLOOKUP(B159,'SERVIÇOS JUNHO-2025'!$A$1:$E$8877,5,0)</f>
        <v>29.12</v>
      </c>
      <c r="H159" s="44">
        <f t="shared" si="11"/>
        <v>38.252032000000007</v>
      </c>
      <c r="I159" s="250">
        <f t="shared" si="9"/>
        <v>1147.5609600000003</v>
      </c>
      <c r="K159" s="62"/>
      <c r="L159" s="63"/>
      <c r="M159" s="64"/>
      <c r="N159" s="251">
        <f>I159/$I$249</f>
        <v>1.3430929569520356E-4</v>
      </c>
      <c r="O159" s="251">
        <f t="shared" si="10"/>
        <v>0.69344394567150802</v>
      </c>
      <c r="P159" s="252" t="s">
        <v>1916</v>
      </c>
      <c r="Q159" s="47"/>
      <c r="R159" s="47"/>
      <c r="S159" s="47"/>
      <c r="T159" s="47"/>
      <c r="U159" s="65"/>
      <c r="V159" s="64"/>
      <c r="W159" s="64"/>
    </row>
    <row r="160" spans="1:23" ht="25.5" x14ac:dyDescent="0.2">
      <c r="A160" s="76" t="s">
        <v>265</v>
      </c>
      <c r="B160" s="48">
        <v>160634</v>
      </c>
      <c r="C160" s="40" t="s">
        <v>19</v>
      </c>
      <c r="D160" s="41" t="str">
        <f>VLOOKUP(B160,'SERVIÇOS JUNHO-2025'!$A$1:$E$8877,3,0)</f>
        <v>Registro de gaveta bruto diâmetro 2.1/2" (65mm), volante em aço com acabamento pintura epóxi vermelha ? Docol, Deca ou equivalente</v>
      </c>
      <c r="E160" s="40" t="str">
        <f>VLOOKUP(B160,'SERVIÇOS JUNHO-2025'!$A$1:$E$8877,4,0)</f>
        <v>und</v>
      </c>
      <c r="F160" s="42">
        <f>VLOOKUP(B160,'MEMO CALCULO '!$B:$G,6,0)</f>
        <v>6</v>
      </c>
      <c r="G160" s="43">
        <f>VLOOKUP(B160,'SERVIÇOS JUNHO-2025'!$A$1:$E$8877,5,0)</f>
        <v>405.06</v>
      </c>
      <c r="H160" s="44">
        <f t="shared" si="11"/>
        <v>532.086816</v>
      </c>
      <c r="I160" s="250">
        <f t="shared" si="9"/>
        <v>3192.520896</v>
      </c>
      <c r="K160" s="62"/>
      <c r="L160" s="63"/>
      <c r="M160" s="64"/>
      <c r="N160" s="251">
        <f>I160/$I$249</f>
        <v>3.7364919858721941E-4</v>
      </c>
      <c r="O160" s="251">
        <f t="shared" si="10"/>
        <v>0.6938175948700952</v>
      </c>
      <c r="P160" s="252" t="s">
        <v>1916</v>
      </c>
      <c r="Q160" s="47"/>
      <c r="R160" s="47"/>
      <c r="S160" s="47"/>
      <c r="T160" s="47"/>
      <c r="U160" s="65"/>
      <c r="V160" s="64"/>
      <c r="W160" s="64"/>
    </row>
    <row r="161" spans="1:23" ht="25.5" x14ac:dyDescent="0.2">
      <c r="A161" s="76" t="s">
        <v>266</v>
      </c>
      <c r="B161" s="48">
        <v>160635</v>
      </c>
      <c r="C161" s="40" t="s">
        <v>19</v>
      </c>
      <c r="D161" s="41" t="str">
        <f>VLOOKUP(B161,'SERVIÇOS JUNHO-2025'!$A$1:$E$8877,3,0)</f>
        <v>Registro de gaveta bruto diâmetro 3" (75mm) , volante em aço com acabamento pintura epóxi vermelha ? Docol, Deca ou equivalente</v>
      </c>
      <c r="E161" s="40" t="str">
        <f>VLOOKUP(B161,'SERVIÇOS JUNHO-2025'!$A$1:$E$8877,4,0)</f>
        <v>und</v>
      </c>
      <c r="F161" s="42">
        <f>VLOOKUP(B161,'MEMO CALCULO '!$B:$G,6,0)</f>
        <v>2</v>
      </c>
      <c r="G161" s="43">
        <f>VLOOKUP(B161,'SERVIÇOS JUNHO-2025'!$A$1:$E$8877,5,0)</f>
        <v>593.78</v>
      </c>
      <c r="H161" s="44">
        <f t="shared" si="11"/>
        <v>779.98940800000003</v>
      </c>
      <c r="I161" s="250">
        <f t="shared" si="9"/>
        <v>1559.9788160000001</v>
      </c>
      <c r="K161" s="62"/>
      <c r="L161" s="63"/>
      <c r="M161" s="64"/>
      <c r="N161" s="251">
        <f>I161/$I$249</f>
        <v>1.8257823625892388E-4</v>
      </c>
      <c r="O161" s="251">
        <f t="shared" si="10"/>
        <v>0.69400017310635409</v>
      </c>
      <c r="P161" s="252" t="s">
        <v>1916</v>
      </c>
      <c r="Q161" s="47"/>
      <c r="R161" s="47"/>
      <c r="S161" s="47"/>
      <c r="T161" s="47"/>
      <c r="U161" s="65"/>
      <c r="V161" s="64"/>
      <c r="W161" s="64"/>
    </row>
    <row r="162" spans="1:23" ht="25.5" x14ac:dyDescent="0.2">
      <c r="A162" s="76" t="s">
        <v>267</v>
      </c>
      <c r="B162" s="48">
        <v>170367</v>
      </c>
      <c r="C162" s="40" t="s">
        <v>19</v>
      </c>
      <c r="D162" s="41" t="str">
        <f>VLOOKUP(B162,'SERVIÇOS JUNHO-2025'!$A$1:$E$8877,3,0)</f>
        <v>Válvula de retenção horizontal em bronze, tipo portinhola diâmetro 2.1/2" (65mm)</v>
      </c>
      <c r="E162" s="40" t="str">
        <f>VLOOKUP(B162,'SERVIÇOS JUNHO-2025'!$A$1:$E$8877,4,0)</f>
        <v>und</v>
      </c>
      <c r="F162" s="42">
        <f>VLOOKUP(B162,'MEMO CALCULO '!$B:$G,6,0)</f>
        <v>4</v>
      </c>
      <c r="G162" s="43">
        <f>VLOOKUP(B162,'SERVIÇOS JUNHO-2025'!$A$1:$E$8877,5,0)</f>
        <v>676.63</v>
      </c>
      <c r="H162" s="44">
        <f t="shared" si="11"/>
        <v>888.82116800000006</v>
      </c>
      <c r="I162" s="250">
        <f t="shared" si="9"/>
        <v>3555.2846720000002</v>
      </c>
      <c r="K162" s="62"/>
      <c r="L162" s="63"/>
      <c r="M162" s="64"/>
      <c r="N162" s="251">
        <f>I162/$I$249</f>
        <v>4.1610667924105117E-4</v>
      </c>
      <c r="O162" s="251">
        <f t="shared" si="10"/>
        <v>0.69441627978559517</v>
      </c>
      <c r="P162" s="252" t="s">
        <v>1916</v>
      </c>
      <c r="Q162" s="47"/>
      <c r="R162" s="47"/>
      <c r="S162" s="47"/>
      <c r="T162" s="47"/>
      <c r="U162" s="65"/>
      <c r="V162" s="64"/>
      <c r="W162" s="64"/>
    </row>
    <row r="163" spans="1:23" ht="25.5" x14ac:dyDescent="0.2">
      <c r="A163" s="76" t="s">
        <v>268</v>
      </c>
      <c r="B163" s="48">
        <v>170368</v>
      </c>
      <c r="C163" s="40" t="s">
        <v>19</v>
      </c>
      <c r="D163" s="41" t="str">
        <f>VLOOKUP(B163,'SERVIÇOS JUNHO-2025'!$A$1:$E$8877,3,0)</f>
        <v>Válvula de retenção horizontal em bronze, tipo portinhola diâmetro 3" (80mm)</v>
      </c>
      <c r="E163" s="40" t="str">
        <f>VLOOKUP(B163,'SERVIÇOS JUNHO-2025'!$A$1:$E$8877,4,0)</f>
        <v>und</v>
      </c>
      <c r="F163" s="42">
        <f>VLOOKUP(B163,'MEMO CALCULO '!$B:$G,6,0)</f>
        <v>2</v>
      </c>
      <c r="G163" s="43">
        <f>VLOOKUP(B163,'SERVIÇOS JUNHO-2025'!$A$1:$E$8877,5,0)</f>
        <v>982.51</v>
      </c>
      <c r="H163" s="44">
        <f t="shared" si="11"/>
        <v>1290.6251360000001</v>
      </c>
      <c r="I163" s="250">
        <f t="shared" si="9"/>
        <v>2581.2502720000002</v>
      </c>
      <c r="K163" s="62"/>
      <c r="L163" s="63"/>
      <c r="M163" s="64"/>
      <c r="N163" s="251">
        <f>I163/$I$249</f>
        <v>3.0210674476532608E-4</v>
      </c>
      <c r="O163" s="251">
        <f t="shared" si="10"/>
        <v>0.69471838653036044</v>
      </c>
      <c r="P163" s="252" t="s">
        <v>1916</v>
      </c>
      <c r="Q163" s="47"/>
      <c r="R163" s="47"/>
      <c r="S163" s="47"/>
      <c r="T163" s="47"/>
      <c r="U163" s="65"/>
      <c r="V163" s="64"/>
      <c r="W163" s="64"/>
    </row>
    <row r="164" spans="1:23" ht="38.25" x14ac:dyDescent="0.2">
      <c r="A164" s="76" t="s">
        <v>269</v>
      </c>
      <c r="B164" s="48">
        <v>160659</v>
      </c>
      <c r="C164" s="40" t="s">
        <v>19</v>
      </c>
      <c r="D164" s="41" t="str">
        <f>VLOOKUP(B164,'SERVIÇOS JUNHO-2025'!$A$1:$E$8877,3,0)</f>
        <v>Manômetro com caixa e anel tipo cravado em aço inox, mostrador duplo 100 mm escalas de 0 à 10 kgf/cm2 e 0 à 150 PSI, saída traseira de 1/4" BSP</v>
      </c>
      <c r="E164" s="40" t="str">
        <f>VLOOKUP(B164,'SERVIÇOS JUNHO-2025'!$A$1:$E$8877,4,0)</f>
        <v>und</v>
      </c>
      <c r="F164" s="42">
        <f>VLOOKUP(B164,'MEMO CALCULO '!$B:$G,6,0)</f>
        <v>2</v>
      </c>
      <c r="G164" s="43">
        <f>VLOOKUP(B164,'SERVIÇOS JUNHO-2025'!$A$1:$E$8877,5,0)</f>
        <v>363.85</v>
      </c>
      <c r="H164" s="44">
        <f t="shared" si="11"/>
        <v>477.95336000000009</v>
      </c>
      <c r="I164" s="250">
        <f t="shared" si="9"/>
        <v>955.90672000000018</v>
      </c>
      <c r="K164" s="62"/>
      <c r="L164" s="63"/>
      <c r="M164" s="64"/>
      <c r="N164" s="251">
        <f>I164/$I$249</f>
        <v>1.1187829038163877E-4</v>
      </c>
      <c r="O164" s="251">
        <f t="shared" si="10"/>
        <v>0.69483026482074206</v>
      </c>
      <c r="P164" s="252" t="s">
        <v>1916</v>
      </c>
      <c r="Q164" s="47"/>
      <c r="R164" s="47"/>
      <c r="S164" s="47"/>
      <c r="T164" s="47"/>
      <c r="U164" s="65"/>
      <c r="V164" s="64"/>
      <c r="W164" s="64"/>
    </row>
    <row r="165" spans="1:23" x14ac:dyDescent="0.2">
      <c r="A165" s="76" t="s">
        <v>270</v>
      </c>
      <c r="B165" s="48">
        <v>64149</v>
      </c>
      <c r="C165" s="40" t="s">
        <v>19</v>
      </c>
      <c r="D165" s="41" t="str">
        <f>VLOOKUP($B$165,'INSUMO JUNHO-2025'!$A:$E,3,0)</f>
        <v>VÁLVULA ESFERA NPT CLASSE 300 Ø 3/4"</v>
      </c>
      <c r="E165" s="77" t="str">
        <f>VLOOKUP($B$165,'INSUMO JUNHO-2025'!$A:$E,4,0)</f>
        <v>UN</v>
      </c>
      <c r="F165" s="42">
        <f>VLOOKUP(B165,'MEMO CALCULO '!$B:$G,6,0)</f>
        <v>2</v>
      </c>
      <c r="G165" s="78">
        <f>VLOOKUP($B$165,'INSUMO JUNHO-2025'!$A:$E,5,0)</f>
        <v>98.04</v>
      </c>
      <c r="H165" s="44">
        <f>G165*(1+$I$5)</f>
        <v>113.304828</v>
      </c>
      <c r="I165" s="250">
        <f t="shared" si="9"/>
        <v>226.609656</v>
      </c>
      <c r="K165" s="62"/>
      <c r="L165" s="63"/>
      <c r="M165" s="64"/>
      <c r="N165" s="251">
        <f>I165/$I$249</f>
        <v>2.6522149459574116E-5</v>
      </c>
      <c r="O165" s="251">
        <f t="shared" si="10"/>
        <v>0.69485678697020159</v>
      </c>
      <c r="P165" s="252" t="s">
        <v>1916</v>
      </c>
      <c r="Q165" s="47"/>
      <c r="R165" s="47"/>
      <c r="S165" s="47"/>
      <c r="T165" s="47"/>
      <c r="U165" s="65"/>
      <c r="V165" s="64"/>
      <c r="W165" s="64"/>
    </row>
    <row r="166" spans="1:23" x14ac:dyDescent="0.2">
      <c r="A166" s="76" t="s">
        <v>271</v>
      </c>
      <c r="B166" s="48">
        <v>180301</v>
      </c>
      <c r="C166" s="40" t="s">
        <v>19</v>
      </c>
      <c r="D166" s="41" t="str">
        <f>VLOOKUP(B166,'SERVIÇOS JUNHO-2025'!$A$1:$E$8877,3,0)</f>
        <v>Bomba centrífuga trifásica 5CV, modelo 620 Dancor, ou equivalente</v>
      </c>
      <c r="E166" s="40" t="str">
        <f>VLOOKUP(B166,'SERVIÇOS JUNHO-2025'!$A$1:$E$8877,4,0)</f>
        <v>und</v>
      </c>
      <c r="F166" s="42">
        <f>VLOOKUP(B166,'MEMO CALCULO '!$B:$G,6,0)</f>
        <v>2</v>
      </c>
      <c r="G166" s="43">
        <f>VLOOKUP(B166,'SERVIÇOS JUNHO-2025'!$A$1:$E$8877,5,0)</f>
        <v>4522.62</v>
      </c>
      <c r="H166" s="44">
        <f t="shared" ref="H166:H178" si="12">G166*(1+$I$6)</f>
        <v>5940.9136320000007</v>
      </c>
      <c r="I166" s="250">
        <f t="shared" si="9"/>
        <v>11881.827264000001</v>
      </c>
      <c r="K166" s="62"/>
      <c r="L166" s="63"/>
      <c r="M166" s="64"/>
      <c r="N166" s="251">
        <f>I166/$I$249</f>
        <v>1.390636233738648E-3</v>
      </c>
      <c r="O166" s="251">
        <f t="shared" si="10"/>
        <v>0.69624742320394029</v>
      </c>
      <c r="P166" s="252" t="s">
        <v>1916</v>
      </c>
      <c r="Q166" s="47"/>
      <c r="R166" s="47"/>
      <c r="S166" s="47"/>
      <c r="T166" s="47"/>
      <c r="U166" s="65"/>
      <c r="V166" s="64"/>
      <c r="W166" s="64"/>
    </row>
    <row r="167" spans="1:23" ht="25.5" x14ac:dyDescent="0.2">
      <c r="A167" s="76" t="s">
        <v>272</v>
      </c>
      <c r="B167" s="48">
        <v>160661</v>
      </c>
      <c r="C167" s="40" t="s">
        <v>19</v>
      </c>
      <c r="D167" s="41" t="str">
        <f>VLOOKUP(B167,'SERVIÇOS JUNHO-2025'!$A$1:$E$8877,3,0)</f>
        <v>Pressostato 100 / 150 PSI sem válvula, capacidade elétrica até 5CV em 250VCA, Margirius ou equivalente</v>
      </c>
      <c r="E167" s="40" t="str">
        <f>VLOOKUP(B167,'SERVIÇOS JUNHO-2025'!$A$1:$E$8877,4,0)</f>
        <v>und</v>
      </c>
      <c r="F167" s="42">
        <f>VLOOKUP(B167,'MEMO CALCULO '!$B:$G,6,0)</f>
        <v>2</v>
      </c>
      <c r="G167" s="43">
        <f>VLOOKUP(B167,'SERVIÇOS JUNHO-2025'!$A$1:$E$8877,5,0)</f>
        <v>136.19</v>
      </c>
      <c r="H167" s="44">
        <f t="shared" si="12"/>
        <v>178.89918400000002</v>
      </c>
      <c r="I167" s="250">
        <f t="shared" si="9"/>
        <v>357.79836800000004</v>
      </c>
      <c r="K167" s="62"/>
      <c r="L167" s="63"/>
      <c r="M167" s="64"/>
      <c r="N167" s="251">
        <f>I167/$I$249</f>
        <v>4.1876334662842879E-5</v>
      </c>
      <c r="O167" s="251">
        <f t="shared" si="10"/>
        <v>0.69628929953860308</v>
      </c>
      <c r="P167" s="252" t="s">
        <v>1916</v>
      </c>
      <c r="Q167" s="47"/>
      <c r="R167" s="47"/>
      <c r="S167" s="47"/>
      <c r="T167" s="47"/>
      <c r="U167" s="65"/>
      <c r="V167" s="64"/>
      <c r="W167" s="64"/>
    </row>
    <row r="168" spans="1:23" ht="25.5" x14ac:dyDescent="0.2">
      <c r="A168" s="76" t="s">
        <v>273</v>
      </c>
      <c r="B168" s="48">
        <v>160662</v>
      </c>
      <c r="C168" s="40" t="s">
        <v>19</v>
      </c>
      <c r="D168" s="41" t="str">
        <f>VLOOKUP(B168,'SERVIÇOS JUNHO-2025'!$A$1:$E$8877,3,0)</f>
        <v>Tanque de pressurização/cilindro de pressão, capacidade de 10 litros, fornecimento (vazio) e instalação, exclusive conexões</v>
      </c>
      <c r="E168" s="40" t="str">
        <f>VLOOKUP(B168,'SERVIÇOS JUNHO-2025'!$A$1:$E$8877,4,0)</f>
        <v>und</v>
      </c>
      <c r="F168" s="42">
        <f>VLOOKUP(B168,'MEMO CALCULO '!$B:$G,6,0)</f>
        <v>2</v>
      </c>
      <c r="G168" s="43">
        <f>VLOOKUP(B168,'SERVIÇOS JUNHO-2025'!$A$1:$E$8877,5,0)</f>
        <v>488.86</v>
      </c>
      <c r="H168" s="44">
        <f t="shared" si="12"/>
        <v>642.16649600000005</v>
      </c>
      <c r="I168" s="250">
        <f t="shared" si="9"/>
        <v>1284.3329920000001</v>
      </c>
      <c r="K168" s="62"/>
      <c r="L168" s="63"/>
      <c r="M168" s="64"/>
      <c r="N168" s="251">
        <f>I168/$I$249</f>
        <v>1.5031694664275916E-4</v>
      </c>
      <c r="O168" s="251">
        <f t="shared" si="10"/>
        <v>0.69643961648524588</v>
      </c>
      <c r="P168" s="252" t="s">
        <v>1916</v>
      </c>
      <c r="Q168" s="47"/>
      <c r="R168" s="47"/>
      <c r="S168" s="47"/>
      <c r="T168" s="47"/>
      <c r="U168" s="65"/>
      <c r="V168" s="64"/>
      <c r="W168" s="64"/>
    </row>
    <row r="169" spans="1:23" ht="25.5" x14ac:dyDescent="0.2">
      <c r="A169" s="76" t="s">
        <v>274</v>
      </c>
      <c r="B169" s="48">
        <v>141216</v>
      </c>
      <c r="C169" s="40" t="s">
        <v>19</v>
      </c>
      <c r="D169" s="41" t="str">
        <f>VLOOKUP(B169,'SERVIÇOS JUNHO-2025'!$A$1:$E$8877,3,0)</f>
        <v>Tubo de aço carbono galvanizado, com costura, classe leve, diâmetro 65mm (2.1/2"), inclusive conexões</v>
      </c>
      <c r="E169" s="40" t="str">
        <f>VLOOKUP(B169,'SERVIÇOS JUNHO-2025'!$A$1:$E$8877,4,0)</f>
        <v>m</v>
      </c>
      <c r="F169" s="42">
        <f>VLOOKUP(B169,'MEMO CALCULO '!$B:$G,6,0)</f>
        <v>40</v>
      </c>
      <c r="G169" s="43">
        <f>VLOOKUP(B169,'SERVIÇOS JUNHO-2025'!$A$1:$E$8877,5,0)</f>
        <v>217.12</v>
      </c>
      <c r="H169" s="44">
        <f t="shared" si="12"/>
        <v>285.20883200000003</v>
      </c>
      <c r="I169" s="250">
        <f t="shared" si="9"/>
        <v>11408.353280000001</v>
      </c>
      <c r="K169" s="62"/>
      <c r="L169" s="63"/>
      <c r="M169" s="64"/>
      <c r="N169" s="251">
        <f>I169/$I$249</f>
        <v>1.3352213498783239E-3</v>
      </c>
      <c r="O169" s="251">
        <f t="shared" si="10"/>
        <v>0.69777483783512417</v>
      </c>
      <c r="P169" s="252" t="s">
        <v>1916</v>
      </c>
      <c r="Q169" s="47"/>
      <c r="R169" s="47"/>
      <c r="S169" s="47"/>
      <c r="T169" s="47"/>
      <c r="U169" s="65"/>
      <c r="V169" s="64"/>
      <c r="W169" s="64"/>
    </row>
    <row r="170" spans="1:23" ht="25.5" x14ac:dyDescent="0.2">
      <c r="A170" s="76" t="s">
        <v>275</v>
      </c>
      <c r="B170" s="48">
        <v>141217</v>
      </c>
      <c r="C170" s="40" t="s">
        <v>19</v>
      </c>
      <c r="D170" s="41" t="str">
        <f>VLOOKUP(B170,'SERVIÇOS JUNHO-2025'!$A$1:$E$8877,3,0)</f>
        <v>Tubo de aço carbono galvanizado, com costura, classe leve, diâmetro 80mm (3"), inclusive conexões</v>
      </c>
      <c r="E170" s="40" t="str">
        <f>VLOOKUP(B170,'SERVIÇOS JUNHO-2025'!$A$1:$E$8877,4,0)</f>
        <v>m</v>
      </c>
      <c r="F170" s="42">
        <f>VLOOKUP(B170,'MEMO CALCULO '!$B:$G,6,0)</f>
        <v>40</v>
      </c>
      <c r="G170" s="43">
        <f>VLOOKUP(B170,'SERVIÇOS JUNHO-2025'!$A$1:$E$8877,5,0)</f>
        <v>239.38</v>
      </c>
      <c r="H170" s="44">
        <f t="shared" si="12"/>
        <v>314.449568</v>
      </c>
      <c r="I170" s="250">
        <f t="shared" si="9"/>
        <v>12577.98272</v>
      </c>
      <c r="K170" s="62"/>
      <c r="L170" s="63"/>
      <c r="M170" s="64"/>
      <c r="N170" s="251">
        <f>I170/$I$249</f>
        <v>1.4721135166445888E-3</v>
      </c>
      <c r="O170" s="251">
        <f t="shared" si="10"/>
        <v>0.69924695135176873</v>
      </c>
      <c r="P170" s="252" t="s">
        <v>1916</v>
      </c>
      <c r="Q170" s="47"/>
      <c r="R170" s="47"/>
      <c r="S170" s="47"/>
      <c r="T170" s="47"/>
      <c r="U170" s="65"/>
      <c r="V170" s="64"/>
      <c r="W170" s="64"/>
    </row>
    <row r="171" spans="1:23" ht="25.5" x14ac:dyDescent="0.2">
      <c r="A171" s="76" t="s">
        <v>276</v>
      </c>
      <c r="B171" s="48">
        <v>160663</v>
      </c>
      <c r="C171" s="40" t="s">
        <v>19</v>
      </c>
      <c r="D171" s="41" t="str">
        <f>VLOOKUP(B171,'SERVIÇOS JUNHO-2025'!$A$1:$E$8877,3,0)</f>
        <v>Fornecimento e instalação de Bateria estacionária 12V - 60 AH, para centrais de alarme / iluminação de emergência, Moura ou equivalente</v>
      </c>
      <c r="E171" s="40" t="str">
        <f>VLOOKUP(B171,'SERVIÇOS JUNHO-2025'!$A$1:$E$8877,4,0)</f>
        <v>und</v>
      </c>
      <c r="F171" s="42">
        <f>VLOOKUP(B171,'MEMO CALCULO '!$B:$G,6,0)</f>
        <v>2</v>
      </c>
      <c r="G171" s="43">
        <f>VLOOKUP(B171,'SERVIÇOS JUNHO-2025'!$A$1:$E$8877,5,0)</f>
        <v>597.15</v>
      </c>
      <c r="H171" s="44">
        <f t="shared" si="12"/>
        <v>784.41624000000002</v>
      </c>
      <c r="I171" s="250">
        <f t="shared" si="9"/>
        <v>1568.83248</v>
      </c>
      <c r="K171" s="62"/>
      <c r="L171" s="63"/>
      <c r="M171" s="64"/>
      <c r="N171" s="251">
        <f>I171/$I$249</f>
        <v>1.8361445953386169E-4</v>
      </c>
      <c r="O171" s="251">
        <f t="shared" si="10"/>
        <v>0.69943056581130258</v>
      </c>
      <c r="P171" s="252" t="s">
        <v>1916</v>
      </c>
      <c r="Q171" s="47"/>
      <c r="R171" s="47"/>
      <c r="S171" s="47"/>
      <c r="T171" s="47"/>
      <c r="U171" s="65"/>
      <c r="V171" s="64"/>
      <c r="W171" s="64"/>
    </row>
    <row r="172" spans="1:23" ht="38.25" x14ac:dyDescent="0.2">
      <c r="A172" s="76" t="s">
        <v>277</v>
      </c>
      <c r="B172" s="48">
        <v>160673</v>
      </c>
      <c r="C172" s="40" t="s">
        <v>19</v>
      </c>
      <c r="D172" s="41" t="str">
        <f>VLOOKUP(B172,'SERVIÇOS JUNHO-2025'!$A$1:$E$8877,3,0)</f>
        <v>Central de Alarme de Incêndio Endereçável, com capacidade para até 256 endereços, distribuídos em 4 laços, incluindo fornecimento, instalação e configuração completa</v>
      </c>
      <c r="E172" s="40" t="str">
        <f>VLOOKUP(B172,'SERVIÇOS JUNHO-2025'!$A$1:$E$8877,4,0)</f>
        <v>und</v>
      </c>
      <c r="F172" s="42">
        <f>VLOOKUP(B172,'MEMO CALCULO '!$B:$G,6,0)</f>
        <v>1</v>
      </c>
      <c r="G172" s="43">
        <f>VLOOKUP(B172,'SERVIÇOS JUNHO-2025'!$A$1:$E$8877,5,0)</f>
        <v>2730.15</v>
      </c>
      <c r="H172" s="44">
        <f t="shared" si="12"/>
        <v>3586.3250400000002</v>
      </c>
      <c r="I172" s="250">
        <f t="shared" si="9"/>
        <v>3586.3250400000002</v>
      </c>
      <c r="K172" s="62"/>
      <c r="L172" s="63"/>
      <c r="M172" s="64"/>
      <c r="N172" s="251">
        <f>I172/$I$249</f>
        <v>4.1973961039635984E-4</v>
      </c>
      <c r="O172" s="251">
        <f t="shared" si="10"/>
        <v>0.6998503054216989</v>
      </c>
      <c r="P172" s="252" t="s">
        <v>1916</v>
      </c>
      <c r="Q172" s="47"/>
      <c r="R172" s="47"/>
      <c r="S172" s="47"/>
      <c r="T172" s="47"/>
      <c r="U172" s="65"/>
      <c r="V172" s="64"/>
      <c r="W172" s="64"/>
    </row>
    <row r="173" spans="1:23" ht="38.25" x14ac:dyDescent="0.2">
      <c r="A173" s="76" t="s">
        <v>278</v>
      </c>
      <c r="B173" s="48">
        <v>160674</v>
      </c>
      <c r="C173" s="40" t="s">
        <v>19</v>
      </c>
      <c r="D173" s="41" t="str">
        <f>VLOOKUP(B173,'SERVIÇOS JUNHO-2025'!$A$1:$E$8877,3,0)</f>
        <v>Acionador manual de alarme de incêndio endereçável, tipo quebra-vidro, na cor vermelha, incluso martelo ? Fornecimento, instalação e configuração</v>
      </c>
      <c r="E173" s="40" t="str">
        <f>VLOOKUP(B173,'SERVIÇOS JUNHO-2025'!$A$1:$E$8877,4,0)</f>
        <v>und</v>
      </c>
      <c r="F173" s="42">
        <f>VLOOKUP(B173,'MEMO CALCULO '!$B:$G,6,0)</f>
        <v>2</v>
      </c>
      <c r="G173" s="43">
        <f>VLOOKUP(B173,'SERVIÇOS JUNHO-2025'!$A$1:$E$8877,5,0)</f>
        <v>144.56</v>
      </c>
      <c r="H173" s="44">
        <f t="shared" si="12"/>
        <v>189.89401600000002</v>
      </c>
      <c r="I173" s="250">
        <f t="shared" si="9"/>
        <v>379.78803200000004</v>
      </c>
      <c r="K173" s="62"/>
      <c r="L173" s="63"/>
      <c r="M173" s="64"/>
      <c r="N173" s="251">
        <f>I173/$I$249</f>
        <v>4.4449981194364982E-5</v>
      </c>
      <c r="O173" s="251">
        <f t="shared" si="10"/>
        <v>0.69989475540289325</v>
      </c>
      <c r="P173" s="252" t="s">
        <v>1916</v>
      </c>
      <c r="Q173" s="47"/>
      <c r="R173" s="47"/>
      <c r="S173" s="47"/>
      <c r="T173" s="47"/>
      <c r="U173" s="65"/>
      <c r="V173" s="64"/>
      <c r="W173" s="64"/>
    </row>
    <row r="174" spans="1:23" ht="25.5" x14ac:dyDescent="0.2">
      <c r="A174" s="76" t="s">
        <v>279</v>
      </c>
      <c r="B174" s="48">
        <v>160675</v>
      </c>
      <c r="C174" s="40" t="s">
        <v>19</v>
      </c>
      <c r="D174" s="41" t="str">
        <f>VLOOKUP(B174,'SERVIÇOS JUNHO-2025'!$A$1:$E$8877,3,0)</f>
        <v>Detector de fumaça óptico (fotoelétrico) endereçável, alimentação bivolt 12/24V ? Fornecimento, instalação e configuração</v>
      </c>
      <c r="E174" s="40" t="str">
        <f>VLOOKUP(B174,'SERVIÇOS JUNHO-2025'!$A$1:$E$8877,4,0)</f>
        <v>und</v>
      </c>
      <c r="F174" s="42">
        <f>VLOOKUP(B174,'MEMO CALCULO '!$B:$G,6,0)</f>
        <v>40</v>
      </c>
      <c r="G174" s="43">
        <f>VLOOKUP(B174,'SERVIÇOS JUNHO-2025'!$A$1:$E$8877,5,0)</f>
        <v>196.56</v>
      </c>
      <c r="H174" s="44">
        <f t="shared" si="12"/>
        <v>258.20121600000004</v>
      </c>
      <c r="I174" s="250">
        <f t="shared" si="9"/>
        <v>10328.048640000001</v>
      </c>
      <c r="K174" s="62"/>
      <c r="L174" s="63"/>
      <c r="M174" s="64"/>
      <c r="N174" s="251">
        <f>I174/$I$249</f>
        <v>1.2087836612568318E-3</v>
      </c>
      <c r="O174" s="251">
        <f t="shared" si="10"/>
        <v>0.70110353906415013</v>
      </c>
      <c r="P174" s="252" t="s">
        <v>1916</v>
      </c>
      <c r="Q174" s="47"/>
      <c r="R174" s="47"/>
      <c r="S174" s="47"/>
      <c r="T174" s="47"/>
      <c r="U174" s="65"/>
      <c r="V174" s="64"/>
      <c r="W174" s="64"/>
    </row>
    <row r="175" spans="1:23" ht="25.5" x14ac:dyDescent="0.2">
      <c r="A175" s="76" t="s">
        <v>280</v>
      </c>
      <c r="B175" s="48">
        <v>160676</v>
      </c>
      <c r="C175" s="40" t="s">
        <v>19</v>
      </c>
      <c r="D175" s="41" t="str">
        <f>VLOOKUP(B175,'SERVIÇOS JUNHO-2025'!$A$1:$E$8877,3,0)</f>
        <v>Sirene eletrônica média tipo corneta em ABS, IP52 ? 12 e 24V ? Fornecimento e instalação</v>
      </c>
      <c r="E175" s="40" t="str">
        <f>VLOOKUP(B175,'SERVIÇOS JUNHO-2025'!$A$1:$E$8877,4,0)</f>
        <v>und</v>
      </c>
      <c r="F175" s="42">
        <f>VLOOKUP(B175,'MEMO CALCULO '!$B:$G,6,0)</f>
        <v>2</v>
      </c>
      <c r="G175" s="43">
        <f>VLOOKUP(B175,'SERVIÇOS JUNHO-2025'!$A$1:$E$8877,5,0)</f>
        <v>85.19</v>
      </c>
      <c r="H175" s="44">
        <f t="shared" si="12"/>
        <v>111.905584</v>
      </c>
      <c r="I175" s="250">
        <f t="shared" si="9"/>
        <v>223.81116800000001</v>
      </c>
      <c r="K175" s="62"/>
      <c r="L175" s="63"/>
      <c r="M175" s="64"/>
      <c r="N175" s="251">
        <f>I175/$I$249</f>
        <v>2.6194617445683127E-5</v>
      </c>
      <c r="O175" s="251">
        <f t="shared" si="10"/>
        <v>0.70112973368159581</v>
      </c>
      <c r="P175" s="252" t="s">
        <v>1916</v>
      </c>
      <c r="Q175" s="47"/>
      <c r="R175" s="47"/>
      <c r="S175" s="47"/>
      <c r="T175" s="47"/>
      <c r="U175" s="65"/>
      <c r="V175" s="64"/>
      <c r="W175" s="64"/>
    </row>
    <row r="176" spans="1:23" ht="25.5" x14ac:dyDescent="0.2">
      <c r="A176" s="76" t="s">
        <v>281</v>
      </c>
      <c r="B176" s="48">
        <v>170561</v>
      </c>
      <c r="C176" s="40" t="s">
        <v>19</v>
      </c>
      <c r="D176" s="41" t="str">
        <f>VLOOKUP(B176,'SERVIÇOS JUNHO-2025'!$A$1:$E$8877,3,0)</f>
        <v>Reservatório de polietileno de 15.000l, inclusive peça de madeira 5 x 16cm para apoio, exclusive flanges e torneiras de boia</v>
      </c>
      <c r="E176" s="40" t="str">
        <f>VLOOKUP(B176,'SERVIÇOS JUNHO-2025'!$A$1:$E$8877,4,0)</f>
        <v>und</v>
      </c>
      <c r="F176" s="42">
        <f>VLOOKUP(B176,'MEMO CALCULO '!$B:$G,6,0)</f>
        <v>1</v>
      </c>
      <c r="G176" s="43">
        <f>VLOOKUP(B176,'SERVIÇOS JUNHO-2025'!$A$1:$E$8877,5,0)</f>
        <v>12280.13</v>
      </c>
      <c r="H176" s="44">
        <f t="shared" si="12"/>
        <v>16131.178768</v>
      </c>
      <c r="I176" s="250">
        <f t="shared" si="9"/>
        <v>16131.178768</v>
      </c>
      <c r="K176" s="62"/>
      <c r="L176" s="63"/>
      <c r="M176" s="64"/>
      <c r="N176" s="251">
        <f>I176/$I$249</f>
        <v>1.8879757455878431E-3</v>
      </c>
      <c r="O176" s="251">
        <f t="shared" si="10"/>
        <v>0.70301770942718367</v>
      </c>
      <c r="P176" s="252" t="s">
        <v>1916</v>
      </c>
      <c r="Q176" s="47"/>
      <c r="R176" s="47"/>
      <c r="S176" s="47"/>
      <c r="T176" s="47"/>
      <c r="U176" s="65"/>
      <c r="V176" s="64"/>
      <c r="W176" s="64"/>
    </row>
    <row r="177" spans="1:23" ht="63.75" x14ac:dyDescent="0.2">
      <c r="A177" s="76" t="s">
        <v>283</v>
      </c>
      <c r="B177" s="48">
        <v>160208</v>
      </c>
      <c r="C177" s="40" t="s">
        <v>19</v>
      </c>
      <c r="D177" s="41" t="str">
        <f>VLOOKUP(B177,'SERVIÇOS JUNHO-2025'!$A$1:$E$8877,3,0)</f>
        <v>Abrigo de gás para 4 cilindros 45 Kg, exec. em alv. bloco conc cheio, dim: 4.05x1.00x1.80m, inclusive cilindros e rede interna do abrigo compreendendo tubos e válvulas de esfera que interligam os cilindros, conforme Norma Técnica 18/2015 do CBMES, exclusive extintor de incêndio</v>
      </c>
      <c r="E177" s="40" t="str">
        <f>VLOOKUP(B177,'SERVIÇOS JUNHO-2025'!$A$1:$E$8877,4,0)</f>
        <v>und</v>
      </c>
      <c r="F177" s="42">
        <f>VLOOKUP(B177,'MEMO CALCULO '!$B:$G,6,0)</f>
        <v>1</v>
      </c>
      <c r="G177" s="43">
        <f>VLOOKUP(B177,'SERVIÇOS JUNHO-2025'!$A$1:$E$8877,5,0)</f>
        <v>20954.66</v>
      </c>
      <c r="H177" s="44">
        <f t="shared" si="12"/>
        <v>27526.041376000001</v>
      </c>
      <c r="I177" s="250">
        <f t="shared" si="9"/>
        <v>27526.041376000001</v>
      </c>
      <c r="K177" s="62"/>
      <c r="L177" s="63"/>
      <c r="M177" s="64"/>
      <c r="N177" s="251">
        <f>I177/$I$249</f>
        <v>3.2216181617816548E-3</v>
      </c>
      <c r="O177" s="251">
        <f t="shared" si="10"/>
        <v>0.70623932758896535</v>
      </c>
      <c r="P177" s="252" t="s">
        <v>1916</v>
      </c>
      <c r="Q177" s="47"/>
      <c r="R177" s="46"/>
      <c r="S177" s="47"/>
      <c r="T177" s="47"/>
      <c r="U177" s="65"/>
      <c r="V177" s="64"/>
      <c r="W177" s="64"/>
    </row>
    <row r="178" spans="1:23" ht="25.5" x14ac:dyDescent="0.2">
      <c r="A178" s="76" t="s">
        <v>284</v>
      </c>
      <c r="B178" s="48">
        <v>141210</v>
      </c>
      <c r="C178" s="40" t="s">
        <v>19</v>
      </c>
      <c r="D178" s="41" t="str">
        <f>VLOOKUP(B178,'SERVIÇOS JUNHO-2025'!$A$1:$E$8877,3,0)</f>
        <v>Tubo de aço carbono galvanizado, com costura, classe leve, diâmetro 15mm (1/2"), inclusive conexões</v>
      </c>
      <c r="E178" s="40" t="str">
        <f>VLOOKUP(B178,'SERVIÇOS JUNHO-2025'!$A$1:$E$8877,4,0)</f>
        <v>m</v>
      </c>
      <c r="F178" s="42">
        <f>VLOOKUP(B178,'MEMO CALCULO '!$B:$G,6,0)</f>
        <v>100</v>
      </c>
      <c r="G178" s="43">
        <f>VLOOKUP(B178,'SERVIÇOS JUNHO-2025'!$A$1:$E$8877,5,0)</f>
        <v>61.37</v>
      </c>
      <c r="H178" s="44">
        <f t="shared" si="12"/>
        <v>80.615632000000005</v>
      </c>
      <c r="I178" s="250">
        <f t="shared" si="9"/>
        <v>8061.5632000000005</v>
      </c>
      <c r="K178" s="62"/>
      <c r="L178" s="63"/>
      <c r="M178" s="64"/>
      <c r="N178" s="251">
        <f>I178/$I$249</f>
        <v>9.4351665256577858E-4</v>
      </c>
      <c r="O178" s="251">
        <f t="shared" si="10"/>
        <v>0.70718284424153111</v>
      </c>
      <c r="P178" s="252" t="s">
        <v>1916</v>
      </c>
      <c r="Q178" s="47"/>
      <c r="R178" s="46"/>
      <c r="S178" s="47"/>
      <c r="T178" s="47"/>
      <c r="U178" s="65"/>
      <c r="V178" s="64"/>
      <c r="W178" s="64"/>
    </row>
    <row r="179" spans="1:23" ht="25.5" x14ac:dyDescent="0.2">
      <c r="A179" s="76" t="s">
        <v>285</v>
      </c>
      <c r="B179" s="48">
        <v>64707</v>
      </c>
      <c r="C179" s="40" t="s">
        <v>19</v>
      </c>
      <c r="D179" s="41" t="str">
        <f>VLOOKUP($B$179,'INSUMO JUNHO-2025'!$A:$E,3,0)</f>
        <v>REGULADOR PRESSAO PRIM EST SAIDA 150KPA INC VALVULA P/ 02 CILIDROS</v>
      </c>
      <c r="E179" s="77" t="str">
        <f>VLOOKUP($B$179,'INSUMO JUNHO-2025'!$A:$E,4,0)</f>
        <v>UN</v>
      </c>
      <c r="F179" s="42">
        <f>VLOOKUP(B179,'MEMO CALCULO '!$B:$G,6,0)</f>
        <v>2</v>
      </c>
      <c r="G179" s="78">
        <f>VLOOKUP($B$179,'INSUMO JUNHO-2025'!$A:$E,5,0)</f>
        <v>740.37</v>
      </c>
      <c r="H179" s="44">
        <f>G179*(1+$I$5)</f>
        <v>855.64560899999992</v>
      </c>
      <c r="I179" s="250">
        <f t="shared" si="9"/>
        <v>1711.2912179999998</v>
      </c>
      <c r="K179" s="62"/>
      <c r="L179" s="63"/>
      <c r="M179" s="64"/>
      <c r="N179" s="251">
        <f>I179/$I$249</f>
        <v>2.0028767641151456E-4</v>
      </c>
      <c r="O179" s="251">
        <f t="shared" si="10"/>
        <v>0.70738313191794266</v>
      </c>
      <c r="P179" s="252" t="s">
        <v>1916</v>
      </c>
      <c r="Q179" s="47"/>
      <c r="R179" s="46"/>
      <c r="S179" s="47"/>
      <c r="T179" s="47"/>
      <c r="U179" s="65"/>
      <c r="V179" s="64"/>
      <c r="W179" s="64"/>
    </row>
    <row r="180" spans="1:23" x14ac:dyDescent="0.2">
      <c r="A180" s="76" t="s">
        <v>286</v>
      </c>
      <c r="B180" s="48" t="s">
        <v>287</v>
      </c>
      <c r="C180" s="40"/>
      <c r="D180" s="41" t="s">
        <v>288</v>
      </c>
      <c r="E180" s="40" t="s">
        <v>121</v>
      </c>
      <c r="F180" s="42">
        <f>VLOOKUP(B180,'MEMO CALCULO '!$B:$G,6,0)</f>
        <v>2</v>
      </c>
      <c r="G180" s="43">
        <f>'COMP.18_REGISTRO'!J21</f>
        <v>56.273606065799996</v>
      </c>
      <c r="H180" s="44">
        <f>G180*(1+$I$6)</f>
        <v>73.92100892803488</v>
      </c>
      <c r="I180" s="250">
        <f t="shared" si="9"/>
        <v>147.84201785606976</v>
      </c>
      <c r="K180" s="62"/>
      <c r="L180" s="63"/>
      <c r="M180" s="64"/>
      <c r="N180" s="251">
        <f>I180/$I$249</f>
        <v>1.7303270139484733E-5</v>
      </c>
      <c r="O180" s="251">
        <f t="shared" si="10"/>
        <v>0.70740043518808216</v>
      </c>
      <c r="P180" s="252" t="s">
        <v>1916</v>
      </c>
      <c r="Q180" s="47"/>
      <c r="R180" s="46"/>
      <c r="S180" s="47"/>
      <c r="T180" s="47"/>
      <c r="U180" s="65"/>
      <c r="V180" s="64"/>
      <c r="W180" s="64"/>
    </row>
    <row r="181" spans="1:23" ht="25.5" x14ac:dyDescent="0.2">
      <c r="A181" s="76" t="s">
        <v>289</v>
      </c>
      <c r="B181" s="48">
        <v>20260</v>
      </c>
      <c r="C181" s="40" t="s">
        <v>290</v>
      </c>
      <c r="D181" s="41" t="str">
        <f>VLOOKUP($B$181,'INSUMO JUNHO-2025'!$A:$E,3,0)</f>
        <v>MANGUEIRA PARA GAS - GLP, PVC, TRANCADA, DIAMETRO DE 3/8", COMPRIMENTO DE 1M (NORMATIZADA)</v>
      </c>
      <c r="E181" s="77" t="str">
        <f>VLOOKUP($B$181,'INSUMO JUNHO-2025'!$A:$E,4,0)</f>
        <v>UN</v>
      </c>
      <c r="F181" s="42">
        <f>VLOOKUP(B181,'MEMO CALCULO '!$B:$G,6,0)</f>
        <v>20</v>
      </c>
      <c r="G181" s="78">
        <f>VLOOKUP($B$181,'INSUMO JUNHO-2025'!$A:$E,5,0)</f>
        <v>20.260000000000002</v>
      </c>
      <c r="H181" s="44">
        <f>G181*(1+$I$5)</f>
        <v>23.414482</v>
      </c>
      <c r="I181" s="250">
        <f t="shared" si="9"/>
        <v>468.28963999999996</v>
      </c>
      <c r="K181" s="62"/>
      <c r="L181" s="63"/>
      <c r="M181" s="64"/>
      <c r="N181" s="251">
        <f>I181/$I$249</f>
        <v>5.4808113836288406E-5</v>
      </c>
      <c r="O181" s="251">
        <f t="shared" si="10"/>
        <v>0.70745524330191845</v>
      </c>
      <c r="P181" s="252" t="s">
        <v>1916</v>
      </c>
      <c r="Q181" s="47"/>
      <c r="R181" s="46"/>
      <c r="S181" s="47"/>
      <c r="T181" s="47"/>
      <c r="U181" s="65"/>
      <c r="V181" s="64"/>
      <c r="W181" s="64"/>
    </row>
    <row r="182" spans="1:23" x14ac:dyDescent="0.2">
      <c r="A182" s="253" t="s">
        <v>292</v>
      </c>
      <c r="B182" s="48">
        <v>160311</v>
      </c>
      <c r="C182" s="40" t="s">
        <v>19</v>
      </c>
      <c r="D182" s="41" t="str">
        <f>VLOOKUP(B182,'SERVIÇOS JUNHO-2025'!$A$1:$E$8877,3,0)</f>
        <v>Haste de terra tipo COPPERWELD - 5/8" x 2.40m</v>
      </c>
      <c r="E182" s="40" t="str">
        <f>VLOOKUP(B182,'SERVIÇOS JUNHO-2025'!$A$1:$E$8877,4,0)</f>
        <v>und</v>
      </c>
      <c r="F182" s="42">
        <f>VLOOKUP(B182,'MEMO CALCULO '!$B:$G,6,0)</f>
        <v>20</v>
      </c>
      <c r="G182" s="43">
        <f>VLOOKUP(B182,'SERVIÇOS JUNHO-2025'!$A$1:$E$8877,5,0)</f>
        <v>227.71</v>
      </c>
      <c r="H182" s="44">
        <f t="shared" ref="H182:H190" si="13">G182*(1+$I$6)</f>
        <v>299.11985600000003</v>
      </c>
      <c r="I182" s="250">
        <f t="shared" si="9"/>
        <v>5982.3971200000005</v>
      </c>
      <c r="K182" s="62"/>
      <c r="L182" s="63"/>
      <c r="M182" s="64"/>
      <c r="N182" s="251">
        <f>I182/$I$249</f>
        <v>7.0017329951361715E-4</v>
      </c>
      <c r="O182" s="251">
        <f t="shared" si="10"/>
        <v>0.70815541660143211</v>
      </c>
      <c r="P182" s="252" t="s">
        <v>1916</v>
      </c>
      <c r="Q182" s="47"/>
      <c r="R182" s="46"/>
      <c r="S182" s="47"/>
      <c r="T182" s="47"/>
      <c r="U182" s="65"/>
      <c r="V182" s="64"/>
      <c r="W182" s="64"/>
    </row>
    <row r="183" spans="1:23" ht="25.5" x14ac:dyDescent="0.2">
      <c r="A183" s="253" t="s">
        <v>293</v>
      </c>
      <c r="B183" s="48">
        <v>160316</v>
      </c>
      <c r="C183" s="40" t="s">
        <v>19</v>
      </c>
      <c r="D183" s="41" t="str">
        <f>VLOOKUP(B183,'SERVIÇOS JUNHO-2025'!$A$1:$E$8877,3,0)</f>
        <v>Caixa de inspeção em PVC, diâmetro 300 mm, ref TEL-552, marca de referência Termotécnica ou equivalente, inclusive escavação e reaterro</v>
      </c>
      <c r="E183" s="40" t="str">
        <f>VLOOKUP(B183,'SERVIÇOS JUNHO-2025'!$A$1:$E$8877,4,0)</f>
        <v>und</v>
      </c>
      <c r="F183" s="42">
        <f>VLOOKUP(B183,'MEMO CALCULO '!$B:$G,6,0)</f>
        <v>20</v>
      </c>
      <c r="G183" s="43">
        <f>VLOOKUP(B183,'SERVIÇOS JUNHO-2025'!$A$1:$E$8877,5,0)</f>
        <v>96.51</v>
      </c>
      <c r="H183" s="44">
        <f t="shared" si="13"/>
        <v>126.77553600000002</v>
      </c>
      <c r="I183" s="250">
        <f t="shared" si="9"/>
        <v>2535.5107200000002</v>
      </c>
      <c r="K183" s="62"/>
      <c r="L183" s="63"/>
      <c r="M183" s="64"/>
      <c r="N183" s="251">
        <f>I183/$I$249</f>
        <v>2.9675343698589958E-4</v>
      </c>
      <c r="O183" s="251">
        <f t="shared" si="10"/>
        <v>0.70845217003841798</v>
      </c>
      <c r="P183" s="252" t="s">
        <v>1916</v>
      </c>
      <c r="Q183" s="47"/>
      <c r="R183" s="46"/>
      <c r="S183" s="47"/>
      <c r="T183" s="47"/>
      <c r="U183" s="65"/>
      <c r="V183" s="64"/>
      <c r="W183" s="64"/>
    </row>
    <row r="184" spans="1:23" ht="38.25" x14ac:dyDescent="0.2">
      <c r="A184" s="253" t="s">
        <v>294</v>
      </c>
      <c r="B184" s="48">
        <v>160309</v>
      </c>
      <c r="C184" s="40" t="s">
        <v>19</v>
      </c>
      <c r="D184" s="41" t="str">
        <f>VLOOKUP(B184,'SERVIÇOS JUNHO-2025'!$A$1:$E$8877,3,0)</f>
        <v>Terminal aéreo em latão (minicaptor), com conector e fixação horizontal 250mm x 10mm, ref. TEL-2024, inclusive vedação dos furos com poliuretano ref. TEL 5905, marca de ref. Termotécnica ou equivalente</v>
      </c>
      <c r="E184" s="40" t="str">
        <f>VLOOKUP(B184,'SERVIÇOS JUNHO-2025'!$A$1:$E$8877,4,0)</f>
        <v>und</v>
      </c>
      <c r="F184" s="42">
        <f>VLOOKUP(B184,'MEMO CALCULO '!$B:$G,6,0)</f>
        <v>8</v>
      </c>
      <c r="G184" s="43">
        <f>VLOOKUP(B184,'SERVIÇOS JUNHO-2025'!$A$1:$E$8877,5,0)</f>
        <v>112.56</v>
      </c>
      <c r="H184" s="44">
        <f t="shared" si="13"/>
        <v>147.85881600000002</v>
      </c>
      <c r="I184" s="250">
        <f t="shared" si="9"/>
        <v>1182.8705280000001</v>
      </c>
      <c r="K184" s="62"/>
      <c r="L184" s="63"/>
      <c r="M184" s="64"/>
      <c r="N184" s="251">
        <f>I184/$I$249</f>
        <v>1.3844188940890213E-4</v>
      </c>
      <c r="O184" s="251">
        <f t="shared" si="10"/>
        <v>0.70859061192782691</v>
      </c>
      <c r="P184" s="252" t="s">
        <v>1916</v>
      </c>
      <c r="Q184" s="47"/>
      <c r="R184" s="46"/>
      <c r="S184" s="47"/>
      <c r="T184" s="47"/>
      <c r="U184" s="65"/>
      <c r="V184" s="64"/>
      <c r="W184" s="64"/>
    </row>
    <row r="185" spans="1:23" ht="25.5" x14ac:dyDescent="0.2">
      <c r="A185" s="253" t="s">
        <v>295</v>
      </c>
      <c r="B185" s="48">
        <v>160326</v>
      </c>
      <c r="C185" s="40" t="s">
        <v>19</v>
      </c>
      <c r="D185" s="41" t="str">
        <f>VLOOKUP(B185,'SERVIÇOS JUNHO-2025'!$A$1:$E$8877,3,0)</f>
        <v>Barra chata em alumínio 7/8"x1/8" (70mm²), com furos diâmetro 7 mm ref. TEL-771, marca de referência Termotécnica ou equivalente</v>
      </c>
      <c r="E185" s="40" t="str">
        <f>VLOOKUP(B185,'SERVIÇOS JUNHO-2025'!$A$1:$E$8877,4,0)</f>
        <v>m</v>
      </c>
      <c r="F185" s="42">
        <f>VLOOKUP(B185,'MEMO CALCULO '!$B:$G,6,0)</f>
        <v>200</v>
      </c>
      <c r="G185" s="43">
        <f>VLOOKUP(B185,'SERVIÇOS JUNHO-2025'!$A$1:$E$8877,5,0)</f>
        <v>38.4</v>
      </c>
      <c r="H185" s="44">
        <f t="shared" si="13"/>
        <v>50.442240000000005</v>
      </c>
      <c r="I185" s="250">
        <f t="shared" si="9"/>
        <v>10088.448</v>
      </c>
      <c r="K185" s="62"/>
      <c r="L185" s="63"/>
      <c r="M185" s="64"/>
      <c r="N185" s="251">
        <f>I185/$I$249</f>
        <v>1.1807410610567344E-3</v>
      </c>
      <c r="O185" s="251">
        <f t="shared" si="10"/>
        <v>0.70977135298888361</v>
      </c>
      <c r="P185" s="252" t="s">
        <v>1916</v>
      </c>
      <c r="Q185" s="47"/>
      <c r="R185" s="46"/>
      <c r="S185" s="47"/>
      <c r="T185" s="47"/>
      <c r="U185" s="65"/>
      <c r="V185" s="64"/>
      <c r="W185" s="64"/>
    </row>
    <row r="186" spans="1:23" ht="25.5" x14ac:dyDescent="0.2">
      <c r="A186" s="253" t="s">
        <v>296</v>
      </c>
      <c r="B186" s="48">
        <v>160308</v>
      </c>
      <c r="C186" s="40" t="s">
        <v>19</v>
      </c>
      <c r="D186" s="41" t="str">
        <f>VLOOKUP(B186,'SERVIÇOS JUNHO-2025'!$A$1:$E$8877,3,0)</f>
        <v>Cabo condutor de cobre eletrolítico nu, tempera meio dura, encordoamento classe 2, para aterramento, diam. 50mm2</v>
      </c>
      <c r="E186" s="40" t="str">
        <f>VLOOKUP(B186,'SERVIÇOS JUNHO-2025'!$A$1:$E$8877,4,0)</f>
        <v>m</v>
      </c>
      <c r="F186" s="42">
        <f>VLOOKUP(B186,'MEMO CALCULO '!$B:$G,6,0)</f>
        <v>200</v>
      </c>
      <c r="G186" s="43">
        <f>VLOOKUP(B186,'SERVIÇOS JUNHO-2025'!$A$1:$E$8877,5,0)</f>
        <v>65.02</v>
      </c>
      <c r="H186" s="44">
        <f t="shared" si="13"/>
        <v>85.410272000000006</v>
      </c>
      <c r="I186" s="250">
        <f t="shared" si="9"/>
        <v>17082.054400000001</v>
      </c>
      <c r="K186" s="62"/>
      <c r="L186" s="63"/>
      <c r="M186" s="64"/>
      <c r="N186" s="251">
        <f>I186/$I$249</f>
        <v>1.9992652028622102E-3</v>
      </c>
      <c r="O186" s="251">
        <f t="shared" si="10"/>
        <v>0.71177061819174581</v>
      </c>
      <c r="P186" s="252" t="s">
        <v>1916</v>
      </c>
      <c r="Q186" s="47"/>
      <c r="R186" s="46"/>
      <c r="S186" s="47"/>
      <c r="T186" s="47"/>
      <c r="U186" s="65"/>
      <c r="V186" s="64"/>
      <c r="W186" s="64"/>
    </row>
    <row r="187" spans="1:23" ht="25.5" x14ac:dyDescent="0.2">
      <c r="A187" s="253" t="s">
        <v>297</v>
      </c>
      <c r="B187" s="48">
        <v>160310</v>
      </c>
      <c r="C187" s="40" t="s">
        <v>19</v>
      </c>
      <c r="D187" s="41" t="str">
        <f>VLOOKUP(B187,'SERVIÇOS JUNHO-2025'!$A$1:$E$8877,3,0)</f>
        <v>Conector de medição em latão com 2 parafusos para cabos de 16 a 50 mm2, ref. TEL-562, Termotécnica ou equivalente</v>
      </c>
      <c r="E187" s="40" t="str">
        <f>VLOOKUP(B187,'SERVIÇOS JUNHO-2025'!$A$1:$E$8877,4,0)</f>
        <v>und</v>
      </c>
      <c r="F187" s="42">
        <f>VLOOKUP(B187,'MEMO CALCULO '!$B:$G,6,0)</f>
        <v>50</v>
      </c>
      <c r="G187" s="43">
        <f>VLOOKUP(B187,'SERVIÇOS JUNHO-2025'!$A$1:$E$8877,5,0)</f>
        <v>68.34</v>
      </c>
      <c r="H187" s="44">
        <f t="shared" si="13"/>
        <v>89.77142400000001</v>
      </c>
      <c r="I187" s="250">
        <f t="shared" si="9"/>
        <v>4488.5712000000003</v>
      </c>
      <c r="K187" s="62"/>
      <c r="L187" s="63"/>
      <c r="M187" s="64"/>
      <c r="N187" s="251">
        <f>I187/$I$249</f>
        <v>5.2533752677485178E-4</v>
      </c>
      <c r="O187" s="251">
        <f t="shared" si="10"/>
        <v>0.71229595571852067</v>
      </c>
      <c r="P187" s="252" t="s">
        <v>1916</v>
      </c>
      <c r="Q187" s="47"/>
      <c r="R187" s="46"/>
      <c r="S187" s="47"/>
      <c r="T187" s="47"/>
      <c r="U187" s="65"/>
      <c r="V187" s="64"/>
      <c r="W187" s="64"/>
    </row>
    <row r="188" spans="1:23" ht="38.25" x14ac:dyDescent="0.2">
      <c r="A188" s="253" t="s">
        <v>298</v>
      </c>
      <c r="B188" s="48">
        <v>160313</v>
      </c>
      <c r="C188" s="40" t="s">
        <v>19</v>
      </c>
      <c r="D188" s="41" t="str">
        <f>VLOOKUP(B188,'SERVIÇOS JUNHO-2025'!$A$1:$E$8877,3,0)</f>
        <v>Fixador universal latão estanhado p/ cabos 16 a 70 mm2 ref. 5024, incl. parafuso sextavado M6x45mm, arruela lisa 1/4", bucha nº8, vedação dos furos c/ poliuretano ref. 5905, marca de ref. Termotécnica ou equivalente</v>
      </c>
      <c r="E188" s="40" t="str">
        <f>VLOOKUP(B188,'SERVIÇOS JUNHO-2025'!$A$1:$E$8877,4,0)</f>
        <v>und</v>
      </c>
      <c r="F188" s="42">
        <f>VLOOKUP(B188,'MEMO CALCULO '!$B:$G,6,0)</f>
        <v>50</v>
      </c>
      <c r="G188" s="43">
        <f>VLOOKUP(B188,'SERVIÇOS JUNHO-2025'!$A$1:$E$8877,5,0)</f>
        <v>63.54</v>
      </c>
      <c r="H188" s="44">
        <f t="shared" si="13"/>
        <v>83.466144</v>
      </c>
      <c r="I188" s="250">
        <f t="shared" si="9"/>
        <v>4173.3072000000002</v>
      </c>
      <c r="K188" s="62"/>
      <c r="L188" s="63"/>
      <c r="M188" s="64"/>
      <c r="N188" s="251">
        <f>I188/$I$249</f>
        <v>4.8843936861682881E-4</v>
      </c>
      <c r="O188" s="251">
        <f t="shared" si="10"/>
        <v>0.71278439508713753</v>
      </c>
      <c r="P188" s="252" t="s">
        <v>1916</v>
      </c>
      <c r="Q188" s="47"/>
      <c r="R188" s="46"/>
      <c r="S188" s="47"/>
      <c r="T188" s="47"/>
      <c r="U188" s="65"/>
      <c r="V188" s="64"/>
      <c r="W188" s="64"/>
    </row>
    <row r="189" spans="1:23" ht="38.25" x14ac:dyDescent="0.2">
      <c r="A189" s="253" t="s">
        <v>299</v>
      </c>
      <c r="B189" s="48">
        <v>160319</v>
      </c>
      <c r="C189" s="40" t="s">
        <v>19</v>
      </c>
      <c r="D189" s="41" t="str">
        <f>VLOOKUP(B189,'SERVIÇOS JUNHO-2025'!$A$1:$E$8877,3,0)</f>
        <v>Presilha de latão ref. 744, inclusive parafuso fenda DN 4,2x32mm e bucha nylon DN 6mm e vedação dos furos com poliuretano ref. 5905, marca de ref. Termotécnica ou equivalente</v>
      </c>
      <c r="E189" s="40" t="str">
        <f>VLOOKUP(B189,'SERVIÇOS JUNHO-2025'!$A$1:$E$8877,4,0)</f>
        <v>und</v>
      </c>
      <c r="F189" s="42">
        <f>VLOOKUP(B189,'MEMO CALCULO '!$B:$G,6,0)</f>
        <v>100</v>
      </c>
      <c r="G189" s="43">
        <f>VLOOKUP(B189,'SERVIÇOS JUNHO-2025'!$A$1:$E$8877,5,0)</f>
        <v>11.99</v>
      </c>
      <c r="H189" s="44">
        <f t="shared" si="13"/>
        <v>15.750064000000002</v>
      </c>
      <c r="I189" s="250">
        <f t="shared" si="9"/>
        <v>1575.0064000000002</v>
      </c>
      <c r="K189" s="62"/>
      <c r="L189" s="63"/>
      <c r="M189" s="64"/>
      <c r="N189" s="251">
        <f>I189/$I$249</f>
        <v>1.8433704846445635E-4</v>
      </c>
      <c r="O189" s="251">
        <f t="shared" si="10"/>
        <v>0.71296873213560197</v>
      </c>
      <c r="P189" s="252" t="s">
        <v>1916</v>
      </c>
      <c r="Q189" s="47"/>
      <c r="R189" s="46"/>
      <c r="S189" s="47"/>
      <c r="T189" s="47"/>
      <c r="U189" s="65"/>
      <c r="V189" s="64"/>
      <c r="W189" s="64"/>
    </row>
    <row r="190" spans="1:23" ht="25.5" x14ac:dyDescent="0.2">
      <c r="A190" s="253" t="s">
        <v>300</v>
      </c>
      <c r="B190" s="48">
        <v>160322</v>
      </c>
      <c r="C190" s="40" t="s">
        <v>19</v>
      </c>
      <c r="D190" s="41" t="str">
        <f>VLOOKUP(B190,'SERVIÇOS JUNHO-2025'!$A$1:$E$8877,3,0)</f>
        <v>Abraçadeira tipo "D" com cunha, diâmetro 1", ref. TEL-095, marca de referência Termotécnica ou equivalente</v>
      </c>
      <c r="E190" s="40" t="str">
        <f>VLOOKUP(B190,'SERVIÇOS JUNHO-2025'!$A$1:$E$8877,4,0)</f>
        <v>und</v>
      </c>
      <c r="F190" s="42">
        <f>VLOOKUP(B190,'MEMO CALCULO '!$B:$G,6,0)</f>
        <v>100</v>
      </c>
      <c r="G190" s="43">
        <f>VLOOKUP(B190,'SERVIÇOS JUNHO-2025'!$A$1:$E$8877,5,0)</f>
        <v>7.01</v>
      </c>
      <c r="H190" s="44">
        <f t="shared" si="13"/>
        <v>9.208336000000001</v>
      </c>
      <c r="I190" s="250">
        <f t="shared" si="9"/>
        <v>920.83360000000005</v>
      </c>
      <c r="K190" s="62"/>
      <c r="L190" s="63"/>
      <c r="M190" s="64"/>
      <c r="N190" s="251">
        <f>I190/$I$249</f>
        <v>1.077733702865587E-4</v>
      </c>
      <c r="O190" s="251">
        <f t="shared" si="10"/>
        <v>0.71307650550588852</v>
      </c>
      <c r="P190" s="252" t="s">
        <v>1916</v>
      </c>
      <c r="Q190" s="47"/>
      <c r="R190" s="46"/>
      <c r="S190" s="47"/>
      <c r="T190" s="47"/>
      <c r="U190" s="65"/>
      <c r="V190" s="64"/>
      <c r="W190" s="64"/>
    </row>
    <row r="191" spans="1:23" x14ac:dyDescent="0.2">
      <c r="A191" s="39" t="s">
        <v>302</v>
      </c>
      <c r="B191" s="48">
        <v>67650</v>
      </c>
      <c r="C191" s="40" t="s">
        <v>19</v>
      </c>
      <c r="D191" s="57" t="str">
        <f>VLOOKUP($B$191,'INSUMO JUNHO-2025'!$A:$E,3,0)</f>
        <v>TAMPA ACO INOX ROTATIVA P/ CAIXA SIFONADA 150X150MM</v>
      </c>
      <c r="E191" s="79" t="str">
        <f>VLOOKUP($B$191,'INSUMO JUNHO-2025'!$A:$E,4,0)</f>
        <v>UN</v>
      </c>
      <c r="F191" s="42">
        <f>VLOOKUP(B191,'MEMO CALCULO '!$B:$G,6,0)</f>
        <v>13</v>
      </c>
      <c r="G191" s="43">
        <f>VLOOKUP($B$191,'INSUMO JUNHO-2025'!$A:$E,5,0)</f>
        <v>43.97</v>
      </c>
      <c r="H191" s="43">
        <f>G191*(1+$I$5)</f>
        <v>50.816128999999997</v>
      </c>
      <c r="I191" s="250">
        <f t="shared" si="9"/>
        <v>660.60967699999992</v>
      </c>
      <c r="K191" s="62"/>
      <c r="L191" s="63"/>
      <c r="M191" s="64"/>
      <c r="N191" s="251">
        <f>I191/$I$249</f>
        <v>7.731704331184801E-5</v>
      </c>
      <c r="O191" s="251">
        <f t="shared" si="10"/>
        <v>0.71315382254920034</v>
      </c>
      <c r="P191" s="252" t="s">
        <v>1916</v>
      </c>
      <c r="Q191" s="47"/>
      <c r="R191" s="47"/>
      <c r="S191" s="47"/>
      <c r="T191" s="47"/>
      <c r="U191" s="65"/>
      <c r="V191" s="64"/>
      <c r="W191" s="64"/>
    </row>
    <row r="192" spans="1:23" x14ac:dyDescent="0.2">
      <c r="A192" s="39" t="s">
        <v>303</v>
      </c>
      <c r="B192" s="48">
        <v>142117</v>
      </c>
      <c r="C192" s="40" t="s">
        <v>19</v>
      </c>
      <c r="D192" s="41" t="str">
        <f>VLOOKUP(B192,'SERVIÇOS JUNHO-2025'!$A$1:$E$8877,3,0)</f>
        <v>Tampa para ralo, em aço inox, de 100x100mm</v>
      </c>
      <c r="E192" s="40" t="str">
        <f>VLOOKUP(B192,'SERVIÇOS JUNHO-2025'!$A$1:$E$8877,4,0)</f>
        <v>und</v>
      </c>
      <c r="F192" s="42">
        <f>VLOOKUP(B192,'MEMO CALCULO '!$B:$G,6,0)</f>
        <v>10</v>
      </c>
      <c r="G192" s="43">
        <f>VLOOKUP(B192,'SERVIÇOS JUNHO-2025'!$A$1:$E$8877,5,0)</f>
        <v>27.97</v>
      </c>
      <c r="H192" s="44">
        <f t="shared" ref="H192:H232" si="14">G192*(1+$I$6)</f>
        <v>36.741392000000005</v>
      </c>
      <c r="I192" s="250">
        <f t="shared" si="9"/>
        <v>367.41392000000008</v>
      </c>
      <c r="K192" s="62"/>
      <c r="L192" s="63"/>
      <c r="M192" s="64"/>
      <c r="N192" s="251">
        <f>I192/$I$249</f>
        <v>4.3001728486662585E-5</v>
      </c>
      <c r="O192" s="251">
        <f t="shared" si="10"/>
        <v>0.71319682427768705</v>
      </c>
      <c r="P192" s="252" t="s">
        <v>1916</v>
      </c>
      <c r="Q192" s="47"/>
      <c r="R192" s="47"/>
      <c r="S192" s="47"/>
      <c r="T192" s="47"/>
      <c r="U192" s="65"/>
      <c r="V192" s="64"/>
      <c r="W192" s="64"/>
    </row>
    <row r="193" spans="1:23" ht="25.5" x14ac:dyDescent="0.2">
      <c r="A193" s="39" t="s">
        <v>304</v>
      </c>
      <c r="B193" s="48">
        <v>140711</v>
      </c>
      <c r="C193" s="40" t="s">
        <v>19</v>
      </c>
      <c r="D193" s="41" t="str">
        <f>VLOOKUP(B193,'SERVIÇOS JUNHO-2025'!$A$1:$E$8877,3,0)</f>
        <v>Ponto para ralo sifonado, inclusive ralo sifonado 100 x 40 mm c/ grelha em açõ inox</v>
      </c>
      <c r="E193" s="40" t="str">
        <f>VLOOKUP(B193,'SERVIÇOS JUNHO-2025'!$A$1:$E$8877,4,0)</f>
        <v>und</v>
      </c>
      <c r="F193" s="42">
        <f>VLOOKUP(B193,'MEMO CALCULO '!$B:$G,6,0)</f>
        <v>4</v>
      </c>
      <c r="G193" s="43">
        <f>VLOOKUP(B193,'SERVIÇOS JUNHO-2025'!$A$1:$E$8877,5,0)</f>
        <v>129.21</v>
      </c>
      <c r="H193" s="44">
        <f t="shared" si="14"/>
        <v>169.73025600000003</v>
      </c>
      <c r="I193" s="250">
        <f t="shared" si="9"/>
        <v>678.9210240000001</v>
      </c>
      <c r="K193" s="62"/>
      <c r="L193" s="63"/>
      <c r="M193" s="64"/>
      <c r="N193" s="251">
        <f>I193/$I$249</f>
        <v>7.9460183593302428E-5</v>
      </c>
      <c r="O193" s="251">
        <f t="shared" si="10"/>
        <v>0.71327628446128033</v>
      </c>
      <c r="P193" s="252" t="s">
        <v>1916</v>
      </c>
      <c r="Q193" s="47"/>
      <c r="R193" s="47"/>
      <c r="S193" s="47"/>
      <c r="T193" s="47"/>
      <c r="U193" s="65"/>
      <c r="V193" s="64"/>
      <c r="W193" s="64"/>
    </row>
    <row r="194" spans="1:23" x14ac:dyDescent="0.2">
      <c r="A194" s="39" t="s">
        <v>305</v>
      </c>
      <c r="B194" s="48">
        <v>140701</v>
      </c>
      <c r="C194" s="40" t="s">
        <v>19</v>
      </c>
      <c r="D194" s="41" t="str">
        <f>VLOOKUP(B194,'SERVIÇOS JUNHO-2025'!$A$1:$E$8877,3,0)</f>
        <v>Ponto de água fria (lavatório, tanque, pia de cozinha, etc...)</v>
      </c>
      <c r="E194" s="40" t="str">
        <f>VLOOKUP(B194,'SERVIÇOS JUNHO-2025'!$A$1:$E$8877,4,0)</f>
        <v>pt</v>
      </c>
      <c r="F194" s="42">
        <f>VLOOKUP(B194,'MEMO CALCULO '!$B:$G,6,0)</f>
        <v>17</v>
      </c>
      <c r="G194" s="43">
        <f>VLOOKUP(B194,'SERVIÇOS JUNHO-2025'!$A$1:$E$8877,5,0)</f>
        <v>114.72</v>
      </c>
      <c r="H194" s="44">
        <f t="shared" si="14"/>
        <v>150.696192</v>
      </c>
      <c r="I194" s="250">
        <f t="shared" si="9"/>
        <v>2561.8352639999998</v>
      </c>
      <c r="K194" s="62"/>
      <c r="L194" s="63"/>
      <c r="M194" s="64"/>
      <c r="N194" s="251">
        <f>I194/$I$249</f>
        <v>2.9983443319209446E-4</v>
      </c>
      <c r="O194" s="251">
        <f t="shared" si="10"/>
        <v>0.71357611889447248</v>
      </c>
      <c r="P194" s="252" t="s">
        <v>1916</v>
      </c>
      <c r="Q194" s="47"/>
      <c r="R194" s="47"/>
      <c r="S194" s="47"/>
      <c r="T194" s="47"/>
      <c r="U194" s="65"/>
      <c r="V194" s="64"/>
      <c r="W194" s="64"/>
    </row>
    <row r="195" spans="1:23" ht="25.5" x14ac:dyDescent="0.2">
      <c r="A195" s="39" t="s">
        <v>306</v>
      </c>
      <c r="B195" s="48">
        <v>140706</v>
      </c>
      <c r="C195" s="40" t="s">
        <v>19</v>
      </c>
      <c r="D195" s="41" t="str">
        <f>VLOOKUP(B195,'SERVIÇOS JUNHO-2025'!$A$1:$E$8877,3,0)</f>
        <v>Ponto para esgoto secundário (pia, lavatório, mictório, tanque, bidê, etc...)</v>
      </c>
      <c r="E195" s="40" t="str">
        <f>VLOOKUP(B195,'SERVIÇOS JUNHO-2025'!$A$1:$E$8877,4,0)</f>
        <v>pt</v>
      </c>
      <c r="F195" s="42">
        <f>VLOOKUP(B195,'MEMO CALCULO '!$B:$G,6,0)</f>
        <v>16</v>
      </c>
      <c r="G195" s="43">
        <f>VLOOKUP(B195,'SERVIÇOS JUNHO-2025'!$A$1:$E$8877,5,0)</f>
        <v>103.73</v>
      </c>
      <c r="H195" s="44">
        <f t="shared" si="14"/>
        <v>136.25972800000002</v>
      </c>
      <c r="I195" s="250">
        <f t="shared" si="9"/>
        <v>2180.1556480000004</v>
      </c>
      <c r="K195" s="62"/>
      <c r="L195" s="63"/>
      <c r="M195" s="64"/>
      <c r="N195" s="251">
        <f>I195/$I$249</f>
        <v>2.551630630487814E-4</v>
      </c>
      <c r="O195" s="251">
        <f t="shared" si="10"/>
        <v>0.71383128195752121</v>
      </c>
      <c r="P195" s="252" t="s">
        <v>1916</v>
      </c>
      <c r="Q195" s="47"/>
      <c r="R195" s="47"/>
      <c r="S195" s="47"/>
      <c r="T195" s="47"/>
      <c r="U195" s="65"/>
      <c r="V195" s="64"/>
      <c r="W195" s="64"/>
    </row>
    <row r="196" spans="1:23" ht="25.5" x14ac:dyDescent="0.2">
      <c r="A196" s="39" t="s">
        <v>307</v>
      </c>
      <c r="B196" s="48">
        <v>141906</v>
      </c>
      <c r="C196" s="40" t="s">
        <v>19</v>
      </c>
      <c r="D196" s="41" t="str">
        <f>VLOOKUP(B196,'SERVIÇOS JUNHO-2025'!$A$1:$E$8877,3,0)</f>
        <v>Tubo de PVC rígido soldável branco, para esgoto, série normal, diâmetro 40mm (1 1/2"), inclusive conexões</v>
      </c>
      <c r="E196" s="40" t="str">
        <f>VLOOKUP(B196,'SERVIÇOS JUNHO-2025'!$A$1:$E$8877,4,0)</f>
        <v>m</v>
      </c>
      <c r="F196" s="42">
        <f>VLOOKUP(B196,'MEMO CALCULO '!$B:$G,6,0)</f>
        <v>120</v>
      </c>
      <c r="G196" s="43">
        <f>VLOOKUP(B196,'SERVIÇOS JUNHO-2025'!$A$1:$E$8877,5,0)</f>
        <v>31</v>
      </c>
      <c r="H196" s="44">
        <f t="shared" si="14"/>
        <v>40.721600000000002</v>
      </c>
      <c r="I196" s="250">
        <f t="shared" si="9"/>
        <v>4886.5920000000006</v>
      </c>
      <c r="K196" s="62"/>
      <c r="L196" s="63"/>
      <c r="M196" s="64"/>
      <c r="N196" s="251">
        <f>I196/$I$249</f>
        <v>5.7192145144935574E-4</v>
      </c>
      <c r="O196" s="251">
        <f t="shared" si="10"/>
        <v>0.71440320340897057</v>
      </c>
      <c r="P196" s="252" t="s">
        <v>1916</v>
      </c>
      <c r="Q196" s="47"/>
      <c r="R196" s="47"/>
      <c r="S196" s="47"/>
      <c r="T196" s="47"/>
      <c r="U196" s="65"/>
      <c r="V196" s="64"/>
      <c r="W196" s="64"/>
    </row>
    <row r="197" spans="1:23" ht="25.5" x14ac:dyDescent="0.2">
      <c r="A197" s="39" t="s">
        <v>308</v>
      </c>
      <c r="B197" s="48">
        <v>141410</v>
      </c>
      <c r="C197" s="40" t="s">
        <v>19</v>
      </c>
      <c r="D197" s="41" t="str">
        <f>VLOOKUP(B197,'SERVIÇOS JUNHO-2025'!$A$1:$E$8877,3,0)</f>
        <v>Tubo de PVC rígido soldável marrom, DN 25mm (3/4"), inclusive conexões</v>
      </c>
      <c r="E197" s="40" t="str">
        <f>VLOOKUP(B197,'SERVIÇOS JUNHO-2025'!$A$1:$E$8877,4,0)</f>
        <v>m</v>
      </c>
      <c r="F197" s="42">
        <f>VLOOKUP(B197,'MEMO CALCULO '!$B:$G,6,0)</f>
        <v>200</v>
      </c>
      <c r="G197" s="43">
        <f>VLOOKUP(B197,'SERVIÇOS JUNHO-2025'!$A$1:$E$8877,5,0)</f>
        <v>24.41</v>
      </c>
      <c r="H197" s="44">
        <f t="shared" si="14"/>
        <v>32.064976000000001</v>
      </c>
      <c r="I197" s="250">
        <f t="shared" si="9"/>
        <v>6412.9952000000003</v>
      </c>
      <c r="K197" s="62"/>
      <c r="L197" s="63"/>
      <c r="M197" s="64"/>
      <c r="N197" s="251">
        <f>I197/$I$249</f>
        <v>7.5057003386445019E-4</v>
      </c>
      <c r="O197" s="251">
        <f t="shared" si="10"/>
        <v>0.71515377344283504</v>
      </c>
      <c r="P197" s="252" t="s">
        <v>1916</v>
      </c>
      <c r="Q197" s="47"/>
      <c r="R197" s="47"/>
      <c r="S197" s="47"/>
      <c r="T197" s="47"/>
      <c r="U197" s="65"/>
      <c r="V197" s="64"/>
      <c r="W197" s="64"/>
    </row>
    <row r="198" spans="1:23" x14ac:dyDescent="0.2">
      <c r="A198" s="39" t="s">
        <v>309</v>
      </c>
      <c r="B198" s="48" t="s">
        <v>310</v>
      </c>
      <c r="C198" s="48"/>
      <c r="D198" s="57" t="s">
        <v>311</v>
      </c>
      <c r="E198" s="48" t="s">
        <v>121</v>
      </c>
      <c r="F198" s="42">
        <f>VLOOKUP(B198,'MEMO CALCULO '!$B:$G,6,0)</f>
        <v>1</v>
      </c>
      <c r="G198" s="43">
        <f>'COMP.19_RALO'!J20</f>
        <v>74.991237900000002</v>
      </c>
      <c r="H198" s="44">
        <f t="shared" si="14"/>
        <v>98.508490105440004</v>
      </c>
      <c r="I198" s="250">
        <f t="shared" si="9"/>
        <v>98.508490105440004</v>
      </c>
      <c r="K198" s="62"/>
      <c r="L198" s="63"/>
      <c r="M198" s="64"/>
      <c r="N198" s="251">
        <f>I198/$I$249</f>
        <v>1.152932731875052E-5</v>
      </c>
      <c r="O198" s="251">
        <f t="shared" si="10"/>
        <v>0.71516530277015378</v>
      </c>
      <c r="P198" s="252" t="s">
        <v>1916</v>
      </c>
      <c r="Q198" s="47"/>
      <c r="R198" s="47"/>
      <c r="S198" s="47"/>
      <c r="T198" s="47"/>
      <c r="U198" s="65"/>
      <c r="V198" s="64"/>
      <c r="W198" s="64"/>
    </row>
    <row r="199" spans="1:23" ht="25.5" x14ac:dyDescent="0.2">
      <c r="A199" s="39" t="s">
        <v>312</v>
      </c>
      <c r="B199" s="40" t="s">
        <v>313</v>
      </c>
      <c r="C199" s="40"/>
      <c r="D199" s="41" t="s">
        <v>314</v>
      </c>
      <c r="E199" s="40" t="s">
        <v>121</v>
      </c>
      <c r="F199" s="42">
        <f>VLOOKUP(B199,'MEMO CALCULO '!$B:$G,6,0)</f>
        <v>2</v>
      </c>
      <c r="G199" s="43">
        <f>'COMP.20_FOSSA'!J28</f>
        <v>8846.4499402573001</v>
      </c>
      <c r="H199" s="44">
        <f t="shared" si="14"/>
        <v>11620.69664152199</v>
      </c>
      <c r="I199" s="44">
        <f t="shared" si="9"/>
        <v>23241.393283043981</v>
      </c>
      <c r="K199" s="62"/>
      <c r="L199" s="63"/>
      <c r="M199" s="64"/>
      <c r="N199" s="251">
        <f>I199/$I$249</f>
        <v>2.7201475752720544E-3</v>
      </c>
      <c r="O199" s="251">
        <f t="shared" si="10"/>
        <v>0.71788545034542584</v>
      </c>
      <c r="P199" s="252" t="s">
        <v>1916</v>
      </c>
      <c r="Q199" s="47"/>
      <c r="R199" s="47"/>
      <c r="S199" s="47"/>
      <c r="T199" s="47"/>
      <c r="U199" s="65"/>
      <c r="V199" s="64"/>
      <c r="W199" s="64"/>
    </row>
    <row r="200" spans="1:23" ht="25.5" x14ac:dyDescent="0.2">
      <c r="A200" s="39" t="s">
        <v>315</v>
      </c>
      <c r="B200" s="40" t="s">
        <v>316</v>
      </c>
      <c r="C200" s="40"/>
      <c r="D200" s="81" t="s">
        <v>317</v>
      </c>
      <c r="E200" s="40" t="s">
        <v>121</v>
      </c>
      <c r="F200" s="42">
        <f>VLOOKUP(B200,'MEMO CALCULO '!$B:$G,6,0)</f>
        <v>2</v>
      </c>
      <c r="G200" s="43">
        <f>'COMP.21_FILTRO'!J30</f>
        <v>7815.7518965424006</v>
      </c>
      <c r="H200" s="44">
        <f t="shared" si="14"/>
        <v>10266.771691298098</v>
      </c>
      <c r="I200" s="44">
        <f t="shared" ref="I200:I247" si="15">IFERROR((F200*H200),0)</f>
        <v>20533.543382596195</v>
      </c>
      <c r="K200" s="62"/>
      <c r="L200" s="63"/>
      <c r="M200" s="64"/>
      <c r="N200" s="251">
        <f>I200/$I$249</f>
        <v>2.403223746687411E-3</v>
      </c>
      <c r="O200" s="251">
        <f t="shared" si="10"/>
        <v>0.72028867409211328</v>
      </c>
      <c r="P200" s="252" t="s">
        <v>1916</v>
      </c>
      <c r="Q200" s="47"/>
      <c r="R200" s="47"/>
      <c r="S200" s="47"/>
      <c r="T200" s="47"/>
      <c r="U200" s="65"/>
      <c r="V200" s="64"/>
      <c r="W200" s="64"/>
    </row>
    <row r="201" spans="1:23" ht="25.5" x14ac:dyDescent="0.2">
      <c r="A201" s="39" t="s">
        <v>318</v>
      </c>
      <c r="B201" s="40" t="s">
        <v>319</v>
      </c>
      <c r="C201" s="132"/>
      <c r="D201" s="81" t="s">
        <v>320</v>
      </c>
      <c r="E201" s="40" t="s">
        <v>121</v>
      </c>
      <c r="F201" s="42">
        <f>VLOOKUP(B201,'MEMO CALCULO '!$B:$G,6,0)</f>
        <v>2</v>
      </c>
      <c r="G201" s="43">
        <f>'COMP.22_SUMIDOURO'!J28</f>
        <v>7651.9291735412007</v>
      </c>
      <c r="H201" s="44">
        <f t="shared" si="14"/>
        <v>10051.574162363722</v>
      </c>
      <c r="I201" s="44">
        <f t="shared" si="15"/>
        <v>20103.148324727445</v>
      </c>
      <c r="K201" s="62"/>
      <c r="L201" s="63"/>
      <c r="M201" s="64"/>
      <c r="N201" s="251">
        <f>I201/$I$249</f>
        <v>2.3528507738276088E-3</v>
      </c>
      <c r="O201" s="251">
        <f t="shared" ref="O201:O247" si="16">O200+N201</f>
        <v>0.72264152486594091</v>
      </c>
      <c r="P201" s="252" t="s">
        <v>1916</v>
      </c>
      <c r="Q201" s="47"/>
      <c r="R201" s="47"/>
      <c r="S201" s="47"/>
      <c r="T201" s="47"/>
      <c r="U201" s="65"/>
      <c r="V201" s="64"/>
      <c r="W201" s="64"/>
    </row>
    <row r="202" spans="1:23" ht="38.25" x14ac:dyDescent="0.2">
      <c r="A202" s="39" t="s">
        <v>322</v>
      </c>
      <c r="B202" s="40">
        <v>170530</v>
      </c>
      <c r="C202" s="40" t="s">
        <v>19</v>
      </c>
      <c r="D202" s="41" t="str">
        <f>VLOOKUP(B202,'SERVIÇOS JUNHO-2025'!$A$1:$E$8877,3,0)</f>
        <v>Cuba em aço inox nº 02(dim.560x340x150)mm, marcas de referência Franke, Strake, tramontina, inclusive válvula de metal 31/2" e sifão cromado 1 x 1/2", excl. torneira</v>
      </c>
      <c r="E202" s="40" t="str">
        <f>VLOOKUP(B202,'SERVIÇOS JUNHO-2025'!$A$1:$E$8877,4,0)</f>
        <v>und</v>
      </c>
      <c r="F202" s="42">
        <f>VLOOKUP(B202,'MEMO CALCULO '!$B:$G,6,0)</f>
        <v>4</v>
      </c>
      <c r="G202" s="43">
        <f>VLOOKUP(B202,'SERVIÇOS JUNHO-2025'!$A$1:$E$8877,5,0)</f>
        <v>388.33</v>
      </c>
      <c r="H202" s="44">
        <f t="shared" si="14"/>
        <v>510.11028800000003</v>
      </c>
      <c r="I202" s="250">
        <f t="shared" si="15"/>
        <v>2040.4411520000001</v>
      </c>
      <c r="K202" s="62"/>
      <c r="L202" s="63"/>
      <c r="M202" s="64"/>
      <c r="N202" s="251">
        <f>I202/$I$249</f>
        <v>2.3881102929175087E-4</v>
      </c>
      <c r="O202" s="251">
        <f t="shared" si="16"/>
        <v>0.72288033589523271</v>
      </c>
      <c r="P202" s="252" t="s">
        <v>1916</v>
      </c>
      <c r="Q202" s="47"/>
      <c r="R202" s="47"/>
      <c r="S202" s="47"/>
      <c r="T202" s="47"/>
      <c r="U202" s="65"/>
      <c r="V202" s="64"/>
      <c r="W202" s="64"/>
    </row>
    <row r="203" spans="1:23" ht="51" x14ac:dyDescent="0.2">
      <c r="A203" s="39" t="s">
        <v>323</v>
      </c>
      <c r="B203" s="40">
        <v>170133</v>
      </c>
      <c r="C203" s="40" t="s">
        <v>19</v>
      </c>
      <c r="D203" s="41" t="str">
        <f>VLOOKUP(B203,'SERVIÇOS JUNHO-2025'!$A$1:$E$8877,3,0)</f>
        <v>Cuba de louça branca de embutir oval - L37 - Deca ou equivalente, inclusive válvula de saída cromada 1?, sifão em metálico tipo copo cromado 1? x 1/2" e engate flexível trançado inox 1/2? x 30cm, exclusive torneira</v>
      </c>
      <c r="E203" s="40" t="str">
        <f>VLOOKUP(B203,'SERVIÇOS JUNHO-2025'!$A$1:$E$8877,4,0)</f>
        <v>und</v>
      </c>
      <c r="F203" s="42">
        <f>VLOOKUP(B203,'MEMO CALCULO '!$B:$G,6,0)</f>
        <v>30</v>
      </c>
      <c r="G203" s="43">
        <f>VLOOKUP(B203,'SERVIÇOS JUNHO-2025'!$A$1:$E$8877,5,0)</f>
        <v>387.03</v>
      </c>
      <c r="H203" s="44">
        <f t="shared" si="14"/>
        <v>508.40260799999999</v>
      </c>
      <c r="I203" s="250">
        <f t="shared" si="15"/>
        <v>15252.078239999999</v>
      </c>
      <c r="K203" s="62"/>
      <c r="L203" s="63"/>
      <c r="M203" s="64"/>
      <c r="N203" s="251">
        <f>I203/$I$249</f>
        <v>1.7850867689874527E-3</v>
      </c>
      <c r="O203" s="251">
        <f t="shared" si="16"/>
        <v>0.72466542266422018</v>
      </c>
      <c r="P203" s="252" t="s">
        <v>1916</v>
      </c>
      <c r="Q203" s="47"/>
      <c r="R203" s="47"/>
      <c r="S203" s="47"/>
      <c r="T203" s="47"/>
      <c r="U203" s="65"/>
      <c r="V203" s="64"/>
      <c r="W203" s="64"/>
    </row>
    <row r="204" spans="1:23" ht="63.75" x14ac:dyDescent="0.2">
      <c r="A204" s="39" t="s">
        <v>324</v>
      </c>
      <c r="B204" s="40">
        <v>170128</v>
      </c>
      <c r="C204" s="40" t="s">
        <v>19</v>
      </c>
      <c r="D204" s="41" t="str">
        <f>VLOOKUP(B204,'SERVIÇOS JUNHO-2025'!$A$1:$E$8877,3,0)</f>
        <v>Lavatório de louça branca com coluna suspensa, Vogue Plus Confort - L51+CS1V para portadores de necessidades especiais - DECA, inclusive válvula de saída cromada 1?, sifão em metal cromado 1? x 1/2", engate flexível trançado inox 1/2? x 30cm e parafusos para fixação, exclusive torneira</v>
      </c>
      <c r="E204" s="40" t="str">
        <f>VLOOKUP(B204,'SERVIÇOS JUNHO-2025'!$A$1:$E$8877,4,0)</f>
        <v>und</v>
      </c>
      <c r="F204" s="42">
        <f>VLOOKUP(B204,'MEMO CALCULO '!$B:$G,6,0)</f>
        <v>2</v>
      </c>
      <c r="G204" s="43">
        <f>VLOOKUP(B204,'SERVIÇOS JUNHO-2025'!$A$1:$E$8877,5,0)</f>
        <v>1389.09</v>
      </c>
      <c r="H204" s="44">
        <f t="shared" si="14"/>
        <v>1824.7086240000001</v>
      </c>
      <c r="I204" s="250">
        <f t="shared" si="15"/>
        <v>3649.4172480000002</v>
      </c>
      <c r="K204" s="62"/>
      <c r="L204" s="63"/>
      <c r="M204" s="64"/>
      <c r="N204" s="251">
        <f>I204/$I$249</f>
        <v>4.2712385429773418E-4</v>
      </c>
      <c r="O204" s="251">
        <f t="shared" si="16"/>
        <v>0.72509254651851796</v>
      </c>
      <c r="P204" s="252" t="s">
        <v>1916</v>
      </c>
      <c r="Q204" s="47"/>
      <c r="R204" s="47"/>
      <c r="S204" s="47"/>
      <c r="T204" s="47"/>
      <c r="U204" s="65"/>
      <c r="V204" s="64"/>
      <c r="W204" s="64"/>
    </row>
    <row r="205" spans="1:23" ht="51" x14ac:dyDescent="0.2">
      <c r="A205" s="39" t="s">
        <v>325</v>
      </c>
      <c r="B205" s="40">
        <v>170132</v>
      </c>
      <c r="C205" s="40" t="s">
        <v>19</v>
      </c>
      <c r="D205" s="41" t="str">
        <f>VLOOKUP(B205,'SERVIÇOS JUNHO-2025'!$A$1:$E$8877,3,0)</f>
        <v>Lavatório suspenso de canto - L76 - Deca ou equivalente, para portadores de necessidades especiais, inclusive válvula de saída cromada 1?, sifão em metal cromado 1? x 1/2", engate flexível trançado inox 1/2? x 30cm e parafusos para fixação, exclusive torneira</v>
      </c>
      <c r="E205" s="40" t="str">
        <f>VLOOKUP(B205,'SERVIÇOS JUNHO-2025'!$A$1:$E$8877,4,0)</f>
        <v>und</v>
      </c>
      <c r="F205" s="42">
        <f>VLOOKUP(B205,'MEMO CALCULO '!$B:$G,6,0)</f>
        <v>2</v>
      </c>
      <c r="G205" s="43">
        <f>VLOOKUP(B205,'SERVIÇOS JUNHO-2025'!$A$1:$E$8877,5,0)</f>
        <v>2133.5</v>
      </c>
      <c r="H205" s="44">
        <f t="shared" si="14"/>
        <v>2802.5656000000004</v>
      </c>
      <c r="I205" s="250">
        <f t="shared" si="15"/>
        <v>5605.1312000000007</v>
      </c>
      <c r="K205" s="62"/>
      <c r="L205" s="63"/>
      <c r="M205" s="64"/>
      <c r="N205" s="251">
        <f>I205/$I$249</f>
        <v>6.5601850358451639E-4</v>
      </c>
      <c r="O205" s="251">
        <f t="shared" si="16"/>
        <v>0.7257485650221025</v>
      </c>
      <c r="P205" s="252" t="s">
        <v>1916</v>
      </c>
      <c r="Q205" s="47"/>
      <c r="R205" s="47"/>
      <c r="S205" s="47"/>
      <c r="T205" s="47"/>
      <c r="U205" s="65"/>
      <c r="V205" s="64"/>
      <c r="W205" s="64"/>
    </row>
    <row r="206" spans="1:23" ht="38.25" x14ac:dyDescent="0.2">
      <c r="A206" s="39" t="s">
        <v>326</v>
      </c>
      <c r="B206" s="40">
        <v>170514</v>
      </c>
      <c r="C206" s="40" t="s">
        <v>19</v>
      </c>
      <c r="D206" s="41" t="str">
        <f>VLOOKUP(B206,'SERVIÇOS JUNHO-2025'!$A$1:$E$8877,3,0)</f>
        <v>Tanque simples de aço inox Fischer, mod. TQ1-S AISI 304, ou equivalente nas marcas Metalpress ou Mekal, inclusive válvula de metal 1 1/4" e sifão cromado 2", excl. torneira</v>
      </c>
      <c r="E206" s="40" t="str">
        <f>VLOOKUP(B206,'SERVIÇOS JUNHO-2025'!$A$1:$E$8877,4,0)</f>
        <v>und</v>
      </c>
      <c r="F206" s="42">
        <f>VLOOKUP(B206,'MEMO CALCULO '!$B:$G,6,0)</f>
        <v>2</v>
      </c>
      <c r="G206" s="43">
        <f>VLOOKUP(B206,'SERVIÇOS JUNHO-2025'!$A$1:$E$8877,5,0)</f>
        <v>1923.07</v>
      </c>
      <c r="H206" s="44">
        <f t="shared" si="14"/>
        <v>2526.1447520000002</v>
      </c>
      <c r="I206" s="250">
        <f t="shared" si="15"/>
        <v>5052.2895040000003</v>
      </c>
      <c r="K206" s="62"/>
      <c r="L206" s="63"/>
      <c r="M206" s="64"/>
      <c r="N206" s="251">
        <f>I206/$I$249</f>
        <v>5.9131450840790997E-4</v>
      </c>
      <c r="O206" s="251">
        <f t="shared" si="16"/>
        <v>0.72633987953051038</v>
      </c>
      <c r="P206" s="252" t="s">
        <v>1916</v>
      </c>
      <c r="Q206" s="47"/>
      <c r="R206" s="47"/>
      <c r="S206" s="47"/>
      <c r="T206" s="47"/>
      <c r="U206" s="65"/>
      <c r="V206" s="64"/>
      <c r="W206" s="64"/>
    </row>
    <row r="207" spans="1:23" ht="38.25" x14ac:dyDescent="0.2">
      <c r="A207" s="39" t="s">
        <v>327</v>
      </c>
      <c r="B207" s="40">
        <v>170134</v>
      </c>
      <c r="C207" s="40" t="s">
        <v>19</v>
      </c>
      <c r="D207" s="41" t="str">
        <f>VLOOKUP(B207,'SERVIÇOS JUNHO-2025'!$A$1:$E$8877,3,0)</f>
        <v>Bacia convencional de louça branca- Ravena - P9 - Deca ou equivalente, inclusive assento plástico, tubo de ligação metal cromado com canopla, anel de vedação e parafusos para fixação</v>
      </c>
      <c r="E207" s="40" t="str">
        <f>VLOOKUP(B207,'SERVIÇOS JUNHO-2025'!$A$1:$E$8877,4,0)</f>
        <v>und</v>
      </c>
      <c r="F207" s="42">
        <f>VLOOKUP(B207,'MEMO CALCULO '!$B:$G,6,0)</f>
        <v>24</v>
      </c>
      <c r="G207" s="43">
        <f>VLOOKUP(B207,'SERVIÇOS JUNHO-2025'!$A$1:$E$8877,5,0)</f>
        <v>789.14</v>
      </c>
      <c r="H207" s="44">
        <f t="shared" si="14"/>
        <v>1036.6143040000002</v>
      </c>
      <c r="I207" s="250">
        <f t="shared" si="15"/>
        <v>24878.743296000004</v>
      </c>
      <c r="K207" s="62"/>
      <c r="L207" s="63"/>
      <c r="M207" s="64"/>
      <c r="N207" s="251">
        <f>I207/$I$249</f>
        <v>2.9117812528822234E-3</v>
      </c>
      <c r="O207" s="251">
        <f t="shared" si="16"/>
        <v>0.72925166078339265</v>
      </c>
      <c r="P207" s="252" t="s">
        <v>1916</v>
      </c>
      <c r="Q207" s="47"/>
      <c r="R207" s="47"/>
      <c r="S207" s="47"/>
      <c r="T207" s="47"/>
      <c r="U207" s="65"/>
      <c r="V207" s="64"/>
      <c r="W207" s="64"/>
    </row>
    <row r="208" spans="1:23" ht="63.75" x14ac:dyDescent="0.2">
      <c r="A208" s="39" t="s">
        <v>328</v>
      </c>
      <c r="B208" s="40">
        <v>170135</v>
      </c>
      <c r="C208" s="40" t="s">
        <v>19</v>
      </c>
      <c r="D208" s="41" t="str">
        <f>VLOOKUP(B208,'SERVIÇOS JUNHO-2025'!$A$1:$E$8877,3,0)</f>
        <v>Bacia convencional de louça branca com abertura frontal para portadores de necessidades especiais, Vogue Plus Conforto - P51, inclusive assento em poliéster com abertura, ref. AP51 - Deca ou equivalente, tubo de ligação metal cromado com canopla, anel de vedação e parafusos para fixação</v>
      </c>
      <c r="E208" s="40" t="str">
        <f>VLOOKUP(B208,'SERVIÇOS JUNHO-2025'!$A$1:$E$8877,4,0)</f>
        <v>und</v>
      </c>
      <c r="F208" s="42">
        <f>VLOOKUP(B208,'MEMO CALCULO '!$B:$G,6,0)</f>
        <v>2</v>
      </c>
      <c r="G208" s="43">
        <f>VLOOKUP(B208,'SERVIÇOS JUNHO-2025'!$A$1:$E$8877,5,0)</f>
        <v>3842.48</v>
      </c>
      <c r="H208" s="44">
        <f t="shared" si="14"/>
        <v>5047.4817280000007</v>
      </c>
      <c r="I208" s="250">
        <f t="shared" si="15"/>
        <v>10094.963456000001</v>
      </c>
      <c r="K208" s="62"/>
      <c r="L208" s="63"/>
      <c r="M208" s="64"/>
      <c r="N208" s="251">
        <f>I208/$I$249</f>
        <v>1.1815036229920002E-3</v>
      </c>
      <c r="O208" s="251">
        <f t="shared" si="16"/>
        <v>0.73043316440638462</v>
      </c>
      <c r="P208" s="252" t="s">
        <v>1916</v>
      </c>
      <c r="Q208" s="47"/>
      <c r="R208" s="47"/>
      <c r="S208" s="47"/>
      <c r="T208" s="47"/>
      <c r="U208" s="65"/>
      <c r="V208" s="64"/>
      <c r="W208" s="64"/>
    </row>
    <row r="209" spans="1:23" ht="25.5" x14ac:dyDescent="0.2">
      <c r="A209" s="39" t="s">
        <v>329</v>
      </c>
      <c r="B209" s="40">
        <v>170353</v>
      </c>
      <c r="C209" s="40" t="s">
        <v>19</v>
      </c>
      <c r="D209" s="41" t="str">
        <f>VLOOKUP(B209,'SERVIÇOS JUNHO-2025'!$A$1:$E$8877,3,0)</f>
        <v>Torneira para lavatório de parede sistema antivandalismo Biopress 1182-AV-BIO-140 ? Fabrimar ou equivalente</v>
      </c>
      <c r="E209" s="40" t="str">
        <f>VLOOKUP(B209,'SERVIÇOS JUNHO-2025'!$A$1:$E$8877,4,0)</f>
        <v>und</v>
      </c>
      <c r="F209" s="42">
        <f>VLOOKUP(B209,'MEMO CALCULO '!$B:$G,6,0)</f>
        <v>30</v>
      </c>
      <c r="G209" s="43">
        <f>VLOOKUP(B209,'SERVIÇOS JUNHO-2025'!$A$1:$E$8877,5,0)</f>
        <v>514.29999999999995</v>
      </c>
      <c r="H209" s="44">
        <f t="shared" si="14"/>
        <v>675.58447999999999</v>
      </c>
      <c r="I209" s="250">
        <f t="shared" si="15"/>
        <v>20267.5344</v>
      </c>
      <c r="K209" s="62"/>
      <c r="L209" s="63"/>
      <c r="M209" s="64"/>
      <c r="N209" s="251">
        <f>I209/$I$249</f>
        <v>2.3720903425839004E-3</v>
      </c>
      <c r="O209" s="251">
        <f t="shared" si="16"/>
        <v>0.73280525474896852</v>
      </c>
      <c r="P209" s="252" t="s">
        <v>1916</v>
      </c>
      <c r="Q209" s="47"/>
      <c r="R209" s="47"/>
      <c r="S209" s="47"/>
      <c r="T209" s="47"/>
      <c r="U209" s="65"/>
      <c r="V209" s="64"/>
      <c r="W209" s="64"/>
    </row>
    <row r="210" spans="1:23" ht="25.5" x14ac:dyDescent="0.2">
      <c r="A210" s="39" t="s">
        <v>330</v>
      </c>
      <c r="B210" s="40">
        <v>170304</v>
      </c>
      <c r="C210" s="40" t="s">
        <v>19</v>
      </c>
      <c r="D210" s="41" t="str">
        <f>VLOOKUP(B210,'SERVIÇOS JUNHO-2025'!$A$1:$E$8877,3,0)</f>
        <v>Torneira bica baixa de mesa para lavatório PressMatic Alfa - Docol, Decamatic Smart - Deca ou equivalente</v>
      </c>
      <c r="E210" s="40" t="str">
        <f>VLOOKUP(B210,'SERVIÇOS JUNHO-2025'!$A$1:$E$8877,4,0)</f>
        <v>und</v>
      </c>
      <c r="F210" s="42">
        <f>VLOOKUP(B210,'MEMO CALCULO '!$B:$G,6,0)</f>
        <v>4</v>
      </c>
      <c r="G210" s="43">
        <f>VLOOKUP(B210,'SERVIÇOS JUNHO-2025'!$A$1:$E$8877,5,0)</f>
        <v>243.88</v>
      </c>
      <c r="H210" s="44">
        <f t="shared" si="14"/>
        <v>320.36076800000001</v>
      </c>
      <c r="I210" s="250">
        <f t="shared" si="15"/>
        <v>1281.443072</v>
      </c>
      <c r="K210" s="62"/>
      <c r="L210" s="63"/>
      <c r="M210" s="64"/>
      <c r="N210" s="251">
        <f>I210/$I$249</f>
        <v>1.4997871352631062E-4</v>
      </c>
      <c r="O210" s="251">
        <f t="shared" si="16"/>
        <v>0.7329552334624948</v>
      </c>
      <c r="P210" s="252" t="s">
        <v>1916</v>
      </c>
      <c r="Q210" s="47"/>
      <c r="R210" s="47"/>
      <c r="S210" s="47"/>
      <c r="T210" s="47"/>
      <c r="U210" s="65"/>
      <c r="V210" s="64"/>
      <c r="W210" s="64"/>
    </row>
    <row r="211" spans="1:23" ht="25.5" x14ac:dyDescent="0.2">
      <c r="A211" s="39" t="s">
        <v>331</v>
      </c>
      <c r="B211" s="40">
        <v>170306</v>
      </c>
      <c r="C211" s="40" t="s">
        <v>19</v>
      </c>
      <c r="D211" s="41" t="str">
        <f>VLOOKUP(B211,'SERVIÇOS JUNHO-2025'!$A$1:$E$8877,3,0)</f>
        <v>Torneira de parede para tanque longa 3/4" 1158 Primor - Docol ou equivalente</v>
      </c>
      <c r="E211" s="40" t="str">
        <f>VLOOKUP(B211,'SERVIÇOS JUNHO-2025'!$A$1:$E$8877,4,0)</f>
        <v>und</v>
      </c>
      <c r="F211" s="42">
        <f>VLOOKUP(B211,'MEMO CALCULO '!$B:$G,6,0)</f>
        <v>3</v>
      </c>
      <c r="G211" s="43">
        <f>VLOOKUP(B211,'SERVIÇOS JUNHO-2025'!$A$1:$E$8877,5,0)</f>
        <v>200</v>
      </c>
      <c r="H211" s="44">
        <f t="shared" si="14"/>
        <v>262.72000000000003</v>
      </c>
      <c r="I211" s="250">
        <f t="shared" si="15"/>
        <v>788.16000000000008</v>
      </c>
      <c r="K211" s="62"/>
      <c r="L211" s="63"/>
      <c r="M211" s="64"/>
      <c r="N211" s="251">
        <f>I211/$I$249</f>
        <v>9.2245395395057375E-5</v>
      </c>
      <c r="O211" s="251">
        <f t="shared" si="16"/>
        <v>0.7330474788578899</v>
      </c>
      <c r="P211" s="252" t="s">
        <v>1916</v>
      </c>
      <c r="Q211" s="47"/>
      <c r="R211" s="47"/>
      <c r="S211" s="47"/>
      <c r="T211" s="47"/>
      <c r="U211" s="65"/>
      <c r="V211" s="64"/>
      <c r="W211" s="64"/>
    </row>
    <row r="212" spans="1:23" ht="25.5" x14ac:dyDescent="0.2">
      <c r="A212" s="39" t="s">
        <v>332</v>
      </c>
      <c r="B212" s="40">
        <v>170351</v>
      </c>
      <c r="C212" s="40" t="s">
        <v>19</v>
      </c>
      <c r="D212" s="41" t="str">
        <f>VLOOKUP(B212,'SERVIÇOS JUNHO-2025'!$A$1:$E$8877,3,0)</f>
        <v>Torneira de parede para cozinha 1157-P-CR linha: Pratika ? Fabrimar ou equivalente</v>
      </c>
      <c r="E212" s="40" t="str">
        <f>VLOOKUP(B212,'SERVIÇOS JUNHO-2025'!$A$1:$E$8877,4,0)</f>
        <v>und</v>
      </c>
      <c r="F212" s="42">
        <f>VLOOKUP(B212,'MEMO CALCULO '!$B:$G,6,0)</f>
        <v>3</v>
      </c>
      <c r="G212" s="43">
        <f>VLOOKUP(B212,'SERVIÇOS JUNHO-2025'!$A$1:$E$8877,5,0)</f>
        <v>445.39</v>
      </c>
      <c r="H212" s="44">
        <f t="shared" si="14"/>
        <v>585.06430399999999</v>
      </c>
      <c r="I212" s="250">
        <f t="shared" si="15"/>
        <v>1755.192912</v>
      </c>
      <c r="K212" s="62"/>
      <c r="L212" s="63"/>
      <c r="M212" s="64"/>
      <c r="N212" s="251">
        <f>I212/$I$249</f>
        <v>2.0542588327502302E-4</v>
      </c>
      <c r="O212" s="251">
        <f t="shared" si="16"/>
        <v>0.73325290474116489</v>
      </c>
      <c r="P212" s="252" t="s">
        <v>1916</v>
      </c>
      <c r="Q212" s="47"/>
      <c r="R212" s="47"/>
      <c r="S212" s="47"/>
      <c r="T212" s="47"/>
      <c r="U212" s="65"/>
      <c r="V212" s="64"/>
      <c r="W212" s="64"/>
    </row>
    <row r="213" spans="1:23" x14ac:dyDescent="0.2">
      <c r="A213" s="39" t="s">
        <v>333</v>
      </c>
      <c r="B213" s="40">
        <v>170315</v>
      </c>
      <c r="C213" s="40" t="s">
        <v>19</v>
      </c>
      <c r="D213" s="41" t="str">
        <f>VLOOKUP(B213,'SERVIÇOS JUNHO-2025'!$A$1:$E$8877,3,0)</f>
        <v>Torneira de parede de cozinha bica alta 360º Gali - Docol ou equivalente</v>
      </c>
      <c r="E213" s="40" t="str">
        <f>VLOOKUP(B213,'SERVIÇOS JUNHO-2025'!$A$1:$E$8877,4,0)</f>
        <v>und</v>
      </c>
      <c r="F213" s="42">
        <f>VLOOKUP(B213,'MEMO CALCULO '!$B:$G,6,0)</f>
        <v>1</v>
      </c>
      <c r="G213" s="43">
        <f>VLOOKUP(B213,'SERVIÇOS JUNHO-2025'!$A$1:$E$8877,5,0)</f>
        <v>301.32</v>
      </c>
      <c r="H213" s="44">
        <f t="shared" si="14"/>
        <v>395.81395200000003</v>
      </c>
      <c r="I213" s="250">
        <f t="shared" si="15"/>
        <v>395.81395200000003</v>
      </c>
      <c r="K213" s="62"/>
      <c r="L213" s="63"/>
      <c r="M213" s="64"/>
      <c r="N213" s="251">
        <f>I213/$I$249</f>
        <v>4.6325637567397817E-5</v>
      </c>
      <c r="O213" s="251">
        <f t="shared" si="16"/>
        <v>0.73329923037873224</v>
      </c>
      <c r="P213" s="252" t="s">
        <v>1916</v>
      </c>
      <c r="Q213" s="47"/>
      <c r="R213" s="47"/>
      <c r="S213" s="47"/>
      <c r="T213" s="47"/>
      <c r="U213" s="65"/>
      <c r="V213" s="64"/>
      <c r="W213" s="64"/>
    </row>
    <row r="214" spans="1:23" x14ac:dyDescent="0.2">
      <c r="A214" s="39" t="s">
        <v>334</v>
      </c>
      <c r="B214" s="40">
        <v>170220</v>
      </c>
      <c r="C214" s="40" t="s">
        <v>19</v>
      </c>
      <c r="D214" s="41" t="str">
        <f>VLOOKUP(B214,'SERVIÇOS JUNHO-2025'!$A$1:$E$8877,3,0)</f>
        <v>Bancada de granito com espessura de 2 cm</v>
      </c>
      <c r="E214" s="40" t="str">
        <f>VLOOKUP(B214,'SERVIÇOS JUNHO-2025'!$A$1:$E$8877,4,0)</f>
        <v>m2</v>
      </c>
      <c r="F214" s="42">
        <f>VLOOKUP(B214,'MEMO CALCULO '!$B:$G,6,0)</f>
        <v>44.980000000000011</v>
      </c>
      <c r="G214" s="43">
        <f>VLOOKUP(B214,'SERVIÇOS JUNHO-2025'!$A$1:$E$8877,5,0)</f>
        <v>482.04</v>
      </c>
      <c r="H214" s="44">
        <f t="shared" si="14"/>
        <v>633.20774400000005</v>
      </c>
      <c r="I214" s="250">
        <f t="shared" si="15"/>
        <v>28481.684325120008</v>
      </c>
      <c r="K214" s="62"/>
      <c r="L214" s="63"/>
      <c r="M214" s="64"/>
      <c r="N214" s="251">
        <f>I214/$I$249</f>
        <v>3.3334655807043022E-3</v>
      </c>
      <c r="O214" s="251">
        <f t="shared" si="16"/>
        <v>0.73663269595943659</v>
      </c>
      <c r="P214" s="252" t="s">
        <v>1916</v>
      </c>
      <c r="Q214" s="47"/>
      <c r="R214" s="47"/>
      <c r="S214" s="47"/>
      <c r="T214" s="47"/>
      <c r="U214" s="65"/>
      <c r="V214" s="64"/>
      <c r="W214" s="64"/>
    </row>
    <row r="215" spans="1:23" x14ac:dyDescent="0.2">
      <c r="A215" s="39" t="s">
        <v>335</v>
      </c>
      <c r="B215" s="40">
        <v>180809</v>
      </c>
      <c r="C215" s="40" t="s">
        <v>19</v>
      </c>
      <c r="D215" s="41" t="str">
        <f>VLOOKUP(B215,'SERVIÇOS JUNHO-2025'!$A$1:$E$8877,3,0)</f>
        <v>Chuveiro elétrico tipo ducha Lorenzet ou Corona</v>
      </c>
      <c r="E215" s="40" t="str">
        <f>VLOOKUP(B215,'SERVIÇOS JUNHO-2025'!$A$1:$E$8877,4,0)</f>
        <v>und</v>
      </c>
      <c r="F215" s="42">
        <f>VLOOKUP(B215,'MEMO CALCULO '!$B:$G,6,0)</f>
        <v>4</v>
      </c>
      <c r="G215" s="43">
        <f>VLOOKUP(B215,'SERVIÇOS JUNHO-2025'!$A$1:$E$8877,5,0)</f>
        <v>109.15</v>
      </c>
      <c r="H215" s="44">
        <f t="shared" si="14"/>
        <v>143.37944000000002</v>
      </c>
      <c r="I215" s="250">
        <f t="shared" si="15"/>
        <v>573.51776000000007</v>
      </c>
      <c r="K215" s="62"/>
      <c r="L215" s="63"/>
      <c r="M215" s="64"/>
      <c r="N215" s="251">
        <f>I215/$I$249</f>
        <v>6.7123899382470084E-5</v>
      </c>
      <c r="O215" s="251">
        <f t="shared" si="16"/>
        <v>0.73669981985881905</v>
      </c>
      <c r="P215" s="252" t="s">
        <v>1916</v>
      </c>
      <c r="Q215" s="47"/>
      <c r="R215" s="47"/>
      <c r="S215" s="47"/>
      <c r="T215" s="47"/>
      <c r="U215" s="65"/>
      <c r="V215" s="64"/>
      <c r="W215" s="64"/>
    </row>
    <row r="216" spans="1:23" ht="38.25" x14ac:dyDescent="0.2">
      <c r="A216" s="39" t="s">
        <v>336</v>
      </c>
      <c r="B216" s="48">
        <v>170601</v>
      </c>
      <c r="C216" s="40" t="s">
        <v>19</v>
      </c>
      <c r="D216" s="41" t="str">
        <f>VLOOKUP(B216,'SERVIÇOS JUNHO-2025'!$A$1:$E$8877,3,0)</f>
        <v>Barra de apoio reta, em aço inox polido AISI 304, comprimento 40 cm, conforme requisitos de acessibilidade da NBR 9050 - fornecimento e instalação</v>
      </c>
      <c r="E216" s="40" t="str">
        <f>VLOOKUP(B216,'SERVIÇOS JUNHO-2025'!$A$1:$E$8877,4,0)</f>
        <v>und</v>
      </c>
      <c r="F216" s="42">
        <f>VLOOKUP(B216,'MEMO CALCULO '!$B:$G,6,0)</f>
        <v>4</v>
      </c>
      <c r="G216" s="43">
        <f>VLOOKUP(B216,'SERVIÇOS JUNHO-2025'!$A$1:$E$8877,5,0)</f>
        <v>127.39</v>
      </c>
      <c r="H216" s="44">
        <f t="shared" si="14"/>
        <v>167.33950400000001</v>
      </c>
      <c r="I216" s="250">
        <f t="shared" si="15"/>
        <v>669.35801600000002</v>
      </c>
      <c r="K216" s="62"/>
      <c r="L216" s="63"/>
      <c r="M216" s="64"/>
      <c r="N216" s="251">
        <f>I216/$I$249</f>
        <v>7.834093946250906E-5</v>
      </c>
      <c r="O216" s="251">
        <f t="shared" si="16"/>
        <v>0.73677816079828151</v>
      </c>
      <c r="P216" s="252" t="s">
        <v>1916</v>
      </c>
      <c r="Q216" s="47"/>
      <c r="R216" s="47"/>
      <c r="S216" s="47"/>
      <c r="T216" s="47"/>
      <c r="U216" s="65"/>
      <c r="V216" s="64"/>
      <c r="W216" s="64"/>
    </row>
    <row r="217" spans="1:23" ht="38.25" x14ac:dyDescent="0.2">
      <c r="A217" s="39" t="s">
        <v>337</v>
      </c>
      <c r="B217" s="48">
        <v>170615</v>
      </c>
      <c r="C217" s="40" t="s">
        <v>19</v>
      </c>
      <c r="D217" s="41" t="str">
        <f>VLOOKUP(B217,'SERVIÇOS JUNHO-2025'!$A$1:$E$8877,3,0)</f>
        <v>Barra de apoio reta, em aço inox polido AISI 304, comprimento 70 cm, conforme requisitos de acessibilidade da NBR 9050 - fornecimento e instalação</v>
      </c>
      <c r="E217" s="40" t="str">
        <f>VLOOKUP(B217,'SERVIÇOS JUNHO-2025'!$A$1:$E$8877,4,0)</f>
        <v>und</v>
      </c>
      <c r="F217" s="42">
        <f>VLOOKUP(B217,'MEMO CALCULO '!$B:$G,6,0)</f>
        <v>2</v>
      </c>
      <c r="G217" s="43">
        <f>VLOOKUP(B217,'SERVIÇOS JUNHO-2025'!$A$1:$E$8877,5,0)</f>
        <v>151.94999999999999</v>
      </c>
      <c r="H217" s="44">
        <f t="shared" si="14"/>
        <v>199.60151999999999</v>
      </c>
      <c r="I217" s="250">
        <f t="shared" si="15"/>
        <v>399.20303999999999</v>
      </c>
      <c r="K217" s="62"/>
      <c r="L217" s="63"/>
      <c r="M217" s="64"/>
      <c r="N217" s="251">
        <f>I217/$I$249</f>
        <v>4.6722292767596554E-5</v>
      </c>
      <c r="O217" s="251">
        <f t="shared" si="16"/>
        <v>0.7368248830910491</v>
      </c>
      <c r="P217" s="252" t="s">
        <v>1916</v>
      </c>
      <c r="Q217" s="47"/>
      <c r="R217" s="47"/>
      <c r="S217" s="47"/>
      <c r="T217" s="47"/>
      <c r="U217" s="65"/>
      <c r="V217" s="64"/>
      <c r="W217" s="64"/>
    </row>
    <row r="218" spans="1:23" ht="38.25" x14ac:dyDescent="0.2">
      <c r="A218" s="39" t="s">
        <v>338</v>
      </c>
      <c r="B218" s="48">
        <v>170603</v>
      </c>
      <c r="C218" s="40" t="s">
        <v>19</v>
      </c>
      <c r="D218" s="41" t="str">
        <f>VLOOKUP(B218,'SERVIÇOS JUNHO-2025'!$A$1:$E$8877,3,0)</f>
        <v>Barra de apoio reta, em aço inox polido AISI 304, comprimento 80 cm, conforme requisitos de acessibilidade da NBR 9050 - fornecimento e instalação</v>
      </c>
      <c r="E218" s="40" t="str">
        <f>VLOOKUP(B218,'SERVIÇOS JUNHO-2025'!$A$1:$E$8877,4,0)</f>
        <v>und</v>
      </c>
      <c r="F218" s="42">
        <f>VLOOKUP(B218,'MEMO CALCULO '!$B:$G,6,0)</f>
        <v>4</v>
      </c>
      <c r="G218" s="43">
        <f>VLOOKUP(B218,'SERVIÇOS JUNHO-2025'!$A$1:$E$8877,5,0)</f>
        <v>161.13</v>
      </c>
      <c r="H218" s="44">
        <f t="shared" si="14"/>
        <v>211.66036800000001</v>
      </c>
      <c r="I218" s="250">
        <f t="shared" si="15"/>
        <v>846.64147200000002</v>
      </c>
      <c r="K218" s="62"/>
      <c r="L218" s="63"/>
      <c r="M218" s="64"/>
      <c r="N218" s="251">
        <f>I218/$I$249</f>
        <v>9.9090003733370629E-5</v>
      </c>
      <c r="O218" s="251">
        <f t="shared" si="16"/>
        <v>0.73692397309478241</v>
      </c>
      <c r="P218" s="252" t="s">
        <v>1916</v>
      </c>
      <c r="Q218" s="47"/>
      <c r="R218" s="47"/>
      <c r="S218" s="47"/>
      <c r="T218" s="47"/>
      <c r="U218" s="65"/>
      <c r="V218" s="64"/>
      <c r="W218" s="64"/>
    </row>
    <row r="219" spans="1:23" ht="38.25" x14ac:dyDescent="0.2">
      <c r="A219" s="39" t="s">
        <v>339</v>
      </c>
      <c r="B219" s="48">
        <v>170352</v>
      </c>
      <c r="C219" s="40" t="s">
        <v>19</v>
      </c>
      <c r="D219" s="41" t="str">
        <f>VLOOKUP(B219,'SERVIÇOS JUNHO-2025'!$A$1:$E$8877,3,0)</f>
        <v>Válvula de descarga com acabamento canopla metal cromado sistema antivandalismo, diâmetro 1.1/2" (40mm), referência Docol, Deca ou equivalente</v>
      </c>
      <c r="E219" s="40" t="str">
        <f>VLOOKUP(B219,'SERVIÇOS JUNHO-2025'!$A$1:$E$8877,4,0)</f>
        <v>und</v>
      </c>
      <c r="F219" s="42">
        <f>VLOOKUP(B219,'MEMO CALCULO '!$B:$G,6,0)</f>
        <v>26</v>
      </c>
      <c r="G219" s="43">
        <f>VLOOKUP(B219,'SERVIÇOS JUNHO-2025'!$A$1:$E$8877,5,0)</f>
        <v>577.86</v>
      </c>
      <c r="H219" s="44">
        <f t="shared" si="14"/>
        <v>759.07689600000003</v>
      </c>
      <c r="I219" s="250">
        <f t="shared" si="15"/>
        <v>19735.999296000002</v>
      </c>
      <c r="K219" s="62"/>
      <c r="L219" s="63"/>
      <c r="M219" s="64"/>
      <c r="N219" s="251">
        <f>I219/$I$249</f>
        <v>2.3098800479294736E-3</v>
      </c>
      <c r="O219" s="251">
        <f t="shared" si="16"/>
        <v>0.73923385314271184</v>
      </c>
      <c r="P219" s="252" t="s">
        <v>1916</v>
      </c>
      <c r="Q219" s="47"/>
      <c r="R219" s="47"/>
      <c r="S219" s="47"/>
      <c r="T219" s="47"/>
      <c r="U219" s="65"/>
      <c r="V219" s="64"/>
      <c r="W219" s="64"/>
    </row>
    <row r="220" spans="1:23" x14ac:dyDescent="0.2">
      <c r="A220" s="39" t="s">
        <v>340</v>
      </c>
      <c r="B220" s="48" t="s">
        <v>341</v>
      </c>
      <c r="C220" s="85"/>
      <c r="D220" s="57" t="s">
        <v>342</v>
      </c>
      <c r="E220" s="40" t="s">
        <v>121</v>
      </c>
      <c r="F220" s="42">
        <f>VLOOKUP(B220,'MEMO CALCULO '!$B:$G,6,0)</f>
        <v>26</v>
      </c>
      <c r="G220" s="43">
        <f>'COMP.23_PAPEL'!J20</f>
        <v>94.374926308800013</v>
      </c>
      <c r="H220" s="44">
        <f t="shared" si="14"/>
        <v>123.9709031992397</v>
      </c>
      <c r="I220" s="250">
        <f t="shared" si="15"/>
        <v>3223.243483180232</v>
      </c>
      <c r="K220" s="62"/>
      <c r="L220" s="63"/>
      <c r="M220" s="64"/>
      <c r="N220" s="251">
        <f>I220/$I$249</f>
        <v>3.772449370185019E-4</v>
      </c>
      <c r="O220" s="251">
        <f t="shared" si="16"/>
        <v>0.73961109807973036</v>
      </c>
      <c r="P220" s="252" t="s">
        <v>1916</v>
      </c>
      <c r="Q220" s="47"/>
      <c r="R220" s="47"/>
      <c r="S220" s="47"/>
      <c r="T220" s="47"/>
      <c r="U220" s="65"/>
      <c r="V220" s="64"/>
      <c r="W220" s="64"/>
    </row>
    <row r="221" spans="1:23" ht="25.5" x14ac:dyDescent="0.2">
      <c r="A221" s="39" t="s">
        <v>343</v>
      </c>
      <c r="B221" s="48" t="s">
        <v>344</v>
      </c>
      <c r="C221" s="85"/>
      <c r="D221" s="57" t="s">
        <v>345</v>
      </c>
      <c r="E221" s="40" t="s">
        <v>121</v>
      </c>
      <c r="F221" s="42">
        <f>VLOOKUP(B221,'MEMO CALCULO '!$B:$G,6,0)</f>
        <v>12</v>
      </c>
      <c r="G221" s="43">
        <f>'COMP.24_SABONETEIRA'!J20</f>
        <v>91.744926308800004</v>
      </c>
      <c r="H221" s="44">
        <f t="shared" si="14"/>
        <v>120.5161351992397</v>
      </c>
      <c r="I221" s="250">
        <f t="shared" si="15"/>
        <v>1446.1936223908765</v>
      </c>
      <c r="K221" s="62"/>
      <c r="L221" s="63"/>
      <c r="M221" s="64"/>
      <c r="N221" s="251">
        <f>I221/$I$249</f>
        <v>1.6926094005691319E-4</v>
      </c>
      <c r="O221" s="251">
        <f t="shared" si="16"/>
        <v>0.73978035901978723</v>
      </c>
      <c r="P221" s="252" t="s">
        <v>1916</v>
      </c>
      <c r="Q221" s="47"/>
      <c r="R221" s="47"/>
      <c r="S221" s="47"/>
      <c r="T221" s="47"/>
      <c r="U221" s="65"/>
      <c r="V221" s="64"/>
      <c r="W221" s="64"/>
    </row>
    <row r="222" spans="1:23" x14ac:dyDescent="0.2">
      <c r="A222" s="39" t="s">
        <v>346</v>
      </c>
      <c r="B222" s="48" t="s">
        <v>347</v>
      </c>
      <c r="C222" s="85"/>
      <c r="D222" s="57" t="s">
        <v>348</v>
      </c>
      <c r="E222" s="40" t="s">
        <v>121</v>
      </c>
      <c r="F222" s="42">
        <f>VLOOKUP(B222,'MEMO CALCULO '!$B:$G,6,0)</f>
        <v>12</v>
      </c>
      <c r="G222" s="43">
        <f>'COMP.25_DISPENSER PAPEL'!J20</f>
        <v>94.374926308800013</v>
      </c>
      <c r="H222" s="44">
        <f t="shared" si="14"/>
        <v>123.9709031992397</v>
      </c>
      <c r="I222" s="250">
        <f t="shared" si="15"/>
        <v>1487.6508383908763</v>
      </c>
      <c r="K222" s="62"/>
      <c r="L222" s="63"/>
      <c r="M222" s="64"/>
      <c r="N222" s="251">
        <f>I222/$I$249</f>
        <v>1.7411304785469318E-4</v>
      </c>
      <c r="O222" s="251">
        <f t="shared" si="16"/>
        <v>0.73995447206764187</v>
      </c>
      <c r="P222" s="252" t="s">
        <v>1916</v>
      </c>
      <c r="Q222" s="47"/>
      <c r="R222" s="47"/>
      <c r="S222" s="47"/>
      <c r="T222" s="47"/>
      <c r="U222" s="65"/>
      <c r="V222" s="64"/>
      <c r="W222" s="64"/>
    </row>
    <row r="223" spans="1:23" ht="25.5" x14ac:dyDescent="0.2">
      <c r="A223" s="39" t="s">
        <v>349</v>
      </c>
      <c r="B223" s="48" t="s">
        <v>350</v>
      </c>
      <c r="C223" s="85"/>
      <c r="D223" s="57" t="s">
        <v>351</v>
      </c>
      <c r="E223" s="40" t="s">
        <v>50</v>
      </c>
      <c r="F223" s="42">
        <f>VLOOKUP(B223,'MEMO CALCULO '!$B:$G,6,0)</f>
        <v>150.20000000000002</v>
      </c>
      <c r="G223" s="43">
        <f>'COMP.26_SUPORTE'!J21</f>
        <v>33.707825</v>
      </c>
      <c r="H223" s="44">
        <f t="shared" si="14"/>
        <v>44.27859892</v>
      </c>
      <c r="I223" s="250">
        <f t="shared" si="15"/>
        <v>6650.6455577840006</v>
      </c>
      <c r="K223" s="62"/>
      <c r="L223" s="63"/>
      <c r="M223" s="64"/>
      <c r="N223" s="251">
        <f>I223/$I$249</f>
        <v>7.7838437513977744E-4</v>
      </c>
      <c r="O223" s="251">
        <f t="shared" si="16"/>
        <v>0.74073285644278164</v>
      </c>
      <c r="P223" s="252" t="s">
        <v>1916</v>
      </c>
      <c r="Q223" s="47"/>
      <c r="R223" s="47"/>
      <c r="S223" s="47"/>
      <c r="T223" s="47"/>
      <c r="U223" s="65"/>
      <c r="V223" s="64"/>
      <c r="W223" s="64"/>
    </row>
    <row r="224" spans="1:23" ht="38.25" x14ac:dyDescent="0.2">
      <c r="A224" s="39" t="s">
        <v>352</v>
      </c>
      <c r="B224" s="48" t="s">
        <v>353</v>
      </c>
      <c r="C224" s="85"/>
      <c r="D224" s="57" t="s">
        <v>354</v>
      </c>
      <c r="E224" s="48" t="s">
        <v>121</v>
      </c>
      <c r="F224" s="42">
        <f>VLOOKUP(B224,'MEMO CALCULO '!$B:$G,6,0)</f>
        <v>1</v>
      </c>
      <c r="G224" s="43">
        <f>'COMP.27_TANQUE'!J45</f>
        <v>1265.5787426457</v>
      </c>
      <c r="H224" s="44">
        <f t="shared" si="14"/>
        <v>1662.4642363393916</v>
      </c>
      <c r="I224" s="250">
        <f t="shared" si="15"/>
        <v>1662.4642363393916</v>
      </c>
      <c r="K224" s="62"/>
      <c r="L224" s="63"/>
      <c r="M224" s="64"/>
      <c r="N224" s="251">
        <f>I224/$I$249</f>
        <v>1.9457301919822027E-4</v>
      </c>
      <c r="O224" s="251">
        <f t="shared" si="16"/>
        <v>0.74092742946197987</v>
      </c>
      <c r="P224" s="252" t="s">
        <v>1916</v>
      </c>
      <c r="Q224" s="47"/>
      <c r="R224" s="47"/>
      <c r="S224" s="47"/>
      <c r="T224" s="47"/>
      <c r="U224" s="65"/>
      <c r="V224" s="64"/>
      <c r="W224" s="64"/>
    </row>
    <row r="225" spans="1:23" ht="38.25" x14ac:dyDescent="0.2">
      <c r="A225" s="39" t="s">
        <v>356</v>
      </c>
      <c r="B225" s="40">
        <v>200738</v>
      </c>
      <c r="C225" s="40" t="s">
        <v>19</v>
      </c>
      <c r="D225" s="41" t="str">
        <f>VLOOKUP(B225,'SERVIÇOS JUNHO-2025'!$A$1:$E$8877,3,0)</f>
        <v>Estrut. metálica p/ quadra poliesp. coberta constituída por perfis formados a frio, aço estrutural ASTM A-570 G33 (terças) ASTM A-36 (demais perfis) c/ o sistema de trat. e pint conf descrito em notas da planilha</v>
      </c>
      <c r="E225" s="40" t="str">
        <f>VLOOKUP(B225,'SERVIÇOS JUNHO-2025'!$A$1:$E$8877,4,0)</f>
        <v>kg</v>
      </c>
      <c r="F225" s="42">
        <f>VLOOKUP(B225,'MEMO CALCULO '!$B:$G,6,0)</f>
        <v>14275.25</v>
      </c>
      <c r="G225" s="43">
        <f>VLOOKUP(B225,'SERVIÇOS JUNHO-2025'!$A$1:$E$8877,5,0)</f>
        <v>38.32</v>
      </c>
      <c r="H225" s="44">
        <f t="shared" si="14"/>
        <v>50.337152000000003</v>
      </c>
      <c r="I225" s="250">
        <f t="shared" si="15"/>
        <v>718575.42908800009</v>
      </c>
      <c r="K225" s="62"/>
      <c r="L225" s="63"/>
      <c r="M225" s="64"/>
      <c r="N225" s="251">
        <f>I225/$I$249</f>
        <v>8.4101292348502305E-2</v>
      </c>
      <c r="O225" s="251">
        <f t="shared" si="16"/>
        <v>0.82502872181048215</v>
      </c>
      <c r="P225" s="252" t="s">
        <v>1917</v>
      </c>
      <c r="Q225" s="47"/>
      <c r="R225" s="47"/>
      <c r="S225" s="47"/>
      <c r="T225" s="47"/>
      <c r="U225" s="65"/>
      <c r="V225" s="64"/>
      <c r="W225" s="64"/>
    </row>
    <row r="226" spans="1:23" x14ac:dyDescent="0.2">
      <c r="A226" s="39" t="s">
        <v>357</v>
      </c>
      <c r="B226" s="40">
        <v>90302</v>
      </c>
      <c r="C226" s="40" t="s">
        <v>19</v>
      </c>
      <c r="D226" s="41" t="str">
        <f>VLOOKUP(B226,'SERVIÇOS JUNHO-2025'!$A$1:$E$8877,3,0)</f>
        <v>Rufo de chapa metálica nº 26 com largura de 30 cm</v>
      </c>
      <c r="E226" s="40" t="str">
        <f>VLOOKUP(B226,'SERVIÇOS JUNHO-2025'!$A$1:$E$8877,4,0)</f>
        <v>m</v>
      </c>
      <c r="F226" s="42">
        <f>VLOOKUP(B226,'MEMO CALCULO '!$B:$G,6,0)</f>
        <v>142.91</v>
      </c>
      <c r="G226" s="43">
        <f>VLOOKUP(B226,'SERVIÇOS JUNHO-2025'!$A$1:$E$8877,5,0)</f>
        <v>40.58</v>
      </c>
      <c r="H226" s="44">
        <f t="shared" si="14"/>
        <v>53.305888000000003</v>
      </c>
      <c r="I226" s="250">
        <f t="shared" si="15"/>
        <v>7617.9444540800005</v>
      </c>
      <c r="K226" s="62"/>
      <c r="L226" s="63"/>
      <c r="M226" s="64"/>
      <c r="N226" s="251">
        <f>I226/$I$249</f>
        <v>8.9159599353455402E-4</v>
      </c>
      <c r="O226" s="251">
        <f t="shared" si="16"/>
        <v>0.82592031780401665</v>
      </c>
      <c r="P226" s="252" t="s">
        <v>1917</v>
      </c>
      <c r="Q226" s="47"/>
      <c r="R226" s="47"/>
      <c r="S226" s="47"/>
      <c r="T226" s="47"/>
      <c r="U226" s="65"/>
      <c r="V226" s="64"/>
      <c r="W226" s="64"/>
    </row>
    <row r="227" spans="1:23" x14ac:dyDescent="0.2">
      <c r="A227" s="39" t="s">
        <v>358</v>
      </c>
      <c r="B227" s="40">
        <v>90312</v>
      </c>
      <c r="C227" s="40" t="s">
        <v>19</v>
      </c>
      <c r="D227" s="41" t="str">
        <f>VLOOKUP(B227,'SERVIÇOS JUNHO-2025'!$A$1:$E$8877,3,0)</f>
        <v>Calha em chapa galvanizada com largura de 40 cm</v>
      </c>
      <c r="E227" s="40" t="str">
        <f>VLOOKUP(B227,'SERVIÇOS JUNHO-2025'!$A$1:$E$8877,4,0)</f>
        <v>m</v>
      </c>
      <c r="F227" s="42">
        <f>VLOOKUP(B227,'MEMO CALCULO '!$B:$G,6,0)</f>
        <v>108.02</v>
      </c>
      <c r="G227" s="43">
        <f>VLOOKUP(B227,'SERVIÇOS JUNHO-2025'!$A$1:$E$8877,5,0)</f>
        <v>227.58</v>
      </c>
      <c r="H227" s="44">
        <f t="shared" si="14"/>
        <v>298.94908800000002</v>
      </c>
      <c r="I227" s="250">
        <f t="shared" si="15"/>
        <v>32292.480485759999</v>
      </c>
      <c r="K227" s="62"/>
      <c r="L227" s="63"/>
      <c r="M227" s="64"/>
      <c r="N227" s="251">
        <f>I227/$I$249</f>
        <v>3.7794770486907548E-3</v>
      </c>
      <c r="O227" s="251">
        <f t="shared" si="16"/>
        <v>0.8296997948527074</v>
      </c>
      <c r="P227" s="252" t="s">
        <v>1917</v>
      </c>
      <c r="Q227" s="47"/>
      <c r="R227" s="47"/>
      <c r="S227" s="47"/>
      <c r="T227" s="47"/>
      <c r="U227" s="65"/>
      <c r="V227" s="64"/>
      <c r="W227" s="64"/>
    </row>
    <row r="228" spans="1:23" ht="25.5" x14ac:dyDescent="0.2">
      <c r="A228" s="39" t="s">
        <v>359</v>
      </c>
      <c r="B228" s="40">
        <v>141909</v>
      </c>
      <c r="C228" s="40" t="s">
        <v>19</v>
      </c>
      <c r="D228" s="41" t="str">
        <f>VLOOKUP(B228,'SERVIÇOS JUNHO-2025'!$A$1:$E$8877,3,0)</f>
        <v>Tubo de PVC rígido soldável branco, para esgoto, série normal, diâmetro 100mm (4"), inclusive conexões</v>
      </c>
      <c r="E228" s="40" t="str">
        <f>VLOOKUP(B228,'SERVIÇOS JUNHO-2025'!$A$1:$E$8877,4,0)</f>
        <v>m</v>
      </c>
      <c r="F228" s="42">
        <f>VLOOKUP(B228,'MEMO CALCULO '!$B:$G,6,0)</f>
        <v>71.039999999999992</v>
      </c>
      <c r="G228" s="43">
        <f>VLOOKUP(B228,'SERVIÇOS JUNHO-2025'!$A$1:$E$8877,5,0)</f>
        <v>74.37</v>
      </c>
      <c r="H228" s="44">
        <f t="shared" si="14"/>
        <v>97.692432000000011</v>
      </c>
      <c r="I228" s="250">
        <f t="shared" si="15"/>
        <v>6940.0703692799998</v>
      </c>
      <c r="K228" s="62"/>
      <c r="L228" s="63"/>
      <c r="M228" s="64"/>
      <c r="N228" s="251">
        <f>I228/$I$249</f>
        <v>8.1225834257480126E-4</v>
      </c>
      <c r="O228" s="251">
        <f t="shared" si="16"/>
        <v>0.83051205319528221</v>
      </c>
      <c r="P228" s="252" t="s">
        <v>1917</v>
      </c>
      <c r="Q228" s="47"/>
      <c r="R228" s="47"/>
      <c r="S228" s="47"/>
      <c r="T228" s="47"/>
      <c r="U228" s="65"/>
      <c r="V228" s="64"/>
      <c r="W228" s="64"/>
    </row>
    <row r="229" spans="1:23" ht="51" x14ac:dyDescent="0.2">
      <c r="A229" s="39" t="s">
        <v>360</v>
      </c>
      <c r="B229" s="40">
        <v>90105</v>
      </c>
      <c r="C229" s="40" t="s">
        <v>19</v>
      </c>
      <c r="D229" s="41" t="str">
        <f>VLOOKUP(B229,'SERVIÇOS JUNHO-2025'!$A$1:$E$8877,3,0)</f>
        <v>Estrutura de madeira de lei Paraju, peroba mica, angelim pedra ou equivalente para telhado de telha cerâmica tipo francesa, com pontaletes, terças, caibros e ripas, inclusive tratamento com cupunicida, exclusive telhas</v>
      </c>
      <c r="E229" s="40" t="str">
        <f>VLOOKUP(B229,'SERVIÇOS JUNHO-2025'!$A$1:$E$8877,4,0)</f>
        <v>m2</v>
      </c>
      <c r="F229" s="42">
        <f>VLOOKUP(B229,'MEMO CALCULO '!$B:$G,6,0)</f>
        <v>48.6</v>
      </c>
      <c r="G229" s="43">
        <f>VLOOKUP(B229,'SERVIÇOS JUNHO-2025'!$A$1:$E$8877,5,0)</f>
        <v>244.54</v>
      </c>
      <c r="H229" s="44">
        <f t="shared" si="14"/>
        <v>321.22774400000003</v>
      </c>
      <c r="I229" s="250">
        <f t="shared" si="15"/>
        <v>15611.668358400002</v>
      </c>
      <c r="K229" s="62"/>
      <c r="L229" s="63"/>
      <c r="M229" s="64"/>
      <c r="N229" s="251">
        <f>I229/$I$249</f>
        <v>1.827172808182494E-3</v>
      </c>
      <c r="O229" s="251">
        <f t="shared" si="16"/>
        <v>0.83233922600346466</v>
      </c>
      <c r="P229" s="252" t="s">
        <v>1917</v>
      </c>
      <c r="Q229" s="47"/>
      <c r="R229" s="47"/>
      <c r="S229" s="47"/>
      <c r="T229" s="47"/>
      <c r="U229" s="65"/>
      <c r="V229" s="64"/>
      <c r="W229" s="64"/>
    </row>
    <row r="230" spans="1:23" ht="25.5" x14ac:dyDescent="0.2">
      <c r="A230" s="39" t="s">
        <v>361</v>
      </c>
      <c r="B230" s="40">
        <v>90212</v>
      </c>
      <c r="C230" s="40" t="s">
        <v>19</v>
      </c>
      <c r="D230" s="41" t="str">
        <f>VLOOKUP(B230,'SERVIÇOS JUNHO-2025'!$A$1:$E$8877,3,0)</f>
        <v>Cobertura nova de telhas cerâmicas tipo capa e canal inclusive cumeeiras (telhas compradas na fábrica, posto obra)</v>
      </c>
      <c r="E230" s="40" t="str">
        <f>VLOOKUP(B230,'SERVIÇOS JUNHO-2025'!$A$1:$E$8877,4,0)</f>
        <v>m2</v>
      </c>
      <c r="F230" s="42">
        <f>VLOOKUP(B230,'MEMO CALCULO '!$B:$G,6,0)</f>
        <v>48.6</v>
      </c>
      <c r="G230" s="43">
        <f>VLOOKUP(B230,'SERVIÇOS JUNHO-2025'!$A$1:$E$8877,5,0)</f>
        <v>141.78</v>
      </c>
      <c r="H230" s="44">
        <f t="shared" si="14"/>
        <v>186.24220800000001</v>
      </c>
      <c r="I230" s="250">
        <f t="shared" si="15"/>
        <v>9051.3713088000004</v>
      </c>
      <c r="K230" s="62"/>
      <c r="L230" s="63"/>
      <c r="M230" s="64"/>
      <c r="N230" s="251">
        <f>I230/$I$249</f>
        <v>1.05936272488801E-3</v>
      </c>
      <c r="O230" s="251">
        <f t="shared" si="16"/>
        <v>0.83339858872835271</v>
      </c>
      <c r="P230" s="252" t="s">
        <v>1917</v>
      </c>
      <c r="Q230" s="47"/>
      <c r="R230" s="47"/>
      <c r="S230" s="47"/>
      <c r="T230" s="47"/>
      <c r="U230" s="65"/>
      <c r="V230" s="64"/>
      <c r="W230" s="64"/>
    </row>
    <row r="231" spans="1:23" ht="25.5" x14ac:dyDescent="0.2">
      <c r="A231" s="39" t="s">
        <v>362</v>
      </c>
      <c r="B231" s="40" t="s">
        <v>363</v>
      </c>
      <c r="C231" s="40"/>
      <c r="D231" s="41" t="s">
        <v>364</v>
      </c>
      <c r="E231" s="40" t="s">
        <v>54</v>
      </c>
      <c r="F231" s="42">
        <f>VLOOKUP(B231,'MEMO CALCULO '!$B:$G,6,0)</f>
        <v>1297.75</v>
      </c>
      <c r="G231" s="43">
        <f>'COMP.28_ TELHA'!J21</f>
        <v>56.63532764</v>
      </c>
      <c r="H231" s="44">
        <f t="shared" si="14"/>
        <v>74.396166387904003</v>
      </c>
      <c r="I231" s="250">
        <f t="shared" si="15"/>
        <v>96547.62492990242</v>
      </c>
      <c r="K231" s="62"/>
      <c r="L231" s="63"/>
      <c r="M231" s="64"/>
      <c r="N231" s="251">
        <f>I231/$I$249</f>
        <v>1.1299829775822862E-2</v>
      </c>
      <c r="O231" s="251">
        <f t="shared" si="16"/>
        <v>0.8446984185041756</v>
      </c>
      <c r="P231" s="252" t="s">
        <v>1917</v>
      </c>
      <c r="Q231" s="47"/>
      <c r="R231" s="47"/>
      <c r="S231" s="47"/>
      <c r="T231" s="47"/>
      <c r="U231" s="65"/>
      <c r="V231" s="64"/>
      <c r="W231" s="64"/>
    </row>
    <row r="232" spans="1:23" x14ac:dyDescent="0.2">
      <c r="A232" s="39" t="s">
        <v>365</v>
      </c>
      <c r="B232" s="40" t="s">
        <v>366</v>
      </c>
      <c r="C232" s="40"/>
      <c r="D232" s="41" t="s">
        <v>367</v>
      </c>
      <c r="E232" s="40" t="s">
        <v>50</v>
      </c>
      <c r="F232" s="42">
        <f>VLOOKUP(B232,'MEMO CALCULO '!$B:$G,6,0)</f>
        <v>149.30999999999997</v>
      </c>
      <c r="G232" s="43">
        <f>'COMP.29_CHAPIM'!J23</f>
        <v>104.51395501000002</v>
      </c>
      <c r="H232" s="44">
        <f t="shared" si="14"/>
        <v>137.28953130113604</v>
      </c>
      <c r="I232" s="250">
        <f t="shared" si="15"/>
        <v>20498.69991857262</v>
      </c>
      <c r="K232" s="62"/>
      <c r="L232" s="63"/>
      <c r="M232" s="64"/>
      <c r="N232" s="251">
        <f>I232/$I$249</f>
        <v>2.3991457052798437E-3</v>
      </c>
      <c r="O232" s="251">
        <f t="shared" si="16"/>
        <v>0.84709756420945548</v>
      </c>
      <c r="P232" s="252" t="s">
        <v>1917</v>
      </c>
      <c r="Q232" s="47"/>
      <c r="R232" s="47"/>
      <c r="S232" s="47"/>
      <c r="T232" s="47"/>
      <c r="U232" s="65"/>
      <c r="V232" s="64"/>
      <c r="W232" s="64"/>
    </row>
    <row r="233" spans="1:23" x14ac:dyDescent="0.2">
      <c r="A233" s="39" t="s">
        <v>369</v>
      </c>
      <c r="B233" s="40">
        <v>110201</v>
      </c>
      <c r="C233" s="40" t="s">
        <v>19</v>
      </c>
      <c r="D233" s="41" t="str">
        <f>VLOOKUP(B233,'SERVIÇOS JUNHO-2025'!$A$1:$E$8877,3,0)</f>
        <v>Forro de gesso acabamento tipo liso</v>
      </c>
      <c r="E233" s="40" t="str">
        <f>VLOOKUP(B233,'SERVIÇOS JUNHO-2025'!$A$1:$E$8877,4,0)</f>
        <v>m2</v>
      </c>
      <c r="F233" s="42">
        <f>VLOOKUP(B233,'MEMO CALCULO '!$B:$G,6,0)</f>
        <v>120.5</v>
      </c>
      <c r="G233" s="43">
        <f>VLOOKUP(B233,'SERVIÇOS JUNHO-2025'!$A$1:$E$8877,5,0)</f>
        <v>52.1</v>
      </c>
      <c r="H233" s="44">
        <f>G233*(1+$I$5)</f>
        <v>60.211970000000001</v>
      </c>
      <c r="I233" s="250">
        <f t="shared" si="15"/>
        <v>7255.5423849999997</v>
      </c>
      <c r="K233" s="62"/>
      <c r="L233" s="63"/>
      <c r="M233" s="64"/>
      <c r="N233" s="251">
        <f>I233/$I$249</f>
        <v>8.4918084666809094E-4</v>
      </c>
      <c r="O233" s="251">
        <f t="shared" si="16"/>
        <v>0.84794674505612355</v>
      </c>
      <c r="P233" s="252" t="s">
        <v>1917</v>
      </c>
      <c r="Q233" s="47"/>
      <c r="R233" s="47"/>
      <c r="S233" s="47"/>
      <c r="T233" s="47"/>
      <c r="U233" s="65"/>
      <c r="V233" s="64"/>
      <c r="W233" s="64"/>
    </row>
    <row r="234" spans="1:23" ht="38.25" x14ac:dyDescent="0.2">
      <c r="A234" s="39" t="s">
        <v>373</v>
      </c>
      <c r="B234" s="40">
        <v>30304</v>
      </c>
      <c r="C234" s="40" t="s">
        <v>19</v>
      </c>
      <c r="D234" s="41" t="str">
        <f>VLOOKUP(B234,'SERVIÇOS JUNHO-2025'!$A$1:$E$8877,3,0)</f>
        <v>Índice de preço para remoção de entulho decorrente da execução de obras (Classe A CONAMA - NBR 10.004 - Classe II-B), incluindo aluguel da caçamba, carga, transporte e descarga em área licenciada</v>
      </c>
      <c r="E234" s="40" t="str">
        <f>VLOOKUP(B234,'SERVIÇOS JUNHO-2025'!$A$1:$E$8877,4,0)</f>
        <v>m3</v>
      </c>
      <c r="F234" s="42">
        <f>VLOOKUP(B234,'MEMO CALCULO '!$B:$G,6,0)</f>
        <v>232.3</v>
      </c>
      <c r="G234" s="43">
        <f>VLOOKUP(B234,'SERVIÇOS JUNHO-2025'!$A$1:$E$8877,5,0)</f>
        <v>84.39</v>
      </c>
      <c r="H234" s="44">
        <f t="shared" ref="H234:H245" si="17">G234*(1+$I$6)</f>
        <v>110.85470400000001</v>
      </c>
      <c r="I234" s="250">
        <f t="shared" si="15"/>
        <v>25751.547739200003</v>
      </c>
      <c r="K234" s="62"/>
      <c r="L234" s="63"/>
      <c r="M234" s="64"/>
      <c r="N234" s="251">
        <f>I234/$I$249</f>
        <v>3.0139333425157327E-3</v>
      </c>
      <c r="O234" s="251">
        <f t="shared" si="16"/>
        <v>0.85096067839863931</v>
      </c>
      <c r="P234" s="252" t="s">
        <v>1917</v>
      </c>
      <c r="Q234" s="47"/>
      <c r="R234" s="47"/>
      <c r="S234" s="47"/>
      <c r="T234" s="47"/>
      <c r="U234" s="65"/>
      <c r="V234" s="64"/>
      <c r="W234" s="64"/>
    </row>
    <row r="235" spans="1:23" x14ac:dyDescent="0.2">
      <c r="A235" s="39" t="s">
        <v>374</v>
      </c>
      <c r="B235" s="40">
        <v>200401</v>
      </c>
      <c r="C235" s="40" t="s">
        <v>19</v>
      </c>
      <c r="D235" s="41" t="str">
        <f>VLOOKUP(B235,'SERVIÇOS JUNHO-2025'!$A$1:$E$8877,3,0)</f>
        <v>Limpeza geral da obra (edificação)</v>
      </c>
      <c r="E235" s="40" t="str">
        <f>VLOOKUP(B235,'SERVIÇOS JUNHO-2025'!$A$1:$E$8877,4,0)</f>
        <v>m2</v>
      </c>
      <c r="F235" s="42">
        <f>VLOOKUP(B235,'MEMO CALCULO '!$B:$G,6,0)</f>
        <v>2583.4499999999998</v>
      </c>
      <c r="G235" s="43">
        <f>VLOOKUP(B235,'SERVIÇOS JUNHO-2025'!$A$1:$E$8877,5,0)</f>
        <v>9.89</v>
      </c>
      <c r="H235" s="44">
        <f t="shared" si="17"/>
        <v>12.991504000000003</v>
      </c>
      <c r="I235" s="250">
        <f t="shared" si="15"/>
        <v>33562.901008800007</v>
      </c>
      <c r="K235" s="62"/>
      <c r="L235" s="63"/>
      <c r="M235" s="64"/>
      <c r="N235" s="251">
        <f>I235/$I$249</f>
        <v>3.9281656949882345E-3</v>
      </c>
      <c r="O235" s="251">
        <f t="shared" si="16"/>
        <v>0.85488884409362753</v>
      </c>
      <c r="P235" s="252" t="s">
        <v>1917</v>
      </c>
      <c r="Q235" s="47"/>
      <c r="R235" s="47"/>
      <c r="S235" s="47"/>
      <c r="T235" s="47"/>
      <c r="U235" s="65"/>
      <c r="V235" s="64"/>
      <c r="W235" s="64"/>
    </row>
    <row r="236" spans="1:23" x14ac:dyDescent="0.2">
      <c r="A236" s="39" t="s">
        <v>375</v>
      </c>
      <c r="B236" s="40">
        <v>200402</v>
      </c>
      <c r="C236" s="40" t="s">
        <v>19</v>
      </c>
      <c r="D236" s="41" t="str">
        <f>VLOOKUP(B236,'SERVIÇOS JUNHO-2025'!$A$1:$E$8877,3,0)</f>
        <v>Limpeza geral de obras (quadras, praças e jardins)</v>
      </c>
      <c r="E236" s="40" t="str">
        <f>VLOOKUP(B236,'SERVIÇOS JUNHO-2025'!$A$1:$E$8877,4,0)</f>
        <v>m2</v>
      </c>
      <c r="F236" s="42">
        <f>VLOOKUP(B236,'MEMO CALCULO '!$B:$G,6,0)</f>
        <v>4310.01</v>
      </c>
      <c r="G236" s="43">
        <f>VLOOKUP(B236,'SERVIÇOS JUNHO-2025'!$A$1:$E$8877,5,0)</f>
        <v>1.37</v>
      </c>
      <c r="H236" s="44">
        <f t="shared" si="17"/>
        <v>1.7996320000000003</v>
      </c>
      <c r="I236" s="250">
        <f t="shared" si="15"/>
        <v>7756.4319163200016</v>
      </c>
      <c r="K236" s="62"/>
      <c r="L236" s="63"/>
      <c r="M236" s="64"/>
      <c r="N236" s="251">
        <f>I236/$I$249</f>
        <v>9.0780441658518715E-4</v>
      </c>
      <c r="O236" s="251">
        <f t="shared" si="16"/>
        <v>0.85579664851021275</v>
      </c>
      <c r="P236" s="252" t="s">
        <v>1917</v>
      </c>
      <c r="Q236" s="47"/>
      <c r="R236" s="47"/>
      <c r="S236" s="47"/>
      <c r="T236" s="47"/>
      <c r="U236" s="65"/>
      <c r="V236" s="64"/>
      <c r="W236" s="64"/>
    </row>
    <row r="237" spans="1:23" ht="51" x14ac:dyDescent="0.2">
      <c r="A237" s="39" t="s">
        <v>376</v>
      </c>
      <c r="B237" s="40">
        <v>200141</v>
      </c>
      <c r="C237" s="40" t="s">
        <v>19</v>
      </c>
      <c r="D237" s="41" t="str">
        <f>VLOOKUP(B237,'SERVIÇOS JUNHO-2025'!$A$1:$E$8877,3,0)</f>
        <v>Cercamento em gradil em aço galvanizado soldado e revestido em poliéster por processo de pintura eletrostática 100micra, malha 5x20cm, fio diâm. 5,00mm. Inclusive acessórios e poste. Dimensões dos painéis: 2,50x2,03m - Nylofor ou equivalente</v>
      </c>
      <c r="E237" s="40" t="str">
        <f>VLOOKUP(B237,'SERVIÇOS JUNHO-2025'!$A$1:$E$8877,4,0)</f>
        <v>m</v>
      </c>
      <c r="F237" s="42">
        <f>VLOOKUP(B237,'MEMO CALCULO '!$B:$G,6,0)</f>
        <v>420</v>
      </c>
      <c r="G237" s="43">
        <f>VLOOKUP(B237,'SERVIÇOS JUNHO-2025'!$A$1:$E$8877,5,0)</f>
        <v>413.8</v>
      </c>
      <c r="H237" s="44">
        <f t="shared" si="17"/>
        <v>543.56768000000011</v>
      </c>
      <c r="I237" s="250">
        <f t="shared" si="15"/>
        <v>228298.42560000005</v>
      </c>
      <c r="K237" s="62"/>
      <c r="L237" s="63"/>
      <c r="M237" s="64"/>
      <c r="N237" s="251">
        <f>I237/$I$249</f>
        <v>2.6719801230132324E-2</v>
      </c>
      <c r="O237" s="251">
        <f t="shared" si="16"/>
        <v>0.88251644974034504</v>
      </c>
      <c r="P237" s="252" t="s">
        <v>1917</v>
      </c>
      <c r="Q237" s="47"/>
      <c r="R237" s="47"/>
      <c r="S237" s="47"/>
      <c r="T237" s="47"/>
      <c r="U237" s="65"/>
      <c r="V237" s="64"/>
      <c r="W237" s="64"/>
    </row>
    <row r="238" spans="1:23" ht="25.5" x14ac:dyDescent="0.2">
      <c r="A238" s="39" t="s">
        <v>377</v>
      </c>
      <c r="B238" s="40">
        <v>200326</v>
      </c>
      <c r="C238" s="40" t="s">
        <v>19</v>
      </c>
      <c r="D238" s="41" t="str">
        <f>VLOOKUP(B238,'SERVIÇOS JUNHO-2025'!$A$1:$E$8877,3,0)</f>
        <v>Fornecimento e plantio de grama em placas tipo esmeralda, inclusive fornecimento de terra vegetal</v>
      </c>
      <c r="E238" s="40" t="str">
        <f>VLOOKUP(B238,'SERVIÇOS JUNHO-2025'!$A$1:$E$8877,4,0)</f>
        <v>m2</v>
      </c>
      <c r="F238" s="42">
        <f>VLOOKUP(B238,'MEMO CALCULO '!$B:$G,6,0)</f>
        <v>17.829999999999998</v>
      </c>
      <c r="G238" s="43">
        <f>VLOOKUP(B238,'SERVIÇOS JUNHO-2025'!$A$1:$E$8877,5,0)</f>
        <v>31.97</v>
      </c>
      <c r="H238" s="44">
        <f t="shared" si="17"/>
        <v>41.995792000000002</v>
      </c>
      <c r="I238" s="250">
        <f t="shared" si="15"/>
        <v>748.78497135999999</v>
      </c>
      <c r="K238" s="62"/>
      <c r="L238" s="63"/>
      <c r="M238" s="64"/>
      <c r="N238" s="251">
        <f>I238/$I$249</f>
        <v>8.7636984557678521E-5</v>
      </c>
      <c r="O238" s="251">
        <f t="shared" si="16"/>
        <v>0.88260408672490276</v>
      </c>
      <c r="P238" s="252" t="s">
        <v>1917</v>
      </c>
      <c r="Q238" s="47"/>
      <c r="R238" s="47"/>
      <c r="S238" s="47"/>
      <c r="T238" s="47"/>
      <c r="U238" s="65"/>
      <c r="V238" s="64"/>
      <c r="W238" s="64"/>
    </row>
    <row r="239" spans="1:23" ht="51" x14ac:dyDescent="0.2">
      <c r="A239" s="39" t="s">
        <v>378</v>
      </c>
      <c r="B239" s="40" t="s">
        <v>379</v>
      </c>
      <c r="C239" s="40"/>
      <c r="D239" s="41" t="s">
        <v>380</v>
      </c>
      <c r="E239" s="68" t="s">
        <v>50</v>
      </c>
      <c r="F239" s="42">
        <f>VLOOKUP(B239,'MEMO CALCULO '!$B:$G,6,0)</f>
        <v>2.6</v>
      </c>
      <c r="G239" s="86">
        <f>'COMP.30_ESCADA'!J21</f>
        <v>1207.7563990000001</v>
      </c>
      <c r="H239" s="44">
        <f t="shared" si="17"/>
        <v>1586.5088057264002</v>
      </c>
      <c r="I239" s="250">
        <f t="shared" si="15"/>
        <v>4124.9228948886403</v>
      </c>
      <c r="K239" s="62"/>
      <c r="L239" s="63"/>
      <c r="M239" s="64"/>
      <c r="N239" s="251">
        <f>I239/$I$249</f>
        <v>4.8277652178888459E-4</v>
      </c>
      <c r="O239" s="251">
        <f t="shared" si="16"/>
        <v>0.88308686324669161</v>
      </c>
      <c r="P239" s="252" t="s">
        <v>1917</v>
      </c>
      <c r="Q239" s="47"/>
      <c r="R239" s="47"/>
      <c r="S239" s="47"/>
      <c r="T239" s="47"/>
      <c r="U239" s="65"/>
      <c r="V239" s="64"/>
      <c r="W239" s="64"/>
    </row>
    <row r="240" spans="1:23" ht="62.25" customHeight="1" x14ac:dyDescent="0.2">
      <c r="A240" s="39" t="s">
        <v>383</v>
      </c>
      <c r="B240" s="40">
        <v>200206</v>
      </c>
      <c r="C240" s="40" t="s">
        <v>19</v>
      </c>
      <c r="D240" s="41" t="str">
        <f>VLOOKUP(B240,'SERVIÇOS JUNHO-2025'!$A$1:$E$8877,3,0)</f>
        <v>Execução de pavimentação com blocos intertravados de concreto tipo 'pavi-s', espessura de 8 cm e resistência mínima de 35 MPa, assentados sobre colchão de pó de pedra de 10 cm, com rejuntamento em areia, compactação com placa vibratória e cortes com cortadora de piso</v>
      </c>
      <c r="E240" s="40" t="str">
        <f>VLOOKUP(B240,'SERVIÇOS JUNHO-2025'!$A$1:$E$8877,4,0)</f>
        <v>m2</v>
      </c>
      <c r="F240" s="42">
        <f>VLOOKUP(B240,'MEMO CALCULO '!$B:$G,6,0)</f>
        <v>4310.01</v>
      </c>
      <c r="G240" s="43">
        <f>VLOOKUP(B240,'SERVIÇOS JUNHO-2025'!$A$1:$E$8877,5,0)</f>
        <v>112.62</v>
      </c>
      <c r="H240" s="44">
        <f t="shared" si="17"/>
        <v>147.93763200000001</v>
      </c>
      <c r="I240" s="250">
        <f t="shared" si="15"/>
        <v>637612.67329632002</v>
      </c>
      <c r="K240" s="62"/>
      <c r="L240" s="63"/>
      <c r="M240" s="64"/>
      <c r="N240" s="251">
        <f>I240/$I$249</f>
        <v>7.4625498829068437E-2</v>
      </c>
      <c r="O240" s="251">
        <f t="shared" si="16"/>
        <v>0.95771236207576005</v>
      </c>
      <c r="P240" s="252" t="s">
        <v>1918</v>
      </c>
      <c r="Q240" s="47"/>
      <c r="R240" s="47"/>
      <c r="S240" s="47"/>
      <c r="T240" s="47"/>
      <c r="U240" s="65"/>
      <c r="V240" s="64"/>
      <c r="W240" s="64"/>
    </row>
    <row r="241" spans="1:23" ht="38.25" x14ac:dyDescent="0.2">
      <c r="A241" s="39" t="s">
        <v>384</v>
      </c>
      <c r="B241" s="40">
        <v>200202</v>
      </c>
      <c r="C241" s="40" t="s">
        <v>19</v>
      </c>
      <c r="D241" s="41" t="str">
        <f>VLOOKUP(B241,'SERVIÇOS JUNHO-2025'!$A$1:$E$8877,3,0)</f>
        <v>Assentamento de meio-fio pré-moldado de concreto com dimensões de 15 x 12 x 30 x 100 cm, rejuntado com argamassa de cimento e areia no traço 1:3</v>
      </c>
      <c r="E241" s="40" t="str">
        <f>VLOOKUP(B241,'SERVIÇOS JUNHO-2025'!$A$1:$E$8877,4,0)</f>
        <v>m</v>
      </c>
      <c r="F241" s="42">
        <f>VLOOKUP(B241,'MEMO CALCULO '!$B:$G,6,0)</f>
        <v>207</v>
      </c>
      <c r="G241" s="43">
        <f>VLOOKUP(B241,'SERVIÇOS JUNHO-2025'!$A$1:$E$8877,5,0)</f>
        <v>74.05</v>
      </c>
      <c r="H241" s="44">
        <f t="shared" si="17"/>
        <v>97.272080000000003</v>
      </c>
      <c r="I241" s="250">
        <f t="shared" si="15"/>
        <v>20135.32056</v>
      </c>
      <c r="K241" s="62"/>
      <c r="L241" s="63"/>
      <c r="M241" s="64"/>
      <c r="N241" s="251">
        <f>I241/$I$249</f>
        <v>2.3566161775063796E-3</v>
      </c>
      <c r="O241" s="251">
        <f t="shared" si="16"/>
        <v>0.96006897825326643</v>
      </c>
      <c r="P241" s="252" t="s">
        <v>1918</v>
      </c>
      <c r="Q241" s="47"/>
      <c r="R241" s="47"/>
      <c r="S241" s="47"/>
      <c r="T241" s="47"/>
      <c r="U241" s="65"/>
      <c r="V241" s="64"/>
      <c r="W241" s="64"/>
    </row>
    <row r="242" spans="1:23" ht="38.25" x14ac:dyDescent="0.2">
      <c r="A242" s="39" t="s">
        <v>385</v>
      </c>
      <c r="B242" s="40">
        <v>200209</v>
      </c>
      <c r="C242" s="40" t="s">
        <v>19</v>
      </c>
      <c r="D242" s="41" t="str">
        <f>VLOOKUP(B242,'SERVIÇOS JUNHO-2025'!$A$1:$E$8877,3,0)</f>
        <v>Execução de passeio cimentado com acabamento camurçado, em argamassa traço 1:3 (cimento e areia) com 1,5 cm de espessura, sobre lastro de concreto de 8 cm, incluindo preparo da caixa.</v>
      </c>
      <c r="E242" s="40" t="str">
        <f>VLOOKUP(B242,'SERVIÇOS JUNHO-2025'!$A$1:$E$8877,4,0)</f>
        <v>m2</v>
      </c>
      <c r="F242" s="42">
        <f>VLOOKUP(B242,'MEMO CALCULO '!$B:$G,6,0)</f>
        <v>250.82</v>
      </c>
      <c r="G242" s="43">
        <f>VLOOKUP(B242,'SERVIÇOS JUNHO-2025'!$A$1:$E$8877,5,0)</f>
        <v>162.69</v>
      </c>
      <c r="H242" s="44">
        <f t="shared" si="17"/>
        <v>213.70958400000001</v>
      </c>
      <c r="I242" s="250">
        <f t="shared" si="15"/>
        <v>53602.63785888</v>
      </c>
      <c r="K242" s="62"/>
      <c r="L242" s="63"/>
      <c r="M242" s="64"/>
      <c r="N242" s="251">
        <f>I242/$I$249</f>
        <v>6.2735948582907748E-3</v>
      </c>
      <c r="O242" s="251">
        <f t="shared" si="16"/>
        <v>0.96634257311155725</v>
      </c>
      <c r="P242" s="252" t="s">
        <v>1918</v>
      </c>
      <c r="Q242" s="47"/>
      <c r="R242" s="47"/>
      <c r="S242" s="47"/>
      <c r="T242" s="47"/>
      <c r="U242" s="65"/>
      <c r="V242" s="64"/>
      <c r="W242" s="64"/>
    </row>
    <row r="243" spans="1:23" x14ac:dyDescent="0.2">
      <c r="A243" s="39" t="s">
        <v>388</v>
      </c>
      <c r="B243" s="40">
        <v>210210</v>
      </c>
      <c r="C243" s="40" t="s">
        <v>19</v>
      </c>
      <c r="D243" s="87" t="str">
        <f>VLOOKUP(B243,'SERVIÇOS JUNHO-2025'!$A$1:$E$8877,3,0)</f>
        <v>Prateleiras em granito cinza andorinha, esp. 2cm</v>
      </c>
      <c r="E243" s="40" t="str">
        <f>VLOOKUP(B243,'SERVIÇOS JUNHO-2025'!$A$1:$E$8877,4,0)</f>
        <v>m2</v>
      </c>
      <c r="F243" s="42">
        <f>VLOOKUP(B243,'MEMO CALCULO '!$B:$G,6,0)</f>
        <v>85.800000000000011</v>
      </c>
      <c r="G243" s="43">
        <f>VLOOKUP(B243,'SERVIÇOS JUNHO-2025'!$A$1:$E$8877,5,0)</f>
        <v>360.75</v>
      </c>
      <c r="H243" s="44">
        <f t="shared" si="17"/>
        <v>473.88120000000004</v>
      </c>
      <c r="I243" s="250">
        <f t="shared" si="15"/>
        <v>40659.006960000006</v>
      </c>
      <c r="K243" s="62"/>
      <c r="L243" s="63"/>
      <c r="M243" s="64"/>
      <c r="N243" s="251">
        <f>I243/$I$249</f>
        <v>4.7586862735936744E-3</v>
      </c>
      <c r="O243" s="251">
        <f t="shared" si="16"/>
        <v>0.97110125938515091</v>
      </c>
      <c r="P243" s="252" t="s">
        <v>1918</v>
      </c>
      <c r="Q243" s="47"/>
      <c r="R243" s="47"/>
      <c r="S243" s="47"/>
      <c r="T243" s="47"/>
      <c r="U243" s="65"/>
      <c r="V243" s="64"/>
      <c r="W243" s="64"/>
    </row>
    <row r="244" spans="1:23" ht="25.5" x14ac:dyDescent="0.2">
      <c r="A244" s="39" t="s">
        <v>389</v>
      </c>
      <c r="B244" s="48">
        <v>210109</v>
      </c>
      <c r="C244" s="40" t="s">
        <v>19</v>
      </c>
      <c r="D244" s="87" t="s">
        <v>9552</v>
      </c>
      <c r="E244" s="48" t="s">
        <v>121</v>
      </c>
      <c r="F244" s="42">
        <v>30</v>
      </c>
      <c r="G244" s="43">
        <v>625.47</v>
      </c>
      <c r="H244" s="44">
        <v>821.61739200000011</v>
      </c>
      <c r="I244" s="250">
        <v>24648.521760000003</v>
      </c>
      <c r="K244" s="62"/>
      <c r="L244" s="63"/>
      <c r="M244" s="64"/>
      <c r="N244" s="251">
        <f>I244/$I$249</f>
        <v>2.8848363728873269E-3</v>
      </c>
      <c r="O244" s="251">
        <f t="shared" si="16"/>
        <v>0.97398609575803818</v>
      </c>
      <c r="P244" s="252"/>
      <c r="Q244" s="47"/>
      <c r="R244" s="47"/>
      <c r="S244" s="47"/>
      <c r="T244" s="47"/>
      <c r="U244" s="65"/>
      <c r="V244" s="64"/>
      <c r="W244" s="64"/>
    </row>
    <row r="245" spans="1:23" x14ac:dyDescent="0.2">
      <c r="A245" s="39" t="s">
        <v>392</v>
      </c>
      <c r="B245" s="48" t="s">
        <v>393</v>
      </c>
      <c r="C245" s="40"/>
      <c r="D245" s="88" t="s">
        <v>394</v>
      </c>
      <c r="E245" s="48" t="s">
        <v>50</v>
      </c>
      <c r="F245" s="42">
        <f>VLOOKUP(B245,'MEMO CALCULO '!$B:$G,6,0)</f>
        <v>43.15</v>
      </c>
      <c r="G245" s="43">
        <f>'COMP.31_CORRIMÃO'!J21</f>
        <v>311.52687900000001</v>
      </c>
      <c r="H245" s="44">
        <f t="shared" si="17"/>
        <v>409.22170825440003</v>
      </c>
      <c r="I245" s="250">
        <f t="shared" si="15"/>
        <v>17657.91671117736</v>
      </c>
      <c r="K245" s="62"/>
      <c r="L245" s="63"/>
      <c r="M245" s="64"/>
      <c r="N245" s="251">
        <f>I245/$I$249</f>
        <v>2.0666635059829815E-3</v>
      </c>
      <c r="O245" s="251">
        <f t="shared" si="16"/>
        <v>0.97605275926402113</v>
      </c>
      <c r="P245" s="252" t="s">
        <v>1918</v>
      </c>
      <c r="Q245" s="47"/>
      <c r="R245" s="47"/>
      <c r="S245" s="47"/>
      <c r="T245" s="47"/>
      <c r="U245" s="65"/>
      <c r="V245" s="64"/>
      <c r="W245" s="64"/>
    </row>
    <row r="246" spans="1:23" ht="38.25" x14ac:dyDescent="0.2">
      <c r="A246" s="39" t="s">
        <v>395</v>
      </c>
      <c r="B246" s="48" t="s">
        <v>396</v>
      </c>
      <c r="C246" s="85"/>
      <c r="D246" s="88" t="s">
        <v>397</v>
      </c>
      <c r="E246" s="48" t="s">
        <v>54</v>
      </c>
      <c r="F246" s="42">
        <f>VLOOKUP(B246,'MEMO CALCULO '!$B:$G,6,0)</f>
        <v>321.81</v>
      </c>
      <c r="G246" s="89">
        <v>537</v>
      </c>
      <c r="H246" s="44">
        <f>G246*(1+$I$5)</f>
        <v>620.61090000000002</v>
      </c>
      <c r="I246" s="250">
        <f t="shared" si="15"/>
        <v>199718.793729</v>
      </c>
      <c r="K246" s="62"/>
      <c r="L246" s="63"/>
      <c r="M246" s="64"/>
      <c r="N246" s="251">
        <f>I246/$I$249</f>
        <v>2.3374871974415741E-2</v>
      </c>
      <c r="O246" s="251">
        <f t="shared" si="16"/>
        <v>0.99942763123843692</v>
      </c>
      <c r="P246" s="252" t="s">
        <v>1918</v>
      </c>
      <c r="Q246" s="47"/>
      <c r="R246" s="47"/>
      <c r="S246" s="47"/>
      <c r="T246" s="47"/>
      <c r="U246" s="65"/>
      <c r="V246" s="64"/>
      <c r="W246" s="64"/>
    </row>
    <row r="247" spans="1:23" ht="25.5" x14ac:dyDescent="0.2">
      <c r="A247" s="39" t="s">
        <v>398</v>
      </c>
      <c r="B247" s="48" t="s">
        <v>399</v>
      </c>
      <c r="C247" s="85"/>
      <c r="D247" s="88" t="s">
        <v>400</v>
      </c>
      <c r="E247" s="40" t="s">
        <v>54</v>
      </c>
      <c r="F247" s="42">
        <f>VLOOKUP(B247,'MEMO CALCULO '!$B:$G,6,0)</f>
        <v>7.88</v>
      </c>
      <c r="G247" s="89">
        <v>537</v>
      </c>
      <c r="H247" s="44">
        <f>G247*(1+$I$5)</f>
        <v>620.61090000000002</v>
      </c>
      <c r="I247" s="250">
        <f t="shared" si="15"/>
        <v>4890.4138920000005</v>
      </c>
      <c r="K247" s="62"/>
      <c r="L247" s="63"/>
      <c r="M247" s="64"/>
      <c r="N247" s="251">
        <f>I247/$I$249</f>
        <v>5.7236876156240035E-4</v>
      </c>
      <c r="O247" s="251">
        <f t="shared" si="16"/>
        <v>0.99999999999999933</v>
      </c>
      <c r="P247" s="252" t="s">
        <v>1918</v>
      </c>
      <c r="Q247" s="47"/>
      <c r="R247" s="47"/>
      <c r="S247" s="47"/>
      <c r="T247" s="47"/>
      <c r="U247" s="65"/>
      <c r="V247" s="64"/>
      <c r="W247" s="64"/>
    </row>
    <row r="248" spans="1:23" x14ac:dyDescent="0.2">
      <c r="A248" s="53"/>
      <c r="B248" s="54"/>
      <c r="C248" s="54"/>
      <c r="D248" s="54"/>
      <c r="E248" s="54"/>
      <c r="F248" s="54"/>
      <c r="G248" s="54"/>
      <c r="H248" s="55"/>
      <c r="I248" s="254"/>
      <c r="J248" s="17">
        <f>B248</f>
        <v>0</v>
      </c>
      <c r="K248" s="62">
        <f>A248</f>
        <v>0</v>
      </c>
      <c r="L248" s="63">
        <f>E248</f>
        <v>0</v>
      </c>
      <c r="M248" s="64">
        <f>D248</f>
        <v>0</v>
      </c>
      <c r="N248" s="46"/>
      <c r="O248" s="255"/>
      <c r="P248" s="255"/>
      <c r="Q248" s="47"/>
      <c r="R248" s="47"/>
      <c r="S248" s="47"/>
      <c r="T248" s="47">
        <f>E248</f>
        <v>0</v>
      </c>
      <c r="U248" s="65"/>
      <c r="V248" s="64"/>
      <c r="W248" s="64"/>
    </row>
    <row r="249" spans="1:23" ht="17.25" customHeight="1" x14ac:dyDescent="0.2">
      <c r="A249" s="389" t="s">
        <v>401</v>
      </c>
      <c r="B249" s="389"/>
      <c r="C249" s="389"/>
      <c r="D249" s="389"/>
      <c r="E249" s="389"/>
      <c r="F249" s="389"/>
      <c r="G249" s="389"/>
      <c r="H249" s="389"/>
      <c r="I249" s="256">
        <f>SUM(I8:I247)</f>
        <v>8544166.3144763391</v>
      </c>
      <c r="J249" s="17">
        <f>B249</f>
        <v>0</v>
      </c>
      <c r="K249" s="62" t="str">
        <f>A249</f>
        <v>TOTAL GERAL</v>
      </c>
      <c r="L249" s="63">
        <f>E249</f>
        <v>0</v>
      </c>
    </row>
    <row r="250" spans="1:23" x14ac:dyDescent="0.2">
      <c r="A250" s="49"/>
      <c r="I250" s="246"/>
      <c r="J250" s="17">
        <f>B250</f>
        <v>0</v>
      </c>
      <c r="K250" s="62">
        <f>A250</f>
        <v>0</v>
      </c>
      <c r="L250" s="63">
        <f>E250</f>
        <v>0</v>
      </c>
    </row>
    <row r="251" spans="1:23" x14ac:dyDescent="0.2">
      <c r="A251" s="49"/>
      <c r="D251" t="s">
        <v>402</v>
      </c>
      <c r="I251" s="246"/>
      <c r="J251" s="17">
        <f>B251</f>
        <v>0</v>
      </c>
      <c r="K251" s="62">
        <f>A251</f>
        <v>0</v>
      </c>
      <c r="L251" s="63">
        <f>E251</f>
        <v>0</v>
      </c>
    </row>
    <row r="252" spans="1:23" x14ac:dyDescent="0.2">
      <c r="A252" s="49"/>
      <c r="D252" s="91" t="s">
        <v>403</v>
      </c>
      <c r="I252" s="246"/>
      <c r="J252" s="17">
        <f>B252</f>
        <v>0</v>
      </c>
      <c r="K252" s="62">
        <f>A252</f>
        <v>0</v>
      </c>
    </row>
    <row r="253" spans="1:23" x14ac:dyDescent="0.2">
      <c r="A253" s="49"/>
      <c r="D253" s="92" t="s">
        <v>405</v>
      </c>
      <c r="I253" s="246"/>
      <c r="K253" s="62"/>
    </row>
    <row r="254" spans="1:23" x14ac:dyDescent="0.2">
      <c r="A254" s="49"/>
      <c r="D254" s="92" t="s">
        <v>406</v>
      </c>
      <c r="I254" s="246"/>
      <c r="K254" s="62"/>
    </row>
    <row r="255" spans="1:23" x14ac:dyDescent="0.2">
      <c r="A255" s="257"/>
      <c r="B255" s="258"/>
      <c r="C255" s="258"/>
      <c r="D255" s="259"/>
      <c r="E255" s="260"/>
      <c r="F255" s="260"/>
      <c r="G255" s="260"/>
      <c r="H255" s="259"/>
      <c r="I255" s="261"/>
      <c r="K255" s="62">
        <f>A255</f>
        <v>0</v>
      </c>
    </row>
    <row r="256" spans="1:23" x14ac:dyDescent="0.2">
      <c r="K256" s="62">
        <f>A256</f>
        <v>0</v>
      </c>
    </row>
    <row r="260" spans="9:9" x14ac:dyDescent="0.2">
      <c r="I260" s="98"/>
    </row>
  </sheetData>
  <mergeCells count="6">
    <mergeCell ref="A249:H249"/>
    <mergeCell ref="A1:I2"/>
    <mergeCell ref="A3:F3"/>
    <mergeCell ref="A4:G4"/>
    <mergeCell ref="A5:G5"/>
    <mergeCell ref="A6:G6"/>
  </mergeCells>
  <phoneticPr fontId="45" type="noConversion"/>
  <printOptions horizontalCentered="1"/>
  <pageMargins left="0.70833333333333304" right="0.70833333333333304" top="0.74791666666666701" bottom="0.74791666666666701" header="0.511811023622047" footer="0.31527777777777799"/>
  <pageSetup paperSize="9" scale="41" fitToHeight="0" orientation="portrait" horizontalDpi="300" verticalDpi="300" r:id="rId1"/>
  <headerFooter>
    <oddFooter>&amp;CRua Lourenço Roldi, 88 – Bairro São Roquinho
CEP: 29665-000 – Telefax (027) 3729-1300 – CNPJ (MF) 01.612.865/0001-71 – São Roque do Canaã – ES</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6435"/>
  <sheetViews>
    <sheetView view="pageBreakPreview" topLeftCell="A1156" zoomScale="95" zoomScaleNormal="100" zoomScalePageLayoutView="95" workbookViewId="0">
      <selection activeCell="A1161" sqref="A1161"/>
    </sheetView>
  </sheetViews>
  <sheetFormatPr defaultColWidth="8.7109375" defaultRowHeight="12.75" x14ac:dyDescent="0.2"/>
  <cols>
    <col min="1" max="2" width="10.85546875" customWidth="1"/>
    <col min="3" max="3" width="36.5703125" style="28" customWidth="1"/>
    <col min="4" max="4" width="7.7109375" customWidth="1"/>
    <col min="5" max="5" width="16.28515625" customWidth="1"/>
  </cols>
  <sheetData>
    <row r="1" spans="1:5" ht="15" x14ac:dyDescent="0.25">
      <c r="A1" s="262" t="s">
        <v>412</v>
      </c>
      <c r="B1" s="262"/>
      <c r="C1" s="263" t="s">
        <v>415</v>
      </c>
      <c r="D1" s="264" t="s">
        <v>1919</v>
      </c>
      <c r="E1" s="264" t="s">
        <v>1920</v>
      </c>
    </row>
    <row r="2" spans="1:5" ht="15" customHeight="1" x14ac:dyDescent="0.2">
      <c r="A2" s="265">
        <v>1</v>
      </c>
      <c r="B2" s="266"/>
      <c r="C2" s="390" t="s">
        <v>1921</v>
      </c>
      <c r="D2" s="390"/>
      <c r="E2" s="390"/>
    </row>
    <row r="3" spans="1:5" ht="15" customHeight="1" x14ac:dyDescent="0.2">
      <c r="A3" s="265">
        <v>101</v>
      </c>
      <c r="B3" s="266"/>
      <c r="C3" s="390" t="s">
        <v>1922</v>
      </c>
      <c r="D3" s="390"/>
      <c r="E3" s="390"/>
    </row>
    <row r="4" spans="1:5" ht="25.5" x14ac:dyDescent="0.2">
      <c r="A4" s="267">
        <v>10101</v>
      </c>
      <c r="B4" s="267" t="s">
        <v>19</v>
      </c>
      <c r="C4" s="267" t="s">
        <v>1923</v>
      </c>
      <c r="D4" s="268" t="s">
        <v>1924</v>
      </c>
      <c r="E4" s="269">
        <v>8.5299999999999994</v>
      </c>
    </row>
    <row r="5" spans="1:5" x14ac:dyDescent="0.2">
      <c r="A5" s="267">
        <v>10106</v>
      </c>
      <c r="B5" s="267" t="s">
        <v>19</v>
      </c>
      <c r="C5" s="267" t="s">
        <v>1925</v>
      </c>
      <c r="D5" s="268" t="s">
        <v>1924</v>
      </c>
      <c r="E5" s="269">
        <v>10.119999999999999</v>
      </c>
    </row>
    <row r="6" spans="1:5" ht="25.5" x14ac:dyDescent="0.2">
      <c r="A6" s="267">
        <v>10108</v>
      </c>
      <c r="B6" s="267" t="s">
        <v>19</v>
      </c>
      <c r="C6" s="267" t="s">
        <v>1926</v>
      </c>
      <c r="D6" s="268" t="s">
        <v>1924</v>
      </c>
      <c r="E6" s="269">
        <v>10.119999999999999</v>
      </c>
    </row>
    <row r="7" spans="1:5" x14ac:dyDescent="0.2">
      <c r="A7" s="267">
        <v>10111</v>
      </c>
      <c r="B7" s="267" t="s">
        <v>19</v>
      </c>
      <c r="C7" s="267" t="s">
        <v>1927</v>
      </c>
      <c r="D7" s="268" t="s">
        <v>1924</v>
      </c>
      <c r="E7" s="269">
        <v>10.119999999999999</v>
      </c>
    </row>
    <row r="8" spans="1:5" x14ac:dyDescent="0.2">
      <c r="A8" s="267">
        <v>10115</v>
      </c>
      <c r="B8" s="267" t="s">
        <v>19</v>
      </c>
      <c r="C8" s="267" t="s">
        <v>1928</v>
      </c>
      <c r="D8" s="268" t="s">
        <v>1924</v>
      </c>
      <c r="E8" s="269">
        <v>10.119999999999999</v>
      </c>
    </row>
    <row r="9" spans="1:5" ht="25.5" x14ac:dyDescent="0.2">
      <c r="A9" s="267">
        <v>10117</v>
      </c>
      <c r="B9" s="267" t="s">
        <v>19</v>
      </c>
      <c r="C9" s="267" t="s">
        <v>1929</v>
      </c>
      <c r="D9" s="268" t="s">
        <v>1924</v>
      </c>
      <c r="E9" s="269">
        <v>17.489999999999998</v>
      </c>
    </row>
    <row r="10" spans="1:5" x14ac:dyDescent="0.2">
      <c r="A10" s="267">
        <v>10118</v>
      </c>
      <c r="B10" s="267" t="s">
        <v>19</v>
      </c>
      <c r="C10" s="267" t="s">
        <v>1930</v>
      </c>
      <c r="D10" s="268" t="s">
        <v>1924</v>
      </c>
      <c r="E10" s="269">
        <v>10.119999999999999</v>
      </c>
    </row>
    <row r="11" spans="1:5" x14ac:dyDescent="0.2">
      <c r="A11" s="267">
        <v>10121</v>
      </c>
      <c r="B11" s="267" t="s">
        <v>19</v>
      </c>
      <c r="C11" s="267" t="s">
        <v>1931</v>
      </c>
      <c r="D11" s="268" t="s">
        <v>1924</v>
      </c>
      <c r="E11" s="269">
        <v>10.119999999999999</v>
      </c>
    </row>
    <row r="12" spans="1:5" ht="25.5" x14ac:dyDescent="0.2">
      <c r="A12" s="267">
        <v>10124</v>
      </c>
      <c r="B12" s="267" t="s">
        <v>19</v>
      </c>
      <c r="C12" s="267" t="s">
        <v>1932</v>
      </c>
      <c r="D12" s="268" t="s">
        <v>1924</v>
      </c>
      <c r="E12" s="269">
        <v>10.119999999999999</v>
      </c>
    </row>
    <row r="13" spans="1:5" x14ac:dyDescent="0.2">
      <c r="A13" s="267">
        <v>10126</v>
      </c>
      <c r="B13" s="267" t="s">
        <v>19</v>
      </c>
      <c r="C13" s="267" t="s">
        <v>1933</v>
      </c>
      <c r="D13" s="268" t="s">
        <v>1924</v>
      </c>
      <c r="E13" s="269">
        <v>10.119999999999999</v>
      </c>
    </row>
    <row r="14" spans="1:5" x14ac:dyDescent="0.2">
      <c r="A14" s="267">
        <v>10128</v>
      </c>
      <c r="B14" s="267" t="s">
        <v>19</v>
      </c>
      <c r="C14" s="267" t="s">
        <v>1934</v>
      </c>
      <c r="D14" s="268" t="s">
        <v>1924</v>
      </c>
      <c r="E14" s="269">
        <v>10.119999999999999</v>
      </c>
    </row>
    <row r="15" spans="1:5" x14ac:dyDescent="0.2">
      <c r="A15" s="267">
        <v>10130</v>
      </c>
      <c r="B15" s="267" t="s">
        <v>19</v>
      </c>
      <c r="C15" s="267" t="s">
        <v>1935</v>
      </c>
      <c r="D15" s="268" t="s">
        <v>1924</v>
      </c>
      <c r="E15" s="269">
        <v>13.35</v>
      </c>
    </row>
    <row r="16" spans="1:5" x14ac:dyDescent="0.2">
      <c r="A16" s="267">
        <v>10132</v>
      </c>
      <c r="B16" s="267" t="s">
        <v>19</v>
      </c>
      <c r="C16" s="267" t="s">
        <v>1936</v>
      </c>
      <c r="D16" s="268" t="s">
        <v>1924</v>
      </c>
      <c r="E16" s="269">
        <v>58.65</v>
      </c>
    </row>
    <row r="17" spans="1:5" x14ac:dyDescent="0.2">
      <c r="A17" s="267">
        <v>10138</v>
      </c>
      <c r="B17" s="267" t="s">
        <v>19</v>
      </c>
      <c r="C17" s="267" t="s">
        <v>1937</v>
      </c>
      <c r="D17" s="268" t="s">
        <v>1924</v>
      </c>
      <c r="E17" s="269">
        <v>10.119999999999999</v>
      </c>
    </row>
    <row r="18" spans="1:5" x14ac:dyDescent="0.2">
      <c r="A18" s="267">
        <v>10139</v>
      </c>
      <c r="B18" s="267" t="s">
        <v>19</v>
      </c>
      <c r="C18" s="267" t="s">
        <v>1938</v>
      </c>
      <c r="D18" s="268" t="s">
        <v>1924</v>
      </c>
      <c r="E18" s="269">
        <v>10.119999999999999</v>
      </c>
    </row>
    <row r="19" spans="1:5" x14ac:dyDescent="0.2">
      <c r="A19" s="267">
        <v>10140</v>
      </c>
      <c r="B19" s="267" t="s">
        <v>19</v>
      </c>
      <c r="C19" s="267" t="s">
        <v>1939</v>
      </c>
      <c r="D19" s="268" t="s">
        <v>1924</v>
      </c>
      <c r="E19" s="269">
        <v>10.119999999999999</v>
      </c>
    </row>
    <row r="20" spans="1:5" x14ac:dyDescent="0.2">
      <c r="A20" s="267">
        <v>10144</v>
      </c>
      <c r="B20" s="267" t="s">
        <v>19</v>
      </c>
      <c r="C20" s="267" t="s">
        <v>1940</v>
      </c>
      <c r="D20" s="268" t="s">
        <v>1924</v>
      </c>
      <c r="E20" s="269">
        <v>10.119999999999999</v>
      </c>
    </row>
    <row r="21" spans="1:5" ht="25.5" x14ac:dyDescent="0.2">
      <c r="A21" s="267">
        <v>10146</v>
      </c>
      <c r="B21" s="267" t="s">
        <v>19</v>
      </c>
      <c r="C21" s="267" t="s">
        <v>1941</v>
      </c>
      <c r="D21" s="268" t="s">
        <v>1924</v>
      </c>
      <c r="E21" s="269">
        <v>7.65</v>
      </c>
    </row>
    <row r="22" spans="1:5" x14ac:dyDescent="0.2">
      <c r="A22" s="267">
        <v>10147</v>
      </c>
      <c r="B22" s="267" t="s">
        <v>19</v>
      </c>
      <c r="C22" s="267" t="s">
        <v>1942</v>
      </c>
      <c r="D22" s="268" t="s">
        <v>1924</v>
      </c>
      <c r="E22" s="269">
        <v>10.119999999999999</v>
      </c>
    </row>
    <row r="23" spans="1:5" x14ac:dyDescent="0.2">
      <c r="A23" s="267">
        <v>10150</v>
      </c>
      <c r="B23" s="267" t="s">
        <v>19</v>
      </c>
      <c r="C23" s="267" t="s">
        <v>1943</v>
      </c>
      <c r="D23" s="268" t="s">
        <v>1924</v>
      </c>
      <c r="E23" s="269">
        <v>10.119999999999999</v>
      </c>
    </row>
    <row r="24" spans="1:5" ht="15" customHeight="1" x14ac:dyDescent="0.2">
      <c r="A24" s="267">
        <v>10157</v>
      </c>
      <c r="B24" s="267" t="s">
        <v>19</v>
      </c>
      <c r="C24" s="267" t="s">
        <v>1944</v>
      </c>
      <c r="D24" s="268" t="s">
        <v>1924</v>
      </c>
      <c r="E24" s="269">
        <v>10.18</v>
      </c>
    </row>
    <row r="25" spans="1:5" ht="15" customHeight="1" x14ac:dyDescent="0.2">
      <c r="A25" s="265">
        <v>102</v>
      </c>
      <c r="B25" s="267" t="s">
        <v>19</v>
      </c>
      <c r="C25" s="390" t="s">
        <v>1945</v>
      </c>
      <c r="D25" s="390"/>
      <c r="E25" s="390"/>
    </row>
    <row r="26" spans="1:5" ht="25.5" x14ac:dyDescent="0.2">
      <c r="A26" s="267">
        <v>10209</v>
      </c>
      <c r="B26" s="267" t="s">
        <v>19</v>
      </c>
      <c r="C26" s="267" t="s">
        <v>1946</v>
      </c>
      <c r="D26" s="268" t="s">
        <v>1924</v>
      </c>
      <c r="E26" s="269">
        <v>19.04</v>
      </c>
    </row>
    <row r="27" spans="1:5" x14ac:dyDescent="0.2">
      <c r="A27" s="267">
        <v>10233</v>
      </c>
      <c r="B27" s="267" t="s">
        <v>19</v>
      </c>
      <c r="C27" s="267" t="s">
        <v>1947</v>
      </c>
      <c r="D27" s="268" t="s">
        <v>1924</v>
      </c>
      <c r="E27" s="269">
        <v>7</v>
      </c>
    </row>
    <row r="28" spans="1:5" x14ac:dyDescent="0.2">
      <c r="A28" s="267">
        <v>10235</v>
      </c>
      <c r="B28" s="267" t="s">
        <v>19</v>
      </c>
      <c r="C28" s="267" t="s">
        <v>1948</v>
      </c>
      <c r="D28" s="268" t="s">
        <v>1924</v>
      </c>
      <c r="E28" s="269">
        <v>7</v>
      </c>
    </row>
    <row r="29" spans="1:5" x14ac:dyDescent="0.2">
      <c r="A29" s="267">
        <v>10237</v>
      </c>
      <c r="B29" s="267" t="s">
        <v>19</v>
      </c>
      <c r="C29" s="267" t="s">
        <v>1949</v>
      </c>
      <c r="D29" s="268" t="s">
        <v>1924</v>
      </c>
      <c r="E29" s="269">
        <v>13.45</v>
      </c>
    </row>
    <row r="30" spans="1:5" ht="38.25" x14ac:dyDescent="0.2">
      <c r="A30" s="267">
        <v>10260</v>
      </c>
      <c r="B30" s="267" t="s">
        <v>19</v>
      </c>
      <c r="C30" s="267" t="s">
        <v>1950</v>
      </c>
      <c r="D30" s="268" t="s">
        <v>1924</v>
      </c>
      <c r="E30" s="269">
        <v>7.85</v>
      </c>
    </row>
    <row r="31" spans="1:5" ht="25.5" x14ac:dyDescent="0.2">
      <c r="A31" s="267">
        <v>10278</v>
      </c>
      <c r="B31" s="267" t="s">
        <v>19</v>
      </c>
      <c r="C31" s="267" t="s">
        <v>1951</v>
      </c>
      <c r="D31" s="268" t="s">
        <v>1924</v>
      </c>
      <c r="E31" s="269">
        <v>15.13</v>
      </c>
    </row>
    <row r="32" spans="1:5" ht="25.5" x14ac:dyDescent="0.2">
      <c r="A32" s="267">
        <v>10281</v>
      </c>
      <c r="B32" s="267" t="s">
        <v>19</v>
      </c>
      <c r="C32" s="267" t="s">
        <v>1952</v>
      </c>
      <c r="D32" s="268" t="s">
        <v>1924</v>
      </c>
      <c r="E32" s="269">
        <v>9.64</v>
      </c>
    </row>
    <row r="33" spans="1:5" ht="25.5" x14ac:dyDescent="0.2">
      <c r="A33" s="267">
        <v>10282</v>
      </c>
      <c r="B33" s="267" t="s">
        <v>19</v>
      </c>
      <c r="C33" s="267" t="s">
        <v>1953</v>
      </c>
      <c r="D33" s="268" t="s">
        <v>1924</v>
      </c>
      <c r="E33" s="269">
        <v>16.32</v>
      </c>
    </row>
    <row r="34" spans="1:5" ht="38.25" x14ac:dyDescent="0.2">
      <c r="A34" s="267">
        <v>10284</v>
      </c>
      <c r="B34" s="267" t="s">
        <v>19</v>
      </c>
      <c r="C34" s="267" t="s">
        <v>1954</v>
      </c>
      <c r="D34" s="268" t="s">
        <v>1924</v>
      </c>
      <c r="E34" s="269">
        <v>14.8</v>
      </c>
    </row>
    <row r="35" spans="1:5" ht="25.5" x14ac:dyDescent="0.2">
      <c r="A35" s="267">
        <v>10285</v>
      </c>
      <c r="B35" s="267" t="s">
        <v>19</v>
      </c>
      <c r="C35" s="267" t="s">
        <v>1955</v>
      </c>
      <c r="D35" s="268" t="s">
        <v>1924</v>
      </c>
      <c r="E35" s="269">
        <v>10.16</v>
      </c>
    </row>
    <row r="36" spans="1:5" ht="15" customHeight="1" x14ac:dyDescent="0.2">
      <c r="A36" s="267">
        <v>10290</v>
      </c>
      <c r="B36" s="267" t="s">
        <v>19</v>
      </c>
      <c r="C36" s="267" t="s">
        <v>1956</v>
      </c>
      <c r="D36" s="268" t="s">
        <v>1924</v>
      </c>
      <c r="E36" s="269">
        <v>10.119999999999999</v>
      </c>
    </row>
    <row r="37" spans="1:5" ht="25.5" x14ac:dyDescent="0.2">
      <c r="A37" s="267">
        <v>10292</v>
      </c>
      <c r="B37" s="267" t="s">
        <v>19</v>
      </c>
      <c r="C37" s="267" t="s">
        <v>1957</v>
      </c>
      <c r="D37" s="268" t="s">
        <v>1924</v>
      </c>
      <c r="E37" s="269">
        <v>10.8</v>
      </c>
    </row>
    <row r="38" spans="1:5" ht="15" customHeight="1" x14ac:dyDescent="0.2">
      <c r="A38" s="265">
        <v>103</v>
      </c>
      <c r="B38" s="267" t="s">
        <v>19</v>
      </c>
      <c r="C38" s="390" t="s">
        <v>1958</v>
      </c>
      <c r="D38" s="390"/>
      <c r="E38" s="390"/>
    </row>
    <row r="39" spans="1:5" x14ac:dyDescent="0.2">
      <c r="A39" s="267">
        <v>10301</v>
      </c>
      <c r="B39" s="267" t="s">
        <v>19</v>
      </c>
      <c r="C39" s="267" t="s">
        <v>1936</v>
      </c>
      <c r="D39" s="268" t="s">
        <v>1959</v>
      </c>
      <c r="E39" s="270">
        <v>12903</v>
      </c>
    </row>
    <row r="40" spans="1:5" x14ac:dyDescent="0.2">
      <c r="A40" s="267">
        <v>10302</v>
      </c>
      <c r="B40" s="267" t="s">
        <v>19</v>
      </c>
      <c r="C40" s="267" t="s">
        <v>1960</v>
      </c>
      <c r="D40" s="268" t="s">
        <v>1959</v>
      </c>
      <c r="E40" s="270">
        <v>14740.22</v>
      </c>
    </row>
    <row r="41" spans="1:5" x14ac:dyDescent="0.2">
      <c r="A41" s="267">
        <v>10303</v>
      </c>
      <c r="B41" s="267" t="s">
        <v>19</v>
      </c>
      <c r="C41" s="267" t="s">
        <v>1961</v>
      </c>
      <c r="D41" s="268" t="s">
        <v>1959</v>
      </c>
      <c r="E41" s="270">
        <v>16577.43</v>
      </c>
    </row>
    <row r="42" spans="1:5" x14ac:dyDescent="0.2">
      <c r="A42" s="267">
        <v>10304</v>
      </c>
      <c r="B42" s="267" t="s">
        <v>19</v>
      </c>
      <c r="C42" s="267" t="s">
        <v>1962</v>
      </c>
      <c r="D42" s="268" t="s">
        <v>1959</v>
      </c>
      <c r="E42" s="270">
        <v>6544.94</v>
      </c>
    </row>
    <row r="43" spans="1:5" x14ac:dyDescent="0.2">
      <c r="A43" s="267">
        <v>10305</v>
      </c>
      <c r="B43" s="267" t="s">
        <v>19</v>
      </c>
      <c r="C43" s="267" t="s">
        <v>1963</v>
      </c>
      <c r="D43" s="268" t="s">
        <v>1959</v>
      </c>
      <c r="E43" s="270">
        <v>5236.08</v>
      </c>
    </row>
    <row r="44" spans="1:5" x14ac:dyDescent="0.2">
      <c r="A44" s="267">
        <v>10306</v>
      </c>
      <c r="B44" s="267" t="s">
        <v>19</v>
      </c>
      <c r="C44" s="267" t="s">
        <v>1964</v>
      </c>
      <c r="D44" s="268" t="s">
        <v>1959</v>
      </c>
      <c r="E44" s="270">
        <v>4188.18</v>
      </c>
    </row>
    <row r="45" spans="1:5" x14ac:dyDescent="0.2">
      <c r="A45" s="267">
        <v>10307</v>
      </c>
      <c r="B45" s="267" t="s">
        <v>19</v>
      </c>
      <c r="C45" s="267" t="s">
        <v>1965</v>
      </c>
      <c r="D45" s="268" t="s">
        <v>1959</v>
      </c>
      <c r="E45" s="270">
        <v>4026.88</v>
      </c>
    </row>
    <row r="46" spans="1:5" x14ac:dyDescent="0.2">
      <c r="A46" s="267">
        <v>10308</v>
      </c>
      <c r="B46" s="267" t="s">
        <v>19</v>
      </c>
      <c r="C46" s="267" t="s">
        <v>1966</v>
      </c>
      <c r="D46" s="268" t="s">
        <v>1959</v>
      </c>
      <c r="E46" s="270">
        <v>3097.6</v>
      </c>
    </row>
    <row r="47" spans="1:5" ht="25.5" x14ac:dyDescent="0.2">
      <c r="A47" s="267">
        <v>10309</v>
      </c>
      <c r="B47" s="267" t="s">
        <v>19</v>
      </c>
      <c r="C47" s="267" t="s">
        <v>1967</v>
      </c>
      <c r="D47" s="268" t="s">
        <v>1959</v>
      </c>
      <c r="E47" s="270">
        <v>18041.96</v>
      </c>
    </row>
    <row r="48" spans="1:5" x14ac:dyDescent="0.2">
      <c r="A48" s="267">
        <v>10310</v>
      </c>
      <c r="B48" s="267" t="s">
        <v>19</v>
      </c>
      <c r="C48" s="267" t="s">
        <v>1968</v>
      </c>
      <c r="D48" s="268" t="s">
        <v>1959</v>
      </c>
      <c r="E48" s="270">
        <v>3350.96</v>
      </c>
    </row>
    <row r="49" spans="1:5" x14ac:dyDescent="0.2">
      <c r="A49" s="267">
        <v>10311</v>
      </c>
      <c r="B49" s="267" t="s">
        <v>19</v>
      </c>
      <c r="C49" s="267" t="s">
        <v>1969</v>
      </c>
      <c r="D49" s="268" t="s">
        <v>1959</v>
      </c>
      <c r="E49" s="270">
        <v>2226.4</v>
      </c>
    </row>
    <row r="50" spans="1:5" x14ac:dyDescent="0.2">
      <c r="A50" s="267">
        <v>10315</v>
      </c>
      <c r="B50" s="267" t="s">
        <v>19</v>
      </c>
      <c r="C50" s="267" t="s">
        <v>1970</v>
      </c>
      <c r="D50" s="268" t="s">
        <v>1959</v>
      </c>
      <c r="E50" s="270">
        <v>1683</v>
      </c>
    </row>
    <row r="51" spans="1:5" x14ac:dyDescent="0.2">
      <c r="A51" s="267">
        <v>10316</v>
      </c>
      <c r="B51" s="267" t="s">
        <v>19</v>
      </c>
      <c r="C51" s="267" t="s">
        <v>1971</v>
      </c>
      <c r="D51" s="268" t="s">
        <v>1959</v>
      </c>
      <c r="E51" s="270">
        <v>4580.6899999999996</v>
      </c>
    </row>
    <row r="52" spans="1:5" x14ac:dyDescent="0.2">
      <c r="A52" s="267">
        <v>10322</v>
      </c>
      <c r="B52" s="267" t="s">
        <v>19</v>
      </c>
      <c r="C52" s="267" t="s">
        <v>1972</v>
      </c>
      <c r="D52" s="268" t="s">
        <v>1959</v>
      </c>
      <c r="E52" s="270">
        <v>10306.540000000001</v>
      </c>
    </row>
    <row r="53" spans="1:5" ht="15" customHeight="1" x14ac:dyDescent="0.2">
      <c r="A53" s="267">
        <v>10323</v>
      </c>
      <c r="B53" s="267" t="s">
        <v>19</v>
      </c>
      <c r="C53" s="267" t="s">
        <v>1973</v>
      </c>
      <c r="D53" s="268" t="s">
        <v>1959</v>
      </c>
      <c r="E53" s="270">
        <v>1683</v>
      </c>
    </row>
    <row r="54" spans="1:5" ht="15" customHeight="1" x14ac:dyDescent="0.25">
      <c r="A54" s="262" t="s">
        <v>412</v>
      </c>
      <c r="B54" s="267" t="s">
        <v>19</v>
      </c>
      <c r="C54" s="262" t="s">
        <v>415</v>
      </c>
      <c r="D54" s="264" t="s">
        <v>1919</v>
      </c>
      <c r="E54" s="264" t="s">
        <v>1920</v>
      </c>
    </row>
    <row r="55" spans="1:5" ht="15" customHeight="1" x14ac:dyDescent="0.2">
      <c r="A55" s="265">
        <v>2</v>
      </c>
      <c r="B55" s="267" t="s">
        <v>19</v>
      </c>
      <c r="C55" s="390" t="s">
        <v>1974</v>
      </c>
      <c r="D55" s="390"/>
      <c r="E55" s="390"/>
    </row>
    <row r="56" spans="1:5" ht="15" customHeight="1" x14ac:dyDescent="0.2">
      <c r="A56" s="265">
        <v>203</v>
      </c>
      <c r="B56" s="267" t="s">
        <v>19</v>
      </c>
      <c r="C56" s="390" t="s">
        <v>1975</v>
      </c>
      <c r="D56" s="390"/>
      <c r="E56" s="390"/>
    </row>
    <row r="57" spans="1:5" ht="25.5" x14ac:dyDescent="0.2">
      <c r="A57" s="267">
        <v>20356</v>
      </c>
      <c r="B57" s="267" t="s">
        <v>19</v>
      </c>
      <c r="C57" s="267" t="s">
        <v>1976</v>
      </c>
      <c r="D57" s="268" t="s">
        <v>1977</v>
      </c>
      <c r="E57" s="269">
        <v>87.47</v>
      </c>
    </row>
    <row r="58" spans="1:5" ht="15" customHeight="1" x14ac:dyDescent="0.2">
      <c r="A58" s="265">
        <v>204</v>
      </c>
      <c r="B58" s="267" t="s">
        <v>19</v>
      </c>
      <c r="C58" s="390" t="s">
        <v>1978</v>
      </c>
      <c r="D58" s="390"/>
      <c r="E58" s="390"/>
    </row>
    <row r="59" spans="1:5" ht="25.5" x14ac:dyDescent="0.2">
      <c r="A59" s="267">
        <v>20416</v>
      </c>
      <c r="B59" s="267" t="s">
        <v>19</v>
      </c>
      <c r="C59" s="267" t="s">
        <v>1979</v>
      </c>
      <c r="D59" s="268" t="s">
        <v>1980</v>
      </c>
      <c r="E59" s="269">
        <v>560.67999999999995</v>
      </c>
    </row>
    <row r="60" spans="1:5" x14ac:dyDescent="0.2">
      <c r="A60" s="267">
        <v>20437</v>
      </c>
      <c r="B60" s="267" t="s">
        <v>19</v>
      </c>
      <c r="C60" s="267" t="s">
        <v>1981</v>
      </c>
      <c r="D60" s="268" t="s">
        <v>1982</v>
      </c>
      <c r="E60" s="269">
        <v>102.89</v>
      </c>
    </row>
    <row r="61" spans="1:5" ht="15" customHeight="1" x14ac:dyDescent="0.2">
      <c r="A61" s="267">
        <v>20463</v>
      </c>
      <c r="B61" s="267" t="s">
        <v>19</v>
      </c>
      <c r="C61" s="267" t="s">
        <v>1983</v>
      </c>
      <c r="D61" s="268" t="s">
        <v>1982</v>
      </c>
      <c r="E61" s="269">
        <v>8</v>
      </c>
    </row>
    <row r="62" spans="1:5" x14ac:dyDescent="0.2">
      <c r="A62" s="267">
        <v>20468</v>
      </c>
      <c r="B62" s="267" t="s">
        <v>19</v>
      </c>
      <c r="C62" s="267" t="s">
        <v>1984</v>
      </c>
      <c r="D62" s="268" t="s">
        <v>1982</v>
      </c>
      <c r="E62" s="269">
        <v>16.03</v>
      </c>
    </row>
    <row r="63" spans="1:5" ht="15" customHeight="1" x14ac:dyDescent="0.2">
      <c r="A63" s="265">
        <v>205</v>
      </c>
      <c r="B63" s="267" t="s">
        <v>19</v>
      </c>
      <c r="C63" s="390" t="s">
        <v>1985</v>
      </c>
      <c r="D63" s="390"/>
      <c r="E63" s="390"/>
    </row>
    <row r="64" spans="1:5" x14ac:dyDescent="0.2">
      <c r="A64" s="267">
        <v>20503</v>
      </c>
      <c r="B64" s="267" t="s">
        <v>19</v>
      </c>
      <c r="C64" s="267" t="s">
        <v>1986</v>
      </c>
      <c r="D64" s="268" t="s">
        <v>1980</v>
      </c>
      <c r="E64" s="269">
        <v>142.78</v>
      </c>
    </row>
    <row r="65" spans="1:5" x14ac:dyDescent="0.2">
      <c r="A65" s="267">
        <v>20505</v>
      </c>
      <c r="B65" s="267" t="s">
        <v>19</v>
      </c>
      <c r="C65" s="267" t="s">
        <v>1987</v>
      </c>
      <c r="D65" s="268" t="s">
        <v>1982</v>
      </c>
      <c r="E65" s="269">
        <v>1.07</v>
      </c>
    </row>
    <row r="66" spans="1:5" x14ac:dyDescent="0.2">
      <c r="A66" s="267">
        <v>20508</v>
      </c>
      <c r="B66" s="267" t="s">
        <v>19</v>
      </c>
      <c r="C66" s="267" t="s">
        <v>1988</v>
      </c>
      <c r="D66" s="268" t="s">
        <v>1982</v>
      </c>
      <c r="E66" s="269">
        <v>0.59</v>
      </c>
    </row>
    <row r="67" spans="1:5" x14ac:dyDescent="0.2">
      <c r="A67" s="267">
        <v>20509</v>
      </c>
      <c r="B67" s="267" t="s">
        <v>19</v>
      </c>
      <c r="C67" s="267" t="s">
        <v>1989</v>
      </c>
      <c r="D67" s="268" t="s">
        <v>1982</v>
      </c>
      <c r="E67" s="269">
        <v>4.22</v>
      </c>
    </row>
    <row r="68" spans="1:5" ht="25.5" x14ac:dyDescent="0.2">
      <c r="A68" s="267">
        <v>20510</v>
      </c>
      <c r="B68" s="267" t="s">
        <v>19</v>
      </c>
      <c r="C68" s="267" t="s">
        <v>1990</v>
      </c>
      <c r="D68" s="268" t="s">
        <v>1982</v>
      </c>
      <c r="E68" s="269">
        <v>0.84</v>
      </c>
    </row>
    <row r="69" spans="1:5" ht="25.5" x14ac:dyDescent="0.2">
      <c r="A69" s="267">
        <v>20514</v>
      </c>
      <c r="B69" s="267" t="s">
        <v>19</v>
      </c>
      <c r="C69" s="267" t="s">
        <v>1991</v>
      </c>
      <c r="D69" s="268" t="s">
        <v>1980</v>
      </c>
      <c r="E69" s="269">
        <v>522.92999999999995</v>
      </c>
    </row>
    <row r="70" spans="1:5" x14ac:dyDescent="0.2">
      <c r="A70" s="267">
        <v>20517</v>
      </c>
      <c r="B70" s="267" t="s">
        <v>19</v>
      </c>
      <c r="C70" s="267" t="s">
        <v>1992</v>
      </c>
      <c r="D70" s="268" t="s">
        <v>1980</v>
      </c>
      <c r="E70" s="269">
        <v>160.69</v>
      </c>
    </row>
    <row r="71" spans="1:5" x14ac:dyDescent="0.2">
      <c r="A71" s="267">
        <v>20518</v>
      </c>
      <c r="B71" s="267" t="s">
        <v>19</v>
      </c>
      <c r="C71" s="267" t="s">
        <v>1993</v>
      </c>
      <c r="D71" s="268" t="s">
        <v>1980</v>
      </c>
      <c r="E71" s="269">
        <v>160.69</v>
      </c>
    </row>
    <row r="72" spans="1:5" x14ac:dyDescent="0.2">
      <c r="A72" s="267">
        <v>20519</v>
      </c>
      <c r="B72" s="267" t="s">
        <v>19</v>
      </c>
      <c r="C72" s="267" t="s">
        <v>1994</v>
      </c>
      <c r="D72" s="268" t="s">
        <v>1980</v>
      </c>
      <c r="E72" s="269">
        <v>160.69</v>
      </c>
    </row>
    <row r="73" spans="1:5" x14ac:dyDescent="0.2">
      <c r="A73" s="267">
        <v>20520</v>
      </c>
      <c r="B73" s="267" t="s">
        <v>19</v>
      </c>
      <c r="C73" s="267" t="s">
        <v>1995</v>
      </c>
      <c r="D73" s="268" t="s">
        <v>1980</v>
      </c>
      <c r="E73" s="269">
        <v>160.69</v>
      </c>
    </row>
    <row r="74" spans="1:5" x14ac:dyDescent="0.2">
      <c r="A74" s="267">
        <v>20521</v>
      </c>
      <c r="B74" s="267" t="s">
        <v>19</v>
      </c>
      <c r="C74" s="267" t="s">
        <v>1996</v>
      </c>
      <c r="D74" s="268" t="s">
        <v>1980</v>
      </c>
      <c r="E74" s="269">
        <v>158.15</v>
      </c>
    </row>
    <row r="75" spans="1:5" x14ac:dyDescent="0.2">
      <c r="A75" s="267">
        <v>20522</v>
      </c>
      <c r="B75" s="267" t="s">
        <v>19</v>
      </c>
      <c r="C75" s="267" t="s">
        <v>1997</v>
      </c>
      <c r="D75" s="268" t="s">
        <v>1980</v>
      </c>
      <c r="E75" s="269">
        <v>223.12</v>
      </c>
    </row>
    <row r="76" spans="1:5" x14ac:dyDescent="0.2">
      <c r="A76" s="267">
        <v>20524</v>
      </c>
      <c r="B76" s="267" t="s">
        <v>19</v>
      </c>
      <c r="C76" s="267" t="s">
        <v>1998</v>
      </c>
      <c r="D76" s="268" t="s">
        <v>1980</v>
      </c>
      <c r="E76" s="269">
        <v>114.65</v>
      </c>
    </row>
    <row r="77" spans="1:5" x14ac:dyDescent="0.2">
      <c r="A77" s="267">
        <v>20553</v>
      </c>
      <c r="B77" s="267" t="s">
        <v>19</v>
      </c>
      <c r="C77" s="267" t="s">
        <v>1999</v>
      </c>
      <c r="D77" s="268" t="s">
        <v>1980</v>
      </c>
      <c r="E77" s="269">
        <v>160.69</v>
      </c>
    </row>
    <row r="78" spans="1:5" x14ac:dyDescent="0.2">
      <c r="A78" s="267">
        <v>20554</v>
      </c>
      <c r="B78" s="267" t="s">
        <v>19</v>
      </c>
      <c r="C78" s="267" t="s">
        <v>2000</v>
      </c>
      <c r="D78" s="268" t="s">
        <v>1980</v>
      </c>
      <c r="E78" s="269">
        <v>71.25</v>
      </c>
    </row>
    <row r="79" spans="1:5" ht="25.5" x14ac:dyDescent="0.2">
      <c r="A79" s="267">
        <v>20567</v>
      </c>
      <c r="B79" s="267" t="s">
        <v>19</v>
      </c>
      <c r="C79" s="267" t="s">
        <v>2001</v>
      </c>
      <c r="D79" s="268" t="s">
        <v>1980</v>
      </c>
      <c r="E79" s="269">
        <v>543.21</v>
      </c>
    </row>
    <row r="80" spans="1:5" x14ac:dyDescent="0.2">
      <c r="A80" s="267">
        <v>20571</v>
      </c>
      <c r="B80" s="267" t="s">
        <v>19</v>
      </c>
      <c r="C80" s="267" t="s">
        <v>2002</v>
      </c>
      <c r="D80" s="268" t="s">
        <v>1980</v>
      </c>
      <c r="E80" s="269">
        <v>160.69</v>
      </c>
    </row>
    <row r="81" spans="1:5" ht="25.5" x14ac:dyDescent="0.2">
      <c r="A81" s="267">
        <v>20572</v>
      </c>
      <c r="B81" s="267" t="s">
        <v>19</v>
      </c>
      <c r="C81" s="267" t="s">
        <v>2003</v>
      </c>
      <c r="D81" s="268" t="s">
        <v>1982</v>
      </c>
      <c r="E81" s="269">
        <v>5.51</v>
      </c>
    </row>
    <row r="82" spans="1:5" x14ac:dyDescent="0.2">
      <c r="A82" s="267">
        <v>20578</v>
      </c>
      <c r="B82" s="267" t="s">
        <v>19</v>
      </c>
      <c r="C82" s="267" t="s">
        <v>2004</v>
      </c>
      <c r="D82" s="268" t="s">
        <v>1980</v>
      </c>
      <c r="E82" s="269">
        <v>176.39</v>
      </c>
    </row>
    <row r="83" spans="1:5" x14ac:dyDescent="0.2">
      <c r="A83" s="267">
        <v>20580</v>
      </c>
      <c r="B83" s="267" t="s">
        <v>19</v>
      </c>
      <c r="C83" s="267" t="s">
        <v>2005</v>
      </c>
      <c r="D83" s="268" t="s">
        <v>1980</v>
      </c>
      <c r="E83" s="269">
        <v>121.33</v>
      </c>
    </row>
    <row r="84" spans="1:5" ht="15" customHeight="1" x14ac:dyDescent="0.2">
      <c r="A84" s="267">
        <v>20584</v>
      </c>
      <c r="B84" s="267" t="s">
        <v>19</v>
      </c>
      <c r="C84" s="267" t="s">
        <v>2006</v>
      </c>
      <c r="D84" s="268" t="s">
        <v>1982</v>
      </c>
      <c r="E84" s="269">
        <v>2.29</v>
      </c>
    </row>
    <row r="85" spans="1:5" x14ac:dyDescent="0.2">
      <c r="A85" s="267">
        <v>20588</v>
      </c>
      <c r="B85" s="267" t="s">
        <v>19</v>
      </c>
      <c r="C85" s="267" t="s">
        <v>2007</v>
      </c>
      <c r="D85" s="268" t="s">
        <v>1982</v>
      </c>
      <c r="E85" s="269">
        <v>8</v>
      </c>
    </row>
    <row r="86" spans="1:5" ht="15" customHeight="1" x14ac:dyDescent="0.2">
      <c r="A86" s="265">
        <v>207</v>
      </c>
      <c r="B86" s="267" t="s">
        <v>19</v>
      </c>
      <c r="C86" s="390" t="s">
        <v>1985</v>
      </c>
      <c r="D86" s="390"/>
      <c r="E86" s="390"/>
    </row>
    <row r="87" spans="1:5" ht="15" customHeight="1" x14ac:dyDescent="0.2">
      <c r="A87" s="267">
        <v>20732</v>
      </c>
      <c r="B87" s="267" t="s">
        <v>19</v>
      </c>
      <c r="C87" s="267" t="s">
        <v>2008</v>
      </c>
      <c r="D87" s="268" t="s">
        <v>1982</v>
      </c>
      <c r="E87" s="269">
        <v>1.9</v>
      </c>
    </row>
    <row r="88" spans="1:5" ht="38.25" x14ac:dyDescent="0.2">
      <c r="A88" s="267">
        <v>20746</v>
      </c>
      <c r="B88" s="267" t="s">
        <v>19</v>
      </c>
      <c r="C88" s="267" t="s">
        <v>2009</v>
      </c>
      <c r="D88" s="268" t="s">
        <v>1982</v>
      </c>
      <c r="E88" s="269">
        <v>5.77</v>
      </c>
    </row>
    <row r="89" spans="1:5" ht="15" customHeight="1" x14ac:dyDescent="0.2">
      <c r="A89" s="265">
        <v>209</v>
      </c>
      <c r="B89" s="267" t="s">
        <v>19</v>
      </c>
      <c r="C89" s="390" t="s">
        <v>2010</v>
      </c>
      <c r="D89" s="390"/>
      <c r="E89" s="390"/>
    </row>
    <row r="90" spans="1:5" ht="25.5" x14ac:dyDescent="0.2">
      <c r="A90" s="267">
        <v>20910</v>
      </c>
      <c r="B90" s="267" t="s">
        <v>19</v>
      </c>
      <c r="C90" s="267" t="s">
        <v>2011</v>
      </c>
      <c r="D90" s="268" t="s">
        <v>2012</v>
      </c>
      <c r="E90" s="269">
        <v>45.38</v>
      </c>
    </row>
    <row r="91" spans="1:5" ht="25.5" x14ac:dyDescent="0.2">
      <c r="A91" s="267">
        <v>20975</v>
      </c>
      <c r="B91" s="267" t="s">
        <v>19</v>
      </c>
      <c r="C91" s="267" t="s">
        <v>2013</v>
      </c>
      <c r="D91" s="268" t="s">
        <v>2014</v>
      </c>
      <c r="E91" s="269">
        <v>9.33</v>
      </c>
    </row>
    <row r="92" spans="1:5" x14ac:dyDescent="0.2">
      <c r="A92" s="267">
        <v>20977</v>
      </c>
      <c r="B92" s="267" t="s">
        <v>19</v>
      </c>
      <c r="C92" s="267" t="s">
        <v>2015</v>
      </c>
      <c r="D92" s="268" t="s">
        <v>2014</v>
      </c>
      <c r="E92" s="269">
        <v>7.59</v>
      </c>
    </row>
    <row r="93" spans="1:5" x14ac:dyDescent="0.2">
      <c r="A93" s="267">
        <v>20982</v>
      </c>
      <c r="B93" s="267" t="s">
        <v>19</v>
      </c>
      <c r="C93" s="267" t="s">
        <v>2016</v>
      </c>
      <c r="D93" s="268" t="s">
        <v>2014</v>
      </c>
      <c r="E93" s="269">
        <v>11.53</v>
      </c>
    </row>
    <row r="94" spans="1:5" ht="25.5" x14ac:dyDescent="0.2">
      <c r="A94" s="267">
        <v>20985</v>
      </c>
      <c r="B94" s="267" t="s">
        <v>19</v>
      </c>
      <c r="C94" s="267" t="s">
        <v>2017</v>
      </c>
      <c r="D94" s="268" t="s">
        <v>2014</v>
      </c>
      <c r="E94" s="269">
        <v>5.18</v>
      </c>
    </row>
    <row r="95" spans="1:5" ht="25.5" x14ac:dyDescent="0.2">
      <c r="A95" s="267">
        <v>20986</v>
      </c>
      <c r="B95" s="267" t="s">
        <v>19</v>
      </c>
      <c r="C95" s="267" t="s">
        <v>2018</v>
      </c>
      <c r="D95" s="268" t="s">
        <v>2014</v>
      </c>
      <c r="E95" s="269">
        <v>4.03</v>
      </c>
    </row>
    <row r="96" spans="1:5" ht="15" customHeight="1" x14ac:dyDescent="0.2">
      <c r="A96" s="267">
        <v>20987</v>
      </c>
      <c r="B96" s="267" t="s">
        <v>19</v>
      </c>
      <c r="C96" s="267" t="s">
        <v>2019</v>
      </c>
      <c r="D96" s="268" t="s">
        <v>2012</v>
      </c>
      <c r="E96" s="269">
        <v>47.97</v>
      </c>
    </row>
    <row r="97" spans="1:5" ht="25.5" x14ac:dyDescent="0.2">
      <c r="A97" s="267">
        <v>20988</v>
      </c>
      <c r="B97" s="267" t="s">
        <v>19</v>
      </c>
      <c r="C97" s="267" t="s">
        <v>2020</v>
      </c>
      <c r="D97" s="268" t="s">
        <v>2014</v>
      </c>
      <c r="E97" s="269">
        <v>13.58</v>
      </c>
    </row>
    <row r="98" spans="1:5" ht="15" customHeight="1" x14ac:dyDescent="0.2">
      <c r="A98" s="265">
        <v>210</v>
      </c>
      <c r="B98" s="267" t="s">
        <v>19</v>
      </c>
      <c r="C98" s="390" t="s">
        <v>2010</v>
      </c>
      <c r="D98" s="390"/>
      <c r="E98" s="390"/>
    </row>
    <row r="99" spans="1:5" ht="25.5" x14ac:dyDescent="0.2">
      <c r="A99" s="267">
        <v>21005</v>
      </c>
      <c r="B99" s="267" t="s">
        <v>19</v>
      </c>
      <c r="C99" s="267" t="s">
        <v>2021</v>
      </c>
      <c r="D99" s="268" t="s">
        <v>1980</v>
      </c>
      <c r="E99" s="270">
        <v>6246</v>
      </c>
    </row>
    <row r="100" spans="1:5" ht="25.5" x14ac:dyDescent="0.2">
      <c r="A100" s="267">
        <v>21009</v>
      </c>
      <c r="B100" s="267" t="s">
        <v>19</v>
      </c>
      <c r="C100" s="267" t="s">
        <v>2022</v>
      </c>
      <c r="D100" s="268" t="s">
        <v>2014</v>
      </c>
      <c r="E100" s="269">
        <v>9.98</v>
      </c>
    </row>
    <row r="101" spans="1:5" ht="25.5" x14ac:dyDescent="0.2">
      <c r="A101" s="267">
        <v>21018</v>
      </c>
      <c r="B101" s="267" t="s">
        <v>19</v>
      </c>
      <c r="C101" s="267" t="s">
        <v>2023</v>
      </c>
      <c r="D101" s="268" t="s">
        <v>2014</v>
      </c>
      <c r="E101" s="269">
        <v>15.2</v>
      </c>
    </row>
    <row r="102" spans="1:5" ht="25.5" x14ac:dyDescent="0.2">
      <c r="A102" s="267">
        <v>21023</v>
      </c>
      <c r="B102" s="267" t="s">
        <v>19</v>
      </c>
      <c r="C102" s="267" t="s">
        <v>2024</v>
      </c>
      <c r="D102" s="268" t="s">
        <v>1977</v>
      </c>
      <c r="E102" s="269">
        <v>4.2</v>
      </c>
    </row>
    <row r="103" spans="1:5" ht="25.5" x14ac:dyDescent="0.2">
      <c r="A103" s="267">
        <v>21028</v>
      </c>
      <c r="B103" s="267" t="s">
        <v>19</v>
      </c>
      <c r="C103" s="267" t="s">
        <v>2025</v>
      </c>
      <c r="D103" s="268" t="s">
        <v>2026</v>
      </c>
      <c r="E103" s="269">
        <v>236.28</v>
      </c>
    </row>
    <row r="104" spans="1:5" ht="25.5" x14ac:dyDescent="0.2">
      <c r="A104" s="267">
        <v>21030</v>
      </c>
      <c r="B104" s="267" t="s">
        <v>19</v>
      </c>
      <c r="C104" s="267" t="s">
        <v>2027</v>
      </c>
      <c r="D104" s="268" t="s">
        <v>2012</v>
      </c>
      <c r="E104" s="269">
        <v>21.28</v>
      </c>
    </row>
    <row r="105" spans="1:5" ht="25.5" x14ac:dyDescent="0.2">
      <c r="A105" s="267">
        <v>21031</v>
      </c>
      <c r="B105" s="267" t="s">
        <v>19</v>
      </c>
      <c r="C105" s="267" t="s">
        <v>2028</v>
      </c>
      <c r="D105" s="268" t="s">
        <v>2012</v>
      </c>
      <c r="E105" s="269">
        <v>30.13</v>
      </c>
    </row>
    <row r="106" spans="1:5" ht="25.5" x14ac:dyDescent="0.2">
      <c r="A106" s="267">
        <v>21032</v>
      </c>
      <c r="B106" s="267" t="s">
        <v>19</v>
      </c>
      <c r="C106" s="267" t="s">
        <v>2029</v>
      </c>
      <c r="D106" s="268" t="s">
        <v>2012</v>
      </c>
      <c r="E106" s="269">
        <v>37.130000000000003</v>
      </c>
    </row>
    <row r="107" spans="1:5" ht="25.5" x14ac:dyDescent="0.2">
      <c r="A107" s="267">
        <v>21033</v>
      </c>
      <c r="B107" s="267" t="s">
        <v>19</v>
      </c>
      <c r="C107" s="267" t="s">
        <v>2030</v>
      </c>
      <c r="D107" s="268" t="s">
        <v>2012</v>
      </c>
      <c r="E107" s="269">
        <v>45.4</v>
      </c>
    </row>
    <row r="108" spans="1:5" ht="25.5" x14ac:dyDescent="0.2">
      <c r="A108" s="267">
        <v>21040</v>
      </c>
      <c r="B108" s="267" t="s">
        <v>19</v>
      </c>
      <c r="C108" s="267" t="s">
        <v>2031</v>
      </c>
      <c r="D108" s="268" t="s">
        <v>2014</v>
      </c>
      <c r="E108" s="269">
        <v>50.39</v>
      </c>
    </row>
    <row r="109" spans="1:5" ht="25.5" x14ac:dyDescent="0.2">
      <c r="A109" s="267">
        <v>21041</v>
      </c>
      <c r="B109" s="267" t="s">
        <v>19</v>
      </c>
      <c r="C109" s="267" t="s">
        <v>2032</v>
      </c>
      <c r="D109" s="268" t="s">
        <v>2014</v>
      </c>
      <c r="E109" s="269">
        <v>29.75</v>
      </c>
    </row>
    <row r="110" spans="1:5" ht="25.5" x14ac:dyDescent="0.2">
      <c r="A110" s="267">
        <v>21042</v>
      </c>
      <c r="B110" s="267" t="s">
        <v>19</v>
      </c>
      <c r="C110" s="267" t="s">
        <v>2033</v>
      </c>
      <c r="D110" s="268" t="s">
        <v>2014</v>
      </c>
      <c r="E110" s="269">
        <v>50.72</v>
      </c>
    </row>
    <row r="111" spans="1:5" ht="25.5" x14ac:dyDescent="0.2">
      <c r="A111" s="267">
        <v>21043</v>
      </c>
      <c r="B111" s="267" t="s">
        <v>19</v>
      </c>
      <c r="C111" s="267" t="s">
        <v>2034</v>
      </c>
      <c r="D111" s="268" t="s">
        <v>2014</v>
      </c>
      <c r="E111" s="269">
        <v>369.76</v>
      </c>
    </row>
    <row r="112" spans="1:5" x14ac:dyDescent="0.2">
      <c r="A112" s="267">
        <v>21060</v>
      </c>
      <c r="B112" s="267" t="s">
        <v>19</v>
      </c>
      <c r="C112" s="267" t="s">
        <v>2035</v>
      </c>
      <c r="D112" s="268" t="s">
        <v>2014</v>
      </c>
      <c r="E112" s="269">
        <v>4.9800000000000004</v>
      </c>
    </row>
    <row r="113" spans="1:5" x14ac:dyDescent="0.2">
      <c r="A113" s="267">
        <v>21061</v>
      </c>
      <c r="B113" s="267" t="s">
        <v>19</v>
      </c>
      <c r="C113" s="267" t="s">
        <v>2036</v>
      </c>
      <c r="D113" s="268" t="s">
        <v>2014</v>
      </c>
      <c r="E113" s="269">
        <v>4.1399999999999997</v>
      </c>
    </row>
    <row r="114" spans="1:5" x14ac:dyDescent="0.2">
      <c r="A114" s="267">
        <v>21085</v>
      </c>
      <c r="B114" s="267" t="s">
        <v>19</v>
      </c>
      <c r="C114" s="267" t="s">
        <v>2037</v>
      </c>
      <c r="D114" s="268" t="s">
        <v>1980</v>
      </c>
      <c r="E114" s="270">
        <v>6246</v>
      </c>
    </row>
    <row r="115" spans="1:5" ht="15" customHeight="1" x14ac:dyDescent="0.2">
      <c r="A115" s="267">
        <v>21089</v>
      </c>
      <c r="B115" s="267" t="s">
        <v>19</v>
      </c>
      <c r="C115" s="267" t="s">
        <v>2038</v>
      </c>
      <c r="D115" s="268" t="s">
        <v>2014</v>
      </c>
      <c r="E115" s="269">
        <v>8.1300000000000008</v>
      </c>
    </row>
    <row r="116" spans="1:5" x14ac:dyDescent="0.2">
      <c r="A116" s="267">
        <v>21091</v>
      </c>
      <c r="B116" s="267" t="s">
        <v>19</v>
      </c>
      <c r="C116" s="267" t="s">
        <v>2039</v>
      </c>
      <c r="D116" s="268" t="s">
        <v>2012</v>
      </c>
      <c r="E116" s="269">
        <v>42.36</v>
      </c>
    </row>
    <row r="117" spans="1:5" ht="15" customHeight="1" x14ac:dyDescent="0.2">
      <c r="A117" s="265">
        <v>211</v>
      </c>
      <c r="B117" s="267" t="s">
        <v>19</v>
      </c>
      <c r="C117" s="390" t="s">
        <v>2040</v>
      </c>
      <c r="D117" s="390"/>
      <c r="E117" s="390"/>
    </row>
    <row r="118" spans="1:5" ht="38.25" x14ac:dyDescent="0.2">
      <c r="A118" s="267">
        <v>21108</v>
      </c>
      <c r="B118" s="267" t="s">
        <v>19</v>
      </c>
      <c r="C118" s="267" t="s">
        <v>2041</v>
      </c>
      <c r="D118" s="268" t="s">
        <v>2014</v>
      </c>
      <c r="E118" s="269">
        <v>46.17</v>
      </c>
    </row>
    <row r="119" spans="1:5" ht="25.5" x14ac:dyDescent="0.2">
      <c r="A119" s="267">
        <v>21109</v>
      </c>
      <c r="B119" s="267" t="s">
        <v>19</v>
      </c>
      <c r="C119" s="267" t="s">
        <v>2042</v>
      </c>
      <c r="D119" s="268" t="s">
        <v>2043</v>
      </c>
      <c r="E119" s="269">
        <v>184.94</v>
      </c>
    </row>
    <row r="120" spans="1:5" ht="25.5" x14ac:dyDescent="0.2">
      <c r="A120" s="267">
        <v>21111</v>
      </c>
      <c r="B120" s="267" t="s">
        <v>19</v>
      </c>
      <c r="C120" s="267" t="s">
        <v>2044</v>
      </c>
      <c r="D120" s="268" t="s">
        <v>2014</v>
      </c>
      <c r="E120" s="269">
        <v>57.13</v>
      </c>
    </row>
    <row r="121" spans="1:5" ht="25.5" x14ac:dyDescent="0.2">
      <c r="A121" s="267">
        <v>21118</v>
      </c>
      <c r="B121" s="267" t="s">
        <v>19</v>
      </c>
      <c r="C121" s="267" t="s">
        <v>2045</v>
      </c>
      <c r="D121" s="268" t="s">
        <v>2014</v>
      </c>
      <c r="E121" s="269">
        <v>39.78</v>
      </c>
    </row>
    <row r="122" spans="1:5" ht="25.5" x14ac:dyDescent="0.2">
      <c r="A122" s="267">
        <v>21144</v>
      </c>
      <c r="B122" s="267" t="s">
        <v>19</v>
      </c>
      <c r="C122" s="267" t="s">
        <v>2046</v>
      </c>
      <c r="D122" s="268" t="s">
        <v>2014</v>
      </c>
      <c r="E122" s="269">
        <v>21.97</v>
      </c>
    </row>
    <row r="123" spans="1:5" ht="15" customHeight="1" x14ac:dyDescent="0.2">
      <c r="A123" s="267">
        <v>21151</v>
      </c>
      <c r="B123" s="267" t="s">
        <v>19</v>
      </c>
      <c r="C123" s="267" t="s">
        <v>2047</v>
      </c>
      <c r="D123" s="268" t="s">
        <v>2014</v>
      </c>
      <c r="E123" s="269">
        <v>3.59</v>
      </c>
    </row>
    <row r="124" spans="1:5" ht="25.5" x14ac:dyDescent="0.2">
      <c r="A124" s="267">
        <v>21170</v>
      </c>
      <c r="B124" s="267" t="s">
        <v>19</v>
      </c>
      <c r="C124" s="267" t="s">
        <v>2048</v>
      </c>
      <c r="D124" s="268" t="s">
        <v>2014</v>
      </c>
      <c r="E124" s="269">
        <v>11.13</v>
      </c>
    </row>
    <row r="125" spans="1:5" ht="15" customHeight="1" x14ac:dyDescent="0.2">
      <c r="A125" s="265">
        <v>212</v>
      </c>
      <c r="B125" s="267" t="s">
        <v>19</v>
      </c>
      <c r="C125" s="390" t="s">
        <v>2049</v>
      </c>
      <c r="D125" s="390"/>
      <c r="E125" s="390"/>
    </row>
    <row r="126" spans="1:5" ht="15" customHeight="1" x14ac:dyDescent="0.2">
      <c r="A126" s="267">
        <v>21205</v>
      </c>
      <c r="B126" s="267" t="s">
        <v>19</v>
      </c>
      <c r="C126" s="267" t="s">
        <v>2050</v>
      </c>
      <c r="D126" s="268" t="s">
        <v>2014</v>
      </c>
      <c r="E126" s="269">
        <v>15.11</v>
      </c>
    </row>
    <row r="127" spans="1:5" ht="25.5" x14ac:dyDescent="0.2">
      <c r="A127" s="267">
        <v>21211</v>
      </c>
      <c r="B127" s="267" t="s">
        <v>19</v>
      </c>
      <c r="C127" s="267" t="s">
        <v>2051</v>
      </c>
      <c r="D127" s="268" t="s">
        <v>2012</v>
      </c>
      <c r="E127" s="269">
        <v>15.27</v>
      </c>
    </row>
    <row r="128" spans="1:5" ht="15" customHeight="1" x14ac:dyDescent="0.2">
      <c r="A128" s="265">
        <v>213</v>
      </c>
      <c r="B128" s="267" t="s">
        <v>19</v>
      </c>
      <c r="C128" s="390" t="s">
        <v>2040</v>
      </c>
      <c r="D128" s="390"/>
      <c r="E128" s="390"/>
    </row>
    <row r="129" spans="1:5" ht="15" customHeight="1" x14ac:dyDescent="0.2">
      <c r="A129" s="267">
        <v>21305</v>
      </c>
      <c r="B129" s="267" t="s">
        <v>19</v>
      </c>
      <c r="C129" s="267" t="s">
        <v>2052</v>
      </c>
      <c r="D129" s="268" t="s">
        <v>2014</v>
      </c>
      <c r="E129" s="269">
        <v>23.95</v>
      </c>
    </row>
    <row r="130" spans="1:5" ht="25.5" x14ac:dyDescent="0.2">
      <c r="A130" s="267">
        <v>21368</v>
      </c>
      <c r="B130" s="267" t="s">
        <v>19</v>
      </c>
      <c r="C130" s="267" t="s">
        <v>2053</v>
      </c>
      <c r="D130" s="268" t="s">
        <v>2014</v>
      </c>
      <c r="E130" s="269">
        <v>4.24</v>
      </c>
    </row>
    <row r="131" spans="1:5" ht="15" customHeight="1" x14ac:dyDescent="0.2">
      <c r="A131" s="265">
        <v>215</v>
      </c>
      <c r="B131" s="267" t="s">
        <v>19</v>
      </c>
      <c r="C131" s="390" t="s">
        <v>2054</v>
      </c>
      <c r="D131" s="390"/>
      <c r="E131" s="390"/>
    </row>
    <row r="132" spans="1:5" x14ac:dyDescent="0.2">
      <c r="A132" s="267">
        <v>21516</v>
      </c>
      <c r="B132" s="267" t="s">
        <v>19</v>
      </c>
      <c r="C132" s="267" t="s">
        <v>2055</v>
      </c>
      <c r="D132" s="268" t="s">
        <v>1982</v>
      </c>
      <c r="E132" s="269">
        <v>6.53</v>
      </c>
    </row>
    <row r="133" spans="1:5" x14ac:dyDescent="0.2">
      <c r="A133" s="267">
        <v>21517</v>
      </c>
      <c r="B133" s="267" t="s">
        <v>19</v>
      </c>
      <c r="C133" s="267" t="s">
        <v>2056</v>
      </c>
      <c r="D133" s="268" t="s">
        <v>1982</v>
      </c>
      <c r="E133" s="269">
        <v>6.39</v>
      </c>
    </row>
    <row r="134" spans="1:5" x14ac:dyDescent="0.2">
      <c r="A134" s="267">
        <v>21521</v>
      </c>
      <c r="B134" s="267" t="s">
        <v>19</v>
      </c>
      <c r="C134" s="267" t="s">
        <v>2057</v>
      </c>
      <c r="D134" s="268" t="s">
        <v>1982</v>
      </c>
      <c r="E134" s="269">
        <v>6.01</v>
      </c>
    </row>
    <row r="135" spans="1:5" x14ac:dyDescent="0.2">
      <c r="A135" s="267">
        <v>21532</v>
      </c>
      <c r="B135" s="267" t="s">
        <v>19</v>
      </c>
      <c r="C135" s="267" t="s">
        <v>2058</v>
      </c>
      <c r="D135" s="268" t="s">
        <v>1982</v>
      </c>
      <c r="E135" s="269">
        <v>7.45</v>
      </c>
    </row>
    <row r="136" spans="1:5" ht="15" customHeight="1" x14ac:dyDescent="0.2">
      <c r="A136" s="267">
        <v>21543</v>
      </c>
      <c r="B136" s="267" t="s">
        <v>19</v>
      </c>
      <c r="C136" s="267" t="s">
        <v>2059</v>
      </c>
      <c r="D136" s="268" t="s">
        <v>2012</v>
      </c>
      <c r="E136" s="269">
        <v>21.97</v>
      </c>
    </row>
    <row r="137" spans="1:5" ht="25.5" x14ac:dyDescent="0.2">
      <c r="A137" s="267">
        <v>21566</v>
      </c>
      <c r="B137" s="267" t="s">
        <v>19</v>
      </c>
      <c r="C137" s="267" t="s">
        <v>2060</v>
      </c>
      <c r="D137" s="268" t="s">
        <v>1977</v>
      </c>
      <c r="E137" s="269">
        <v>0.43</v>
      </c>
    </row>
    <row r="138" spans="1:5" ht="15" customHeight="1" x14ac:dyDescent="0.2">
      <c r="A138" s="265">
        <v>220</v>
      </c>
      <c r="B138" s="267" t="s">
        <v>19</v>
      </c>
      <c r="C138" s="390" t="s">
        <v>2061</v>
      </c>
      <c r="D138" s="390"/>
      <c r="E138" s="390"/>
    </row>
    <row r="139" spans="1:5" ht="15" customHeight="1" x14ac:dyDescent="0.2">
      <c r="A139" s="267">
        <v>22001</v>
      </c>
      <c r="B139" s="267" t="s">
        <v>19</v>
      </c>
      <c r="C139" s="267" t="s">
        <v>2062</v>
      </c>
      <c r="D139" s="268" t="s">
        <v>2012</v>
      </c>
      <c r="E139" s="269">
        <v>62</v>
      </c>
    </row>
    <row r="140" spans="1:5" ht="51" x14ac:dyDescent="0.2">
      <c r="A140" s="267">
        <v>22002</v>
      </c>
      <c r="B140" s="267" t="s">
        <v>19</v>
      </c>
      <c r="C140" s="267" t="s">
        <v>2063</v>
      </c>
      <c r="D140" s="268" t="s">
        <v>2012</v>
      </c>
      <c r="E140" s="269">
        <v>73</v>
      </c>
    </row>
    <row r="141" spans="1:5" ht="15" customHeight="1" x14ac:dyDescent="0.2">
      <c r="A141" s="265">
        <v>225</v>
      </c>
      <c r="B141" s="267" t="s">
        <v>19</v>
      </c>
      <c r="C141" s="390" t="s">
        <v>2064</v>
      </c>
      <c r="D141" s="390"/>
      <c r="E141" s="390"/>
    </row>
    <row r="142" spans="1:5" ht="25.5" x14ac:dyDescent="0.2">
      <c r="A142" s="267">
        <v>22502</v>
      </c>
      <c r="B142" s="267" t="s">
        <v>19</v>
      </c>
      <c r="C142" s="267" t="s">
        <v>2065</v>
      </c>
      <c r="D142" s="268" t="s">
        <v>1977</v>
      </c>
      <c r="E142" s="269">
        <v>3.35</v>
      </c>
    </row>
    <row r="143" spans="1:5" ht="25.5" x14ac:dyDescent="0.2">
      <c r="A143" s="267">
        <v>22504</v>
      </c>
      <c r="B143" s="267" t="s">
        <v>19</v>
      </c>
      <c r="C143" s="267" t="s">
        <v>2066</v>
      </c>
      <c r="D143" s="268" t="s">
        <v>1977</v>
      </c>
      <c r="E143" s="269">
        <v>4.42</v>
      </c>
    </row>
    <row r="144" spans="1:5" ht="25.5" x14ac:dyDescent="0.2">
      <c r="A144" s="267">
        <v>22505</v>
      </c>
      <c r="B144" s="267" t="s">
        <v>19</v>
      </c>
      <c r="C144" s="267" t="s">
        <v>2067</v>
      </c>
      <c r="D144" s="268" t="s">
        <v>1977</v>
      </c>
      <c r="E144" s="269">
        <v>5.37</v>
      </c>
    </row>
    <row r="145" spans="1:5" ht="25.5" x14ac:dyDescent="0.2">
      <c r="A145" s="267">
        <v>22507</v>
      </c>
      <c r="B145" s="267" t="s">
        <v>19</v>
      </c>
      <c r="C145" s="267" t="s">
        <v>2068</v>
      </c>
      <c r="D145" s="268" t="s">
        <v>1977</v>
      </c>
      <c r="E145" s="269">
        <v>4.78</v>
      </c>
    </row>
    <row r="146" spans="1:5" ht="25.5" x14ac:dyDescent="0.2">
      <c r="A146" s="267">
        <v>22508</v>
      </c>
      <c r="B146" s="267" t="s">
        <v>19</v>
      </c>
      <c r="C146" s="267" t="s">
        <v>2069</v>
      </c>
      <c r="D146" s="268" t="s">
        <v>1977</v>
      </c>
      <c r="E146" s="269">
        <v>6.57</v>
      </c>
    </row>
    <row r="147" spans="1:5" ht="25.5" x14ac:dyDescent="0.2">
      <c r="A147" s="267">
        <v>22548</v>
      </c>
      <c r="B147" s="267" t="s">
        <v>19</v>
      </c>
      <c r="C147" s="267" t="s">
        <v>2070</v>
      </c>
      <c r="D147" s="268" t="s">
        <v>1977</v>
      </c>
      <c r="E147" s="269">
        <v>3.43</v>
      </c>
    </row>
    <row r="148" spans="1:5" ht="15" customHeight="1" x14ac:dyDescent="0.2">
      <c r="A148" s="267">
        <v>22585</v>
      </c>
      <c r="B148" s="267" t="s">
        <v>19</v>
      </c>
      <c r="C148" s="267" t="s">
        <v>2071</v>
      </c>
      <c r="D148" s="268" t="s">
        <v>1977</v>
      </c>
      <c r="E148" s="269">
        <v>1.38</v>
      </c>
    </row>
    <row r="149" spans="1:5" ht="25.5" x14ac:dyDescent="0.2">
      <c r="A149" s="267">
        <v>22586</v>
      </c>
      <c r="B149" s="267" t="s">
        <v>19</v>
      </c>
      <c r="C149" s="267" t="s">
        <v>2072</v>
      </c>
      <c r="D149" s="268" t="s">
        <v>1977</v>
      </c>
      <c r="E149" s="269">
        <v>0.78</v>
      </c>
    </row>
    <row r="150" spans="1:5" ht="15" customHeight="1" x14ac:dyDescent="0.2">
      <c r="A150" s="265">
        <v>230</v>
      </c>
      <c r="B150" s="267" t="s">
        <v>19</v>
      </c>
      <c r="C150" s="390" t="s">
        <v>2073</v>
      </c>
      <c r="D150" s="390"/>
      <c r="E150" s="390"/>
    </row>
    <row r="151" spans="1:5" ht="15" customHeight="1" x14ac:dyDescent="0.2">
      <c r="A151" s="267">
        <v>23010</v>
      </c>
      <c r="B151" s="267" t="s">
        <v>19</v>
      </c>
      <c r="C151" s="267" t="s">
        <v>2074</v>
      </c>
      <c r="D151" s="268" t="s">
        <v>1977</v>
      </c>
      <c r="E151" s="269">
        <v>11.67</v>
      </c>
    </row>
    <row r="152" spans="1:5" ht="25.5" x14ac:dyDescent="0.2">
      <c r="A152" s="267">
        <v>23015</v>
      </c>
      <c r="B152" s="267" t="s">
        <v>19</v>
      </c>
      <c r="C152" s="267" t="s">
        <v>2075</v>
      </c>
      <c r="D152" s="268" t="s">
        <v>1977</v>
      </c>
      <c r="E152" s="269">
        <v>19.079999999999998</v>
      </c>
    </row>
    <row r="153" spans="1:5" ht="15" customHeight="1" x14ac:dyDescent="0.2">
      <c r="A153" s="265">
        <v>235</v>
      </c>
      <c r="B153" s="267" t="s">
        <v>19</v>
      </c>
      <c r="C153" s="390" t="s">
        <v>2076</v>
      </c>
      <c r="D153" s="390"/>
      <c r="E153" s="390"/>
    </row>
    <row r="154" spans="1:5" ht="25.5" x14ac:dyDescent="0.2">
      <c r="A154" s="267">
        <v>23522</v>
      </c>
      <c r="B154" s="267" t="s">
        <v>19</v>
      </c>
      <c r="C154" s="267" t="s">
        <v>2077</v>
      </c>
      <c r="D154" s="268" t="s">
        <v>2012</v>
      </c>
      <c r="E154" s="269">
        <v>269.06</v>
      </c>
    </row>
    <row r="155" spans="1:5" ht="15" customHeight="1" x14ac:dyDescent="0.2">
      <c r="A155" s="265">
        <v>240</v>
      </c>
      <c r="B155" s="267" t="s">
        <v>19</v>
      </c>
      <c r="C155" s="390" t="s">
        <v>2078</v>
      </c>
      <c r="D155" s="390"/>
      <c r="E155" s="390"/>
    </row>
    <row r="156" spans="1:5" ht="51" x14ac:dyDescent="0.2">
      <c r="A156" s="267">
        <v>24015</v>
      </c>
      <c r="B156" s="267" t="s">
        <v>19</v>
      </c>
      <c r="C156" s="267" t="s">
        <v>2079</v>
      </c>
      <c r="D156" s="268" t="s">
        <v>1982</v>
      </c>
      <c r="E156" s="269">
        <v>8.0500000000000007</v>
      </c>
    </row>
    <row r="157" spans="1:5" x14ac:dyDescent="0.2">
      <c r="A157" s="267">
        <v>24020</v>
      </c>
      <c r="B157" s="267" t="s">
        <v>19</v>
      </c>
      <c r="C157" s="267" t="s">
        <v>2080</v>
      </c>
      <c r="D157" s="268" t="s">
        <v>1982</v>
      </c>
      <c r="E157" s="269">
        <v>9.86</v>
      </c>
    </row>
    <row r="158" spans="1:5" ht="25.5" x14ac:dyDescent="0.2">
      <c r="A158" s="267">
        <v>24034</v>
      </c>
      <c r="B158" s="267" t="s">
        <v>19</v>
      </c>
      <c r="C158" s="267" t="s">
        <v>2081</v>
      </c>
      <c r="D158" s="268" t="s">
        <v>1982</v>
      </c>
      <c r="E158" s="269">
        <v>12.08</v>
      </c>
    </row>
    <row r="159" spans="1:5" ht="38.25" x14ac:dyDescent="0.2">
      <c r="A159" s="267">
        <v>24035</v>
      </c>
      <c r="B159" s="267" t="s">
        <v>19</v>
      </c>
      <c r="C159" s="267" t="s">
        <v>2082</v>
      </c>
      <c r="D159" s="268" t="s">
        <v>1982</v>
      </c>
      <c r="E159" s="269">
        <v>14.37</v>
      </c>
    </row>
    <row r="160" spans="1:5" x14ac:dyDescent="0.2">
      <c r="A160" s="267">
        <v>24038</v>
      </c>
      <c r="B160" s="267" t="s">
        <v>19</v>
      </c>
      <c r="C160" s="267" t="s">
        <v>2083</v>
      </c>
      <c r="D160" s="268" t="s">
        <v>2084</v>
      </c>
      <c r="E160" s="269">
        <v>0.21</v>
      </c>
    </row>
    <row r="161" spans="1:5" ht="15" customHeight="1" x14ac:dyDescent="0.2">
      <c r="A161" s="267">
        <v>24042</v>
      </c>
      <c r="B161" s="267" t="s">
        <v>19</v>
      </c>
      <c r="C161" s="267" t="s">
        <v>2085</v>
      </c>
      <c r="D161" s="268" t="s">
        <v>1982</v>
      </c>
      <c r="E161" s="269">
        <v>36.33</v>
      </c>
    </row>
    <row r="162" spans="1:5" ht="25.5" x14ac:dyDescent="0.2">
      <c r="A162" s="267">
        <v>24072</v>
      </c>
      <c r="B162" s="267" t="s">
        <v>19</v>
      </c>
      <c r="C162" s="267" t="s">
        <v>2086</v>
      </c>
      <c r="D162" s="268" t="s">
        <v>2012</v>
      </c>
      <c r="E162" s="269">
        <v>7.11</v>
      </c>
    </row>
    <row r="163" spans="1:5" ht="15" customHeight="1" x14ac:dyDescent="0.2">
      <c r="A163" s="265">
        <v>241</v>
      </c>
      <c r="B163" s="267" t="s">
        <v>19</v>
      </c>
      <c r="C163" s="390" t="s">
        <v>2087</v>
      </c>
      <c r="D163" s="390"/>
      <c r="E163" s="390"/>
    </row>
    <row r="164" spans="1:5" x14ac:dyDescent="0.2">
      <c r="A164" s="267">
        <v>24116</v>
      </c>
      <c r="B164" s="267" t="s">
        <v>19</v>
      </c>
      <c r="C164" s="267" t="s">
        <v>2088</v>
      </c>
      <c r="D164" s="268" t="s">
        <v>2012</v>
      </c>
      <c r="E164" s="269">
        <v>1.03</v>
      </c>
    </row>
    <row r="165" spans="1:5" ht="51" x14ac:dyDescent="0.2">
      <c r="A165" s="267">
        <v>24130</v>
      </c>
      <c r="B165" s="267" t="s">
        <v>19</v>
      </c>
      <c r="C165" s="267" t="s">
        <v>2089</v>
      </c>
      <c r="D165" s="268" t="s">
        <v>2012</v>
      </c>
      <c r="E165" s="269">
        <v>329.77</v>
      </c>
    </row>
    <row r="166" spans="1:5" ht="51" x14ac:dyDescent="0.2">
      <c r="A166" s="267">
        <v>24131</v>
      </c>
      <c r="B166" s="267" t="s">
        <v>19</v>
      </c>
      <c r="C166" s="267" t="s">
        <v>2090</v>
      </c>
      <c r="D166" s="268" t="s">
        <v>2012</v>
      </c>
      <c r="E166" s="269">
        <v>373.18</v>
      </c>
    </row>
    <row r="167" spans="1:5" ht="15" customHeight="1" x14ac:dyDescent="0.2">
      <c r="A167" s="267">
        <v>24145</v>
      </c>
      <c r="B167" s="267" t="s">
        <v>19</v>
      </c>
      <c r="C167" s="267" t="s">
        <v>2091</v>
      </c>
      <c r="D167" s="268" t="s">
        <v>2092</v>
      </c>
      <c r="E167" s="269">
        <v>87.69</v>
      </c>
    </row>
    <row r="168" spans="1:5" ht="25.5" x14ac:dyDescent="0.2">
      <c r="A168" s="267">
        <v>24184</v>
      </c>
      <c r="B168" s="267" t="s">
        <v>19</v>
      </c>
      <c r="C168" s="267" t="s">
        <v>2093</v>
      </c>
      <c r="D168" s="268" t="s">
        <v>1977</v>
      </c>
      <c r="E168" s="269">
        <v>35.35</v>
      </c>
    </row>
    <row r="169" spans="1:5" ht="15" customHeight="1" x14ac:dyDescent="0.2">
      <c r="A169" s="265">
        <v>255</v>
      </c>
      <c r="B169" s="267" t="s">
        <v>19</v>
      </c>
      <c r="C169" s="390" t="s">
        <v>2094</v>
      </c>
      <c r="D169" s="390"/>
      <c r="E169" s="390"/>
    </row>
    <row r="170" spans="1:5" ht="25.5" x14ac:dyDescent="0.2">
      <c r="A170" s="267">
        <v>25513</v>
      </c>
      <c r="B170" s="267" t="s">
        <v>19</v>
      </c>
      <c r="C170" s="267" t="s">
        <v>2095</v>
      </c>
      <c r="D170" s="268" t="s">
        <v>2012</v>
      </c>
      <c r="E170" s="269">
        <v>27.33</v>
      </c>
    </row>
    <row r="171" spans="1:5" ht="25.5" x14ac:dyDescent="0.2">
      <c r="A171" s="267">
        <v>25514</v>
      </c>
      <c r="B171" s="267" t="s">
        <v>19</v>
      </c>
      <c r="C171" s="267" t="s">
        <v>2096</v>
      </c>
      <c r="D171" s="268" t="s">
        <v>2012</v>
      </c>
      <c r="E171" s="269">
        <v>51.37</v>
      </c>
    </row>
    <row r="172" spans="1:5" x14ac:dyDescent="0.2">
      <c r="A172" s="267">
        <v>25532</v>
      </c>
      <c r="B172" s="267" t="s">
        <v>19</v>
      </c>
      <c r="C172" s="267" t="s">
        <v>2097</v>
      </c>
      <c r="D172" s="268" t="s">
        <v>2012</v>
      </c>
      <c r="E172" s="269">
        <v>98.32</v>
      </c>
    </row>
    <row r="173" spans="1:5" ht="25.5" x14ac:dyDescent="0.2">
      <c r="A173" s="267">
        <v>25568</v>
      </c>
      <c r="B173" s="267" t="s">
        <v>19</v>
      </c>
      <c r="C173" s="267" t="s">
        <v>2098</v>
      </c>
      <c r="D173" s="268" t="s">
        <v>2012</v>
      </c>
      <c r="E173" s="269">
        <v>29.47</v>
      </c>
    </row>
    <row r="174" spans="1:5" ht="25.5" x14ac:dyDescent="0.2">
      <c r="A174" s="267">
        <v>25569</v>
      </c>
      <c r="B174" s="267" t="s">
        <v>19</v>
      </c>
      <c r="C174" s="267" t="s">
        <v>2098</v>
      </c>
      <c r="D174" s="268" t="s">
        <v>2012</v>
      </c>
      <c r="E174" s="269">
        <v>89.12</v>
      </c>
    </row>
    <row r="175" spans="1:5" ht="25.5" x14ac:dyDescent="0.2">
      <c r="A175" s="267">
        <v>25570</v>
      </c>
      <c r="B175" s="267" t="s">
        <v>19</v>
      </c>
      <c r="C175" s="267" t="s">
        <v>2099</v>
      </c>
      <c r="D175" s="268" t="s">
        <v>1977</v>
      </c>
      <c r="E175" s="269">
        <v>2.11</v>
      </c>
    </row>
    <row r="176" spans="1:5" ht="15" customHeight="1" x14ac:dyDescent="0.2">
      <c r="A176" s="267">
        <v>25571</v>
      </c>
      <c r="B176" s="267" t="s">
        <v>19</v>
      </c>
      <c r="C176" s="267" t="s">
        <v>2100</v>
      </c>
      <c r="D176" s="268" t="s">
        <v>1977</v>
      </c>
      <c r="E176" s="269">
        <v>3.98</v>
      </c>
    </row>
    <row r="177" spans="1:5" ht="25.5" x14ac:dyDescent="0.2">
      <c r="A177" s="267">
        <v>25592</v>
      </c>
      <c r="B177" s="267" t="s">
        <v>19</v>
      </c>
      <c r="C177" s="267" t="s">
        <v>2101</v>
      </c>
      <c r="D177" s="268" t="s">
        <v>2012</v>
      </c>
      <c r="E177" s="269">
        <v>95.89</v>
      </c>
    </row>
    <row r="178" spans="1:5" ht="15" customHeight="1" x14ac:dyDescent="0.2">
      <c r="A178" s="265">
        <v>256</v>
      </c>
      <c r="B178" s="267" t="s">
        <v>19</v>
      </c>
      <c r="C178" s="390" t="s">
        <v>2094</v>
      </c>
      <c r="D178" s="390"/>
      <c r="E178" s="390"/>
    </row>
    <row r="179" spans="1:5" ht="25.5" x14ac:dyDescent="0.2">
      <c r="A179" s="267">
        <v>25617</v>
      </c>
      <c r="B179" s="267" t="s">
        <v>19</v>
      </c>
      <c r="C179" s="267" t="s">
        <v>2102</v>
      </c>
      <c r="D179" s="268" t="s">
        <v>2012</v>
      </c>
      <c r="E179" s="269">
        <v>41.51</v>
      </c>
    </row>
    <row r="180" spans="1:5" ht="15" customHeight="1" x14ac:dyDescent="0.2">
      <c r="A180" s="265">
        <v>258</v>
      </c>
      <c r="B180" s="267" t="s">
        <v>19</v>
      </c>
      <c r="C180" s="390" t="s">
        <v>2094</v>
      </c>
      <c r="D180" s="390"/>
      <c r="E180" s="390"/>
    </row>
    <row r="181" spans="1:5" ht="15" customHeight="1" x14ac:dyDescent="0.2">
      <c r="A181" s="267">
        <v>25841</v>
      </c>
      <c r="B181" s="267" t="s">
        <v>19</v>
      </c>
      <c r="C181" s="267" t="s">
        <v>2103</v>
      </c>
      <c r="D181" s="268" t="s">
        <v>2012</v>
      </c>
      <c r="E181" s="269">
        <v>53.63</v>
      </c>
    </row>
    <row r="182" spans="1:5" ht="51" x14ac:dyDescent="0.2">
      <c r="A182" s="267">
        <v>25843</v>
      </c>
      <c r="B182" s="267" t="s">
        <v>19</v>
      </c>
      <c r="C182" s="267" t="s">
        <v>2104</v>
      </c>
      <c r="D182" s="268" t="s">
        <v>2012</v>
      </c>
      <c r="E182" s="269">
        <v>64.040000000000006</v>
      </c>
    </row>
    <row r="183" spans="1:5" ht="15" customHeight="1" x14ac:dyDescent="0.2">
      <c r="A183" s="265">
        <v>260</v>
      </c>
      <c r="B183" s="267" t="s">
        <v>19</v>
      </c>
      <c r="C183" s="390" t="s">
        <v>2105</v>
      </c>
      <c r="D183" s="390"/>
      <c r="E183" s="390"/>
    </row>
    <row r="184" spans="1:5" ht="25.5" x14ac:dyDescent="0.2">
      <c r="A184" s="267">
        <v>26008</v>
      </c>
      <c r="B184" s="267" t="s">
        <v>19</v>
      </c>
      <c r="C184" s="267" t="s">
        <v>2106</v>
      </c>
      <c r="D184" s="268" t="s">
        <v>2014</v>
      </c>
      <c r="E184" s="269">
        <v>65.84</v>
      </c>
    </row>
    <row r="185" spans="1:5" ht="25.5" x14ac:dyDescent="0.2">
      <c r="A185" s="267">
        <v>26015</v>
      </c>
      <c r="B185" s="267" t="s">
        <v>19</v>
      </c>
      <c r="C185" s="267" t="s">
        <v>2107</v>
      </c>
      <c r="D185" s="268" t="s">
        <v>2014</v>
      </c>
      <c r="E185" s="269">
        <v>68.48</v>
      </c>
    </row>
    <row r="186" spans="1:5" ht="15" customHeight="1" x14ac:dyDescent="0.2">
      <c r="A186" s="267">
        <v>26040</v>
      </c>
      <c r="B186" s="267" t="s">
        <v>19</v>
      </c>
      <c r="C186" s="267" t="s">
        <v>2108</v>
      </c>
      <c r="D186" s="268" t="s">
        <v>2014</v>
      </c>
      <c r="E186" s="269">
        <v>7.51</v>
      </c>
    </row>
    <row r="187" spans="1:5" ht="25.5" x14ac:dyDescent="0.2">
      <c r="A187" s="267">
        <v>26091</v>
      </c>
      <c r="B187" s="267" t="s">
        <v>19</v>
      </c>
      <c r="C187" s="267" t="s">
        <v>2109</v>
      </c>
      <c r="D187" s="268" t="s">
        <v>2014</v>
      </c>
      <c r="E187" s="269">
        <v>4.9000000000000004</v>
      </c>
    </row>
    <row r="188" spans="1:5" ht="15" customHeight="1" x14ac:dyDescent="0.2">
      <c r="A188" s="265">
        <v>265</v>
      </c>
      <c r="B188" s="267" t="s">
        <v>19</v>
      </c>
      <c r="C188" s="390" t="s">
        <v>2110</v>
      </c>
      <c r="D188" s="390"/>
      <c r="E188" s="390"/>
    </row>
    <row r="189" spans="1:5" x14ac:dyDescent="0.2">
      <c r="A189" s="267">
        <v>26503</v>
      </c>
      <c r="B189" s="267" t="s">
        <v>19</v>
      </c>
      <c r="C189" s="267" t="s">
        <v>2111</v>
      </c>
      <c r="D189" s="268" t="s">
        <v>1977</v>
      </c>
      <c r="E189" s="269">
        <v>0.96</v>
      </c>
    </row>
    <row r="190" spans="1:5" x14ac:dyDescent="0.2">
      <c r="A190" s="267">
        <v>26506</v>
      </c>
      <c r="B190" s="267" t="s">
        <v>19</v>
      </c>
      <c r="C190" s="267" t="s">
        <v>2112</v>
      </c>
      <c r="D190" s="268" t="s">
        <v>1977</v>
      </c>
      <c r="E190" s="269">
        <v>302.70999999999998</v>
      </c>
    </row>
    <row r="191" spans="1:5" ht="25.5" x14ac:dyDescent="0.2">
      <c r="A191" s="267">
        <v>26508</v>
      </c>
      <c r="B191" s="267" t="s">
        <v>19</v>
      </c>
      <c r="C191" s="267" t="s">
        <v>2113</v>
      </c>
      <c r="D191" s="268" t="s">
        <v>2014</v>
      </c>
      <c r="E191" s="269">
        <v>7.61</v>
      </c>
    </row>
    <row r="192" spans="1:5" x14ac:dyDescent="0.2">
      <c r="A192" s="267">
        <v>26512</v>
      </c>
      <c r="B192" s="267" t="s">
        <v>19</v>
      </c>
      <c r="C192" s="267" t="s">
        <v>2114</v>
      </c>
      <c r="D192" s="268" t="s">
        <v>1977</v>
      </c>
      <c r="E192" s="269">
        <v>1.0900000000000001</v>
      </c>
    </row>
    <row r="193" spans="1:5" ht="38.25" x14ac:dyDescent="0.2">
      <c r="A193" s="267">
        <v>26517</v>
      </c>
      <c r="B193" s="267" t="s">
        <v>19</v>
      </c>
      <c r="C193" s="267" t="s">
        <v>2115</v>
      </c>
      <c r="D193" s="268" t="s">
        <v>1977</v>
      </c>
      <c r="E193" s="269">
        <v>1.23</v>
      </c>
    </row>
    <row r="194" spans="1:5" x14ac:dyDescent="0.2">
      <c r="A194" s="267">
        <v>26546</v>
      </c>
      <c r="B194" s="267" t="s">
        <v>19</v>
      </c>
      <c r="C194" s="267" t="s">
        <v>2116</v>
      </c>
      <c r="D194" s="268" t="s">
        <v>1977</v>
      </c>
      <c r="E194" s="269">
        <v>0.23</v>
      </c>
    </row>
    <row r="195" spans="1:5" ht="25.5" x14ac:dyDescent="0.2">
      <c r="A195" s="267">
        <v>26548</v>
      </c>
      <c r="B195" s="267" t="s">
        <v>19</v>
      </c>
      <c r="C195" s="267" t="s">
        <v>2117</v>
      </c>
      <c r="D195" s="268" t="s">
        <v>1977</v>
      </c>
      <c r="E195" s="269">
        <v>0.39</v>
      </c>
    </row>
    <row r="196" spans="1:5" x14ac:dyDescent="0.2">
      <c r="A196" s="267">
        <v>26549</v>
      </c>
      <c r="B196" s="267" t="s">
        <v>19</v>
      </c>
      <c r="C196" s="267" t="s">
        <v>2118</v>
      </c>
      <c r="D196" s="268" t="s">
        <v>1977</v>
      </c>
      <c r="E196" s="269">
        <v>0.11</v>
      </c>
    </row>
    <row r="197" spans="1:5" ht="38.25" x14ac:dyDescent="0.2">
      <c r="A197" s="267">
        <v>26550</v>
      </c>
      <c r="B197" s="267" t="s">
        <v>19</v>
      </c>
      <c r="C197" s="267" t="s">
        <v>2119</v>
      </c>
      <c r="D197" s="268" t="s">
        <v>1977</v>
      </c>
      <c r="E197" s="269">
        <v>12.23</v>
      </c>
    </row>
    <row r="198" spans="1:5" x14ac:dyDescent="0.2">
      <c r="A198" s="267">
        <v>26551</v>
      </c>
      <c r="B198" s="267" t="s">
        <v>19</v>
      </c>
      <c r="C198" s="267" t="s">
        <v>2120</v>
      </c>
      <c r="D198" s="268" t="s">
        <v>1977</v>
      </c>
      <c r="E198" s="269">
        <v>0.34</v>
      </c>
    </row>
    <row r="199" spans="1:5" x14ac:dyDescent="0.2">
      <c r="A199" s="267">
        <v>26552</v>
      </c>
      <c r="B199" s="267" t="s">
        <v>19</v>
      </c>
      <c r="C199" s="267" t="s">
        <v>2121</v>
      </c>
      <c r="D199" s="268" t="s">
        <v>1977</v>
      </c>
      <c r="E199" s="269">
        <v>0.09</v>
      </c>
    </row>
    <row r="200" spans="1:5" x14ac:dyDescent="0.2">
      <c r="A200" s="267">
        <v>26554</v>
      </c>
      <c r="B200" s="267" t="s">
        <v>19</v>
      </c>
      <c r="C200" s="267" t="s">
        <v>2122</v>
      </c>
      <c r="D200" s="268" t="s">
        <v>1977</v>
      </c>
      <c r="E200" s="269">
        <v>0.14000000000000001</v>
      </c>
    </row>
    <row r="201" spans="1:5" x14ac:dyDescent="0.2">
      <c r="A201" s="267">
        <v>26560</v>
      </c>
      <c r="B201" s="267" t="s">
        <v>19</v>
      </c>
      <c r="C201" s="267" t="s">
        <v>2123</v>
      </c>
      <c r="D201" s="268" t="s">
        <v>1982</v>
      </c>
      <c r="E201" s="269">
        <v>13.66</v>
      </c>
    </row>
    <row r="202" spans="1:5" x14ac:dyDescent="0.2">
      <c r="A202" s="267">
        <v>26563</v>
      </c>
      <c r="B202" s="267" t="s">
        <v>19</v>
      </c>
      <c r="C202" s="267" t="s">
        <v>2124</v>
      </c>
      <c r="D202" s="268" t="s">
        <v>1982</v>
      </c>
      <c r="E202" s="269">
        <v>19.100000000000001</v>
      </c>
    </row>
    <row r="203" spans="1:5" x14ac:dyDescent="0.2">
      <c r="A203" s="267">
        <v>26566</v>
      </c>
      <c r="B203" s="267" t="s">
        <v>19</v>
      </c>
      <c r="C203" s="267" t="s">
        <v>2125</v>
      </c>
      <c r="D203" s="268" t="s">
        <v>1982</v>
      </c>
      <c r="E203" s="269">
        <v>14.1</v>
      </c>
    </row>
    <row r="204" spans="1:5" x14ac:dyDescent="0.2">
      <c r="A204" s="267">
        <v>26569</v>
      </c>
      <c r="B204" s="267" t="s">
        <v>19</v>
      </c>
      <c r="C204" s="267" t="s">
        <v>2126</v>
      </c>
      <c r="D204" s="268" t="s">
        <v>1982</v>
      </c>
      <c r="E204" s="269">
        <v>12.45</v>
      </c>
    </row>
    <row r="205" spans="1:5" x14ac:dyDescent="0.2">
      <c r="A205" s="267">
        <v>26570</v>
      </c>
      <c r="B205" s="267" t="s">
        <v>19</v>
      </c>
      <c r="C205" s="267" t="s">
        <v>2127</v>
      </c>
      <c r="D205" s="268" t="s">
        <v>1982</v>
      </c>
      <c r="E205" s="269">
        <v>12.45</v>
      </c>
    </row>
    <row r="206" spans="1:5" x14ac:dyDescent="0.2">
      <c r="A206" s="267">
        <v>26573</v>
      </c>
      <c r="B206" s="267" t="s">
        <v>19</v>
      </c>
      <c r="C206" s="267" t="s">
        <v>2128</v>
      </c>
      <c r="D206" s="268" t="s">
        <v>1982</v>
      </c>
      <c r="E206" s="269">
        <v>19</v>
      </c>
    </row>
    <row r="207" spans="1:5" ht="25.5" x14ac:dyDescent="0.2">
      <c r="A207" s="267">
        <v>26581</v>
      </c>
      <c r="B207" s="267" t="s">
        <v>19</v>
      </c>
      <c r="C207" s="267" t="s">
        <v>2129</v>
      </c>
      <c r="D207" s="268" t="s">
        <v>1982</v>
      </c>
      <c r="E207" s="269">
        <v>19.850000000000001</v>
      </c>
    </row>
    <row r="208" spans="1:5" x14ac:dyDescent="0.2">
      <c r="A208" s="267">
        <v>26588</v>
      </c>
      <c r="B208" s="267" t="s">
        <v>19</v>
      </c>
      <c r="C208" s="267" t="s">
        <v>2130</v>
      </c>
      <c r="D208" s="268" t="s">
        <v>1977</v>
      </c>
      <c r="E208" s="269">
        <v>0.14000000000000001</v>
      </c>
    </row>
    <row r="209" spans="1:5" ht="25.5" x14ac:dyDescent="0.2">
      <c r="A209" s="267">
        <v>26589</v>
      </c>
      <c r="B209" s="267" t="s">
        <v>19</v>
      </c>
      <c r="C209" s="267" t="s">
        <v>2131</v>
      </c>
      <c r="D209" s="268" t="s">
        <v>1977</v>
      </c>
      <c r="E209" s="269">
        <v>0.21</v>
      </c>
    </row>
    <row r="210" spans="1:5" ht="15" customHeight="1" x14ac:dyDescent="0.2">
      <c r="A210" s="267">
        <v>26591</v>
      </c>
      <c r="B210" s="267" t="s">
        <v>19</v>
      </c>
      <c r="C210" s="267" t="s">
        <v>2132</v>
      </c>
      <c r="D210" s="268" t="s">
        <v>1977</v>
      </c>
      <c r="E210" s="269">
        <v>7.0000000000000007E-2</v>
      </c>
    </row>
    <row r="211" spans="1:5" x14ac:dyDescent="0.2">
      <c r="A211" s="267">
        <v>26592</v>
      </c>
      <c r="B211" s="267" t="s">
        <v>19</v>
      </c>
      <c r="C211" s="267" t="s">
        <v>2133</v>
      </c>
      <c r="D211" s="268" t="s">
        <v>1977</v>
      </c>
      <c r="E211" s="269">
        <v>0.11</v>
      </c>
    </row>
    <row r="212" spans="1:5" ht="15" customHeight="1" x14ac:dyDescent="0.2">
      <c r="A212" s="265">
        <v>266</v>
      </c>
      <c r="B212" s="267" t="s">
        <v>19</v>
      </c>
      <c r="C212" s="390" t="s">
        <v>2134</v>
      </c>
      <c r="D212" s="390"/>
      <c r="E212" s="390"/>
    </row>
    <row r="213" spans="1:5" ht="25.5" x14ac:dyDescent="0.2">
      <c r="A213" s="267">
        <v>26607</v>
      </c>
      <c r="B213" s="267" t="s">
        <v>19</v>
      </c>
      <c r="C213" s="267" t="s">
        <v>2135</v>
      </c>
      <c r="D213" s="268" t="s">
        <v>1977</v>
      </c>
      <c r="E213" s="269">
        <v>1.57</v>
      </c>
    </row>
    <row r="214" spans="1:5" ht="25.5" x14ac:dyDescent="0.2">
      <c r="A214" s="267">
        <v>26610</v>
      </c>
      <c r="B214" s="267" t="s">
        <v>19</v>
      </c>
      <c r="C214" s="267" t="s">
        <v>2136</v>
      </c>
      <c r="D214" s="268" t="s">
        <v>1977</v>
      </c>
      <c r="E214" s="269">
        <v>0.48</v>
      </c>
    </row>
    <row r="215" spans="1:5" x14ac:dyDescent="0.2">
      <c r="A215" s="267">
        <v>26612</v>
      </c>
      <c r="B215" s="267" t="s">
        <v>19</v>
      </c>
      <c r="C215" s="267" t="s">
        <v>2137</v>
      </c>
      <c r="D215" s="268" t="s">
        <v>1977</v>
      </c>
      <c r="E215" s="269">
        <v>0.59</v>
      </c>
    </row>
    <row r="216" spans="1:5" ht="25.5" x14ac:dyDescent="0.2">
      <c r="A216" s="267">
        <v>26617</v>
      </c>
      <c r="B216" s="267" t="s">
        <v>19</v>
      </c>
      <c r="C216" s="267" t="s">
        <v>2138</v>
      </c>
      <c r="D216" s="268" t="s">
        <v>2014</v>
      </c>
      <c r="E216" s="269">
        <v>22.14</v>
      </c>
    </row>
    <row r="217" spans="1:5" ht="25.5" x14ac:dyDescent="0.2">
      <c r="A217" s="267">
        <v>26618</v>
      </c>
      <c r="B217" s="267" t="s">
        <v>19</v>
      </c>
      <c r="C217" s="267" t="s">
        <v>2139</v>
      </c>
      <c r="D217" s="268" t="s">
        <v>1977</v>
      </c>
      <c r="E217" s="269">
        <v>20.65</v>
      </c>
    </row>
    <row r="218" spans="1:5" x14ac:dyDescent="0.2">
      <c r="A218" s="267">
        <v>26648</v>
      </c>
      <c r="B218" s="267" t="s">
        <v>19</v>
      </c>
      <c r="C218" s="267" t="s">
        <v>2140</v>
      </c>
      <c r="D218" s="268" t="s">
        <v>1977</v>
      </c>
      <c r="E218" s="269">
        <v>0.21</v>
      </c>
    </row>
    <row r="219" spans="1:5" x14ac:dyDescent="0.2">
      <c r="A219" s="267">
        <v>26663</v>
      </c>
      <c r="B219" s="267" t="s">
        <v>19</v>
      </c>
      <c r="C219" s="267" t="s">
        <v>2141</v>
      </c>
      <c r="D219" s="268" t="s">
        <v>1982</v>
      </c>
      <c r="E219" s="269">
        <v>12.7</v>
      </c>
    </row>
    <row r="220" spans="1:5" ht="25.5" x14ac:dyDescent="0.2">
      <c r="A220" s="267">
        <v>26664</v>
      </c>
      <c r="B220" s="267" t="s">
        <v>19</v>
      </c>
      <c r="C220" s="267" t="s">
        <v>2142</v>
      </c>
      <c r="D220" s="268" t="s">
        <v>1977</v>
      </c>
      <c r="E220" s="269">
        <v>0.26</v>
      </c>
    </row>
    <row r="221" spans="1:5" ht="38.25" x14ac:dyDescent="0.2">
      <c r="A221" s="267">
        <v>26668</v>
      </c>
      <c r="B221" s="267" t="s">
        <v>19</v>
      </c>
      <c r="C221" s="267" t="s">
        <v>2143</v>
      </c>
      <c r="D221" s="268" t="s">
        <v>1977</v>
      </c>
      <c r="E221" s="269">
        <v>93.81</v>
      </c>
    </row>
    <row r="222" spans="1:5" ht="38.25" x14ac:dyDescent="0.2">
      <c r="A222" s="267">
        <v>26669</v>
      </c>
      <c r="B222" s="267" t="s">
        <v>19</v>
      </c>
      <c r="C222" s="267" t="s">
        <v>2144</v>
      </c>
      <c r="D222" s="268" t="s">
        <v>1977</v>
      </c>
      <c r="E222" s="269">
        <v>14.3</v>
      </c>
    </row>
    <row r="223" spans="1:5" ht="38.25" x14ac:dyDescent="0.2">
      <c r="A223" s="267">
        <v>26670</v>
      </c>
      <c r="B223" s="267" t="s">
        <v>19</v>
      </c>
      <c r="C223" s="267" t="s">
        <v>2145</v>
      </c>
      <c r="D223" s="268" t="s">
        <v>1977</v>
      </c>
      <c r="E223" s="269">
        <v>212.4</v>
      </c>
    </row>
    <row r="224" spans="1:5" ht="38.25" x14ac:dyDescent="0.2">
      <c r="A224" s="267">
        <v>26671</v>
      </c>
      <c r="B224" s="267" t="s">
        <v>19</v>
      </c>
      <c r="C224" s="267" t="s">
        <v>2146</v>
      </c>
      <c r="D224" s="268" t="s">
        <v>1977</v>
      </c>
      <c r="E224" s="269">
        <v>89.54</v>
      </c>
    </row>
    <row r="225" spans="1:5" ht="38.25" x14ac:dyDescent="0.2">
      <c r="A225" s="267">
        <v>26673</v>
      </c>
      <c r="B225" s="267" t="s">
        <v>19</v>
      </c>
      <c r="C225" s="267" t="s">
        <v>2147</v>
      </c>
      <c r="D225" s="268" t="s">
        <v>1977</v>
      </c>
      <c r="E225" s="269">
        <v>3.25</v>
      </c>
    </row>
    <row r="226" spans="1:5" ht="15" customHeight="1" x14ac:dyDescent="0.2">
      <c r="A226" s="267">
        <v>26675</v>
      </c>
      <c r="B226" s="267" t="s">
        <v>19</v>
      </c>
      <c r="C226" s="267" t="s">
        <v>2148</v>
      </c>
      <c r="D226" s="268" t="s">
        <v>1977</v>
      </c>
      <c r="E226" s="269">
        <v>0.34</v>
      </c>
    </row>
    <row r="227" spans="1:5" ht="25.5" x14ac:dyDescent="0.2">
      <c r="A227" s="267">
        <v>26678</v>
      </c>
      <c r="B227" s="267" t="s">
        <v>19</v>
      </c>
      <c r="C227" s="267" t="s">
        <v>2149</v>
      </c>
      <c r="D227" s="268" t="s">
        <v>1977</v>
      </c>
      <c r="E227" s="269">
        <v>0.42</v>
      </c>
    </row>
    <row r="228" spans="1:5" ht="15" customHeight="1" x14ac:dyDescent="0.2">
      <c r="A228" s="265">
        <v>267</v>
      </c>
      <c r="B228" s="267" t="s">
        <v>19</v>
      </c>
      <c r="C228" s="390" t="s">
        <v>2134</v>
      </c>
      <c r="D228" s="390"/>
      <c r="E228" s="390"/>
    </row>
    <row r="229" spans="1:5" ht="15" customHeight="1" x14ac:dyDescent="0.2">
      <c r="A229" s="267">
        <v>26714</v>
      </c>
      <c r="B229" s="267" t="s">
        <v>19</v>
      </c>
      <c r="C229" s="267" t="s">
        <v>2150</v>
      </c>
      <c r="D229" s="268" t="s">
        <v>1977</v>
      </c>
      <c r="E229" s="269">
        <v>14.91</v>
      </c>
    </row>
    <row r="230" spans="1:5" x14ac:dyDescent="0.2">
      <c r="A230" s="267">
        <v>26721</v>
      </c>
      <c r="B230" s="267" t="s">
        <v>19</v>
      </c>
      <c r="C230" s="267" t="s">
        <v>2151</v>
      </c>
      <c r="D230" s="268" t="s">
        <v>1982</v>
      </c>
      <c r="E230" s="269">
        <v>27.98</v>
      </c>
    </row>
    <row r="231" spans="1:5" ht="15" customHeight="1" x14ac:dyDescent="0.2">
      <c r="A231" s="265">
        <v>268</v>
      </c>
      <c r="B231" s="267" t="s">
        <v>19</v>
      </c>
      <c r="C231" s="390" t="s">
        <v>2134</v>
      </c>
      <c r="D231" s="390"/>
      <c r="E231" s="390"/>
    </row>
    <row r="232" spans="1:5" ht="25.5" x14ac:dyDescent="0.2">
      <c r="A232" s="267">
        <v>26877</v>
      </c>
      <c r="B232" s="267" t="s">
        <v>19</v>
      </c>
      <c r="C232" s="267" t="s">
        <v>2152</v>
      </c>
      <c r="D232" s="268" t="s">
        <v>1977</v>
      </c>
      <c r="E232" s="269">
        <v>0.59</v>
      </c>
    </row>
    <row r="233" spans="1:5" ht="15" customHeight="1" x14ac:dyDescent="0.2">
      <c r="A233" s="267">
        <v>26879</v>
      </c>
      <c r="B233" s="267" t="s">
        <v>19</v>
      </c>
      <c r="C233" s="267" t="s">
        <v>2153</v>
      </c>
      <c r="D233" s="268" t="s">
        <v>1977</v>
      </c>
      <c r="E233" s="269">
        <v>0.31</v>
      </c>
    </row>
    <row r="234" spans="1:5" x14ac:dyDescent="0.2">
      <c r="A234" s="267">
        <v>26894</v>
      </c>
      <c r="B234" s="267" t="s">
        <v>19</v>
      </c>
      <c r="C234" s="267" t="s">
        <v>2154</v>
      </c>
      <c r="D234" s="268" t="s">
        <v>1977</v>
      </c>
      <c r="E234" s="269">
        <v>0.14000000000000001</v>
      </c>
    </row>
    <row r="235" spans="1:5" ht="15" customHeight="1" x14ac:dyDescent="0.2">
      <c r="A235" s="265">
        <v>269</v>
      </c>
      <c r="B235" s="267" t="s">
        <v>19</v>
      </c>
      <c r="C235" s="390" t="s">
        <v>2155</v>
      </c>
      <c r="D235" s="390"/>
      <c r="E235" s="390"/>
    </row>
    <row r="236" spans="1:5" ht="25.5" x14ac:dyDescent="0.2">
      <c r="A236" s="267">
        <v>26917</v>
      </c>
      <c r="B236" s="267" t="s">
        <v>19</v>
      </c>
      <c r="C236" s="267" t="s">
        <v>2156</v>
      </c>
      <c r="D236" s="268" t="s">
        <v>1977</v>
      </c>
      <c r="E236" s="269">
        <v>98.65</v>
      </c>
    </row>
    <row r="237" spans="1:5" ht="15" customHeight="1" x14ac:dyDescent="0.2">
      <c r="A237" s="265">
        <v>270</v>
      </c>
      <c r="B237" s="267" t="s">
        <v>19</v>
      </c>
      <c r="C237" s="390" t="s">
        <v>2157</v>
      </c>
      <c r="D237" s="390"/>
      <c r="E237" s="390"/>
    </row>
    <row r="238" spans="1:5" x14ac:dyDescent="0.2">
      <c r="A238" s="267">
        <v>27002</v>
      </c>
      <c r="B238" s="267" t="s">
        <v>19</v>
      </c>
      <c r="C238" s="267" t="s">
        <v>2158</v>
      </c>
      <c r="D238" s="268" t="s">
        <v>1982</v>
      </c>
      <c r="E238" s="269">
        <v>13.71</v>
      </c>
    </row>
    <row r="239" spans="1:5" x14ac:dyDescent="0.2">
      <c r="A239" s="267">
        <v>27003</v>
      </c>
      <c r="B239" s="267" t="s">
        <v>19</v>
      </c>
      <c r="C239" s="267" t="s">
        <v>2159</v>
      </c>
      <c r="D239" s="268" t="s">
        <v>1982</v>
      </c>
      <c r="E239" s="269">
        <v>13.85</v>
      </c>
    </row>
    <row r="240" spans="1:5" x14ac:dyDescent="0.2">
      <c r="A240" s="267">
        <v>27004</v>
      </c>
      <c r="B240" s="267" t="s">
        <v>19</v>
      </c>
      <c r="C240" s="267" t="s">
        <v>2160</v>
      </c>
      <c r="D240" s="268" t="s">
        <v>1982</v>
      </c>
      <c r="E240" s="269">
        <v>15.51</v>
      </c>
    </row>
    <row r="241" spans="1:5" x14ac:dyDescent="0.2">
      <c r="A241" s="267">
        <v>27005</v>
      </c>
      <c r="B241" s="267" t="s">
        <v>19</v>
      </c>
      <c r="C241" s="267" t="s">
        <v>2161</v>
      </c>
      <c r="D241" s="268" t="s">
        <v>1982</v>
      </c>
      <c r="E241" s="269">
        <v>16.29</v>
      </c>
    </row>
    <row r="242" spans="1:5" x14ac:dyDescent="0.2">
      <c r="A242" s="267">
        <v>27006</v>
      </c>
      <c r="B242" s="267" t="s">
        <v>19</v>
      </c>
      <c r="C242" s="267" t="s">
        <v>2162</v>
      </c>
      <c r="D242" s="268" t="s">
        <v>1982</v>
      </c>
      <c r="E242" s="269">
        <v>20.97</v>
      </c>
    </row>
    <row r="243" spans="1:5" x14ac:dyDescent="0.2">
      <c r="A243" s="267">
        <v>27010</v>
      </c>
      <c r="B243" s="267" t="s">
        <v>19</v>
      </c>
      <c r="C243" s="267" t="s">
        <v>2163</v>
      </c>
      <c r="D243" s="268" t="s">
        <v>1982</v>
      </c>
      <c r="E243" s="269">
        <v>13.3</v>
      </c>
    </row>
    <row r="244" spans="1:5" ht="15" customHeight="1" x14ac:dyDescent="0.2">
      <c r="A244" s="267">
        <v>27020</v>
      </c>
      <c r="B244" s="267" t="s">
        <v>19</v>
      </c>
      <c r="C244" s="267" t="s">
        <v>2164</v>
      </c>
      <c r="D244" s="268" t="s">
        <v>2014</v>
      </c>
      <c r="E244" s="269">
        <v>0.45</v>
      </c>
    </row>
    <row r="245" spans="1:5" ht="25.5" x14ac:dyDescent="0.2">
      <c r="A245" s="267">
        <v>27022</v>
      </c>
      <c r="B245" s="267" t="s">
        <v>19</v>
      </c>
      <c r="C245" s="267" t="s">
        <v>2165</v>
      </c>
      <c r="D245" s="268" t="s">
        <v>2014</v>
      </c>
      <c r="E245" s="269">
        <v>0.88</v>
      </c>
    </row>
    <row r="246" spans="1:5" ht="15" customHeight="1" x14ac:dyDescent="0.2">
      <c r="A246" s="265">
        <v>275</v>
      </c>
      <c r="B246" s="267" t="s">
        <v>19</v>
      </c>
      <c r="C246" s="390" t="s">
        <v>2166</v>
      </c>
      <c r="D246" s="390"/>
      <c r="E246" s="390"/>
    </row>
    <row r="247" spans="1:5" ht="25.5" x14ac:dyDescent="0.2">
      <c r="A247" s="267">
        <v>27504</v>
      </c>
      <c r="B247" s="267" t="s">
        <v>19</v>
      </c>
      <c r="C247" s="267" t="s">
        <v>2167</v>
      </c>
      <c r="D247" s="268" t="s">
        <v>1977</v>
      </c>
      <c r="E247" s="269">
        <v>106.85</v>
      </c>
    </row>
    <row r="248" spans="1:5" ht="25.5" x14ac:dyDescent="0.2">
      <c r="A248" s="267">
        <v>27520</v>
      </c>
      <c r="B248" s="267" t="s">
        <v>19</v>
      </c>
      <c r="C248" s="267" t="s">
        <v>2168</v>
      </c>
      <c r="D248" s="268" t="s">
        <v>2012</v>
      </c>
      <c r="E248" s="269">
        <v>17.739999999999998</v>
      </c>
    </row>
    <row r="249" spans="1:5" ht="15" customHeight="1" x14ac:dyDescent="0.2">
      <c r="A249" s="267">
        <v>27532</v>
      </c>
      <c r="B249" s="267" t="s">
        <v>19</v>
      </c>
      <c r="C249" s="267" t="s">
        <v>2169</v>
      </c>
      <c r="D249" s="268" t="s">
        <v>2012</v>
      </c>
      <c r="E249" s="269">
        <v>101.96</v>
      </c>
    </row>
    <row r="250" spans="1:5" ht="38.25" x14ac:dyDescent="0.2">
      <c r="A250" s="267">
        <v>27546</v>
      </c>
      <c r="B250" s="267" t="s">
        <v>19</v>
      </c>
      <c r="C250" s="267" t="s">
        <v>2170</v>
      </c>
      <c r="D250" s="268" t="s">
        <v>2012</v>
      </c>
      <c r="E250" s="269">
        <v>51.9</v>
      </c>
    </row>
    <row r="251" spans="1:5" ht="15" customHeight="1" x14ac:dyDescent="0.2">
      <c r="A251" s="265">
        <v>276</v>
      </c>
      <c r="B251" s="267" t="s">
        <v>19</v>
      </c>
      <c r="C251" s="390" t="s">
        <v>2171</v>
      </c>
      <c r="D251" s="390"/>
      <c r="E251" s="390"/>
    </row>
    <row r="252" spans="1:5" ht="38.25" x14ac:dyDescent="0.2">
      <c r="A252" s="267">
        <v>27602</v>
      </c>
      <c r="B252" s="267" t="s">
        <v>19</v>
      </c>
      <c r="C252" s="267" t="s">
        <v>2172</v>
      </c>
      <c r="D252" s="268" t="s">
        <v>2012</v>
      </c>
      <c r="E252" s="269">
        <v>40.99</v>
      </c>
    </row>
    <row r="253" spans="1:5" ht="25.5" x14ac:dyDescent="0.2">
      <c r="A253" s="267">
        <v>27666</v>
      </c>
      <c r="B253" s="267" t="s">
        <v>19</v>
      </c>
      <c r="C253" s="267" t="s">
        <v>2173</v>
      </c>
      <c r="D253" s="268" t="s">
        <v>2012</v>
      </c>
      <c r="E253" s="269">
        <v>70.38</v>
      </c>
    </row>
    <row r="254" spans="1:5" ht="38.25" x14ac:dyDescent="0.2">
      <c r="A254" s="267">
        <v>27676</v>
      </c>
      <c r="B254" s="267" t="s">
        <v>19</v>
      </c>
      <c r="C254" s="267" t="s">
        <v>2174</v>
      </c>
      <c r="D254" s="268" t="s">
        <v>2012</v>
      </c>
      <c r="E254" s="269">
        <v>138.38999999999999</v>
      </c>
    </row>
    <row r="255" spans="1:5" ht="25.5" x14ac:dyDescent="0.2">
      <c r="A255" s="267">
        <v>27677</v>
      </c>
      <c r="B255" s="267" t="s">
        <v>19</v>
      </c>
      <c r="C255" s="267" t="s">
        <v>2175</v>
      </c>
      <c r="D255" s="268" t="s">
        <v>2012</v>
      </c>
      <c r="E255" s="269">
        <v>17.52</v>
      </c>
    </row>
    <row r="256" spans="1:5" ht="25.5" x14ac:dyDescent="0.2">
      <c r="A256" s="267">
        <v>27678</v>
      </c>
      <c r="B256" s="267" t="s">
        <v>19</v>
      </c>
      <c r="C256" s="267" t="s">
        <v>2176</v>
      </c>
      <c r="D256" s="268" t="s">
        <v>2012</v>
      </c>
      <c r="E256" s="269">
        <v>49.13</v>
      </c>
    </row>
    <row r="257" spans="1:5" ht="15" customHeight="1" x14ac:dyDescent="0.2">
      <c r="A257" s="267">
        <v>27679</v>
      </c>
      <c r="B257" s="267" t="s">
        <v>19</v>
      </c>
      <c r="C257" s="267" t="s">
        <v>2177</v>
      </c>
      <c r="D257" s="268" t="s">
        <v>2012</v>
      </c>
      <c r="E257" s="269">
        <v>143.69999999999999</v>
      </c>
    </row>
    <row r="258" spans="1:5" ht="25.5" x14ac:dyDescent="0.2">
      <c r="A258" s="267">
        <v>27680</v>
      </c>
      <c r="B258" s="267" t="s">
        <v>19</v>
      </c>
      <c r="C258" s="267" t="s">
        <v>2178</v>
      </c>
      <c r="D258" s="268" t="s">
        <v>2012</v>
      </c>
      <c r="E258" s="269">
        <v>84.96</v>
      </c>
    </row>
    <row r="259" spans="1:5" ht="15" customHeight="1" x14ac:dyDescent="0.2">
      <c r="A259" s="265">
        <v>280</v>
      </c>
      <c r="B259" s="267" t="s">
        <v>19</v>
      </c>
      <c r="C259" s="390" t="s">
        <v>391</v>
      </c>
      <c r="D259" s="390"/>
      <c r="E259" s="390"/>
    </row>
    <row r="260" spans="1:5" x14ac:dyDescent="0.2">
      <c r="A260" s="267">
        <v>28001</v>
      </c>
      <c r="B260" s="267" t="s">
        <v>19</v>
      </c>
      <c r="C260" s="267" t="s">
        <v>2179</v>
      </c>
      <c r="D260" s="268" t="s">
        <v>1980</v>
      </c>
      <c r="E260" s="269">
        <v>53</v>
      </c>
    </row>
    <row r="261" spans="1:5" ht="25.5" x14ac:dyDescent="0.2">
      <c r="A261" s="267">
        <v>28004</v>
      </c>
      <c r="B261" s="267" t="s">
        <v>19</v>
      </c>
      <c r="C261" s="267" t="s">
        <v>2180</v>
      </c>
      <c r="D261" s="268" t="s">
        <v>1977</v>
      </c>
      <c r="E261" s="269">
        <v>110.45</v>
      </c>
    </row>
    <row r="262" spans="1:5" ht="25.5" x14ac:dyDescent="0.2">
      <c r="A262" s="267">
        <v>28005</v>
      </c>
      <c r="B262" s="267" t="s">
        <v>19</v>
      </c>
      <c r="C262" s="267" t="s">
        <v>2181</v>
      </c>
      <c r="D262" s="268" t="s">
        <v>1982</v>
      </c>
      <c r="E262" s="269">
        <v>39.47</v>
      </c>
    </row>
    <row r="263" spans="1:5" x14ac:dyDescent="0.2">
      <c r="A263" s="267">
        <v>28008</v>
      </c>
      <c r="B263" s="267" t="s">
        <v>19</v>
      </c>
      <c r="C263" s="267" t="s">
        <v>2182</v>
      </c>
      <c r="D263" s="268" t="s">
        <v>2092</v>
      </c>
      <c r="E263" s="269">
        <v>15.8</v>
      </c>
    </row>
    <row r="264" spans="1:5" ht="25.5" x14ac:dyDescent="0.2">
      <c r="A264" s="267">
        <v>28028</v>
      </c>
      <c r="B264" s="267" t="s">
        <v>19</v>
      </c>
      <c r="C264" s="267" t="s">
        <v>2183</v>
      </c>
      <c r="D264" s="268" t="s">
        <v>2014</v>
      </c>
      <c r="E264" s="269">
        <v>12.64</v>
      </c>
    </row>
    <row r="265" spans="1:5" x14ac:dyDescent="0.2">
      <c r="A265" s="267">
        <v>28056</v>
      </c>
      <c r="B265" s="267" t="s">
        <v>19</v>
      </c>
      <c r="C265" s="267" t="s">
        <v>2184</v>
      </c>
      <c r="D265" s="268" t="s">
        <v>2014</v>
      </c>
      <c r="E265" s="269">
        <v>3.17</v>
      </c>
    </row>
    <row r="266" spans="1:5" ht="15" customHeight="1" x14ac:dyDescent="0.2">
      <c r="A266" s="267">
        <v>28067</v>
      </c>
      <c r="B266" s="267" t="s">
        <v>19</v>
      </c>
      <c r="C266" s="267" t="s">
        <v>2185</v>
      </c>
      <c r="D266" s="268" t="s">
        <v>2014</v>
      </c>
      <c r="E266" s="269">
        <v>4.1900000000000004</v>
      </c>
    </row>
    <row r="267" spans="1:5" ht="25.5" x14ac:dyDescent="0.2">
      <c r="A267" s="267">
        <v>28068</v>
      </c>
      <c r="B267" s="267" t="s">
        <v>19</v>
      </c>
      <c r="C267" s="267" t="s">
        <v>2186</v>
      </c>
      <c r="D267" s="268" t="s">
        <v>2014</v>
      </c>
      <c r="E267" s="269">
        <v>7.81</v>
      </c>
    </row>
    <row r="268" spans="1:5" ht="15" customHeight="1" x14ac:dyDescent="0.2">
      <c r="A268" s="265">
        <v>281</v>
      </c>
      <c r="B268" s="267" t="s">
        <v>19</v>
      </c>
      <c r="C268" s="390" t="s">
        <v>2187</v>
      </c>
      <c r="D268" s="390"/>
      <c r="E268" s="390"/>
    </row>
    <row r="269" spans="1:5" ht="25.5" x14ac:dyDescent="0.2">
      <c r="A269" s="267">
        <v>28125</v>
      </c>
      <c r="B269" s="267" t="s">
        <v>19</v>
      </c>
      <c r="C269" s="267" t="s">
        <v>2188</v>
      </c>
      <c r="D269" s="268" t="s">
        <v>2014</v>
      </c>
      <c r="E269" s="269">
        <v>11.13</v>
      </c>
    </row>
    <row r="270" spans="1:5" ht="15" customHeight="1" x14ac:dyDescent="0.2">
      <c r="A270" s="267">
        <v>28183</v>
      </c>
      <c r="B270" s="267" t="s">
        <v>19</v>
      </c>
      <c r="C270" s="267" t="s">
        <v>2189</v>
      </c>
      <c r="D270" s="268" t="s">
        <v>1977</v>
      </c>
      <c r="E270" s="269">
        <v>381.82</v>
      </c>
    </row>
    <row r="271" spans="1:5" ht="15" customHeight="1" x14ac:dyDescent="0.2">
      <c r="A271" s="265">
        <v>282</v>
      </c>
      <c r="B271" s="267" t="s">
        <v>19</v>
      </c>
      <c r="C271" s="390" t="s">
        <v>2187</v>
      </c>
      <c r="D271" s="390"/>
      <c r="E271" s="390"/>
    </row>
    <row r="272" spans="1:5" ht="38.25" x14ac:dyDescent="0.2">
      <c r="A272" s="267">
        <v>28267</v>
      </c>
      <c r="B272" s="267" t="s">
        <v>19</v>
      </c>
      <c r="C272" s="267" t="s">
        <v>2190</v>
      </c>
      <c r="D272" s="268" t="s">
        <v>1977</v>
      </c>
      <c r="E272" s="269">
        <v>95.46</v>
      </c>
    </row>
    <row r="273" spans="1:5" x14ac:dyDescent="0.2">
      <c r="A273" s="267">
        <v>28270</v>
      </c>
      <c r="B273" s="267" t="s">
        <v>19</v>
      </c>
      <c r="C273" s="267" t="s">
        <v>2191</v>
      </c>
      <c r="D273" s="268" t="s">
        <v>2014</v>
      </c>
      <c r="E273" s="269">
        <v>0.21</v>
      </c>
    </row>
    <row r="274" spans="1:5" ht="38.25" x14ac:dyDescent="0.2">
      <c r="A274" s="267">
        <v>28273</v>
      </c>
      <c r="B274" s="267" t="s">
        <v>19</v>
      </c>
      <c r="C274" s="267" t="s">
        <v>2192</v>
      </c>
      <c r="D274" s="268" t="s">
        <v>1977</v>
      </c>
      <c r="E274" s="269">
        <v>142.93</v>
      </c>
    </row>
    <row r="275" spans="1:5" ht="15" customHeight="1" x14ac:dyDescent="0.2">
      <c r="A275" s="265">
        <v>290</v>
      </c>
      <c r="B275" s="267" t="s">
        <v>19</v>
      </c>
      <c r="C275" s="390" t="s">
        <v>2187</v>
      </c>
      <c r="D275" s="390"/>
      <c r="E275" s="390"/>
    </row>
    <row r="276" spans="1:5" ht="15" customHeight="1" x14ac:dyDescent="0.2">
      <c r="A276" s="267">
        <v>29028</v>
      </c>
      <c r="B276" s="267" t="s">
        <v>19</v>
      </c>
      <c r="C276" s="267" t="s">
        <v>2193</v>
      </c>
      <c r="D276" s="268" t="s">
        <v>1977</v>
      </c>
      <c r="E276" s="269">
        <v>735.26</v>
      </c>
    </row>
    <row r="277" spans="1:5" x14ac:dyDescent="0.2">
      <c r="A277" s="267">
        <v>29050</v>
      </c>
      <c r="B277" s="267" t="s">
        <v>19</v>
      </c>
      <c r="C277" s="267" t="s">
        <v>2194</v>
      </c>
      <c r="D277" s="268" t="s">
        <v>1977</v>
      </c>
      <c r="E277" s="269">
        <v>32.99</v>
      </c>
    </row>
    <row r="278" spans="1:5" ht="25.5" x14ac:dyDescent="0.2">
      <c r="A278" s="267">
        <v>29093</v>
      </c>
      <c r="B278" s="267" t="s">
        <v>19</v>
      </c>
      <c r="C278" s="267" t="s">
        <v>2195</v>
      </c>
      <c r="D278" s="268" t="s">
        <v>1977</v>
      </c>
      <c r="E278" s="269">
        <v>1.82</v>
      </c>
    </row>
    <row r="279" spans="1:5" ht="25.5" x14ac:dyDescent="0.2">
      <c r="A279" s="267">
        <v>29094</v>
      </c>
      <c r="B279" s="267" t="s">
        <v>19</v>
      </c>
      <c r="C279" s="267" t="s">
        <v>2196</v>
      </c>
      <c r="D279" s="268" t="s">
        <v>1977</v>
      </c>
      <c r="E279" s="269">
        <v>30.66</v>
      </c>
    </row>
    <row r="280" spans="1:5" ht="15" customHeight="1" x14ac:dyDescent="0.2">
      <c r="A280" s="265">
        <v>291</v>
      </c>
      <c r="B280" s="267" t="s">
        <v>19</v>
      </c>
      <c r="C280" s="390" t="s">
        <v>2187</v>
      </c>
      <c r="D280" s="390"/>
      <c r="E280" s="390"/>
    </row>
    <row r="281" spans="1:5" ht="15" customHeight="1" x14ac:dyDescent="0.2">
      <c r="A281" s="267">
        <v>29112</v>
      </c>
      <c r="B281" s="267" t="s">
        <v>19</v>
      </c>
      <c r="C281" s="267" t="s">
        <v>2197</v>
      </c>
      <c r="D281" s="268" t="s">
        <v>2014</v>
      </c>
      <c r="E281" s="269">
        <v>40.01</v>
      </c>
    </row>
    <row r="282" spans="1:5" ht="38.25" x14ac:dyDescent="0.2">
      <c r="A282" s="267">
        <v>29156</v>
      </c>
      <c r="B282" s="267" t="s">
        <v>19</v>
      </c>
      <c r="C282" s="267" t="s">
        <v>2198</v>
      </c>
      <c r="D282" s="268" t="s">
        <v>1977</v>
      </c>
      <c r="E282" s="269">
        <v>120.02</v>
      </c>
    </row>
    <row r="283" spans="1:5" ht="15" customHeight="1" x14ac:dyDescent="0.2">
      <c r="A283" s="265">
        <v>292</v>
      </c>
      <c r="B283" s="267" t="s">
        <v>19</v>
      </c>
      <c r="C283" s="390" t="s">
        <v>2187</v>
      </c>
      <c r="D283" s="390"/>
      <c r="E283" s="390"/>
    </row>
    <row r="284" spans="1:5" ht="15" customHeight="1" x14ac:dyDescent="0.2">
      <c r="A284" s="267">
        <v>29204</v>
      </c>
      <c r="B284" s="267" t="s">
        <v>19</v>
      </c>
      <c r="C284" s="267" t="s">
        <v>2199</v>
      </c>
      <c r="D284" s="268" t="s">
        <v>2014</v>
      </c>
      <c r="E284" s="269">
        <v>0.63</v>
      </c>
    </row>
    <row r="285" spans="1:5" ht="38.25" x14ac:dyDescent="0.2">
      <c r="A285" s="267">
        <v>29220</v>
      </c>
      <c r="B285" s="267" t="s">
        <v>19</v>
      </c>
      <c r="C285" s="267" t="s">
        <v>2200</v>
      </c>
      <c r="D285" s="268" t="s">
        <v>1977</v>
      </c>
      <c r="E285" s="269">
        <v>129.19999999999999</v>
      </c>
    </row>
    <row r="286" spans="1:5" ht="38.25" x14ac:dyDescent="0.2">
      <c r="A286" s="267">
        <v>29221</v>
      </c>
      <c r="B286" s="267" t="s">
        <v>19</v>
      </c>
      <c r="C286" s="267" t="s">
        <v>2201</v>
      </c>
      <c r="D286" s="268" t="s">
        <v>1977</v>
      </c>
      <c r="E286" s="269">
        <v>117.23</v>
      </c>
    </row>
    <row r="287" spans="1:5" ht="25.5" x14ac:dyDescent="0.2">
      <c r="A287" s="267">
        <v>29243</v>
      </c>
      <c r="B287" s="267" t="s">
        <v>19</v>
      </c>
      <c r="C287" s="267" t="s">
        <v>2202</v>
      </c>
      <c r="D287" s="268" t="s">
        <v>2092</v>
      </c>
      <c r="E287" s="269">
        <v>32.950000000000003</v>
      </c>
    </row>
    <row r="288" spans="1:5" ht="15" customHeight="1" x14ac:dyDescent="0.2">
      <c r="A288" s="265">
        <v>293</v>
      </c>
      <c r="B288" s="267" t="s">
        <v>19</v>
      </c>
      <c r="C288" s="390" t="s">
        <v>391</v>
      </c>
      <c r="D288" s="390"/>
      <c r="E288" s="390"/>
    </row>
    <row r="289" spans="1:5" ht="51" x14ac:dyDescent="0.2">
      <c r="A289" s="267">
        <v>29337</v>
      </c>
      <c r="B289" s="267" t="s">
        <v>19</v>
      </c>
      <c r="C289" s="267" t="s">
        <v>2203</v>
      </c>
      <c r="D289" s="268" t="s">
        <v>1977</v>
      </c>
      <c r="E289" s="269">
        <v>61.05</v>
      </c>
    </row>
    <row r="290" spans="1:5" ht="15" customHeight="1" x14ac:dyDescent="0.2">
      <c r="A290" s="267">
        <v>29391</v>
      </c>
      <c r="B290" s="267" t="s">
        <v>19</v>
      </c>
      <c r="C290" s="267" t="s">
        <v>2204</v>
      </c>
      <c r="D290" s="268" t="s">
        <v>2092</v>
      </c>
      <c r="E290" s="269">
        <v>9.5500000000000007</v>
      </c>
    </row>
    <row r="291" spans="1:5" ht="15" customHeight="1" x14ac:dyDescent="0.2">
      <c r="A291" s="265">
        <v>3</v>
      </c>
      <c r="B291" s="267" t="s">
        <v>19</v>
      </c>
      <c r="C291" s="390" t="s">
        <v>2205</v>
      </c>
      <c r="D291" s="390"/>
      <c r="E291" s="390"/>
    </row>
    <row r="292" spans="1:5" ht="15" customHeight="1" x14ac:dyDescent="0.2">
      <c r="A292" s="265">
        <v>301</v>
      </c>
      <c r="B292" s="267" t="s">
        <v>19</v>
      </c>
      <c r="C292" s="390" t="s">
        <v>2206</v>
      </c>
      <c r="D292" s="390"/>
      <c r="E292" s="390"/>
    </row>
    <row r="293" spans="1:5" ht="25.5" x14ac:dyDescent="0.2">
      <c r="A293" s="267">
        <v>30106</v>
      </c>
      <c r="B293" s="267" t="s">
        <v>19</v>
      </c>
      <c r="C293" s="267" t="s">
        <v>2207</v>
      </c>
      <c r="D293" s="268" t="s">
        <v>2014</v>
      </c>
      <c r="E293" s="269">
        <v>19.07</v>
      </c>
    </row>
    <row r="294" spans="1:5" ht="38.25" x14ac:dyDescent="0.2">
      <c r="A294" s="267">
        <v>30152</v>
      </c>
      <c r="B294" s="267" t="s">
        <v>19</v>
      </c>
      <c r="C294" s="267" t="s">
        <v>2208</v>
      </c>
      <c r="D294" s="268" t="s">
        <v>1977</v>
      </c>
      <c r="E294" s="269">
        <v>228.98</v>
      </c>
    </row>
    <row r="295" spans="1:5" ht="25.5" x14ac:dyDescent="0.2">
      <c r="A295" s="267">
        <v>30172</v>
      </c>
      <c r="B295" s="267" t="s">
        <v>19</v>
      </c>
      <c r="C295" s="267" t="s">
        <v>2209</v>
      </c>
      <c r="D295" s="268" t="s">
        <v>1977</v>
      </c>
      <c r="E295" s="269">
        <v>295.79000000000002</v>
      </c>
    </row>
    <row r="296" spans="1:5" ht="25.5" x14ac:dyDescent="0.2">
      <c r="A296" s="267">
        <v>30173</v>
      </c>
      <c r="B296" s="267" t="s">
        <v>19</v>
      </c>
      <c r="C296" s="267" t="s">
        <v>2210</v>
      </c>
      <c r="D296" s="268" t="s">
        <v>1977</v>
      </c>
      <c r="E296" s="269">
        <v>268.61</v>
      </c>
    </row>
    <row r="297" spans="1:5" ht="25.5" x14ac:dyDescent="0.2">
      <c r="A297" s="267">
        <v>30174</v>
      </c>
      <c r="B297" s="267" t="s">
        <v>19</v>
      </c>
      <c r="C297" s="267" t="s">
        <v>2211</v>
      </c>
      <c r="D297" s="268" t="s">
        <v>1977</v>
      </c>
      <c r="E297" s="269">
        <v>268.61</v>
      </c>
    </row>
    <row r="298" spans="1:5" ht="25.5" x14ac:dyDescent="0.2">
      <c r="A298" s="267">
        <v>30175</v>
      </c>
      <c r="B298" s="267" t="s">
        <v>19</v>
      </c>
      <c r="C298" s="267" t="s">
        <v>2212</v>
      </c>
      <c r="D298" s="268" t="s">
        <v>1977</v>
      </c>
      <c r="E298" s="269">
        <v>268.61</v>
      </c>
    </row>
    <row r="299" spans="1:5" ht="15" customHeight="1" x14ac:dyDescent="0.2">
      <c r="A299" s="267">
        <v>30191</v>
      </c>
      <c r="B299" s="267" t="s">
        <v>19</v>
      </c>
      <c r="C299" s="267" t="s">
        <v>2213</v>
      </c>
      <c r="D299" s="268" t="s">
        <v>2014</v>
      </c>
      <c r="E299" s="269">
        <v>56.04</v>
      </c>
    </row>
    <row r="300" spans="1:5" ht="15" customHeight="1" x14ac:dyDescent="0.2">
      <c r="A300" s="265">
        <v>302</v>
      </c>
      <c r="B300" s="267" t="s">
        <v>19</v>
      </c>
      <c r="C300" s="390" t="s">
        <v>2214</v>
      </c>
      <c r="D300" s="390"/>
      <c r="E300" s="390"/>
    </row>
    <row r="301" spans="1:5" ht="25.5" x14ac:dyDescent="0.2">
      <c r="A301" s="267">
        <v>30202</v>
      </c>
      <c r="B301" s="267" t="s">
        <v>19</v>
      </c>
      <c r="C301" s="267" t="s">
        <v>2215</v>
      </c>
      <c r="D301" s="268" t="s">
        <v>1977</v>
      </c>
      <c r="E301" s="269">
        <v>190.78</v>
      </c>
    </row>
    <row r="302" spans="1:5" ht="38.25" x14ac:dyDescent="0.2">
      <c r="A302" s="267">
        <v>30210</v>
      </c>
      <c r="B302" s="267" t="s">
        <v>19</v>
      </c>
      <c r="C302" s="267" t="s">
        <v>2216</v>
      </c>
      <c r="D302" s="268" t="s">
        <v>1977</v>
      </c>
      <c r="E302" s="269">
        <v>273</v>
      </c>
    </row>
    <row r="303" spans="1:5" ht="38.25" x14ac:dyDescent="0.2">
      <c r="A303" s="267">
        <v>30211</v>
      </c>
      <c r="B303" s="267" t="s">
        <v>19</v>
      </c>
      <c r="C303" s="267" t="s">
        <v>2217</v>
      </c>
      <c r="D303" s="268" t="s">
        <v>1977</v>
      </c>
      <c r="E303" s="269">
        <v>273</v>
      </c>
    </row>
    <row r="304" spans="1:5" ht="38.25" x14ac:dyDescent="0.2">
      <c r="A304" s="267">
        <v>30212</v>
      </c>
      <c r="B304" s="267" t="s">
        <v>19</v>
      </c>
      <c r="C304" s="267" t="s">
        <v>2218</v>
      </c>
      <c r="D304" s="268" t="s">
        <v>1977</v>
      </c>
      <c r="E304" s="269">
        <v>273</v>
      </c>
    </row>
    <row r="305" spans="1:5" ht="38.25" x14ac:dyDescent="0.2">
      <c r="A305" s="267">
        <v>30213</v>
      </c>
      <c r="B305" s="267" t="s">
        <v>19</v>
      </c>
      <c r="C305" s="267" t="s">
        <v>2219</v>
      </c>
      <c r="D305" s="268" t="s">
        <v>1977</v>
      </c>
      <c r="E305" s="269">
        <v>313.17</v>
      </c>
    </row>
    <row r="306" spans="1:5" ht="38.25" x14ac:dyDescent="0.2">
      <c r="A306" s="267">
        <v>30217</v>
      </c>
      <c r="B306" s="267" t="s">
        <v>19</v>
      </c>
      <c r="C306" s="267" t="s">
        <v>2220</v>
      </c>
      <c r="D306" s="268" t="s">
        <v>1977</v>
      </c>
      <c r="E306" s="269">
        <v>228.98</v>
      </c>
    </row>
    <row r="307" spans="1:5" ht="38.25" x14ac:dyDescent="0.2">
      <c r="A307" s="267">
        <v>30233</v>
      </c>
      <c r="B307" s="267" t="s">
        <v>19</v>
      </c>
      <c r="C307" s="267" t="s">
        <v>2221</v>
      </c>
      <c r="D307" s="268" t="s">
        <v>1977</v>
      </c>
      <c r="E307" s="269">
        <v>228.98</v>
      </c>
    </row>
    <row r="308" spans="1:5" ht="25.5" x14ac:dyDescent="0.2">
      <c r="A308" s="267">
        <v>30257</v>
      </c>
      <c r="B308" s="267" t="s">
        <v>19</v>
      </c>
      <c r="C308" s="267" t="s">
        <v>2222</v>
      </c>
      <c r="D308" s="268" t="s">
        <v>1977</v>
      </c>
      <c r="E308" s="269">
        <v>766.25</v>
      </c>
    </row>
    <row r="309" spans="1:5" ht="25.5" x14ac:dyDescent="0.2">
      <c r="A309" s="267">
        <v>30261</v>
      </c>
      <c r="B309" s="267" t="s">
        <v>19</v>
      </c>
      <c r="C309" s="267" t="s">
        <v>2223</v>
      </c>
      <c r="D309" s="268" t="s">
        <v>1977</v>
      </c>
      <c r="E309" s="269">
        <v>711.5</v>
      </c>
    </row>
    <row r="310" spans="1:5" ht="15" customHeight="1" x14ac:dyDescent="0.2">
      <c r="A310" s="267">
        <v>30263</v>
      </c>
      <c r="B310" s="267" t="s">
        <v>19</v>
      </c>
      <c r="C310" s="267" t="s">
        <v>2224</v>
      </c>
      <c r="D310" s="268" t="s">
        <v>1977</v>
      </c>
      <c r="E310" s="269">
        <v>846.75</v>
      </c>
    </row>
    <row r="311" spans="1:5" ht="15" customHeight="1" x14ac:dyDescent="0.2">
      <c r="A311" s="265">
        <v>303</v>
      </c>
      <c r="B311" s="267" t="s">
        <v>19</v>
      </c>
      <c r="C311" s="390" t="s">
        <v>2214</v>
      </c>
      <c r="D311" s="390"/>
      <c r="E311" s="390"/>
    </row>
    <row r="312" spans="1:5" ht="15" customHeight="1" x14ac:dyDescent="0.2">
      <c r="A312" s="267">
        <v>30358</v>
      </c>
      <c r="B312" s="267" t="s">
        <v>19</v>
      </c>
      <c r="C312" s="267" t="s">
        <v>2225</v>
      </c>
      <c r="D312" s="268" t="s">
        <v>2014</v>
      </c>
      <c r="E312" s="269">
        <v>30.64</v>
      </c>
    </row>
    <row r="313" spans="1:5" ht="15" customHeight="1" x14ac:dyDescent="0.2">
      <c r="A313" s="265">
        <v>304</v>
      </c>
      <c r="B313" s="267" t="s">
        <v>19</v>
      </c>
      <c r="C313" s="390" t="s">
        <v>2214</v>
      </c>
      <c r="D313" s="390"/>
      <c r="E313" s="390"/>
    </row>
    <row r="314" spans="1:5" ht="38.25" x14ac:dyDescent="0.2">
      <c r="A314" s="267">
        <v>30460</v>
      </c>
      <c r="B314" s="267" t="s">
        <v>19</v>
      </c>
      <c r="C314" s="267" t="s">
        <v>2226</v>
      </c>
      <c r="D314" s="268" t="s">
        <v>1977</v>
      </c>
      <c r="E314" s="269">
        <v>228.98</v>
      </c>
    </row>
    <row r="315" spans="1:5" ht="15" customHeight="1" x14ac:dyDescent="0.2">
      <c r="A315" s="267">
        <v>30496</v>
      </c>
      <c r="B315" s="267" t="s">
        <v>19</v>
      </c>
      <c r="C315" s="267" t="s">
        <v>2227</v>
      </c>
      <c r="D315" s="268" t="s">
        <v>2014</v>
      </c>
      <c r="E315" s="269">
        <v>29.33</v>
      </c>
    </row>
    <row r="316" spans="1:5" ht="15" customHeight="1" x14ac:dyDescent="0.2">
      <c r="A316" s="265">
        <v>306</v>
      </c>
      <c r="B316" s="267" t="s">
        <v>19</v>
      </c>
      <c r="C316" s="390" t="s">
        <v>2214</v>
      </c>
      <c r="D316" s="390"/>
      <c r="E316" s="390"/>
    </row>
    <row r="317" spans="1:5" ht="25.5" x14ac:dyDescent="0.2">
      <c r="A317" s="267">
        <v>30665</v>
      </c>
      <c r="B317" s="267" t="s">
        <v>19</v>
      </c>
      <c r="C317" s="267" t="s">
        <v>2228</v>
      </c>
      <c r="D317" s="268" t="s">
        <v>2014</v>
      </c>
      <c r="E317" s="269">
        <v>36.74</v>
      </c>
    </row>
    <row r="318" spans="1:5" ht="38.25" x14ac:dyDescent="0.2">
      <c r="A318" s="267">
        <v>30675</v>
      </c>
      <c r="B318" s="267" t="s">
        <v>19</v>
      </c>
      <c r="C318" s="267" t="s">
        <v>2229</v>
      </c>
      <c r="D318" s="268" t="s">
        <v>1977</v>
      </c>
      <c r="E318" s="269">
        <v>448.33</v>
      </c>
    </row>
    <row r="319" spans="1:5" ht="38.25" x14ac:dyDescent="0.2">
      <c r="A319" s="267">
        <v>30676</v>
      </c>
      <c r="B319" s="267" t="s">
        <v>19</v>
      </c>
      <c r="C319" s="267" t="s">
        <v>2230</v>
      </c>
      <c r="D319" s="268" t="s">
        <v>1977</v>
      </c>
      <c r="E319" s="269">
        <v>448.33</v>
      </c>
    </row>
    <row r="320" spans="1:5" ht="15" customHeight="1" x14ac:dyDescent="0.2">
      <c r="A320" s="267">
        <v>30677</v>
      </c>
      <c r="B320" s="267" t="s">
        <v>19</v>
      </c>
      <c r="C320" s="267" t="s">
        <v>2231</v>
      </c>
      <c r="D320" s="268" t="s">
        <v>1977</v>
      </c>
      <c r="E320" s="269">
        <v>493.33</v>
      </c>
    </row>
    <row r="321" spans="1:5" ht="15" customHeight="1" x14ac:dyDescent="0.2">
      <c r="A321" s="265">
        <v>308</v>
      </c>
      <c r="B321" s="267" t="s">
        <v>19</v>
      </c>
      <c r="C321" s="390" t="s">
        <v>2232</v>
      </c>
      <c r="D321" s="390"/>
      <c r="E321" s="390"/>
    </row>
    <row r="322" spans="1:5" ht="15" customHeight="1" x14ac:dyDescent="0.2">
      <c r="A322" s="267">
        <v>30868</v>
      </c>
      <c r="B322" s="267" t="s">
        <v>19</v>
      </c>
      <c r="C322" s="267" t="s">
        <v>2233</v>
      </c>
      <c r="D322" s="268" t="s">
        <v>2012</v>
      </c>
      <c r="E322" s="269">
        <v>848.28</v>
      </c>
    </row>
    <row r="323" spans="1:5" ht="15" customHeight="1" x14ac:dyDescent="0.2">
      <c r="A323" s="265">
        <v>309</v>
      </c>
      <c r="B323" s="267" t="s">
        <v>19</v>
      </c>
      <c r="C323" s="390" t="s">
        <v>2232</v>
      </c>
      <c r="D323" s="390"/>
      <c r="E323" s="390"/>
    </row>
    <row r="324" spans="1:5" ht="15" customHeight="1" x14ac:dyDescent="0.2">
      <c r="A324" s="267">
        <v>30951</v>
      </c>
      <c r="B324" s="267" t="s">
        <v>19</v>
      </c>
      <c r="C324" s="267" t="s">
        <v>2234</v>
      </c>
      <c r="D324" s="268" t="s">
        <v>2012</v>
      </c>
      <c r="E324" s="269">
        <v>482.24</v>
      </c>
    </row>
    <row r="325" spans="1:5" ht="15" customHeight="1" x14ac:dyDescent="0.2">
      <c r="A325" s="265">
        <v>310</v>
      </c>
      <c r="B325" s="267" t="s">
        <v>19</v>
      </c>
      <c r="C325" s="390" t="s">
        <v>2232</v>
      </c>
      <c r="D325" s="390"/>
      <c r="E325" s="390"/>
    </row>
    <row r="326" spans="1:5" ht="15" customHeight="1" x14ac:dyDescent="0.2">
      <c r="A326" s="267">
        <v>31012</v>
      </c>
      <c r="B326" s="267" t="s">
        <v>19</v>
      </c>
      <c r="C326" s="267" t="s">
        <v>2235</v>
      </c>
      <c r="D326" s="268" t="s">
        <v>1977</v>
      </c>
      <c r="E326" s="270">
        <v>1431.03</v>
      </c>
    </row>
    <row r="327" spans="1:5" ht="15" customHeight="1" x14ac:dyDescent="0.2">
      <c r="A327" s="265">
        <v>311</v>
      </c>
      <c r="B327" s="267" t="s">
        <v>19</v>
      </c>
      <c r="C327" s="390" t="s">
        <v>2232</v>
      </c>
      <c r="D327" s="390"/>
      <c r="E327" s="390"/>
    </row>
    <row r="328" spans="1:5" ht="15" customHeight="1" x14ac:dyDescent="0.2">
      <c r="A328" s="267">
        <v>31124</v>
      </c>
      <c r="B328" s="267" t="s">
        <v>19</v>
      </c>
      <c r="C328" s="267" t="s">
        <v>2236</v>
      </c>
      <c r="D328" s="268" t="s">
        <v>1977</v>
      </c>
      <c r="E328" s="270">
        <v>1473.93</v>
      </c>
    </row>
    <row r="329" spans="1:5" ht="15" customHeight="1" x14ac:dyDescent="0.2">
      <c r="A329" s="265">
        <v>312</v>
      </c>
      <c r="B329" s="267" t="s">
        <v>19</v>
      </c>
      <c r="C329" s="390" t="s">
        <v>2232</v>
      </c>
      <c r="D329" s="390"/>
      <c r="E329" s="390"/>
    </row>
    <row r="330" spans="1:5" ht="15" customHeight="1" x14ac:dyDescent="0.2">
      <c r="A330" s="267">
        <v>31242</v>
      </c>
      <c r="B330" s="267" t="s">
        <v>19</v>
      </c>
      <c r="C330" s="267" t="s">
        <v>2237</v>
      </c>
      <c r="D330" s="268" t="s">
        <v>1977</v>
      </c>
      <c r="E330" s="270">
        <v>2448.9899999999998</v>
      </c>
    </row>
    <row r="331" spans="1:5" ht="15" customHeight="1" x14ac:dyDescent="0.2">
      <c r="A331" s="265">
        <v>314</v>
      </c>
      <c r="B331" s="267" t="s">
        <v>19</v>
      </c>
      <c r="C331" s="390" t="s">
        <v>2232</v>
      </c>
      <c r="D331" s="390"/>
      <c r="E331" s="390"/>
    </row>
    <row r="332" spans="1:5" ht="15" customHeight="1" x14ac:dyDescent="0.2">
      <c r="A332" s="267">
        <v>31443</v>
      </c>
      <c r="B332" s="267" t="s">
        <v>19</v>
      </c>
      <c r="C332" s="267" t="s">
        <v>2238</v>
      </c>
      <c r="D332" s="268" t="s">
        <v>2012</v>
      </c>
      <c r="E332" s="269">
        <v>513.07000000000005</v>
      </c>
    </row>
    <row r="333" spans="1:5" ht="15" customHeight="1" x14ac:dyDescent="0.2">
      <c r="A333" s="265">
        <v>315</v>
      </c>
      <c r="B333" s="267" t="s">
        <v>19</v>
      </c>
      <c r="C333" s="390" t="s">
        <v>2239</v>
      </c>
      <c r="D333" s="390"/>
      <c r="E333" s="390"/>
    </row>
    <row r="334" spans="1:5" ht="25.5" x14ac:dyDescent="0.2">
      <c r="A334" s="267">
        <v>31507</v>
      </c>
      <c r="B334" s="267" t="s">
        <v>19</v>
      </c>
      <c r="C334" s="267" t="s">
        <v>2240</v>
      </c>
      <c r="D334" s="268" t="s">
        <v>1977</v>
      </c>
      <c r="E334" s="269">
        <v>274.38</v>
      </c>
    </row>
    <row r="335" spans="1:5" x14ac:dyDescent="0.2">
      <c r="A335" s="267">
        <v>31511</v>
      </c>
      <c r="B335" s="267" t="s">
        <v>19</v>
      </c>
      <c r="C335" s="267" t="s">
        <v>2241</v>
      </c>
      <c r="D335" s="268" t="s">
        <v>1977</v>
      </c>
      <c r="E335" s="269">
        <v>5.6</v>
      </c>
    </row>
    <row r="336" spans="1:5" x14ac:dyDescent="0.2">
      <c r="A336" s="267">
        <v>31515</v>
      </c>
      <c r="B336" s="267" t="s">
        <v>19</v>
      </c>
      <c r="C336" s="267" t="s">
        <v>2242</v>
      </c>
      <c r="D336" s="268" t="s">
        <v>1977</v>
      </c>
      <c r="E336" s="269">
        <v>73.3</v>
      </c>
    </row>
    <row r="337" spans="1:5" x14ac:dyDescent="0.2">
      <c r="A337" s="267">
        <v>31516</v>
      </c>
      <c r="B337" s="267" t="s">
        <v>19</v>
      </c>
      <c r="C337" s="267" t="s">
        <v>2243</v>
      </c>
      <c r="D337" s="268" t="s">
        <v>1977</v>
      </c>
      <c r="E337" s="269">
        <v>4.96</v>
      </c>
    </row>
    <row r="338" spans="1:5" ht="25.5" x14ac:dyDescent="0.2">
      <c r="A338" s="267">
        <v>31517</v>
      </c>
      <c r="B338" s="267" t="s">
        <v>19</v>
      </c>
      <c r="C338" s="267" t="s">
        <v>2244</v>
      </c>
      <c r="D338" s="268" t="s">
        <v>1977</v>
      </c>
      <c r="E338" s="269">
        <v>86.47</v>
      </c>
    </row>
    <row r="339" spans="1:5" ht="25.5" x14ac:dyDescent="0.2">
      <c r="A339" s="267">
        <v>31518</v>
      </c>
      <c r="B339" s="267" t="s">
        <v>19</v>
      </c>
      <c r="C339" s="267" t="s">
        <v>2245</v>
      </c>
      <c r="D339" s="268" t="s">
        <v>1977</v>
      </c>
      <c r="E339" s="269">
        <v>76.849999999999994</v>
      </c>
    </row>
    <row r="340" spans="1:5" x14ac:dyDescent="0.2">
      <c r="A340" s="267">
        <v>31519</v>
      </c>
      <c r="B340" s="267" t="s">
        <v>19</v>
      </c>
      <c r="C340" s="267" t="s">
        <v>2246</v>
      </c>
      <c r="D340" s="268" t="s">
        <v>1977</v>
      </c>
      <c r="E340" s="269">
        <v>33.24</v>
      </c>
    </row>
    <row r="341" spans="1:5" x14ac:dyDescent="0.2">
      <c r="A341" s="267">
        <v>31548</v>
      </c>
      <c r="B341" s="267" t="s">
        <v>19</v>
      </c>
      <c r="C341" s="267" t="s">
        <v>2247</v>
      </c>
      <c r="D341" s="268" t="s">
        <v>1977</v>
      </c>
      <c r="E341" s="269">
        <v>21.28</v>
      </c>
    </row>
    <row r="342" spans="1:5" ht="25.5" x14ac:dyDescent="0.2">
      <c r="A342" s="267">
        <v>31570</v>
      </c>
      <c r="B342" s="267" t="s">
        <v>19</v>
      </c>
      <c r="C342" s="267" t="s">
        <v>2248</v>
      </c>
      <c r="D342" s="268" t="s">
        <v>1977</v>
      </c>
      <c r="E342" s="269">
        <v>8.66</v>
      </c>
    </row>
    <row r="343" spans="1:5" ht="25.5" x14ac:dyDescent="0.2">
      <c r="A343" s="267">
        <v>31571</v>
      </c>
      <c r="B343" s="267" t="s">
        <v>19</v>
      </c>
      <c r="C343" s="267" t="s">
        <v>2249</v>
      </c>
      <c r="D343" s="268" t="s">
        <v>1977</v>
      </c>
      <c r="E343" s="269">
        <v>12.54</v>
      </c>
    </row>
    <row r="344" spans="1:5" x14ac:dyDescent="0.2">
      <c r="A344" s="267">
        <v>31581</v>
      </c>
      <c r="B344" s="267" t="s">
        <v>19</v>
      </c>
      <c r="C344" s="267" t="s">
        <v>2250</v>
      </c>
      <c r="D344" s="268" t="s">
        <v>1977</v>
      </c>
      <c r="E344" s="269">
        <v>64.5</v>
      </c>
    </row>
    <row r="345" spans="1:5" ht="15" customHeight="1" x14ac:dyDescent="0.2">
      <c r="A345" s="267">
        <v>31584</v>
      </c>
      <c r="B345" s="267" t="s">
        <v>19</v>
      </c>
      <c r="C345" s="267" t="s">
        <v>2251</v>
      </c>
      <c r="D345" s="268" t="s">
        <v>1977</v>
      </c>
      <c r="E345" s="269">
        <v>11.07</v>
      </c>
    </row>
    <row r="346" spans="1:5" ht="15" customHeight="1" x14ac:dyDescent="0.2">
      <c r="A346" s="265">
        <v>316</v>
      </c>
      <c r="B346" s="267" t="s">
        <v>19</v>
      </c>
      <c r="C346" s="390" t="s">
        <v>2252</v>
      </c>
      <c r="D346" s="390"/>
      <c r="E346" s="390"/>
    </row>
    <row r="347" spans="1:5" ht="25.5" x14ac:dyDescent="0.2">
      <c r="A347" s="267">
        <v>31601</v>
      </c>
      <c r="B347" s="267" t="s">
        <v>19</v>
      </c>
      <c r="C347" s="267" t="s">
        <v>2253</v>
      </c>
      <c r="D347" s="268" t="s">
        <v>1977</v>
      </c>
      <c r="E347" s="269">
        <v>53.78</v>
      </c>
    </row>
    <row r="348" spans="1:5" ht="15" customHeight="1" x14ac:dyDescent="0.2">
      <c r="A348" s="267">
        <v>31647</v>
      </c>
      <c r="B348" s="267" t="s">
        <v>19</v>
      </c>
      <c r="C348" s="267" t="s">
        <v>2254</v>
      </c>
      <c r="D348" s="268" t="s">
        <v>1977</v>
      </c>
      <c r="E348" s="269">
        <v>41</v>
      </c>
    </row>
    <row r="349" spans="1:5" ht="15" customHeight="1" x14ac:dyDescent="0.2">
      <c r="A349" s="265">
        <v>317</v>
      </c>
      <c r="B349" s="267" t="s">
        <v>19</v>
      </c>
      <c r="C349" s="390" t="s">
        <v>2232</v>
      </c>
      <c r="D349" s="390"/>
      <c r="E349" s="390"/>
    </row>
    <row r="350" spans="1:5" ht="15" customHeight="1" x14ac:dyDescent="0.2">
      <c r="A350" s="267">
        <v>31733</v>
      </c>
      <c r="B350" s="267" t="s">
        <v>19</v>
      </c>
      <c r="C350" s="267" t="s">
        <v>2255</v>
      </c>
      <c r="D350" s="268" t="s">
        <v>2012</v>
      </c>
      <c r="E350" s="269">
        <v>640.25</v>
      </c>
    </row>
    <row r="351" spans="1:5" ht="15" customHeight="1" x14ac:dyDescent="0.2">
      <c r="A351" s="265">
        <v>318</v>
      </c>
      <c r="B351" s="267" t="s">
        <v>19</v>
      </c>
      <c r="C351" s="390" t="s">
        <v>2252</v>
      </c>
      <c r="D351" s="390"/>
      <c r="E351" s="390"/>
    </row>
    <row r="352" spans="1:5" ht="25.5" x14ac:dyDescent="0.2">
      <c r="A352" s="267">
        <v>31811</v>
      </c>
      <c r="B352" s="267" t="s">
        <v>19</v>
      </c>
      <c r="C352" s="267" t="s">
        <v>2256</v>
      </c>
      <c r="D352" s="268" t="s">
        <v>1977</v>
      </c>
      <c r="E352" s="269">
        <v>94.05</v>
      </c>
    </row>
    <row r="353" spans="1:5" ht="25.5" x14ac:dyDescent="0.2">
      <c r="A353" s="267">
        <v>31812</v>
      </c>
      <c r="B353" s="267" t="s">
        <v>19</v>
      </c>
      <c r="C353" s="267" t="s">
        <v>2257</v>
      </c>
      <c r="D353" s="268" t="s">
        <v>1977</v>
      </c>
      <c r="E353" s="269">
        <v>26.23</v>
      </c>
    </row>
    <row r="354" spans="1:5" ht="15" customHeight="1" x14ac:dyDescent="0.2">
      <c r="A354" s="267">
        <v>31813</v>
      </c>
      <c r="B354" s="267" t="s">
        <v>19</v>
      </c>
      <c r="C354" s="267" t="s">
        <v>2258</v>
      </c>
      <c r="D354" s="268" t="s">
        <v>1977</v>
      </c>
      <c r="E354" s="269">
        <v>76.849999999999994</v>
      </c>
    </row>
    <row r="355" spans="1:5" ht="15" customHeight="1" x14ac:dyDescent="0.2">
      <c r="A355" s="265">
        <v>320</v>
      </c>
      <c r="B355" s="267" t="s">
        <v>19</v>
      </c>
      <c r="C355" s="390" t="s">
        <v>2259</v>
      </c>
      <c r="D355" s="390"/>
      <c r="E355" s="390"/>
    </row>
    <row r="356" spans="1:5" ht="15" customHeight="1" x14ac:dyDescent="0.2">
      <c r="A356" s="267">
        <v>32001</v>
      </c>
      <c r="B356" s="267" t="s">
        <v>19</v>
      </c>
      <c r="C356" s="267" t="s">
        <v>2260</v>
      </c>
      <c r="D356" s="268" t="s">
        <v>2012</v>
      </c>
      <c r="E356" s="269">
        <v>65.67</v>
      </c>
    </row>
    <row r="357" spans="1:5" ht="15" customHeight="1" x14ac:dyDescent="0.2">
      <c r="A357" s="265">
        <v>322</v>
      </c>
      <c r="B357" s="267" t="s">
        <v>19</v>
      </c>
      <c r="C357" s="390" t="s">
        <v>2261</v>
      </c>
      <c r="D357" s="390"/>
      <c r="E357" s="390"/>
    </row>
    <row r="358" spans="1:5" ht="15" customHeight="1" x14ac:dyDescent="0.2">
      <c r="A358" s="267">
        <v>32219</v>
      </c>
      <c r="B358" s="267" t="s">
        <v>19</v>
      </c>
      <c r="C358" s="267" t="s">
        <v>2262</v>
      </c>
      <c r="D358" s="268" t="s">
        <v>2012</v>
      </c>
      <c r="E358" s="269">
        <v>162.28</v>
      </c>
    </row>
    <row r="359" spans="1:5" ht="15" customHeight="1" x14ac:dyDescent="0.2">
      <c r="A359" s="265">
        <v>325</v>
      </c>
      <c r="B359" s="267" t="s">
        <v>19</v>
      </c>
      <c r="C359" s="390" t="s">
        <v>2263</v>
      </c>
      <c r="D359" s="390"/>
      <c r="E359" s="390"/>
    </row>
    <row r="360" spans="1:5" ht="25.5" x14ac:dyDescent="0.2">
      <c r="A360" s="267">
        <v>32502</v>
      </c>
      <c r="B360" s="267" t="s">
        <v>19</v>
      </c>
      <c r="C360" s="267" t="s">
        <v>2264</v>
      </c>
      <c r="D360" s="268" t="s">
        <v>2012</v>
      </c>
      <c r="E360" s="269">
        <v>480.42</v>
      </c>
    </row>
    <row r="361" spans="1:5" ht="15" customHeight="1" x14ac:dyDescent="0.2">
      <c r="A361" s="267">
        <v>32505</v>
      </c>
      <c r="B361" s="267" t="s">
        <v>19</v>
      </c>
      <c r="C361" s="267" t="s">
        <v>2265</v>
      </c>
      <c r="D361" s="268" t="s">
        <v>2012</v>
      </c>
      <c r="E361" s="269">
        <v>326.23</v>
      </c>
    </row>
    <row r="362" spans="1:5" ht="15" customHeight="1" x14ac:dyDescent="0.2">
      <c r="A362" s="265">
        <v>332</v>
      </c>
      <c r="B362" s="267" t="s">
        <v>19</v>
      </c>
      <c r="C362" s="390" t="s">
        <v>2266</v>
      </c>
      <c r="D362" s="390"/>
      <c r="E362" s="390"/>
    </row>
    <row r="363" spans="1:5" ht="15" customHeight="1" x14ac:dyDescent="0.2">
      <c r="A363" s="267">
        <v>33245</v>
      </c>
      <c r="B363" s="267" t="s">
        <v>19</v>
      </c>
      <c r="C363" s="267" t="s">
        <v>2267</v>
      </c>
      <c r="D363" s="268" t="s">
        <v>1977</v>
      </c>
      <c r="E363" s="270">
        <v>2240.85</v>
      </c>
    </row>
    <row r="364" spans="1:5" ht="15" customHeight="1" x14ac:dyDescent="0.2">
      <c r="A364" s="265">
        <v>335</v>
      </c>
      <c r="B364" s="267" t="s">
        <v>19</v>
      </c>
      <c r="C364" s="390" t="s">
        <v>2268</v>
      </c>
      <c r="D364" s="390"/>
      <c r="E364" s="390"/>
    </row>
    <row r="365" spans="1:5" ht="25.5" x14ac:dyDescent="0.2">
      <c r="A365" s="267">
        <v>33503</v>
      </c>
      <c r="B365" s="267" t="s">
        <v>19</v>
      </c>
      <c r="C365" s="267" t="s">
        <v>2269</v>
      </c>
      <c r="D365" s="268" t="s">
        <v>2014</v>
      </c>
      <c r="E365" s="269">
        <v>7.61</v>
      </c>
    </row>
    <row r="366" spans="1:5" ht="25.5" x14ac:dyDescent="0.2">
      <c r="A366" s="267">
        <v>33506</v>
      </c>
      <c r="B366" s="267" t="s">
        <v>19</v>
      </c>
      <c r="C366" s="267" t="s">
        <v>2270</v>
      </c>
      <c r="D366" s="268" t="s">
        <v>2014</v>
      </c>
      <c r="E366" s="269">
        <v>59</v>
      </c>
    </row>
    <row r="367" spans="1:5" ht="25.5" x14ac:dyDescent="0.2">
      <c r="A367" s="267">
        <v>33511</v>
      </c>
      <c r="B367" s="267" t="s">
        <v>19</v>
      </c>
      <c r="C367" s="267" t="s">
        <v>2271</v>
      </c>
      <c r="D367" s="268" t="s">
        <v>2014</v>
      </c>
      <c r="E367" s="269">
        <v>38.35</v>
      </c>
    </row>
    <row r="368" spans="1:5" ht="25.5" x14ac:dyDescent="0.2">
      <c r="A368" s="267">
        <v>33518</v>
      </c>
      <c r="B368" s="267" t="s">
        <v>19</v>
      </c>
      <c r="C368" s="267" t="s">
        <v>2272</v>
      </c>
      <c r="D368" s="268" t="s">
        <v>2014</v>
      </c>
      <c r="E368" s="269">
        <v>102.57</v>
      </c>
    </row>
    <row r="369" spans="1:5" ht="25.5" x14ac:dyDescent="0.2">
      <c r="A369" s="267">
        <v>33556</v>
      </c>
      <c r="B369" s="267" t="s">
        <v>19</v>
      </c>
      <c r="C369" s="267" t="s">
        <v>2273</v>
      </c>
      <c r="D369" s="268" t="s">
        <v>2014</v>
      </c>
      <c r="E369" s="269">
        <v>6.74</v>
      </c>
    </row>
    <row r="370" spans="1:5" ht="15" customHeight="1" x14ac:dyDescent="0.2">
      <c r="A370" s="267">
        <v>33599</v>
      </c>
      <c r="B370" s="267" t="s">
        <v>19</v>
      </c>
      <c r="C370" s="267" t="s">
        <v>2274</v>
      </c>
      <c r="D370" s="268" t="s">
        <v>2014</v>
      </c>
      <c r="E370" s="269">
        <v>18.73</v>
      </c>
    </row>
    <row r="371" spans="1:5" ht="15" customHeight="1" x14ac:dyDescent="0.2">
      <c r="A371" s="265">
        <v>338</v>
      </c>
      <c r="B371" s="267" t="s">
        <v>19</v>
      </c>
      <c r="C371" s="390" t="s">
        <v>391</v>
      </c>
      <c r="D371" s="390"/>
      <c r="E371" s="390"/>
    </row>
    <row r="372" spans="1:5" ht="15" customHeight="1" x14ac:dyDescent="0.2">
      <c r="A372" s="267">
        <v>33851</v>
      </c>
      <c r="B372" s="267" t="s">
        <v>19</v>
      </c>
      <c r="C372" s="267" t="s">
        <v>2275</v>
      </c>
      <c r="D372" s="268" t="s">
        <v>1977</v>
      </c>
      <c r="E372" s="270">
        <v>7109.14</v>
      </c>
    </row>
    <row r="373" spans="1:5" ht="15" customHeight="1" x14ac:dyDescent="0.2">
      <c r="A373" s="265">
        <v>339</v>
      </c>
      <c r="B373" s="267" t="s">
        <v>19</v>
      </c>
      <c r="C373" s="390" t="s">
        <v>2276</v>
      </c>
      <c r="D373" s="390"/>
      <c r="E373" s="390"/>
    </row>
    <row r="374" spans="1:5" ht="15" customHeight="1" x14ac:dyDescent="0.2">
      <c r="A374" s="267">
        <v>33976</v>
      </c>
      <c r="B374" s="267" t="s">
        <v>19</v>
      </c>
      <c r="C374" s="267" t="s">
        <v>2277</v>
      </c>
      <c r="D374" s="268" t="s">
        <v>1977</v>
      </c>
      <c r="E374" s="269">
        <v>193.37</v>
      </c>
    </row>
    <row r="375" spans="1:5" ht="15" customHeight="1" x14ac:dyDescent="0.2">
      <c r="A375" s="265">
        <v>340</v>
      </c>
      <c r="B375" s="267" t="s">
        <v>19</v>
      </c>
      <c r="C375" s="390" t="s">
        <v>2278</v>
      </c>
      <c r="D375" s="390"/>
      <c r="E375" s="390"/>
    </row>
    <row r="376" spans="1:5" ht="15" customHeight="1" x14ac:dyDescent="0.2">
      <c r="A376" s="267">
        <v>34005</v>
      </c>
      <c r="B376" s="267" t="s">
        <v>19</v>
      </c>
      <c r="C376" s="267" t="s">
        <v>2279</v>
      </c>
      <c r="D376" s="268" t="s">
        <v>2012</v>
      </c>
      <c r="E376" s="269">
        <v>52.1</v>
      </c>
    </row>
    <row r="377" spans="1:5" ht="15" customHeight="1" x14ac:dyDescent="0.2">
      <c r="A377" s="265">
        <v>341</v>
      </c>
      <c r="B377" s="267" t="s">
        <v>19</v>
      </c>
      <c r="C377" s="390" t="s">
        <v>2280</v>
      </c>
      <c r="D377" s="390"/>
      <c r="E377" s="390"/>
    </row>
    <row r="378" spans="1:5" ht="51" x14ac:dyDescent="0.2">
      <c r="A378" s="267">
        <v>34129</v>
      </c>
      <c r="B378" s="267" t="s">
        <v>19</v>
      </c>
      <c r="C378" s="267" t="s">
        <v>2281</v>
      </c>
      <c r="D378" s="268" t="s">
        <v>2012</v>
      </c>
      <c r="E378" s="269">
        <v>66.23</v>
      </c>
    </row>
    <row r="379" spans="1:5" ht="15" customHeight="1" x14ac:dyDescent="0.2">
      <c r="A379" s="265">
        <v>343</v>
      </c>
      <c r="B379" s="267" t="s">
        <v>19</v>
      </c>
      <c r="C379" s="390" t="s">
        <v>2282</v>
      </c>
      <c r="D379" s="390"/>
      <c r="E379" s="390"/>
    </row>
    <row r="380" spans="1:5" ht="25.5" x14ac:dyDescent="0.2">
      <c r="A380" s="267">
        <v>34383</v>
      </c>
      <c r="B380" s="267" t="s">
        <v>19</v>
      </c>
      <c r="C380" s="267" t="s">
        <v>2283</v>
      </c>
      <c r="D380" s="268" t="s">
        <v>1977</v>
      </c>
      <c r="E380" s="269">
        <v>37.090000000000003</v>
      </c>
    </row>
    <row r="381" spans="1:5" ht="15" customHeight="1" x14ac:dyDescent="0.2">
      <c r="A381" s="267">
        <v>34384</v>
      </c>
      <c r="B381" s="267" t="s">
        <v>19</v>
      </c>
      <c r="C381" s="267" t="s">
        <v>2284</v>
      </c>
      <c r="D381" s="268" t="s">
        <v>1977</v>
      </c>
      <c r="E381" s="269">
        <v>48.56</v>
      </c>
    </row>
    <row r="382" spans="1:5" ht="15" customHeight="1" x14ac:dyDescent="0.2">
      <c r="A382" s="265">
        <v>345</v>
      </c>
      <c r="B382" s="267" t="s">
        <v>19</v>
      </c>
      <c r="C382" s="390" t="s">
        <v>2285</v>
      </c>
      <c r="D382" s="390"/>
      <c r="E382" s="390"/>
    </row>
    <row r="383" spans="1:5" ht="25.5" x14ac:dyDescent="0.2">
      <c r="A383" s="267">
        <v>34544</v>
      </c>
      <c r="B383" s="267" t="s">
        <v>19</v>
      </c>
      <c r="C383" s="267" t="s">
        <v>2286</v>
      </c>
      <c r="D383" s="268" t="s">
        <v>1982</v>
      </c>
      <c r="E383" s="269">
        <v>59.26</v>
      </c>
    </row>
    <row r="384" spans="1:5" ht="15" customHeight="1" x14ac:dyDescent="0.2">
      <c r="A384" s="265">
        <v>346</v>
      </c>
      <c r="B384" s="267" t="s">
        <v>19</v>
      </c>
      <c r="C384" s="390" t="s">
        <v>2287</v>
      </c>
      <c r="D384" s="390"/>
      <c r="E384" s="390"/>
    </row>
    <row r="385" spans="1:5" ht="25.5" x14ac:dyDescent="0.2">
      <c r="A385" s="267">
        <v>34656</v>
      </c>
      <c r="B385" s="267" t="s">
        <v>19</v>
      </c>
      <c r="C385" s="267" t="s">
        <v>2288</v>
      </c>
      <c r="D385" s="268" t="s">
        <v>2012</v>
      </c>
      <c r="E385" s="269">
        <v>75.739999999999995</v>
      </c>
    </row>
    <row r="386" spans="1:5" ht="15" customHeight="1" x14ac:dyDescent="0.2">
      <c r="A386" s="267">
        <v>34666</v>
      </c>
      <c r="B386" s="267" t="s">
        <v>19</v>
      </c>
      <c r="C386" s="267" t="s">
        <v>2289</v>
      </c>
      <c r="D386" s="268" t="s">
        <v>2012</v>
      </c>
      <c r="E386" s="269">
        <v>75.739999999999995</v>
      </c>
    </row>
    <row r="387" spans="1:5" ht="15" customHeight="1" x14ac:dyDescent="0.2">
      <c r="A387" s="265">
        <v>347</v>
      </c>
      <c r="B387" s="267" t="s">
        <v>19</v>
      </c>
      <c r="C387" s="390" t="s">
        <v>2287</v>
      </c>
      <c r="D387" s="390"/>
      <c r="E387" s="390"/>
    </row>
    <row r="388" spans="1:5" ht="15" customHeight="1" x14ac:dyDescent="0.2">
      <c r="A388" s="267">
        <v>34787</v>
      </c>
      <c r="B388" s="267" t="s">
        <v>19</v>
      </c>
      <c r="C388" s="267" t="s">
        <v>2290</v>
      </c>
      <c r="D388" s="268" t="s">
        <v>2012</v>
      </c>
      <c r="E388" s="269">
        <v>62.92</v>
      </c>
    </row>
    <row r="389" spans="1:5" ht="15" customHeight="1" x14ac:dyDescent="0.2">
      <c r="A389" s="265">
        <v>348</v>
      </c>
      <c r="B389" s="267" t="s">
        <v>19</v>
      </c>
      <c r="C389" s="390" t="s">
        <v>2291</v>
      </c>
      <c r="D389" s="390"/>
      <c r="E389" s="390"/>
    </row>
    <row r="390" spans="1:5" ht="15" customHeight="1" x14ac:dyDescent="0.2">
      <c r="A390" s="267">
        <v>34850</v>
      </c>
      <c r="B390" s="267" t="s">
        <v>19</v>
      </c>
      <c r="C390" s="267" t="s">
        <v>2292</v>
      </c>
      <c r="D390" s="268" t="s">
        <v>2092</v>
      </c>
      <c r="E390" s="269">
        <v>115.48</v>
      </c>
    </row>
    <row r="391" spans="1:5" ht="15" customHeight="1" x14ac:dyDescent="0.2">
      <c r="A391" s="265">
        <v>351</v>
      </c>
      <c r="B391" s="267" t="s">
        <v>19</v>
      </c>
      <c r="C391" s="390" t="s">
        <v>2293</v>
      </c>
      <c r="D391" s="390"/>
      <c r="E391" s="390"/>
    </row>
    <row r="392" spans="1:5" ht="15" customHeight="1" x14ac:dyDescent="0.2">
      <c r="A392" s="267">
        <v>35114</v>
      </c>
      <c r="B392" s="267" t="s">
        <v>19</v>
      </c>
      <c r="C392" s="267" t="s">
        <v>2294</v>
      </c>
      <c r="D392" s="268" t="s">
        <v>2014</v>
      </c>
      <c r="E392" s="269">
        <v>1.91</v>
      </c>
    </row>
    <row r="393" spans="1:5" ht="15" customHeight="1" x14ac:dyDescent="0.2">
      <c r="A393" s="265">
        <v>352</v>
      </c>
      <c r="B393" s="267" t="s">
        <v>19</v>
      </c>
      <c r="C393" s="390" t="s">
        <v>2295</v>
      </c>
      <c r="D393" s="390"/>
      <c r="E393" s="390"/>
    </row>
    <row r="394" spans="1:5" ht="25.5" x14ac:dyDescent="0.2">
      <c r="A394" s="267">
        <v>35211</v>
      </c>
      <c r="B394" s="267" t="s">
        <v>19</v>
      </c>
      <c r="C394" s="267" t="s">
        <v>2296</v>
      </c>
      <c r="D394" s="268" t="s">
        <v>2297</v>
      </c>
      <c r="E394" s="269">
        <v>19.61</v>
      </c>
    </row>
    <row r="395" spans="1:5" ht="15" customHeight="1" x14ac:dyDescent="0.2">
      <c r="A395" s="265">
        <v>355</v>
      </c>
      <c r="B395" s="267" t="s">
        <v>19</v>
      </c>
      <c r="C395" s="390" t="s">
        <v>2298</v>
      </c>
      <c r="D395" s="390"/>
      <c r="E395" s="390"/>
    </row>
    <row r="396" spans="1:5" ht="15" customHeight="1" x14ac:dyDescent="0.2">
      <c r="A396" s="267">
        <v>35504</v>
      </c>
      <c r="B396" s="267" t="s">
        <v>19</v>
      </c>
      <c r="C396" s="267" t="s">
        <v>2299</v>
      </c>
      <c r="D396" s="268" t="s">
        <v>1982</v>
      </c>
      <c r="E396" s="269">
        <v>1.17</v>
      </c>
    </row>
    <row r="397" spans="1:5" ht="51" x14ac:dyDescent="0.2">
      <c r="A397" s="267">
        <v>35571</v>
      </c>
      <c r="B397" s="267" t="s">
        <v>19</v>
      </c>
      <c r="C397" s="267" t="s">
        <v>2300</v>
      </c>
      <c r="D397" s="268" t="s">
        <v>2012</v>
      </c>
      <c r="E397" s="269">
        <v>259.5</v>
      </c>
    </row>
    <row r="398" spans="1:5" ht="15" customHeight="1" x14ac:dyDescent="0.2">
      <c r="A398" s="267">
        <v>35579</v>
      </c>
      <c r="B398" s="267" t="s">
        <v>19</v>
      </c>
      <c r="C398" s="267" t="s">
        <v>2301</v>
      </c>
      <c r="D398" s="268" t="s">
        <v>2012</v>
      </c>
      <c r="E398" s="269">
        <v>288.27</v>
      </c>
    </row>
    <row r="399" spans="1:5" ht="15" customHeight="1" x14ac:dyDescent="0.2">
      <c r="A399" s="265">
        <v>356</v>
      </c>
      <c r="B399" s="267" t="s">
        <v>19</v>
      </c>
      <c r="C399" s="390" t="s">
        <v>2302</v>
      </c>
      <c r="D399" s="390"/>
      <c r="E399" s="390"/>
    </row>
    <row r="400" spans="1:5" ht="25.5" x14ac:dyDescent="0.2">
      <c r="A400" s="267">
        <v>35625</v>
      </c>
      <c r="B400" s="267" t="s">
        <v>19</v>
      </c>
      <c r="C400" s="267" t="s">
        <v>2303</v>
      </c>
      <c r="D400" s="268" t="s">
        <v>2012</v>
      </c>
      <c r="E400" s="269">
        <v>143.74</v>
      </c>
    </row>
    <row r="401" spans="1:5" ht="15" customHeight="1" x14ac:dyDescent="0.2">
      <c r="A401" s="265">
        <v>360</v>
      </c>
      <c r="B401" s="267" t="s">
        <v>19</v>
      </c>
      <c r="C401" s="390" t="s">
        <v>2304</v>
      </c>
      <c r="D401" s="390"/>
      <c r="E401" s="390"/>
    </row>
    <row r="402" spans="1:5" x14ac:dyDescent="0.2">
      <c r="A402" s="267">
        <v>36002</v>
      </c>
      <c r="B402" s="267" t="s">
        <v>19</v>
      </c>
      <c r="C402" s="267" t="s">
        <v>2305</v>
      </c>
      <c r="D402" s="268" t="s">
        <v>2014</v>
      </c>
      <c r="E402" s="269">
        <v>24.67</v>
      </c>
    </row>
    <row r="403" spans="1:5" ht="25.5" x14ac:dyDescent="0.2">
      <c r="A403" s="267">
        <v>36010</v>
      </c>
      <c r="B403" s="267" t="s">
        <v>19</v>
      </c>
      <c r="C403" s="267" t="s">
        <v>2306</v>
      </c>
      <c r="D403" s="268" t="s">
        <v>2014</v>
      </c>
      <c r="E403" s="269">
        <v>16.399999999999999</v>
      </c>
    </row>
    <row r="404" spans="1:5" ht="25.5" x14ac:dyDescent="0.2">
      <c r="A404" s="267">
        <v>36012</v>
      </c>
      <c r="B404" s="267" t="s">
        <v>19</v>
      </c>
      <c r="C404" s="267" t="s">
        <v>2307</v>
      </c>
      <c r="D404" s="268" t="s">
        <v>2014</v>
      </c>
      <c r="E404" s="269">
        <v>3.73</v>
      </c>
    </row>
    <row r="405" spans="1:5" ht="25.5" x14ac:dyDescent="0.2">
      <c r="A405" s="267">
        <v>36018</v>
      </c>
      <c r="B405" s="267" t="s">
        <v>19</v>
      </c>
      <c r="C405" s="267" t="s">
        <v>2308</v>
      </c>
      <c r="D405" s="268" t="s">
        <v>2014</v>
      </c>
      <c r="E405" s="269">
        <v>25.81</v>
      </c>
    </row>
    <row r="406" spans="1:5" ht="15" customHeight="1" x14ac:dyDescent="0.2">
      <c r="A406" s="267">
        <v>36034</v>
      </c>
      <c r="B406" s="267" t="s">
        <v>19</v>
      </c>
      <c r="C406" s="267" t="s">
        <v>2309</v>
      </c>
      <c r="D406" s="268" t="s">
        <v>2014</v>
      </c>
      <c r="E406" s="269">
        <v>29.35</v>
      </c>
    </row>
    <row r="407" spans="1:5" ht="25.5" x14ac:dyDescent="0.2">
      <c r="A407" s="267">
        <v>36044</v>
      </c>
      <c r="B407" s="267" t="s">
        <v>19</v>
      </c>
      <c r="C407" s="267" t="s">
        <v>2310</v>
      </c>
      <c r="D407" s="268" t="s">
        <v>2014</v>
      </c>
      <c r="E407" s="269">
        <v>53.17</v>
      </c>
    </row>
    <row r="408" spans="1:5" ht="25.5" x14ac:dyDescent="0.2">
      <c r="A408" s="267">
        <v>36091</v>
      </c>
      <c r="B408" s="267" t="s">
        <v>19</v>
      </c>
      <c r="C408" s="267" t="s">
        <v>2311</v>
      </c>
      <c r="D408" s="268" t="s">
        <v>2014</v>
      </c>
      <c r="E408" s="269">
        <v>17.940000000000001</v>
      </c>
    </row>
    <row r="409" spans="1:5" ht="15" customHeight="1" x14ac:dyDescent="0.2">
      <c r="A409" s="265">
        <v>365</v>
      </c>
      <c r="B409" s="267" t="s">
        <v>19</v>
      </c>
      <c r="C409" s="390" t="s">
        <v>2312</v>
      </c>
      <c r="D409" s="390"/>
      <c r="E409" s="390"/>
    </row>
    <row r="410" spans="1:5" ht="25.5" x14ac:dyDescent="0.2">
      <c r="A410" s="267">
        <v>36506</v>
      </c>
      <c r="B410" s="267" t="s">
        <v>19</v>
      </c>
      <c r="C410" s="267" t="s">
        <v>2313</v>
      </c>
      <c r="D410" s="268" t="s">
        <v>2014</v>
      </c>
      <c r="E410" s="269">
        <v>38.770000000000003</v>
      </c>
    </row>
    <row r="411" spans="1:5" ht="15" customHeight="1" x14ac:dyDescent="0.2">
      <c r="A411" s="267">
        <v>36512</v>
      </c>
      <c r="B411" s="267" t="s">
        <v>19</v>
      </c>
      <c r="C411" s="267" t="s">
        <v>2314</v>
      </c>
      <c r="D411" s="268" t="s">
        <v>1977</v>
      </c>
      <c r="E411" s="269">
        <v>1.75</v>
      </c>
    </row>
    <row r="412" spans="1:5" ht="25.5" x14ac:dyDescent="0.2">
      <c r="A412" s="267">
        <v>36514</v>
      </c>
      <c r="B412" s="267" t="s">
        <v>19</v>
      </c>
      <c r="C412" s="267" t="s">
        <v>2315</v>
      </c>
      <c r="D412" s="268" t="s">
        <v>1977</v>
      </c>
      <c r="E412" s="269">
        <v>2.33</v>
      </c>
    </row>
    <row r="413" spans="1:5" ht="15" customHeight="1" x14ac:dyDescent="0.2">
      <c r="A413" s="267">
        <v>36517</v>
      </c>
      <c r="B413" s="267" t="s">
        <v>19</v>
      </c>
      <c r="C413" s="267" t="s">
        <v>2316</v>
      </c>
      <c r="D413" s="268" t="s">
        <v>1977</v>
      </c>
      <c r="E413" s="269">
        <v>1.42</v>
      </c>
    </row>
    <row r="414" spans="1:5" ht="15" customHeight="1" x14ac:dyDescent="0.2">
      <c r="A414" s="265">
        <v>368</v>
      </c>
      <c r="B414" s="267" t="s">
        <v>19</v>
      </c>
      <c r="C414" s="390" t="s">
        <v>2291</v>
      </c>
      <c r="D414" s="390"/>
      <c r="E414" s="390"/>
    </row>
    <row r="415" spans="1:5" ht="15" customHeight="1" x14ac:dyDescent="0.2">
      <c r="A415" s="267">
        <v>36825</v>
      </c>
      <c r="B415" s="267" t="s">
        <v>19</v>
      </c>
      <c r="C415" s="267" t="s">
        <v>2317</v>
      </c>
      <c r="D415" s="268" t="s">
        <v>2092</v>
      </c>
      <c r="E415" s="269">
        <v>172.41</v>
      </c>
    </row>
    <row r="416" spans="1:5" ht="15" customHeight="1" x14ac:dyDescent="0.2">
      <c r="A416" s="265">
        <v>369</v>
      </c>
      <c r="B416" s="267" t="s">
        <v>19</v>
      </c>
      <c r="C416" s="390" t="s">
        <v>2318</v>
      </c>
      <c r="D416" s="390"/>
      <c r="E416" s="390"/>
    </row>
    <row r="417" spans="1:5" ht="25.5" x14ac:dyDescent="0.2">
      <c r="A417" s="267">
        <v>36991</v>
      </c>
      <c r="B417" s="267" t="s">
        <v>19</v>
      </c>
      <c r="C417" s="267" t="s">
        <v>2319</v>
      </c>
      <c r="D417" s="268" t="s">
        <v>1977</v>
      </c>
      <c r="E417" s="269">
        <v>1.1299999999999999</v>
      </c>
    </row>
    <row r="418" spans="1:5" ht="15" customHeight="1" x14ac:dyDescent="0.2">
      <c r="A418" s="265">
        <v>370</v>
      </c>
      <c r="B418" s="267" t="s">
        <v>19</v>
      </c>
      <c r="C418" s="390" t="s">
        <v>2320</v>
      </c>
      <c r="D418" s="390"/>
      <c r="E418" s="390"/>
    </row>
    <row r="419" spans="1:5" ht="25.5" x14ac:dyDescent="0.2">
      <c r="A419" s="267">
        <v>37009</v>
      </c>
      <c r="B419" s="267" t="s">
        <v>19</v>
      </c>
      <c r="C419" s="267" t="s">
        <v>2321</v>
      </c>
      <c r="D419" s="268" t="s">
        <v>2012</v>
      </c>
      <c r="E419" s="269">
        <v>396.67</v>
      </c>
    </row>
    <row r="420" spans="1:5" ht="25.5" x14ac:dyDescent="0.2">
      <c r="A420" s="267">
        <v>37013</v>
      </c>
      <c r="B420" s="267" t="s">
        <v>19</v>
      </c>
      <c r="C420" s="267" t="s">
        <v>2322</v>
      </c>
      <c r="D420" s="268" t="s">
        <v>2012</v>
      </c>
      <c r="E420" s="269">
        <v>497.83</v>
      </c>
    </row>
    <row r="421" spans="1:5" ht="15" customHeight="1" x14ac:dyDescent="0.2">
      <c r="A421" s="267">
        <v>37043</v>
      </c>
      <c r="B421" s="267" t="s">
        <v>19</v>
      </c>
      <c r="C421" s="267" t="s">
        <v>2323</v>
      </c>
      <c r="D421" s="268" t="s">
        <v>1982</v>
      </c>
      <c r="E421" s="269">
        <v>20.329999999999998</v>
      </c>
    </row>
    <row r="422" spans="1:5" x14ac:dyDescent="0.2">
      <c r="A422" s="267">
        <v>37057</v>
      </c>
      <c r="B422" s="267" t="s">
        <v>19</v>
      </c>
      <c r="C422" s="267" t="s">
        <v>2324</v>
      </c>
      <c r="D422" s="268" t="s">
        <v>2012</v>
      </c>
      <c r="E422" s="269">
        <v>473.33</v>
      </c>
    </row>
    <row r="423" spans="1:5" ht="15" customHeight="1" x14ac:dyDescent="0.2">
      <c r="A423" s="267">
        <v>37090</v>
      </c>
      <c r="B423" s="267" t="s">
        <v>19</v>
      </c>
      <c r="C423" s="267" t="s">
        <v>2325</v>
      </c>
      <c r="D423" s="268" t="s">
        <v>1977</v>
      </c>
      <c r="E423" s="269">
        <v>3.61</v>
      </c>
    </row>
    <row r="424" spans="1:5" ht="15" customHeight="1" x14ac:dyDescent="0.2">
      <c r="A424" s="265">
        <v>371</v>
      </c>
      <c r="B424" s="267" t="s">
        <v>19</v>
      </c>
      <c r="C424" s="390" t="s">
        <v>2326</v>
      </c>
      <c r="D424" s="390"/>
      <c r="E424" s="390"/>
    </row>
    <row r="425" spans="1:5" ht="25.5" x14ac:dyDescent="0.2">
      <c r="A425" s="267">
        <v>37103</v>
      </c>
      <c r="B425" s="267" t="s">
        <v>19</v>
      </c>
      <c r="C425" s="267" t="s">
        <v>2327</v>
      </c>
      <c r="D425" s="268" t="s">
        <v>2012</v>
      </c>
      <c r="E425" s="270">
        <v>1395.83</v>
      </c>
    </row>
    <row r="426" spans="1:5" ht="15" customHeight="1" x14ac:dyDescent="0.2">
      <c r="A426" s="265">
        <v>375</v>
      </c>
      <c r="B426" s="267" t="s">
        <v>19</v>
      </c>
      <c r="C426" s="390" t="s">
        <v>2318</v>
      </c>
      <c r="D426" s="390"/>
      <c r="E426" s="390"/>
    </row>
    <row r="427" spans="1:5" ht="25.5" x14ac:dyDescent="0.2">
      <c r="A427" s="267">
        <v>37502</v>
      </c>
      <c r="B427" s="267" t="s">
        <v>19</v>
      </c>
      <c r="C427" s="267" t="s">
        <v>2328</v>
      </c>
      <c r="D427" s="268" t="s">
        <v>2092</v>
      </c>
      <c r="E427" s="269">
        <v>39.24</v>
      </c>
    </row>
    <row r="428" spans="1:5" ht="25.5" x14ac:dyDescent="0.2">
      <c r="A428" s="267">
        <v>37509</v>
      </c>
      <c r="B428" s="267" t="s">
        <v>19</v>
      </c>
      <c r="C428" s="267" t="s">
        <v>2329</v>
      </c>
      <c r="D428" s="268" t="s">
        <v>2092</v>
      </c>
      <c r="E428" s="269">
        <v>105.85</v>
      </c>
    </row>
    <row r="429" spans="1:5" x14ac:dyDescent="0.2">
      <c r="A429" s="267">
        <v>37513</v>
      </c>
      <c r="B429" s="267" t="s">
        <v>19</v>
      </c>
      <c r="C429" s="267" t="s">
        <v>2330</v>
      </c>
      <c r="D429" s="268" t="s">
        <v>2092</v>
      </c>
      <c r="E429" s="269">
        <v>23.11</v>
      </c>
    </row>
    <row r="430" spans="1:5" ht="25.5" x14ac:dyDescent="0.2">
      <c r="A430" s="267">
        <v>37514</v>
      </c>
      <c r="B430" s="267" t="s">
        <v>19</v>
      </c>
      <c r="C430" s="267" t="s">
        <v>2331</v>
      </c>
      <c r="D430" s="268" t="s">
        <v>2092</v>
      </c>
      <c r="E430" s="269">
        <v>25.88</v>
      </c>
    </row>
    <row r="431" spans="1:5" ht="25.5" x14ac:dyDescent="0.2">
      <c r="A431" s="267">
        <v>37517</v>
      </c>
      <c r="B431" s="267" t="s">
        <v>19</v>
      </c>
      <c r="C431" s="267" t="s">
        <v>2332</v>
      </c>
      <c r="D431" s="268" t="s">
        <v>2092</v>
      </c>
      <c r="E431" s="269">
        <v>13.33</v>
      </c>
    </row>
    <row r="432" spans="1:5" ht="15" customHeight="1" x14ac:dyDescent="0.2">
      <c r="A432" s="267">
        <v>37519</v>
      </c>
      <c r="B432" s="267" t="s">
        <v>19</v>
      </c>
      <c r="C432" s="267" t="s">
        <v>2333</v>
      </c>
      <c r="D432" s="268" t="s">
        <v>2092</v>
      </c>
      <c r="E432" s="269">
        <v>10.48</v>
      </c>
    </row>
    <row r="433" spans="1:5" ht="25.5" x14ac:dyDescent="0.2">
      <c r="A433" s="267">
        <v>37564</v>
      </c>
      <c r="B433" s="267" t="s">
        <v>19</v>
      </c>
      <c r="C433" s="267" t="s">
        <v>2334</v>
      </c>
      <c r="D433" s="268" t="s">
        <v>2092</v>
      </c>
      <c r="E433" s="269">
        <v>44.36</v>
      </c>
    </row>
    <row r="434" spans="1:5" ht="15" customHeight="1" x14ac:dyDescent="0.2">
      <c r="A434" s="267">
        <v>37566</v>
      </c>
      <c r="B434" s="267" t="s">
        <v>19</v>
      </c>
      <c r="C434" s="267" t="s">
        <v>2335</v>
      </c>
      <c r="D434" s="268" t="s">
        <v>2092</v>
      </c>
      <c r="E434" s="269">
        <v>13.33</v>
      </c>
    </row>
    <row r="435" spans="1:5" ht="15" customHeight="1" x14ac:dyDescent="0.2">
      <c r="A435" s="265">
        <v>377</v>
      </c>
      <c r="B435" s="267" t="s">
        <v>19</v>
      </c>
      <c r="C435" s="390" t="s">
        <v>2318</v>
      </c>
      <c r="D435" s="390"/>
      <c r="E435" s="390"/>
    </row>
    <row r="436" spans="1:5" ht="38.25" x14ac:dyDescent="0.2">
      <c r="A436" s="267">
        <v>37733</v>
      </c>
      <c r="B436" s="267" t="s">
        <v>19</v>
      </c>
      <c r="C436" s="267" t="s">
        <v>2336</v>
      </c>
      <c r="D436" s="268" t="s">
        <v>2092</v>
      </c>
      <c r="E436" s="269">
        <v>36.840000000000003</v>
      </c>
    </row>
    <row r="437" spans="1:5" ht="15" customHeight="1" x14ac:dyDescent="0.2">
      <c r="A437" s="265">
        <v>380</v>
      </c>
      <c r="B437" s="267" t="s">
        <v>19</v>
      </c>
      <c r="C437" s="390" t="s">
        <v>2337</v>
      </c>
      <c r="D437" s="390"/>
      <c r="E437" s="390"/>
    </row>
    <row r="438" spans="1:5" x14ac:dyDescent="0.2">
      <c r="A438" s="267">
        <v>38001</v>
      </c>
      <c r="B438" s="267" t="s">
        <v>19</v>
      </c>
      <c r="C438" s="267" t="s">
        <v>2338</v>
      </c>
      <c r="D438" s="268" t="s">
        <v>2092</v>
      </c>
      <c r="E438" s="269">
        <v>17.190000000000001</v>
      </c>
    </row>
    <row r="439" spans="1:5" x14ac:dyDescent="0.2">
      <c r="A439" s="267">
        <v>38003</v>
      </c>
      <c r="B439" s="267" t="s">
        <v>19</v>
      </c>
      <c r="C439" s="267" t="s">
        <v>2339</v>
      </c>
      <c r="D439" s="268" t="s">
        <v>1982</v>
      </c>
      <c r="E439" s="269">
        <v>1.63</v>
      </c>
    </row>
    <row r="440" spans="1:5" ht="25.5" x14ac:dyDescent="0.2">
      <c r="A440" s="267">
        <v>38006</v>
      </c>
      <c r="B440" s="267" t="s">
        <v>19</v>
      </c>
      <c r="C440" s="267" t="s">
        <v>2340</v>
      </c>
      <c r="D440" s="268" t="s">
        <v>2092</v>
      </c>
      <c r="E440" s="269">
        <v>34.72</v>
      </c>
    </row>
    <row r="441" spans="1:5" ht="25.5" x14ac:dyDescent="0.2">
      <c r="A441" s="267">
        <v>38009</v>
      </c>
      <c r="B441" s="267" t="s">
        <v>19</v>
      </c>
      <c r="C441" s="267" t="s">
        <v>2341</v>
      </c>
      <c r="D441" s="268" t="s">
        <v>2092</v>
      </c>
      <c r="E441" s="269">
        <v>10.48</v>
      </c>
    </row>
    <row r="442" spans="1:5" ht="38.25" x14ac:dyDescent="0.2">
      <c r="A442" s="267">
        <v>38012</v>
      </c>
      <c r="B442" s="267" t="s">
        <v>19</v>
      </c>
      <c r="C442" s="267" t="s">
        <v>2342</v>
      </c>
      <c r="D442" s="268" t="s">
        <v>1977</v>
      </c>
      <c r="E442" s="269">
        <v>3.18</v>
      </c>
    </row>
    <row r="443" spans="1:5" x14ac:dyDescent="0.2">
      <c r="A443" s="267">
        <v>38013</v>
      </c>
      <c r="B443" s="267" t="s">
        <v>19</v>
      </c>
      <c r="C443" s="267" t="s">
        <v>2343</v>
      </c>
      <c r="D443" s="268" t="s">
        <v>1977</v>
      </c>
      <c r="E443" s="269">
        <v>0.88</v>
      </c>
    </row>
    <row r="444" spans="1:5" ht="25.5" x14ac:dyDescent="0.2">
      <c r="A444" s="267">
        <v>38014</v>
      </c>
      <c r="B444" s="267" t="s">
        <v>19</v>
      </c>
      <c r="C444" s="267" t="s">
        <v>2344</v>
      </c>
      <c r="D444" s="268" t="s">
        <v>1982</v>
      </c>
      <c r="E444" s="269">
        <v>10.82</v>
      </c>
    </row>
    <row r="445" spans="1:5" ht="25.5" x14ac:dyDescent="0.2">
      <c r="A445" s="267">
        <v>38016</v>
      </c>
      <c r="B445" s="267" t="s">
        <v>19</v>
      </c>
      <c r="C445" s="267" t="s">
        <v>2345</v>
      </c>
      <c r="D445" s="268" t="s">
        <v>1982</v>
      </c>
      <c r="E445" s="269">
        <v>15.12</v>
      </c>
    </row>
    <row r="446" spans="1:5" x14ac:dyDescent="0.2">
      <c r="A446" s="267">
        <v>38017</v>
      </c>
      <c r="B446" s="267" t="s">
        <v>19</v>
      </c>
      <c r="C446" s="267" t="s">
        <v>2346</v>
      </c>
      <c r="D446" s="268" t="s">
        <v>1982</v>
      </c>
      <c r="E446" s="269">
        <v>4.76</v>
      </c>
    </row>
    <row r="447" spans="1:5" x14ac:dyDescent="0.2">
      <c r="A447" s="267">
        <v>38018</v>
      </c>
      <c r="B447" s="267" t="s">
        <v>19</v>
      </c>
      <c r="C447" s="267" t="s">
        <v>2347</v>
      </c>
      <c r="D447" s="268" t="s">
        <v>1982</v>
      </c>
      <c r="E447" s="269">
        <v>27.16</v>
      </c>
    </row>
    <row r="448" spans="1:5" x14ac:dyDescent="0.2">
      <c r="A448" s="267">
        <v>38021</v>
      </c>
      <c r="B448" s="267" t="s">
        <v>19</v>
      </c>
      <c r="C448" s="267" t="s">
        <v>2348</v>
      </c>
      <c r="D448" s="268" t="s">
        <v>2092</v>
      </c>
      <c r="E448" s="269">
        <v>77.48</v>
      </c>
    </row>
    <row r="449" spans="1:5" x14ac:dyDescent="0.2">
      <c r="A449" s="267">
        <v>38022</v>
      </c>
      <c r="B449" s="267" t="s">
        <v>19</v>
      </c>
      <c r="C449" s="267" t="s">
        <v>2349</v>
      </c>
      <c r="D449" s="268" t="s">
        <v>2092</v>
      </c>
      <c r="E449" s="269">
        <v>37.49</v>
      </c>
    </row>
    <row r="450" spans="1:5" x14ac:dyDescent="0.2">
      <c r="A450" s="267">
        <v>38024</v>
      </c>
      <c r="B450" s="267" t="s">
        <v>19</v>
      </c>
      <c r="C450" s="267" t="s">
        <v>2350</v>
      </c>
      <c r="D450" s="268" t="s">
        <v>1977</v>
      </c>
      <c r="E450" s="269">
        <v>7.27</v>
      </c>
    </row>
    <row r="451" spans="1:5" x14ac:dyDescent="0.2">
      <c r="A451" s="267">
        <v>38025</v>
      </c>
      <c r="B451" s="267" t="s">
        <v>19</v>
      </c>
      <c r="C451" s="267" t="s">
        <v>2351</v>
      </c>
      <c r="D451" s="268" t="s">
        <v>2092</v>
      </c>
      <c r="E451" s="269">
        <v>31.61</v>
      </c>
    </row>
    <row r="452" spans="1:5" x14ac:dyDescent="0.2">
      <c r="A452" s="267">
        <v>38028</v>
      </c>
      <c r="B452" s="267" t="s">
        <v>19</v>
      </c>
      <c r="C452" s="267" t="s">
        <v>2352</v>
      </c>
      <c r="D452" s="268" t="s">
        <v>2092</v>
      </c>
      <c r="E452" s="269">
        <v>32.97</v>
      </c>
    </row>
    <row r="453" spans="1:5" x14ac:dyDescent="0.2">
      <c r="A453" s="267">
        <v>38029</v>
      </c>
      <c r="B453" s="267" t="s">
        <v>19</v>
      </c>
      <c r="C453" s="267" t="s">
        <v>2353</v>
      </c>
      <c r="D453" s="268" t="s">
        <v>2092</v>
      </c>
      <c r="E453" s="269">
        <v>34.96</v>
      </c>
    </row>
    <row r="454" spans="1:5" ht="15" customHeight="1" x14ac:dyDescent="0.2">
      <c r="A454" s="267">
        <v>38030</v>
      </c>
      <c r="B454" s="267" t="s">
        <v>19</v>
      </c>
      <c r="C454" s="267" t="s">
        <v>2354</v>
      </c>
      <c r="D454" s="268" t="s">
        <v>2092</v>
      </c>
      <c r="E454" s="269">
        <v>30.9</v>
      </c>
    </row>
    <row r="455" spans="1:5" ht="38.25" x14ac:dyDescent="0.2">
      <c r="A455" s="267">
        <v>38051</v>
      </c>
      <c r="B455" s="267" t="s">
        <v>19</v>
      </c>
      <c r="C455" s="267" t="s">
        <v>2355</v>
      </c>
      <c r="D455" s="268" t="s">
        <v>2092</v>
      </c>
      <c r="E455" s="269">
        <v>49.41</v>
      </c>
    </row>
    <row r="456" spans="1:5" ht="15" customHeight="1" x14ac:dyDescent="0.2">
      <c r="A456" s="267">
        <v>38057</v>
      </c>
      <c r="B456" s="267" t="s">
        <v>19</v>
      </c>
      <c r="C456" s="267" t="s">
        <v>2356</v>
      </c>
      <c r="D456" s="268" t="s">
        <v>1977</v>
      </c>
      <c r="E456" s="269">
        <v>29.27</v>
      </c>
    </row>
    <row r="457" spans="1:5" ht="38.25" x14ac:dyDescent="0.2">
      <c r="A457" s="267">
        <v>38088</v>
      </c>
      <c r="B457" s="267" t="s">
        <v>19</v>
      </c>
      <c r="C457" s="267" t="s">
        <v>2357</v>
      </c>
      <c r="D457" s="268" t="s">
        <v>2092</v>
      </c>
      <c r="E457" s="269">
        <v>32.729999999999997</v>
      </c>
    </row>
    <row r="458" spans="1:5" ht="15" customHeight="1" x14ac:dyDescent="0.2">
      <c r="A458" s="265">
        <v>381</v>
      </c>
      <c r="B458" s="267" t="s">
        <v>19</v>
      </c>
      <c r="C458" s="390" t="s">
        <v>2358</v>
      </c>
      <c r="D458" s="390"/>
      <c r="E458" s="390"/>
    </row>
    <row r="459" spans="1:5" ht="15" customHeight="1" x14ac:dyDescent="0.2">
      <c r="A459" s="267">
        <v>38182</v>
      </c>
      <c r="B459" s="267" t="s">
        <v>19</v>
      </c>
      <c r="C459" s="267" t="s">
        <v>2359</v>
      </c>
      <c r="D459" s="268" t="s">
        <v>2092</v>
      </c>
      <c r="E459" s="269">
        <v>31.19</v>
      </c>
    </row>
    <row r="460" spans="1:5" ht="15" customHeight="1" x14ac:dyDescent="0.2">
      <c r="A460" s="265">
        <v>385</v>
      </c>
      <c r="B460" s="267" t="s">
        <v>19</v>
      </c>
      <c r="C460" s="390" t="s">
        <v>2360</v>
      </c>
      <c r="D460" s="390"/>
      <c r="E460" s="390"/>
    </row>
    <row r="461" spans="1:5" ht="25.5" x14ac:dyDescent="0.2">
      <c r="A461" s="267">
        <v>38509</v>
      </c>
      <c r="B461" s="267" t="s">
        <v>19</v>
      </c>
      <c r="C461" s="267" t="s">
        <v>2361</v>
      </c>
      <c r="D461" s="268" t="s">
        <v>2012</v>
      </c>
      <c r="E461" s="269">
        <v>14.08</v>
      </c>
    </row>
    <row r="462" spans="1:5" x14ac:dyDescent="0.2">
      <c r="A462" s="267">
        <v>38511</v>
      </c>
      <c r="B462" s="267" t="s">
        <v>19</v>
      </c>
      <c r="C462" s="267" t="s">
        <v>2362</v>
      </c>
      <c r="D462" s="268" t="s">
        <v>1980</v>
      </c>
      <c r="E462" s="269">
        <v>200</v>
      </c>
    </row>
    <row r="463" spans="1:5" ht="15" customHeight="1" x14ac:dyDescent="0.2">
      <c r="A463" s="265">
        <v>390</v>
      </c>
      <c r="B463" s="267" t="s">
        <v>19</v>
      </c>
      <c r="C463" s="390" t="s">
        <v>391</v>
      </c>
      <c r="D463" s="390"/>
      <c r="E463" s="390"/>
    </row>
    <row r="464" spans="1:5" ht="38.25" x14ac:dyDescent="0.2">
      <c r="A464" s="267">
        <v>39002</v>
      </c>
      <c r="B464" s="267" t="s">
        <v>19</v>
      </c>
      <c r="C464" s="267" t="s">
        <v>2363</v>
      </c>
      <c r="D464" s="268" t="s">
        <v>2012</v>
      </c>
      <c r="E464" s="269">
        <v>254.13</v>
      </c>
    </row>
    <row r="465" spans="1:5" x14ac:dyDescent="0.2">
      <c r="A465" s="267">
        <v>39021</v>
      </c>
      <c r="B465" s="267" t="s">
        <v>19</v>
      </c>
      <c r="C465" s="267" t="s">
        <v>2364</v>
      </c>
      <c r="D465" s="268" t="s">
        <v>1982</v>
      </c>
      <c r="E465" s="269">
        <v>24.22</v>
      </c>
    </row>
    <row r="466" spans="1:5" ht="15" customHeight="1" x14ac:dyDescent="0.2">
      <c r="A466" s="267">
        <v>39075</v>
      </c>
      <c r="B466" s="267" t="s">
        <v>19</v>
      </c>
      <c r="C466" s="267" t="s">
        <v>2365</v>
      </c>
      <c r="D466" s="268" t="s">
        <v>2012</v>
      </c>
      <c r="E466" s="270">
        <v>1517.54</v>
      </c>
    </row>
    <row r="467" spans="1:5" ht="25.5" x14ac:dyDescent="0.2">
      <c r="A467" s="267">
        <v>39089</v>
      </c>
      <c r="B467" s="267" t="s">
        <v>19</v>
      </c>
      <c r="C467" s="267" t="s">
        <v>2366</v>
      </c>
      <c r="D467" s="268" t="s">
        <v>1977</v>
      </c>
      <c r="E467" s="270">
        <v>2071.0300000000002</v>
      </c>
    </row>
    <row r="468" spans="1:5" ht="25.5" x14ac:dyDescent="0.2">
      <c r="A468" s="267">
        <v>39090</v>
      </c>
      <c r="B468" s="267" t="s">
        <v>19</v>
      </c>
      <c r="C468" s="267" t="s">
        <v>2367</v>
      </c>
      <c r="D468" s="268" t="s">
        <v>2368</v>
      </c>
      <c r="E468" s="270">
        <v>1664.55</v>
      </c>
    </row>
    <row r="469" spans="1:5" ht="15" customHeight="1" x14ac:dyDescent="0.2">
      <c r="A469" s="265">
        <v>391</v>
      </c>
      <c r="B469" s="267" t="s">
        <v>19</v>
      </c>
      <c r="C469" s="390" t="s">
        <v>2369</v>
      </c>
      <c r="D469" s="390"/>
      <c r="E469" s="390"/>
    </row>
    <row r="470" spans="1:5" ht="25.5" x14ac:dyDescent="0.2">
      <c r="A470" s="267">
        <v>39113</v>
      </c>
      <c r="B470" s="267" t="s">
        <v>19</v>
      </c>
      <c r="C470" s="267" t="s">
        <v>2370</v>
      </c>
      <c r="D470" s="268" t="s">
        <v>1977</v>
      </c>
      <c r="E470" s="269">
        <v>219.01</v>
      </c>
    </row>
    <row r="471" spans="1:5" x14ac:dyDescent="0.2">
      <c r="A471" s="267">
        <v>39114</v>
      </c>
      <c r="B471" s="267" t="s">
        <v>19</v>
      </c>
      <c r="C471" s="267" t="s">
        <v>2371</v>
      </c>
      <c r="D471" s="268" t="s">
        <v>1977</v>
      </c>
      <c r="E471" s="269">
        <v>57.66</v>
      </c>
    </row>
    <row r="472" spans="1:5" ht="25.5" x14ac:dyDescent="0.2">
      <c r="A472" s="267">
        <v>39115</v>
      </c>
      <c r="B472" s="267" t="s">
        <v>19</v>
      </c>
      <c r="C472" s="267" t="s">
        <v>2372</v>
      </c>
      <c r="D472" s="268" t="s">
        <v>1977</v>
      </c>
      <c r="E472" s="269">
        <v>227.6</v>
      </c>
    </row>
    <row r="473" spans="1:5" ht="15" customHeight="1" x14ac:dyDescent="0.2">
      <c r="A473" s="267">
        <v>39123</v>
      </c>
      <c r="B473" s="267" t="s">
        <v>19</v>
      </c>
      <c r="C473" s="267" t="s">
        <v>2373</v>
      </c>
      <c r="D473" s="268" t="s">
        <v>2014</v>
      </c>
      <c r="E473" s="269">
        <v>10.86</v>
      </c>
    </row>
    <row r="474" spans="1:5" ht="38.25" x14ac:dyDescent="0.2">
      <c r="A474" s="267">
        <v>39125</v>
      </c>
      <c r="B474" s="267" t="s">
        <v>19</v>
      </c>
      <c r="C474" s="267" t="s">
        <v>2374</v>
      </c>
      <c r="D474" s="268" t="s">
        <v>2014</v>
      </c>
      <c r="E474" s="269">
        <v>33.29</v>
      </c>
    </row>
    <row r="475" spans="1:5" ht="25.5" x14ac:dyDescent="0.2">
      <c r="A475" s="267">
        <v>39165</v>
      </c>
      <c r="B475" s="267" t="s">
        <v>19</v>
      </c>
      <c r="C475" s="267" t="s">
        <v>2375</v>
      </c>
      <c r="D475" s="268" t="s">
        <v>1977</v>
      </c>
      <c r="E475" s="269">
        <v>226.22</v>
      </c>
    </row>
    <row r="476" spans="1:5" ht="15" customHeight="1" x14ac:dyDescent="0.2">
      <c r="A476" s="265">
        <v>395</v>
      </c>
      <c r="B476" s="267" t="s">
        <v>19</v>
      </c>
      <c r="C476" s="390" t="s">
        <v>2369</v>
      </c>
      <c r="D476" s="390"/>
      <c r="E476" s="390"/>
    </row>
    <row r="477" spans="1:5" ht="38.25" x14ac:dyDescent="0.2">
      <c r="A477" s="267">
        <v>39515</v>
      </c>
      <c r="B477" s="267" t="s">
        <v>19</v>
      </c>
      <c r="C477" s="267" t="s">
        <v>2376</v>
      </c>
      <c r="D477" s="268" t="s">
        <v>1977</v>
      </c>
      <c r="E477" s="269">
        <v>12.24</v>
      </c>
    </row>
    <row r="478" spans="1:5" ht="15" customHeight="1" x14ac:dyDescent="0.2">
      <c r="A478" s="265">
        <v>398</v>
      </c>
      <c r="B478" s="267" t="s">
        <v>19</v>
      </c>
      <c r="C478" s="390" t="s">
        <v>2377</v>
      </c>
      <c r="D478" s="390"/>
      <c r="E478" s="390"/>
    </row>
    <row r="479" spans="1:5" ht="15" customHeight="1" x14ac:dyDescent="0.2">
      <c r="A479" s="267">
        <v>39841</v>
      </c>
      <c r="B479" s="267" t="s">
        <v>19</v>
      </c>
      <c r="C479" s="267" t="s">
        <v>2378</v>
      </c>
      <c r="D479" s="268" t="s">
        <v>2012</v>
      </c>
      <c r="E479" s="269">
        <v>204.93</v>
      </c>
    </row>
    <row r="480" spans="1:5" ht="15" customHeight="1" x14ac:dyDescent="0.2">
      <c r="A480" s="265">
        <v>4</v>
      </c>
      <c r="B480" s="267" t="s">
        <v>19</v>
      </c>
      <c r="C480" s="390" t="s">
        <v>2379</v>
      </c>
      <c r="D480" s="390"/>
      <c r="E480" s="390"/>
    </row>
    <row r="481" spans="1:5" ht="15" customHeight="1" x14ac:dyDescent="0.2">
      <c r="A481" s="265">
        <v>401</v>
      </c>
      <c r="B481" s="267" t="s">
        <v>19</v>
      </c>
      <c r="C481" s="390" t="s">
        <v>2380</v>
      </c>
      <c r="D481" s="390"/>
      <c r="E481" s="390"/>
    </row>
    <row r="482" spans="1:5" ht="15" customHeight="1" x14ac:dyDescent="0.2">
      <c r="A482" s="267">
        <v>40102</v>
      </c>
      <c r="B482" s="267" t="s">
        <v>19</v>
      </c>
      <c r="C482" s="267" t="s">
        <v>2381</v>
      </c>
      <c r="D482" s="268" t="s">
        <v>1977</v>
      </c>
      <c r="E482" s="270">
        <v>1641.88</v>
      </c>
    </row>
    <row r="483" spans="1:5" ht="25.5" x14ac:dyDescent="0.2">
      <c r="A483" s="267">
        <v>40140</v>
      </c>
      <c r="B483" s="267" t="s">
        <v>19</v>
      </c>
      <c r="C483" s="267" t="s">
        <v>2382</v>
      </c>
      <c r="D483" s="268" t="s">
        <v>1977</v>
      </c>
      <c r="E483" s="270">
        <v>2475.2199999999998</v>
      </c>
    </row>
    <row r="484" spans="1:5" ht="15" customHeight="1" x14ac:dyDescent="0.2">
      <c r="A484" s="265">
        <v>402</v>
      </c>
      <c r="B484" s="267" t="s">
        <v>19</v>
      </c>
      <c r="C484" s="390" t="s">
        <v>2383</v>
      </c>
      <c r="D484" s="390"/>
      <c r="E484" s="390"/>
    </row>
    <row r="485" spans="1:5" ht="15" customHeight="1" x14ac:dyDescent="0.2">
      <c r="A485" s="267">
        <v>40211</v>
      </c>
      <c r="B485" s="267" t="s">
        <v>19</v>
      </c>
      <c r="C485" s="267" t="s">
        <v>2384</v>
      </c>
      <c r="D485" s="268" t="s">
        <v>1977</v>
      </c>
      <c r="E485" s="269">
        <v>26.16</v>
      </c>
    </row>
    <row r="486" spans="1:5" ht="25.5" x14ac:dyDescent="0.2">
      <c r="A486" s="267">
        <v>40264</v>
      </c>
      <c r="B486" s="267" t="s">
        <v>19</v>
      </c>
      <c r="C486" s="267" t="s">
        <v>2385</v>
      </c>
      <c r="D486" s="268" t="s">
        <v>1977</v>
      </c>
      <c r="E486" s="269">
        <v>767.66</v>
      </c>
    </row>
    <row r="487" spans="1:5" ht="15" customHeight="1" x14ac:dyDescent="0.2">
      <c r="A487" s="265">
        <v>403</v>
      </c>
      <c r="B487" s="267" t="s">
        <v>19</v>
      </c>
      <c r="C487" s="390" t="s">
        <v>391</v>
      </c>
      <c r="D487" s="390"/>
      <c r="E487" s="390"/>
    </row>
    <row r="488" spans="1:5" ht="25.5" x14ac:dyDescent="0.2">
      <c r="A488" s="267">
        <v>40303</v>
      </c>
      <c r="B488" s="267" t="s">
        <v>19</v>
      </c>
      <c r="C488" s="267" t="s">
        <v>2386</v>
      </c>
      <c r="D488" s="268" t="s">
        <v>1977</v>
      </c>
      <c r="E488" s="269">
        <v>43.47</v>
      </c>
    </row>
    <row r="489" spans="1:5" ht="25.5" x14ac:dyDescent="0.2">
      <c r="A489" s="267">
        <v>40304</v>
      </c>
      <c r="B489" s="267" t="s">
        <v>19</v>
      </c>
      <c r="C489" s="267" t="s">
        <v>2387</v>
      </c>
      <c r="D489" s="268" t="s">
        <v>1977</v>
      </c>
      <c r="E489" s="269">
        <v>57.32</v>
      </c>
    </row>
    <row r="490" spans="1:5" ht="15" customHeight="1" x14ac:dyDescent="0.2">
      <c r="A490" s="267">
        <v>40305</v>
      </c>
      <c r="B490" s="267" t="s">
        <v>19</v>
      </c>
      <c r="C490" s="267" t="s">
        <v>2388</v>
      </c>
      <c r="D490" s="268" t="s">
        <v>1977</v>
      </c>
      <c r="E490" s="269">
        <v>68.180000000000007</v>
      </c>
    </row>
    <row r="491" spans="1:5" ht="25.5" x14ac:dyDescent="0.2">
      <c r="A491" s="267">
        <v>40306</v>
      </c>
      <c r="B491" s="267" t="s">
        <v>19</v>
      </c>
      <c r="C491" s="267" t="s">
        <v>2389</v>
      </c>
      <c r="D491" s="268" t="s">
        <v>1977</v>
      </c>
      <c r="E491" s="269">
        <v>11.92</v>
      </c>
    </row>
    <row r="492" spans="1:5" ht="15" customHeight="1" x14ac:dyDescent="0.2">
      <c r="A492" s="265">
        <v>404</v>
      </c>
      <c r="B492" s="267" t="s">
        <v>19</v>
      </c>
      <c r="C492" s="390" t="s">
        <v>2390</v>
      </c>
      <c r="D492" s="390"/>
      <c r="E492" s="390"/>
    </row>
    <row r="493" spans="1:5" ht="25.5" x14ac:dyDescent="0.2">
      <c r="A493" s="267">
        <v>40401</v>
      </c>
      <c r="B493" s="267" t="s">
        <v>19</v>
      </c>
      <c r="C493" s="267" t="s">
        <v>2391</v>
      </c>
      <c r="D493" s="268" t="s">
        <v>1977</v>
      </c>
      <c r="E493" s="269">
        <v>9.07</v>
      </c>
    </row>
    <row r="494" spans="1:5" ht="15" customHeight="1" x14ac:dyDescent="0.2">
      <c r="A494" s="265">
        <v>405</v>
      </c>
      <c r="B494" s="267" t="s">
        <v>19</v>
      </c>
      <c r="C494" s="390" t="s">
        <v>2392</v>
      </c>
      <c r="D494" s="390"/>
      <c r="E494" s="390"/>
    </row>
    <row r="495" spans="1:5" ht="25.5" x14ac:dyDescent="0.2">
      <c r="A495" s="267">
        <v>40504</v>
      </c>
      <c r="B495" s="267" t="s">
        <v>19</v>
      </c>
      <c r="C495" s="267" t="s">
        <v>2393</v>
      </c>
      <c r="D495" s="268" t="s">
        <v>1977</v>
      </c>
      <c r="E495" s="269">
        <v>73.88</v>
      </c>
    </row>
    <row r="496" spans="1:5" ht="15" customHeight="1" x14ac:dyDescent="0.2">
      <c r="A496" s="267">
        <v>40522</v>
      </c>
      <c r="B496" s="267" t="s">
        <v>19</v>
      </c>
      <c r="C496" s="267" t="s">
        <v>2394</v>
      </c>
      <c r="D496" s="268" t="s">
        <v>1977</v>
      </c>
      <c r="E496" s="269">
        <v>5.47</v>
      </c>
    </row>
    <row r="497" spans="1:5" ht="25.5" x14ac:dyDescent="0.2">
      <c r="A497" s="267">
        <v>40523</v>
      </c>
      <c r="B497" s="267" t="s">
        <v>19</v>
      </c>
      <c r="C497" s="267" t="s">
        <v>2395</v>
      </c>
      <c r="D497" s="268" t="s">
        <v>1977</v>
      </c>
      <c r="E497" s="269">
        <v>5.27</v>
      </c>
    </row>
    <row r="498" spans="1:5" ht="15" customHeight="1" x14ac:dyDescent="0.2">
      <c r="A498" s="265">
        <v>406</v>
      </c>
      <c r="B498" s="267" t="s">
        <v>19</v>
      </c>
      <c r="C498" s="390" t="s">
        <v>2396</v>
      </c>
      <c r="D498" s="390"/>
      <c r="E498" s="390"/>
    </row>
    <row r="499" spans="1:5" ht="38.25" x14ac:dyDescent="0.2">
      <c r="A499" s="267">
        <v>40612</v>
      </c>
      <c r="B499" s="267" t="s">
        <v>19</v>
      </c>
      <c r="C499" s="267" t="s">
        <v>2397</v>
      </c>
      <c r="D499" s="268" t="s">
        <v>1977</v>
      </c>
      <c r="E499" s="269">
        <v>9.89</v>
      </c>
    </row>
    <row r="500" spans="1:5" ht="15" customHeight="1" x14ac:dyDescent="0.2">
      <c r="A500" s="265">
        <v>409</v>
      </c>
      <c r="B500" s="267" t="s">
        <v>19</v>
      </c>
      <c r="C500" s="390" t="s">
        <v>391</v>
      </c>
      <c r="D500" s="390"/>
      <c r="E500" s="390"/>
    </row>
    <row r="501" spans="1:5" ht="25.5" x14ac:dyDescent="0.2">
      <c r="A501" s="267">
        <v>40974</v>
      </c>
      <c r="B501" s="267" t="s">
        <v>19</v>
      </c>
      <c r="C501" s="267" t="s">
        <v>2398</v>
      </c>
      <c r="D501" s="268" t="s">
        <v>1977</v>
      </c>
      <c r="E501" s="269">
        <v>51.1</v>
      </c>
    </row>
    <row r="502" spans="1:5" ht="15" customHeight="1" x14ac:dyDescent="0.2">
      <c r="A502" s="265">
        <v>410</v>
      </c>
      <c r="B502" s="267" t="s">
        <v>19</v>
      </c>
      <c r="C502" s="390" t="s">
        <v>2399</v>
      </c>
      <c r="D502" s="390"/>
      <c r="E502" s="390"/>
    </row>
    <row r="503" spans="1:5" ht="25.5" x14ac:dyDescent="0.2">
      <c r="A503" s="267">
        <v>41054</v>
      </c>
      <c r="B503" s="267" t="s">
        <v>19</v>
      </c>
      <c r="C503" s="267" t="s">
        <v>2400</v>
      </c>
      <c r="D503" s="268" t="s">
        <v>1977</v>
      </c>
      <c r="E503" s="270">
        <v>33268.089999999997</v>
      </c>
    </row>
    <row r="504" spans="1:5" ht="25.5" x14ac:dyDescent="0.2">
      <c r="A504" s="267">
        <v>41055</v>
      </c>
      <c r="B504" s="267" t="s">
        <v>19</v>
      </c>
      <c r="C504" s="267" t="s">
        <v>2401</v>
      </c>
      <c r="D504" s="268" t="s">
        <v>1977</v>
      </c>
      <c r="E504" s="270">
        <v>15664.59</v>
      </c>
    </row>
    <row r="505" spans="1:5" ht="15" customHeight="1" x14ac:dyDescent="0.2">
      <c r="A505" s="267">
        <v>41056</v>
      </c>
      <c r="B505" s="267" t="s">
        <v>19</v>
      </c>
      <c r="C505" s="267" t="s">
        <v>2402</v>
      </c>
      <c r="D505" s="268" t="s">
        <v>1977</v>
      </c>
      <c r="E505" s="270">
        <v>25721.09</v>
      </c>
    </row>
    <row r="506" spans="1:5" ht="25.5" x14ac:dyDescent="0.2">
      <c r="A506" s="267">
        <v>41058</v>
      </c>
      <c r="B506" s="267" t="s">
        <v>19</v>
      </c>
      <c r="C506" s="267" t="s">
        <v>2403</v>
      </c>
      <c r="D506" s="268" t="s">
        <v>1977</v>
      </c>
      <c r="E506" s="270">
        <v>20827.25</v>
      </c>
    </row>
    <row r="507" spans="1:5" ht="15" customHeight="1" x14ac:dyDescent="0.2">
      <c r="A507" s="265">
        <v>411</v>
      </c>
      <c r="B507" s="267" t="s">
        <v>19</v>
      </c>
      <c r="C507" s="390" t="s">
        <v>2404</v>
      </c>
      <c r="D507" s="390"/>
      <c r="E507" s="390"/>
    </row>
    <row r="508" spans="1:5" ht="25.5" x14ac:dyDescent="0.2">
      <c r="A508" s="267">
        <v>41106</v>
      </c>
      <c r="B508" s="267" t="s">
        <v>19</v>
      </c>
      <c r="C508" s="267" t="s">
        <v>2405</v>
      </c>
      <c r="D508" s="268" t="s">
        <v>2014</v>
      </c>
      <c r="E508" s="269">
        <v>33.51</v>
      </c>
    </row>
    <row r="509" spans="1:5" ht="15" customHeight="1" x14ac:dyDescent="0.2">
      <c r="A509" s="265">
        <v>415</v>
      </c>
      <c r="B509" s="267" t="s">
        <v>19</v>
      </c>
      <c r="C509" s="390" t="s">
        <v>2406</v>
      </c>
      <c r="D509" s="390"/>
      <c r="E509" s="390"/>
    </row>
    <row r="510" spans="1:5" ht="25.5" x14ac:dyDescent="0.2">
      <c r="A510" s="267">
        <v>41520</v>
      </c>
      <c r="B510" s="267" t="s">
        <v>19</v>
      </c>
      <c r="C510" s="267" t="s">
        <v>2407</v>
      </c>
      <c r="D510" s="268" t="s">
        <v>1977</v>
      </c>
      <c r="E510" s="270">
        <v>1604.44</v>
      </c>
    </row>
    <row r="511" spans="1:5" ht="38.25" x14ac:dyDescent="0.2">
      <c r="A511" s="267">
        <v>41528</v>
      </c>
      <c r="B511" s="267" t="s">
        <v>19</v>
      </c>
      <c r="C511" s="267" t="s">
        <v>2408</v>
      </c>
      <c r="D511" s="268" t="s">
        <v>1977</v>
      </c>
      <c r="E511" s="269">
        <v>425.91</v>
      </c>
    </row>
    <row r="512" spans="1:5" ht="38.25" x14ac:dyDescent="0.2">
      <c r="A512" s="267">
        <v>41530</v>
      </c>
      <c r="B512" s="267" t="s">
        <v>19</v>
      </c>
      <c r="C512" s="267" t="s">
        <v>2409</v>
      </c>
      <c r="D512" s="268" t="s">
        <v>1977</v>
      </c>
      <c r="E512" s="269">
        <v>806.17</v>
      </c>
    </row>
    <row r="513" spans="1:5" ht="38.25" x14ac:dyDescent="0.2">
      <c r="A513" s="267">
        <v>41533</v>
      </c>
      <c r="B513" s="267" t="s">
        <v>19</v>
      </c>
      <c r="C513" s="267" t="s">
        <v>2410</v>
      </c>
      <c r="D513" s="268" t="s">
        <v>1977</v>
      </c>
      <c r="E513" s="269">
        <v>518.01</v>
      </c>
    </row>
    <row r="514" spans="1:5" ht="38.25" x14ac:dyDescent="0.2">
      <c r="A514" s="267">
        <v>41536</v>
      </c>
      <c r="B514" s="267" t="s">
        <v>19</v>
      </c>
      <c r="C514" s="267" t="s">
        <v>2411</v>
      </c>
      <c r="D514" s="268" t="s">
        <v>1977</v>
      </c>
      <c r="E514" s="269">
        <v>634.11</v>
      </c>
    </row>
    <row r="515" spans="1:5" ht="38.25" x14ac:dyDescent="0.2">
      <c r="A515" s="267">
        <v>41542</v>
      </c>
      <c r="B515" s="267" t="s">
        <v>19</v>
      </c>
      <c r="C515" s="267" t="s">
        <v>2412</v>
      </c>
      <c r="D515" s="268" t="s">
        <v>1977</v>
      </c>
      <c r="E515" s="269">
        <v>813.91</v>
      </c>
    </row>
    <row r="516" spans="1:5" ht="25.5" x14ac:dyDescent="0.2">
      <c r="A516" s="267">
        <v>41569</v>
      </c>
      <c r="B516" s="267" t="s">
        <v>19</v>
      </c>
      <c r="C516" s="267" t="s">
        <v>2413</v>
      </c>
      <c r="D516" s="268" t="s">
        <v>1977</v>
      </c>
      <c r="E516" s="269">
        <v>182.24</v>
      </c>
    </row>
    <row r="517" spans="1:5" ht="15" customHeight="1" x14ac:dyDescent="0.2">
      <c r="A517" s="267">
        <v>41579</v>
      </c>
      <c r="B517" s="267" t="s">
        <v>19</v>
      </c>
      <c r="C517" s="267" t="s">
        <v>2414</v>
      </c>
      <c r="D517" s="268" t="s">
        <v>1977</v>
      </c>
      <c r="E517" s="270">
        <v>1337.2</v>
      </c>
    </row>
    <row r="518" spans="1:5" ht="25.5" x14ac:dyDescent="0.2">
      <c r="A518" s="267">
        <v>41588</v>
      </c>
      <c r="B518" s="267" t="s">
        <v>19</v>
      </c>
      <c r="C518" s="267" t="s">
        <v>2415</v>
      </c>
      <c r="D518" s="268" t="s">
        <v>1977</v>
      </c>
      <c r="E518" s="269">
        <v>4.82</v>
      </c>
    </row>
    <row r="519" spans="1:5" ht="15" customHeight="1" x14ac:dyDescent="0.2">
      <c r="A519" s="265">
        <v>416</v>
      </c>
      <c r="B519" s="267" t="s">
        <v>19</v>
      </c>
      <c r="C519" s="390" t="s">
        <v>2416</v>
      </c>
      <c r="D519" s="390"/>
      <c r="E519" s="390"/>
    </row>
    <row r="520" spans="1:5" ht="25.5" x14ac:dyDescent="0.2">
      <c r="A520" s="267">
        <v>41667</v>
      </c>
      <c r="B520" s="267" t="s">
        <v>19</v>
      </c>
      <c r="C520" s="267" t="s">
        <v>2417</v>
      </c>
      <c r="D520" s="268" t="s">
        <v>1977</v>
      </c>
      <c r="E520" s="269">
        <v>5.14</v>
      </c>
    </row>
    <row r="521" spans="1:5" ht="15" customHeight="1" x14ac:dyDescent="0.2">
      <c r="A521" s="265">
        <v>417</v>
      </c>
      <c r="B521" s="267" t="s">
        <v>19</v>
      </c>
      <c r="C521" s="390" t="s">
        <v>2416</v>
      </c>
      <c r="D521" s="390"/>
      <c r="E521" s="390"/>
    </row>
    <row r="522" spans="1:5" ht="15" customHeight="1" x14ac:dyDescent="0.2">
      <c r="A522" s="267">
        <v>41724</v>
      </c>
      <c r="B522" s="267" t="s">
        <v>19</v>
      </c>
      <c r="C522" s="267" t="s">
        <v>2418</v>
      </c>
      <c r="D522" s="268" t="s">
        <v>1977</v>
      </c>
      <c r="E522" s="269">
        <v>425.91</v>
      </c>
    </row>
    <row r="523" spans="1:5" ht="38.25" x14ac:dyDescent="0.2">
      <c r="A523" s="267">
        <v>41726</v>
      </c>
      <c r="B523" s="267" t="s">
        <v>19</v>
      </c>
      <c r="C523" s="267" t="s">
        <v>2419</v>
      </c>
      <c r="D523" s="268" t="s">
        <v>1977</v>
      </c>
      <c r="E523" s="269">
        <v>518.01</v>
      </c>
    </row>
    <row r="524" spans="1:5" ht="15" customHeight="1" x14ac:dyDescent="0.2">
      <c r="A524" s="265">
        <v>418</v>
      </c>
      <c r="B524" s="267" t="s">
        <v>19</v>
      </c>
      <c r="C524" s="390" t="s">
        <v>2416</v>
      </c>
      <c r="D524" s="390"/>
      <c r="E524" s="390"/>
    </row>
    <row r="525" spans="1:5" ht="38.25" x14ac:dyDescent="0.2">
      <c r="A525" s="267">
        <v>41815</v>
      </c>
      <c r="B525" s="267" t="s">
        <v>19</v>
      </c>
      <c r="C525" s="267" t="s">
        <v>2420</v>
      </c>
      <c r="D525" s="268" t="s">
        <v>1977</v>
      </c>
      <c r="E525" s="270">
        <v>1053.46</v>
      </c>
    </row>
    <row r="526" spans="1:5" ht="38.25" x14ac:dyDescent="0.2">
      <c r="A526" s="267">
        <v>41817</v>
      </c>
      <c r="B526" s="267" t="s">
        <v>19</v>
      </c>
      <c r="C526" s="267" t="s">
        <v>2421</v>
      </c>
      <c r="D526" s="268" t="s">
        <v>1977</v>
      </c>
      <c r="E526" s="269">
        <v>958.67</v>
      </c>
    </row>
    <row r="527" spans="1:5" ht="38.25" x14ac:dyDescent="0.2">
      <c r="A527" s="267">
        <v>41821</v>
      </c>
      <c r="B527" s="267" t="s">
        <v>19</v>
      </c>
      <c r="C527" s="267" t="s">
        <v>2422</v>
      </c>
      <c r="D527" s="268" t="s">
        <v>1977</v>
      </c>
      <c r="E527" s="269">
        <v>806.17</v>
      </c>
    </row>
    <row r="528" spans="1:5" ht="25.5" x14ac:dyDescent="0.2">
      <c r="A528" s="267">
        <v>41860</v>
      </c>
      <c r="B528" s="267" t="s">
        <v>19</v>
      </c>
      <c r="C528" s="267" t="s">
        <v>2423</v>
      </c>
      <c r="D528" s="268" t="s">
        <v>1977</v>
      </c>
      <c r="E528" s="270">
        <v>1431.57</v>
      </c>
    </row>
    <row r="529" spans="1:5" ht="15" customHeight="1" x14ac:dyDescent="0.2">
      <c r="A529" s="267">
        <v>41861</v>
      </c>
      <c r="B529" s="267" t="s">
        <v>19</v>
      </c>
      <c r="C529" s="267" t="s">
        <v>2424</v>
      </c>
      <c r="D529" s="268" t="s">
        <v>1977</v>
      </c>
      <c r="E529" s="269">
        <v>245.08</v>
      </c>
    </row>
    <row r="530" spans="1:5" ht="25.5" x14ac:dyDescent="0.2">
      <c r="A530" s="267">
        <v>41866</v>
      </c>
      <c r="B530" s="267" t="s">
        <v>19</v>
      </c>
      <c r="C530" s="267" t="s">
        <v>2425</v>
      </c>
      <c r="D530" s="268" t="s">
        <v>1977</v>
      </c>
      <c r="E530" s="269">
        <v>182.73</v>
      </c>
    </row>
    <row r="531" spans="1:5" ht="15" customHeight="1" x14ac:dyDescent="0.2">
      <c r="A531" s="265">
        <v>419</v>
      </c>
      <c r="B531" s="267" t="s">
        <v>19</v>
      </c>
      <c r="C531" s="390" t="s">
        <v>2416</v>
      </c>
      <c r="D531" s="390"/>
      <c r="E531" s="390"/>
    </row>
    <row r="532" spans="1:5" ht="38.25" x14ac:dyDescent="0.2">
      <c r="A532" s="267">
        <v>41962</v>
      </c>
      <c r="B532" s="267" t="s">
        <v>19</v>
      </c>
      <c r="C532" s="267" t="s">
        <v>2426</v>
      </c>
      <c r="D532" s="268" t="s">
        <v>1977</v>
      </c>
      <c r="E532" s="269">
        <v>634.11</v>
      </c>
    </row>
    <row r="533" spans="1:5" ht="15" customHeight="1" x14ac:dyDescent="0.2">
      <c r="A533" s="265">
        <v>420</v>
      </c>
      <c r="B533" s="267" t="s">
        <v>19</v>
      </c>
      <c r="C533" s="390" t="s">
        <v>2427</v>
      </c>
      <c r="D533" s="390"/>
      <c r="E533" s="390"/>
    </row>
    <row r="534" spans="1:5" ht="25.5" x14ac:dyDescent="0.2">
      <c r="A534" s="267">
        <v>42047</v>
      </c>
      <c r="B534" s="267" t="s">
        <v>19</v>
      </c>
      <c r="C534" s="267" t="s">
        <v>2428</v>
      </c>
      <c r="D534" s="268" t="s">
        <v>2014</v>
      </c>
      <c r="E534" s="269">
        <v>555.69000000000005</v>
      </c>
    </row>
    <row r="535" spans="1:5" ht="25.5" x14ac:dyDescent="0.2">
      <c r="A535" s="267">
        <v>42051</v>
      </c>
      <c r="B535" s="267" t="s">
        <v>19</v>
      </c>
      <c r="C535" s="267" t="s">
        <v>2429</v>
      </c>
      <c r="D535" s="268" t="s">
        <v>2014</v>
      </c>
      <c r="E535" s="269">
        <v>50.23</v>
      </c>
    </row>
    <row r="536" spans="1:5" ht="25.5" x14ac:dyDescent="0.2">
      <c r="A536" s="267">
        <v>42052</v>
      </c>
      <c r="B536" s="267" t="s">
        <v>19</v>
      </c>
      <c r="C536" s="267" t="s">
        <v>2430</v>
      </c>
      <c r="D536" s="268" t="s">
        <v>2014</v>
      </c>
      <c r="E536" s="269">
        <v>86.24</v>
      </c>
    </row>
    <row r="537" spans="1:5" ht="25.5" x14ac:dyDescent="0.2">
      <c r="A537" s="267">
        <v>42087</v>
      </c>
      <c r="B537" s="267" t="s">
        <v>19</v>
      </c>
      <c r="C537" s="267" t="s">
        <v>2431</v>
      </c>
      <c r="D537" s="268" t="s">
        <v>1977</v>
      </c>
      <c r="E537" s="269">
        <v>90.95</v>
      </c>
    </row>
    <row r="538" spans="1:5" ht="15" customHeight="1" x14ac:dyDescent="0.2">
      <c r="A538" s="267">
        <v>42090</v>
      </c>
      <c r="B538" s="267" t="s">
        <v>19</v>
      </c>
      <c r="C538" s="267" t="s">
        <v>2432</v>
      </c>
      <c r="D538" s="268" t="s">
        <v>2014</v>
      </c>
      <c r="E538" s="269">
        <v>66.48</v>
      </c>
    </row>
    <row r="539" spans="1:5" ht="25.5" x14ac:dyDescent="0.2">
      <c r="A539" s="267">
        <v>42091</v>
      </c>
      <c r="B539" s="267" t="s">
        <v>19</v>
      </c>
      <c r="C539" s="267" t="s">
        <v>2433</v>
      </c>
      <c r="D539" s="268" t="s">
        <v>1977</v>
      </c>
      <c r="E539" s="269">
        <v>19.399999999999999</v>
      </c>
    </row>
    <row r="540" spans="1:5" ht="15" customHeight="1" x14ac:dyDescent="0.2">
      <c r="A540" s="265">
        <v>423</v>
      </c>
      <c r="B540" s="267" t="s">
        <v>19</v>
      </c>
      <c r="C540" s="390" t="s">
        <v>2434</v>
      </c>
      <c r="D540" s="390"/>
      <c r="E540" s="390"/>
    </row>
    <row r="541" spans="1:5" ht="38.25" x14ac:dyDescent="0.2">
      <c r="A541" s="267">
        <v>42301</v>
      </c>
      <c r="B541" s="267" t="s">
        <v>19</v>
      </c>
      <c r="C541" s="267" t="s">
        <v>2435</v>
      </c>
      <c r="D541" s="268" t="s">
        <v>1977</v>
      </c>
      <c r="E541" s="269">
        <v>16.149999999999999</v>
      </c>
    </row>
    <row r="542" spans="1:5" ht="15" customHeight="1" x14ac:dyDescent="0.2">
      <c r="A542" s="267">
        <v>42302</v>
      </c>
      <c r="B542" s="267" t="s">
        <v>19</v>
      </c>
      <c r="C542" s="267" t="s">
        <v>2436</v>
      </c>
      <c r="D542" s="268" t="s">
        <v>1977</v>
      </c>
      <c r="E542" s="269">
        <v>16.25</v>
      </c>
    </row>
    <row r="543" spans="1:5" ht="38.25" x14ac:dyDescent="0.2">
      <c r="A543" s="267">
        <v>42303</v>
      </c>
      <c r="B543" s="267" t="s">
        <v>19</v>
      </c>
      <c r="C543" s="267" t="s">
        <v>2437</v>
      </c>
      <c r="D543" s="268" t="s">
        <v>1977</v>
      </c>
      <c r="E543" s="269">
        <v>17.059999999999999</v>
      </c>
    </row>
    <row r="544" spans="1:5" ht="15" customHeight="1" x14ac:dyDescent="0.2">
      <c r="A544" s="265">
        <v>425</v>
      </c>
      <c r="B544" s="267" t="s">
        <v>19</v>
      </c>
      <c r="C544" s="390" t="s">
        <v>2438</v>
      </c>
      <c r="D544" s="390"/>
      <c r="E544" s="390"/>
    </row>
    <row r="545" spans="1:5" ht="25.5" x14ac:dyDescent="0.2">
      <c r="A545" s="267">
        <v>42501</v>
      </c>
      <c r="B545" s="267" t="s">
        <v>19</v>
      </c>
      <c r="C545" s="267" t="s">
        <v>2439</v>
      </c>
      <c r="D545" s="268" t="s">
        <v>2014</v>
      </c>
      <c r="E545" s="269">
        <v>3.21</v>
      </c>
    </row>
    <row r="546" spans="1:5" ht="25.5" x14ac:dyDescent="0.2">
      <c r="A546" s="267">
        <v>42502</v>
      </c>
      <c r="B546" s="267" t="s">
        <v>19</v>
      </c>
      <c r="C546" s="267" t="s">
        <v>2440</v>
      </c>
      <c r="D546" s="268" t="s">
        <v>2014</v>
      </c>
      <c r="E546" s="269">
        <v>3.96</v>
      </c>
    </row>
    <row r="547" spans="1:5" ht="25.5" x14ac:dyDescent="0.2">
      <c r="A547" s="267">
        <v>42503</v>
      </c>
      <c r="B547" s="267" t="s">
        <v>19</v>
      </c>
      <c r="C547" s="267" t="s">
        <v>2441</v>
      </c>
      <c r="D547" s="268" t="s">
        <v>2014</v>
      </c>
      <c r="E547" s="269">
        <v>5.42</v>
      </c>
    </row>
    <row r="548" spans="1:5" ht="25.5" x14ac:dyDescent="0.2">
      <c r="A548" s="267">
        <v>42504</v>
      </c>
      <c r="B548" s="267" t="s">
        <v>19</v>
      </c>
      <c r="C548" s="267" t="s">
        <v>2442</v>
      </c>
      <c r="D548" s="268" t="s">
        <v>2014</v>
      </c>
      <c r="E548" s="269">
        <v>8.67</v>
      </c>
    </row>
    <row r="549" spans="1:5" ht="25.5" x14ac:dyDescent="0.2">
      <c r="A549" s="267">
        <v>42505</v>
      </c>
      <c r="B549" s="267" t="s">
        <v>19</v>
      </c>
      <c r="C549" s="267" t="s">
        <v>2443</v>
      </c>
      <c r="D549" s="268" t="s">
        <v>2014</v>
      </c>
      <c r="E549" s="269">
        <v>10.95</v>
      </c>
    </row>
    <row r="550" spans="1:5" ht="25.5" x14ac:dyDescent="0.2">
      <c r="A550" s="267">
        <v>42506</v>
      </c>
      <c r="B550" s="267" t="s">
        <v>19</v>
      </c>
      <c r="C550" s="267" t="s">
        <v>2444</v>
      </c>
      <c r="D550" s="268" t="s">
        <v>2014</v>
      </c>
      <c r="E550" s="269">
        <v>13.29</v>
      </c>
    </row>
    <row r="551" spans="1:5" ht="25.5" x14ac:dyDescent="0.2">
      <c r="A551" s="267">
        <v>42508</v>
      </c>
      <c r="B551" s="267" t="s">
        <v>19</v>
      </c>
      <c r="C551" s="267" t="s">
        <v>2445</v>
      </c>
      <c r="D551" s="268" t="s">
        <v>2014</v>
      </c>
      <c r="E551" s="269">
        <v>34.14</v>
      </c>
    </row>
    <row r="552" spans="1:5" ht="25.5" x14ac:dyDescent="0.2">
      <c r="A552" s="267">
        <v>42509</v>
      </c>
      <c r="B552" s="267" t="s">
        <v>19</v>
      </c>
      <c r="C552" s="267" t="s">
        <v>2446</v>
      </c>
      <c r="D552" s="268" t="s">
        <v>2014</v>
      </c>
      <c r="E552" s="269">
        <v>53.76</v>
      </c>
    </row>
    <row r="553" spans="1:5" ht="25.5" x14ac:dyDescent="0.2">
      <c r="A553" s="267">
        <v>42511</v>
      </c>
      <c r="B553" s="267" t="s">
        <v>19</v>
      </c>
      <c r="C553" s="267" t="s">
        <v>2447</v>
      </c>
      <c r="D553" s="268" t="s">
        <v>1977</v>
      </c>
      <c r="E553" s="269">
        <v>4.3099999999999996</v>
      </c>
    </row>
    <row r="554" spans="1:5" ht="25.5" x14ac:dyDescent="0.2">
      <c r="A554" s="267">
        <v>42521</v>
      </c>
      <c r="B554" s="267" t="s">
        <v>19</v>
      </c>
      <c r="C554" s="267" t="s">
        <v>2448</v>
      </c>
      <c r="D554" s="268" t="s">
        <v>1977</v>
      </c>
      <c r="E554" s="269">
        <v>1.78</v>
      </c>
    </row>
    <row r="555" spans="1:5" ht="25.5" x14ac:dyDescent="0.2">
      <c r="A555" s="267">
        <v>42529</v>
      </c>
      <c r="B555" s="267" t="s">
        <v>19</v>
      </c>
      <c r="C555" s="267" t="s">
        <v>2449</v>
      </c>
      <c r="D555" s="268" t="s">
        <v>2014</v>
      </c>
      <c r="E555" s="269">
        <v>5.52</v>
      </c>
    </row>
    <row r="556" spans="1:5" x14ac:dyDescent="0.2">
      <c r="A556" s="267">
        <v>42530</v>
      </c>
      <c r="B556" s="267" t="s">
        <v>19</v>
      </c>
      <c r="C556" s="267" t="s">
        <v>2450</v>
      </c>
      <c r="D556" s="268" t="s">
        <v>1977</v>
      </c>
      <c r="E556" s="269">
        <v>59.68</v>
      </c>
    </row>
    <row r="557" spans="1:5" ht="25.5" x14ac:dyDescent="0.2">
      <c r="A557" s="267">
        <v>42535</v>
      </c>
      <c r="B557" s="267" t="s">
        <v>19</v>
      </c>
      <c r="C557" s="267" t="s">
        <v>2451</v>
      </c>
      <c r="D557" s="268" t="s">
        <v>2014</v>
      </c>
      <c r="E557" s="269">
        <v>5.37</v>
      </c>
    </row>
    <row r="558" spans="1:5" ht="25.5" x14ac:dyDescent="0.2">
      <c r="A558" s="267">
        <v>42546</v>
      </c>
      <c r="B558" s="267" t="s">
        <v>19</v>
      </c>
      <c r="C558" s="267" t="s">
        <v>2452</v>
      </c>
      <c r="D558" s="268" t="s">
        <v>2014</v>
      </c>
      <c r="E558" s="269">
        <v>8.07</v>
      </c>
    </row>
    <row r="559" spans="1:5" x14ac:dyDescent="0.2">
      <c r="A559" s="267">
        <v>42548</v>
      </c>
      <c r="B559" s="267" t="s">
        <v>19</v>
      </c>
      <c r="C559" s="267" t="s">
        <v>2453</v>
      </c>
      <c r="D559" s="268" t="s">
        <v>2014</v>
      </c>
      <c r="E559" s="269">
        <v>198.09</v>
      </c>
    </row>
    <row r="560" spans="1:5" ht="25.5" x14ac:dyDescent="0.2">
      <c r="A560" s="267">
        <v>42552</v>
      </c>
      <c r="B560" s="267" t="s">
        <v>19</v>
      </c>
      <c r="C560" s="267" t="s">
        <v>2454</v>
      </c>
      <c r="D560" s="268" t="s">
        <v>1977</v>
      </c>
      <c r="E560" s="269">
        <v>3.03</v>
      </c>
    </row>
    <row r="561" spans="1:5" ht="63.75" x14ac:dyDescent="0.2">
      <c r="A561" s="267">
        <v>42558</v>
      </c>
      <c r="B561" s="267" t="s">
        <v>19</v>
      </c>
      <c r="C561" s="267" t="s">
        <v>2455</v>
      </c>
      <c r="D561" s="268" t="s">
        <v>1977</v>
      </c>
      <c r="E561" s="269">
        <v>10.73</v>
      </c>
    </row>
    <row r="562" spans="1:5" ht="15" customHeight="1" x14ac:dyDescent="0.2">
      <c r="A562" s="267">
        <v>42565</v>
      </c>
      <c r="B562" s="267" t="s">
        <v>19</v>
      </c>
      <c r="C562" s="267" t="s">
        <v>2456</v>
      </c>
      <c r="D562" s="268" t="s">
        <v>2014</v>
      </c>
      <c r="E562" s="269">
        <v>1.77</v>
      </c>
    </row>
    <row r="563" spans="1:5" ht="38.25" x14ac:dyDescent="0.2">
      <c r="A563" s="267">
        <v>42588</v>
      </c>
      <c r="B563" s="267" t="s">
        <v>19</v>
      </c>
      <c r="C563" s="267" t="s">
        <v>2457</v>
      </c>
      <c r="D563" s="268" t="s">
        <v>2014</v>
      </c>
      <c r="E563" s="269">
        <v>3.22</v>
      </c>
    </row>
    <row r="564" spans="1:5" ht="15" customHeight="1" x14ac:dyDescent="0.2">
      <c r="A564" s="265">
        <v>426</v>
      </c>
      <c r="B564" s="267" t="s">
        <v>19</v>
      </c>
      <c r="C564" s="390" t="s">
        <v>2458</v>
      </c>
      <c r="D564" s="390"/>
      <c r="E564" s="390"/>
    </row>
    <row r="565" spans="1:5" ht="25.5" x14ac:dyDescent="0.2">
      <c r="A565" s="267">
        <v>42636</v>
      </c>
      <c r="B565" s="267" t="s">
        <v>19</v>
      </c>
      <c r="C565" s="267" t="s">
        <v>2459</v>
      </c>
      <c r="D565" s="268" t="s">
        <v>2014</v>
      </c>
      <c r="E565" s="269">
        <v>27.8</v>
      </c>
    </row>
    <row r="566" spans="1:5" ht="25.5" x14ac:dyDescent="0.2">
      <c r="A566" s="267">
        <v>42673</v>
      </c>
      <c r="B566" s="267" t="s">
        <v>19</v>
      </c>
      <c r="C566" s="267" t="s">
        <v>2460</v>
      </c>
      <c r="D566" s="268" t="s">
        <v>2014</v>
      </c>
      <c r="E566" s="269">
        <v>4.43</v>
      </c>
    </row>
    <row r="567" spans="1:5" ht="15" customHeight="1" x14ac:dyDescent="0.2">
      <c r="A567" s="267">
        <v>42674</v>
      </c>
      <c r="B567" s="267" t="s">
        <v>19</v>
      </c>
      <c r="C567" s="267" t="s">
        <v>2461</v>
      </c>
      <c r="D567" s="268" t="s">
        <v>2014</v>
      </c>
      <c r="E567" s="269">
        <v>5.86</v>
      </c>
    </row>
    <row r="568" spans="1:5" ht="25.5" x14ac:dyDescent="0.2">
      <c r="A568" s="267">
        <v>42690</v>
      </c>
      <c r="B568" s="267" t="s">
        <v>19</v>
      </c>
      <c r="C568" s="267" t="s">
        <v>2462</v>
      </c>
      <c r="D568" s="268" t="s">
        <v>2014</v>
      </c>
      <c r="E568" s="269">
        <v>12.5</v>
      </c>
    </row>
    <row r="569" spans="1:5" ht="15" customHeight="1" x14ac:dyDescent="0.2">
      <c r="A569" s="265">
        <v>427</v>
      </c>
      <c r="B569" s="267" t="s">
        <v>19</v>
      </c>
      <c r="C569" s="390" t="s">
        <v>2463</v>
      </c>
      <c r="D569" s="390"/>
      <c r="E569" s="390"/>
    </row>
    <row r="570" spans="1:5" ht="15" customHeight="1" x14ac:dyDescent="0.2">
      <c r="A570" s="267">
        <v>42701</v>
      </c>
      <c r="B570" s="267" t="s">
        <v>19</v>
      </c>
      <c r="C570" s="267" t="s">
        <v>2464</v>
      </c>
      <c r="D570" s="268" t="s">
        <v>2014</v>
      </c>
      <c r="E570" s="269">
        <v>9.34</v>
      </c>
    </row>
    <row r="571" spans="1:5" ht="25.5" x14ac:dyDescent="0.2">
      <c r="A571" s="267">
        <v>42717</v>
      </c>
      <c r="B571" s="267" t="s">
        <v>19</v>
      </c>
      <c r="C571" s="267" t="s">
        <v>2465</v>
      </c>
      <c r="D571" s="268" t="s">
        <v>2014</v>
      </c>
      <c r="E571" s="269">
        <v>3.86</v>
      </c>
    </row>
    <row r="572" spans="1:5" ht="15" customHeight="1" x14ac:dyDescent="0.2">
      <c r="A572" s="265">
        <v>429</v>
      </c>
      <c r="B572" s="267" t="s">
        <v>19</v>
      </c>
      <c r="C572" s="390" t="s">
        <v>2466</v>
      </c>
      <c r="D572" s="390"/>
      <c r="E572" s="390"/>
    </row>
    <row r="573" spans="1:5" ht="38.25" x14ac:dyDescent="0.2">
      <c r="A573" s="267">
        <v>42906</v>
      </c>
      <c r="B573" s="267" t="s">
        <v>19</v>
      </c>
      <c r="C573" s="267" t="s">
        <v>2467</v>
      </c>
      <c r="D573" s="268" t="s">
        <v>1977</v>
      </c>
      <c r="E573" s="269">
        <v>4.72</v>
      </c>
    </row>
    <row r="574" spans="1:5" ht="15" customHeight="1" x14ac:dyDescent="0.2">
      <c r="A574" s="265">
        <v>430</v>
      </c>
      <c r="B574" s="267" t="s">
        <v>19</v>
      </c>
      <c r="C574" s="390" t="s">
        <v>2468</v>
      </c>
      <c r="D574" s="390"/>
      <c r="E574" s="390"/>
    </row>
    <row r="575" spans="1:5" ht="25.5" x14ac:dyDescent="0.2">
      <c r="A575" s="267">
        <v>43004</v>
      </c>
      <c r="B575" s="267" t="s">
        <v>19</v>
      </c>
      <c r="C575" s="267" t="s">
        <v>2469</v>
      </c>
      <c r="D575" s="268" t="s">
        <v>2014</v>
      </c>
      <c r="E575" s="269">
        <v>1.59</v>
      </c>
    </row>
    <row r="576" spans="1:5" ht="25.5" x14ac:dyDescent="0.2">
      <c r="A576" s="267">
        <v>43005</v>
      </c>
      <c r="B576" s="267" t="s">
        <v>19</v>
      </c>
      <c r="C576" s="267" t="s">
        <v>2470</v>
      </c>
      <c r="D576" s="268" t="s">
        <v>2014</v>
      </c>
      <c r="E576" s="269">
        <v>2.48</v>
      </c>
    </row>
    <row r="577" spans="1:5" ht="25.5" x14ac:dyDescent="0.2">
      <c r="A577" s="267">
        <v>43006</v>
      </c>
      <c r="B577" s="267" t="s">
        <v>19</v>
      </c>
      <c r="C577" s="267" t="s">
        <v>2471</v>
      </c>
      <c r="D577" s="268" t="s">
        <v>2014</v>
      </c>
      <c r="E577" s="269">
        <v>4.28</v>
      </c>
    </row>
    <row r="578" spans="1:5" ht="25.5" x14ac:dyDescent="0.2">
      <c r="A578" s="267">
        <v>43007</v>
      </c>
      <c r="B578" s="267" t="s">
        <v>19</v>
      </c>
      <c r="C578" s="267" t="s">
        <v>2472</v>
      </c>
      <c r="D578" s="268" t="s">
        <v>2014</v>
      </c>
      <c r="E578" s="269">
        <v>6.4</v>
      </c>
    </row>
    <row r="579" spans="1:5" ht="25.5" x14ac:dyDescent="0.2">
      <c r="A579" s="267">
        <v>43009</v>
      </c>
      <c r="B579" s="267" t="s">
        <v>19</v>
      </c>
      <c r="C579" s="267" t="s">
        <v>2473</v>
      </c>
      <c r="D579" s="268" t="s">
        <v>2014</v>
      </c>
      <c r="E579" s="269">
        <v>97.96</v>
      </c>
    </row>
    <row r="580" spans="1:5" ht="25.5" x14ac:dyDescent="0.2">
      <c r="A580" s="267">
        <v>43015</v>
      </c>
      <c r="B580" s="267" t="s">
        <v>19</v>
      </c>
      <c r="C580" s="267" t="s">
        <v>2474</v>
      </c>
      <c r="D580" s="268" t="s">
        <v>2014</v>
      </c>
      <c r="E580" s="269">
        <v>18.25</v>
      </c>
    </row>
    <row r="581" spans="1:5" ht="25.5" x14ac:dyDescent="0.2">
      <c r="A581" s="267">
        <v>43016</v>
      </c>
      <c r="B581" s="267" t="s">
        <v>19</v>
      </c>
      <c r="C581" s="267" t="s">
        <v>2475</v>
      </c>
      <c r="D581" s="268" t="s">
        <v>2014</v>
      </c>
      <c r="E581" s="269">
        <v>23.54</v>
      </c>
    </row>
    <row r="582" spans="1:5" ht="25.5" x14ac:dyDescent="0.2">
      <c r="A582" s="267">
        <v>43023</v>
      </c>
      <c r="B582" s="267" t="s">
        <v>19</v>
      </c>
      <c r="C582" s="267" t="s">
        <v>2476</v>
      </c>
      <c r="D582" s="268" t="s">
        <v>2014</v>
      </c>
      <c r="E582" s="269">
        <v>192.67</v>
      </c>
    </row>
    <row r="583" spans="1:5" ht="25.5" x14ac:dyDescent="0.2">
      <c r="A583" s="267">
        <v>43036</v>
      </c>
      <c r="B583" s="267" t="s">
        <v>19</v>
      </c>
      <c r="C583" s="267" t="s">
        <v>2477</v>
      </c>
      <c r="D583" s="268" t="s">
        <v>2014</v>
      </c>
      <c r="E583" s="269">
        <v>7.71</v>
      </c>
    </row>
    <row r="584" spans="1:5" ht="25.5" x14ac:dyDescent="0.2">
      <c r="A584" s="267">
        <v>43038</v>
      </c>
      <c r="B584" s="267" t="s">
        <v>19</v>
      </c>
      <c r="C584" s="267" t="s">
        <v>2478</v>
      </c>
      <c r="D584" s="268" t="s">
        <v>2014</v>
      </c>
      <c r="E584" s="269">
        <v>17.73</v>
      </c>
    </row>
    <row r="585" spans="1:5" ht="25.5" x14ac:dyDescent="0.2">
      <c r="A585" s="267">
        <v>43039</v>
      </c>
      <c r="B585" s="267" t="s">
        <v>19</v>
      </c>
      <c r="C585" s="267" t="s">
        <v>2479</v>
      </c>
      <c r="D585" s="268" t="s">
        <v>2014</v>
      </c>
      <c r="E585" s="269">
        <v>10.78</v>
      </c>
    </row>
    <row r="586" spans="1:5" ht="25.5" x14ac:dyDescent="0.2">
      <c r="A586" s="267">
        <v>43040</v>
      </c>
      <c r="B586" s="267" t="s">
        <v>19</v>
      </c>
      <c r="C586" s="267" t="s">
        <v>2480</v>
      </c>
      <c r="D586" s="268" t="s">
        <v>2014</v>
      </c>
      <c r="E586" s="269">
        <v>30.61</v>
      </c>
    </row>
    <row r="587" spans="1:5" ht="25.5" x14ac:dyDescent="0.2">
      <c r="A587" s="267">
        <v>43041</v>
      </c>
      <c r="B587" s="267" t="s">
        <v>19</v>
      </c>
      <c r="C587" s="267" t="s">
        <v>2481</v>
      </c>
      <c r="D587" s="268" t="s">
        <v>2014</v>
      </c>
      <c r="E587" s="269">
        <v>42.45</v>
      </c>
    </row>
    <row r="588" spans="1:5" ht="25.5" x14ac:dyDescent="0.2">
      <c r="A588" s="267">
        <v>43044</v>
      </c>
      <c r="B588" s="267" t="s">
        <v>19</v>
      </c>
      <c r="C588" s="267" t="s">
        <v>2482</v>
      </c>
      <c r="D588" s="268" t="s">
        <v>2014</v>
      </c>
      <c r="E588" s="269">
        <v>49.18</v>
      </c>
    </row>
    <row r="589" spans="1:5" ht="15" customHeight="1" x14ac:dyDescent="0.2">
      <c r="A589" s="267">
        <v>43055</v>
      </c>
      <c r="B589" s="267" t="s">
        <v>19</v>
      </c>
      <c r="C589" s="267" t="s">
        <v>2483</v>
      </c>
      <c r="D589" s="268" t="s">
        <v>2014</v>
      </c>
      <c r="E589" s="269">
        <v>21.09</v>
      </c>
    </row>
    <row r="590" spans="1:5" ht="25.5" x14ac:dyDescent="0.2">
      <c r="A590" s="267">
        <v>43059</v>
      </c>
      <c r="B590" s="267" t="s">
        <v>19</v>
      </c>
      <c r="C590" s="267" t="s">
        <v>2484</v>
      </c>
      <c r="D590" s="268" t="s">
        <v>2014</v>
      </c>
      <c r="E590" s="269">
        <v>18.93</v>
      </c>
    </row>
    <row r="591" spans="1:5" ht="15" customHeight="1" x14ac:dyDescent="0.2">
      <c r="A591" s="265">
        <v>431</v>
      </c>
      <c r="B591" s="267" t="s">
        <v>19</v>
      </c>
      <c r="C591" s="390" t="s">
        <v>2485</v>
      </c>
      <c r="D591" s="390"/>
      <c r="E591" s="390"/>
    </row>
    <row r="592" spans="1:5" ht="25.5" x14ac:dyDescent="0.2">
      <c r="A592" s="267">
        <v>43113</v>
      </c>
      <c r="B592" s="267" t="s">
        <v>19</v>
      </c>
      <c r="C592" s="267" t="s">
        <v>2486</v>
      </c>
      <c r="D592" s="268" t="s">
        <v>2014</v>
      </c>
      <c r="E592" s="269">
        <v>72.099999999999994</v>
      </c>
    </row>
    <row r="593" spans="1:5" x14ac:dyDescent="0.2">
      <c r="A593" s="267">
        <v>43127</v>
      </c>
      <c r="B593" s="267" t="s">
        <v>19</v>
      </c>
      <c r="C593" s="267" t="s">
        <v>2487</v>
      </c>
      <c r="D593" s="268" t="s">
        <v>2014</v>
      </c>
      <c r="E593" s="269">
        <v>3.34</v>
      </c>
    </row>
    <row r="594" spans="1:5" ht="25.5" x14ac:dyDescent="0.2">
      <c r="A594" s="267">
        <v>43137</v>
      </c>
      <c r="B594" s="267" t="s">
        <v>19</v>
      </c>
      <c r="C594" s="267" t="s">
        <v>2488</v>
      </c>
      <c r="D594" s="268" t="s">
        <v>2014</v>
      </c>
      <c r="E594" s="269">
        <v>85.53</v>
      </c>
    </row>
    <row r="595" spans="1:5" ht="38.25" x14ac:dyDescent="0.2">
      <c r="A595" s="267">
        <v>43149</v>
      </c>
      <c r="B595" s="267" t="s">
        <v>19</v>
      </c>
      <c r="C595" s="267" t="s">
        <v>2489</v>
      </c>
      <c r="D595" s="268" t="s">
        <v>2014</v>
      </c>
      <c r="E595" s="269">
        <v>20.48</v>
      </c>
    </row>
    <row r="596" spans="1:5" ht="38.25" x14ac:dyDescent="0.2">
      <c r="A596" s="267">
        <v>43150</v>
      </c>
      <c r="B596" s="267" t="s">
        <v>19</v>
      </c>
      <c r="C596" s="267" t="s">
        <v>2490</v>
      </c>
      <c r="D596" s="268" t="s">
        <v>2014</v>
      </c>
      <c r="E596" s="269">
        <v>76.45</v>
      </c>
    </row>
    <row r="597" spans="1:5" ht="25.5" x14ac:dyDescent="0.2">
      <c r="A597" s="267">
        <v>43160</v>
      </c>
      <c r="B597" s="267" t="s">
        <v>19</v>
      </c>
      <c r="C597" s="267" t="s">
        <v>2491</v>
      </c>
      <c r="D597" s="268" t="s">
        <v>2014</v>
      </c>
      <c r="E597" s="269">
        <v>24.71</v>
      </c>
    </row>
    <row r="598" spans="1:5" ht="25.5" x14ac:dyDescent="0.2">
      <c r="A598" s="267">
        <v>43174</v>
      </c>
      <c r="B598" s="267" t="s">
        <v>19</v>
      </c>
      <c r="C598" s="267" t="s">
        <v>2492</v>
      </c>
      <c r="D598" s="268" t="s">
        <v>2014</v>
      </c>
      <c r="E598" s="269">
        <v>41.9</v>
      </c>
    </row>
    <row r="599" spans="1:5" ht="25.5" x14ac:dyDescent="0.2">
      <c r="A599" s="267">
        <v>43175</v>
      </c>
      <c r="B599" s="267" t="s">
        <v>19</v>
      </c>
      <c r="C599" s="267" t="s">
        <v>2493</v>
      </c>
      <c r="D599" s="268" t="s">
        <v>2014</v>
      </c>
      <c r="E599" s="269">
        <v>7.65</v>
      </c>
    </row>
    <row r="600" spans="1:5" ht="25.5" x14ac:dyDescent="0.2">
      <c r="A600" s="267">
        <v>43180</v>
      </c>
      <c r="B600" s="267" t="s">
        <v>19</v>
      </c>
      <c r="C600" s="267" t="s">
        <v>2494</v>
      </c>
      <c r="D600" s="268" t="s">
        <v>2014</v>
      </c>
      <c r="E600" s="269">
        <v>12.37</v>
      </c>
    </row>
    <row r="601" spans="1:5" ht="38.25" x14ac:dyDescent="0.2">
      <c r="A601" s="267">
        <v>43188</v>
      </c>
      <c r="B601" s="267" t="s">
        <v>19</v>
      </c>
      <c r="C601" s="267" t="s">
        <v>2495</v>
      </c>
      <c r="D601" s="268" t="s">
        <v>2014</v>
      </c>
      <c r="E601" s="269">
        <v>16.55</v>
      </c>
    </row>
    <row r="602" spans="1:5" ht="25.5" x14ac:dyDescent="0.2">
      <c r="A602" s="267">
        <v>43190</v>
      </c>
      <c r="B602" s="267" t="s">
        <v>19</v>
      </c>
      <c r="C602" s="267" t="s">
        <v>2496</v>
      </c>
      <c r="D602" s="268" t="s">
        <v>2014</v>
      </c>
      <c r="E602" s="269">
        <v>44.75</v>
      </c>
    </row>
    <row r="603" spans="1:5" ht="25.5" x14ac:dyDescent="0.2">
      <c r="A603" s="267">
        <v>43193</v>
      </c>
      <c r="B603" s="267" t="s">
        <v>19</v>
      </c>
      <c r="C603" s="267" t="s">
        <v>2497</v>
      </c>
      <c r="D603" s="268" t="s">
        <v>2014</v>
      </c>
      <c r="E603" s="269">
        <v>11.14</v>
      </c>
    </row>
    <row r="604" spans="1:5" ht="15" customHeight="1" x14ac:dyDescent="0.2">
      <c r="A604" s="267">
        <v>43194</v>
      </c>
      <c r="B604" s="267" t="s">
        <v>19</v>
      </c>
      <c r="C604" s="267" t="s">
        <v>2498</v>
      </c>
      <c r="D604" s="268" t="s">
        <v>2014</v>
      </c>
      <c r="E604" s="269">
        <v>219.23</v>
      </c>
    </row>
    <row r="605" spans="1:5" ht="25.5" x14ac:dyDescent="0.2">
      <c r="A605" s="267">
        <v>43199</v>
      </c>
      <c r="B605" s="267" t="s">
        <v>19</v>
      </c>
      <c r="C605" s="267" t="s">
        <v>2499</v>
      </c>
      <c r="D605" s="268" t="s">
        <v>2014</v>
      </c>
      <c r="E605" s="269">
        <v>160.55000000000001</v>
      </c>
    </row>
    <row r="606" spans="1:5" ht="15" customHeight="1" x14ac:dyDescent="0.2">
      <c r="A606" s="265">
        <v>432</v>
      </c>
      <c r="B606" s="267" t="s">
        <v>19</v>
      </c>
      <c r="C606" s="390" t="s">
        <v>2485</v>
      </c>
      <c r="D606" s="390"/>
      <c r="E606" s="390"/>
    </row>
    <row r="607" spans="1:5" ht="25.5" x14ac:dyDescent="0.2">
      <c r="A607" s="267">
        <v>43204</v>
      </c>
      <c r="B607" s="267" t="s">
        <v>19</v>
      </c>
      <c r="C607" s="267" t="s">
        <v>2500</v>
      </c>
      <c r="D607" s="268" t="s">
        <v>2014</v>
      </c>
      <c r="E607" s="269">
        <v>98.65</v>
      </c>
    </row>
    <row r="608" spans="1:5" ht="25.5" x14ac:dyDescent="0.2">
      <c r="A608" s="267">
        <v>43205</v>
      </c>
      <c r="B608" s="267" t="s">
        <v>19</v>
      </c>
      <c r="C608" s="267" t="s">
        <v>2501</v>
      </c>
      <c r="D608" s="268" t="s">
        <v>2014</v>
      </c>
      <c r="E608" s="269">
        <v>3.46</v>
      </c>
    </row>
    <row r="609" spans="1:5" ht="25.5" x14ac:dyDescent="0.2">
      <c r="A609" s="267">
        <v>43206</v>
      </c>
      <c r="B609" s="267" t="s">
        <v>19</v>
      </c>
      <c r="C609" s="267" t="s">
        <v>2502</v>
      </c>
      <c r="D609" s="268" t="s">
        <v>2014</v>
      </c>
      <c r="E609" s="269">
        <v>5.42</v>
      </c>
    </row>
    <row r="610" spans="1:5" ht="25.5" x14ac:dyDescent="0.2">
      <c r="A610" s="267">
        <v>43236</v>
      </c>
      <c r="B610" s="267" t="s">
        <v>19</v>
      </c>
      <c r="C610" s="267" t="s">
        <v>2503</v>
      </c>
      <c r="D610" s="268" t="s">
        <v>2014</v>
      </c>
      <c r="E610" s="269">
        <v>130.33000000000001</v>
      </c>
    </row>
    <row r="611" spans="1:5" ht="25.5" x14ac:dyDescent="0.2">
      <c r="A611" s="267">
        <v>43243</v>
      </c>
      <c r="B611" s="267" t="s">
        <v>19</v>
      </c>
      <c r="C611" s="267" t="s">
        <v>2504</v>
      </c>
      <c r="D611" s="268" t="s">
        <v>1982</v>
      </c>
      <c r="E611" s="269">
        <v>119.37</v>
      </c>
    </row>
    <row r="612" spans="1:5" ht="15" customHeight="1" x14ac:dyDescent="0.2">
      <c r="A612" s="267">
        <v>43253</v>
      </c>
      <c r="B612" s="267" t="s">
        <v>19</v>
      </c>
      <c r="C612" s="267" t="s">
        <v>2505</v>
      </c>
      <c r="D612" s="268" t="s">
        <v>2014</v>
      </c>
      <c r="E612" s="269">
        <v>316.44</v>
      </c>
    </row>
    <row r="613" spans="1:5" x14ac:dyDescent="0.2">
      <c r="A613" s="267">
        <v>43287</v>
      </c>
      <c r="B613" s="267" t="s">
        <v>19</v>
      </c>
      <c r="C613" s="267" t="s">
        <v>2506</v>
      </c>
      <c r="D613" s="268" t="s">
        <v>2014</v>
      </c>
      <c r="E613" s="269">
        <v>4.46</v>
      </c>
    </row>
    <row r="614" spans="1:5" ht="15" customHeight="1" x14ac:dyDescent="0.2">
      <c r="A614" s="265">
        <v>433</v>
      </c>
      <c r="B614" s="267" t="s">
        <v>19</v>
      </c>
      <c r="C614" s="390" t="s">
        <v>2507</v>
      </c>
      <c r="D614" s="390"/>
      <c r="E614" s="390"/>
    </row>
    <row r="615" spans="1:5" ht="38.25" x14ac:dyDescent="0.2">
      <c r="A615" s="267">
        <v>43303</v>
      </c>
      <c r="B615" s="267" t="s">
        <v>19</v>
      </c>
      <c r="C615" s="267" t="s">
        <v>2508</v>
      </c>
      <c r="D615" s="268" t="s">
        <v>2014</v>
      </c>
      <c r="E615" s="269">
        <v>1.43</v>
      </c>
    </row>
    <row r="616" spans="1:5" ht="38.25" x14ac:dyDescent="0.2">
      <c r="A616" s="267">
        <v>43304</v>
      </c>
      <c r="B616" s="267" t="s">
        <v>19</v>
      </c>
      <c r="C616" s="267" t="s">
        <v>2509</v>
      </c>
      <c r="D616" s="268" t="s">
        <v>2014</v>
      </c>
      <c r="E616" s="269">
        <v>2.25</v>
      </c>
    </row>
    <row r="617" spans="1:5" ht="38.25" x14ac:dyDescent="0.2">
      <c r="A617" s="267">
        <v>43305</v>
      </c>
      <c r="B617" s="267" t="s">
        <v>19</v>
      </c>
      <c r="C617" s="267" t="s">
        <v>2510</v>
      </c>
      <c r="D617" s="268" t="s">
        <v>2014</v>
      </c>
      <c r="E617" s="269">
        <v>3.75</v>
      </c>
    </row>
    <row r="618" spans="1:5" ht="15" customHeight="1" x14ac:dyDescent="0.2">
      <c r="A618" s="267">
        <v>43306</v>
      </c>
      <c r="B618" s="267" t="s">
        <v>19</v>
      </c>
      <c r="C618" s="267" t="s">
        <v>2511</v>
      </c>
      <c r="D618" s="268" t="s">
        <v>2014</v>
      </c>
      <c r="E618" s="269">
        <v>5.33</v>
      </c>
    </row>
    <row r="619" spans="1:5" ht="25.5" x14ac:dyDescent="0.2">
      <c r="A619" s="267">
        <v>43387</v>
      </c>
      <c r="B619" s="267" t="s">
        <v>19</v>
      </c>
      <c r="C619" s="267" t="s">
        <v>2512</v>
      </c>
      <c r="D619" s="268" t="s">
        <v>2014</v>
      </c>
      <c r="E619" s="269">
        <v>13.47</v>
      </c>
    </row>
    <row r="620" spans="1:5" ht="15" customHeight="1" x14ac:dyDescent="0.2">
      <c r="A620" s="265">
        <v>434</v>
      </c>
      <c r="B620" s="267" t="s">
        <v>19</v>
      </c>
      <c r="C620" s="390" t="s">
        <v>2513</v>
      </c>
      <c r="D620" s="390"/>
      <c r="E620" s="390"/>
    </row>
    <row r="621" spans="1:5" ht="38.25" x14ac:dyDescent="0.2">
      <c r="A621" s="267">
        <v>43406</v>
      </c>
      <c r="B621" s="267" t="s">
        <v>19</v>
      </c>
      <c r="C621" s="267" t="s">
        <v>2514</v>
      </c>
      <c r="D621" s="268" t="s">
        <v>2014</v>
      </c>
      <c r="E621" s="269">
        <v>7.41</v>
      </c>
    </row>
    <row r="622" spans="1:5" ht="38.25" x14ac:dyDescent="0.2">
      <c r="A622" s="267">
        <v>43412</v>
      </c>
      <c r="B622" s="267" t="s">
        <v>19</v>
      </c>
      <c r="C622" s="267" t="s">
        <v>2515</v>
      </c>
      <c r="D622" s="268" t="s">
        <v>2014</v>
      </c>
      <c r="E622" s="269">
        <v>10.15</v>
      </c>
    </row>
    <row r="623" spans="1:5" ht="38.25" x14ac:dyDescent="0.2">
      <c r="A623" s="267">
        <v>43413</v>
      </c>
      <c r="B623" s="267" t="s">
        <v>19</v>
      </c>
      <c r="C623" s="267" t="s">
        <v>2516</v>
      </c>
      <c r="D623" s="268" t="s">
        <v>2014</v>
      </c>
      <c r="E623" s="269">
        <v>16.03</v>
      </c>
    </row>
    <row r="624" spans="1:5" ht="38.25" x14ac:dyDescent="0.2">
      <c r="A624" s="267">
        <v>43421</v>
      </c>
      <c r="B624" s="267" t="s">
        <v>19</v>
      </c>
      <c r="C624" s="267" t="s">
        <v>2517</v>
      </c>
      <c r="D624" s="268" t="s">
        <v>2014</v>
      </c>
      <c r="E624" s="269">
        <v>23.62</v>
      </c>
    </row>
    <row r="625" spans="1:5" ht="15" customHeight="1" x14ac:dyDescent="0.2">
      <c r="A625" s="267">
        <v>43441</v>
      </c>
      <c r="B625" s="267" t="s">
        <v>19</v>
      </c>
      <c r="C625" s="267" t="s">
        <v>2518</v>
      </c>
      <c r="D625" s="268" t="s">
        <v>2014</v>
      </c>
      <c r="E625" s="269">
        <v>1.79</v>
      </c>
    </row>
    <row r="626" spans="1:5" ht="38.25" x14ac:dyDescent="0.2">
      <c r="A626" s="267">
        <v>43496</v>
      </c>
      <c r="B626" s="267" t="s">
        <v>19</v>
      </c>
      <c r="C626" s="267" t="s">
        <v>2519</v>
      </c>
      <c r="D626" s="268" t="s">
        <v>2014</v>
      </c>
      <c r="E626" s="269">
        <v>10.74</v>
      </c>
    </row>
    <row r="627" spans="1:5" ht="15" customHeight="1" x14ac:dyDescent="0.2">
      <c r="A627" s="265">
        <v>437</v>
      </c>
      <c r="B627" s="267" t="s">
        <v>19</v>
      </c>
      <c r="C627" s="390" t="s">
        <v>2187</v>
      </c>
      <c r="D627" s="390"/>
      <c r="E627" s="390"/>
    </row>
    <row r="628" spans="1:5" ht="38.25" x14ac:dyDescent="0.2">
      <c r="A628" s="267">
        <v>43702</v>
      </c>
      <c r="B628" s="267" t="s">
        <v>19</v>
      </c>
      <c r="C628" s="267" t="s">
        <v>2520</v>
      </c>
      <c r="D628" s="268" t="s">
        <v>1977</v>
      </c>
      <c r="E628" s="269">
        <v>6.64</v>
      </c>
    </row>
    <row r="629" spans="1:5" ht="15" customHeight="1" x14ac:dyDescent="0.2">
      <c r="A629" s="267">
        <v>43792</v>
      </c>
      <c r="B629" s="267" t="s">
        <v>19</v>
      </c>
      <c r="C629" s="267" t="s">
        <v>2521</v>
      </c>
      <c r="D629" s="268" t="s">
        <v>1977</v>
      </c>
      <c r="E629" s="269">
        <v>3.7</v>
      </c>
    </row>
    <row r="630" spans="1:5" ht="25.5" x14ac:dyDescent="0.2">
      <c r="A630" s="267">
        <v>43795</v>
      </c>
      <c r="B630" s="267" t="s">
        <v>19</v>
      </c>
      <c r="C630" s="267" t="s">
        <v>2522</v>
      </c>
      <c r="D630" s="268" t="s">
        <v>1977</v>
      </c>
      <c r="E630" s="269">
        <v>3.16</v>
      </c>
    </row>
    <row r="631" spans="1:5" ht="15" customHeight="1" x14ac:dyDescent="0.2">
      <c r="A631" s="265">
        <v>438</v>
      </c>
      <c r="B631" s="267" t="s">
        <v>19</v>
      </c>
      <c r="C631" s="390" t="s">
        <v>2416</v>
      </c>
      <c r="D631" s="390"/>
      <c r="E631" s="390"/>
    </row>
    <row r="632" spans="1:5" ht="25.5" x14ac:dyDescent="0.2">
      <c r="A632" s="267">
        <v>43807</v>
      </c>
      <c r="B632" s="267" t="s">
        <v>19</v>
      </c>
      <c r="C632" s="267" t="s">
        <v>2523</v>
      </c>
      <c r="D632" s="268" t="s">
        <v>1977</v>
      </c>
      <c r="E632" s="269">
        <v>841.12</v>
      </c>
    </row>
    <row r="633" spans="1:5" ht="25.5" x14ac:dyDescent="0.2">
      <c r="A633" s="267">
        <v>43835</v>
      </c>
      <c r="B633" s="267" t="s">
        <v>19</v>
      </c>
      <c r="C633" s="267" t="s">
        <v>2524</v>
      </c>
      <c r="D633" s="268" t="s">
        <v>1977</v>
      </c>
      <c r="E633" s="269">
        <v>98.26</v>
      </c>
    </row>
    <row r="634" spans="1:5" ht="25.5" x14ac:dyDescent="0.2">
      <c r="A634" s="267">
        <v>43836</v>
      </c>
      <c r="B634" s="267" t="s">
        <v>19</v>
      </c>
      <c r="C634" s="267" t="s">
        <v>2525</v>
      </c>
      <c r="D634" s="268" t="s">
        <v>1977</v>
      </c>
      <c r="E634" s="269">
        <v>384.07</v>
      </c>
    </row>
    <row r="635" spans="1:5" ht="15" customHeight="1" x14ac:dyDescent="0.2">
      <c r="A635" s="267">
        <v>43837</v>
      </c>
      <c r="B635" s="267" t="s">
        <v>19</v>
      </c>
      <c r="C635" s="267" t="s">
        <v>2526</v>
      </c>
      <c r="D635" s="268" t="s">
        <v>1977</v>
      </c>
      <c r="E635" s="269">
        <v>722.16</v>
      </c>
    </row>
    <row r="636" spans="1:5" ht="25.5" x14ac:dyDescent="0.2">
      <c r="A636" s="267">
        <v>43838</v>
      </c>
      <c r="B636" s="267" t="s">
        <v>19</v>
      </c>
      <c r="C636" s="267" t="s">
        <v>2527</v>
      </c>
      <c r="D636" s="268" t="s">
        <v>1977</v>
      </c>
      <c r="E636" s="269">
        <v>722.16</v>
      </c>
    </row>
    <row r="637" spans="1:5" ht="15" customHeight="1" x14ac:dyDescent="0.2">
      <c r="A637" s="265">
        <v>440</v>
      </c>
      <c r="B637" s="267" t="s">
        <v>19</v>
      </c>
      <c r="C637" s="390" t="s">
        <v>2528</v>
      </c>
      <c r="D637" s="390"/>
      <c r="E637" s="390"/>
    </row>
    <row r="638" spans="1:5" ht="25.5" x14ac:dyDescent="0.2">
      <c r="A638" s="267">
        <v>44014</v>
      </c>
      <c r="B638" s="267" t="s">
        <v>19</v>
      </c>
      <c r="C638" s="267" t="s">
        <v>2529</v>
      </c>
      <c r="D638" s="268" t="s">
        <v>1977</v>
      </c>
      <c r="E638" s="269">
        <v>88.75</v>
      </c>
    </row>
    <row r="639" spans="1:5" ht="25.5" x14ac:dyDescent="0.2">
      <c r="A639" s="267">
        <v>44034</v>
      </c>
      <c r="B639" s="267" t="s">
        <v>19</v>
      </c>
      <c r="C639" s="267" t="s">
        <v>2530</v>
      </c>
      <c r="D639" s="268" t="s">
        <v>1977</v>
      </c>
      <c r="E639" s="269">
        <v>88.75</v>
      </c>
    </row>
    <row r="640" spans="1:5" ht="15" customHeight="1" x14ac:dyDescent="0.2">
      <c r="A640" s="267">
        <v>44059</v>
      </c>
      <c r="B640" s="267" t="s">
        <v>19</v>
      </c>
      <c r="C640" s="267" t="s">
        <v>2531</v>
      </c>
      <c r="D640" s="268" t="s">
        <v>1977</v>
      </c>
      <c r="E640" s="269">
        <v>88.75</v>
      </c>
    </row>
    <row r="641" spans="1:5" ht="25.5" x14ac:dyDescent="0.2">
      <c r="A641" s="267">
        <v>44097</v>
      </c>
      <c r="B641" s="267" t="s">
        <v>19</v>
      </c>
      <c r="C641" s="267" t="s">
        <v>2532</v>
      </c>
      <c r="D641" s="268" t="s">
        <v>1977</v>
      </c>
      <c r="E641" s="269">
        <v>105.11</v>
      </c>
    </row>
    <row r="642" spans="1:5" ht="15" customHeight="1" x14ac:dyDescent="0.2">
      <c r="A642" s="265">
        <v>441</v>
      </c>
      <c r="B642" s="267" t="s">
        <v>19</v>
      </c>
      <c r="C642" s="390" t="s">
        <v>2533</v>
      </c>
      <c r="D642" s="390"/>
      <c r="E642" s="390"/>
    </row>
    <row r="643" spans="1:5" ht="15" customHeight="1" x14ac:dyDescent="0.2">
      <c r="A643" s="267">
        <v>44112</v>
      </c>
      <c r="B643" s="267" t="s">
        <v>19</v>
      </c>
      <c r="C643" s="267" t="s">
        <v>2534</v>
      </c>
      <c r="D643" s="268" t="s">
        <v>1977</v>
      </c>
      <c r="E643" s="269">
        <v>105.11</v>
      </c>
    </row>
    <row r="644" spans="1:5" x14ac:dyDescent="0.2">
      <c r="A644" s="267">
        <v>44128</v>
      </c>
      <c r="B644" s="267" t="s">
        <v>19</v>
      </c>
      <c r="C644" s="267" t="s">
        <v>2535</v>
      </c>
      <c r="D644" s="268" t="s">
        <v>1977</v>
      </c>
      <c r="E644" s="269">
        <v>105.11</v>
      </c>
    </row>
    <row r="645" spans="1:5" ht="15" customHeight="1" x14ac:dyDescent="0.2">
      <c r="A645" s="265">
        <v>444</v>
      </c>
      <c r="B645" s="267" t="s">
        <v>19</v>
      </c>
      <c r="C645" s="390" t="s">
        <v>2536</v>
      </c>
      <c r="D645" s="390"/>
      <c r="E645" s="390"/>
    </row>
    <row r="646" spans="1:5" ht="38.25" x14ac:dyDescent="0.2">
      <c r="A646" s="267">
        <v>44481</v>
      </c>
      <c r="B646" s="267" t="s">
        <v>19</v>
      </c>
      <c r="C646" s="267" t="s">
        <v>2537</v>
      </c>
      <c r="D646" s="268" t="s">
        <v>1977</v>
      </c>
      <c r="E646" s="270">
        <v>1135.02</v>
      </c>
    </row>
    <row r="647" spans="1:5" ht="15" customHeight="1" x14ac:dyDescent="0.2">
      <c r="A647" s="265">
        <v>445</v>
      </c>
      <c r="B647" s="267" t="s">
        <v>19</v>
      </c>
      <c r="C647" s="390" t="s">
        <v>227</v>
      </c>
      <c r="D647" s="390"/>
      <c r="E647" s="390"/>
    </row>
    <row r="648" spans="1:5" ht="25.5" x14ac:dyDescent="0.2">
      <c r="A648" s="267">
        <v>44561</v>
      </c>
      <c r="B648" s="267" t="s">
        <v>19</v>
      </c>
      <c r="C648" s="267" t="s">
        <v>2538</v>
      </c>
      <c r="D648" s="268" t="s">
        <v>1977</v>
      </c>
      <c r="E648" s="269">
        <v>365.47</v>
      </c>
    </row>
    <row r="649" spans="1:5" ht="15" customHeight="1" x14ac:dyDescent="0.2">
      <c r="A649" s="267">
        <v>44562</v>
      </c>
      <c r="B649" s="267" t="s">
        <v>19</v>
      </c>
      <c r="C649" s="267" t="s">
        <v>2539</v>
      </c>
      <c r="D649" s="268" t="s">
        <v>1977</v>
      </c>
      <c r="E649" s="269">
        <v>189.31</v>
      </c>
    </row>
    <row r="650" spans="1:5" ht="38.25" x14ac:dyDescent="0.2">
      <c r="A650" s="267">
        <v>44582</v>
      </c>
      <c r="B650" s="267" t="s">
        <v>19</v>
      </c>
      <c r="C650" s="267" t="s">
        <v>2540</v>
      </c>
      <c r="D650" s="268" t="s">
        <v>1977</v>
      </c>
      <c r="E650" s="269">
        <v>370.48</v>
      </c>
    </row>
    <row r="651" spans="1:5" ht="15" customHeight="1" x14ac:dyDescent="0.2">
      <c r="A651" s="265">
        <v>446</v>
      </c>
      <c r="B651" s="267" t="s">
        <v>19</v>
      </c>
      <c r="C651" s="390" t="s">
        <v>2536</v>
      </c>
      <c r="D651" s="390"/>
      <c r="E651" s="390"/>
    </row>
    <row r="652" spans="1:5" ht="25.5" x14ac:dyDescent="0.2">
      <c r="A652" s="267">
        <v>44624</v>
      </c>
      <c r="B652" s="267" t="s">
        <v>19</v>
      </c>
      <c r="C652" s="267" t="s">
        <v>2541</v>
      </c>
      <c r="D652" s="268" t="s">
        <v>1977</v>
      </c>
      <c r="E652" s="269">
        <v>116.44</v>
      </c>
    </row>
    <row r="653" spans="1:5" ht="25.5" x14ac:dyDescent="0.2">
      <c r="A653" s="267">
        <v>44659</v>
      </c>
      <c r="B653" s="267" t="s">
        <v>19</v>
      </c>
      <c r="C653" s="267" t="s">
        <v>2542</v>
      </c>
      <c r="D653" s="268" t="s">
        <v>1977</v>
      </c>
      <c r="E653" s="269">
        <v>10.58</v>
      </c>
    </row>
    <row r="654" spans="1:5" ht="25.5" x14ac:dyDescent="0.2">
      <c r="A654" s="267">
        <v>44660</v>
      </c>
      <c r="B654" s="267" t="s">
        <v>19</v>
      </c>
      <c r="C654" s="267" t="s">
        <v>2543</v>
      </c>
      <c r="D654" s="268" t="s">
        <v>1977</v>
      </c>
      <c r="E654" s="269">
        <v>10.58</v>
      </c>
    </row>
    <row r="655" spans="1:5" ht="25.5" x14ac:dyDescent="0.2">
      <c r="A655" s="267">
        <v>44661</v>
      </c>
      <c r="B655" s="267" t="s">
        <v>19</v>
      </c>
      <c r="C655" s="267" t="s">
        <v>2544</v>
      </c>
      <c r="D655" s="268" t="s">
        <v>1977</v>
      </c>
      <c r="E655" s="269">
        <v>10.58</v>
      </c>
    </row>
    <row r="656" spans="1:5" ht="25.5" x14ac:dyDescent="0.2">
      <c r="A656" s="267">
        <v>44662</v>
      </c>
      <c r="B656" s="267" t="s">
        <v>19</v>
      </c>
      <c r="C656" s="267" t="s">
        <v>2545</v>
      </c>
      <c r="D656" s="268" t="s">
        <v>1977</v>
      </c>
      <c r="E656" s="269">
        <v>10.58</v>
      </c>
    </row>
    <row r="657" spans="1:5" ht="25.5" x14ac:dyDescent="0.2">
      <c r="A657" s="267">
        <v>44663</v>
      </c>
      <c r="B657" s="267" t="s">
        <v>19</v>
      </c>
      <c r="C657" s="267" t="s">
        <v>2546</v>
      </c>
      <c r="D657" s="268" t="s">
        <v>1977</v>
      </c>
      <c r="E657" s="269">
        <v>13.46</v>
      </c>
    </row>
    <row r="658" spans="1:5" ht="25.5" x14ac:dyDescent="0.2">
      <c r="A658" s="267">
        <v>44664</v>
      </c>
      <c r="B658" s="267" t="s">
        <v>19</v>
      </c>
      <c r="C658" s="267" t="s">
        <v>2547</v>
      </c>
      <c r="D658" s="268" t="s">
        <v>1977</v>
      </c>
      <c r="E658" s="269">
        <v>35.18</v>
      </c>
    </row>
    <row r="659" spans="1:5" ht="25.5" x14ac:dyDescent="0.2">
      <c r="A659" s="267">
        <v>44665</v>
      </c>
      <c r="B659" s="267" t="s">
        <v>19</v>
      </c>
      <c r="C659" s="267" t="s">
        <v>2548</v>
      </c>
      <c r="D659" s="268" t="s">
        <v>1977</v>
      </c>
      <c r="E659" s="269">
        <v>35.18</v>
      </c>
    </row>
    <row r="660" spans="1:5" ht="25.5" x14ac:dyDescent="0.2">
      <c r="A660" s="267">
        <v>44666</v>
      </c>
      <c r="B660" s="267" t="s">
        <v>19</v>
      </c>
      <c r="C660" s="267" t="s">
        <v>2549</v>
      </c>
      <c r="D660" s="268" t="s">
        <v>1977</v>
      </c>
      <c r="E660" s="269">
        <v>35.18</v>
      </c>
    </row>
    <row r="661" spans="1:5" ht="25.5" x14ac:dyDescent="0.2">
      <c r="A661" s="267">
        <v>44667</v>
      </c>
      <c r="B661" s="267" t="s">
        <v>19</v>
      </c>
      <c r="C661" s="267" t="s">
        <v>2550</v>
      </c>
      <c r="D661" s="268" t="s">
        <v>1977</v>
      </c>
      <c r="E661" s="269">
        <v>35.18</v>
      </c>
    </row>
    <row r="662" spans="1:5" ht="25.5" x14ac:dyDescent="0.2">
      <c r="A662" s="267">
        <v>44668</v>
      </c>
      <c r="B662" s="267" t="s">
        <v>19</v>
      </c>
      <c r="C662" s="267" t="s">
        <v>2551</v>
      </c>
      <c r="D662" s="268" t="s">
        <v>1977</v>
      </c>
      <c r="E662" s="269">
        <v>38.51</v>
      </c>
    </row>
    <row r="663" spans="1:5" ht="25.5" x14ac:dyDescent="0.2">
      <c r="A663" s="267">
        <v>44669</v>
      </c>
      <c r="B663" s="267" t="s">
        <v>19</v>
      </c>
      <c r="C663" s="267" t="s">
        <v>2552</v>
      </c>
      <c r="D663" s="268" t="s">
        <v>1977</v>
      </c>
      <c r="E663" s="269">
        <v>42.84</v>
      </c>
    </row>
    <row r="664" spans="1:5" ht="25.5" x14ac:dyDescent="0.2">
      <c r="A664" s="267">
        <v>44670</v>
      </c>
      <c r="B664" s="267" t="s">
        <v>19</v>
      </c>
      <c r="C664" s="267" t="s">
        <v>2553</v>
      </c>
      <c r="D664" s="268" t="s">
        <v>1977</v>
      </c>
      <c r="E664" s="269">
        <v>48.7</v>
      </c>
    </row>
    <row r="665" spans="1:5" ht="25.5" x14ac:dyDescent="0.2">
      <c r="A665" s="267">
        <v>44671</v>
      </c>
      <c r="B665" s="267" t="s">
        <v>19</v>
      </c>
      <c r="C665" s="267" t="s">
        <v>2554</v>
      </c>
      <c r="D665" s="268" t="s">
        <v>1977</v>
      </c>
      <c r="E665" s="269">
        <v>48.7</v>
      </c>
    </row>
    <row r="666" spans="1:5" ht="25.5" x14ac:dyDescent="0.2">
      <c r="A666" s="267">
        <v>44672</v>
      </c>
      <c r="B666" s="267" t="s">
        <v>19</v>
      </c>
      <c r="C666" s="267" t="s">
        <v>2555</v>
      </c>
      <c r="D666" s="268" t="s">
        <v>1977</v>
      </c>
      <c r="E666" s="269">
        <v>48.7</v>
      </c>
    </row>
    <row r="667" spans="1:5" ht="25.5" x14ac:dyDescent="0.2">
      <c r="A667" s="267">
        <v>44673</v>
      </c>
      <c r="B667" s="267" t="s">
        <v>19</v>
      </c>
      <c r="C667" s="267" t="s">
        <v>2556</v>
      </c>
      <c r="D667" s="268" t="s">
        <v>1977</v>
      </c>
      <c r="E667" s="269">
        <v>48.7</v>
      </c>
    </row>
    <row r="668" spans="1:5" ht="25.5" x14ac:dyDescent="0.2">
      <c r="A668" s="267">
        <v>44674</v>
      </c>
      <c r="B668" s="267" t="s">
        <v>19</v>
      </c>
      <c r="C668" s="267" t="s">
        <v>2557</v>
      </c>
      <c r="D668" s="268" t="s">
        <v>1977</v>
      </c>
      <c r="E668" s="269">
        <v>51.66</v>
      </c>
    </row>
    <row r="669" spans="1:5" ht="25.5" x14ac:dyDescent="0.2">
      <c r="A669" s="267">
        <v>44675</v>
      </c>
      <c r="B669" s="267" t="s">
        <v>19</v>
      </c>
      <c r="C669" s="267" t="s">
        <v>2558</v>
      </c>
      <c r="D669" s="268" t="s">
        <v>1977</v>
      </c>
      <c r="E669" s="269">
        <v>51.66</v>
      </c>
    </row>
    <row r="670" spans="1:5" ht="15" customHeight="1" x14ac:dyDescent="0.2">
      <c r="A670" s="267">
        <v>44676</v>
      </c>
      <c r="B670" s="267" t="s">
        <v>19</v>
      </c>
      <c r="C670" s="267" t="s">
        <v>2559</v>
      </c>
      <c r="D670" s="268" t="s">
        <v>1977</v>
      </c>
      <c r="E670" s="269">
        <v>128.71</v>
      </c>
    </row>
    <row r="671" spans="1:5" ht="25.5" x14ac:dyDescent="0.2">
      <c r="A671" s="267">
        <v>44680</v>
      </c>
      <c r="B671" s="267" t="s">
        <v>19</v>
      </c>
      <c r="C671" s="267" t="s">
        <v>2560</v>
      </c>
      <c r="D671" s="268" t="s">
        <v>1977</v>
      </c>
      <c r="E671" s="269">
        <v>110.88</v>
      </c>
    </row>
    <row r="672" spans="1:5" ht="15" customHeight="1" x14ac:dyDescent="0.2">
      <c r="A672" s="265">
        <v>447</v>
      </c>
      <c r="B672" s="267" t="s">
        <v>19</v>
      </c>
      <c r="C672" s="390" t="s">
        <v>2536</v>
      </c>
      <c r="D672" s="390"/>
      <c r="E672" s="390"/>
    </row>
    <row r="673" spans="1:5" ht="25.5" x14ac:dyDescent="0.2">
      <c r="A673" s="267">
        <v>44711</v>
      </c>
      <c r="B673" s="267" t="s">
        <v>19</v>
      </c>
      <c r="C673" s="267" t="s">
        <v>2561</v>
      </c>
      <c r="D673" s="268" t="s">
        <v>1977</v>
      </c>
      <c r="E673" s="269">
        <v>148.38</v>
      </c>
    </row>
    <row r="674" spans="1:5" ht="25.5" x14ac:dyDescent="0.2">
      <c r="A674" s="267">
        <v>44712</v>
      </c>
      <c r="B674" s="267" t="s">
        <v>19</v>
      </c>
      <c r="C674" s="267" t="s">
        <v>2562</v>
      </c>
      <c r="D674" s="268" t="s">
        <v>1977</v>
      </c>
      <c r="E674" s="269">
        <v>60.39</v>
      </c>
    </row>
    <row r="675" spans="1:5" ht="25.5" x14ac:dyDescent="0.2">
      <c r="A675" s="267">
        <v>44715</v>
      </c>
      <c r="B675" s="267" t="s">
        <v>19</v>
      </c>
      <c r="C675" s="267" t="s">
        <v>2563</v>
      </c>
      <c r="D675" s="268" t="s">
        <v>1977</v>
      </c>
      <c r="E675" s="269">
        <v>10.58</v>
      </c>
    </row>
    <row r="676" spans="1:5" ht="25.5" x14ac:dyDescent="0.2">
      <c r="A676" s="267">
        <v>44734</v>
      </c>
      <c r="B676" s="267" t="s">
        <v>19</v>
      </c>
      <c r="C676" s="267" t="s">
        <v>2564</v>
      </c>
      <c r="D676" s="268" t="s">
        <v>1977</v>
      </c>
      <c r="E676" s="269">
        <v>198.97</v>
      </c>
    </row>
    <row r="677" spans="1:5" ht="25.5" x14ac:dyDescent="0.2">
      <c r="A677" s="267">
        <v>44740</v>
      </c>
      <c r="B677" s="267" t="s">
        <v>19</v>
      </c>
      <c r="C677" s="267" t="s">
        <v>2565</v>
      </c>
      <c r="D677" s="268" t="s">
        <v>1977</v>
      </c>
      <c r="E677" s="269">
        <v>16.14</v>
      </c>
    </row>
    <row r="678" spans="1:5" ht="25.5" x14ac:dyDescent="0.2">
      <c r="A678" s="267">
        <v>44760</v>
      </c>
      <c r="B678" s="267" t="s">
        <v>19</v>
      </c>
      <c r="C678" s="267" t="s">
        <v>2566</v>
      </c>
      <c r="D678" s="268" t="s">
        <v>1977</v>
      </c>
      <c r="E678" s="269">
        <v>21.37</v>
      </c>
    </row>
    <row r="679" spans="1:5" ht="15" customHeight="1" x14ac:dyDescent="0.2">
      <c r="A679" s="267">
        <v>44781</v>
      </c>
      <c r="B679" s="267" t="s">
        <v>19</v>
      </c>
      <c r="C679" s="267" t="s">
        <v>2567</v>
      </c>
      <c r="D679" s="268" t="s">
        <v>1977</v>
      </c>
      <c r="E679" s="269">
        <v>13.57</v>
      </c>
    </row>
    <row r="680" spans="1:5" ht="38.25" x14ac:dyDescent="0.2">
      <c r="A680" s="267">
        <v>44793</v>
      </c>
      <c r="B680" s="267" t="s">
        <v>19</v>
      </c>
      <c r="C680" s="267" t="s">
        <v>2568</v>
      </c>
      <c r="D680" s="268" t="s">
        <v>1977</v>
      </c>
      <c r="E680" s="269">
        <v>441.8</v>
      </c>
    </row>
    <row r="681" spans="1:5" ht="15" customHeight="1" x14ac:dyDescent="0.2">
      <c r="A681" s="265">
        <v>448</v>
      </c>
      <c r="B681" s="267" t="s">
        <v>19</v>
      </c>
      <c r="C681" s="390" t="s">
        <v>2536</v>
      </c>
      <c r="D681" s="390"/>
      <c r="E681" s="390"/>
    </row>
    <row r="682" spans="1:5" ht="38.25" x14ac:dyDescent="0.2">
      <c r="A682" s="267">
        <v>44805</v>
      </c>
      <c r="B682" s="267" t="s">
        <v>19</v>
      </c>
      <c r="C682" s="267" t="s">
        <v>2569</v>
      </c>
      <c r="D682" s="268" t="s">
        <v>1977</v>
      </c>
      <c r="E682" s="269">
        <v>441.8</v>
      </c>
    </row>
    <row r="683" spans="1:5" ht="25.5" x14ac:dyDescent="0.2">
      <c r="A683" s="267">
        <v>44808</v>
      </c>
      <c r="B683" s="267" t="s">
        <v>19</v>
      </c>
      <c r="C683" s="267" t="s">
        <v>2570</v>
      </c>
      <c r="D683" s="268" t="s">
        <v>1977</v>
      </c>
      <c r="E683" s="269">
        <v>30.98</v>
      </c>
    </row>
    <row r="684" spans="1:5" ht="25.5" x14ac:dyDescent="0.2">
      <c r="A684" s="267">
        <v>44833</v>
      </c>
      <c r="B684" s="267" t="s">
        <v>19</v>
      </c>
      <c r="C684" s="267" t="s">
        <v>2571</v>
      </c>
      <c r="D684" s="268" t="s">
        <v>1977</v>
      </c>
      <c r="E684" s="269">
        <v>24.46</v>
      </c>
    </row>
    <row r="685" spans="1:5" ht="25.5" x14ac:dyDescent="0.2">
      <c r="A685" s="267">
        <v>44851</v>
      </c>
      <c r="B685" s="267" t="s">
        <v>19</v>
      </c>
      <c r="C685" s="267" t="s">
        <v>2572</v>
      </c>
      <c r="D685" s="268" t="s">
        <v>1977</v>
      </c>
      <c r="E685" s="269">
        <v>33.96</v>
      </c>
    </row>
    <row r="686" spans="1:5" ht="15" customHeight="1" x14ac:dyDescent="0.2">
      <c r="A686" s="267">
        <v>44852</v>
      </c>
      <c r="B686" s="267" t="s">
        <v>19</v>
      </c>
      <c r="C686" s="267" t="s">
        <v>2573</v>
      </c>
      <c r="D686" s="268" t="s">
        <v>1977</v>
      </c>
      <c r="E686" s="269">
        <v>47.94</v>
      </c>
    </row>
    <row r="687" spans="1:5" ht="25.5" x14ac:dyDescent="0.2">
      <c r="A687" s="267">
        <v>44871</v>
      </c>
      <c r="B687" s="267" t="s">
        <v>19</v>
      </c>
      <c r="C687" s="267" t="s">
        <v>2574</v>
      </c>
      <c r="D687" s="268" t="s">
        <v>1977</v>
      </c>
      <c r="E687" s="269">
        <v>77.569999999999993</v>
      </c>
    </row>
    <row r="688" spans="1:5" ht="15" customHeight="1" x14ac:dyDescent="0.2">
      <c r="A688" s="265">
        <v>449</v>
      </c>
      <c r="B688" s="267" t="s">
        <v>19</v>
      </c>
      <c r="C688" s="390" t="s">
        <v>2575</v>
      </c>
      <c r="D688" s="390"/>
      <c r="E688" s="390"/>
    </row>
    <row r="689" spans="1:5" ht="25.5" x14ac:dyDescent="0.2">
      <c r="A689" s="267">
        <v>44905</v>
      </c>
      <c r="B689" s="267" t="s">
        <v>19</v>
      </c>
      <c r="C689" s="267" t="s">
        <v>2576</v>
      </c>
      <c r="D689" s="268" t="s">
        <v>1977</v>
      </c>
      <c r="E689" s="269">
        <v>87.73</v>
      </c>
    </row>
    <row r="690" spans="1:5" ht="25.5" x14ac:dyDescent="0.2">
      <c r="A690" s="267">
        <v>44924</v>
      </c>
      <c r="B690" s="267" t="s">
        <v>19</v>
      </c>
      <c r="C690" s="267" t="s">
        <v>2577</v>
      </c>
      <c r="D690" s="268" t="s">
        <v>1977</v>
      </c>
      <c r="E690" s="269">
        <v>466.7</v>
      </c>
    </row>
    <row r="691" spans="1:5" ht="15" customHeight="1" x14ac:dyDescent="0.2">
      <c r="A691" s="267">
        <v>44951</v>
      </c>
      <c r="B691" s="267" t="s">
        <v>19</v>
      </c>
      <c r="C691" s="267" t="s">
        <v>2578</v>
      </c>
      <c r="D691" s="268" t="s">
        <v>1977</v>
      </c>
      <c r="E691" s="269">
        <v>30.98</v>
      </c>
    </row>
    <row r="692" spans="1:5" ht="25.5" x14ac:dyDescent="0.2">
      <c r="A692" s="267">
        <v>44960</v>
      </c>
      <c r="B692" s="267" t="s">
        <v>19</v>
      </c>
      <c r="C692" s="267" t="s">
        <v>2579</v>
      </c>
      <c r="D692" s="268" t="s">
        <v>1977</v>
      </c>
      <c r="E692" s="269">
        <v>381.77</v>
      </c>
    </row>
    <row r="693" spans="1:5" ht="15" customHeight="1" x14ac:dyDescent="0.2">
      <c r="A693" s="265">
        <v>450</v>
      </c>
      <c r="B693" s="267" t="s">
        <v>19</v>
      </c>
      <c r="C693" s="390" t="s">
        <v>2466</v>
      </c>
      <c r="D693" s="390"/>
      <c r="E693" s="390"/>
    </row>
    <row r="694" spans="1:5" ht="25.5" x14ac:dyDescent="0.2">
      <c r="A694" s="267">
        <v>45001</v>
      </c>
      <c r="B694" s="267" t="s">
        <v>19</v>
      </c>
      <c r="C694" s="267" t="s">
        <v>2580</v>
      </c>
      <c r="D694" s="268" t="s">
        <v>1977</v>
      </c>
      <c r="E694" s="269">
        <v>24.42</v>
      </c>
    </row>
    <row r="695" spans="1:5" ht="25.5" x14ac:dyDescent="0.2">
      <c r="A695" s="267">
        <v>45002</v>
      </c>
      <c r="B695" s="267" t="s">
        <v>19</v>
      </c>
      <c r="C695" s="267" t="s">
        <v>2581</v>
      </c>
      <c r="D695" s="268" t="s">
        <v>1977</v>
      </c>
      <c r="E695" s="269">
        <v>44.38</v>
      </c>
    </row>
    <row r="696" spans="1:5" ht="25.5" x14ac:dyDescent="0.2">
      <c r="A696" s="267">
        <v>45003</v>
      </c>
      <c r="B696" s="267" t="s">
        <v>19</v>
      </c>
      <c r="C696" s="267" t="s">
        <v>2582</v>
      </c>
      <c r="D696" s="268" t="s">
        <v>1977</v>
      </c>
      <c r="E696" s="269">
        <v>89.41</v>
      </c>
    </row>
    <row r="697" spans="1:5" ht="25.5" x14ac:dyDescent="0.2">
      <c r="A697" s="267">
        <v>45005</v>
      </c>
      <c r="B697" s="267" t="s">
        <v>19</v>
      </c>
      <c r="C697" s="267" t="s">
        <v>2583</v>
      </c>
      <c r="D697" s="268" t="s">
        <v>1977</v>
      </c>
      <c r="E697" s="269">
        <v>138.94999999999999</v>
      </c>
    </row>
    <row r="698" spans="1:5" ht="38.25" x14ac:dyDescent="0.2">
      <c r="A698" s="267">
        <v>45035</v>
      </c>
      <c r="B698" s="267" t="s">
        <v>19</v>
      </c>
      <c r="C698" s="267" t="s">
        <v>2584</v>
      </c>
      <c r="D698" s="268" t="s">
        <v>1977</v>
      </c>
      <c r="E698" s="269">
        <v>95.82</v>
      </c>
    </row>
    <row r="699" spans="1:5" ht="38.25" x14ac:dyDescent="0.2">
      <c r="A699" s="267">
        <v>45037</v>
      </c>
      <c r="B699" s="267" t="s">
        <v>19</v>
      </c>
      <c r="C699" s="267" t="s">
        <v>2585</v>
      </c>
      <c r="D699" s="268" t="s">
        <v>1977</v>
      </c>
      <c r="E699" s="269">
        <v>348.9</v>
      </c>
    </row>
    <row r="700" spans="1:5" ht="38.25" x14ac:dyDescent="0.2">
      <c r="A700" s="267">
        <v>45038</v>
      </c>
      <c r="B700" s="267" t="s">
        <v>19</v>
      </c>
      <c r="C700" s="267" t="s">
        <v>2586</v>
      </c>
      <c r="D700" s="268" t="s">
        <v>1977</v>
      </c>
      <c r="E700" s="269">
        <v>584.5</v>
      </c>
    </row>
    <row r="701" spans="1:5" ht="25.5" x14ac:dyDescent="0.2">
      <c r="A701" s="267">
        <v>45040</v>
      </c>
      <c r="B701" s="267" t="s">
        <v>19</v>
      </c>
      <c r="C701" s="267" t="s">
        <v>2587</v>
      </c>
      <c r="D701" s="268" t="s">
        <v>1977</v>
      </c>
      <c r="E701" s="270">
        <v>2367.9</v>
      </c>
    </row>
    <row r="702" spans="1:5" ht="15" customHeight="1" x14ac:dyDescent="0.2">
      <c r="A702" s="267">
        <v>45044</v>
      </c>
      <c r="B702" s="267" t="s">
        <v>19</v>
      </c>
      <c r="C702" s="267" t="s">
        <v>2588</v>
      </c>
      <c r="D702" s="268" t="s">
        <v>1977</v>
      </c>
      <c r="E702" s="269">
        <v>53.71</v>
      </c>
    </row>
    <row r="703" spans="1:5" x14ac:dyDescent="0.2">
      <c r="A703" s="267">
        <v>45067</v>
      </c>
      <c r="B703" s="267" t="s">
        <v>19</v>
      </c>
      <c r="C703" s="267" t="s">
        <v>2589</v>
      </c>
      <c r="D703" s="268" t="s">
        <v>1977</v>
      </c>
      <c r="E703" s="269">
        <v>33.380000000000003</v>
      </c>
    </row>
    <row r="704" spans="1:5" ht="15" customHeight="1" x14ac:dyDescent="0.2">
      <c r="A704" s="265">
        <v>451</v>
      </c>
      <c r="B704" s="267" t="s">
        <v>19</v>
      </c>
      <c r="C704" s="390" t="s">
        <v>2590</v>
      </c>
      <c r="D704" s="390"/>
      <c r="E704" s="390"/>
    </row>
    <row r="705" spans="1:5" ht="25.5" x14ac:dyDescent="0.2">
      <c r="A705" s="267">
        <v>45104</v>
      </c>
      <c r="B705" s="267" t="s">
        <v>19</v>
      </c>
      <c r="C705" s="267" t="s">
        <v>2591</v>
      </c>
      <c r="D705" s="268" t="s">
        <v>1977</v>
      </c>
      <c r="E705" s="269">
        <v>2.6</v>
      </c>
    </row>
    <row r="706" spans="1:5" ht="15" customHeight="1" x14ac:dyDescent="0.2">
      <c r="A706" s="265">
        <v>452</v>
      </c>
      <c r="B706" s="267" t="s">
        <v>19</v>
      </c>
      <c r="C706" s="390" t="s">
        <v>2590</v>
      </c>
      <c r="D706" s="390"/>
      <c r="E706" s="390"/>
    </row>
    <row r="707" spans="1:5" ht="38.25" x14ac:dyDescent="0.2">
      <c r="A707" s="267">
        <v>45270</v>
      </c>
      <c r="B707" s="267" t="s">
        <v>19</v>
      </c>
      <c r="C707" s="267" t="s">
        <v>2592</v>
      </c>
      <c r="D707" s="268" t="s">
        <v>1977</v>
      </c>
      <c r="E707" s="269">
        <v>16.59</v>
      </c>
    </row>
    <row r="708" spans="1:5" ht="15" customHeight="1" x14ac:dyDescent="0.2">
      <c r="A708" s="265">
        <v>454</v>
      </c>
      <c r="B708" s="267" t="s">
        <v>19</v>
      </c>
      <c r="C708" s="390" t="s">
        <v>190</v>
      </c>
      <c r="D708" s="390"/>
      <c r="E708" s="390"/>
    </row>
    <row r="709" spans="1:5" ht="25.5" x14ac:dyDescent="0.2">
      <c r="A709" s="267">
        <v>45442</v>
      </c>
      <c r="B709" s="267" t="s">
        <v>19</v>
      </c>
      <c r="C709" s="267" t="s">
        <v>2593</v>
      </c>
      <c r="D709" s="268" t="s">
        <v>1977</v>
      </c>
      <c r="E709" s="270">
        <v>2809.11</v>
      </c>
    </row>
    <row r="710" spans="1:5" ht="51" x14ac:dyDescent="0.2">
      <c r="A710" s="267">
        <v>45454</v>
      </c>
      <c r="B710" s="267" t="s">
        <v>19</v>
      </c>
      <c r="C710" s="267" t="s">
        <v>2594</v>
      </c>
      <c r="D710" s="268" t="s">
        <v>1977</v>
      </c>
      <c r="E710" s="270">
        <v>13997.85</v>
      </c>
    </row>
    <row r="711" spans="1:5" ht="51" x14ac:dyDescent="0.2">
      <c r="A711" s="267">
        <v>45472</v>
      </c>
      <c r="B711" s="267" t="s">
        <v>19</v>
      </c>
      <c r="C711" s="267" t="s">
        <v>2595</v>
      </c>
      <c r="D711" s="268" t="s">
        <v>1977</v>
      </c>
      <c r="E711" s="270">
        <v>3933.19</v>
      </c>
    </row>
    <row r="712" spans="1:5" ht="15" customHeight="1" x14ac:dyDescent="0.2">
      <c r="A712" s="267">
        <v>45473</v>
      </c>
      <c r="B712" s="267" t="s">
        <v>19</v>
      </c>
      <c r="C712" s="267" t="s">
        <v>2596</v>
      </c>
      <c r="D712" s="268" t="s">
        <v>1977</v>
      </c>
      <c r="E712" s="270">
        <v>2305.92</v>
      </c>
    </row>
    <row r="713" spans="1:5" ht="51" x14ac:dyDescent="0.2">
      <c r="A713" s="267">
        <v>45484</v>
      </c>
      <c r="B713" s="267" t="s">
        <v>19</v>
      </c>
      <c r="C713" s="267" t="s">
        <v>2597</v>
      </c>
      <c r="D713" s="268" t="s">
        <v>1977</v>
      </c>
      <c r="E713" s="270">
        <v>6652.19</v>
      </c>
    </row>
    <row r="714" spans="1:5" ht="15" customHeight="1" x14ac:dyDescent="0.2">
      <c r="A714" s="265">
        <v>455</v>
      </c>
      <c r="B714" s="267" t="s">
        <v>19</v>
      </c>
      <c r="C714" s="390" t="s">
        <v>2598</v>
      </c>
      <c r="D714" s="390"/>
      <c r="E714" s="390"/>
    </row>
    <row r="715" spans="1:5" ht="25.5" x14ac:dyDescent="0.2">
      <c r="A715" s="267">
        <v>45501</v>
      </c>
      <c r="B715" s="267" t="s">
        <v>19</v>
      </c>
      <c r="C715" s="267" t="s">
        <v>2599</v>
      </c>
      <c r="D715" s="268" t="s">
        <v>1977</v>
      </c>
      <c r="E715" s="269">
        <v>14.24</v>
      </c>
    </row>
    <row r="716" spans="1:5" ht="25.5" x14ac:dyDescent="0.2">
      <c r="A716" s="267">
        <v>45502</v>
      </c>
      <c r="B716" s="267" t="s">
        <v>19</v>
      </c>
      <c r="C716" s="267" t="s">
        <v>2600</v>
      </c>
      <c r="D716" s="268" t="s">
        <v>1977</v>
      </c>
      <c r="E716" s="269">
        <v>18.54</v>
      </c>
    </row>
    <row r="717" spans="1:5" ht="25.5" x14ac:dyDescent="0.2">
      <c r="A717" s="267">
        <v>45505</v>
      </c>
      <c r="B717" s="267" t="s">
        <v>19</v>
      </c>
      <c r="C717" s="267" t="s">
        <v>2601</v>
      </c>
      <c r="D717" s="268" t="s">
        <v>1977</v>
      </c>
      <c r="E717" s="269">
        <v>17.010000000000002</v>
      </c>
    </row>
    <row r="718" spans="1:5" ht="25.5" x14ac:dyDescent="0.2">
      <c r="A718" s="267">
        <v>45519</v>
      </c>
      <c r="B718" s="267" t="s">
        <v>19</v>
      </c>
      <c r="C718" s="267" t="s">
        <v>2602</v>
      </c>
      <c r="D718" s="268" t="s">
        <v>1977</v>
      </c>
      <c r="E718" s="269">
        <v>23.4</v>
      </c>
    </row>
    <row r="719" spans="1:5" ht="25.5" x14ac:dyDescent="0.2">
      <c r="A719" s="267">
        <v>45520</v>
      </c>
      <c r="B719" s="267" t="s">
        <v>19</v>
      </c>
      <c r="C719" s="267" t="s">
        <v>2603</v>
      </c>
      <c r="D719" s="268" t="s">
        <v>1977</v>
      </c>
      <c r="E719" s="269">
        <v>21.12</v>
      </c>
    </row>
    <row r="720" spans="1:5" ht="25.5" x14ac:dyDescent="0.2">
      <c r="A720" s="267">
        <v>45523</v>
      </c>
      <c r="B720" s="267" t="s">
        <v>19</v>
      </c>
      <c r="C720" s="267" t="s">
        <v>2604</v>
      </c>
      <c r="D720" s="268" t="s">
        <v>1977</v>
      </c>
      <c r="E720" s="269">
        <v>30.72</v>
      </c>
    </row>
    <row r="721" spans="1:5" ht="15" customHeight="1" x14ac:dyDescent="0.2">
      <c r="A721" s="267">
        <v>45525</v>
      </c>
      <c r="B721" s="267" t="s">
        <v>19</v>
      </c>
      <c r="C721" s="267" t="s">
        <v>2605</v>
      </c>
      <c r="D721" s="268" t="s">
        <v>1977</v>
      </c>
      <c r="E721" s="269">
        <v>4.6100000000000003</v>
      </c>
    </row>
    <row r="722" spans="1:5" ht="25.5" x14ac:dyDescent="0.2">
      <c r="A722" s="267">
        <v>45526</v>
      </c>
      <c r="B722" s="267" t="s">
        <v>19</v>
      </c>
      <c r="C722" s="267" t="s">
        <v>2606</v>
      </c>
      <c r="D722" s="268" t="s">
        <v>1977</v>
      </c>
      <c r="E722" s="269">
        <v>14.64</v>
      </c>
    </row>
    <row r="723" spans="1:5" ht="15" customHeight="1" x14ac:dyDescent="0.2">
      <c r="A723" s="265">
        <v>458</v>
      </c>
      <c r="B723" s="267" t="s">
        <v>19</v>
      </c>
      <c r="C723" s="390" t="s">
        <v>2607</v>
      </c>
      <c r="D723" s="390"/>
      <c r="E723" s="390"/>
    </row>
    <row r="724" spans="1:5" ht="15" customHeight="1" x14ac:dyDescent="0.2">
      <c r="A724" s="267">
        <v>45831</v>
      </c>
      <c r="B724" s="267" t="s">
        <v>19</v>
      </c>
      <c r="C724" s="267" t="s">
        <v>2608</v>
      </c>
      <c r="D724" s="268" t="s">
        <v>1977</v>
      </c>
      <c r="E724" s="269">
        <v>10.119999999999999</v>
      </c>
    </row>
    <row r="725" spans="1:5" ht="25.5" x14ac:dyDescent="0.2">
      <c r="A725" s="267">
        <v>45832</v>
      </c>
      <c r="B725" s="267" t="s">
        <v>19</v>
      </c>
      <c r="C725" s="267" t="s">
        <v>2609</v>
      </c>
      <c r="D725" s="268" t="s">
        <v>1977</v>
      </c>
      <c r="E725" s="269">
        <v>13.63</v>
      </c>
    </row>
    <row r="726" spans="1:5" ht="15" customHeight="1" x14ac:dyDescent="0.2">
      <c r="A726" s="265">
        <v>460</v>
      </c>
      <c r="B726" s="267" t="s">
        <v>19</v>
      </c>
      <c r="C726" s="390" t="s">
        <v>2610</v>
      </c>
      <c r="D726" s="390"/>
      <c r="E726" s="390"/>
    </row>
    <row r="727" spans="1:5" ht="15" customHeight="1" x14ac:dyDescent="0.2">
      <c r="A727" s="267">
        <v>46027</v>
      </c>
      <c r="B727" s="267" t="s">
        <v>19</v>
      </c>
      <c r="C727" s="267" t="s">
        <v>2611</v>
      </c>
      <c r="D727" s="268" t="s">
        <v>1977</v>
      </c>
      <c r="E727" s="269">
        <v>27.25</v>
      </c>
    </row>
    <row r="728" spans="1:5" ht="25.5" x14ac:dyDescent="0.2">
      <c r="A728" s="267">
        <v>46028</v>
      </c>
      <c r="B728" s="267" t="s">
        <v>19</v>
      </c>
      <c r="C728" s="267" t="s">
        <v>2612</v>
      </c>
      <c r="D728" s="268" t="s">
        <v>1977</v>
      </c>
      <c r="E728" s="269">
        <v>49.56</v>
      </c>
    </row>
    <row r="729" spans="1:5" ht="15" customHeight="1" x14ac:dyDescent="0.2">
      <c r="A729" s="265">
        <v>465</v>
      </c>
      <c r="B729" s="267" t="s">
        <v>19</v>
      </c>
      <c r="C729" s="390" t="s">
        <v>2613</v>
      </c>
      <c r="D729" s="390"/>
      <c r="E729" s="390"/>
    </row>
    <row r="730" spans="1:5" ht="38.25" x14ac:dyDescent="0.2">
      <c r="A730" s="267">
        <v>46504</v>
      </c>
      <c r="B730" s="267" t="s">
        <v>19</v>
      </c>
      <c r="C730" s="267" t="s">
        <v>2614</v>
      </c>
      <c r="D730" s="268" t="s">
        <v>1977</v>
      </c>
      <c r="E730" s="269">
        <v>7.2</v>
      </c>
    </row>
    <row r="731" spans="1:5" ht="38.25" x14ac:dyDescent="0.2">
      <c r="A731" s="267">
        <v>46509</v>
      </c>
      <c r="B731" s="267" t="s">
        <v>19</v>
      </c>
      <c r="C731" s="267" t="s">
        <v>2615</v>
      </c>
      <c r="D731" s="268" t="s">
        <v>1977</v>
      </c>
      <c r="E731" s="269">
        <v>14.7</v>
      </c>
    </row>
    <row r="732" spans="1:5" ht="15" customHeight="1" x14ac:dyDescent="0.2">
      <c r="A732" s="267">
        <v>46524</v>
      </c>
      <c r="B732" s="267" t="s">
        <v>19</v>
      </c>
      <c r="C732" s="267" t="s">
        <v>2616</v>
      </c>
      <c r="D732" s="268" t="s">
        <v>1977</v>
      </c>
      <c r="E732" s="269">
        <v>20.65</v>
      </c>
    </row>
    <row r="733" spans="1:5" ht="25.5" x14ac:dyDescent="0.2">
      <c r="A733" s="267">
        <v>46525</v>
      </c>
      <c r="B733" s="267" t="s">
        <v>19</v>
      </c>
      <c r="C733" s="267" t="s">
        <v>2617</v>
      </c>
      <c r="D733" s="268" t="s">
        <v>1977</v>
      </c>
      <c r="E733" s="269">
        <v>20.65</v>
      </c>
    </row>
    <row r="734" spans="1:5" ht="15" customHeight="1" x14ac:dyDescent="0.2">
      <c r="A734" s="265">
        <v>466</v>
      </c>
      <c r="B734" s="267" t="s">
        <v>19</v>
      </c>
      <c r="C734" s="390" t="s">
        <v>2618</v>
      </c>
      <c r="D734" s="390"/>
      <c r="E734" s="390"/>
    </row>
    <row r="735" spans="1:5" ht="15" customHeight="1" x14ac:dyDescent="0.2">
      <c r="A735" s="267">
        <v>46636</v>
      </c>
      <c r="B735" s="267" t="s">
        <v>19</v>
      </c>
      <c r="C735" s="267" t="s">
        <v>2619</v>
      </c>
      <c r="D735" s="268" t="s">
        <v>1977</v>
      </c>
      <c r="E735" s="269">
        <v>35.83</v>
      </c>
    </row>
    <row r="736" spans="1:5" ht="63.75" x14ac:dyDescent="0.2">
      <c r="A736" s="267">
        <v>46689</v>
      </c>
      <c r="B736" s="267" t="s">
        <v>19</v>
      </c>
      <c r="C736" s="267" t="s">
        <v>2620</v>
      </c>
      <c r="D736" s="268" t="s">
        <v>1977</v>
      </c>
      <c r="E736" s="269">
        <v>98.12</v>
      </c>
    </row>
    <row r="737" spans="1:5" ht="15" customHeight="1" x14ac:dyDescent="0.2">
      <c r="A737" s="265">
        <v>469</v>
      </c>
      <c r="B737" s="267" t="s">
        <v>19</v>
      </c>
      <c r="C737" s="390" t="s">
        <v>2621</v>
      </c>
      <c r="D737" s="390"/>
      <c r="E737" s="390"/>
    </row>
    <row r="738" spans="1:5" ht="15" customHeight="1" x14ac:dyDescent="0.2">
      <c r="A738" s="267">
        <v>46947</v>
      </c>
      <c r="B738" s="267" t="s">
        <v>19</v>
      </c>
      <c r="C738" s="267" t="s">
        <v>2622</v>
      </c>
      <c r="D738" s="268" t="s">
        <v>1977</v>
      </c>
      <c r="E738" s="269">
        <v>70.28</v>
      </c>
    </row>
    <row r="739" spans="1:5" ht="63.75" x14ac:dyDescent="0.2">
      <c r="A739" s="267">
        <v>46986</v>
      </c>
      <c r="B739" s="267" t="s">
        <v>19</v>
      </c>
      <c r="C739" s="267" t="s">
        <v>2623</v>
      </c>
      <c r="D739" s="268" t="s">
        <v>1977</v>
      </c>
      <c r="E739" s="269">
        <v>108</v>
      </c>
    </row>
    <row r="740" spans="1:5" ht="15" customHeight="1" x14ac:dyDescent="0.2">
      <c r="A740" s="265">
        <v>471</v>
      </c>
      <c r="B740" s="267" t="s">
        <v>19</v>
      </c>
      <c r="C740" s="390" t="s">
        <v>2621</v>
      </c>
      <c r="D740" s="390"/>
      <c r="E740" s="390"/>
    </row>
    <row r="741" spans="1:5" ht="76.5" x14ac:dyDescent="0.2">
      <c r="A741" s="267">
        <v>47160</v>
      </c>
      <c r="B741" s="267" t="s">
        <v>19</v>
      </c>
      <c r="C741" s="267" t="s">
        <v>2624</v>
      </c>
      <c r="D741" s="268" t="s">
        <v>1977</v>
      </c>
      <c r="E741" s="269">
        <v>105.83</v>
      </c>
    </row>
    <row r="742" spans="1:5" ht="15" customHeight="1" x14ac:dyDescent="0.2">
      <c r="A742" s="265">
        <v>472</v>
      </c>
      <c r="B742" s="267" t="s">
        <v>19</v>
      </c>
      <c r="C742" s="390" t="s">
        <v>2625</v>
      </c>
      <c r="D742" s="390"/>
      <c r="E742" s="390"/>
    </row>
    <row r="743" spans="1:5" ht="15" customHeight="1" x14ac:dyDescent="0.2">
      <c r="A743" s="267">
        <v>47270</v>
      </c>
      <c r="B743" s="267" t="s">
        <v>19</v>
      </c>
      <c r="C743" s="267" t="s">
        <v>2626</v>
      </c>
      <c r="D743" s="268" t="s">
        <v>1977</v>
      </c>
      <c r="E743" s="269">
        <v>140.24</v>
      </c>
    </row>
    <row r="744" spans="1:5" ht="63.75" x14ac:dyDescent="0.2">
      <c r="A744" s="267">
        <v>47271</v>
      </c>
      <c r="B744" s="267" t="s">
        <v>19</v>
      </c>
      <c r="C744" s="267" t="s">
        <v>2627</v>
      </c>
      <c r="D744" s="268" t="s">
        <v>1977</v>
      </c>
      <c r="E744" s="269">
        <v>69.23</v>
      </c>
    </row>
    <row r="745" spans="1:5" ht="15" customHeight="1" x14ac:dyDescent="0.2">
      <c r="A745" s="265">
        <v>475</v>
      </c>
      <c r="B745" s="267" t="s">
        <v>19</v>
      </c>
      <c r="C745" s="390" t="s">
        <v>2628</v>
      </c>
      <c r="D745" s="390"/>
      <c r="E745" s="390"/>
    </row>
    <row r="746" spans="1:5" ht="25.5" x14ac:dyDescent="0.2">
      <c r="A746" s="267">
        <v>47526</v>
      </c>
      <c r="B746" s="267" t="s">
        <v>19</v>
      </c>
      <c r="C746" s="267" t="s">
        <v>2629</v>
      </c>
      <c r="D746" s="268" t="s">
        <v>1977</v>
      </c>
      <c r="E746" s="269">
        <v>152.68</v>
      </c>
    </row>
    <row r="747" spans="1:5" ht="25.5" x14ac:dyDescent="0.2">
      <c r="A747" s="267">
        <v>47527</v>
      </c>
      <c r="B747" s="267" t="s">
        <v>19</v>
      </c>
      <c r="C747" s="267" t="s">
        <v>2630</v>
      </c>
      <c r="D747" s="268" t="s">
        <v>1977</v>
      </c>
      <c r="E747" s="269">
        <v>823.34</v>
      </c>
    </row>
    <row r="748" spans="1:5" ht="25.5" x14ac:dyDescent="0.2">
      <c r="A748" s="267">
        <v>47530</v>
      </c>
      <c r="B748" s="267" t="s">
        <v>19</v>
      </c>
      <c r="C748" s="267" t="s">
        <v>2631</v>
      </c>
      <c r="D748" s="268" t="s">
        <v>1977</v>
      </c>
      <c r="E748" s="270">
        <v>1034.49</v>
      </c>
    </row>
    <row r="749" spans="1:5" ht="51" x14ac:dyDescent="0.2">
      <c r="A749" s="267">
        <v>47561</v>
      </c>
      <c r="B749" s="267" t="s">
        <v>19</v>
      </c>
      <c r="C749" s="267" t="s">
        <v>2632</v>
      </c>
      <c r="D749" s="268" t="s">
        <v>1977</v>
      </c>
      <c r="E749" s="269">
        <v>85.11</v>
      </c>
    </row>
    <row r="750" spans="1:5" ht="15" customHeight="1" x14ac:dyDescent="0.2">
      <c r="A750" s="267">
        <v>47566</v>
      </c>
      <c r="B750" s="267" t="s">
        <v>19</v>
      </c>
      <c r="C750" s="267" t="s">
        <v>2633</v>
      </c>
      <c r="D750" s="268" t="s">
        <v>1977</v>
      </c>
      <c r="E750" s="270">
        <v>2005.65</v>
      </c>
    </row>
    <row r="751" spans="1:5" ht="25.5" x14ac:dyDescent="0.2">
      <c r="A751" s="267">
        <v>47574</v>
      </c>
      <c r="B751" s="267" t="s">
        <v>19</v>
      </c>
      <c r="C751" s="267" t="s">
        <v>2634</v>
      </c>
      <c r="D751" s="268" t="s">
        <v>1977</v>
      </c>
      <c r="E751" s="270">
        <v>4466.4799999999996</v>
      </c>
    </row>
    <row r="752" spans="1:5" ht="15" customHeight="1" x14ac:dyDescent="0.2">
      <c r="A752" s="265">
        <v>476</v>
      </c>
      <c r="B752" s="267" t="s">
        <v>19</v>
      </c>
      <c r="C752" s="390" t="s">
        <v>2635</v>
      </c>
      <c r="D752" s="390"/>
      <c r="E752" s="390"/>
    </row>
    <row r="753" spans="1:5" ht="15" customHeight="1" x14ac:dyDescent="0.2">
      <c r="A753" s="267">
        <v>47633</v>
      </c>
      <c r="B753" s="267" t="s">
        <v>19</v>
      </c>
      <c r="C753" s="267" t="s">
        <v>2636</v>
      </c>
      <c r="D753" s="268" t="s">
        <v>1977</v>
      </c>
      <c r="E753" s="270">
        <v>1453.37</v>
      </c>
    </row>
    <row r="754" spans="1:5" ht="25.5" x14ac:dyDescent="0.2">
      <c r="A754" s="267">
        <v>47634</v>
      </c>
      <c r="B754" s="267" t="s">
        <v>19</v>
      </c>
      <c r="C754" s="267" t="s">
        <v>2637</v>
      </c>
      <c r="D754" s="268" t="s">
        <v>1977</v>
      </c>
      <c r="E754" s="270">
        <v>1369.93</v>
      </c>
    </row>
    <row r="755" spans="1:5" ht="15" customHeight="1" x14ac:dyDescent="0.2">
      <c r="A755" s="265">
        <v>477</v>
      </c>
      <c r="B755" s="267" t="s">
        <v>19</v>
      </c>
      <c r="C755" s="390" t="s">
        <v>2635</v>
      </c>
      <c r="D755" s="390"/>
      <c r="E755" s="390"/>
    </row>
    <row r="756" spans="1:5" ht="51" x14ac:dyDescent="0.2">
      <c r="A756" s="267">
        <v>47724</v>
      </c>
      <c r="B756" s="267" t="s">
        <v>19</v>
      </c>
      <c r="C756" s="267" t="s">
        <v>2638</v>
      </c>
      <c r="D756" s="268" t="s">
        <v>1977</v>
      </c>
      <c r="E756" s="270">
        <v>6812.12</v>
      </c>
    </row>
    <row r="757" spans="1:5" ht="15" customHeight="1" x14ac:dyDescent="0.2">
      <c r="A757" s="267">
        <v>47766</v>
      </c>
      <c r="B757" s="267" t="s">
        <v>19</v>
      </c>
      <c r="C757" s="267" t="s">
        <v>2639</v>
      </c>
      <c r="D757" s="268" t="s">
        <v>1977</v>
      </c>
      <c r="E757" s="270">
        <v>9333.18</v>
      </c>
    </row>
    <row r="758" spans="1:5" ht="25.5" x14ac:dyDescent="0.2">
      <c r="A758" s="267">
        <v>47795</v>
      </c>
      <c r="B758" s="267" t="s">
        <v>19</v>
      </c>
      <c r="C758" s="267" t="s">
        <v>2640</v>
      </c>
      <c r="D758" s="268" t="s">
        <v>1977</v>
      </c>
      <c r="E758" s="270">
        <v>1368.03</v>
      </c>
    </row>
    <row r="759" spans="1:5" ht="15" customHeight="1" x14ac:dyDescent="0.2">
      <c r="A759" s="265">
        <v>478</v>
      </c>
      <c r="B759" s="267" t="s">
        <v>19</v>
      </c>
      <c r="C759" s="390" t="s">
        <v>2641</v>
      </c>
      <c r="D759" s="390"/>
      <c r="E759" s="390"/>
    </row>
    <row r="760" spans="1:5" ht="51" x14ac:dyDescent="0.2">
      <c r="A760" s="267">
        <v>47826</v>
      </c>
      <c r="B760" s="267" t="s">
        <v>19</v>
      </c>
      <c r="C760" s="267" t="s">
        <v>2642</v>
      </c>
      <c r="D760" s="268" t="s">
        <v>1977</v>
      </c>
      <c r="E760" s="270">
        <v>2649.1</v>
      </c>
    </row>
    <row r="761" spans="1:5" ht="25.5" x14ac:dyDescent="0.2">
      <c r="A761" s="267">
        <v>47855</v>
      </c>
      <c r="B761" s="267" t="s">
        <v>19</v>
      </c>
      <c r="C761" s="267" t="s">
        <v>2643</v>
      </c>
      <c r="D761" s="268" t="s">
        <v>1977</v>
      </c>
      <c r="E761" s="269">
        <v>71.48</v>
      </c>
    </row>
    <row r="762" spans="1:5" ht="15" customHeight="1" x14ac:dyDescent="0.2">
      <c r="A762" s="267">
        <v>47862</v>
      </c>
      <c r="B762" s="267" t="s">
        <v>19</v>
      </c>
      <c r="C762" s="267" t="s">
        <v>2644</v>
      </c>
      <c r="D762" s="268" t="s">
        <v>1977</v>
      </c>
      <c r="E762" s="269">
        <v>201.48</v>
      </c>
    </row>
    <row r="763" spans="1:5" ht="38.25" x14ac:dyDescent="0.2">
      <c r="A763" s="267">
        <v>47876</v>
      </c>
      <c r="B763" s="267" t="s">
        <v>19</v>
      </c>
      <c r="C763" s="267" t="s">
        <v>2645</v>
      </c>
      <c r="D763" s="268" t="s">
        <v>1977</v>
      </c>
      <c r="E763" s="270">
        <v>11768.04</v>
      </c>
    </row>
    <row r="764" spans="1:5" ht="15" customHeight="1" x14ac:dyDescent="0.2">
      <c r="A764" s="265">
        <v>480</v>
      </c>
      <c r="B764" s="267" t="s">
        <v>19</v>
      </c>
      <c r="C764" s="390" t="s">
        <v>2646</v>
      </c>
      <c r="D764" s="390"/>
      <c r="E764" s="390"/>
    </row>
    <row r="765" spans="1:5" ht="25.5" x14ac:dyDescent="0.2">
      <c r="A765" s="267">
        <v>48002</v>
      </c>
      <c r="B765" s="267" t="s">
        <v>19</v>
      </c>
      <c r="C765" s="267" t="s">
        <v>2647</v>
      </c>
      <c r="D765" s="268" t="s">
        <v>1977</v>
      </c>
      <c r="E765" s="269">
        <v>65.92</v>
      </c>
    </row>
    <row r="766" spans="1:5" ht="25.5" x14ac:dyDescent="0.2">
      <c r="A766" s="267">
        <v>48004</v>
      </c>
      <c r="B766" s="267" t="s">
        <v>19</v>
      </c>
      <c r="C766" s="267" t="s">
        <v>2648</v>
      </c>
      <c r="D766" s="268" t="s">
        <v>1977</v>
      </c>
      <c r="E766" s="269">
        <v>122.86</v>
      </c>
    </row>
    <row r="767" spans="1:5" ht="38.25" x14ac:dyDescent="0.2">
      <c r="A767" s="267">
        <v>48015</v>
      </c>
      <c r="B767" s="267" t="s">
        <v>19</v>
      </c>
      <c r="C767" s="267" t="s">
        <v>2649</v>
      </c>
      <c r="D767" s="268" t="s">
        <v>1977</v>
      </c>
      <c r="E767" s="269">
        <v>86.74</v>
      </c>
    </row>
    <row r="768" spans="1:5" ht="25.5" x14ac:dyDescent="0.2">
      <c r="A768" s="267">
        <v>48020</v>
      </c>
      <c r="B768" s="267" t="s">
        <v>19</v>
      </c>
      <c r="C768" s="267" t="s">
        <v>2650</v>
      </c>
      <c r="D768" s="268" t="s">
        <v>1977</v>
      </c>
      <c r="E768" s="269">
        <v>13.15</v>
      </c>
    </row>
    <row r="769" spans="1:5" ht="25.5" x14ac:dyDescent="0.2">
      <c r="A769" s="267">
        <v>48035</v>
      </c>
      <c r="B769" s="267" t="s">
        <v>19</v>
      </c>
      <c r="C769" s="267" t="s">
        <v>2651</v>
      </c>
      <c r="D769" s="268" t="s">
        <v>1977</v>
      </c>
      <c r="E769" s="269">
        <v>123.63</v>
      </c>
    </row>
    <row r="770" spans="1:5" ht="25.5" x14ac:dyDescent="0.2">
      <c r="A770" s="267">
        <v>48036</v>
      </c>
      <c r="B770" s="267" t="s">
        <v>19</v>
      </c>
      <c r="C770" s="267" t="s">
        <v>2652</v>
      </c>
      <c r="D770" s="268" t="s">
        <v>1977</v>
      </c>
      <c r="E770" s="269">
        <v>134.83000000000001</v>
      </c>
    </row>
    <row r="771" spans="1:5" ht="38.25" x14ac:dyDescent="0.2">
      <c r="A771" s="267">
        <v>48038</v>
      </c>
      <c r="B771" s="267" t="s">
        <v>19</v>
      </c>
      <c r="C771" s="267" t="s">
        <v>2653</v>
      </c>
      <c r="D771" s="268" t="s">
        <v>1977</v>
      </c>
      <c r="E771" s="269">
        <v>16.05</v>
      </c>
    </row>
    <row r="772" spans="1:5" ht="25.5" x14ac:dyDescent="0.2">
      <c r="A772" s="267">
        <v>48041</v>
      </c>
      <c r="B772" s="267" t="s">
        <v>19</v>
      </c>
      <c r="C772" s="267" t="s">
        <v>2654</v>
      </c>
      <c r="D772" s="268" t="s">
        <v>1977</v>
      </c>
      <c r="E772" s="269">
        <v>273.10000000000002</v>
      </c>
    </row>
    <row r="773" spans="1:5" ht="25.5" x14ac:dyDescent="0.2">
      <c r="A773" s="267">
        <v>48051</v>
      </c>
      <c r="B773" s="267" t="s">
        <v>19</v>
      </c>
      <c r="C773" s="267" t="s">
        <v>2655</v>
      </c>
      <c r="D773" s="268" t="s">
        <v>1977</v>
      </c>
      <c r="E773" s="269">
        <v>12.82</v>
      </c>
    </row>
    <row r="774" spans="1:5" ht="25.5" x14ac:dyDescent="0.2">
      <c r="A774" s="267">
        <v>48052</v>
      </c>
      <c r="B774" s="267" t="s">
        <v>19</v>
      </c>
      <c r="C774" s="267" t="s">
        <v>2656</v>
      </c>
      <c r="D774" s="268" t="s">
        <v>1977</v>
      </c>
      <c r="E774" s="269">
        <v>5.09</v>
      </c>
    </row>
    <row r="775" spans="1:5" ht="25.5" x14ac:dyDescent="0.2">
      <c r="A775" s="267">
        <v>48053</v>
      </c>
      <c r="B775" s="267" t="s">
        <v>19</v>
      </c>
      <c r="C775" s="267" t="s">
        <v>2657</v>
      </c>
      <c r="D775" s="268" t="s">
        <v>1977</v>
      </c>
      <c r="E775" s="269">
        <v>34.979999999999997</v>
      </c>
    </row>
    <row r="776" spans="1:5" ht="25.5" x14ac:dyDescent="0.2">
      <c r="A776" s="267">
        <v>48054</v>
      </c>
      <c r="B776" s="267" t="s">
        <v>19</v>
      </c>
      <c r="C776" s="267" t="s">
        <v>2658</v>
      </c>
      <c r="D776" s="268" t="s">
        <v>1977</v>
      </c>
      <c r="E776" s="269">
        <v>8.25</v>
      </c>
    </row>
    <row r="777" spans="1:5" ht="25.5" x14ac:dyDescent="0.2">
      <c r="A777" s="267">
        <v>48055</v>
      </c>
      <c r="B777" s="267" t="s">
        <v>19</v>
      </c>
      <c r="C777" s="267" t="s">
        <v>2659</v>
      </c>
      <c r="D777" s="268" t="s">
        <v>1977</v>
      </c>
      <c r="E777" s="269">
        <v>26.53</v>
      </c>
    </row>
    <row r="778" spans="1:5" ht="25.5" x14ac:dyDescent="0.2">
      <c r="A778" s="267">
        <v>48056</v>
      </c>
      <c r="B778" s="267" t="s">
        <v>19</v>
      </c>
      <c r="C778" s="267" t="s">
        <v>2660</v>
      </c>
      <c r="D778" s="268" t="s">
        <v>1977</v>
      </c>
      <c r="E778" s="269">
        <v>9.08</v>
      </c>
    </row>
    <row r="779" spans="1:5" ht="25.5" x14ac:dyDescent="0.2">
      <c r="A779" s="267">
        <v>48057</v>
      </c>
      <c r="B779" s="267" t="s">
        <v>19</v>
      </c>
      <c r="C779" s="267" t="s">
        <v>2661</v>
      </c>
      <c r="D779" s="268" t="s">
        <v>1977</v>
      </c>
      <c r="E779" s="269">
        <v>9.35</v>
      </c>
    </row>
    <row r="780" spans="1:5" ht="38.25" x14ac:dyDescent="0.2">
      <c r="A780" s="267">
        <v>48064</v>
      </c>
      <c r="B780" s="267" t="s">
        <v>19</v>
      </c>
      <c r="C780" s="267" t="s">
        <v>2662</v>
      </c>
      <c r="D780" s="268" t="s">
        <v>1977</v>
      </c>
      <c r="E780" s="269">
        <v>17.420000000000002</v>
      </c>
    </row>
    <row r="781" spans="1:5" ht="25.5" x14ac:dyDescent="0.2">
      <c r="A781" s="267">
        <v>48067</v>
      </c>
      <c r="B781" s="267" t="s">
        <v>19</v>
      </c>
      <c r="C781" s="267" t="s">
        <v>2663</v>
      </c>
      <c r="D781" s="268" t="s">
        <v>1977</v>
      </c>
      <c r="E781" s="269">
        <v>3.18</v>
      </c>
    </row>
    <row r="782" spans="1:5" ht="15" customHeight="1" x14ac:dyDescent="0.2">
      <c r="A782" s="267">
        <v>48070</v>
      </c>
      <c r="B782" s="267" t="s">
        <v>19</v>
      </c>
      <c r="C782" s="267" t="s">
        <v>2664</v>
      </c>
      <c r="D782" s="268" t="s">
        <v>1977</v>
      </c>
      <c r="E782" s="269">
        <v>1.23</v>
      </c>
    </row>
    <row r="783" spans="1:5" ht="25.5" x14ac:dyDescent="0.2">
      <c r="A783" s="267">
        <v>48085</v>
      </c>
      <c r="B783" s="267" t="s">
        <v>19</v>
      </c>
      <c r="C783" s="267" t="s">
        <v>2665</v>
      </c>
      <c r="D783" s="268" t="s">
        <v>1977</v>
      </c>
      <c r="E783" s="269">
        <v>58.86</v>
      </c>
    </row>
    <row r="784" spans="1:5" ht="15" customHeight="1" x14ac:dyDescent="0.2">
      <c r="A784" s="265">
        <v>481</v>
      </c>
      <c r="B784" s="267" t="s">
        <v>19</v>
      </c>
      <c r="C784" s="390" t="s">
        <v>2666</v>
      </c>
      <c r="D784" s="390"/>
      <c r="E784" s="390"/>
    </row>
    <row r="785" spans="1:5" ht="25.5" x14ac:dyDescent="0.2">
      <c r="A785" s="267">
        <v>48120</v>
      </c>
      <c r="B785" s="267" t="s">
        <v>19</v>
      </c>
      <c r="C785" s="267" t="s">
        <v>2667</v>
      </c>
      <c r="D785" s="268" t="s">
        <v>1977</v>
      </c>
      <c r="E785" s="269">
        <v>12.82</v>
      </c>
    </row>
    <row r="786" spans="1:5" ht="25.5" x14ac:dyDescent="0.2">
      <c r="A786" s="267">
        <v>48145</v>
      </c>
      <c r="B786" s="267" t="s">
        <v>19</v>
      </c>
      <c r="C786" s="267" t="s">
        <v>2668</v>
      </c>
      <c r="D786" s="268" t="s">
        <v>1977</v>
      </c>
      <c r="E786" s="269">
        <v>8.6</v>
      </c>
    </row>
    <row r="787" spans="1:5" ht="25.5" x14ac:dyDescent="0.2">
      <c r="A787" s="267">
        <v>48146</v>
      </c>
      <c r="B787" s="267" t="s">
        <v>19</v>
      </c>
      <c r="C787" s="267" t="s">
        <v>2669</v>
      </c>
      <c r="D787" s="268" t="s">
        <v>1977</v>
      </c>
      <c r="E787" s="269">
        <v>5.51</v>
      </c>
    </row>
    <row r="788" spans="1:5" ht="25.5" x14ac:dyDescent="0.2">
      <c r="A788" s="267">
        <v>48149</v>
      </c>
      <c r="B788" s="267" t="s">
        <v>19</v>
      </c>
      <c r="C788" s="267" t="s">
        <v>2670</v>
      </c>
      <c r="D788" s="268" t="s">
        <v>1977</v>
      </c>
      <c r="E788" s="269">
        <v>43.06</v>
      </c>
    </row>
    <row r="789" spans="1:5" ht="25.5" x14ac:dyDescent="0.2">
      <c r="A789" s="267">
        <v>48150</v>
      </c>
      <c r="B789" s="267" t="s">
        <v>19</v>
      </c>
      <c r="C789" s="267" t="s">
        <v>2671</v>
      </c>
      <c r="D789" s="268" t="s">
        <v>2014</v>
      </c>
      <c r="E789" s="269">
        <v>55.31</v>
      </c>
    </row>
    <row r="790" spans="1:5" ht="15" customHeight="1" x14ac:dyDescent="0.2">
      <c r="A790" s="267">
        <v>48151</v>
      </c>
      <c r="B790" s="267" t="s">
        <v>19</v>
      </c>
      <c r="C790" s="267" t="s">
        <v>2672</v>
      </c>
      <c r="D790" s="268" t="s">
        <v>2014</v>
      </c>
      <c r="E790" s="269">
        <v>43.04</v>
      </c>
    </row>
    <row r="791" spans="1:5" ht="25.5" x14ac:dyDescent="0.2">
      <c r="A791" s="267">
        <v>48152</v>
      </c>
      <c r="B791" s="267" t="s">
        <v>19</v>
      </c>
      <c r="C791" s="267" t="s">
        <v>2673</v>
      </c>
      <c r="D791" s="268" t="s">
        <v>2014</v>
      </c>
      <c r="E791" s="269">
        <v>23.2</v>
      </c>
    </row>
    <row r="792" spans="1:5" ht="15" customHeight="1" x14ac:dyDescent="0.2">
      <c r="A792" s="265">
        <v>482</v>
      </c>
      <c r="B792" s="267" t="s">
        <v>19</v>
      </c>
      <c r="C792" s="390" t="s">
        <v>391</v>
      </c>
      <c r="D792" s="390"/>
      <c r="E792" s="390"/>
    </row>
    <row r="793" spans="1:5" ht="25.5" x14ac:dyDescent="0.2">
      <c r="A793" s="267">
        <v>48220</v>
      </c>
      <c r="B793" s="267" t="s">
        <v>19</v>
      </c>
      <c r="C793" s="267" t="s">
        <v>2674</v>
      </c>
      <c r="D793" s="268" t="s">
        <v>1977</v>
      </c>
      <c r="E793" s="269">
        <v>17.04</v>
      </c>
    </row>
    <row r="794" spans="1:5" ht="15" customHeight="1" x14ac:dyDescent="0.2">
      <c r="A794" s="265">
        <v>483</v>
      </c>
      <c r="B794" s="267" t="s">
        <v>19</v>
      </c>
      <c r="C794" s="390" t="s">
        <v>2369</v>
      </c>
      <c r="D794" s="390"/>
      <c r="E794" s="390"/>
    </row>
    <row r="795" spans="1:5" x14ac:dyDescent="0.2">
      <c r="A795" s="267">
        <v>48316</v>
      </c>
      <c r="B795" s="267" t="s">
        <v>19</v>
      </c>
      <c r="C795" s="267" t="s">
        <v>2675</v>
      </c>
      <c r="D795" s="268" t="s">
        <v>1977</v>
      </c>
      <c r="E795" s="269">
        <v>573.16999999999996</v>
      </c>
    </row>
    <row r="796" spans="1:5" ht="25.5" x14ac:dyDescent="0.2">
      <c r="A796" s="267">
        <v>48340</v>
      </c>
      <c r="B796" s="267" t="s">
        <v>19</v>
      </c>
      <c r="C796" s="267" t="s">
        <v>2676</v>
      </c>
      <c r="D796" s="268" t="s">
        <v>1977</v>
      </c>
      <c r="E796" s="269">
        <v>36.01</v>
      </c>
    </row>
    <row r="797" spans="1:5" ht="25.5" x14ac:dyDescent="0.2">
      <c r="A797" s="267">
        <v>48341</v>
      </c>
      <c r="B797" s="267" t="s">
        <v>19</v>
      </c>
      <c r="C797" s="267" t="s">
        <v>2677</v>
      </c>
      <c r="D797" s="268" t="s">
        <v>1977</v>
      </c>
      <c r="E797" s="269">
        <v>114.18</v>
      </c>
    </row>
    <row r="798" spans="1:5" ht="38.25" x14ac:dyDescent="0.2">
      <c r="A798" s="267">
        <v>48342</v>
      </c>
      <c r="B798" s="267" t="s">
        <v>19</v>
      </c>
      <c r="C798" s="267" t="s">
        <v>2678</v>
      </c>
      <c r="D798" s="268" t="s">
        <v>1977</v>
      </c>
      <c r="E798" s="269">
        <v>14.47</v>
      </c>
    </row>
    <row r="799" spans="1:5" ht="15" customHeight="1" x14ac:dyDescent="0.2">
      <c r="A799" s="267">
        <v>48365</v>
      </c>
      <c r="B799" s="267" t="s">
        <v>19</v>
      </c>
      <c r="C799" s="267" t="s">
        <v>2679</v>
      </c>
      <c r="D799" s="268" t="s">
        <v>1977</v>
      </c>
      <c r="E799" s="269">
        <v>7.32</v>
      </c>
    </row>
    <row r="800" spans="1:5" ht="38.25" x14ac:dyDescent="0.2">
      <c r="A800" s="267">
        <v>48390</v>
      </c>
      <c r="B800" s="267" t="s">
        <v>19</v>
      </c>
      <c r="C800" s="267" t="s">
        <v>2680</v>
      </c>
      <c r="D800" s="268" t="s">
        <v>2014</v>
      </c>
      <c r="E800" s="269">
        <v>43.13</v>
      </c>
    </row>
    <row r="801" spans="1:5" ht="15" customHeight="1" x14ac:dyDescent="0.2">
      <c r="A801" s="265">
        <v>484</v>
      </c>
      <c r="B801" s="267" t="s">
        <v>19</v>
      </c>
      <c r="C801" s="390" t="s">
        <v>2681</v>
      </c>
      <c r="D801" s="390"/>
      <c r="E801" s="390"/>
    </row>
    <row r="802" spans="1:5" ht="38.25" x14ac:dyDescent="0.2">
      <c r="A802" s="267">
        <v>48444</v>
      </c>
      <c r="B802" s="267" t="s">
        <v>19</v>
      </c>
      <c r="C802" s="267" t="s">
        <v>2682</v>
      </c>
      <c r="D802" s="268" t="s">
        <v>1977</v>
      </c>
      <c r="E802" s="269">
        <v>31.6</v>
      </c>
    </row>
    <row r="803" spans="1:5" ht="15" customHeight="1" x14ac:dyDescent="0.2">
      <c r="A803" s="267">
        <v>48458</v>
      </c>
      <c r="B803" s="267" t="s">
        <v>19</v>
      </c>
      <c r="C803" s="267" t="s">
        <v>2683</v>
      </c>
      <c r="D803" s="268" t="s">
        <v>1977</v>
      </c>
      <c r="E803" s="269">
        <v>1.53</v>
      </c>
    </row>
    <row r="804" spans="1:5" ht="25.5" x14ac:dyDescent="0.2">
      <c r="A804" s="267">
        <v>48474</v>
      </c>
      <c r="B804" s="267" t="s">
        <v>19</v>
      </c>
      <c r="C804" s="267" t="s">
        <v>2684</v>
      </c>
      <c r="D804" s="268" t="s">
        <v>1977</v>
      </c>
      <c r="E804" s="269">
        <v>198.06</v>
      </c>
    </row>
    <row r="805" spans="1:5" ht="15" customHeight="1" x14ac:dyDescent="0.2">
      <c r="A805" s="265">
        <v>485</v>
      </c>
      <c r="B805" s="267" t="s">
        <v>19</v>
      </c>
      <c r="C805" s="390" t="s">
        <v>2681</v>
      </c>
      <c r="D805" s="390"/>
      <c r="E805" s="390"/>
    </row>
    <row r="806" spans="1:5" ht="38.25" x14ac:dyDescent="0.2">
      <c r="A806" s="267">
        <v>48502</v>
      </c>
      <c r="B806" s="267" t="s">
        <v>19</v>
      </c>
      <c r="C806" s="267" t="s">
        <v>2685</v>
      </c>
      <c r="D806" s="268" t="s">
        <v>1977</v>
      </c>
      <c r="E806" s="269">
        <v>1.62</v>
      </c>
    </row>
    <row r="807" spans="1:5" ht="38.25" x14ac:dyDescent="0.2">
      <c r="A807" s="267">
        <v>48503</v>
      </c>
      <c r="B807" s="267" t="s">
        <v>19</v>
      </c>
      <c r="C807" s="267" t="s">
        <v>2686</v>
      </c>
      <c r="D807" s="268" t="s">
        <v>1977</v>
      </c>
      <c r="E807" s="269">
        <v>2.09</v>
      </c>
    </row>
    <row r="808" spans="1:5" ht="38.25" x14ac:dyDescent="0.2">
      <c r="A808" s="267">
        <v>48505</v>
      </c>
      <c r="B808" s="267" t="s">
        <v>19</v>
      </c>
      <c r="C808" s="267" t="s">
        <v>2687</v>
      </c>
      <c r="D808" s="268" t="s">
        <v>1977</v>
      </c>
      <c r="E808" s="269">
        <v>4.34</v>
      </c>
    </row>
    <row r="809" spans="1:5" ht="38.25" x14ac:dyDescent="0.2">
      <c r="A809" s="267">
        <v>48506</v>
      </c>
      <c r="B809" s="267" t="s">
        <v>19</v>
      </c>
      <c r="C809" s="267" t="s">
        <v>2688</v>
      </c>
      <c r="D809" s="268" t="s">
        <v>1977</v>
      </c>
      <c r="E809" s="269">
        <v>7.17</v>
      </c>
    </row>
    <row r="810" spans="1:5" ht="38.25" x14ac:dyDescent="0.2">
      <c r="A810" s="267">
        <v>48508</v>
      </c>
      <c r="B810" s="267" t="s">
        <v>19</v>
      </c>
      <c r="C810" s="267" t="s">
        <v>2689</v>
      </c>
      <c r="D810" s="268" t="s">
        <v>1977</v>
      </c>
      <c r="E810" s="269">
        <v>13.13</v>
      </c>
    </row>
    <row r="811" spans="1:5" ht="38.25" x14ac:dyDescent="0.2">
      <c r="A811" s="267">
        <v>48510</v>
      </c>
      <c r="B811" s="267" t="s">
        <v>19</v>
      </c>
      <c r="C811" s="267" t="s">
        <v>2690</v>
      </c>
      <c r="D811" s="268" t="s">
        <v>1977</v>
      </c>
      <c r="E811" s="269">
        <v>16.239999999999998</v>
      </c>
    </row>
    <row r="812" spans="1:5" ht="38.25" x14ac:dyDescent="0.2">
      <c r="A812" s="267">
        <v>48512</v>
      </c>
      <c r="B812" s="267" t="s">
        <v>19</v>
      </c>
      <c r="C812" s="267" t="s">
        <v>2691</v>
      </c>
      <c r="D812" s="268" t="s">
        <v>1977</v>
      </c>
      <c r="E812" s="269">
        <v>54.72</v>
      </c>
    </row>
    <row r="813" spans="1:5" ht="25.5" x14ac:dyDescent="0.2">
      <c r="A813" s="267">
        <v>48516</v>
      </c>
      <c r="B813" s="267" t="s">
        <v>19</v>
      </c>
      <c r="C813" s="267" t="s">
        <v>2692</v>
      </c>
      <c r="D813" s="268" t="s">
        <v>1977</v>
      </c>
      <c r="E813" s="269">
        <v>0.93</v>
      </c>
    </row>
    <row r="814" spans="1:5" ht="25.5" x14ac:dyDescent="0.2">
      <c r="A814" s="267">
        <v>48517</v>
      </c>
      <c r="B814" s="267" t="s">
        <v>19</v>
      </c>
      <c r="C814" s="267" t="s">
        <v>2693</v>
      </c>
      <c r="D814" s="268" t="s">
        <v>1977</v>
      </c>
      <c r="E814" s="269">
        <v>1.62</v>
      </c>
    </row>
    <row r="815" spans="1:5" ht="25.5" x14ac:dyDescent="0.2">
      <c r="A815" s="267">
        <v>48518</v>
      </c>
      <c r="B815" s="267" t="s">
        <v>19</v>
      </c>
      <c r="C815" s="267" t="s">
        <v>2694</v>
      </c>
      <c r="D815" s="268" t="s">
        <v>1977</v>
      </c>
      <c r="E815" s="269">
        <v>2.3199999999999998</v>
      </c>
    </row>
    <row r="816" spans="1:5" ht="25.5" x14ac:dyDescent="0.2">
      <c r="A816" s="267">
        <v>48519</v>
      </c>
      <c r="B816" s="267" t="s">
        <v>19</v>
      </c>
      <c r="C816" s="267" t="s">
        <v>2695</v>
      </c>
      <c r="D816" s="268" t="s">
        <v>1977</v>
      </c>
      <c r="E816" s="269">
        <v>2.58</v>
      </c>
    </row>
    <row r="817" spans="1:5" ht="25.5" x14ac:dyDescent="0.2">
      <c r="A817" s="267">
        <v>48520</v>
      </c>
      <c r="B817" s="267" t="s">
        <v>19</v>
      </c>
      <c r="C817" s="267" t="s">
        <v>2696</v>
      </c>
      <c r="D817" s="268" t="s">
        <v>1977</v>
      </c>
      <c r="E817" s="269">
        <v>3.92</v>
      </c>
    </row>
    <row r="818" spans="1:5" ht="25.5" x14ac:dyDescent="0.2">
      <c r="A818" s="267">
        <v>48522</v>
      </c>
      <c r="B818" s="267" t="s">
        <v>19</v>
      </c>
      <c r="C818" s="267" t="s">
        <v>2697</v>
      </c>
      <c r="D818" s="268" t="s">
        <v>1977</v>
      </c>
      <c r="E818" s="269">
        <v>11.59</v>
      </c>
    </row>
    <row r="819" spans="1:5" ht="25.5" x14ac:dyDescent="0.2">
      <c r="A819" s="267">
        <v>48524</v>
      </c>
      <c r="B819" s="267" t="s">
        <v>19</v>
      </c>
      <c r="C819" s="267" t="s">
        <v>2698</v>
      </c>
      <c r="D819" s="268" t="s">
        <v>1977</v>
      </c>
      <c r="E819" s="269">
        <v>12.28</v>
      </c>
    </row>
    <row r="820" spans="1:5" ht="25.5" x14ac:dyDescent="0.2">
      <c r="A820" s="267">
        <v>48525</v>
      </c>
      <c r="B820" s="267" t="s">
        <v>19</v>
      </c>
      <c r="C820" s="267" t="s">
        <v>2699</v>
      </c>
      <c r="D820" s="268" t="s">
        <v>1977</v>
      </c>
      <c r="E820" s="269">
        <v>28.08</v>
      </c>
    </row>
    <row r="821" spans="1:5" ht="38.25" x14ac:dyDescent="0.2">
      <c r="A821" s="267">
        <v>48534</v>
      </c>
      <c r="B821" s="267" t="s">
        <v>19</v>
      </c>
      <c r="C821" s="267" t="s">
        <v>2700</v>
      </c>
      <c r="D821" s="268" t="s">
        <v>1977</v>
      </c>
      <c r="E821" s="269">
        <v>0.55000000000000004</v>
      </c>
    </row>
    <row r="822" spans="1:5" ht="38.25" x14ac:dyDescent="0.2">
      <c r="A822" s="267">
        <v>48538</v>
      </c>
      <c r="B822" s="267" t="s">
        <v>19</v>
      </c>
      <c r="C822" s="267" t="s">
        <v>2701</v>
      </c>
      <c r="D822" s="268" t="s">
        <v>1977</v>
      </c>
      <c r="E822" s="269">
        <v>1.43</v>
      </c>
    </row>
    <row r="823" spans="1:5" ht="15" customHeight="1" x14ac:dyDescent="0.2">
      <c r="A823" s="267">
        <v>48553</v>
      </c>
      <c r="B823" s="267" t="s">
        <v>19</v>
      </c>
      <c r="C823" s="267" t="s">
        <v>2702</v>
      </c>
      <c r="D823" s="268" t="s">
        <v>1977</v>
      </c>
      <c r="E823" s="269">
        <v>5.7</v>
      </c>
    </row>
    <row r="824" spans="1:5" ht="25.5" x14ac:dyDescent="0.2">
      <c r="A824" s="267">
        <v>48556</v>
      </c>
      <c r="B824" s="267" t="s">
        <v>19</v>
      </c>
      <c r="C824" s="267" t="s">
        <v>2703</v>
      </c>
      <c r="D824" s="268" t="s">
        <v>1977</v>
      </c>
      <c r="E824" s="269">
        <v>3.12</v>
      </c>
    </row>
    <row r="825" spans="1:5" ht="15" customHeight="1" x14ac:dyDescent="0.2">
      <c r="A825" s="265">
        <v>486</v>
      </c>
      <c r="B825" s="267" t="s">
        <v>19</v>
      </c>
      <c r="C825" s="390" t="s">
        <v>2681</v>
      </c>
      <c r="D825" s="390"/>
      <c r="E825" s="390"/>
    </row>
    <row r="826" spans="1:5" ht="25.5" x14ac:dyDescent="0.2">
      <c r="A826" s="267">
        <v>48606</v>
      </c>
      <c r="B826" s="267" t="s">
        <v>19</v>
      </c>
      <c r="C826" s="267" t="s">
        <v>2704</v>
      </c>
      <c r="D826" s="268" t="s">
        <v>1977</v>
      </c>
      <c r="E826" s="269">
        <v>8.1999999999999993</v>
      </c>
    </row>
    <row r="827" spans="1:5" ht="25.5" x14ac:dyDescent="0.2">
      <c r="A827" s="267">
        <v>48607</v>
      </c>
      <c r="B827" s="267" t="s">
        <v>19</v>
      </c>
      <c r="C827" s="267" t="s">
        <v>2705</v>
      </c>
      <c r="D827" s="268" t="s">
        <v>1977</v>
      </c>
      <c r="E827" s="269">
        <v>12.17</v>
      </c>
    </row>
    <row r="828" spans="1:5" ht="25.5" x14ac:dyDescent="0.2">
      <c r="A828" s="267">
        <v>48630</v>
      </c>
      <c r="B828" s="267" t="s">
        <v>19</v>
      </c>
      <c r="C828" s="267" t="s">
        <v>2706</v>
      </c>
      <c r="D828" s="268" t="s">
        <v>2014</v>
      </c>
      <c r="E828" s="269">
        <v>3.37</v>
      </c>
    </row>
    <row r="829" spans="1:5" ht="15" customHeight="1" x14ac:dyDescent="0.2">
      <c r="A829" s="267">
        <v>48634</v>
      </c>
      <c r="B829" s="267" t="s">
        <v>19</v>
      </c>
      <c r="C829" s="267" t="s">
        <v>2707</v>
      </c>
      <c r="D829" s="268" t="s">
        <v>2014</v>
      </c>
      <c r="E829" s="269">
        <v>28.88</v>
      </c>
    </row>
    <row r="830" spans="1:5" ht="25.5" x14ac:dyDescent="0.2">
      <c r="A830" s="267">
        <v>48665</v>
      </c>
      <c r="B830" s="267" t="s">
        <v>19</v>
      </c>
      <c r="C830" s="267" t="s">
        <v>2708</v>
      </c>
      <c r="D830" s="268" t="s">
        <v>1977</v>
      </c>
      <c r="E830" s="269">
        <v>0.28000000000000003</v>
      </c>
    </row>
    <row r="831" spans="1:5" ht="15" customHeight="1" x14ac:dyDescent="0.2">
      <c r="A831" s="265">
        <v>487</v>
      </c>
      <c r="B831" s="267" t="s">
        <v>19</v>
      </c>
      <c r="C831" s="390" t="s">
        <v>2709</v>
      </c>
      <c r="D831" s="390"/>
      <c r="E831" s="390"/>
    </row>
    <row r="832" spans="1:5" ht="25.5" x14ac:dyDescent="0.2">
      <c r="A832" s="267">
        <v>48701</v>
      </c>
      <c r="B832" s="267" t="s">
        <v>19</v>
      </c>
      <c r="C832" s="267" t="s">
        <v>2710</v>
      </c>
      <c r="D832" s="268" t="s">
        <v>2014</v>
      </c>
      <c r="E832" s="269">
        <v>8.43</v>
      </c>
    </row>
    <row r="833" spans="1:5" ht="25.5" x14ac:dyDescent="0.2">
      <c r="A833" s="267">
        <v>48730</v>
      </c>
      <c r="B833" s="267" t="s">
        <v>19</v>
      </c>
      <c r="C833" s="267" t="s">
        <v>2711</v>
      </c>
      <c r="D833" s="268" t="s">
        <v>1977</v>
      </c>
      <c r="E833" s="269">
        <v>113.53</v>
      </c>
    </row>
    <row r="834" spans="1:5" ht="25.5" x14ac:dyDescent="0.2">
      <c r="A834" s="267">
        <v>48744</v>
      </c>
      <c r="B834" s="267" t="s">
        <v>19</v>
      </c>
      <c r="C834" s="267" t="s">
        <v>2712</v>
      </c>
      <c r="D834" s="268" t="s">
        <v>1977</v>
      </c>
      <c r="E834" s="269">
        <v>99.18</v>
      </c>
    </row>
    <row r="835" spans="1:5" x14ac:dyDescent="0.2">
      <c r="A835" s="267">
        <v>48747</v>
      </c>
      <c r="B835" s="267" t="s">
        <v>19</v>
      </c>
      <c r="C835" s="267" t="s">
        <v>2713</v>
      </c>
      <c r="D835" s="268" t="s">
        <v>1977</v>
      </c>
      <c r="E835" s="269">
        <v>1.42</v>
      </c>
    </row>
    <row r="836" spans="1:5" ht="25.5" x14ac:dyDescent="0.2">
      <c r="A836" s="267">
        <v>48763</v>
      </c>
      <c r="B836" s="267" t="s">
        <v>19</v>
      </c>
      <c r="C836" s="267" t="s">
        <v>2714</v>
      </c>
      <c r="D836" s="268" t="s">
        <v>1977</v>
      </c>
      <c r="E836" s="269">
        <v>27.06</v>
      </c>
    </row>
    <row r="837" spans="1:5" x14ac:dyDescent="0.2">
      <c r="A837" s="267">
        <v>48772</v>
      </c>
      <c r="B837" s="267" t="s">
        <v>19</v>
      </c>
      <c r="C837" s="267" t="s">
        <v>2715</v>
      </c>
      <c r="D837" s="268" t="s">
        <v>1977</v>
      </c>
      <c r="E837" s="269">
        <v>197.45</v>
      </c>
    </row>
    <row r="838" spans="1:5" ht="51" x14ac:dyDescent="0.2">
      <c r="A838" s="267">
        <v>48782</v>
      </c>
      <c r="B838" s="267" t="s">
        <v>19</v>
      </c>
      <c r="C838" s="267" t="s">
        <v>2716</v>
      </c>
      <c r="D838" s="268" t="s">
        <v>1977</v>
      </c>
      <c r="E838" s="269">
        <v>81.88</v>
      </c>
    </row>
    <row r="839" spans="1:5" ht="25.5" x14ac:dyDescent="0.2">
      <c r="A839" s="267">
        <v>48784</v>
      </c>
      <c r="B839" s="267" t="s">
        <v>19</v>
      </c>
      <c r="C839" s="267" t="s">
        <v>2717</v>
      </c>
      <c r="D839" s="268" t="s">
        <v>1977</v>
      </c>
      <c r="E839" s="269">
        <v>149.22999999999999</v>
      </c>
    </row>
    <row r="840" spans="1:5" ht="15" customHeight="1" x14ac:dyDescent="0.2">
      <c r="A840" s="267">
        <v>48790</v>
      </c>
      <c r="B840" s="267" t="s">
        <v>19</v>
      </c>
      <c r="C840" s="267" t="s">
        <v>2718</v>
      </c>
      <c r="D840" s="268" t="s">
        <v>1977</v>
      </c>
      <c r="E840" s="269">
        <v>596.16999999999996</v>
      </c>
    </row>
    <row r="841" spans="1:5" ht="25.5" x14ac:dyDescent="0.2">
      <c r="A841" s="267">
        <v>48794</v>
      </c>
      <c r="B841" s="267" t="s">
        <v>19</v>
      </c>
      <c r="C841" s="267" t="s">
        <v>2719</v>
      </c>
      <c r="D841" s="268" t="s">
        <v>1977</v>
      </c>
      <c r="E841" s="269">
        <v>45.42</v>
      </c>
    </row>
    <row r="842" spans="1:5" ht="15" customHeight="1" x14ac:dyDescent="0.2">
      <c r="A842" s="265">
        <v>488</v>
      </c>
      <c r="B842" s="267" t="s">
        <v>19</v>
      </c>
      <c r="C842" s="390" t="s">
        <v>2187</v>
      </c>
      <c r="D842" s="390"/>
      <c r="E842" s="390"/>
    </row>
    <row r="843" spans="1:5" ht="25.5" x14ac:dyDescent="0.2">
      <c r="A843" s="267">
        <v>48860</v>
      </c>
      <c r="B843" s="267" t="s">
        <v>19</v>
      </c>
      <c r="C843" s="267" t="s">
        <v>2720</v>
      </c>
      <c r="D843" s="268" t="s">
        <v>1977</v>
      </c>
      <c r="E843" s="269">
        <v>29.95</v>
      </c>
    </row>
    <row r="844" spans="1:5" ht="15" customHeight="1" x14ac:dyDescent="0.2">
      <c r="A844" s="265">
        <v>489</v>
      </c>
      <c r="B844" s="267" t="s">
        <v>19</v>
      </c>
      <c r="C844" s="390" t="s">
        <v>2369</v>
      </c>
      <c r="D844" s="390"/>
      <c r="E844" s="390"/>
    </row>
    <row r="845" spans="1:5" ht="25.5" x14ac:dyDescent="0.2">
      <c r="A845" s="267">
        <v>48917</v>
      </c>
      <c r="B845" s="267" t="s">
        <v>19</v>
      </c>
      <c r="C845" s="267" t="s">
        <v>2721</v>
      </c>
      <c r="D845" s="268" t="s">
        <v>2014</v>
      </c>
      <c r="E845" s="269">
        <v>3.63</v>
      </c>
    </row>
    <row r="846" spans="1:5" ht="15" customHeight="1" x14ac:dyDescent="0.2">
      <c r="A846" s="267">
        <v>48986</v>
      </c>
      <c r="B846" s="267" t="s">
        <v>19</v>
      </c>
      <c r="C846" s="267" t="s">
        <v>2722</v>
      </c>
      <c r="D846" s="268" t="s">
        <v>2014</v>
      </c>
      <c r="E846" s="269">
        <v>63.57</v>
      </c>
    </row>
    <row r="847" spans="1:5" ht="25.5" x14ac:dyDescent="0.2">
      <c r="A847" s="267">
        <v>48987</v>
      </c>
      <c r="B847" s="267" t="s">
        <v>19</v>
      </c>
      <c r="C847" s="267" t="s">
        <v>2723</v>
      </c>
      <c r="D847" s="268" t="s">
        <v>1977</v>
      </c>
      <c r="E847" s="269">
        <v>33.86</v>
      </c>
    </row>
    <row r="848" spans="1:5" ht="38.25" x14ac:dyDescent="0.2">
      <c r="A848" s="267">
        <v>48988</v>
      </c>
      <c r="B848" s="267" t="s">
        <v>19</v>
      </c>
      <c r="C848" s="267" t="s">
        <v>2724</v>
      </c>
      <c r="D848" s="268" t="s">
        <v>2014</v>
      </c>
      <c r="E848" s="269">
        <v>100.48</v>
      </c>
    </row>
    <row r="849" spans="1:5" ht="15" customHeight="1" x14ac:dyDescent="0.2">
      <c r="A849" s="265">
        <v>490</v>
      </c>
      <c r="B849" s="267" t="s">
        <v>19</v>
      </c>
      <c r="C849" s="390" t="s">
        <v>2725</v>
      </c>
      <c r="D849" s="390"/>
      <c r="E849" s="390"/>
    </row>
    <row r="850" spans="1:5" ht="38.25" x14ac:dyDescent="0.2">
      <c r="A850" s="267">
        <v>49002</v>
      </c>
      <c r="B850" s="267" t="s">
        <v>19</v>
      </c>
      <c r="C850" s="267" t="s">
        <v>2726</v>
      </c>
      <c r="D850" s="268" t="s">
        <v>1977</v>
      </c>
      <c r="E850" s="269">
        <v>23.9</v>
      </c>
    </row>
    <row r="851" spans="1:5" ht="15" customHeight="1" x14ac:dyDescent="0.2">
      <c r="A851" s="267">
        <v>49028</v>
      </c>
      <c r="B851" s="267" t="s">
        <v>19</v>
      </c>
      <c r="C851" s="267" t="s">
        <v>2727</v>
      </c>
      <c r="D851" s="268" t="s">
        <v>1977</v>
      </c>
      <c r="E851" s="269">
        <v>182.36</v>
      </c>
    </row>
    <row r="852" spans="1:5" ht="25.5" x14ac:dyDescent="0.2">
      <c r="A852" s="267">
        <v>49064</v>
      </c>
      <c r="B852" s="267" t="s">
        <v>19</v>
      </c>
      <c r="C852" s="267" t="s">
        <v>2728</v>
      </c>
      <c r="D852" s="268" t="s">
        <v>1977</v>
      </c>
      <c r="E852" s="269">
        <v>2.89</v>
      </c>
    </row>
    <row r="853" spans="1:5" ht="25.5" x14ac:dyDescent="0.2">
      <c r="A853" s="267">
        <v>49072</v>
      </c>
      <c r="B853" s="267" t="s">
        <v>19</v>
      </c>
      <c r="C853" s="267" t="s">
        <v>2729</v>
      </c>
      <c r="D853" s="268" t="s">
        <v>1977</v>
      </c>
      <c r="E853" s="269">
        <v>41.32</v>
      </c>
    </row>
    <row r="854" spans="1:5" ht="15" customHeight="1" x14ac:dyDescent="0.2">
      <c r="A854" s="265">
        <v>491</v>
      </c>
      <c r="B854" s="267" t="s">
        <v>19</v>
      </c>
      <c r="C854" s="390" t="s">
        <v>2725</v>
      </c>
      <c r="D854" s="390"/>
      <c r="E854" s="390"/>
    </row>
    <row r="855" spans="1:5" ht="25.5" x14ac:dyDescent="0.2">
      <c r="A855" s="267">
        <v>49101</v>
      </c>
      <c r="B855" s="267" t="s">
        <v>19</v>
      </c>
      <c r="C855" s="267" t="s">
        <v>2730</v>
      </c>
      <c r="D855" s="268" t="s">
        <v>1977</v>
      </c>
      <c r="E855" s="269">
        <v>383.45</v>
      </c>
    </row>
    <row r="856" spans="1:5" x14ac:dyDescent="0.2">
      <c r="A856" s="267">
        <v>49104</v>
      </c>
      <c r="B856" s="267" t="s">
        <v>19</v>
      </c>
      <c r="C856" s="267" t="s">
        <v>2731</v>
      </c>
      <c r="D856" s="268" t="s">
        <v>1977</v>
      </c>
      <c r="E856" s="269">
        <v>2.92</v>
      </c>
    </row>
    <row r="857" spans="1:5" ht="25.5" x14ac:dyDescent="0.2">
      <c r="A857" s="267">
        <v>49112</v>
      </c>
      <c r="B857" s="267" t="s">
        <v>19</v>
      </c>
      <c r="C857" s="267" t="s">
        <v>2732</v>
      </c>
      <c r="D857" s="268" t="s">
        <v>1977</v>
      </c>
      <c r="E857" s="269">
        <v>51.01</v>
      </c>
    </row>
    <row r="858" spans="1:5" ht="15" customHeight="1" x14ac:dyDescent="0.2">
      <c r="A858" s="267">
        <v>49123</v>
      </c>
      <c r="B858" s="267" t="s">
        <v>19</v>
      </c>
      <c r="C858" s="267" t="s">
        <v>2733</v>
      </c>
      <c r="D858" s="268" t="s">
        <v>1977</v>
      </c>
      <c r="E858" s="269">
        <v>3.01</v>
      </c>
    </row>
    <row r="859" spans="1:5" ht="38.25" x14ac:dyDescent="0.2">
      <c r="A859" s="267">
        <v>49165</v>
      </c>
      <c r="B859" s="267" t="s">
        <v>19</v>
      </c>
      <c r="C859" s="267" t="s">
        <v>2734</v>
      </c>
      <c r="D859" s="268" t="s">
        <v>1977</v>
      </c>
      <c r="E859" s="269">
        <v>266.66000000000003</v>
      </c>
    </row>
    <row r="860" spans="1:5" ht="25.5" x14ac:dyDescent="0.2">
      <c r="A860" s="267">
        <v>49170</v>
      </c>
      <c r="B860" s="267" t="s">
        <v>19</v>
      </c>
      <c r="C860" s="267" t="s">
        <v>2735</v>
      </c>
      <c r="D860" s="268" t="s">
        <v>1977</v>
      </c>
      <c r="E860" s="270">
        <v>2634.21</v>
      </c>
    </row>
    <row r="861" spans="1:5" ht="15" customHeight="1" x14ac:dyDescent="0.2">
      <c r="A861" s="265">
        <v>492</v>
      </c>
      <c r="B861" s="267" t="s">
        <v>19</v>
      </c>
      <c r="C861" s="390" t="s">
        <v>2736</v>
      </c>
      <c r="D861" s="390"/>
      <c r="E861" s="390"/>
    </row>
    <row r="862" spans="1:5" ht="25.5" x14ac:dyDescent="0.2">
      <c r="A862" s="267">
        <v>49227</v>
      </c>
      <c r="B862" s="267" t="s">
        <v>19</v>
      </c>
      <c r="C862" s="267" t="s">
        <v>2737</v>
      </c>
      <c r="D862" s="268" t="s">
        <v>1977</v>
      </c>
      <c r="E862" s="269">
        <v>4.88</v>
      </c>
    </row>
    <row r="863" spans="1:5" ht="25.5" x14ac:dyDescent="0.2">
      <c r="A863" s="267">
        <v>49228</v>
      </c>
      <c r="B863" s="267" t="s">
        <v>19</v>
      </c>
      <c r="C863" s="267" t="s">
        <v>2738</v>
      </c>
      <c r="D863" s="268" t="s">
        <v>1977</v>
      </c>
      <c r="E863" s="269">
        <v>6.28</v>
      </c>
    </row>
    <row r="864" spans="1:5" ht="25.5" x14ac:dyDescent="0.2">
      <c r="A864" s="267">
        <v>49241</v>
      </c>
      <c r="B864" s="267" t="s">
        <v>19</v>
      </c>
      <c r="C864" s="267" t="s">
        <v>2739</v>
      </c>
      <c r="D864" s="268" t="s">
        <v>1977</v>
      </c>
      <c r="E864" s="269">
        <v>7.36</v>
      </c>
    </row>
    <row r="865" spans="1:5" ht="25.5" x14ac:dyDescent="0.2">
      <c r="A865" s="267">
        <v>49242</v>
      </c>
      <c r="B865" s="267" t="s">
        <v>19</v>
      </c>
      <c r="C865" s="267" t="s">
        <v>2740</v>
      </c>
      <c r="D865" s="268" t="s">
        <v>1977</v>
      </c>
      <c r="E865" s="269">
        <v>4.55</v>
      </c>
    </row>
    <row r="866" spans="1:5" ht="38.25" x14ac:dyDescent="0.2">
      <c r="A866" s="267">
        <v>49243</v>
      </c>
      <c r="B866" s="267" t="s">
        <v>19</v>
      </c>
      <c r="C866" s="267" t="s">
        <v>2741</v>
      </c>
      <c r="D866" s="268" t="s">
        <v>1977</v>
      </c>
      <c r="E866" s="269">
        <v>6.89</v>
      </c>
    </row>
    <row r="867" spans="1:5" ht="25.5" x14ac:dyDescent="0.2">
      <c r="A867" s="267">
        <v>49249</v>
      </c>
      <c r="B867" s="267" t="s">
        <v>19</v>
      </c>
      <c r="C867" s="267" t="s">
        <v>2742</v>
      </c>
      <c r="D867" s="268" t="s">
        <v>1977</v>
      </c>
      <c r="E867" s="269">
        <v>7.98</v>
      </c>
    </row>
    <row r="868" spans="1:5" ht="25.5" x14ac:dyDescent="0.2">
      <c r="A868" s="267">
        <v>49274</v>
      </c>
      <c r="B868" s="267" t="s">
        <v>19</v>
      </c>
      <c r="C868" s="267" t="s">
        <v>2743</v>
      </c>
      <c r="D868" s="268" t="s">
        <v>1977</v>
      </c>
      <c r="E868" s="269">
        <v>76.27</v>
      </c>
    </row>
    <row r="869" spans="1:5" ht="25.5" x14ac:dyDescent="0.2">
      <c r="A869" s="267">
        <v>49275</v>
      </c>
      <c r="B869" s="267" t="s">
        <v>19</v>
      </c>
      <c r="C869" s="267" t="s">
        <v>2744</v>
      </c>
      <c r="D869" s="268" t="s">
        <v>1977</v>
      </c>
      <c r="E869" s="269">
        <v>99.71</v>
      </c>
    </row>
    <row r="870" spans="1:5" ht="15" customHeight="1" x14ac:dyDescent="0.2">
      <c r="A870" s="267">
        <v>49277</v>
      </c>
      <c r="B870" s="267" t="s">
        <v>19</v>
      </c>
      <c r="C870" s="267" t="s">
        <v>2745</v>
      </c>
      <c r="D870" s="268" t="s">
        <v>1977</v>
      </c>
      <c r="E870" s="269">
        <v>28.8</v>
      </c>
    </row>
    <row r="871" spans="1:5" ht="38.25" x14ac:dyDescent="0.2">
      <c r="A871" s="267">
        <v>49278</v>
      </c>
      <c r="B871" s="267" t="s">
        <v>19</v>
      </c>
      <c r="C871" s="267" t="s">
        <v>2746</v>
      </c>
      <c r="D871" s="268" t="s">
        <v>1977</v>
      </c>
      <c r="E871" s="269">
        <v>39.17</v>
      </c>
    </row>
    <row r="872" spans="1:5" ht="25.5" x14ac:dyDescent="0.2">
      <c r="A872" s="267">
        <v>49289</v>
      </c>
      <c r="B872" s="267" t="s">
        <v>19</v>
      </c>
      <c r="C872" s="267" t="s">
        <v>2747</v>
      </c>
      <c r="D872" s="268" t="s">
        <v>1977</v>
      </c>
      <c r="E872" s="269">
        <v>10</v>
      </c>
    </row>
    <row r="873" spans="1:5" ht="15" customHeight="1" x14ac:dyDescent="0.2">
      <c r="A873" s="265">
        <v>494</v>
      </c>
      <c r="B873" s="267" t="s">
        <v>19</v>
      </c>
      <c r="C873" s="390" t="s">
        <v>2748</v>
      </c>
      <c r="D873" s="390"/>
      <c r="E873" s="390"/>
    </row>
    <row r="874" spans="1:5" ht="25.5" x14ac:dyDescent="0.2">
      <c r="A874" s="267">
        <v>49424</v>
      </c>
      <c r="B874" s="267" t="s">
        <v>19</v>
      </c>
      <c r="C874" s="267" t="s">
        <v>2749</v>
      </c>
      <c r="D874" s="268" t="s">
        <v>1977</v>
      </c>
      <c r="E874" s="269">
        <v>15.08</v>
      </c>
    </row>
    <row r="875" spans="1:5" ht="25.5" x14ac:dyDescent="0.2">
      <c r="A875" s="267">
        <v>49428</v>
      </c>
      <c r="B875" s="267" t="s">
        <v>19</v>
      </c>
      <c r="C875" s="267" t="s">
        <v>2750</v>
      </c>
      <c r="D875" s="268" t="s">
        <v>1977</v>
      </c>
      <c r="E875" s="269">
        <v>2.89</v>
      </c>
    </row>
    <row r="876" spans="1:5" ht="25.5" x14ac:dyDescent="0.2">
      <c r="A876" s="267">
        <v>49459</v>
      </c>
      <c r="B876" s="267" t="s">
        <v>19</v>
      </c>
      <c r="C876" s="267" t="s">
        <v>2751</v>
      </c>
      <c r="D876" s="268" t="s">
        <v>1977</v>
      </c>
      <c r="E876" s="269">
        <v>488.62</v>
      </c>
    </row>
    <row r="877" spans="1:5" ht="25.5" x14ac:dyDescent="0.2">
      <c r="A877" s="267">
        <v>49463</v>
      </c>
      <c r="B877" s="267" t="s">
        <v>19</v>
      </c>
      <c r="C877" s="267" t="s">
        <v>2752</v>
      </c>
      <c r="D877" s="268" t="s">
        <v>1977</v>
      </c>
      <c r="E877" s="269">
        <v>67.790000000000006</v>
      </c>
    </row>
    <row r="878" spans="1:5" ht="25.5" x14ac:dyDescent="0.2">
      <c r="A878" s="267">
        <v>49464</v>
      </c>
      <c r="B878" s="267" t="s">
        <v>19</v>
      </c>
      <c r="C878" s="267" t="s">
        <v>2753</v>
      </c>
      <c r="D878" s="268" t="s">
        <v>1977</v>
      </c>
      <c r="E878" s="269">
        <v>108.96</v>
      </c>
    </row>
    <row r="879" spans="1:5" ht="15" customHeight="1" x14ac:dyDescent="0.2">
      <c r="A879" s="267">
        <v>49488</v>
      </c>
      <c r="B879" s="267" t="s">
        <v>19</v>
      </c>
      <c r="C879" s="267" t="s">
        <v>2754</v>
      </c>
      <c r="D879" s="268" t="s">
        <v>1977</v>
      </c>
      <c r="E879" s="269">
        <v>1.77</v>
      </c>
    </row>
    <row r="880" spans="1:5" ht="25.5" x14ac:dyDescent="0.2">
      <c r="A880" s="267">
        <v>49492</v>
      </c>
      <c r="B880" s="267" t="s">
        <v>19</v>
      </c>
      <c r="C880" s="267" t="s">
        <v>2755</v>
      </c>
      <c r="D880" s="268" t="s">
        <v>1977</v>
      </c>
      <c r="E880" s="269">
        <v>16.079999999999998</v>
      </c>
    </row>
    <row r="881" spans="1:5" ht="25.5" x14ac:dyDescent="0.2">
      <c r="A881" s="267">
        <v>49493</v>
      </c>
      <c r="B881" s="267" t="s">
        <v>19</v>
      </c>
      <c r="C881" s="267" t="s">
        <v>2756</v>
      </c>
      <c r="D881" s="268" t="s">
        <v>1977</v>
      </c>
      <c r="E881" s="269">
        <v>31.38</v>
      </c>
    </row>
    <row r="882" spans="1:5" ht="15" customHeight="1" x14ac:dyDescent="0.2">
      <c r="A882" s="265">
        <v>495</v>
      </c>
      <c r="B882" s="267" t="s">
        <v>19</v>
      </c>
      <c r="C882" s="390" t="s">
        <v>391</v>
      </c>
      <c r="D882" s="390"/>
      <c r="E882" s="390"/>
    </row>
    <row r="883" spans="1:5" ht="25.5" x14ac:dyDescent="0.2">
      <c r="A883" s="267">
        <v>49502</v>
      </c>
      <c r="B883" s="267" t="s">
        <v>19</v>
      </c>
      <c r="C883" s="267" t="s">
        <v>2757</v>
      </c>
      <c r="D883" s="268" t="s">
        <v>1977</v>
      </c>
      <c r="E883" s="269">
        <v>2.92</v>
      </c>
    </row>
    <row r="884" spans="1:5" x14ac:dyDescent="0.2">
      <c r="A884" s="267">
        <v>49503</v>
      </c>
      <c r="B884" s="267" t="s">
        <v>19</v>
      </c>
      <c r="C884" s="267" t="s">
        <v>2758</v>
      </c>
      <c r="D884" s="268" t="s">
        <v>1977</v>
      </c>
      <c r="E884" s="269">
        <v>30.31</v>
      </c>
    </row>
    <row r="885" spans="1:5" ht="25.5" x14ac:dyDescent="0.2">
      <c r="A885" s="267">
        <v>49505</v>
      </c>
      <c r="B885" s="267" t="s">
        <v>19</v>
      </c>
      <c r="C885" s="267" t="s">
        <v>2759</v>
      </c>
      <c r="D885" s="268" t="s">
        <v>1977</v>
      </c>
      <c r="E885" s="269">
        <v>3.3</v>
      </c>
    </row>
    <row r="886" spans="1:5" x14ac:dyDescent="0.2">
      <c r="A886" s="267">
        <v>49507</v>
      </c>
      <c r="B886" s="267" t="s">
        <v>19</v>
      </c>
      <c r="C886" s="267" t="s">
        <v>2760</v>
      </c>
      <c r="D886" s="268" t="s">
        <v>1977</v>
      </c>
      <c r="E886" s="269">
        <v>3.3</v>
      </c>
    </row>
    <row r="887" spans="1:5" ht="38.25" x14ac:dyDescent="0.2">
      <c r="A887" s="267">
        <v>49510</v>
      </c>
      <c r="B887" s="267" t="s">
        <v>19</v>
      </c>
      <c r="C887" s="267" t="s">
        <v>2761</v>
      </c>
      <c r="D887" s="268" t="s">
        <v>1977</v>
      </c>
      <c r="E887" s="269">
        <v>961.85</v>
      </c>
    </row>
    <row r="888" spans="1:5" x14ac:dyDescent="0.2">
      <c r="A888" s="267">
        <v>49514</v>
      </c>
      <c r="B888" s="267" t="s">
        <v>19</v>
      </c>
      <c r="C888" s="267" t="s">
        <v>2762</v>
      </c>
      <c r="D888" s="268" t="s">
        <v>1977</v>
      </c>
      <c r="E888" s="269">
        <v>17.82</v>
      </c>
    </row>
    <row r="889" spans="1:5" ht="38.25" x14ac:dyDescent="0.2">
      <c r="A889" s="267">
        <v>49521</v>
      </c>
      <c r="B889" s="267" t="s">
        <v>19</v>
      </c>
      <c r="C889" s="267" t="s">
        <v>2763</v>
      </c>
      <c r="D889" s="268" t="s">
        <v>1977</v>
      </c>
      <c r="E889" s="269">
        <v>14.54</v>
      </c>
    </row>
    <row r="890" spans="1:5" ht="25.5" x14ac:dyDescent="0.2">
      <c r="A890" s="267">
        <v>49524</v>
      </c>
      <c r="B890" s="267" t="s">
        <v>19</v>
      </c>
      <c r="C890" s="267" t="s">
        <v>2764</v>
      </c>
      <c r="D890" s="268" t="s">
        <v>2014</v>
      </c>
      <c r="E890" s="269">
        <v>23.34</v>
      </c>
    </row>
    <row r="891" spans="1:5" ht="25.5" x14ac:dyDescent="0.2">
      <c r="A891" s="267">
        <v>49537</v>
      </c>
      <c r="B891" s="267" t="s">
        <v>19</v>
      </c>
      <c r="C891" s="267" t="s">
        <v>2765</v>
      </c>
      <c r="D891" s="268" t="s">
        <v>1977</v>
      </c>
      <c r="E891" s="269">
        <v>35.53</v>
      </c>
    </row>
    <row r="892" spans="1:5" x14ac:dyDescent="0.2">
      <c r="A892" s="267">
        <v>49565</v>
      </c>
      <c r="B892" s="267" t="s">
        <v>19</v>
      </c>
      <c r="C892" s="267" t="s">
        <v>2766</v>
      </c>
      <c r="D892" s="268" t="s">
        <v>1977</v>
      </c>
      <c r="E892" s="269">
        <v>28.34</v>
      </c>
    </row>
    <row r="893" spans="1:5" ht="15" customHeight="1" x14ac:dyDescent="0.2">
      <c r="A893" s="267">
        <v>49566</v>
      </c>
      <c r="B893" s="267" t="s">
        <v>19</v>
      </c>
      <c r="C893" s="267" t="s">
        <v>2767</v>
      </c>
      <c r="D893" s="268" t="s">
        <v>1977</v>
      </c>
      <c r="E893" s="269">
        <v>5.1100000000000003</v>
      </c>
    </row>
    <row r="894" spans="1:5" ht="25.5" x14ac:dyDescent="0.2">
      <c r="A894" s="267">
        <v>49568</v>
      </c>
      <c r="B894" s="267" t="s">
        <v>19</v>
      </c>
      <c r="C894" s="267" t="s">
        <v>2768</v>
      </c>
      <c r="D894" s="268" t="s">
        <v>1977</v>
      </c>
      <c r="E894" s="269">
        <v>9.16</v>
      </c>
    </row>
    <row r="895" spans="1:5" ht="25.5" x14ac:dyDescent="0.2">
      <c r="A895" s="267">
        <v>49570</v>
      </c>
      <c r="B895" s="267" t="s">
        <v>19</v>
      </c>
      <c r="C895" s="267" t="s">
        <v>2769</v>
      </c>
      <c r="D895" s="268" t="s">
        <v>1977</v>
      </c>
      <c r="E895" s="269">
        <v>7.92</v>
      </c>
    </row>
    <row r="896" spans="1:5" ht="15" customHeight="1" x14ac:dyDescent="0.2">
      <c r="A896" s="265">
        <v>496</v>
      </c>
      <c r="B896" s="267" t="s">
        <v>19</v>
      </c>
      <c r="C896" s="390" t="s">
        <v>2187</v>
      </c>
      <c r="D896" s="390"/>
      <c r="E896" s="390"/>
    </row>
    <row r="897" spans="1:5" ht="25.5" x14ac:dyDescent="0.2">
      <c r="A897" s="267">
        <v>49606</v>
      </c>
      <c r="B897" s="267" t="s">
        <v>19</v>
      </c>
      <c r="C897" s="267" t="s">
        <v>2770</v>
      </c>
      <c r="D897" s="268" t="s">
        <v>2014</v>
      </c>
      <c r="E897" s="269">
        <v>15.43</v>
      </c>
    </row>
    <row r="898" spans="1:5" ht="25.5" x14ac:dyDescent="0.2">
      <c r="A898" s="267">
        <v>49626</v>
      </c>
      <c r="B898" s="267" t="s">
        <v>19</v>
      </c>
      <c r="C898" s="267" t="s">
        <v>2771</v>
      </c>
      <c r="D898" s="268" t="s">
        <v>1977</v>
      </c>
      <c r="E898" s="269">
        <v>3.59</v>
      </c>
    </row>
    <row r="899" spans="1:5" ht="25.5" x14ac:dyDescent="0.2">
      <c r="A899" s="267">
        <v>49633</v>
      </c>
      <c r="B899" s="267" t="s">
        <v>19</v>
      </c>
      <c r="C899" s="267" t="s">
        <v>2772</v>
      </c>
      <c r="D899" s="268" t="s">
        <v>1977</v>
      </c>
      <c r="E899" s="269">
        <v>2.8</v>
      </c>
    </row>
    <row r="900" spans="1:5" ht="25.5" x14ac:dyDescent="0.2">
      <c r="A900" s="267">
        <v>49645</v>
      </c>
      <c r="B900" s="267" t="s">
        <v>19</v>
      </c>
      <c r="C900" s="267" t="s">
        <v>2773</v>
      </c>
      <c r="D900" s="268" t="s">
        <v>1977</v>
      </c>
      <c r="E900" s="269">
        <v>383.45</v>
      </c>
    </row>
    <row r="901" spans="1:5" ht="25.5" x14ac:dyDescent="0.2">
      <c r="A901" s="267">
        <v>49654</v>
      </c>
      <c r="B901" s="267" t="s">
        <v>19</v>
      </c>
      <c r="C901" s="267" t="s">
        <v>2774</v>
      </c>
      <c r="D901" s="268" t="s">
        <v>1977</v>
      </c>
      <c r="E901" s="269">
        <v>31.12</v>
      </c>
    </row>
    <row r="902" spans="1:5" ht="25.5" x14ac:dyDescent="0.2">
      <c r="A902" s="267">
        <v>49666</v>
      </c>
      <c r="B902" s="267" t="s">
        <v>19</v>
      </c>
      <c r="C902" s="267" t="s">
        <v>2775</v>
      </c>
      <c r="D902" s="268" t="s">
        <v>2014</v>
      </c>
      <c r="E902" s="269">
        <v>19.63</v>
      </c>
    </row>
    <row r="903" spans="1:5" x14ac:dyDescent="0.2">
      <c r="A903" s="267">
        <v>49674</v>
      </c>
      <c r="B903" s="267" t="s">
        <v>19</v>
      </c>
      <c r="C903" s="267" t="s">
        <v>2776</v>
      </c>
      <c r="D903" s="268" t="s">
        <v>1977</v>
      </c>
      <c r="E903" s="269">
        <v>38.82</v>
      </c>
    </row>
    <row r="904" spans="1:5" x14ac:dyDescent="0.2">
      <c r="A904" s="267">
        <v>49679</v>
      </c>
      <c r="B904" s="267" t="s">
        <v>19</v>
      </c>
      <c r="C904" s="267" t="s">
        <v>2777</v>
      </c>
      <c r="D904" s="268" t="s">
        <v>1977</v>
      </c>
      <c r="E904" s="269">
        <v>35.14</v>
      </c>
    </row>
    <row r="905" spans="1:5" x14ac:dyDescent="0.2">
      <c r="A905" s="267">
        <v>49681</v>
      </c>
      <c r="B905" s="267" t="s">
        <v>19</v>
      </c>
      <c r="C905" s="267" t="s">
        <v>2778</v>
      </c>
      <c r="D905" s="268" t="s">
        <v>1977</v>
      </c>
      <c r="E905" s="269">
        <v>5.2</v>
      </c>
    </row>
    <row r="906" spans="1:5" x14ac:dyDescent="0.2">
      <c r="A906" s="267">
        <v>49686</v>
      </c>
      <c r="B906" s="267" t="s">
        <v>19</v>
      </c>
      <c r="C906" s="267" t="s">
        <v>2779</v>
      </c>
      <c r="D906" s="268" t="s">
        <v>1977</v>
      </c>
      <c r="E906" s="269">
        <v>87.61</v>
      </c>
    </row>
    <row r="907" spans="1:5" ht="15" customHeight="1" x14ac:dyDescent="0.2">
      <c r="A907" s="267">
        <v>49694</v>
      </c>
      <c r="B907" s="267" t="s">
        <v>19</v>
      </c>
      <c r="C907" s="267" t="s">
        <v>2780</v>
      </c>
      <c r="D907" s="268" t="s">
        <v>1977</v>
      </c>
      <c r="E907" s="269">
        <v>35.340000000000003</v>
      </c>
    </row>
    <row r="908" spans="1:5" x14ac:dyDescent="0.2">
      <c r="A908" s="267">
        <v>49695</v>
      </c>
      <c r="B908" s="267" t="s">
        <v>19</v>
      </c>
      <c r="C908" s="267" t="s">
        <v>2781</v>
      </c>
      <c r="D908" s="268" t="s">
        <v>1977</v>
      </c>
      <c r="E908" s="269">
        <v>74.2</v>
      </c>
    </row>
    <row r="909" spans="1:5" x14ac:dyDescent="0.2">
      <c r="A909" s="267">
        <v>49696</v>
      </c>
      <c r="B909" s="267" t="s">
        <v>19</v>
      </c>
      <c r="C909" s="267" t="s">
        <v>2782</v>
      </c>
      <c r="D909" s="268" t="s">
        <v>1977</v>
      </c>
      <c r="E909" s="269">
        <v>101.96</v>
      </c>
    </row>
    <row r="910" spans="1:5" ht="15" customHeight="1" x14ac:dyDescent="0.2">
      <c r="A910" s="265">
        <v>497</v>
      </c>
      <c r="B910" s="267" t="s">
        <v>19</v>
      </c>
      <c r="C910" s="390" t="s">
        <v>391</v>
      </c>
      <c r="D910" s="390"/>
      <c r="E910" s="390"/>
    </row>
    <row r="911" spans="1:5" ht="25.5" x14ac:dyDescent="0.2">
      <c r="A911" s="267">
        <v>49709</v>
      </c>
      <c r="B911" s="267" t="s">
        <v>19</v>
      </c>
      <c r="C911" s="267" t="s">
        <v>2783</v>
      </c>
      <c r="D911" s="268" t="s">
        <v>1977</v>
      </c>
      <c r="E911" s="269">
        <v>17.02</v>
      </c>
    </row>
    <row r="912" spans="1:5" ht="15" customHeight="1" x14ac:dyDescent="0.2">
      <c r="A912" s="267">
        <v>49729</v>
      </c>
      <c r="B912" s="267" t="s">
        <v>19</v>
      </c>
      <c r="C912" s="267" t="s">
        <v>2784</v>
      </c>
      <c r="D912" s="268" t="s">
        <v>2014</v>
      </c>
      <c r="E912" s="269">
        <v>84.23</v>
      </c>
    </row>
    <row r="913" spans="1:5" ht="25.5" x14ac:dyDescent="0.2">
      <c r="A913" s="267">
        <v>49774</v>
      </c>
      <c r="B913" s="267" t="s">
        <v>19</v>
      </c>
      <c r="C913" s="267" t="s">
        <v>2785</v>
      </c>
      <c r="D913" s="268" t="s">
        <v>1977</v>
      </c>
      <c r="E913" s="269">
        <v>33.31</v>
      </c>
    </row>
    <row r="914" spans="1:5" ht="25.5" x14ac:dyDescent="0.2">
      <c r="A914" s="267">
        <v>49791</v>
      </c>
      <c r="B914" s="267" t="s">
        <v>19</v>
      </c>
      <c r="C914" s="267" t="s">
        <v>2786</v>
      </c>
      <c r="D914" s="268" t="s">
        <v>1977</v>
      </c>
      <c r="E914" s="269">
        <v>9.2100000000000009</v>
      </c>
    </row>
    <row r="915" spans="1:5" ht="15" customHeight="1" x14ac:dyDescent="0.2">
      <c r="A915" s="265">
        <v>498</v>
      </c>
      <c r="B915" s="267" t="s">
        <v>19</v>
      </c>
      <c r="C915" s="390" t="s">
        <v>2369</v>
      </c>
      <c r="D915" s="390"/>
      <c r="E915" s="390"/>
    </row>
    <row r="916" spans="1:5" ht="25.5" x14ac:dyDescent="0.2">
      <c r="A916" s="267">
        <v>49803</v>
      </c>
      <c r="B916" s="267" t="s">
        <v>19</v>
      </c>
      <c r="C916" s="267" t="s">
        <v>2787</v>
      </c>
      <c r="D916" s="268" t="s">
        <v>1977</v>
      </c>
      <c r="E916" s="269">
        <v>4.8</v>
      </c>
    </row>
    <row r="917" spans="1:5" ht="25.5" x14ac:dyDescent="0.2">
      <c r="A917" s="267">
        <v>49804</v>
      </c>
      <c r="B917" s="267" t="s">
        <v>19</v>
      </c>
      <c r="C917" s="267" t="s">
        <v>2788</v>
      </c>
      <c r="D917" s="268" t="s">
        <v>1977</v>
      </c>
      <c r="E917" s="269">
        <v>5.05</v>
      </c>
    </row>
    <row r="918" spans="1:5" ht="25.5" x14ac:dyDescent="0.2">
      <c r="A918" s="267">
        <v>49805</v>
      </c>
      <c r="B918" s="267" t="s">
        <v>19</v>
      </c>
      <c r="C918" s="267" t="s">
        <v>2789</v>
      </c>
      <c r="D918" s="268" t="s">
        <v>1977</v>
      </c>
      <c r="E918" s="269">
        <v>9.7799999999999994</v>
      </c>
    </row>
    <row r="919" spans="1:5" ht="25.5" x14ac:dyDescent="0.2">
      <c r="A919" s="267">
        <v>49806</v>
      </c>
      <c r="B919" s="267" t="s">
        <v>19</v>
      </c>
      <c r="C919" s="267" t="s">
        <v>2790</v>
      </c>
      <c r="D919" s="268" t="s">
        <v>1977</v>
      </c>
      <c r="E919" s="269">
        <v>10.89</v>
      </c>
    </row>
    <row r="920" spans="1:5" ht="25.5" x14ac:dyDescent="0.2">
      <c r="A920" s="267">
        <v>49807</v>
      </c>
      <c r="B920" s="267" t="s">
        <v>19</v>
      </c>
      <c r="C920" s="267" t="s">
        <v>2791</v>
      </c>
      <c r="D920" s="268" t="s">
        <v>1977</v>
      </c>
      <c r="E920" s="269">
        <v>17.29</v>
      </c>
    </row>
    <row r="921" spans="1:5" ht="25.5" x14ac:dyDescent="0.2">
      <c r="A921" s="267">
        <v>49809</v>
      </c>
      <c r="B921" s="267" t="s">
        <v>19</v>
      </c>
      <c r="C921" s="267" t="s">
        <v>2792</v>
      </c>
      <c r="D921" s="268" t="s">
        <v>1977</v>
      </c>
      <c r="E921" s="269">
        <v>22.87</v>
      </c>
    </row>
    <row r="922" spans="1:5" ht="25.5" x14ac:dyDescent="0.2">
      <c r="A922" s="267">
        <v>49811</v>
      </c>
      <c r="B922" s="267" t="s">
        <v>19</v>
      </c>
      <c r="C922" s="267" t="s">
        <v>2793</v>
      </c>
      <c r="D922" s="268" t="s">
        <v>1977</v>
      </c>
      <c r="E922" s="269">
        <v>36.15</v>
      </c>
    </row>
    <row r="923" spans="1:5" ht="25.5" x14ac:dyDescent="0.2">
      <c r="A923" s="267">
        <v>49812</v>
      </c>
      <c r="B923" s="267" t="s">
        <v>19</v>
      </c>
      <c r="C923" s="267" t="s">
        <v>2794</v>
      </c>
      <c r="D923" s="268" t="s">
        <v>1977</v>
      </c>
      <c r="E923" s="269">
        <v>187.14</v>
      </c>
    </row>
    <row r="924" spans="1:5" x14ac:dyDescent="0.2">
      <c r="A924" s="267">
        <v>49818</v>
      </c>
      <c r="B924" s="267" t="s">
        <v>19</v>
      </c>
      <c r="C924" s="267" t="s">
        <v>2795</v>
      </c>
      <c r="D924" s="268" t="s">
        <v>1977</v>
      </c>
      <c r="E924" s="269">
        <v>1.25</v>
      </c>
    </row>
    <row r="925" spans="1:5" ht="15" customHeight="1" x14ac:dyDescent="0.2">
      <c r="A925" s="267">
        <v>49860</v>
      </c>
      <c r="B925" s="267" t="s">
        <v>19</v>
      </c>
      <c r="C925" s="267" t="s">
        <v>2796</v>
      </c>
      <c r="D925" s="268" t="s">
        <v>1977</v>
      </c>
      <c r="E925" s="269">
        <v>130.66</v>
      </c>
    </row>
    <row r="926" spans="1:5" ht="25.5" x14ac:dyDescent="0.2">
      <c r="A926" s="267">
        <v>49861</v>
      </c>
      <c r="B926" s="267" t="s">
        <v>19</v>
      </c>
      <c r="C926" s="267" t="s">
        <v>2797</v>
      </c>
      <c r="D926" s="268" t="s">
        <v>1977</v>
      </c>
      <c r="E926" s="269">
        <v>4.08</v>
      </c>
    </row>
    <row r="927" spans="1:5" ht="25.5" x14ac:dyDescent="0.2">
      <c r="A927" s="267">
        <v>49897</v>
      </c>
      <c r="B927" s="267" t="s">
        <v>19</v>
      </c>
      <c r="C927" s="267" t="s">
        <v>2798</v>
      </c>
      <c r="D927" s="268" t="s">
        <v>1977</v>
      </c>
      <c r="E927" s="269">
        <v>51.3</v>
      </c>
    </row>
    <row r="928" spans="1:5" ht="15" customHeight="1" x14ac:dyDescent="0.2">
      <c r="A928" s="265">
        <v>499</v>
      </c>
      <c r="B928" s="267" t="s">
        <v>19</v>
      </c>
      <c r="C928" s="390" t="s">
        <v>2799</v>
      </c>
      <c r="D928" s="390"/>
      <c r="E928" s="390"/>
    </row>
    <row r="929" spans="1:5" ht="15" customHeight="1" x14ac:dyDescent="0.2">
      <c r="A929" s="267">
        <v>49905</v>
      </c>
      <c r="B929" s="267" t="s">
        <v>19</v>
      </c>
      <c r="C929" s="267" t="s">
        <v>2800</v>
      </c>
      <c r="D929" s="268" t="s">
        <v>1977</v>
      </c>
      <c r="E929" s="269">
        <v>179.82</v>
      </c>
    </row>
    <row r="930" spans="1:5" ht="15" customHeight="1" x14ac:dyDescent="0.2">
      <c r="A930" s="267">
        <v>49959</v>
      </c>
      <c r="B930" s="267" t="s">
        <v>19</v>
      </c>
      <c r="C930" s="267" t="s">
        <v>2801</v>
      </c>
      <c r="D930" s="268" t="s">
        <v>1977</v>
      </c>
      <c r="E930" s="269">
        <v>236.81</v>
      </c>
    </row>
    <row r="931" spans="1:5" ht="51" x14ac:dyDescent="0.2">
      <c r="A931" s="267">
        <v>49967</v>
      </c>
      <c r="B931" s="267" t="s">
        <v>19</v>
      </c>
      <c r="C931" s="267" t="s">
        <v>2802</v>
      </c>
      <c r="D931" s="268" t="s">
        <v>2803</v>
      </c>
      <c r="E931" s="269">
        <v>0.88</v>
      </c>
    </row>
    <row r="932" spans="1:5" ht="15" customHeight="1" x14ac:dyDescent="0.2">
      <c r="A932" s="265">
        <v>5</v>
      </c>
      <c r="B932" s="267" t="s">
        <v>19</v>
      </c>
      <c r="C932" s="390" t="s">
        <v>2804</v>
      </c>
      <c r="D932" s="390"/>
      <c r="E932" s="390"/>
    </row>
    <row r="933" spans="1:5" ht="15" customHeight="1" x14ac:dyDescent="0.2">
      <c r="A933" s="265">
        <v>501</v>
      </c>
      <c r="B933" s="267" t="s">
        <v>19</v>
      </c>
      <c r="C933" s="390" t="s">
        <v>2805</v>
      </c>
      <c r="D933" s="390"/>
      <c r="E933" s="390"/>
    </row>
    <row r="934" spans="1:5" ht="25.5" x14ac:dyDescent="0.2">
      <c r="A934" s="267">
        <v>50105</v>
      </c>
      <c r="B934" s="267" t="s">
        <v>19</v>
      </c>
      <c r="C934" s="267" t="s">
        <v>2806</v>
      </c>
      <c r="D934" s="268" t="s">
        <v>1977</v>
      </c>
      <c r="E934" s="269">
        <v>30.47</v>
      </c>
    </row>
    <row r="935" spans="1:5" ht="25.5" x14ac:dyDescent="0.2">
      <c r="A935" s="267">
        <v>50126</v>
      </c>
      <c r="B935" s="267" t="s">
        <v>19</v>
      </c>
      <c r="C935" s="267" t="s">
        <v>2807</v>
      </c>
      <c r="D935" s="268" t="s">
        <v>1977</v>
      </c>
      <c r="E935" s="269">
        <v>21.04</v>
      </c>
    </row>
    <row r="936" spans="1:5" ht="25.5" x14ac:dyDescent="0.2">
      <c r="A936" s="267">
        <v>50128</v>
      </c>
      <c r="B936" s="267" t="s">
        <v>19</v>
      </c>
      <c r="C936" s="267" t="s">
        <v>2808</v>
      </c>
      <c r="D936" s="268" t="s">
        <v>1977</v>
      </c>
      <c r="E936" s="269">
        <v>0.63</v>
      </c>
    </row>
    <row r="937" spans="1:5" ht="25.5" x14ac:dyDescent="0.2">
      <c r="A937" s="267">
        <v>50161</v>
      </c>
      <c r="B937" s="267" t="s">
        <v>19</v>
      </c>
      <c r="C937" s="267" t="s">
        <v>2809</v>
      </c>
      <c r="D937" s="268" t="s">
        <v>2014</v>
      </c>
      <c r="E937" s="269">
        <v>85.13</v>
      </c>
    </row>
    <row r="938" spans="1:5" ht="38.25" x14ac:dyDescent="0.2">
      <c r="A938" s="267">
        <v>50163</v>
      </c>
      <c r="B938" s="267" t="s">
        <v>19</v>
      </c>
      <c r="C938" s="267" t="s">
        <v>2810</v>
      </c>
      <c r="D938" s="268" t="s">
        <v>1977</v>
      </c>
      <c r="E938" s="269">
        <v>4.3600000000000003</v>
      </c>
    </row>
    <row r="939" spans="1:5" ht="38.25" x14ac:dyDescent="0.2">
      <c r="A939" s="267">
        <v>50164</v>
      </c>
      <c r="B939" s="267" t="s">
        <v>19</v>
      </c>
      <c r="C939" s="267" t="s">
        <v>2811</v>
      </c>
      <c r="D939" s="268" t="s">
        <v>1977</v>
      </c>
      <c r="E939" s="269">
        <v>11.64</v>
      </c>
    </row>
    <row r="940" spans="1:5" ht="15" customHeight="1" x14ac:dyDescent="0.2">
      <c r="A940" s="267">
        <v>50167</v>
      </c>
      <c r="B940" s="267" t="s">
        <v>19</v>
      </c>
      <c r="C940" s="267" t="s">
        <v>2812</v>
      </c>
      <c r="D940" s="268" t="s">
        <v>1977</v>
      </c>
      <c r="E940" s="269">
        <v>53.29</v>
      </c>
    </row>
    <row r="941" spans="1:5" ht="25.5" x14ac:dyDescent="0.2">
      <c r="A941" s="267">
        <v>50187</v>
      </c>
      <c r="B941" s="267" t="s">
        <v>19</v>
      </c>
      <c r="C941" s="267" t="s">
        <v>2813</v>
      </c>
      <c r="D941" s="268" t="s">
        <v>2014</v>
      </c>
      <c r="E941" s="269">
        <v>38.5</v>
      </c>
    </row>
    <row r="942" spans="1:5" ht="25.5" x14ac:dyDescent="0.2">
      <c r="A942" s="267">
        <v>50188</v>
      </c>
      <c r="B942" s="267" t="s">
        <v>19</v>
      </c>
      <c r="C942" s="267" t="s">
        <v>2814</v>
      </c>
      <c r="D942" s="268" t="s">
        <v>1977</v>
      </c>
      <c r="E942" s="269">
        <v>43.22</v>
      </c>
    </row>
    <row r="943" spans="1:5" ht="15" customHeight="1" x14ac:dyDescent="0.2">
      <c r="A943" s="265">
        <v>510</v>
      </c>
      <c r="B943" s="267" t="s">
        <v>19</v>
      </c>
      <c r="C943" s="390" t="s">
        <v>2815</v>
      </c>
      <c r="D943" s="390"/>
      <c r="E943" s="390"/>
    </row>
    <row r="944" spans="1:5" ht="25.5" x14ac:dyDescent="0.2">
      <c r="A944" s="267">
        <v>51008</v>
      </c>
      <c r="B944" s="267" t="s">
        <v>19</v>
      </c>
      <c r="C944" s="267" t="s">
        <v>2816</v>
      </c>
      <c r="D944" s="268" t="s">
        <v>1977</v>
      </c>
      <c r="E944" s="269">
        <v>13.93</v>
      </c>
    </row>
    <row r="945" spans="1:5" ht="25.5" x14ac:dyDescent="0.2">
      <c r="A945" s="267">
        <v>51015</v>
      </c>
      <c r="B945" s="267" t="s">
        <v>19</v>
      </c>
      <c r="C945" s="267" t="s">
        <v>2817</v>
      </c>
      <c r="D945" s="268" t="s">
        <v>1977</v>
      </c>
      <c r="E945" s="269">
        <v>61.06</v>
      </c>
    </row>
    <row r="946" spans="1:5" ht="25.5" x14ac:dyDescent="0.2">
      <c r="A946" s="267">
        <v>51016</v>
      </c>
      <c r="B946" s="267" t="s">
        <v>19</v>
      </c>
      <c r="C946" s="267" t="s">
        <v>2818</v>
      </c>
      <c r="D946" s="268" t="s">
        <v>1977</v>
      </c>
      <c r="E946" s="269">
        <v>38.82</v>
      </c>
    </row>
    <row r="947" spans="1:5" ht="25.5" x14ac:dyDescent="0.2">
      <c r="A947" s="267">
        <v>51033</v>
      </c>
      <c r="B947" s="267" t="s">
        <v>19</v>
      </c>
      <c r="C947" s="267" t="s">
        <v>2819</v>
      </c>
      <c r="D947" s="268" t="s">
        <v>1977</v>
      </c>
      <c r="E947" s="269">
        <v>31.67</v>
      </c>
    </row>
    <row r="948" spans="1:5" ht="25.5" x14ac:dyDescent="0.2">
      <c r="A948" s="267">
        <v>51046</v>
      </c>
      <c r="B948" s="267" t="s">
        <v>19</v>
      </c>
      <c r="C948" s="267" t="s">
        <v>2820</v>
      </c>
      <c r="D948" s="268" t="s">
        <v>1977</v>
      </c>
      <c r="E948" s="269">
        <v>24.77</v>
      </c>
    </row>
    <row r="949" spans="1:5" ht="15" customHeight="1" x14ac:dyDescent="0.2">
      <c r="A949" s="267">
        <v>51048</v>
      </c>
      <c r="B949" s="267" t="s">
        <v>19</v>
      </c>
      <c r="C949" s="267" t="s">
        <v>2821</v>
      </c>
      <c r="D949" s="268" t="s">
        <v>1977</v>
      </c>
      <c r="E949" s="269">
        <v>21.23</v>
      </c>
    </row>
    <row r="950" spans="1:5" ht="25.5" x14ac:dyDescent="0.2">
      <c r="A950" s="267">
        <v>51053</v>
      </c>
      <c r="B950" s="267" t="s">
        <v>19</v>
      </c>
      <c r="C950" s="267" t="s">
        <v>2822</v>
      </c>
      <c r="D950" s="268" t="s">
        <v>1977</v>
      </c>
      <c r="E950" s="269">
        <v>106.14</v>
      </c>
    </row>
    <row r="951" spans="1:5" ht="25.5" x14ac:dyDescent="0.2">
      <c r="A951" s="267">
        <v>51054</v>
      </c>
      <c r="B951" s="267" t="s">
        <v>19</v>
      </c>
      <c r="C951" s="267" t="s">
        <v>2823</v>
      </c>
      <c r="D951" s="268" t="s">
        <v>1977</v>
      </c>
      <c r="E951" s="269">
        <v>110.02</v>
      </c>
    </row>
    <row r="952" spans="1:5" ht="15" customHeight="1" x14ac:dyDescent="0.2">
      <c r="A952" s="265">
        <v>520</v>
      </c>
      <c r="B952" s="267" t="s">
        <v>19</v>
      </c>
      <c r="C952" s="390" t="s">
        <v>2824</v>
      </c>
      <c r="D952" s="390"/>
      <c r="E952" s="390"/>
    </row>
    <row r="953" spans="1:5" ht="25.5" x14ac:dyDescent="0.2">
      <c r="A953" s="267">
        <v>52004</v>
      </c>
      <c r="B953" s="267" t="s">
        <v>19</v>
      </c>
      <c r="C953" s="267" t="s">
        <v>2825</v>
      </c>
      <c r="D953" s="268" t="s">
        <v>1977</v>
      </c>
      <c r="E953" s="269">
        <v>247.78</v>
      </c>
    </row>
    <row r="954" spans="1:5" x14ac:dyDescent="0.2">
      <c r="A954" s="267">
        <v>52011</v>
      </c>
      <c r="B954" s="267" t="s">
        <v>19</v>
      </c>
      <c r="C954" s="267" t="s">
        <v>2826</v>
      </c>
      <c r="D954" s="268" t="s">
        <v>1977</v>
      </c>
      <c r="E954" s="269">
        <v>282.37</v>
      </c>
    </row>
    <row r="955" spans="1:5" ht="89.25" x14ac:dyDescent="0.2">
      <c r="A955" s="267">
        <v>52017</v>
      </c>
      <c r="B955" s="267" t="s">
        <v>19</v>
      </c>
      <c r="C955" s="267" t="s">
        <v>2827</v>
      </c>
      <c r="D955" s="268" t="s">
        <v>1977</v>
      </c>
      <c r="E955" s="270">
        <v>1739.06</v>
      </c>
    </row>
    <row r="956" spans="1:5" ht="25.5" x14ac:dyDescent="0.2">
      <c r="A956" s="267">
        <v>52030</v>
      </c>
      <c r="B956" s="267" t="s">
        <v>19</v>
      </c>
      <c r="C956" s="267" t="s">
        <v>2828</v>
      </c>
      <c r="D956" s="268" t="s">
        <v>1977</v>
      </c>
      <c r="E956" s="269">
        <v>67.540000000000006</v>
      </c>
    </row>
    <row r="957" spans="1:5" ht="76.5" x14ac:dyDescent="0.2">
      <c r="A957" s="267">
        <v>52031</v>
      </c>
      <c r="B957" s="267" t="s">
        <v>19</v>
      </c>
      <c r="C957" s="267" t="s">
        <v>2829</v>
      </c>
      <c r="D957" s="268" t="s">
        <v>1977</v>
      </c>
      <c r="E957" s="269">
        <v>453.27</v>
      </c>
    </row>
    <row r="958" spans="1:5" ht="38.25" x14ac:dyDescent="0.2">
      <c r="A958" s="267">
        <v>52035</v>
      </c>
      <c r="B958" s="267" t="s">
        <v>19</v>
      </c>
      <c r="C958" s="267" t="s">
        <v>2830</v>
      </c>
      <c r="D958" s="268" t="s">
        <v>1977</v>
      </c>
      <c r="E958" s="269">
        <v>410.26</v>
      </c>
    </row>
    <row r="959" spans="1:5" ht="38.25" x14ac:dyDescent="0.2">
      <c r="A959" s="267">
        <v>52036</v>
      </c>
      <c r="B959" s="267" t="s">
        <v>19</v>
      </c>
      <c r="C959" s="267" t="s">
        <v>2831</v>
      </c>
      <c r="D959" s="268" t="s">
        <v>1977</v>
      </c>
      <c r="E959" s="269">
        <v>503.41</v>
      </c>
    </row>
    <row r="960" spans="1:5" ht="38.25" x14ac:dyDescent="0.2">
      <c r="A960" s="267">
        <v>52041</v>
      </c>
      <c r="B960" s="267" t="s">
        <v>19</v>
      </c>
      <c r="C960" s="267" t="s">
        <v>2832</v>
      </c>
      <c r="D960" s="268" t="s">
        <v>1977</v>
      </c>
      <c r="E960" s="269">
        <v>247.78</v>
      </c>
    </row>
    <row r="961" spans="1:5" ht="15" customHeight="1" x14ac:dyDescent="0.2">
      <c r="A961" s="267">
        <v>52053</v>
      </c>
      <c r="B961" s="267" t="s">
        <v>19</v>
      </c>
      <c r="C961" s="267" t="s">
        <v>2833</v>
      </c>
      <c r="D961" s="268" t="s">
        <v>1977</v>
      </c>
      <c r="E961" s="269">
        <v>86.51</v>
      </c>
    </row>
    <row r="962" spans="1:5" ht="76.5" x14ac:dyDescent="0.2">
      <c r="A962" s="267">
        <v>52076</v>
      </c>
      <c r="B962" s="267" t="s">
        <v>19</v>
      </c>
      <c r="C962" s="267" t="s">
        <v>2834</v>
      </c>
      <c r="D962" s="268" t="s">
        <v>1977</v>
      </c>
      <c r="E962" s="269">
        <v>409.99</v>
      </c>
    </row>
    <row r="963" spans="1:5" ht="25.5" x14ac:dyDescent="0.2">
      <c r="A963" s="267">
        <v>52078</v>
      </c>
      <c r="B963" s="267" t="s">
        <v>19</v>
      </c>
      <c r="C963" s="267" t="s">
        <v>2835</v>
      </c>
      <c r="D963" s="268" t="s">
        <v>1977</v>
      </c>
      <c r="E963" s="269">
        <v>493.71</v>
      </c>
    </row>
    <row r="964" spans="1:5" ht="15" customHeight="1" x14ac:dyDescent="0.2">
      <c r="A964" s="265">
        <v>521</v>
      </c>
      <c r="B964" s="267" t="s">
        <v>19</v>
      </c>
      <c r="C964" s="390" t="s">
        <v>2836</v>
      </c>
      <c r="D964" s="390"/>
      <c r="E964" s="390"/>
    </row>
    <row r="965" spans="1:5" ht="25.5" x14ac:dyDescent="0.2">
      <c r="A965" s="267">
        <v>52103</v>
      </c>
      <c r="B965" s="267" t="s">
        <v>19</v>
      </c>
      <c r="C965" s="267" t="s">
        <v>2837</v>
      </c>
      <c r="D965" s="268" t="s">
        <v>1977</v>
      </c>
      <c r="E965" s="270">
        <v>2405.12</v>
      </c>
    </row>
    <row r="966" spans="1:5" ht="25.5" x14ac:dyDescent="0.2">
      <c r="A966" s="267">
        <v>52118</v>
      </c>
      <c r="B966" s="267" t="s">
        <v>19</v>
      </c>
      <c r="C966" s="267" t="s">
        <v>2838</v>
      </c>
      <c r="D966" s="268" t="s">
        <v>1977</v>
      </c>
      <c r="E966" s="270">
        <v>2604.3000000000002</v>
      </c>
    </row>
    <row r="967" spans="1:5" ht="76.5" x14ac:dyDescent="0.2">
      <c r="A967" s="267">
        <v>52121</v>
      </c>
      <c r="B967" s="267" t="s">
        <v>19</v>
      </c>
      <c r="C967" s="267" t="s">
        <v>2839</v>
      </c>
      <c r="D967" s="268" t="s">
        <v>1977</v>
      </c>
      <c r="E967" s="269">
        <v>550.15</v>
      </c>
    </row>
    <row r="968" spans="1:5" x14ac:dyDescent="0.2">
      <c r="A968" s="267">
        <v>52123</v>
      </c>
      <c r="B968" s="267" t="s">
        <v>19</v>
      </c>
      <c r="C968" s="267" t="s">
        <v>2840</v>
      </c>
      <c r="D968" s="268" t="s">
        <v>1977</v>
      </c>
      <c r="E968" s="270">
        <v>1069.79</v>
      </c>
    </row>
    <row r="969" spans="1:5" ht="89.25" x14ac:dyDescent="0.2">
      <c r="A969" s="267">
        <v>52125</v>
      </c>
      <c r="B969" s="267" t="s">
        <v>19</v>
      </c>
      <c r="C969" s="267" t="s">
        <v>2841</v>
      </c>
      <c r="D969" s="268" t="s">
        <v>1977</v>
      </c>
      <c r="E969" s="270">
        <v>1953.07</v>
      </c>
    </row>
    <row r="970" spans="1:5" ht="38.25" x14ac:dyDescent="0.2">
      <c r="A970" s="267">
        <v>52126</v>
      </c>
      <c r="B970" s="267" t="s">
        <v>19</v>
      </c>
      <c r="C970" s="267" t="s">
        <v>2842</v>
      </c>
      <c r="D970" s="268" t="s">
        <v>1977</v>
      </c>
      <c r="E970" s="269">
        <v>579.79999999999995</v>
      </c>
    </row>
    <row r="971" spans="1:5" ht="15" customHeight="1" x14ac:dyDescent="0.2">
      <c r="A971" s="267">
        <v>52132</v>
      </c>
      <c r="B971" s="267" t="s">
        <v>19</v>
      </c>
      <c r="C971" s="267" t="s">
        <v>2843</v>
      </c>
      <c r="D971" s="268" t="s">
        <v>1977</v>
      </c>
      <c r="E971" s="270">
        <v>1795.6</v>
      </c>
    </row>
    <row r="972" spans="1:5" ht="76.5" x14ac:dyDescent="0.2">
      <c r="A972" s="267">
        <v>52150</v>
      </c>
      <c r="B972" s="267" t="s">
        <v>19</v>
      </c>
      <c r="C972" s="267" t="s">
        <v>2844</v>
      </c>
      <c r="D972" s="268" t="s">
        <v>1977</v>
      </c>
      <c r="E972" s="269">
        <v>638.26</v>
      </c>
    </row>
    <row r="973" spans="1:5" ht="102" x14ac:dyDescent="0.2">
      <c r="A973" s="267">
        <v>52164</v>
      </c>
      <c r="B973" s="267" t="s">
        <v>19</v>
      </c>
      <c r="C973" s="267" t="s">
        <v>2845</v>
      </c>
      <c r="D973" s="268" t="s">
        <v>1977</v>
      </c>
      <c r="E973" s="270">
        <v>2055.25</v>
      </c>
    </row>
    <row r="974" spans="1:5" ht="15" customHeight="1" x14ac:dyDescent="0.2">
      <c r="A974" s="265">
        <v>540</v>
      </c>
      <c r="B974" s="267" t="s">
        <v>19</v>
      </c>
      <c r="C974" s="390" t="s">
        <v>391</v>
      </c>
      <c r="D974" s="390"/>
      <c r="E974" s="390"/>
    </row>
    <row r="975" spans="1:5" ht="25.5" x14ac:dyDescent="0.2">
      <c r="A975" s="267">
        <v>54003</v>
      </c>
      <c r="B975" s="267" t="s">
        <v>19</v>
      </c>
      <c r="C975" s="267" t="s">
        <v>2846</v>
      </c>
      <c r="D975" s="268" t="s">
        <v>1977</v>
      </c>
      <c r="E975" s="269">
        <v>3.36</v>
      </c>
    </row>
    <row r="976" spans="1:5" ht="25.5" x14ac:dyDescent="0.2">
      <c r="A976" s="267">
        <v>54010</v>
      </c>
      <c r="B976" s="267" t="s">
        <v>19</v>
      </c>
      <c r="C976" s="267" t="s">
        <v>2847</v>
      </c>
      <c r="D976" s="268" t="s">
        <v>1977</v>
      </c>
      <c r="E976" s="269">
        <v>25.18</v>
      </c>
    </row>
    <row r="977" spans="1:5" ht="25.5" x14ac:dyDescent="0.2">
      <c r="A977" s="267">
        <v>54024</v>
      </c>
      <c r="B977" s="267" t="s">
        <v>19</v>
      </c>
      <c r="C977" s="267" t="s">
        <v>2848</v>
      </c>
      <c r="D977" s="268" t="s">
        <v>1977</v>
      </c>
      <c r="E977" s="269">
        <v>279.49</v>
      </c>
    </row>
    <row r="978" spans="1:5" ht="25.5" x14ac:dyDescent="0.2">
      <c r="A978" s="267">
        <v>54025</v>
      </c>
      <c r="B978" s="267" t="s">
        <v>19</v>
      </c>
      <c r="C978" s="267" t="s">
        <v>2849</v>
      </c>
      <c r="D978" s="268" t="s">
        <v>1977</v>
      </c>
      <c r="E978" s="269">
        <v>407.82</v>
      </c>
    </row>
    <row r="979" spans="1:5" ht="15" customHeight="1" x14ac:dyDescent="0.2">
      <c r="A979" s="267">
        <v>54062</v>
      </c>
      <c r="B979" s="267" t="s">
        <v>19</v>
      </c>
      <c r="C979" s="267" t="s">
        <v>2850</v>
      </c>
      <c r="D979" s="268" t="s">
        <v>1977</v>
      </c>
      <c r="E979" s="269">
        <v>93.43</v>
      </c>
    </row>
    <row r="980" spans="1:5" ht="15" customHeight="1" x14ac:dyDescent="0.2">
      <c r="A980" s="267">
        <v>54063</v>
      </c>
      <c r="B980" s="267" t="s">
        <v>19</v>
      </c>
      <c r="C980" s="267" t="s">
        <v>2851</v>
      </c>
      <c r="D980" s="268" t="s">
        <v>1977</v>
      </c>
      <c r="E980" s="269">
        <v>284.12</v>
      </c>
    </row>
    <row r="981" spans="1:5" ht="25.5" x14ac:dyDescent="0.2">
      <c r="A981" s="267">
        <v>54090</v>
      </c>
      <c r="B981" s="267" t="s">
        <v>19</v>
      </c>
      <c r="C981" s="267" t="s">
        <v>2852</v>
      </c>
      <c r="D981" s="268" t="s">
        <v>1977</v>
      </c>
      <c r="E981" s="270">
        <v>5542.21</v>
      </c>
    </row>
    <row r="982" spans="1:5" ht="15" customHeight="1" x14ac:dyDescent="0.2">
      <c r="A982" s="265">
        <v>6</v>
      </c>
      <c r="B982" s="267" t="s">
        <v>19</v>
      </c>
      <c r="C982" s="390" t="s">
        <v>2853</v>
      </c>
      <c r="D982" s="390"/>
      <c r="E982" s="390"/>
    </row>
    <row r="983" spans="1:5" ht="15" customHeight="1" x14ac:dyDescent="0.2">
      <c r="A983" s="265">
        <v>601</v>
      </c>
      <c r="B983" s="267" t="s">
        <v>19</v>
      </c>
      <c r="C983" s="390" t="s">
        <v>2854</v>
      </c>
      <c r="D983" s="390"/>
      <c r="E983" s="390"/>
    </row>
    <row r="984" spans="1:5" ht="25.5" x14ac:dyDescent="0.2">
      <c r="A984" s="267">
        <v>60101</v>
      </c>
      <c r="B984" s="267" t="s">
        <v>19</v>
      </c>
      <c r="C984" s="267" t="s">
        <v>2855</v>
      </c>
      <c r="D984" s="268" t="s">
        <v>2014</v>
      </c>
      <c r="E984" s="269">
        <v>86.56</v>
      </c>
    </row>
    <row r="985" spans="1:5" ht="25.5" x14ac:dyDescent="0.2">
      <c r="A985" s="267">
        <v>60104</v>
      </c>
      <c r="B985" s="267" t="s">
        <v>19</v>
      </c>
      <c r="C985" s="267" t="s">
        <v>2856</v>
      </c>
      <c r="D985" s="268" t="s">
        <v>2014</v>
      </c>
      <c r="E985" s="269">
        <v>63.97</v>
      </c>
    </row>
    <row r="986" spans="1:5" ht="15" customHeight="1" x14ac:dyDescent="0.2">
      <c r="A986" s="265">
        <v>602</v>
      </c>
      <c r="B986" s="267" t="s">
        <v>19</v>
      </c>
      <c r="C986" s="390" t="s">
        <v>2857</v>
      </c>
      <c r="D986" s="390"/>
      <c r="E986" s="390"/>
    </row>
    <row r="987" spans="1:5" ht="15" customHeight="1" x14ac:dyDescent="0.2">
      <c r="A987" s="267">
        <v>60241</v>
      </c>
      <c r="B987" s="267" t="s">
        <v>19</v>
      </c>
      <c r="C987" s="267" t="s">
        <v>2858</v>
      </c>
      <c r="D987" s="268" t="s">
        <v>1977</v>
      </c>
      <c r="E987" s="269">
        <v>29.2</v>
      </c>
    </row>
    <row r="988" spans="1:5" x14ac:dyDescent="0.2">
      <c r="A988" s="267">
        <v>60242</v>
      </c>
      <c r="B988" s="267" t="s">
        <v>19</v>
      </c>
      <c r="C988" s="267" t="s">
        <v>2859</v>
      </c>
      <c r="D988" s="268" t="s">
        <v>1977</v>
      </c>
      <c r="E988" s="269">
        <v>57.17</v>
      </c>
    </row>
    <row r="989" spans="1:5" x14ac:dyDescent="0.2">
      <c r="A989" s="267">
        <v>60243</v>
      </c>
      <c r="B989" s="267" t="s">
        <v>19</v>
      </c>
      <c r="C989" s="267" t="s">
        <v>2860</v>
      </c>
      <c r="D989" s="268" t="s">
        <v>1977</v>
      </c>
      <c r="E989" s="269">
        <v>119.68</v>
      </c>
    </row>
    <row r="990" spans="1:5" ht="15" customHeight="1" x14ac:dyDescent="0.2">
      <c r="A990" s="265">
        <v>604</v>
      </c>
      <c r="B990" s="267" t="s">
        <v>19</v>
      </c>
      <c r="C990" s="390" t="s">
        <v>2861</v>
      </c>
      <c r="D990" s="390"/>
      <c r="E990" s="390"/>
    </row>
    <row r="991" spans="1:5" ht="25.5" x14ac:dyDescent="0.2">
      <c r="A991" s="267">
        <v>60406</v>
      </c>
      <c r="B991" s="267" t="s">
        <v>19</v>
      </c>
      <c r="C991" s="267" t="s">
        <v>2862</v>
      </c>
      <c r="D991" s="268" t="s">
        <v>1977</v>
      </c>
      <c r="E991" s="269">
        <v>154</v>
      </c>
    </row>
    <row r="992" spans="1:5" ht="25.5" x14ac:dyDescent="0.2">
      <c r="A992" s="267">
        <v>60443</v>
      </c>
      <c r="B992" s="267" t="s">
        <v>19</v>
      </c>
      <c r="C992" s="267" t="s">
        <v>2863</v>
      </c>
      <c r="D992" s="268" t="s">
        <v>1977</v>
      </c>
      <c r="E992" s="269">
        <v>40.44</v>
      </c>
    </row>
    <row r="993" spans="1:5" ht="15" customHeight="1" x14ac:dyDescent="0.2">
      <c r="A993" s="265">
        <v>605</v>
      </c>
      <c r="B993" s="267" t="s">
        <v>19</v>
      </c>
      <c r="C993" s="390" t="s">
        <v>2861</v>
      </c>
      <c r="D993" s="390"/>
      <c r="E993" s="390"/>
    </row>
    <row r="994" spans="1:5" ht="25.5" x14ac:dyDescent="0.2">
      <c r="A994" s="267">
        <v>60501</v>
      </c>
      <c r="B994" s="267" t="s">
        <v>19</v>
      </c>
      <c r="C994" s="267" t="s">
        <v>2864</v>
      </c>
      <c r="D994" s="268" t="s">
        <v>2014</v>
      </c>
      <c r="E994" s="269">
        <v>17.309999999999999</v>
      </c>
    </row>
    <row r="995" spans="1:5" ht="25.5" x14ac:dyDescent="0.2">
      <c r="A995" s="267">
        <v>60502</v>
      </c>
      <c r="B995" s="267" t="s">
        <v>19</v>
      </c>
      <c r="C995" s="267" t="s">
        <v>2865</v>
      </c>
      <c r="D995" s="268" t="s">
        <v>2014</v>
      </c>
      <c r="E995" s="269">
        <v>23.46</v>
      </c>
    </row>
    <row r="996" spans="1:5" ht="25.5" x14ac:dyDescent="0.2">
      <c r="A996" s="267">
        <v>60503</v>
      </c>
      <c r="B996" s="267" t="s">
        <v>19</v>
      </c>
      <c r="C996" s="267" t="s">
        <v>2866</v>
      </c>
      <c r="D996" s="268" t="s">
        <v>2014</v>
      </c>
      <c r="E996" s="269">
        <v>30.72</v>
      </c>
    </row>
    <row r="997" spans="1:5" ht="25.5" x14ac:dyDescent="0.2">
      <c r="A997" s="267">
        <v>60504</v>
      </c>
      <c r="B997" s="267" t="s">
        <v>19</v>
      </c>
      <c r="C997" s="267" t="s">
        <v>2867</v>
      </c>
      <c r="D997" s="268" t="s">
        <v>2014</v>
      </c>
      <c r="E997" s="269">
        <v>42.32</v>
      </c>
    </row>
    <row r="998" spans="1:5" ht="25.5" x14ac:dyDescent="0.2">
      <c r="A998" s="267">
        <v>60505</v>
      </c>
      <c r="B998" s="267" t="s">
        <v>19</v>
      </c>
      <c r="C998" s="267" t="s">
        <v>2868</v>
      </c>
      <c r="D998" s="268" t="s">
        <v>2014</v>
      </c>
      <c r="E998" s="269">
        <v>52.92</v>
      </c>
    </row>
    <row r="999" spans="1:5" ht="25.5" x14ac:dyDescent="0.2">
      <c r="A999" s="267">
        <v>60506</v>
      </c>
      <c r="B999" s="267" t="s">
        <v>19</v>
      </c>
      <c r="C999" s="267" t="s">
        <v>2869</v>
      </c>
      <c r="D999" s="268" t="s">
        <v>2014</v>
      </c>
      <c r="E999" s="269">
        <v>70</v>
      </c>
    </row>
    <row r="1000" spans="1:5" ht="25.5" x14ac:dyDescent="0.2">
      <c r="A1000" s="267">
        <v>60507</v>
      </c>
      <c r="B1000" s="267" t="s">
        <v>19</v>
      </c>
      <c r="C1000" s="267" t="s">
        <v>2870</v>
      </c>
      <c r="D1000" s="268" t="s">
        <v>2014</v>
      </c>
      <c r="E1000" s="269">
        <v>93.13</v>
      </c>
    </row>
    <row r="1001" spans="1:5" ht="25.5" x14ac:dyDescent="0.2">
      <c r="A1001" s="267">
        <v>60508</v>
      </c>
      <c r="B1001" s="267" t="s">
        <v>19</v>
      </c>
      <c r="C1001" s="267" t="s">
        <v>2871</v>
      </c>
      <c r="D1001" s="268" t="s">
        <v>2014</v>
      </c>
      <c r="E1001" s="269">
        <v>109.99</v>
      </c>
    </row>
    <row r="1002" spans="1:5" ht="25.5" x14ac:dyDescent="0.2">
      <c r="A1002" s="267">
        <v>60509</v>
      </c>
      <c r="B1002" s="267" t="s">
        <v>19</v>
      </c>
      <c r="C1002" s="267" t="s">
        <v>2872</v>
      </c>
      <c r="D1002" s="268" t="s">
        <v>2014</v>
      </c>
      <c r="E1002" s="269">
        <v>165.36</v>
      </c>
    </row>
    <row r="1003" spans="1:5" ht="25.5" x14ac:dyDescent="0.2">
      <c r="A1003" s="267">
        <v>60517</v>
      </c>
      <c r="B1003" s="267" t="s">
        <v>19</v>
      </c>
      <c r="C1003" s="267" t="s">
        <v>2873</v>
      </c>
      <c r="D1003" s="268" t="s">
        <v>1977</v>
      </c>
      <c r="E1003" s="269">
        <v>50.52</v>
      </c>
    </row>
    <row r="1004" spans="1:5" ht="25.5" x14ac:dyDescent="0.2">
      <c r="A1004" s="267">
        <v>60518</v>
      </c>
      <c r="B1004" s="267" t="s">
        <v>19</v>
      </c>
      <c r="C1004" s="267" t="s">
        <v>2874</v>
      </c>
      <c r="D1004" s="268" t="s">
        <v>1977</v>
      </c>
      <c r="E1004" s="269">
        <v>92.12</v>
      </c>
    </row>
    <row r="1005" spans="1:5" ht="25.5" x14ac:dyDescent="0.2">
      <c r="A1005" s="267">
        <v>60519</v>
      </c>
      <c r="B1005" s="267" t="s">
        <v>19</v>
      </c>
      <c r="C1005" s="267" t="s">
        <v>2875</v>
      </c>
      <c r="D1005" s="268" t="s">
        <v>1977</v>
      </c>
      <c r="E1005" s="269">
        <v>148.4</v>
      </c>
    </row>
    <row r="1006" spans="1:5" ht="25.5" x14ac:dyDescent="0.2">
      <c r="A1006" s="267">
        <v>60528</v>
      </c>
      <c r="B1006" s="267" t="s">
        <v>19</v>
      </c>
      <c r="C1006" s="267" t="s">
        <v>2876</v>
      </c>
      <c r="D1006" s="268" t="s">
        <v>1977</v>
      </c>
      <c r="E1006" s="269">
        <v>38.14</v>
      </c>
    </row>
    <row r="1007" spans="1:5" ht="25.5" x14ac:dyDescent="0.2">
      <c r="A1007" s="267">
        <v>60545</v>
      </c>
      <c r="B1007" s="267" t="s">
        <v>19</v>
      </c>
      <c r="C1007" s="267" t="s">
        <v>2877</v>
      </c>
      <c r="D1007" s="268" t="s">
        <v>1977</v>
      </c>
      <c r="E1007" s="269">
        <v>138.31</v>
      </c>
    </row>
    <row r="1008" spans="1:5" ht="25.5" x14ac:dyDescent="0.2">
      <c r="A1008" s="267">
        <v>60546</v>
      </c>
      <c r="B1008" s="267" t="s">
        <v>19</v>
      </c>
      <c r="C1008" s="267" t="s">
        <v>2878</v>
      </c>
      <c r="D1008" s="268" t="s">
        <v>1977</v>
      </c>
      <c r="E1008" s="269">
        <v>69.62</v>
      </c>
    </row>
    <row r="1009" spans="1:5" ht="15" customHeight="1" x14ac:dyDescent="0.2">
      <c r="A1009" s="267">
        <v>60585</v>
      </c>
      <c r="B1009" s="267" t="s">
        <v>19</v>
      </c>
      <c r="C1009" s="267" t="s">
        <v>2879</v>
      </c>
      <c r="D1009" s="268" t="s">
        <v>1977</v>
      </c>
      <c r="E1009" s="269">
        <v>36.76</v>
      </c>
    </row>
    <row r="1010" spans="1:5" ht="25.5" x14ac:dyDescent="0.2">
      <c r="A1010" s="267">
        <v>60596</v>
      </c>
      <c r="B1010" s="267" t="s">
        <v>19</v>
      </c>
      <c r="C1010" s="267" t="s">
        <v>2880</v>
      </c>
      <c r="D1010" s="268" t="s">
        <v>1977</v>
      </c>
      <c r="E1010" s="269">
        <v>130.63999999999999</v>
      </c>
    </row>
    <row r="1011" spans="1:5" ht="25.5" x14ac:dyDescent="0.2">
      <c r="A1011" s="267">
        <v>60598</v>
      </c>
      <c r="B1011" s="267" t="s">
        <v>19</v>
      </c>
      <c r="C1011" s="267" t="s">
        <v>2881</v>
      </c>
      <c r="D1011" s="268" t="s">
        <v>1977</v>
      </c>
      <c r="E1011" s="269">
        <v>70.930000000000007</v>
      </c>
    </row>
    <row r="1012" spans="1:5" ht="15" customHeight="1" x14ac:dyDescent="0.2">
      <c r="A1012" s="265">
        <v>607</v>
      </c>
      <c r="B1012" s="267" t="s">
        <v>19</v>
      </c>
      <c r="C1012" s="390" t="s">
        <v>2861</v>
      </c>
      <c r="D1012" s="390"/>
      <c r="E1012" s="390"/>
    </row>
    <row r="1013" spans="1:5" ht="25.5" x14ac:dyDescent="0.2">
      <c r="A1013" s="267">
        <v>60712</v>
      </c>
      <c r="B1013" s="267" t="s">
        <v>19</v>
      </c>
      <c r="C1013" s="267" t="s">
        <v>2882</v>
      </c>
      <c r="D1013" s="268" t="s">
        <v>1977</v>
      </c>
      <c r="E1013" s="269">
        <v>254.63</v>
      </c>
    </row>
    <row r="1014" spans="1:5" ht="15" customHeight="1" x14ac:dyDescent="0.2">
      <c r="A1014" s="267">
        <v>60719</v>
      </c>
      <c r="B1014" s="267" t="s">
        <v>19</v>
      </c>
      <c r="C1014" s="267" t="s">
        <v>2883</v>
      </c>
      <c r="D1014" s="268" t="s">
        <v>1977</v>
      </c>
      <c r="E1014" s="269">
        <v>222.11</v>
      </c>
    </row>
    <row r="1015" spans="1:5" ht="15" customHeight="1" x14ac:dyDescent="0.2">
      <c r="A1015" s="265">
        <v>609</v>
      </c>
      <c r="B1015" s="267" t="s">
        <v>19</v>
      </c>
      <c r="C1015" s="390" t="s">
        <v>2884</v>
      </c>
      <c r="D1015" s="390"/>
      <c r="E1015" s="390"/>
    </row>
    <row r="1016" spans="1:5" ht="15" customHeight="1" x14ac:dyDescent="0.2">
      <c r="A1016" s="267">
        <v>60906</v>
      </c>
      <c r="B1016" s="267" t="s">
        <v>19</v>
      </c>
      <c r="C1016" s="267" t="s">
        <v>2885</v>
      </c>
      <c r="D1016" s="268" t="s">
        <v>1977</v>
      </c>
      <c r="E1016" s="269">
        <v>317.44</v>
      </c>
    </row>
    <row r="1017" spans="1:5" ht="15" customHeight="1" x14ac:dyDescent="0.2">
      <c r="A1017" s="265">
        <v>610</v>
      </c>
      <c r="B1017" s="267" t="s">
        <v>19</v>
      </c>
      <c r="C1017" s="390" t="s">
        <v>2886</v>
      </c>
      <c r="D1017" s="390"/>
      <c r="E1017" s="390"/>
    </row>
    <row r="1018" spans="1:5" ht="25.5" x14ac:dyDescent="0.2">
      <c r="A1018" s="267">
        <v>61004</v>
      </c>
      <c r="B1018" s="267" t="s">
        <v>19</v>
      </c>
      <c r="C1018" s="267" t="s">
        <v>2887</v>
      </c>
      <c r="D1018" s="268" t="s">
        <v>2014</v>
      </c>
      <c r="E1018" s="269">
        <v>711.89</v>
      </c>
    </row>
    <row r="1019" spans="1:5" ht="15" customHeight="1" x14ac:dyDescent="0.2">
      <c r="A1019" s="265">
        <v>621</v>
      </c>
      <c r="B1019" s="267" t="s">
        <v>19</v>
      </c>
      <c r="C1019" s="390" t="s">
        <v>2888</v>
      </c>
      <c r="D1019" s="390"/>
      <c r="E1019" s="390"/>
    </row>
    <row r="1020" spans="1:5" ht="25.5" x14ac:dyDescent="0.2">
      <c r="A1020" s="267">
        <v>62101</v>
      </c>
      <c r="B1020" s="267" t="s">
        <v>19</v>
      </c>
      <c r="C1020" s="267" t="s">
        <v>2889</v>
      </c>
      <c r="D1020" s="268" t="s">
        <v>1977</v>
      </c>
      <c r="E1020" s="269">
        <v>10.69</v>
      </c>
    </row>
    <row r="1021" spans="1:5" ht="25.5" x14ac:dyDescent="0.2">
      <c r="A1021" s="267">
        <v>62102</v>
      </c>
      <c r="B1021" s="267" t="s">
        <v>19</v>
      </c>
      <c r="C1021" s="267" t="s">
        <v>2890</v>
      </c>
      <c r="D1021" s="268" t="s">
        <v>1977</v>
      </c>
      <c r="E1021" s="269">
        <v>12.81</v>
      </c>
    </row>
    <row r="1022" spans="1:5" ht="25.5" x14ac:dyDescent="0.2">
      <c r="A1022" s="267">
        <v>62103</v>
      </c>
      <c r="B1022" s="267" t="s">
        <v>19</v>
      </c>
      <c r="C1022" s="267" t="s">
        <v>2891</v>
      </c>
      <c r="D1022" s="268" t="s">
        <v>1977</v>
      </c>
      <c r="E1022" s="269">
        <v>21.38</v>
      </c>
    </row>
    <row r="1023" spans="1:5" ht="38.25" x14ac:dyDescent="0.2">
      <c r="A1023" s="267">
        <v>62104</v>
      </c>
      <c r="B1023" s="267" t="s">
        <v>19</v>
      </c>
      <c r="C1023" s="267" t="s">
        <v>2892</v>
      </c>
      <c r="D1023" s="268" t="s">
        <v>1977</v>
      </c>
      <c r="E1023" s="269">
        <v>22.44</v>
      </c>
    </row>
    <row r="1024" spans="1:5" ht="38.25" x14ac:dyDescent="0.2">
      <c r="A1024" s="267">
        <v>62105</v>
      </c>
      <c r="B1024" s="267" t="s">
        <v>19</v>
      </c>
      <c r="C1024" s="267" t="s">
        <v>2893</v>
      </c>
      <c r="D1024" s="268" t="s">
        <v>1977</v>
      </c>
      <c r="E1024" s="269">
        <v>34.119999999999997</v>
      </c>
    </row>
    <row r="1025" spans="1:5" ht="38.25" x14ac:dyDescent="0.2">
      <c r="A1025" s="267">
        <v>62106</v>
      </c>
      <c r="B1025" s="267" t="s">
        <v>19</v>
      </c>
      <c r="C1025" s="267" t="s">
        <v>2894</v>
      </c>
      <c r="D1025" s="268" t="s">
        <v>1977</v>
      </c>
      <c r="E1025" s="269">
        <v>57.3</v>
      </c>
    </row>
    <row r="1026" spans="1:5" ht="38.25" x14ac:dyDescent="0.2">
      <c r="A1026" s="267">
        <v>62107</v>
      </c>
      <c r="B1026" s="267" t="s">
        <v>19</v>
      </c>
      <c r="C1026" s="267" t="s">
        <v>2895</v>
      </c>
      <c r="D1026" s="268" t="s">
        <v>1977</v>
      </c>
      <c r="E1026" s="269">
        <v>284.12</v>
      </c>
    </row>
    <row r="1027" spans="1:5" ht="25.5" x14ac:dyDescent="0.2">
      <c r="A1027" s="267">
        <v>62111</v>
      </c>
      <c r="B1027" s="267" t="s">
        <v>19</v>
      </c>
      <c r="C1027" s="267" t="s">
        <v>2896</v>
      </c>
      <c r="D1027" s="268" t="s">
        <v>1977</v>
      </c>
      <c r="E1027" s="269">
        <v>0.96</v>
      </c>
    </row>
    <row r="1028" spans="1:5" ht="25.5" x14ac:dyDescent="0.2">
      <c r="A1028" s="267">
        <v>62112</v>
      </c>
      <c r="B1028" s="267" t="s">
        <v>19</v>
      </c>
      <c r="C1028" s="267" t="s">
        <v>2897</v>
      </c>
      <c r="D1028" s="268" t="s">
        <v>1977</v>
      </c>
      <c r="E1028" s="269">
        <v>2.75</v>
      </c>
    </row>
    <row r="1029" spans="1:5" ht="25.5" x14ac:dyDescent="0.2">
      <c r="A1029" s="267">
        <v>62116</v>
      </c>
      <c r="B1029" s="267" t="s">
        <v>19</v>
      </c>
      <c r="C1029" s="267" t="s">
        <v>2898</v>
      </c>
      <c r="D1029" s="268" t="s">
        <v>1977</v>
      </c>
      <c r="E1029" s="269">
        <v>5.47</v>
      </c>
    </row>
    <row r="1030" spans="1:5" ht="15" customHeight="1" x14ac:dyDescent="0.2">
      <c r="A1030" s="267">
        <v>62122</v>
      </c>
      <c r="B1030" s="267" t="s">
        <v>19</v>
      </c>
      <c r="C1030" s="267" t="s">
        <v>2899</v>
      </c>
      <c r="D1030" s="268" t="s">
        <v>1977</v>
      </c>
      <c r="E1030" s="269">
        <v>1.33</v>
      </c>
    </row>
    <row r="1031" spans="1:5" ht="25.5" x14ac:dyDescent="0.2">
      <c r="A1031" s="267">
        <v>62129</v>
      </c>
      <c r="B1031" s="267" t="s">
        <v>19</v>
      </c>
      <c r="C1031" s="267" t="s">
        <v>2900</v>
      </c>
      <c r="D1031" s="268" t="s">
        <v>1977</v>
      </c>
      <c r="E1031" s="269">
        <v>5.38</v>
      </c>
    </row>
    <row r="1032" spans="1:5" ht="25.5" x14ac:dyDescent="0.2">
      <c r="A1032" s="267">
        <v>62187</v>
      </c>
      <c r="B1032" s="267" t="s">
        <v>19</v>
      </c>
      <c r="C1032" s="267" t="s">
        <v>2901</v>
      </c>
      <c r="D1032" s="268" t="s">
        <v>1977</v>
      </c>
      <c r="E1032" s="269">
        <v>6.72</v>
      </c>
    </row>
    <row r="1033" spans="1:5" ht="15" customHeight="1" x14ac:dyDescent="0.2">
      <c r="A1033" s="265">
        <v>623</v>
      </c>
      <c r="B1033" s="267" t="s">
        <v>19</v>
      </c>
      <c r="C1033" s="390" t="s">
        <v>2902</v>
      </c>
      <c r="D1033" s="390"/>
      <c r="E1033" s="390"/>
    </row>
    <row r="1034" spans="1:5" ht="25.5" x14ac:dyDescent="0.2">
      <c r="A1034" s="267">
        <v>62319</v>
      </c>
      <c r="B1034" s="267" t="s">
        <v>19</v>
      </c>
      <c r="C1034" s="267" t="s">
        <v>2903</v>
      </c>
      <c r="D1034" s="268" t="s">
        <v>1977</v>
      </c>
      <c r="E1034" s="269">
        <v>4.8600000000000003</v>
      </c>
    </row>
    <row r="1035" spans="1:5" ht="15" customHeight="1" x14ac:dyDescent="0.2">
      <c r="A1035" s="267">
        <v>62321</v>
      </c>
      <c r="B1035" s="267" t="s">
        <v>19</v>
      </c>
      <c r="C1035" s="267" t="s">
        <v>2904</v>
      </c>
      <c r="D1035" s="268" t="s">
        <v>1977</v>
      </c>
      <c r="E1035" s="269">
        <v>4.03</v>
      </c>
    </row>
    <row r="1036" spans="1:5" ht="25.5" x14ac:dyDescent="0.2">
      <c r="A1036" s="267">
        <v>62324</v>
      </c>
      <c r="B1036" s="267" t="s">
        <v>19</v>
      </c>
      <c r="C1036" s="267" t="s">
        <v>2905</v>
      </c>
      <c r="D1036" s="268" t="s">
        <v>1977</v>
      </c>
      <c r="E1036" s="269">
        <v>2.7</v>
      </c>
    </row>
    <row r="1037" spans="1:5" ht="38.25" x14ac:dyDescent="0.2">
      <c r="A1037" s="267">
        <v>62375</v>
      </c>
      <c r="B1037" s="267" t="s">
        <v>19</v>
      </c>
      <c r="C1037" s="267" t="s">
        <v>2906</v>
      </c>
      <c r="D1037" s="268" t="s">
        <v>2014</v>
      </c>
      <c r="E1037" s="269">
        <v>99.68</v>
      </c>
    </row>
    <row r="1038" spans="1:5" ht="15" customHeight="1" x14ac:dyDescent="0.2">
      <c r="A1038" s="265">
        <v>624</v>
      </c>
      <c r="B1038" s="267" t="s">
        <v>19</v>
      </c>
      <c r="C1038" s="390" t="s">
        <v>2907</v>
      </c>
      <c r="D1038" s="390"/>
      <c r="E1038" s="390"/>
    </row>
    <row r="1039" spans="1:5" ht="25.5" x14ac:dyDescent="0.2">
      <c r="A1039" s="267">
        <v>62420</v>
      </c>
      <c r="B1039" s="267" t="s">
        <v>19</v>
      </c>
      <c r="C1039" s="267" t="s">
        <v>2908</v>
      </c>
      <c r="D1039" s="268" t="s">
        <v>1977</v>
      </c>
      <c r="E1039" s="269">
        <v>6.07</v>
      </c>
    </row>
    <row r="1040" spans="1:5" ht="25.5" x14ac:dyDescent="0.2">
      <c r="A1040" s="267">
        <v>62423</v>
      </c>
      <c r="B1040" s="267" t="s">
        <v>19</v>
      </c>
      <c r="C1040" s="267" t="s">
        <v>2909</v>
      </c>
      <c r="D1040" s="268" t="s">
        <v>1977</v>
      </c>
      <c r="E1040" s="269">
        <v>27.08</v>
      </c>
    </row>
    <row r="1041" spans="1:5" ht="25.5" x14ac:dyDescent="0.2">
      <c r="A1041" s="267">
        <v>62430</v>
      </c>
      <c r="B1041" s="267" t="s">
        <v>19</v>
      </c>
      <c r="C1041" s="267" t="s">
        <v>2910</v>
      </c>
      <c r="D1041" s="268" t="s">
        <v>1977</v>
      </c>
      <c r="E1041" s="269">
        <v>38.15</v>
      </c>
    </row>
    <row r="1042" spans="1:5" ht="15" customHeight="1" x14ac:dyDescent="0.2">
      <c r="A1042" s="267">
        <v>62440</v>
      </c>
      <c r="B1042" s="267" t="s">
        <v>19</v>
      </c>
      <c r="C1042" s="267" t="s">
        <v>2911</v>
      </c>
      <c r="D1042" s="268" t="s">
        <v>1977</v>
      </c>
      <c r="E1042" s="269">
        <v>28.35</v>
      </c>
    </row>
    <row r="1043" spans="1:5" x14ac:dyDescent="0.2">
      <c r="A1043" s="267">
        <v>62472</v>
      </c>
      <c r="B1043" s="267" t="s">
        <v>19</v>
      </c>
      <c r="C1043" s="267" t="s">
        <v>2912</v>
      </c>
      <c r="D1043" s="268" t="s">
        <v>1977</v>
      </c>
      <c r="E1043" s="269">
        <v>15.92</v>
      </c>
    </row>
    <row r="1044" spans="1:5" ht="25.5" x14ac:dyDescent="0.2">
      <c r="A1044" s="267">
        <v>62482</v>
      </c>
      <c r="B1044" s="267" t="s">
        <v>19</v>
      </c>
      <c r="C1044" s="267" t="s">
        <v>2913</v>
      </c>
      <c r="D1044" s="268" t="s">
        <v>1977</v>
      </c>
      <c r="E1044" s="269">
        <v>51.8</v>
      </c>
    </row>
    <row r="1045" spans="1:5" ht="15" customHeight="1" x14ac:dyDescent="0.2">
      <c r="A1045" s="265">
        <v>625</v>
      </c>
      <c r="B1045" s="267" t="s">
        <v>19</v>
      </c>
      <c r="C1045" s="390" t="s">
        <v>2914</v>
      </c>
      <c r="D1045" s="390"/>
      <c r="E1045" s="390"/>
    </row>
    <row r="1046" spans="1:5" ht="38.25" x14ac:dyDescent="0.2">
      <c r="A1046" s="267">
        <v>62501</v>
      </c>
      <c r="B1046" s="267" t="s">
        <v>19</v>
      </c>
      <c r="C1046" s="267" t="s">
        <v>2915</v>
      </c>
      <c r="D1046" s="268" t="s">
        <v>2014</v>
      </c>
      <c r="E1046" s="269">
        <v>4.5</v>
      </c>
    </row>
    <row r="1047" spans="1:5" ht="38.25" x14ac:dyDescent="0.2">
      <c r="A1047" s="267">
        <v>62502</v>
      </c>
      <c r="B1047" s="267" t="s">
        <v>19</v>
      </c>
      <c r="C1047" s="267" t="s">
        <v>2916</v>
      </c>
      <c r="D1047" s="268" t="s">
        <v>2014</v>
      </c>
      <c r="E1047" s="269">
        <v>5.41</v>
      </c>
    </row>
    <row r="1048" spans="1:5" ht="38.25" x14ac:dyDescent="0.2">
      <c r="A1048" s="267">
        <v>62503</v>
      </c>
      <c r="B1048" s="267" t="s">
        <v>19</v>
      </c>
      <c r="C1048" s="267" t="s">
        <v>2917</v>
      </c>
      <c r="D1048" s="268" t="s">
        <v>2014</v>
      </c>
      <c r="E1048" s="269">
        <v>9.1300000000000008</v>
      </c>
    </row>
    <row r="1049" spans="1:5" ht="38.25" x14ac:dyDescent="0.2">
      <c r="A1049" s="267">
        <v>62504</v>
      </c>
      <c r="B1049" s="267" t="s">
        <v>19</v>
      </c>
      <c r="C1049" s="267" t="s">
        <v>2918</v>
      </c>
      <c r="D1049" s="268" t="s">
        <v>2014</v>
      </c>
      <c r="E1049" s="269">
        <v>12.28</v>
      </c>
    </row>
    <row r="1050" spans="1:5" ht="38.25" x14ac:dyDescent="0.2">
      <c r="A1050" s="267">
        <v>62505</v>
      </c>
      <c r="B1050" s="267" t="s">
        <v>19</v>
      </c>
      <c r="C1050" s="267" t="s">
        <v>2919</v>
      </c>
      <c r="D1050" s="268" t="s">
        <v>2014</v>
      </c>
      <c r="E1050" s="269">
        <v>14.87</v>
      </c>
    </row>
    <row r="1051" spans="1:5" ht="38.25" x14ac:dyDescent="0.2">
      <c r="A1051" s="267">
        <v>62506</v>
      </c>
      <c r="B1051" s="267" t="s">
        <v>19</v>
      </c>
      <c r="C1051" s="267" t="s">
        <v>2920</v>
      </c>
      <c r="D1051" s="268" t="s">
        <v>2014</v>
      </c>
      <c r="E1051" s="269">
        <v>32.590000000000003</v>
      </c>
    </row>
    <row r="1052" spans="1:5" ht="38.25" x14ac:dyDescent="0.2">
      <c r="A1052" s="267">
        <v>62507</v>
      </c>
      <c r="B1052" s="267" t="s">
        <v>19</v>
      </c>
      <c r="C1052" s="267" t="s">
        <v>2921</v>
      </c>
      <c r="D1052" s="268" t="s">
        <v>2014</v>
      </c>
      <c r="E1052" s="269">
        <v>44.56</v>
      </c>
    </row>
    <row r="1053" spans="1:5" ht="38.25" x14ac:dyDescent="0.2">
      <c r="A1053" s="267">
        <v>62508</v>
      </c>
      <c r="B1053" s="267" t="s">
        <v>19</v>
      </c>
      <c r="C1053" s="267" t="s">
        <v>2922</v>
      </c>
      <c r="D1053" s="268" t="s">
        <v>2014</v>
      </c>
      <c r="E1053" s="269">
        <v>61.53</v>
      </c>
    </row>
    <row r="1054" spans="1:5" ht="25.5" x14ac:dyDescent="0.2">
      <c r="A1054" s="267">
        <v>62511</v>
      </c>
      <c r="B1054" s="267" t="s">
        <v>19</v>
      </c>
      <c r="C1054" s="267" t="s">
        <v>2923</v>
      </c>
      <c r="D1054" s="268" t="s">
        <v>1977</v>
      </c>
      <c r="E1054" s="269">
        <v>0.96</v>
      </c>
    </row>
    <row r="1055" spans="1:5" ht="25.5" x14ac:dyDescent="0.2">
      <c r="A1055" s="267">
        <v>62512</v>
      </c>
      <c r="B1055" s="267" t="s">
        <v>19</v>
      </c>
      <c r="C1055" s="267" t="s">
        <v>2924</v>
      </c>
      <c r="D1055" s="268" t="s">
        <v>1977</v>
      </c>
      <c r="E1055" s="269">
        <v>3.09</v>
      </c>
    </row>
    <row r="1056" spans="1:5" ht="25.5" x14ac:dyDescent="0.2">
      <c r="A1056" s="267">
        <v>62514</v>
      </c>
      <c r="B1056" s="267" t="s">
        <v>19</v>
      </c>
      <c r="C1056" s="267" t="s">
        <v>2925</v>
      </c>
      <c r="D1056" s="268" t="s">
        <v>1977</v>
      </c>
      <c r="E1056" s="269">
        <v>6.36</v>
      </c>
    </row>
    <row r="1057" spans="1:5" x14ac:dyDescent="0.2">
      <c r="A1057" s="267">
        <v>62520</v>
      </c>
      <c r="B1057" s="267" t="s">
        <v>19</v>
      </c>
      <c r="C1057" s="267" t="s">
        <v>2926</v>
      </c>
      <c r="D1057" s="268" t="s">
        <v>1977</v>
      </c>
      <c r="E1057" s="269">
        <v>1.95</v>
      </c>
    </row>
    <row r="1058" spans="1:5" x14ac:dyDescent="0.2">
      <c r="A1058" s="267">
        <v>62521</v>
      </c>
      <c r="B1058" s="267" t="s">
        <v>19</v>
      </c>
      <c r="C1058" s="267" t="s">
        <v>2927</v>
      </c>
      <c r="D1058" s="268" t="s">
        <v>1977</v>
      </c>
      <c r="E1058" s="269">
        <v>4.71</v>
      </c>
    </row>
    <row r="1059" spans="1:5" ht="51" x14ac:dyDescent="0.2">
      <c r="A1059" s="267">
        <v>62530</v>
      </c>
      <c r="B1059" s="267" t="s">
        <v>19</v>
      </c>
      <c r="C1059" s="267" t="s">
        <v>2928</v>
      </c>
      <c r="D1059" s="268" t="s">
        <v>2014</v>
      </c>
      <c r="E1059" s="269">
        <v>6</v>
      </c>
    </row>
    <row r="1060" spans="1:5" ht="38.25" x14ac:dyDescent="0.2">
      <c r="A1060" s="267">
        <v>62531</v>
      </c>
      <c r="B1060" s="267" t="s">
        <v>19</v>
      </c>
      <c r="C1060" s="267" t="s">
        <v>2929</v>
      </c>
      <c r="D1060" s="268" t="s">
        <v>2014</v>
      </c>
      <c r="E1060" s="269">
        <v>8.99</v>
      </c>
    </row>
    <row r="1061" spans="1:5" ht="38.25" x14ac:dyDescent="0.2">
      <c r="A1061" s="267">
        <v>62532</v>
      </c>
      <c r="B1061" s="267" t="s">
        <v>19</v>
      </c>
      <c r="C1061" s="267" t="s">
        <v>2930</v>
      </c>
      <c r="D1061" s="268" t="s">
        <v>2014</v>
      </c>
      <c r="E1061" s="269">
        <v>15.22</v>
      </c>
    </row>
    <row r="1062" spans="1:5" ht="38.25" x14ac:dyDescent="0.2">
      <c r="A1062" s="267">
        <v>62533</v>
      </c>
      <c r="B1062" s="267" t="s">
        <v>19</v>
      </c>
      <c r="C1062" s="267" t="s">
        <v>2931</v>
      </c>
      <c r="D1062" s="268" t="s">
        <v>2014</v>
      </c>
      <c r="E1062" s="269">
        <v>18.46</v>
      </c>
    </row>
    <row r="1063" spans="1:5" ht="38.25" x14ac:dyDescent="0.2">
      <c r="A1063" s="267">
        <v>62534</v>
      </c>
      <c r="B1063" s="267" t="s">
        <v>19</v>
      </c>
      <c r="C1063" s="267" t="s">
        <v>2932</v>
      </c>
      <c r="D1063" s="268" t="s">
        <v>2014</v>
      </c>
      <c r="E1063" s="269">
        <v>31.95</v>
      </c>
    </row>
    <row r="1064" spans="1:5" ht="38.25" x14ac:dyDescent="0.2">
      <c r="A1064" s="267">
        <v>62535</v>
      </c>
      <c r="B1064" s="267" t="s">
        <v>19</v>
      </c>
      <c r="C1064" s="267" t="s">
        <v>2933</v>
      </c>
      <c r="D1064" s="268" t="s">
        <v>2014</v>
      </c>
      <c r="E1064" s="269">
        <v>79.12</v>
      </c>
    </row>
    <row r="1065" spans="1:5" ht="25.5" x14ac:dyDescent="0.2">
      <c r="A1065" s="267">
        <v>62536</v>
      </c>
      <c r="B1065" s="267" t="s">
        <v>19</v>
      </c>
      <c r="C1065" s="267" t="s">
        <v>2934</v>
      </c>
      <c r="D1065" s="268" t="s">
        <v>1977</v>
      </c>
      <c r="E1065" s="269">
        <v>2.66</v>
      </c>
    </row>
    <row r="1066" spans="1:5" ht="25.5" x14ac:dyDescent="0.2">
      <c r="A1066" s="267">
        <v>62540</v>
      </c>
      <c r="B1066" s="267" t="s">
        <v>19</v>
      </c>
      <c r="C1066" s="267" t="s">
        <v>2935</v>
      </c>
      <c r="D1066" s="268" t="s">
        <v>1977</v>
      </c>
      <c r="E1066" s="269">
        <v>2.39</v>
      </c>
    </row>
    <row r="1067" spans="1:5" ht="25.5" x14ac:dyDescent="0.2">
      <c r="A1067" s="267">
        <v>62542</v>
      </c>
      <c r="B1067" s="267" t="s">
        <v>19</v>
      </c>
      <c r="C1067" s="267" t="s">
        <v>2936</v>
      </c>
      <c r="D1067" s="268" t="s">
        <v>1977</v>
      </c>
      <c r="E1067" s="269">
        <v>7.38</v>
      </c>
    </row>
    <row r="1068" spans="1:5" ht="25.5" x14ac:dyDescent="0.2">
      <c r="A1068" s="267">
        <v>62543</v>
      </c>
      <c r="B1068" s="267" t="s">
        <v>19</v>
      </c>
      <c r="C1068" s="267" t="s">
        <v>2937</v>
      </c>
      <c r="D1068" s="268" t="s">
        <v>1977</v>
      </c>
      <c r="E1068" s="269">
        <v>8.23</v>
      </c>
    </row>
    <row r="1069" spans="1:5" ht="25.5" x14ac:dyDescent="0.2">
      <c r="A1069" s="267">
        <v>62544</v>
      </c>
      <c r="B1069" s="267" t="s">
        <v>19</v>
      </c>
      <c r="C1069" s="267" t="s">
        <v>2938</v>
      </c>
      <c r="D1069" s="268" t="s">
        <v>1977</v>
      </c>
      <c r="E1069" s="269">
        <v>4.6399999999999997</v>
      </c>
    </row>
    <row r="1070" spans="1:5" ht="25.5" x14ac:dyDescent="0.2">
      <c r="A1070" s="267">
        <v>62547</v>
      </c>
      <c r="B1070" s="267" t="s">
        <v>19</v>
      </c>
      <c r="C1070" s="267" t="s">
        <v>2939</v>
      </c>
      <c r="D1070" s="268" t="s">
        <v>1977</v>
      </c>
      <c r="E1070" s="269">
        <v>19.62</v>
      </c>
    </row>
    <row r="1071" spans="1:5" x14ac:dyDescent="0.2">
      <c r="A1071" s="267">
        <v>62549</v>
      </c>
      <c r="B1071" s="267" t="s">
        <v>19</v>
      </c>
      <c r="C1071" s="267" t="s">
        <v>2940</v>
      </c>
      <c r="D1071" s="268" t="s">
        <v>1977</v>
      </c>
      <c r="E1071" s="269">
        <v>14.87</v>
      </c>
    </row>
    <row r="1072" spans="1:5" x14ac:dyDescent="0.2">
      <c r="A1072" s="267">
        <v>62570</v>
      </c>
      <c r="B1072" s="267" t="s">
        <v>19</v>
      </c>
      <c r="C1072" s="267" t="s">
        <v>2941</v>
      </c>
      <c r="D1072" s="268" t="s">
        <v>1977</v>
      </c>
      <c r="E1072" s="269">
        <v>0.98</v>
      </c>
    </row>
    <row r="1073" spans="1:5" ht="15" customHeight="1" x14ac:dyDescent="0.2">
      <c r="A1073" s="267">
        <v>62577</v>
      </c>
      <c r="B1073" s="267" t="s">
        <v>19</v>
      </c>
      <c r="C1073" s="267" t="s">
        <v>2942</v>
      </c>
      <c r="D1073" s="268" t="s">
        <v>1977</v>
      </c>
      <c r="E1073" s="269">
        <v>47.82</v>
      </c>
    </row>
    <row r="1074" spans="1:5" x14ac:dyDescent="0.2">
      <c r="A1074" s="267">
        <v>62588</v>
      </c>
      <c r="B1074" s="267" t="s">
        <v>19</v>
      </c>
      <c r="C1074" s="267" t="s">
        <v>2943</v>
      </c>
      <c r="D1074" s="268" t="s">
        <v>1977</v>
      </c>
      <c r="E1074" s="269">
        <v>8.98</v>
      </c>
    </row>
    <row r="1075" spans="1:5" ht="15" customHeight="1" x14ac:dyDescent="0.2">
      <c r="A1075" s="267">
        <v>62594</v>
      </c>
      <c r="B1075" s="267" t="s">
        <v>19</v>
      </c>
      <c r="C1075" s="267" t="s">
        <v>2944</v>
      </c>
      <c r="D1075" s="268" t="s">
        <v>1977</v>
      </c>
      <c r="E1075" s="269">
        <v>1.99</v>
      </c>
    </row>
    <row r="1076" spans="1:5" ht="15" customHeight="1" x14ac:dyDescent="0.2">
      <c r="A1076" s="265">
        <v>626</v>
      </c>
      <c r="B1076" s="267" t="s">
        <v>19</v>
      </c>
      <c r="C1076" s="390" t="s">
        <v>2945</v>
      </c>
      <c r="D1076" s="390"/>
      <c r="E1076" s="390"/>
    </row>
    <row r="1077" spans="1:5" ht="15" customHeight="1" x14ac:dyDescent="0.2">
      <c r="A1077" s="267">
        <v>62674</v>
      </c>
      <c r="B1077" s="267" t="s">
        <v>19</v>
      </c>
      <c r="C1077" s="267" t="s">
        <v>2946</v>
      </c>
      <c r="D1077" s="268" t="s">
        <v>1977</v>
      </c>
      <c r="E1077" s="269">
        <v>13.91</v>
      </c>
    </row>
    <row r="1078" spans="1:5" ht="15" customHeight="1" x14ac:dyDescent="0.2">
      <c r="A1078" s="265">
        <v>627</v>
      </c>
      <c r="B1078" s="267" t="s">
        <v>19</v>
      </c>
      <c r="C1078" s="390" t="s">
        <v>2947</v>
      </c>
      <c r="D1078" s="390"/>
      <c r="E1078" s="390"/>
    </row>
    <row r="1079" spans="1:5" x14ac:dyDescent="0.2">
      <c r="A1079" s="267">
        <v>62703</v>
      </c>
      <c r="B1079" s="267" t="s">
        <v>19</v>
      </c>
      <c r="C1079" s="267" t="s">
        <v>2948</v>
      </c>
      <c r="D1079" s="268" t="s">
        <v>2014</v>
      </c>
      <c r="E1079" s="269">
        <v>34.619999999999997</v>
      </c>
    </row>
    <row r="1080" spans="1:5" ht="15" customHeight="1" x14ac:dyDescent="0.2">
      <c r="A1080" s="265">
        <v>630</v>
      </c>
      <c r="B1080" s="267" t="s">
        <v>19</v>
      </c>
      <c r="C1080" s="390" t="s">
        <v>2949</v>
      </c>
      <c r="D1080" s="390"/>
      <c r="E1080" s="390"/>
    </row>
    <row r="1081" spans="1:5" ht="25.5" x14ac:dyDescent="0.2">
      <c r="A1081" s="267">
        <v>63043</v>
      </c>
      <c r="B1081" s="267" t="s">
        <v>19</v>
      </c>
      <c r="C1081" s="267" t="s">
        <v>2950</v>
      </c>
      <c r="D1081" s="268" t="s">
        <v>2014</v>
      </c>
      <c r="E1081" s="269">
        <v>21.41</v>
      </c>
    </row>
    <row r="1082" spans="1:5" ht="25.5" x14ac:dyDescent="0.2">
      <c r="A1082" s="267">
        <v>63096</v>
      </c>
      <c r="B1082" s="267" t="s">
        <v>19</v>
      </c>
      <c r="C1082" s="267" t="s">
        <v>2951</v>
      </c>
      <c r="D1082" s="268" t="s">
        <v>2014</v>
      </c>
      <c r="E1082" s="269">
        <v>44.79</v>
      </c>
    </row>
    <row r="1083" spans="1:5" ht="15" customHeight="1" x14ac:dyDescent="0.2">
      <c r="A1083" s="265">
        <v>631</v>
      </c>
      <c r="B1083" s="267" t="s">
        <v>19</v>
      </c>
      <c r="C1083" s="390" t="s">
        <v>2952</v>
      </c>
      <c r="D1083" s="390"/>
      <c r="E1083" s="390"/>
    </row>
    <row r="1084" spans="1:5" ht="25.5" x14ac:dyDescent="0.2">
      <c r="A1084" s="267">
        <v>63108</v>
      </c>
      <c r="B1084" s="267" t="s">
        <v>19</v>
      </c>
      <c r="C1084" s="267" t="s">
        <v>2953</v>
      </c>
      <c r="D1084" s="268" t="s">
        <v>2014</v>
      </c>
      <c r="E1084" s="269">
        <v>50.48</v>
      </c>
    </row>
    <row r="1085" spans="1:5" ht="25.5" x14ac:dyDescent="0.2">
      <c r="A1085" s="267">
        <v>63109</v>
      </c>
      <c r="B1085" s="267" t="s">
        <v>19</v>
      </c>
      <c r="C1085" s="267" t="s">
        <v>2954</v>
      </c>
      <c r="D1085" s="268" t="s">
        <v>2014</v>
      </c>
      <c r="E1085" s="269">
        <v>64.95</v>
      </c>
    </row>
    <row r="1086" spans="1:5" ht="25.5" x14ac:dyDescent="0.2">
      <c r="A1086" s="267">
        <v>63148</v>
      </c>
      <c r="B1086" s="267" t="s">
        <v>19</v>
      </c>
      <c r="C1086" s="267" t="s">
        <v>2955</v>
      </c>
      <c r="D1086" s="268" t="s">
        <v>2014</v>
      </c>
      <c r="E1086" s="269">
        <v>13.73</v>
      </c>
    </row>
    <row r="1087" spans="1:5" ht="25.5" x14ac:dyDescent="0.2">
      <c r="A1087" s="267">
        <v>63149</v>
      </c>
      <c r="B1087" s="267" t="s">
        <v>19</v>
      </c>
      <c r="C1087" s="267" t="s">
        <v>2956</v>
      </c>
      <c r="D1087" s="268" t="s">
        <v>2014</v>
      </c>
      <c r="E1087" s="269">
        <v>29.15</v>
      </c>
    </row>
    <row r="1088" spans="1:5" ht="15" customHeight="1" x14ac:dyDescent="0.2">
      <c r="A1088" s="267">
        <v>63150</v>
      </c>
      <c r="B1088" s="267" t="s">
        <v>19</v>
      </c>
      <c r="C1088" s="267" t="s">
        <v>2957</v>
      </c>
      <c r="D1088" s="268" t="s">
        <v>2014</v>
      </c>
      <c r="E1088" s="269">
        <v>37.19</v>
      </c>
    </row>
    <row r="1089" spans="1:5" ht="25.5" x14ac:dyDescent="0.2">
      <c r="A1089" s="267">
        <v>63164</v>
      </c>
      <c r="B1089" s="267" t="s">
        <v>19</v>
      </c>
      <c r="C1089" s="267" t="s">
        <v>2958</v>
      </c>
      <c r="D1089" s="268" t="s">
        <v>2014</v>
      </c>
      <c r="E1089" s="269">
        <v>109.8</v>
      </c>
    </row>
    <row r="1090" spans="1:5" ht="15" customHeight="1" x14ac:dyDescent="0.2">
      <c r="A1090" s="267">
        <v>63165</v>
      </c>
      <c r="B1090" s="267" t="s">
        <v>19</v>
      </c>
      <c r="C1090" s="267" t="s">
        <v>2959</v>
      </c>
      <c r="D1090" s="268" t="s">
        <v>2014</v>
      </c>
      <c r="E1090" s="269">
        <v>85.85</v>
      </c>
    </row>
    <row r="1091" spans="1:5" ht="15" customHeight="1" x14ac:dyDescent="0.2">
      <c r="A1091" s="265">
        <v>633</v>
      </c>
      <c r="B1091" s="267" t="s">
        <v>19</v>
      </c>
      <c r="C1091" s="390" t="s">
        <v>2960</v>
      </c>
      <c r="D1091" s="390"/>
      <c r="E1091" s="390"/>
    </row>
    <row r="1092" spans="1:5" ht="15" customHeight="1" x14ac:dyDescent="0.2">
      <c r="A1092" s="267">
        <v>63341</v>
      </c>
      <c r="B1092" s="267" t="s">
        <v>19</v>
      </c>
      <c r="C1092" s="267" t="s">
        <v>2961</v>
      </c>
      <c r="D1092" s="268" t="s">
        <v>1977</v>
      </c>
      <c r="E1092" s="269">
        <v>2.38</v>
      </c>
    </row>
    <row r="1093" spans="1:5" ht="15" customHeight="1" x14ac:dyDescent="0.2">
      <c r="A1093" s="265">
        <v>634</v>
      </c>
      <c r="B1093" s="267" t="s">
        <v>19</v>
      </c>
      <c r="C1093" s="390" t="s">
        <v>2962</v>
      </c>
      <c r="D1093" s="390"/>
      <c r="E1093" s="390"/>
    </row>
    <row r="1094" spans="1:5" ht="25.5" x14ac:dyDescent="0.2">
      <c r="A1094" s="267">
        <v>63480</v>
      </c>
      <c r="B1094" s="267" t="s">
        <v>19</v>
      </c>
      <c r="C1094" s="267" t="s">
        <v>2963</v>
      </c>
      <c r="D1094" s="268" t="s">
        <v>1977</v>
      </c>
      <c r="E1094" s="269">
        <v>389.65</v>
      </c>
    </row>
    <row r="1095" spans="1:5" ht="15" customHeight="1" x14ac:dyDescent="0.2">
      <c r="A1095" s="265">
        <v>635</v>
      </c>
      <c r="B1095" s="267" t="s">
        <v>19</v>
      </c>
      <c r="C1095" s="390" t="s">
        <v>2964</v>
      </c>
      <c r="D1095" s="390"/>
      <c r="E1095" s="390"/>
    </row>
    <row r="1096" spans="1:5" ht="25.5" x14ac:dyDescent="0.2">
      <c r="A1096" s="267">
        <v>63501</v>
      </c>
      <c r="B1096" s="267" t="s">
        <v>19</v>
      </c>
      <c r="C1096" s="267" t="s">
        <v>2965</v>
      </c>
      <c r="D1096" s="268" t="s">
        <v>1977</v>
      </c>
      <c r="E1096" s="269">
        <v>36.25</v>
      </c>
    </row>
    <row r="1097" spans="1:5" ht="25.5" x14ac:dyDescent="0.2">
      <c r="A1097" s="267">
        <v>63502</v>
      </c>
      <c r="B1097" s="267" t="s">
        <v>19</v>
      </c>
      <c r="C1097" s="267" t="s">
        <v>2966</v>
      </c>
      <c r="D1097" s="268" t="s">
        <v>1977</v>
      </c>
      <c r="E1097" s="269">
        <v>38.75</v>
      </c>
    </row>
    <row r="1098" spans="1:5" ht="25.5" x14ac:dyDescent="0.2">
      <c r="A1098" s="267">
        <v>63503</v>
      </c>
      <c r="B1098" s="267" t="s">
        <v>19</v>
      </c>
      <c r="C1098" s="267" t="s">
        <v>2967</v>
      </c>
      <c r="D1098" s="268" t="s">
        <v>1977</v>
      </c>
      <c r="E1098" s="269">
        <v>62.91</v>
      </c>
    </row>
    <row r="1099" spans="1:5" ht="25.5" x14ac:dyDescent="0.2">
      <c r="A1099" s="267">
        <v>63504</v>
      </c>
      <c r="B1099" s="267" t="s">
        <v>19</v>
      </c>
      <c r="C1099" s="267" t="s">
        <v>2968</v>
      </c>
      <c r="D1099" s="268" t="s">
        <v>1977</v>
      </c>
      <c r="E1099" s="269">
        <v>89.51</v>
      </c>
    </row>
    <row r="1100" spans="1:5" ht="25.5" x14ac:dyDescent="0.2">
      <c r="A1100" s="267">
        <v>63505</v>
      </c>
      <c r="B1100" s="267" t="s">
        <v>19</v>
      </c>
      <c r="C1100" s="267" t="s">
        <v>2969</v>
      </c>
      <c r="D1100" s="268" t="s">
        <v>1977</v>
      </c>
      <c r="E1100" s="269">
        <v>140.94</v>
      </c>
    </row>
    <row r="1101" spans="1:5" ht="25.5" x14ac:dyDescent="0.2">
      <c r="A1101" s="267">
        <v>63506</v>
      </c>
      <c r="B1101" s="267" t="s">
        <v>19</v>
      </c>
      <c r="C1101" s="267" t="s">
        <v>2970</v>
      </c>
      <c r="D1101" s="268" t="s">
        <v>1977</v>
      </c>
      <c r="E1101" s="269">
        <v>209.27</v>
      </c>
    </row>
    <row r="1102" spans="1:5" ht="38.25" x14ac:dyDescent="0.2">
      <c r="A1102" s="267">
        <v>63507</v>
      </c>
      <c r="B1102" s="267" t="s">
        <v>19</v>
      </c>
      <c r="C1102" s="267" t="s">
        <v>2971</v>
      </c>
      <c r="D1102" s="268" t="s">
        <v>1977</v>
      </c>
      <c r="E1102" s="269">
        <v>382.04</v>
      </c>
    </row>
    <row r="1103" spans="1:5" ht="25.5" x14ac:dyDescent="0.2">
      <c r="A1103" s="267">
        <v>63508</v>
      </c>
      <c r="B1103" s="267" t="s">
        <v>19</v>
      </c>
      <c r="C1103" s="267" t="s">
        <v>2972</v>
      </c>
      <c r="D1103" s="268" t="s">
        <v>1977</v>
      </c>
      <c r="E1103" s="269">
        <v>565.01</v>
      </c>
    </row>
    <row r="1104" spans="1:5" ht="25.5" x14ac:dyDescent="0.2">
      <c r="A1104" s="267">
        <v>63515</v>
      </c>
      <c r="B1104" s="267" t="s">
        <v>19</v>
      </c>
      <c r="C1104" s="267" t="s">
        <v>2973</v>
      </c>
      <c r="D1104" s="268" t="s">
        <v>1977</v>
      </c>
      <c r="E1104" s="269">
        <v>102.24</v>
      </c>
    </row>
    <row r="1105" spans="1:5" ht="25.5" x14ac:dyDescent="0.2">
      <c r="A1105" s="267">
        <v>63516</v>
      </c>
      <c r="B1105" s="267" t="s">
        <v>19</v>
      </c>
      <c r="C1105" s="267" t="s">
        <v>2974</v>
      </c>
      <c r="D1105" s="268" t="s">
        <v>1977</v>
      </c>
      <c r="E1105" s="269">
        <v>107.92</v>
      </c>
    </row>
    <row r="1106" spans="1:5" ht="25.5" x14ac:dyDescent="0.2">
      <c r="A1106" s="267">
        <v>63517</v>
      </c>
      <c r="B1106" s="267" t="s">
        <v>19</v>
      </c>
      <c r="C1106" s="267" t="s">
        <v>2975</v>
      </c>
      <c r="D1106" s="268" t="s">
        <v>1977</v>
      </c>
      <c r="E1106" s="269">
        <v>145.47999999999999</v>
      </c>
    </row>
    <row r="1107" spans="1:5" ht="25.5" x14ac:dyDescent="0.2">
      <c r="A1107" s="267">
        <v>63518</v>
      </c>
      <c r="B1107" s="267" t="s">
        <v>19</v>
      </c>
      <c r="C1107" s="267" t="s">
        <v>2976</v>
      </c>
      <c r="D1107" s="268" t="s">
        <v>1977</v>
      </c>
      <c r="E1107" s="269">
        <v>194.58</v>
      </c>
    </row>
    <row r="1108" spans="1:5" ht="25.5" x14ac:dyDescent="0.2">
      <c r="A1108" s="267">
        <v>63520</v>
      </c>
      <c r="B1108" s="267" t="s">
        <v>19</v>
      </c>
      <c r="C1108" s="267" t="s">
        <v>2977</v>
      </c>
      <c r="D1108" s="268" t="s">
        <v>1977</v>
      </c>
      <c r="E1108" s="269">
        <v>111.21</v>
      </c>
    </row>
    <row r="1109" spans="1:5" ht="25.5" x14ac:dyDescent="0.2">
      <c r="A1109" s="267">
        <v>63521</v>
      </c>
      <c r="B1109" s="267" t="s">
        <v>19</v>
      </c>
      <c r="C1109" s="267" t="s">
        <v>2978</v>
      </c>
      <c r="D1109" s="268" t="s">
        <v>1977</v>
      </c>
      <c r="E1109" s="269">
        <v>118.67</v>
      </c>
    </row>
    <row r="1110" spans="1:5" ht="25.5" x14ac:dyDescent="0.2">
      <c r="A1110" s="267">
        <v>63523</v>
      </c>
      <c r="B1110" s="267" t="s">
        <v>19</v>
      </c>
      <c r="C1110" s="267" t="s">
        <v>2979</v>
      </c>
      <c r="D1110" s="268" t="s">
        <v>1977</v>
      </c>
      <c r="E1110" s="269">
        <v>176.18</v>
      </c>
    </row>
    <row r="1111" spans="1:5" ht="15" customHeight="1" x14ac:dyDescent="0.2">
      <c r="A1111" s="267">
        <v>63530</v>
      </c>
      <c r="B1111" s="267" t="s">
        <v>19</v>
      </c>
      <c r="C1111" s="267" t="s">
        <v>2980</v>
      </c>
      <c r="D1111" s="268" t="s">
        <v>1977</v>
      </c>
      <c r="E1111" s="269">
        <v>41.1</v>
      </c>
    </row>
    <row r="1112" spans="1:5" ht="25.5" x14ac:dyDescent="0.2">
      <c r="A1112" s="267">
        <v>63536</v>
      </c>
      <c r="B1112" s="267" t="s">
        <v>19</v>
      </c>
      <c r="C1112" s="267" t="s">
        <v>2981</v>
      </c>
      <c r="D1112" s="268" t="s">
        <v>1977</v>
      </c>
      <c r="E1112" s="269">
        <v>34.42</v>
      </c>
    </row>
    <row r="1113" spans="1:5" ht="25.5" x14ac:dyDescent="0.2">
      <c r="A1113" s="267">
        <v>63567</v>
      </c>
      <c r="B1113" s="267" t="s">
        <v>19</v>
      </c>
      <c r="C1113" s="267" t="s">
        <v>2982</v>
      </c>
      <c r="D1113" s="268" t="s">
        <v>1977</v>
      </c>
      <c r="E1113" s="269">
        <v>809.53</v>
      </c>
    </row>
    <row r="1114" spans="1:5" ht="15" customHeight="1" x14ac:dyDescent="0.2">
      <c r="A1114" s="265">
        <v>640</v>
      </c>
      <c r="B1114" s="267" t="s">
        <v>19</v>
      </c>
      <c r="C1114" s="390" t="s">
        <v>2983</v>
      </c>
      <c r="D1114" s="390"/>
      <c r="E1114" s="390"/>
    </row>
    <row r="1115" spans="1:5" ht="25.5" x14ac:dyDescent="0.2">
      <c r="A1115" s="267">
        <v>64001</v>
      </c>
      <c r="B1115" s="267" t="s">
        <v>19</v>
      </c>
      <c r="C1115" s="267" t="s">
        <v>2984</v>
      </c>
      <c r="D1115" s="268" t="s">
        <v>1977</v>
      </c>
      <c r="E1115" s="269">
        <v>61.62</v>
      </c>
    </row>
    <row r="1116" spans="1:5" ht="25.5" x14ac:dyDescent="0.2">
      <c r="A1116" s="267">
        <v>64002</v>
      </c>
      <c r="B1116" s="267" t="s">
        <v>19</v>
      </c>
      <c r="C1116" s="267" t="s">
        <v>2985</v>
      </c>
      <c r="D1116" s="268" t="s">
        <v>1977</v>
      </c>
      <c r="E1116" s="269">
        <v>41.2</v>
      </c>
    </row>
    <row r="1117" spans="1:5" ht="25.5" x14ac:dyDescent="0.2">
      <c r="A1117" s="267">
        <v>64003</v>
      </c>
      <c r="B1117" s="267" t="s">
        <v>19</v>
      </c>
      <c r="C1117" s="267" t="s">
        <v>2986</v>
      </c>
      <c r="D1117" s="268" t="s">
        <v>1977</v>
      </c>
      <c r="E1117" s="269">
        <v>89.91</v>
      </c>
    </row>
    <row r="1118" spans="1:5" ht="25.5" x14ac:dyDescent="0.2">
      <c r="A1118" s="267">
        <v>64004</v>
      </c>
      <c r="B1118" s="267" t="s">
        <v>19</v>
      </c>
      <c r="C1118" s="267" t="s">
        <v>2987</v>
      </c>
      <c r="D1118" s="268" t="s">
        <v>1977</v>
      </c>
      <c r="E1118" s="269">
        <v>173.6</v>
      </c>
    </row>
    <row r="1119" spans="1:5" ht="25.5" x14ac:dyDescent="0.2">
      <c r="A1119" s="267">
        <v>64005</v>
      </c>
      <c r="B1119" s="267" t="s">
        <v>19</v>
      </c>
      <c r="C1119" s="267" t="s">
        <v>2988</v>
      </c>
      <c r="D1119" s="268" t="s">
        <v>1977</v>
      </c>
      <c r="E1119" s="269">
        <v>13.89</v>
      </c>
    </row>
    <row r="1120" spans="1:5" ht="25.5" x14ac:dyDescent="0.2">
      <c r="A1120" s="267">
        <v>64006</v>
      </c>
      <c r="B1120" s="267" t="s">
        <v>19</v>
      </c>
      <c r="C1120" s="267" t="s">
        <v>2989</v>
      </c>
      <c r="D1120" s="268" t="s">
        <v>1977</v>
      </c>
      <c r="E1120" s="269">
        <v>9.25</v>
      </c>
    </row>
    <row r="1121" spans="1:5" ht="25.5" x14ac:dyDescent="0.2">
      <c r="A1121" s="267">
        <v>64010</v>
      </c>
      <c r="B1121" s="267" t="s">
        <v>19</v>
      </c>
      <c r="C1121" s="267" t="s">
        <v>2990</v>
      </c>
      <c r="D1121" s="268" t="s">
        <v>1977</v>
      </c>
      <c r="E1121" s="269">
        <v>251.81</v>
      </c>
    </row>
    <row r="1122" spans="1:5" ht="25.5" x14ac:dyDescent="0.2">
      <c r="A1122" s="267">
        <v>64011</v>
      </c>
      <c r="B1122" s="267" t="s">
        <v>19</v>
      </c>
      <c r="C1122" s="267" t="s">
        <v>2991</v>
      </c>
      <c r="D1122" s="268" t="s">
        <v>1977</v>
      </c>
      <c r="E1122" s="269">
        <v>162.85</v>
      </c>
    </row>
    <row r="1123" spans="1:5" ht="25.5" x14ac:dyDescent="0.2">
      <c r="A1123" s="267">
        <v>64015</v>
      </c>
      <c r="B1123" s="267" t="s">
        <v>19</v>
      </c>
      <c r="C1123" s="267" t="s">
        <v>2992</v>
      </c>
      <c r="D1123" s="268" t="s">
        <v>1977</v>
      </c>
      <c r="E1123" s="269">
        <v>100.52</v>
      </c>
    </row>
    <row r="1124" spans="1:5" ht="25.5" x14ac:dyDescent="0.2">
      <c r="A1124" s="267">
        <v>64016</v>
      </c>
      <c r="B1124" s="267" t="s">
        <v>19</v>
      </c>
      <c r="C1124" s="267" t="s">
        <v>2993</v>
      </c>
      <c r="D1124" s="268" t="s">
        <v>1977</v>
      </c>
      <c r="E1124" s="269">
        <v>120.44</v>
      </c>
    </row>
    <row r="1125" spans="1:5" ht="25.5" x14ac:dyDescent="0.2">
      <c r="A1125" s="267">
        <v>64017</v>
      </c>
      <c r="B1125" s="267" t="s">
        <v>19</v>
      </c>
      <c r="C1125" s="267" t="s">
        <v>2994</v>
      </c>
      <c r="D1125" s="268" t="s">
        <v>1977</v>
      </c>
      <c r="E1125" s="269">
        <v>136.16999999999999</v>
      </c>
    </row>
    <row r="1126" spans="1:5" ht="25.5" x14ac:dyDescent="0.2">
      <c r="A1126" s="267">
        <v>64018</v>
      </c>
      <c r="B1126" s="267" t="s">
        <v>19</v>
      </c>
      <c r="C1126" s="267" t="s">
        <v>2995</v>
      </c>
      <c r="D1126" s="268" t="s">
        <v>1977</v>
      </c>
      <c r="E1126" s="269">
        <v>209.38</v>
      </c>
    </row>
    <row r="1127" spans="1:5" ht="25.5" x14ac:dyDescent="0.2">
      <c r="A1127" s="267">
        <v>64019</v>
      </c>
      <c r="B1127" s="267" t="s">
        <v>19</v>
      </c>
      <c r="C1127" s="267" t="s">
        <v>2996</v>
      </c>
      <c r="D1127" s="268" t="s">
        <v>1977</v>
      </c>
      <c r="E1127" s="269">
        <v>277.77</v>
      </c>
    </row>
    <row r="1128" spans="1:5" ht="25.5" x14ac:dyDescent="0.2">
      <c r="A1128" s="267">
        <v>64020</v>
      </c>
      <c r="B1128" s="267" t="s">
        <v>19</v>
      </c>
      <c r="C1128" s="267" t="s">
        <v>2997</v>
      </c>
      <c r="D1128" s="268" t="s">
        <v>1977</v>
      </c>
      <c r="E1128" s="269">
        <v>413.75</v>
      </c>
    </row>
    <row r="1129" spans="1:5" ht="25.5" x14ac:dyDescent="0.2">
      <c r="A1129" s="267">
        <v>64021</v>
      </c>
      <c r="B1129" s="267" t="s">
        <v>19</v>
      </c>
      <c r="C1129" s="267" t="s">
        <v>2998</v>
      </c>
      <c r="D1129" s="268" t="s">
        <v>1977</v>
      </c>
      <c r="E1129" s="269">
        <v>620.79999999999995</v>
      </c>
    </row>
    <row r="1130" spans="1:5" ht="25.5" x14ac:dyDescent="0.2">
      <c r="A1130" s="267">
        <v>64022</v>
      </c>
      <c r="B1130" s="267" t="s">
        <v>19</v>
      </c>
      <c r="C1130" s="267" t="s">
        <v>2999</v>
      </c>
      <c r="D1130" s="268" t="s">
        <v>1977</v>
      </c>
      <c r="E1130" s="269">
        <v>926.59</v>
      </c>
    </row>
    <row r="1131" spans="1:5" ht="25.5" x14ac:dyDescent="0.2">
      <c r="A1131" s="267">
        <v>64023</v>
      </c>
      <c r="B1131" s="267" t="s">
        <v>19</v>
      </c>
      <c r="C1131" s="267" t="s">
        <v>3000</v>
      </c>
      <c r="D1131" s="268" t="s">
        <v>1977</v>
      </c>
      <c r="E1131" s="270">
        <v>1360</v>
      </c>
    </row>
    <row r="1132" spans="1:5" ht="25.5" x14ac:dyDescent="0.2">
      <c r="A1132" s="267">
        <v>64034</v>
      </c>
      <c r="B1132" s="267" t="s">
        <v>19</v>
      </c>
      <c r="C1132" s="267" t="s">
        <v>3001</v>
      </c>
      <c r="D1132" s="268" t="s">
        <v>1977</v>
      </c>
      <c r="E1132" s="269">
        <v>142.69999999999999</v>
      </c>
    </row>
    <row r="1133" spans="1:5" ht="25.5" x14ac:dyDescent="0.2">
      <c r="A1133" s="267">
        <v>64035</v>
      </c>
      <c r="B1133" s="267" t="s">
        <v>19</v>
      </c>
      <c r="C1133" s="267" t="s">
        <v>3002</v>
      </c>
      <c r="D1133" s="268" t="s">
        <v>1977</v>
      </c>
      <c r="E1133" s="269">
        <v>76.3</v>
      </c>
    </row>
    <row r="1134" spans="1:5" ht="25.5" x14ac:dyDescent="0.2">
      <c r="A1134" s="267">
        <v>64040</v>
      </c>
      <c r="B1134" s="267" t="s">
        <v>19</v>
      </c>
      <c r="C1134" s="267" t="s">
        <v>3003</v>
      </c>
      <c r="D1134" s="268" t="s">
        <v>1977</v>
      </c>
      <c r="E1134" s="269">
        <v>60.35</v>
      </c>
    </row>
    <row r="1135" spans="1:5" ht="25.5" x14ac:dyDescent="0.2">
      <c r="A1135" s="267">
        <v>64041</v>
      </c>
      <c r="B1135" s="267" t="s">
        <v>19</v>
      </c>
      <c r="C1135" s="267" t="s">
        <v>3004</v>
      </c>
      <c r="D1135" s="268" t="s">
        <v>1977</v>
      </c>
      <c r="E1135" s="269">
        <v>157.02000000000001</v>
      </c>
    </row>
    <row r="1136" spans="1:5" ht="25.5" x14ac:dyDescent="0.2">
      <c r="A1136" s="267">
        <v>64042</v>
      </c>
      <c r="B1136" s="267" t="s">
        <v>19</v>
      </c>
      <c r="C1136" s="267" t="s">
        <v>3005</v>
      </c>
      <c r="D1136" s="268" t="s">
        <v>1977</v>
      </c>
      <c r="E1136" s="269">
        <v>268.95</v>
      </c>
    </row>
    <row r="1137" spans="1:5" ht="25.5" x14ac:dyDescent="0.2">
      <c r="A1137" s="267">
        <v>64043</v>
      </c>
      <c r="B1137" s="267" t="s">
        <v>19</v>
      </c>
      <c r="C1137" s="267" t="s">
        <v>3006</v>
      </c>
      <c r="D1137" s="268" t="s">
        <v>1977</v>
      </c>
      <c r="E1137" s="269">
        <v>433.15</v>
      </c>
    </row>
    <row r="1138" spans="1:5" ht="25.5" x14ac:dyDescent="0.2">
      <c r="A1138" s="267">
        <v>64044</v>
      </c>
      <c r="B1138" s="267" t="s">
        <v>19</v>
      </c>
      <c r="C1138" s="267" t="s">
        <v>3007</v>
      </c>
      <c r="D1138" s="268" t="s">
        <v>1977</v>
      </c>
      <c r="E1138" s="269">
        <v>614.29</v>
      </c>
    </row>
    <row r="1139" spans="1:5" ht="25.5" x14ac:dyDescent="0.2">
      <c r="A1139" s="267">
        <v>64045</v>
      </c>
      <c r="B1139" s="267" t="s">
        <v>19</v>
      </c>
      <c r="C1139" s="267" t="s">
        <v>3008</v>
      </c>
      <c r="D1139" s="268" t="s">
        <v>1977</v>
      </c>
      <c r="E1139" s="269">
        <v>61.62</v>
      </c>
    </row>
    <row r="1140" spans="1:5" ht="25.5" x14ac:dyDescent="0.2">
      <c r="A1140" s="267">
        <v>64066</v>
      </c>
      <c r="B1140" s="267" t="s">
        <v>19</v>
      </c>
      <c r="C1140" s="267" t="s">
        <v>3009</v>
      </c>
      <c r="D1140" s="268" t="s">
        <v>1977</v>
      </c>
      <c r="E1140" s="269">
        <v>100.03</v>
      </c>
    </row>
    <row r="1141" spans="1:5" ht="15" customHeight="1" x14ac:dyDescent="0.2">
      <c r="A1141" s="267">
        <v>64077</v>
      </c>
      <c r="B1141" s="267" t="s">
        <v>19</v>
      </c>
      <c r="C1141" s="267" t="s">
        <v>3010</v>
      </c>
      <c r="D1141" s="268" t="s">
        <v>1977</v>
      </c>
      <c r="E1141" s="269">
        <v>13.18</v>
      </c>
    </row>
    <row r="1142" spans="1:5" ht="51" x14ac:dyDescent="0.2">
      <c r="A1142" s="267">
        <v>64094</v>
      </c>
      <c r="B1142" s="267" t="s">
        <v>19</v>
      </c>
      <c r="C1142" s="267" t="s">
        <v>3011</v>
      </c>
      <c r="D1142" s="268" t="s">
        <v>1977</v>
      </c>
      <c r="E1142" s="269">
        <v>255.77</v>
      </c>
    </row>
    <row r="1143" spans="1:5" ht="15" customHeight="1" x14ac:dyDescent="0.2">
      <c r="A1143" s="267">
        <v>64097</v>
      </c>
      <c r="B1143" s="267" t="s">
        <v>19</v>
      </c>
      <c r="C1143" s="267" t="s">
        <v>3012</v>
      </c>
      <c r="D1143" s="268" t="s">
        <v>1977</v>
      </c>
      <c r="E1143" s="269">
        <v>335.72</v>
      </c>
    </row>
    <row r="1144" spans="1:5" ht="15" customHeight="1" x14ac:dyDescent="0.2">
      <c r="A1144" s="265">
        <v>641</v>
      </c>
      <c r="B1144" s="267" t="s">
        <v>19</v>
      </c>
      <c r="C1144" s="390" t="s">
        <v>3013</v>
      </c>
      <c r="D1144" s="390"/>
      <c r="E1144" s="390"/>
    </row>
    <row r="1145" spans="1:5" ht="25.5" x14ac:dyDescent="0.2">
      <c r="A1145" s="267">
        <v>64142</v>
      </c>
      <c r="B1145" s="267" t="s">
        <v>19</v>
      </c>
      <c r="C1145" s="267" t="s">
        <v>3014</v>
      </c>
      <c r="D1145" s="268" t="s">
        <v>1977</v>
      </c>
      <c r="E1145" s="270">
        <v>1078.98</v>
      </c>
    </row>
    <row r="1146" spans="1:5" ht="25.5" x14ac:dyDescent="0.2">
      <c r="A1146" s="267">
        <v>64149</v>
      </c>
      <c r="B1146" s="267" t="s">
        <v>19</v>
      </c>
      <c r="C1146" s="267" t="s">
        <v>3015</v>
      </c>
      <c r="D1146" s="268" t="s">
        <v>1977</v>
      </c>
      <c r="E1146" s="269">
        <v>98.04</v>
      </c>
    </row>
    <row r="1147" spans="1:5" ht="15" customHeight="1" x14ac:dyDescent="0.2">
      <c r="A1147" s="265">
        <v>645</v>
      </c>
      <c r="B1147" s="267" t="s">
        <v>19</v>
      </c>
      <c r="C1147" s="390" t="s">
        <v>3016</v>
      </c>
      <c r="D1147" s="390"/>
      <c r="E1147" s="390"/>
    </row>
    <row r="1148" spans="1:5" x14ac:dyDescent="0.2">
      <c r="A1148" s="267">
        <v>64503</v>
      </c>
      <c r="B1148" s="267" t="s">
        <v>19</v>
      </c>
      <c r="C1148" s="267" t="s">
        <v>3017</v>
      </c>
      <c r="D1148" s="268" t="s">
        <v>1977</v>
      </c>
      <c r="E1148" s="269">
        <v>149.94</v>
      </c>
    </row>
    <row r="1149" spans="1:5" x14ac:dyDescent="0.2">
      <c r="A1149" s="267">
        <v>64504</v>
      </c>
      <c r="B1149" s="267" t="s">
        <v>19</v>
      </c>
      <c r="C1149" s="267" t="s">
        <v>3018</v>
      </c>
      <c r="D1149" s="268" t="s">
        <v>1977</v>
      </c>
      <c r="E1149" s="269">
        <v>247.98</v>
      </c>
    </row>
    <row r="1150" spans="1:5" ht="25.5" x14ac:dyDescent="0.2">
      <c r="A1150" s="267">
        <v>64506</v>
      </c>
      <c r="B1150" s="267" t="s">
        <v>19</v>
      </c>
      <c r="C1150" s="267" t="s">
        <v>3019</v>
      </c>
      <c r="D1150" s="268" t="s">
        <v>1977</v>
      </c>
      <c r="E1150" s="269">
        <v>149.94</v>
      </c>
    </row>
    <row r="1151" spans="1:5" ht="25.5" x14ac:dyDescent="0.2">
      <c r="A1151" s="267">
        <v>64507</v>
      </c>
      <c r="B1151" s="267" t="s">
        <v>19</v>
      </c>
      <c r="C1151" s="267" t="s">
        <v>3020</v>
      </c>
      <c r="D1151" s="268" t="s">
        <v>1977</v>
      </c>
      <c r="E1151" s="269">
        <v>15.33</v>
      </c>
    </row>
    <row r="1152" spans="1:5" ht="15" customHeight="1" x14ac:dyDescent="0.2">
      <c r="A1152" s="267">
        <v>64511</v>
      </c>
      <c r="B1152" s="267" t="s">
        <v>19</v>
      </c>
      <c r="C1152" s="267" t="s">
        <v>3021</v>
      </c>
      <c r="D1152" s="268" t="s">
        <v>1977</v>
      </c>
      <c r="E1152" s="269">
        <v>194.3</v>
      </c>
    </row>
    <row r="1153" spans="1:5" ht="38.25" x14ac:dyDescent="0.2">
      <c r="A1153" s="267">
        <v>64515</v>
      </c>
      <c r="B1153" s="267" t="s">
        <v>19</v>
      </c>
      <c r="C1153" s="267" t="s">
        <v>3022</v>
      </c>
      <c r="D1153" s="268" t="s">
        <v>1977</v>
      </c>
      <c r="E1153" s="269">
        <v>19.13</v>
      </c>
    </row>
    <row r="1154" spans="1:5" ht="25.5" x14ac:dyDescent="0.2">
      <c r="A1154" s="267">
        <v>64519</v>
      </c>
      <c r="B1154" s="267" t="s">
        <v>19</v>
      </c>
      <c r="C1154" s="267" t="s">
        <v>3023</v>
      </c>
      <c r="D1154" s="268" t="s">
        <v>1977</v>
      </c>
      <c r="E1154" s="269">
        <v>13.37</v>
      </c>
    </row>
    <row r="1155" spans="1:5" ht="25.5" x14ac:dyDescent="0.2">
      <c r="A1155" s="267">
        <v>64527</v>
      </c>
      <c r="B1155" s="267" t="s">
        <v>19</v>
      </c>
      <c r="C1155" s="267" t="s">
        <v>3024</v>
      </c>
      <c r="D1155" s="268" t="s">
        <v>1977</v>
      </c>
      <c r="E1155" s="269">
        <v>38.39</v>
      </c>
    </row>
    <row r="1156" spans="1:5" ht="15" customHeight="1" x14ac:dyDescent="0.2">
      <c r="A1156" s="265">
        <v>647</v>
      </c>
      <c r="B1156" s="267" t="s">
        <v>19</v>
      </c>
      <c r="C1156" s="390" t="s">
        <v>391</v>
      </c>
      <c r="D1156" s="390"/>
      <c r="E1156" s="390"/>
    </row>
    <row r="1157" spans="1:5" x14ac:dyDescent="0.2">
      <c r="A1157" s="267">
        <v>64702</v>
      </c>
      <c r="B1157" s="267" t="s">
        <v>19</v>
      </c>
      <c r="C1157" s="267" t="s">
        <v>3025</v>
      </c>
      <c r="D1157" s="268" t="s">
        <v>1977</v>
      </c>
      <c r="E1157" s="269">
        <v>26.21</v>
      </c>
    </row>
    <row r="1158" spans="1:5" ht="25.5" x14ac:dyDescent="0.2">
      <c r="A1158" s="267">
        <v>64703</v>
      </c>
      <c r="B1158" s="267" t="s">
        <v>19</v>
      </c>
      <c r="C1158" s="267" t="s">
        <v>3026</v>
      </c>
      <c r="D1158" s="268" t="s">
        <v>1977</v>
      </c>
      <c r="E1158" s="269">
        <v>17.149999999999999</v>
      </c>
    </row>
    <row r="1159" spans="1:5" ht="15" customHeight="1" x14ac:dyDescent="0.2">
      <c r="A1159" s="267">
        <v>64704</v>
      </c>
      <c r="B1159" s="267" t="s">
        <v>19</v>
      </c>
      <c r="C1159" s="267" t="s">
        <v>3027</v>
      </c>
      <c r="D1159" s="268" t="s">
        <v>1977</v>
      </c>
      <c r="E1159" s="269">
        <v>28.81</v>
      </c>
    </row>
    <row r="1160" spans="1:5" x14ac:dyDescent="0.2">
      <c r="A1160" s="267">
        <v>64706</v>
      </c>
      <c r="B1160" s="267" t="s">
        <v>19</v>
      </c>
      <c r="C1160" s="267" t="s">
        <v>3028</v>
      </c>
      <c r="D1160" s="268" t="s">
        <v>1977</v>
      </c>
      <c r="E1160" s="269">
        <v>51.86</v>
      </c>
    </row>
    <row r="1161" spans="1:5" ht="38.25" x14ac:dyDescent="0.2">
      <c r="A1161" s="267">
        <v>64707</v>
      </c>
      <c r="B1161" s="267" t="s">
        <v>19</v>
      </c>
      <c r="C1161" s="267" t="s">
        <v>3029</v>
      </c>
      <c r="D1161" s="268" t="s">
        <v>1977</v>
      </c>
      <c r="E1161" s="269">
        <v>740.37</v>
      </c>
    </row>
    <row r="1162" spans="1:5" ht="25.5" x14ac:dyDescent="0.2">
      <c r="A1162" s="267">
        <v>64709</v>
      </c>
      <c r="B1162" s="267" t="s">
        <v>19</v>
      </c>
      <c r="C1162" s="267" t="s">
        <v>3030</v>
      </c>
      <c r="D1162" s="268" t="s">
        <v>1977</v>
      </c>
      <c r="E1162" s="269">
        <v>29</v>
      </c>
    </row>
    <row r="1163" spans="1:5" ht="15" customHeight="1" x14ac:dyDescent="0.2">
      <c r="A1163" s="265">
        <v>650</v>
      </c>
      <c r="B1163" s="267" t="s">
        <v>19</v>
      </c>
      <c r="C1163" s="390" t="s">
        <v>3031</v>
      </c>
      <c r="D1163" s="390"/>
      <c r="E1163" s="390"/>
    </row>
    <row r="1164" spans="1:5" ht="25.5" x14ac:dyDescent="0.2">
      <c r="A1164" s="267">
        <v>65002</v>
      </c>
      <c r="B1164" s="267" t="s">
        <v>19</v>
      </c>
      <c r="C1164" s="267" t="s">
        <v>3032</v>
      </c>
      <c r="D1164" s="268" t="s">
        <v>1977</v>
      </c>
      <c r="E1164" s="269">
        <v>47.99</v>
      </c>
    </row>
    <row r="1165" spans="1:5" ht="25.5" x14ac:dyDescent="0.2">
      <c r="A1165" s="267">
        <v>65004</v>
      </c>
      <c r="B1165" s="267" t="s">
        <v>19</v>
      </c>
      <c r="C1165" s="267" t="s">
        <v>3033</v>
      </c>
      <c r="D1165" s="268" t="s">
        <v>1977</v>
      </c>
      <c r="E1165" s="269">
        <v>429.77</v>
      </c>
    </row>
    <row r="1166" spans="1:5" ht="25.5" x14ac:dyDescent="0.2">
      <c r="A1166" s="267">
        <v>65005</v>
      </c>
      <c r="B1166" s="267" t="s">
        <v>19</v>
      </c>
      <c r="C1166" s="267" t="s">
        <v>3034</v>
      </c>
      <c r="D1166" s="268" t="s">
        <v>1977</v>
      </c>
      <c r="E1166" s="270">
        <v>3188.26</v>
      </c>
    </row>
    <row r="1167" spans="1:5" ht="25.5" x14ac:dyDescent="0.2">
      <c r="A1167" s="267">
        <v>65023</v>
      </c>
      <c r="B1167" s="267" t="s">
        <v>19</v>
      </c>
      <c r="C1167" s="267" t="s">
        <v>3035</v>
      </c>
      <c r="D1167" s="268" t="s">
        <v>1977</v>
      </c>
      <c r="E1167" s="270">
        <v>1113.33</v>
      </c>
    </row>
    <row r="1168" spans="1:5" ht="25.5" x14ac:dyDescent="0.2">
      <c r="A1168" s="267">
        <v>65024</v>
      </c>
      <c r="B1168" s="267" t="s">
        <v>19</v>
      </c>
      <c r="C1168" s="267" t="s">
        <v>3036</v>
      </c>
      <c r="D1168" s="268" t="s">
        <v>1977</v>
      </c>
      <c r="E1168" s="269">
        <v>276.97000000000003</v>
      </c>
    </row>
    <row r="1169" spans="1:5" ht="63.75" x14ac:dyDescent="0.2">
      <c r="A1169" s="267">
        <v>65028</v>
      </c>
      <c r="B1169" s="267" t="s">
        <v>19</v>
      </c>
      <c r="C1169" s="267" t="s">
        <v>3037</v>
      </c>
      <c r="D1169" s="268" t="s">
        <v>1977</v>
      </c>
      <c r="E1169" s="270">
        <v>16922.98</v>
      </c>
    </row>
    <row r="1170" spans="1:5" ht="15" customHeight="1" x14ac:dyDescent="0.2">
      <c r="A1170" s="267">
        <v>65031</v>
      </c>
      <c r="B1170" s="267" t="s">
        <v>19</v>
      </c>
      <c r="C1170" s="267" t="s">
        <v>3038</v>
      </c>
      <c r="D1170" s="268" t="s">
        <v>1977</v>
      </c>
      <c r="E1170" s="269">
        <v>260.97000000000003</v>
      </c>
    </row>
    <row r="1171" spans="1:5" ht="25.5" x14ac:dyDescent="0.2">
      <c r="A1171" s="267">
        <v>65032</v>
      </c>
      <c r="B1171" s="267" t="s">
        <v>19</v>
      </c>
      <c r="C1171" s="267" t="s">
        <v>3039</v>
      </c>
      <c r="D1171" s="268" t="s">
        <v>1977</v>
      </c>
      <c r="E1171" s="270">
        <v>2063</v>
      </c>
    </row>
    <row r="1172" spans="1:5" ht="25.5" x14ac:dyDescent="0.2">
      <c r="A1172" s="267">
        <v>65033</v>
      </c>
      <c r="B1172" s="267" t="s">
        <v>19</v>
      </c>
      <c r="C1172" s="267" t="s">
        <v>3040</v>
      </c>
      <c r="D1172" s="268" t="s">
        <v>1977</v>
      </c>
      <c r="E1172" s="270">
        <v>1205.98</v>
      </c>
    </row>
    <row r="1173" spans="1:5" ht="25.5" x14ac:dyDescent="0.2">
      <c r="A1173" s="267">
        <v>65076</v>
      </c>
      <c r="B1173" s="267" t="s">
        <v>19</v>
      </c>
      <c r="C1173" s="267" t="s">
        <v>3041</v>
      </c>
      <c r="D1173" s="268" t="s">
        <v>1977</v>
      </c>
      <c r="E1173" s="270">
        <v>11856.77</v>
      </c>
    </row>
    <row r="1174" spans="1:5" ht="15" customHeight="1" x14ac:dyDescent="0.2">
      <c r="A1174" s="265">
        <v>652</v>
      </c>
      <c r="B1174" s="267" t="s">
        <v>19</v>
      </c>
      <c r="C1174" s="390" t="s">
        <v>3042</v>
      </c>
      <c r="D1174" s="390"/>
      <c r="E1174" s="390"/>
    </row>
    <row r="1175" spans="1:5" ht="25.5" x14ac:dyDescent="0.2">
      <c r="A1175" s="267">
        <v>65204</v>
      </c>
      <c r="B1175" s="267" t="s">
        <v>19</v>
      </c>
      <c r="C1175" s="267" t="s">
        <v>3043</v>
      </c>
      <c r="D1175" s="268" t="s">
        <v>1977</v>
      </c>
      <c r="E1175" s="270">
        <v>1441.41</v>
      </c>
    </row>
    <row r="1176" spans="1:5" ht="51" x14ac:dyDescent="0.2">
      <c r="A1176" s="267">
        <v>65256</v>
      </c>
      <c r="B1176" s="267" t="s">
        <v>19</v>
      </c>
      <c r="C1176" s="267" t="s">
        <v>3044</v>
      </c>
      <c r="D1176" s="268" t="s">
        <v>1977</v>
      </c>
      <c r="E1176" s="269">
        <v>246.53</v>
      </c>
    </row>
    <row r="1177" spans="1:5" ht="38.25" x14ac:dyDescent="0.2">
      <c r="A1177" s="267">
        <v>65257</v>
      </c>
      <c r="B1177" s="267" t="s">
        <v>19</v>
      </c>
      <c r="C1177" s="267" t="s">
        <v>3045</v>
      </c>
      <c r="D1177" s="268" t="s">
        <v>1977</v>
      </c>
      <c r="E1177" s="269">
        <v>694.84</v>
      </c>
    </row>
    <row r="1178" spans="1:5" ht="15" customHeight="1" x14ac:dyDescent="0.2">
      <c r="A1178" s="265">
        <v>655</v>
      </c>
      <c r="B1178" s="267" t="s">
        <v>19</v>
      </c>
      <c r="C1178" s="390" t="s">
        <v>3042</v>
      </c>
      <c r="D1178" s="390"/>
      <c r="E1178" s="390"/>
    </row>
    <row r="1179" spans="1:5" x14ac:dyDescent="0.2">
      <c r="A1179" s="267">
        <v>65502</v>
      </c>
      <c r="B1179" s="267" t="s">
        <v>19</v>
      </c>
      <c r="C1179" s="267" t="s">
        <v>3046</v>
      </c>
      <c r="D1179" s="268" t="s">
        <v>1977</v>
      </c>
      <c r="E1179" s="269">
        <v>210.06</v>
      </c>
    </row>
    <row r="1180" spans="1:5" ht="38.25" x14ac:dyDescent="0.2">
      <c r="A1180" s="267">
        <v>65503</v>
      </c>
      <c r="B1180" s="267" t="s">
        <v>19</v>
      </c>
      <c r="C1180" s="267" t="s">
        <v>3047</v>
      </c>
      <c r="D1180" s="268" t="s">
        <v>1977</v>
      </c>
      <c r="E1180" s="269">
        <v>383.71</v>
      </c>
    </row>
    <row r="1181" spans="1:5" ht="38.25" x14ac:dyDescent="0.2">
      <c r="A1181" s="267">
        <v>65507</v>
      </c>
      <c r="B1181" s="267" t="s">
        <v>19</v>
      </c>
      <c r="C1181" s="267" t="s">
        <v>3048</v>
      </c>
      <c r="D1181" s="268" t="s">
        <v>1977</v>
      </c>
      <c r="E1181" s="269">
        <v>34.08</v>
      </c>
    </row>
    <row r="1182" spans="1:5" ht="38.25" x14ac:dyDescent="0.2">
      <c r="A1182" s="267">
        <v>65508</v>
      </c>
      <c r="B1182" s="267" t="s">
        <v>19</v>
      </c>
      <c r="C1182" s="267" t="s">
        <v>3049</v>
      </c>
      <c r="D1182" s="268" t="s">
        <v>1977</v>
      </c>
      <c r="E1182" s="269">
        <v>261.42</v>
      </c>
    </row>
    <row r="1183" spans="1:5" ht="25.5" x14ac:dyDescent="0.2">
      <c r="A1183" s="267">
        <v>65509</v>
      </c>
      <c r="B1183" s="267" t="s">
        <v>19</v>
      </c>
      <c r="C1183" s="267" t="s">
        <v>3050</v>
      </c>
      <c r="D1183" s="268" t="s">
        <v>1977</v>
      </c>
      <c r="E1183" s="269">
        <v>102.71</v>
      </c>
    </row>
    <row r="1184" spans="1:5" ht="25.5" x14ac:dyDescent="0.2">
      <c r="A1184" s="267">
        <v>65510</v>
      </c>
      <c r="B1184" s="267" t="s">
        <v>19</v>
      </c>
      <c r="C1184" s="267" t="s">
        <v>3051</v>
      </c>
      <c r="D1184" s="268" t="s">
        <v>2014</v>
      </c>
      <c r="E1184" s="270">
        <v>1206.1099999999999</v>
      </c>
    </row>
    <row r="1185" spans="1:5" ht="25.5" x14ac:dyDescent="0.2">
      <c r="A1185" s="267">
        <v>65513</v>
      </c>
      <c r="B1185" s="267" t="s">
        <v>19</v>
      </c>
      <c r="C1185" s="267" t="s">
        <v>3052</v>
      </c>
      <c r="D1185" s="268" t="s">
        <v>1977</v>
      </c>
      <c r="E1185" s="270">
        <v>1538.3</v>
      </c>
    </row>
    <row r="1186" spans="1:5" ht="25.5" x14ac:dyDescent="0.2">
      <c r="A1186" s="267">
        <v>65521</v>
      </c>
      <c r="B1186" s="267" t="s">
        <v>19</v>
      </c>
      <c r="C1186" s="267" t="s">
        <v>3053</v>
      </c>
      <c r="D1186" s="268" t="s">
        <v>1977</v>
      </c>
      <c r="E1186" s="270">
        <v>2206.67</v>
      </c>
    </row>
    <row r="1187" spans="1:5" ht="25.5" x14ac:dyDescent="0.2">
      <c r="A1187" s="267">
        <v>65523</v>
      </c>
      <c r="B1187" s="267" t="s">
        <v>19</v>
      </c>
      <c r="C1187" s="267" t="s">
        <v>3054</v>
      </c>
      <c r="D1187" s="268" t="s">
        <v>1977</v>
      </c>
      <c r="E1187" s="270">
        <v>1428.98</v>
      </c>
    </row>
    <row r="1188" spans="1:5" ht="38.25" x14ac:dyDescent="0.2">
      <c r="A1188" s="267">
        <v>65524</v>
      </c>
      <c r="B1188" s="267" t="s">
        <v>19</v>
      </c>
      <c r="C1188" s="267" t="s">
        <v>3055</v>
      </c>
      <c r="D1188" s="268" t="s">
        <v>1977</v>
      </c>
      <c r="E1188" s="269">
        <v>25.76</v>
      </c>
    </row>
    <row r="1189" spans="1:5" x14ac:dyDescent="0.2">
      <c r="A1189" s="267">
        <v>65526</v>
      </c>
      <c r="B1189" s="267" t="s">
        <v>19</v>
      </c>
      <c r="C1189" s="267" t="s">
        <v>3056</v>
      </c>
      <c r="D1189" s="268" t="s">
        <v>1977</v>
      </c>
      <c r="E1189" s="269">
        <v>19.82</v>
      </c>
    </row>
    <row r="1190" spans="1:5" ht="38.25" x14ac:dyDescent="0.2">
      <c r="A1190" s="267">
        <v>65528</v>
      </c>
      <c r="B1190" s="267" t="s">
        <v>19</v>
      </c>
      <c r="C1190" s="267" t="s">
        <v>3057</v>
      </c>
      <c r="D1190" s="268" t="s">
        <v>1977</v>
      </c>
      <c r="E1190" s="269">
        <v>611.34</v>
      </c>
    </row>
    <row r="1191" spans="1:5" ht="25.5" x14ac:dyDescent="0.2">
      <c r="A1191" s="267">
        <v>65544</v>
      </c>
      <c r="B1191" s="267" t="s">
        <v>19</v>
      </c>
      <c r="C1191" s="267" t="s">
        <v>3058</v>
      </c>
      <c r="D1191" s="268" t="s">
        <v>1977</v>
      </c>
      <c r="E1191" s="269">
        <v>92.14</v>
      </c>
    </row>
    <row r="1192" spans="1:5" ht="25.5" x14ac:dyDescent="0.2">
      <c r="A1192" s="267">
        <v>65555</v>
      </c>
      <c r="B1192" s="267" t="s">
        <v>19</v>
      </c>
      <c r="C1192" s="267" t="s">
        <v>3059</v>
      </c>
      <c r="D1192" s="268" t="s">
        <v>2014</v>
      </c>
      <c r="E1192" s="270">
        <v>1204.3499999999999</v>
      </c>
    </row>
    <row r="1193" spans="1:5" ht="25.5" x14ac:dyDescent="0.2">
      <c r="A1193" s="267">
        <v>65556</v>
      </c>
      <c r="B1193" s="267" t="s">
        <v>19</v>
      </c>
      <c r="C1193" s="267" t="s">
        <v>3060</v>
      </c>
      <c r="D1193" s="268" t="s">
        <v>2014</v>
      </c>
      <c r="E1193" s="270">
        <v>1204.3499999999999</v>
      </c>
    </row>
    <row r="1194" spans="1:5" ht="25.5" x14ac:dyDescent="0.2">
      <c r="A1194" s="267">
        <v>65563</v>
      </c>
      <c r="B1194" s="267" t="s">
        <v>19</v>
      </c>
      <c r="C1194" s="267" t="s">
        <v>3061</v>
      </c>
      <c r="D1194" s="268" t="s">
        <v>2014</v>
      </c>
      <c r="E1194" s="270">
        <v>1206.1099999999999</v>
      </c>
    </row>
    <row r="1195" spans="1:5" ht="25.5" x14ac:dyDescent="0.2">
      <c r="A1195" s="267">
        <v>65565</v>
      </c>
      <c r="B1195" s="267" t="s">
        <v>19</v>
      </c>
      <c r="C1195" s="267" t="s">
        <v>3062</v>
      </c>
      <c r="D1195" s="268" t="s">
        <v>1977</v>
      </c>
      <c r="E1195" s="270">
        <v>2198.64</v>
      </c>
    </row>
    <row r="1196" spans="1:5" ht="25.5" x14ac:dyDescent="0.2">
      <c r="A1196" s="267">
        <v>65566</v>
      </c>
      <c r="B1196" s="267" t="s">
        <v>19</v>
      </c>
      <c r="C1196" s="267" t="s">
        <v>3063</v>
      </c>
      <c r="D1196" s="268" t="s">
        <v>1977</v>
      </c>
      <c r="E1196" s="270">
        <v>3216.88</v>
      </c>
    </row>
    <row r="1197" spans="1:5" ht="25.5" x14ac:dyDescent="0.2">
      <c r="A1197" s="267">
        <v>65567</v>
      </c>
      <c r="B1197" s="267" t="s">
        <v>19</v>
      </c>
      <c r="C1197" s="267" t="s">
        <v>3064</v>
      </c>
      <c r="D1197" s="268" t="s">
        <v>1977</v>
      </c>
      <c r="E1197" s="270">
        <v>1582.67</v>
      </c>
    </row>
    <row r="1198" spans="1:5" ht="15" customHeight="1" x14ac:dyDescent="0.2">
      <c r="A1198" s="267">
        <v>65572</v>
      </c>
      <c r="B1198" s="267" t="s">
        <v>19</v>
      </c>
      <c r="C1198" s="267" t="s">
        <v>3065</v>
      </c>
      <c r="D1198" s="268" t="s">
        <v>1977</v>
      </c>
      <c r="E1198" s="270">
        <v>2897.54</v>
      </c>
    </row>
    <row r="1199" spans="1:5" ht="25.5" x14ac:dyDescent="0.2">
      <c r="A1199" s="267">
        <v>65594</v>
      </c>
      <c r="B1199" s="267" t="s">
        <v>19</v>
      </c>
      <c r="C1199" s="267" t="s">
        <v>3066</v>
      </c>
      <c r="D1199" s="268" t="s">
        <v>2014</v>
      </c>
      <c r="E1199" s="270">
        <v>1204.3499999999999</v>
      </c>
    </row>
    <row r="1200" spans="1:5" ht="38.25" x14ac:dyDescent="0.2">
      <c r="A1200" s="267">
        <v>65596</v>
      </c>
      <c r="B1200" s="267" t="s">
        <v>19</v>
      </c>
      <c r="C1200" s="267" t="s">
        <v>3067</v>
      </c>
      <c r="D1200" s="268" t="s">
        <v>1977</v>
      </c>
      <c r="E1200" s="269">
        <v>340.66</v>
      </c>
    </row>
    <row r="1201" spans="1:5" ht="25.5" x14ac:dyDescent="0.2">
      <c r="A1201" s="267">
        <v>65598</v>
      </c>
      <c r="B1201" s="267" t="s">
        <v>19</v>
      </c>
      <c r="C1201" s="267" t="s">
        <v>3068</v>
      </c>
      <c r="D1201" s="268" t="s">
        <v>1977</v>
      </c>
      <c r="E1201" s="269">
        <v>285.49</v>
      </c>
    </row>
    <row r="1202" spans="1:5" ht="15" customHeight="1" x14ac:dyDescent="0.2">
      <c r="A1202" s="265">
        <v>656</v>
      </c>
      <c r="B1202" s="267" t="s">
        <v>19</v>
      </c>
      <c r="C1202" s="390" t="s">
        <v>3042</v>
      </c>
      <c r="D1202" s="390"/>
      <c r="E1202" s="390"/>
    </row>
    <row r="1203" spans="1:5" ht="38.25" x14ac:dyDescent="0.2">
      <c r="A1203" s="267">
        <v>65604</v>
      </c>
      <c r="B1203" s="267" t="s">
        <v>19</v>
      </c>
      <c r="C1203" s="267" t="s">
        <v>3069</v>
      </c>
      <c r="D1203" s="268" t="s">
        <v>1977</v>
      </c>
      <c r="E1203" s="269">
        <v>32.270000000000003</v>
      </c>
    </row>
    <row r="1204" spans="1:5" ht="15" customHeight="1" x14ac:dyDescent="0.2">
      <c r="A1204" s="267">
        <v>65611</v>
      </c>
      <c r="B1204" s="267" t="s">
        <v>19</v>
      </c>
      <c r="C1204" s="267" t="s">
        <v>3070</v>
      </c>
      <c r="D1204" s="268" t="s">
        <v>1977</v>
      </c>
      <c r="E1204" s="269">
        <v>68.59</v>
      </c>
    </row>
    <row r="1205" spans="1:5" ht="25.5" x14ac:dyDescent="0.2">
      <c r="A1205" s="267">
        <v>65670</v>
      </c>
      <c r="B1205" s="267" t="s">
        <v>19</v>
      </c>
      <c r="C1205" s="267" t="s">
        <v>3071</v>
      </c>
      <c r="D1205" s="268" t="s">
        <v>1977</v>
      </c>
      <c r="E1205" s="269">
        <v>117.94</v>
      </c>
    </row>
    <row r="1206" spans="1:5" ht="15" customHeight="1" x14ac:dyDescent="0.2">
      <c r="A1206" s="267">
        <v>65697</v>
      </c>
      <c r="B1206" s="267" t="s">
        <v>19</v>
      </c>
      <c r="C1206" s="267" t="s">
        <v>3072</v>
      </c>
      <c r="D1206" s="268" t="s">
        <v>1977</v>
      </c>
      <c r="E1206" s="269">
        <v>207.35</v>
      </c>
    </row>
    <row r="1207" spans="1:5" ht="38.25" x14ac:dyDescent="0.2">
      <c r="A1207" s="267">
        <v>65698</v>
      </c>
      <c r="B1207" s="267" t="s">
        <v>19</v>
      </c>
      <c r="C1207" s="267" t="s">
        <v>3073</v>
      </c>
      <c r="D1207" s="268" t="s">
        <v>1977</v>
      </c>
      <c r="E1207" s="269">
        <v>102.71</v>
      </c>
    </row>
    <row r="1208" spans="1:5" ht="15" customHeight="1" x14ac:dyDescent="0.2">
      <c r="A1208" s="265">
        <v>657</v>
      </c>
      <c r="B1208" s="267" t="s">
        <v>19</v>
      </c>
      <c r="C1208" s="390" t="s">
        <v>3042</v>
      </c>
      <c r="D1208" s="390"/>
      <c r="E1208" s="390"/>
    </row>
    <row r="1209" spans="1:5" ht="38.25" x14ac:dyDescent="0.2">
      <c r="A1209" s="267">
        <v>65717</v>
      </c>
      <c r="B1209" s="267" t="s">
        <v>19</v>
      </c>
      <c r="C1209" s="267" t="s">
        <v>3074</v>
      </c>
      <c r="D1209" s="268" t="s">
        <v>1977</v>
      </c>
      <c r="E1209" s="269">
        <v>262.16000000000003</v>
      </c>
    </row>
    <row r="1210" spans="1:5" ht="15" customHeight="1" x14ac:dyDescent="0.2">
      <c r="A1210" s="265">
        <v>658</v>
      </c>
      <c r="B1210" s="267" t="s">
        <v>19</v>
      </c>
      <c r="C1210" s="390" t="s">
        <v>3042</v>
      </c>
      <c r="D1210" s="390"/>
      <c r="E1210" s="390"/>
    </row>
    <row r="1211" spans="1:5" ht="25.5" x14ac:dyDescent="0.2">
      <c r="A1211" s="267">
        <v>65812</v>
      </c>
      <c r="B1211" s="267" t="s">
        <v>19</v>
      </c>
      <c r="C1211" s="267" t="s">
        <v>3075</v>
      </c>
      <c r="D1211" s="268" t="s">
        <v>1977</v>
      </c>
      <c r="E1211" s="269">
        <v>266.45</v>
      </c>
    </row>
    <row r="1212" spans="1:5" ht="25.5" x14ac:dyDescent="0.2">
      <c r="A1212" s="267">
        <v>65829</v>
      </c>
      <c r="B1212" s="267" t="s">
        <v>19</v>
      </c>
      <c r="C1212" s="267" t="s">
        <v>3076</v>
      </c>
      <c r="D1212" s="268" t="s">
        <v>1977</v>
      </c>
      <c r="E1212" s="270">
        <v>1794.72</v>
      </c>
    </row>
    <row r="1213" spans="1:5" ht="25.5" x14ac:dyDescent="0.2">
      <c r="A1213" s="267">
        <v>65830</v>
      </c>
      <c r="B1213" s="267" t="s">
        <v>19</v>
      </c>
      <c r="C1213" s="267" t="s">
        <v>3077</v>
      </c>
      <c r="D1213" s="268" t="s">
        <v>1977</v>
      </c>
      <c r="E1213" s="270">
        <v>2540.4299999999998</v>
      </c>
    </row>
    <row r="1214" spans="1:5" ht="15" customHeight="1" x14ac:dyDescent="0.2">
      <c r="A1214" s="267">
        <v>65831</v>
      </c>
      <c r="B1214" s="267" t="s">
        <v>19</v>
      </c>
      <c r="C1214" s="267" t="s">
        <v>3078</v>
      </c>
      <c r="D1214" s="268" t="s">
        <v>1977</v>
      </c>
      <c r="E1214" s="269">
        <v>187.55</v>
      </c>
    </row>
    <row r="1215" spans="1:5" ht="25.5" x14ac:dyDescent="0.2">
      <c r="A1215" s="267">
        <v>65847</v>
      </c>
      <c r="B1215" s="267" t="s">
        <v>19</v>
      </c>
      <c r="C1215" s="267" t="s">
        <v>3079</v>
      </c>
      <c r="D1215" s="268" t="s">
        <v>1977</v>
      </c>
      <c r="E1215" s="269">
        <v>234.81</v>
      </c>
    </row>
    <row r="1216" spans="1:5" ht="25.5" x14ac:dyDescent="0.2">
      <c r="A1216" s="267">
        <v>65861</v>
      </c>
      <c r="B1216" s="267" t="s">
        <v>19</v>
      </c>
      <c r="C1216" s="267" t="s">
        <v>3080</v>
      </c>
      <c r="D1216" s="268" t="s">
        <v>1977</v>
      </c>
      <c r="E1216" s="269">
        <v>230.78</v>
      </c>
    </row>
    <row r="1217" spans="1:5" ht="25.5" x14ac:dyDescent="0.2">
      <c r="A1217" s="267">
        <v>65881</v>
      </c>
      <c r="B1217" s="267" t="s">
        <v>19</v>
      </c>
      <c r="C1217" s="267" t="s">
        <v>3081</v>
      </c>
      <c r="D1217" s="268" t="s">
        <v>1977</v>
      </c>
      <c r="E1217" s="270">
        <v>1792.14</v>
      </c>
    </row>
    <row r="1218" spans="1:5" ht="15" customHeight="1" x14ac:dyDescent="0.2">
      <c r="A1218" s="265">
        <v>659</v>
      </c>
      <c r="B1218" s="267" t="s">
        <v>19</v>
      </c>
      <c r="C1218" s="390" t="s">
        <v>3042</v>
      </c>
      <c r="D1218" s="390"/>
      <c r="E1218" s="390"/>
    </row>
    <row r="1219" spans="1:5" ht="25.5" x14ac:dyDescent="0.2">
      <c r="A1219" s="267">
        <v>65943</v>
      </c>
      <c r="B1219" s="267" t="s">
        <v>19</v>
      </c>
      <c r="C1219" s="267" t="s">
        <v>3082</v>
      </c>
      <c r="D1219" s="268" t="s">
        <v>1977</v>
      </c>
      <c r="E1219" s="269">
        <v>308.20999999999998</v>
      </c>
    </row>
    <row r="1220" spans="1:5" ht="38.25" x14ac:dyDescent="0.2">
      <c r="A1220" s="267">
        <v>65955</v>
      </c>
      <c r="B1220" s="267" t="s">
        <v>19</v>
      </c>
      <c r="C1220" s="267" t="s">
        <v>3083</v>
      </c>
      <c r="D1220" s="268" t="s">
        <v>1977</v>
      </c>
      <c r="E1220" s="269">
        <v>661.78</v>
      </c>
    </row>
    <row r="1221" spans="1:5" ht="25.5" x14ac:dyDescent="0.2">
      <c r="A1221" s="267">
        <v>65973</v>
      </c>
      <c r="B1221" s="267" t="s">
        <v>19</v>
      </c>
      <c r="C1221" s="267" t="s">
        <v>3084</v>
      </c>
      <c r="D1221" s="268" t="s">
        <v>1977</v>
      </c>
      <c r="E1221" s="270">
        <v>1494.83</v>
      </c>
    </row>
    <row r="1222" spans="1:5" ht="15" customHeight="1" x14ac:dyDescent="0.2">
      <c r="A1222" s="265">
        <v>660</v>
      </c>
      <c r="B1222" s="267" t="s">
        <v>19</v>
      </c>
      <c r="C1222" s="390" t="s">
        <v>3085</v>
      </c>
      <c r="D1222" s="390"/>
      <c r="E1222" s="390"/>
    </row>
    <row r="1223" spans="1:5" ht="38.25" x14ac:dyDescent="0.2">
      <c r="A1223" s="267">
        <v>66008</v>
      </c>
      <c r="B1223" s="267" t="s">
        <v>19</v>
      </c>
      <c r="C1223" s="267" t="s">
        <v>3086</v>
      </c>
      <c r="D1223" s="268" t="s">
        <v>1977</v>
      </c>
      <c r="E1223" s="269">
        <v>168.77</v>
      </c>
    </row>
    <row r="1224" spans="1:5" ht="25.5" x14ac:dyDescent="0.2">
      <c r="A1224" s="267">
        <v>66009</v>
      </c>
      <c r="B1224" s="267" t="s">
        <v>19</v>
      </c>
      <c r="C1224" s="267" t="s">
        <v>3087</v>
      </c>
      <c r="D1224" s="268" t="s">
        <v>1977</v>
      </c>
      <c r="E1224" s="269">
        <v>203.48</v>
      </c>
    </row>
    <row r="1225" spans="1:5" ht="63.75" x14ac:dyDescent="0.2">
      <c r="A1225" s="267">
        <v>66012</v>
      </c>
      <c r="B1225" s="267" t="s">
        <v>19</v>
      </c>
      <c r="C1225" s="267" t="s">
        <v>3088</v>
      </c>
      <c r="D1225" s="268" t="s">
        <v>1977</v>
      </c>
      <c r="E1225" s="269">
        <v>212.65</v>
      </c>
    </row>
    <row r="1226" spans="1:5" ht="25.5" x14ac:dyDescent="0.2">
      <c r="A1226" s="267">
        <v>66013</v>
      </c>
      <c r="B1226" s="267" t="s">
        <v>19</v>
      </c>
      <c r="C1226" s="267" t="s">
        <v>3089</v>
      </c>
      <c r="D1226" s="268" t="s">
        <v>1977</v>
      </c>
      <c r="E1226" s="269">
        <v>172.23</v>
      </c>
    </row>
    <row r="1227" spans="1:5" ht="51" x14ac:dyDescent="0.2">
      <c r="A1227" s="267">
        <v>66022</v>
      </c>
      <c r="B1227" s="267" t="s">
        <v>19</v>
      </c>
      <c r="C1227" s="267" t="s">
        <v>3090</v>
      </c>
      <c r="D1227" s="268" t="s">
        <v>1977</v>
      </c>
      <c r="E1227" s="269">
        <v>85.78</v>
      </c>
    </row>
    <row r="1228" spans="1:5" ht="38.25" x14ac:dyDescent="0.2">
      <c r="A1228" s="267">
        <v>66024</v>
      </c>
      <c r="B1228" s="267" t="s">
        <v>19</v>
      </c>
      <c r="C1228" s="267" t="s">
        <v>3091</v>
      </c>
      <c r="D1228" s="268" t="s">
        <v>1977</v>
      </c>
      <c r="E1228" s="269">
        <v>32.92</v>
      </c>
    </row>
    <row r="1229" spans="1:5" ht="25.5" x14ac:dyDescent="0.2">
      <c r="A1229" s="267">
        <v>66027</v>
      </c>
      <c r="B1229" s="267" t="s">
        <v>19</v>
      </c>
      <c r="C1229" s="267" t="s">
        <v>3092</v>
      </c>
      <c r="D1229" s="268" t="s">
        <v>1977</v>
      </c>
      <c r="E1229" s="269">
        <v>312.45999999999998</v>
      </c>
    </row>
    <row r="1230" spans="1:5" ht="38.25" x14ac:dyDescent="0.2">
      <c r="A1230" s="267">
        <v>66045</v>
      </c>
      <c r="B1230" s="267" t="s">
        <v>19</v>
      </c>
      <c r="C1230" s="267" t="s">
        <v>3093</v>
      </c>
      <c r="D1230" s="268" t="s">
        <v>1977</v>
      </c>
      <c r="E1230" s="269">
        <v>270.08999999999997</v>
      </c>
    </row>
    <row r="1231" spans="1:5" ht="15" customHeight="1" x14ac:dyDescent="0.2">
      <c r="A1231" s="267">
        <v>66048</v>
      </c>
      <c r="B1231" s="267" t="s">
        <v>19</v>
      </c>
      <c r="C1231" s="267" t="s">
        <v>3094</v>
      </c>
      <c r="D1231" s="268" t="s">
        <v>1977</v>
      </c>
      <c r="E1231" s="269">
        <v>82.57</v>
      </c>
    </row>
    <row r="1232" spans="1:5" x14ac:dyDescent="0.2">
      <c r="A1232" s="267">
        <v>66049</v>
      </c>
      <c r="B1232" s="267" t="s">
        <v>19</v>
      </c>
      <c r="C1232" s="267" t="s">
        <v>3095</v>
      </c>
      <c r="D1232" s="268" t="s">
        <v>1977</v>
      </c>
      <c r="E1232" s="269">
        <v>16.420000000000002</v>
      </c>
    </row>
    <row r="1233" spans="1:5" ht="38.25" x14ac:dyDescent="0.2">
      <c r="A1233" s="267">
        <v>66058</v>
      </c>
      <c r="B1233" s="267" t="s">
        <v>19</v>
      </c>
      <c r="C1233" s="267" t="s">
        <v>3096</v>
      </c>
      <c r="D1233" s="268" t="s">
        <v>1977</v>
      </c>
      <c r="E1233" s="269">
        <v>168.77</v>
      </c>
    </row>
    <row r="1234" spans="1:5" ht="25.5" x14ac:dyDescent="0.2">
      <c r="A1234" s="267">
        <v>66074</v>
      </c>
      <c r="B1234" s="267" t="s">
        <v>19</v>
      </c>
      <c r="C1234" s="267" t="s">
        <v>3097</v>
      </c>
      <c r="D1234" s="268" t="s">
        <v>1977</v>
      </c>
      <c r="E1234" s="269">
        <v>414.16</v>
      </c>
    </row>
    <row r="1235" spans="1:5" ht="15" customHeight="1" x14ac:dyDescent="0.2">
      <c r="A1235" s="265">
        <v>661</v>
      </c>
      <c r="B1235" s="267" t="s">
        <v>19</v>
      </c>
      <c r="C1235" s="390" t="s">
        <v>3085</v>
      </c>
      <c r="D1235" s="390"/>
      <c r="E1235" s="390"/>
    </row>
    <row r="1236" spans="1:5" ht="25.5" x14ac:dyDescent="0.2">
      <c r="A1236" s="267">
        <v>66124</v>
      </c>
      <c r="B1236" s="267" t="s">
        <v>19</v>
      </c>
      <c r="C1236" s="267" t="s">
        <v>3098</v>
      </c>
      <c r="D1236" s="268" t="s">
        <v>1977</v>
      </c>
      <c r="E1236" s="269">
        <v>203.48</v>
      </c>
    </row>
    <row r="1237" spans="1:5" ht="15" customHeight="1" x14ac:dyDescent="0.2">
      <c r="A1237" s="267">
        <v>66125</v>
      </c>
      <c r="B1237" s="267" t="s">
        <v>19</v>
      </c>
      <c r="C1237" s="267" t="s">
        <v>3099</v>
      </c>
      <c r="D1237" s="268" t="s">
        <v>1977</v>
      </c>
      <c r="E1237" s="269">
        <v>145.26</v>
      </c>
    </row>
    <row r="1238" spans="1:5" ht="51" x14ac:dyDescent="0.2">
      <c r="A1238" s="267">
        <v>66178</v>
      </c>
      <c r="B1238" s="267" t="s">
        <v>19</v>
      </c>
      <c r="C1238" s="267" t="s">
        <v>3100</v>
      </c>
      <c r="D1238" s="268" t="s">
        <v>1977</v>
      </c>
      <c r="E1238" s="269">
        <v>885.14</v>
      </c>
    </row>
    <row r="1239" spans="1:5" ht="15" customHeight="1" x14ac:dyDescent="0.2">
      <c r="A1239" s="265">
        <v>662</v>
      </c>
      <c r="B1239" s="267" t="s">
        <v>19</v>
      </c>
      <c r="C1239" s="390" t="s">
        <v>3042</v>
      </c>
      <c r="D1239" s="390"/>
      <c r="E1239" s="390"/>
    </row>
    <row r="1240" spans="1:5" ht="25.5" x14ac:dyDescent="0.2">
      <c r="A1240" s="267">
        <v>66207</v>
      </c>
      <c r="B1240" s="267" t="s">
        <v>19</v>
      </c>
      <c r="C1240" s="267" t="s">
        <v>3101</v>
      </c>
      <c r="D1240" s="268" t="s">
        <v>1977</v>
      </c>
      <c r="E1240" s="270">
        <v>1013.92</v>
      </c>
    </row>
    <row r="1241" spans="1:5" ht="15" customHeight="1" x14ac:dyDescent="0.2">
      <c r="A1241" s="265">
        <v>663</v>
      </c>
      <c r="B1241" s="267" t="s">
        <v>19</v>
      </c>
      <c r="C1241" s="390" t="s">
        <v>3085</v>
      </c>
      <c r="D1241" s="390"/>
      <c r="E1241" s="390"/>
    </row>
    <row r="1242" spans="1:5" ht="15" customHeight="1" x14ac:dyDescent="0.2">
      <c r="A1242" s="267">
        <v>66301</v>
      </c>
      <c r="B1242" s="267" t="s">
        <v>19</v>
      </c>
      <c r="C1242" s="267" t="s">
        <v>3102</v>
      </c>
      <c r="D1242" s="268" t="s">
        <v>1977</v>
      </c>
      <c r="E1242" s="269">
        <v>483.07</v>
      </c>
    </row>
    <row r="1243" spans="1:5" ht="25.5" x14ac:dyDescent="0.2">
      <c r="A1243" s="267">
        <v>66335</v>
      </c>
      <c r="B1243" s="267" t="s">
        <v>19</v>
      </c>
      <c r="C1243" s="267" t="s">
        <v>3103</v>
      </c>
      <c r="D1243" s="268" t="s">
        <v>1977</v>
      </c>
      <c r="E1243" s="269">
        <v>217.52</v>
      </c>
    </row>
    <row r="1244" spans="1:5" ht="15" customHeight="1" x14ac:dyDescent="0.2">
      <c r="A1244" s="267">
        <v>66368</v>
      </c>
      <c r="B1244" s="267" t="s">
        <v>19</v>
      </c>
      <c r="C1244" s="267" t="s">
        <v>3104</v>
      </c>
      <c r="D1244" s="268" t="s">
        <v>1977</v>
      </c>
      <c r="E1244" s="269">
        <v>736.81</v>
      </c>
    </row>
    <row r="1245" spans="1:5" ht="25.5" x14ac:dyDescent="0.2">
      <c r="A1245" s="267">
        <v>66372</v>
      </c>
      <c r="B1245" s="267" t="s">
        <v>19</v>
      </c>
      <c r="C1245" s="267" t="s">
        <v>3105</v>
      </c>
      <c r="D1245" s="268" t="s">
        <v>1977</v>
      </c>
      <c r="E1245" s="269">
        <v>267.23</v>
      </c>
    </row>
    <row r="1246" spans="1:5" ht="15" customHeight="1" x14ac:dyDescent="0.2">
      <c r="A1246" s="265">
        <v>666</v>
      </c>
      <c r="B1246" s="267" t="s">
        <v>19</v>
      </c>
      <c r="C1246" s="390" t="s">
        <v>3106</v>
      </c>
      <c r="D1246" s="390"/>
      <c r="E1246" s="390"/>
    </row>
    <row r="1247" spans="1:5" ht="38.25" x14ac:dyDescent="0.2">
      <c r="A1247" s="267">
        <v>66608</v>
      </c>
      <c r="B1247" s="267" t="s">
        <v>19</v>
      </c>
      <c r="C1247" s="267" t="s">
        <v>3107</v>
      </c>
      <c r="D1247" s="268" t="s">
        <v>1977</v>
      </c>
      <c r="E1247" s="269">
        <v>947.42</v>
      </c>
    </row>
    <row r="1248" spans="1:5" ht="15" customHeight="1" x14ac:dyDescent="0.2">
      <c r="A1248" s="265">
        <v>670</v>
      </c>
      <c r="B1248" s="267" t="s">
        <v>19</v>
      </c>
      <c r="C1248" s="390" t="s">
        <v>3108</v>
      </c>
      <c r="D1248" s="390"/>
      <c r="E1248" s="390"/>
    </row>
    <row r="1249" spans="1:5" ht="38.25" x14ac:dyDescent="0.2">
      <c r="A1249" s="267">
        <v>67001</v>
      </c>
      <c r="B1249" s="267" t="s">
        <v>19</v>
      </c>
      <c r="C1249" s="267" t="s">
        <v>3109</v>
      </c>
      <c r="D1249" s="268" t="s">
        <v>1977</v>
      </c>
      <c r="E1249" s="269">
        <v>405.7</v>
      </c>
    </row>
    <row r="1250" spans="1:5" ht="25.5" x14ac:dyDescent="0.2">
      <c r="A1250" s="267">
        <v>67004</v>
      </c>
      <c r="B1250" s="267" t="s">
        <v>19</v>
      </c>
      <c r="C1250" s="267" t="s">
        <v>3110</v>
      </c>
      <c r="D1250" s="268" t="s">
        <v>1977</v>
      </c>
      <c r="E1250" s="269">
        <v>719.03</v>
      </c>
    </row>
    <row r="1251" spans="1:5" ht="25.5" x14ac:dyDescent="0.2">
      <c r="A1251" s="267">
        <v>67007</v>
      </c>
      <c r="B1251" s="267" t="s">
        <v>19</v>
      </c>
      <c r="C1251" s="267" t="s">
        <v>3111</v>
      </c>
      <c r="D1251" s="268" t="s">
        <v>1977</v>
      </c>
      <c r="E1251" s="269">
        <v>309.33</v>
      </c>
    </row>
    <row r="1252" spans="1:5" ht="25.5" x14ac:dyDescent="0.2">
      <c r="A1252" s="267">
        <v>67008</v>
      </c>
      <c r="B1252" s="267" t="s">
        <v>19</v>
      </c>
      <c r="C1252" s="267" t="s">
        <v>3112</v>
      </c>
      <c r="D1252" s="268" t="s">
        <v>1977</v>
      </c>
      <c r="E1252" s="269">
        <v>98.15</v>
      </c>
    </row>
    <row r="1253" spans="1:5" ht="25.5" x14ac:dyDescent="0.2">
      <c r="A1253" s="267">
        <v>67035</v>
      </c>
      <c r="B1253" s="267" t="s">
        <v>19</v>
      </c>
      <c r="C1253" s="267" t="s">
        <v>3113</v>
      </c>
      <c r="D1253" s="268" t="s">
        <v>1977</v>
      </c>
      <c r="E1253" s="269">
        <v>10.89</v>
      </c>
    </row>
    <row r="1254" spans="1:5" ht="25.5" x14ac:dyDescent="0.2">
      <c r="A1254" s="267">
        <v>67040</v>
      </c>
      <c r="B1254" s="267" t="s">
        <v>19</v>
      </c>
      <c r="C1254" s="267" t="s">
        <v>3114</v>
      </c>
      <c r="D1254" s="268" t="s">
        <v>1977</v>
      </c>
      <c r="E1254" s="269">
        <v>223.08</v>
      </c>
    </row>
    <row r="1255" spans="1:5" ht="38.25" x14ac:dyDescent="0.2">
      <c r="A1255" s="267">
        <v>67042</v>
      </c>
      <c r="B1255" s="267" t="s">
        <v>19</v>
      </c>
      <c r="C1255" s="267" t="s">
        <v>3115</v>
      </c>
      <c r="D1255" s="268" t="s">
        <v>1977</v>
      </c>
      <c r="E1255" s="269">
        <v>225.05</v>
      </c>
    </row>
    <row r="1256" spans="1:5" ht="25.5" x14ac:dyDescent="0.2">
      <c r="A1256" s="267">
        <v>67043</v>
      </c>
      <c r="B1256" s="267" t="s">
        <v>19</v>
      </c>
      <c r="C1256" s="267" t="s">
        <v>3116</v>
      </c>
      <c r="D1256" s="268" t="s">
        <v>1977</v>
      </c>
      <c r="E1256" s="269">
        <v>256.29000000000002</v>
      </c>
    </row>
    <row r="1257" spans="1:5" ht="25.5" x14ac:dyDescent="0.2">
      <c r="A1257" s="267">
        <v>67046</v>
      </c>
      <c r="B1257" s="267" t="s">
        <v>19</v>
      </c>
      <c r="C1257" s="267" t="s">
        <v>3117</v>
      </c>
      <c r="D1257" s="268" t="s">
        <v>1977</v>
      </c>
      <c r="E1257" s="269">
        <v>154.28</v>
      </c>
    </row>
    <row r="1258" spans="1:5" ht="25.5" x14ac:dyDescent="0.2">
      <c r="A1258" s="267">
        <v>67047</v>
      </c>
      <c r="B1258" s="267" t="s">
        <v>19</v>
      </c>
      <c r="C1258" s="267" t="s">
        <v>3118</v>
      </c>
      <c r="D1258" s="268" t="s">
        <v>1977</v>
      </c>
      <c r="E1258" s="269">
        <v>797.56</v>
      </c>
    </row>
    <row r="1259" spans="1:5" ht="25.5" x14ac:dyDescent="0.2">
      <c r="A1259" s="267">
        <v>67050</v>
      </c>
      <c r="B1259" s="267" t="s">
        <v>19</v>
      </c>
      <c r="C1259" s="267" t="s">
        <v>3119</v>
      </c>
      <c r="D1259" s="268" t="s">
        <v>1977</v>
      </c>
      <c r="E1259" s="269">
        <v>349.05</v>
      </c>
    </row>
    <row r="1260" spans="1:5" ht="25.5" x14ac:dyDescent="0.2">
      <c r="A1260" s="267">
        <v>67051</v>
      </c>
      <c r="B1260" s="267" t="s">
        <v>19</v>
      </c>
      <c r="C1260" s="267" t="s">
        <v>3120</v>
      </c>
      <c r="D1260" s="268" t="s">
        <v>1977</v>
      </c>
      <c r="E1260" s="269">
        <v>99.86</v>
      </c>
    </row>
    <row r="1261" spans="1:5" ht="38.25" x14ac:dyDescent="0.2">
      <c r="A1261" s="267">
        <v>67054</v>
      </c>
      <c r="B1261" s="267" t="s">
        <v>19</v>
      </c>
      <c r="C1261" s="267" t="s">
        <v>3121</v>
      </c>
      <c r="D1261" s="268" t="s">
        <v>1977</v>
      </c>
      <c r="E1261" s="269">
        <v>460.57</v>
      </c>
    </row>
    <row r="1262" spans="1:5" ht="25.5" x14ac:dyDescent="0.2">
      <c r="A1262" s="267">
        <v>67061</v>
      </c>
      <c r="B1262" s="267" t="s">
        <v>19</v>
      </c>
      <c r="C1262" s="267" t="s">
        <v>3122</v>
      </c>
      <c r="D1262" s="268" t="s">
        <v>1977</v>
      </c>
      <c r="E1262" s="269">
        <v>18.920000000000002</v>
      </c>
    </row>
    <row r="1263" spans="1:5" ht="15" customHeight="1" x14ac:dyDescent="0.2">
      <c r="A1263" s="267">
        <v>67066</v>
      </c>
      <c r="B1263" s="267" t="s">
        <v>19</v>
      </c>
      <c r="C1263" s="267" t="s">
        <v>3123</v>
      </c>
      <c r="D1263" s="268" t="s">
        <v>1977</v>
      </c>
      <c r="E1263" s="269">
        <v>613.92999999999995</v>
      </c>
    </row>
    <row r="1264" spans="1:5" ht="25.5" x14ac:dyDescent="0.2">
      <c r="A1264" s="267">
        <v>67067</v>
      </c>
      <c r="B1264" s="267" t="s">
        <v>19</v>
      </c>
      <c r="C1264" s="267" t="s">
        <v>3124</v>
      </c>
      <c r="D1264" s="268" t="s">
        <v>1977</v>
      </c>
      <c r="E1264" s="269">
        <v>113.52</v>
      </c>
    </row>
    <row r="1265" spans="1:5" ht="15" customHeight="1" x14ac:dyDescent="0.2">
      <c r="A1265" s="267">
        <v>67090</v>
      </c>
      <c r="B1265" s="267" t="s">
        <v>19</v>
      </c>
      <c r="C1265" s="267" t="s">
        <v>3125</v>
      </c>
      <c r="D1265" s="268" t="s">
        <v>1977</v>
      </c>
      <c r="E1265" s="269">
        <v>14.22</v>
      </c>
    </row>
    <row r="1266" spans="1:5" ht="25.5" x14ac:dyDescent="0.2">
      <c r="A1266" s="267">
        <v>67094</v>
      </c>
      <c r="B1266" s="267" t="s">
        <v>19</v>
      </c>
      <c r="C1266" s="267" t="s">
        <v>3126</v>
      </c>
      <c r="D1266" s="268" t="s">
        <v>1977</v>
      </c>
      <c r="E1266" s="269">
        <v>175.36</v>
      </c>
    </row>
    <row r="1267" spans="1:5" ht="15" customHeight="1" x14ac:dyDescent="0.2">
      <c r="A1267" s="265">
        <v>671</v>
      </c>
      <c r="B1267" s="267" t="s">
        <v>19</v>
      </c>
      <c r="C1267" s="390" t="s">
        <v>3108</v>
      </c>
      <c r="D1267" s="390"/>
      <c r="E1267" s="390"/>
    </row>
    <row r="1268" spans="1:5" ht="25.5" x14ac:dyDescent="0.2">
      <c r="A1268" s="267">
        <v>67130</v>
      </c>
      <c r="B1268" s="267" t="s">
        <v>19</v>
      </c>
      <c r="C1268" s="267" t="s">
        <v>3127</v>
      </c>
      <c r="D1268" s="268" t="s">
        <v>1977</v>
      </c>
      <c r="E1268" s="269">
        <v>170.96</v>
      </c>
    </row>
    <row r="1269" spans="1:5" ht="15" customHeight="1" x14ac:dyDescent="0.2">
      <c r="A1269" s="265">
        <v>675</v>
      </c>
      <c r="B1269" s="267" t="s">
        <v>19</v>
      </c>
      <c r="C1269" s="390" t="s">
        <v>3128</v>
      </c>
      <c r="D1269" s="390"/>
      <c r="E1269" s="390"/>
    </row>
    <row r="1270" spans="1:5" ht="25.5" x14ac:dyDescent="0.2">
      <c r="A1270" s="267">
        <v>67507</v>
      </c>
      <c r="B1270" s="267" t="s">
        <v>19</v>
      </c>
      <c r="C1270" s="267" t="s">
        <v>3129</v>
      </c>
      <c r="D1270" s="268" t="s">
        <v>1977</v>
      </c>
      <c r="E1270" s="269">
        <v>27.98</v>
      </c>
    </row>
    <row r="1271" spans="1:5" ht="25.5" x14ac:dyDescent="0.2">
      <c r="A1271" s="267">
        <v>67510</v>
      </c>
      <c r="B1271" s="267" t="s">
        <v>19</v>
      </c>
      <c r="C1271" s="267" t="s">
        <v>3130</v>
      </c>
      <c r="D1271" s="268" t="s">
        <v>1977</v>
      </c>
      <c r="E1271" s="269">
        <v>27.45</v>
      </c>
    </row>
    <row r="1272" spans="1:5" ht="25.5" x14ac:dyDescent="0.2">
      <c r="A1272" s="267">
        <v>67512</v>
      </c>
      <c r="B1272" s="267" t="s">
        <v>19</v>
      </c>
      <c r="C1272" s="267" t="s">
        <v>3131</v>
      </c>
      <c r="D1272" s="268" t="s">
        <v>1977</v>
      </c>
      <c r="E1272" s="269">
        <v>49.44</v>
      </c>
    </row>
    <row r="1273" spans="1:5" ht="25.5" x14ac:dyDescent="0.2">
      <c r="A1273" s="267">
        <v>67522</v>
      </c>
      <c r="B1273" s="267" t="s">
        <v>19</v>
      </c>
      <c r="C1273" s="267" t="s">
        <v>3132</v>
      </c>
      <c r="D1273" s="268" t="s">
        <v>1977</v>
      </c>
      <c r="E1273" s="269">
        <v>11.13</v>
      </c>
    </row>
    <row r="1274" spans="1:5" ht="38.25" x14ac:dyDescent="0.2">
      <c r="A1274" s="267">
        <v>67533</v>
      </c>
      <c r="B1274" s="267" t="s">
        <v>19</v>
      </c>
      <c r="C1274" s="267" t="s">
        <v>3133</v>
      </c>
      <c r="D1274" s="268" t="s">
        <v>1977</v>
      </c>
      <c r="E1274" s="269">
        <v>674.3</v>
      </c>
    </row>
    <row r="1275" spans="1:5" ht="15" customHeight="1" x14ac:dyDescent="0.2">
      <c r="A1275" s="267">
        <v>67552</v>
      </c>
      <c r="B1275" s="267" t="s">
        <v>19</v>
      </c>
      <c r="C1275" s="267" t="s">
        <v>3134</v>
      </c>
      <c r="D1275" s="268" t="s">
        <v>1977</v>
      </c>
      <c r="E1275" s="269">
        <v>26.61</v>
      </c>
    </row>
    <row r="1276" spans="1:5" ht="25.5" x14ac:dyDescent="0.2">
      <c r="A1276" s="267">
        <v>67560</v>
      </c>
      <c r="B1276" s="267" t="s">
        <v>19</v>
      </c>
      <c r="C1276" s="267" t="s">
        <v>3135</v>
      </c>
      <c r="D1276" s="268" t="s">
        <v>1977</v>
      </c>
      <c r="E1276" s="269">
        <v>47.55</v>
      </c>
    </row>
    <row r="1277" spans="1:5" ht="25.5" x14ac:dyDescent="0.2">
      <c r="A1277" s="267">
        <v>67561</v>
      </c>
      <c r="B1277" s="267" t="s">
        <v>19</v>
      </c>
      <c r="C1277" s="267" t="s">
        <v>3136</v>
      </c>
      <c r="D1277" s="268" t="s">
        <v>1977</v>
      </c>
      <c r="E1277" s="269">
        <v>54.69</v>
      </c>
    </row>
    <row r="1278" spans="1:5" ht="25.5" x14ac:dyDescent="0.2">
      <c r="A1278" s="267">
        <v>67578</v>
      </c>
      <c r="B1278" s="267" t="s">
        <v>19</v>
      </c>
      <c r="C1278" s="267" t="s">
        <v>3137</v>
      </c>
      <c r="D1278" s="268" t="s">
        <v>1977</v>
      </c>
      <c r="E1278" s="269">
        <v>27.98</v>
      </c>
    </row>
    <row r="1279" spans="1:5" ht="15" customHeight="1" x14ac:dyDescent="0.2">
      <c r="A1279" s="265">
        <v>676</v>
      </c>
      <c r="B1279" s="267" t="s">
        <v>19</v>
      </c>
      <c r="C1279" s="390" t="s">
        <v>3138</v>
      </c>
      <c r="D1279" s="390"/>
      <c r="E1279" s="390"/>
    </row>
    <row r="1280" spans="1:5" ht="25.5" x14ac:dyDescent="0.2">
      <c r="A1280" s="267">
        <v>67650</v>
      </c>
      <c r="B1280" s="267" t="s">
        <v>19</v>
      </c>
      <c r="C1280" s="267" t="s">
        <v>3139</v>
      </c>
      <c r="D1280" s="268" t="s">
        <v>1977</v>
      </c>
      <c r="E1280" s="269">
        <v>43.97</v>
      </c>
    </row>
    <row r="1281" spans="1:5" ht="25.5" x14ac:dyDescent="0.2">
      <c r="A1281" s="267">
        <v>67651</v>
      </c>
      <c r="B1281" s="267" t="s">
        <v>19</v>
      </c>
      <c r="C1281" s="267" t="s">
        <v>3140</v>
      </c>
      <c r="D1281" s="268" t="s">
        <v>1977</v>
      </c>
      <c r="E1281" s="269">
        <v>27.97</v>
      </c>
    </row>
    <row r="1282" spans="1:5" x14ac:dyDescent="0.2">
      <c r="A1282" s="267">
        <v>67652</v>
      </c>
      <c r="B1282" s="267" t="s">
        <v>19</v>
      </c>
      <c r="C1282" s="267" t="s">
        <v>3141</v>
      </c>
      <c r="D1282" s="268" t="s">
        <v>1977</v>
      </c>
      <c r="E1282" s="269">
        <v>8.4700000000000006</v>
      </c>
    </row>
    <row r="1283" spans="1:5" ht="15" customHeight="1" x14ac:dyDescent="0.2">
      <c r="A1283" s="265">
        <v>680</v>
      </c>
      <c r="B1283" s="267" t="s">
        <v>19</v>
      </c>
      <c r="C1283" s="390" t="s">
        <v>3142</v>
      </c>
      <c r="D1283" s="390"/>
      <c r="E1283" s="390"/>
    </row>
    <row r="1284" spans="1:5" ht="25.5" x14ac:dyDescent="0.2">
      <c r="A1284" s="267">
        <v>68001</v>
      </c>
      <c r="B1284" s="267" t="s">
        <v>19</v>
      </c>
      <c r="C1284" s="267" t="s">
        <v>3143</v>
      </c>
      <c r="D1284" s="268" t="s">
        <v>2014</v>
      </c>
      <c r="E1284" s="269">
        <v>15.17</v>
      </c>
    </row>
    <row r="1285" spans="1:5" ht="15" customHeight="1" x14ac:dyDescent="0.2">
      <c r="A1285" s="267">
        <v>68017</v>
      </c>
      <c r="B1285" s="267" t="s">
        <v>19</v>
      </c>
      <c r="C1285" s="267" t="s">
        <v>3144</v>
      </c>
      <c r="D1285" s="268" t="s">
        <v>1977</v>
      </c>
      <c r="E1285" s="269">
        <v>28.29</v>
      </c>
    </row>
    <row r="1286" spans="1:5" ht="25.5" x14ac:dyDescent="0.2">
      <c r="A1286" s="267">
        <v>68020</v>
      </c>
      <c r="B1286" s="267" t="s">
        <v>19</v>
      </c>
      <c r="C1286" s="267" t="s">
        <v>3145</v>
      </c>
      <c r="D1286" s="268" t="s">
        <v>2012</v>
      </c>
      <c r="E1286" s="269">
        <v>138.87</v>
      </c>
    </row>
    <row r="1287" spans="1:5" ht="15" customHeight="1" x14ac:dyDescent="0.2">
      <c r="A1287" s="267">
        <v>68023</v>
      </c>
      <c r="B1287" s="267" t="s">
        <v>19</v>
      </c>
      <c r="C1287" s="267" t="s">
        <v>3146</v>
      </c>
      <c r="D1287" s="268" t="s">
        <v>2014</v>
      </c>
      <c r="E1287" s="269">
        <v>175.31</v>
      </c>
    </row>
    <row r="1288" spans="1:5" ht="25.5" x14ac:dyDescent="0.2">
      <c r="A1288" s="267">
        <v>68047</v>
      </c>
      <c r="B1288" s="267" t="s">
        <v>19</v>
      </c>
      <c r="C1288" s="267" t="s">
        <v>3147</v>
      </c>
      <c r="D1288" s="268" t="s">
        <v>2012</v>
      </c>
      <c r="E1288" s="269">
        <v>172.46</v>
      </c>
    </row>
    <row r="1289" spans="1:5" ht="15" customHeight="1" x14ac:dyDescent="0.2">
      <c r="A1289" s="265">
        <v>681</v>
      </c>
      <c r="B1289" s="267" t="s">
        <v>19</v>
      </c>
      <c r="C1289" s="390" t="s">
        <v>3148</v>
      </c>
      <c r="D1289" s="390"/>
      <c r="E1289" s="390"/>
    </row>
    <row r="1290" spans="1:5" ht="38.25" x14ac:dyDescent="0.2">
      <c r="A1290" s="267">
        <v>68138</v>
      </c>
      <c r="B1290" s="267" t="s">
        <v>19</v>
      </c>
      <c r="C1290" s="267" t="s">
        <v>3149</v>
      </c>
      <c r="D1290" s="268" t="s">
        <v>1977</v>
      </c>
      <c r="E1290" s="269">
        <v>331.68</v>
      </c>
    </row>
    <row r="1291" spans="1:5" ht="15" customHeight="1" x14ac:dyDescent="0.2">
      <c r="A1291" s="265">
        <v>685</v>
      </c>
      <c r="B1291" s="267" t="s">
        <v>19</v>
      </c>
      <c r="C1291" s="390" t="s">
        <v>3150</v>
      </c>
      <c r="D1291" s="390"/>
      <c r="E1291" s="390"/>
    </row>
    <row r="1292" spans="1:5" ht="51" x14ac:dyDescent="0.2">
      <c r="A1292" s="267">
        <v>68509</v>
      </c>
      <c r="B1292" s="267" t="s">
        <v>19</v>
      </c>
      <c r="C1292" s="267" t="s">
        <v>3151</v>
      </c>
      <c r="D1292" s="268" t="s">
        <v>2014</v>
      </c>
      <c r="E1292" s="269">
        <v>13.43</v>
      </c>
    </row>
    <row r="1293" spans="1:5" ht="15" customHeight="1" x14ac:dyDescent="0.2">
      <c r="A1293" s="265">
        <v>691</v>
      </c>
      <c r="B1293" s="267" t="s">
        <v>19</v>
      </c>
      <c r="C1293" s="390" t="s">
        <v>2187</v>
      </c>
      <c r="D1293" s="390"/>
      <c r="E1293" s="390"/>
    </row>
    <row r="1294" spans="1:5" ht="15" customHeight="1" x14ac:dyDescent="0.2">
      <c r="A1294" s="267">
        <v>69172</v>
      </c>
      <c r="B1294" s="267" t="s">
        <v>19</v>
      </c>
      <c r="C1294" s="267" t="s">
        <v>3152</v>
      </c>
      <c r="D1294" s="268" t="s">
        <v>1977</v>
      </c>
      <c r="E1294" s="269">
        <v>91.82</v>
      </c>
    </row>
    <row r="1295" spans="1:5" ht="25.5" x14ac:dyDescent="0.2">
      <c r="A1295" s="267">
        <v>69185</v>
      </c>
      <c r="B1295" s="267" t="s">
        <v>19</v>
      </c>
      <c r="C1295" s="267" t="s">
        <v>3153</v>
      </c>
      <c r="D1295" s="268" t="s">
        <v>2014</v>
      </c>
      <c r="E1295" s="269">
        <v>11.96</v>
      </c>
    </row>
    <row r="1296" spans="1:5" ht="25.5" x14ac:dyDescent="0.2">
      <c r="A1296" s="267">
        <v>69191</v>
      </c>
      <c r="B1296" s="267" t="s">
        <v>19</v>
      </c>
      <c r="C1296" s="267" t="s">
        <v>3154</v>
      </c>
      <c r="D1296" s="268" t="s">
        <v>1977</v>
      </c>
      <c r="E1296" s="269">
        <v>144.41999999999999</v>
      </c>
    </row>
    <row r="1297" spans="1:5" ht="38.25" x14ac:dyDescent="0.2">
      <c r="A1297" s="267">
        <v>69194</v>
      </c>
      <c r="B1297" s="267" t="s">
        <v>19</v>
      </c>
      <c r="C1297" s="267" t="s">
        <v>3155</v>
      </c>
      <c r="D1297" s="268" t="s">
        <v>1977</v>
      </c>
      <c r="E1297" s="269">
        <v>468.55</v>
      </c>
    </row>
    <row r="1298" spans="1:5" ht="15" customHeight="1" x14ac:dyDescent="0.2">
      <c r="A1298" s="265">
        <v>692</v>
      </c>
      <c r="B1298" s="267" t="s">
        <v>19</v>
      </c>
      <c r="C1298" s="390" t="s">
        <v>3156</v>
      </c>
      <c r="D1298" s="390"/>
      <c r="E1298" s="390"/>
    </row>
    <row r="1299" spans="1:5" ht="38.25" x14ac:dyDescent="0.2">
      <c r="A1299" s="267">
        <v>69213</v>
      </c>
      <c r="B1299" s="267" t="s">
        <v>19</v>
      </c>
      <c r="C1299" s="267" t="s">
        <v>3157</v>
      </c>
      <c r="D1299" s="268" t="s">
        <v>1977</v>
      </c>
      <c r="E1299" s="269">
        <v>343.54</v>
      </c>
    </row>
    <row r="1300" spans="1:5" ht="25.5" x14ac:dyDescent="0.2">
      <c r="A1300" s="267">
        <v>69284</v>
      </c>
      <c r="B1300" s="267" t="s">
        <v>19</v>
      </c>
      <c r="C1300" s="267" t="s">
        <v>3158</v>
      </c>
      <c r="D1300" s="268" t="s">
        <v>2012</v>
      </c>
      <c r="E1300" s="269">
        <v>60.95</v>
      </c>
    </row>
    <row r="1301" spans="1:5" ht="38.25" x14ac:dyDescent="0.2">
      <c r="A1301" s="267">
        <v>69291</v>
      </c>
      <c r="B1301" s="267" t="s">
        <v>19</v>
      </c>
      <c r="C1301" s="267" t="s">
        <v>3159</v>
      </c>
      <c r="D1301" s="268" t="s">
        <v>1977</v>
      </c>
      <c r="E1301" s="270">
        <v>1869.3</v>
      </c>
    </row>
    <row r="1302" spans="1:5" ht="15" customHeight="1" x14ac:dyDescent="0.2">
      <c r="A1302" s="265">
        <v>694</v>
      </c>
      <c r="B1302" s="267" t="s">
        <v>19</v>
      </c>
      <c r="C1302" s="390" t="s">
        <v>2369</v>
      </c>
      <c r="D1302" s="390"/>
      <c r="E1302" s="390"/>
    </row>
    <row r="1303" spans="1:5" ht="15" customHeight="1" x14ac:dyDescent="0.2">
      <c r="A1303" s="267">
        <v>69404</v>
      </c>
      <c r="B1303" s="267" t="s">
        <v>19</v>
      </c>
      <c r="C1303" s="267" t="s">
        <v>3160</v>
      </c>
      <c r="D1303" s="268" t="s">
        <v>1977</v>
      </c>
      <c r="E1303" s="270">
        <v>1902.63</v>
      </c>
    </row>
    <row r="1304" spans="1:5" ht="38.25" x14ac:dyDescent="0.2">
      <c r="A1304" s="267">
        <v>69409</v>
      </c>
      <c r="B1304" s="267" t="s">
        <v>19</v>
      </c>
      <c r="C1304" s="267" t="s">
        <v>3161</v>
      </c>
      <c r="D1304" s="268" t="s">
        <v>1977</v>
      </c>
      <c r="E1304" s="269">
        <v>91.6</v>
      </c>
    </row>
    <row r="1305" spans="1:5" ht="25.5" x14ac:dyDescent="0.2">
      <c r="A1305" s="267">
        <v>69421</v>
      </c>
      <c r="B1305" s="267" t="s">
        <v>19</v>
      </c>
      <c r="C1305" s="267" t="s">
        <v>3162</v>
      </c>
      <c r="D1305" s="268" t="s">
        <v>1977</v>
      </c>
      <c r="E1305" s="269">
        <v>537.65</v>
      </c>
    </row>
    <row r="1306" spans="1:5" ht="38.25" x14ac:dyDescent="0.2">
      <c r="A1306" s="267">
        <v>69445</v>
      </c>
      <c r="B1306" s="267" t="s">
        <v>19</v>
      </c>
      <c r="C1306" s="267" t="s">
        <v>3163</v>
      </c>
      <c r="D1306" s="268" t="s">
        <v>1977</v>
      </c>
      <c r="E1306" s="270">
        <v>1997.49</v>
      </c>
    </row>
    <row r="1307" spans="1:5" ht="15" customHeight="1" x14ac:dyDescent="0.2">
      <c r="A1307" s="265">
        <v>695</v>
      </c>
      <c r="B1307" s="267" t="s">
        <v>19</v>
      </c>
      <c r="C1307" s="390" t="s">
        <v>391</v>
      </c>
      <c r="D1307" s="390"/>
      <c r="E1307" s="390"/>
    </row>
    <row r="1308" spans="1:5" ht="25.5" x14ac:dyDescent="0.2">
      <c r="A1308" s="267">
        <v>69503</v>
      </c>
      <c r="B1308" s="267" t="s">
        <v>19</v>
      </c>
      <c r="C1308" s="267" t="s">
        <v>3164</v>
      </c>
      <c r="D1308" s="268" t="s">
        <v>1977</v>
      </c>
      <c r="E1308" s="269">
        <v>9.17</v>
      </c>
    </row>
    <row r="1309" spans="1:5" ht="25.5" x14ac:dyDescent="0.2">
      <c r="A1309" s="267">
        <v>69505</v>
      </c>
      <c r="B1309" s="267" t="s">
        <v>19</v>
      </c>
      <c r="C1309" s="267" t="s">
        <v>3165</v>
      </c>
      <c r="D1309" s="268" t="s">
        <v>1977</v>
      </c>
      <c r="E1309" s="269">
        <v>7.22</v>
      </c>
    </row>
    <row r="1310" spans="1:5" ht="25.5" x14ac:dyDescent="0.2">
      <c r="A1310" s="267">
        <v>69506</v>
      </c>
      <c r="B1310" s="267" t="s">
        <v>19</v>
      </c>
      <c r="C1310" s="267" t="s">
        <v>3166</v>
      </c>
      <c r="D1310" s="268" t="s">
        <v>1977</v>
      </c>
      <c r="E1310" s="269">
        <v>37.06</v>
      </c>
    </row>
    <row r="1311" spans="1:5" ht="25.5" x14ac:dyDescent="0.2">
      <c r="A1311" s="267">
        <v>69508</v>
      </c>
      <c r="B1311" s="267" t="s">
        <v>19</v>
      </c>
      <c r="C1311" s="267" t="s">
        <v>3167</v>
      </c>
      <c r="D1311" s="268" t="s">
        <v>1982</v>
      </c>
      <c r="E1311" s="269">
        <v>186.15</v>
      </c>
    </row>
    <row r="1312" spans="1:5" ht="25.5" x14ac:dyDescent="0.2">
      <c r="A1312" s="267">
        <v>69509</v>
      </c>
      <c r="B1312" s="267" t="s">
        <v>19</v>
      </c>
      <c r="C1312" s="267" t="s">
        <v>3168</v>
      </c>
      <c r="D1312" s="268" t="s">
        <v>1977</v>
      </c>
      <c r="E1312" s="269">
        <v>49.33</v>
      </c>
    </row>
    <row r="1313" spans="1:5" x14ac:dyDescent="0.2">
      <c r="A1313" s="267">
        <v>69512</v>
      </c>
      <c r="B1313" s="267" t="s">
        <v>19</v>
      </c>
      <c r="C1313" s="267" t="s">
        <v>3169</v>
      </c>
      <c r="D1313" s="268" t="s">
        <v>2014</v>
      </c>
      <c r="E1313" s="269">
        <v>0.24</v>
      </c>
    </row>
    <row r="1314" spans="1:5" x14ac:dyDescent="0.2">
      <c r="A1314" s="267">
        <v>69513</v>
      </c>
      <c r="B1314" s="267" t="s">
        <v>19</v>
      </c>
      <c r="C1314" s="267" t="s">
        <v>3170</v>
      </c>
      <c r="D1314" s="268" t="s">
        <v>1982</v>
      </c>
      <c r="E1314" s="269">
        <v>56.83</v>
      </c>
    </row>
    <row r="1315" spans="1:5" ht="25.5" x14ac:dyDescent="0.2">
      <c r="A1315" s="267">
        <v>69514</v>
      </c>
      <c r="B1315" s="267" t="s">
        <v>19</v>
      </c>
      <c r="C1315" s="267" t="s">
        <v>3171</v>
      </c>
      <c r="D1315" s="268" t="s">
        <v>2092</v>
      </c>
      <c r="E1315" s="269">
        <v>72.23</v>
      </c>
    </row>
    <row r="1316" spans="1:5" ht="25.5" x14ac:dyDescent="0.2">
      <c r="A1316" s="267">
        <v>69515</v>
      </c>
      <c r="B1316" s="267" t="s">
        <v>19</v>
      </c>
      <c r="C1316" s="267" t="s">
        <v>3172</v>
      </c>
      <c r="D1316" s="268" t="s">
        <v>1977</v>
      </c>
      <c r="E1316" s="269">
        <v>96.51</v>
      </c>
    </row>
    <row r="1317" spans="1:5" ht="25.5" x14ac:dyDescent="0.2">
      <c r="A1317" s="267">
        <v>69516</v>
      </c>
      <c r="B1317" s="267" t="s">
        <v>19</v>
      </c>
      <c r="C1317" s="267" t="s">
        <v>3173</v>
      </c>
      <c r="D1317" s="268" t="s">
        <v>1977</v>
      </c>
      <c r="E1317" s="269">
        <v>102.87</v>
      </c>
    </row>
    <row r="1318" spans="1:5" ht="25.5" x14ac:dyDescent="0.2">
      <c r="A1318" s="267">
        <v>69521</v>
      </c>
      <c r="B1318" s="267" t="s">
        <v>19</v>
      </c>
      <c r="C1318" s="267" t="s">
        <v>3174</v>
      </c>
      <c r="D1318" s="268" t="s">
        <v>1977</v>
      </c>
      <c r="E1318" s="269">
        <v>96.51</v>
      </c>
    </row>
    <row r="1319" spans="1:5" ht="25.5" x14ac:dyDescent="0.2">
      <c r="A1319" s="267">
        <v>69522</v>
      </c>
      <c r="B1319" s="267" t="s">
        <v>19</v>
      </c>
      <c r="C1319" s="267" t="s">
        <v>3175</v>
      </c>
      <c r="D1319" s="268" t="s">
        <v>1977</v>
      </c>
      <c r="E1319" s="269">
        <v>232.4</v>
      </c>
    </row>
    <row r="1320" spans="1:5" ht="25.5" x14ac:dyDescent="0.2">
      <c r="A1320" s="267">
        <v>69525</v>
      </c>
      <c r="B1320" s="267" t="s">
        <v>19</v>
      </c>
      <c r="C1320" s="267" t="s">
        <v>3176</v>
      </c>
      <c r="D1320" s="268" t="s">
        <v>1977</v>
      </c>
      <c r="E1320" s="270">
        <v>2281.29</v>
      </c>
    </row>
    <row r="1321" spans="1:5" ht="25.5" x14ac:dyDescent="0.2">
      <c r="A1321" s="267">
        <v>69526</v>
      </c>
      <c r="B1321" s="267" t="s">
        <v>19</v>
      </c>
      <c r="C1321" s="267" t="s">
        <v>3177</v>
      </c>
      <c r="D1321" s="268" t="s">
        <v>1977</v>
      </c>
      <c r="E1321" s="270">
        <v>5247.63</v>
      </c>
    </row>
    <row r="1322" spans="1:5" ht="25.5" x14ac:dyDescent="0.2">
      <c r="A1322" s="267">
        <v>69527</v>
      </c>
      <c r="B1322" s="267" t="s">
        <v>19</v>
      </c>
      <c r="C1322" s="267" t="s">
        <v>3178</v>
      </c>
      <c r="D1322" s="268" t="s">
        <v>1977</v>
      </c>
      <c r="E1322" s="270">
        <v>5683.96</v>
      </c>
    </row>
    <row r="1323" spans="1:5" ht="15" customHeight="1" x14ac:dyDescent="0.2">
      <c r="A1323" s="267">
        <v>69545</v>
      </c>
      <c r="B1323" s="267" t="s">
        <v>19</v>
      </c>
      <c r="C1323" s="267" t="s">
        <v>3179</v>
      </c>
      <c r="D1323" s="268" t="s">
        <v>1977</v>
      </c>
      <c r="E1323" s="269">
        <v>143.91999999999999</v>
      </c>
    </row>
    <row r="1324" spans="1:5" ht="25.5" x14ac:dyDescent="0.2">
      <c r="A1324" s="267">
        <v>69547</v>
      </c>
      <c r="B1324" s="267" t="s">
        <v>19</v>
      </c>
      <c r="C1324" s="267" t="s">
        <v>3180</v>
      </c>
      <c r="D1324" s="268" t="s">
        <v>1977</v>
      </c>
      <c r="E1324" s="269">
        <v>9.57</v>
      </c>
    </row>
    <row r="1325" spans="1:5" ht="25.5" x14ac:dyDescent="0.2">
      <c r="A1325" s="267">
        <v>69567</v>
      </c>
      <c r="B1325" s="267" t="s">
        <v>19</v>
      </c>
      <c r="C1325" s="267" t="s">
        <v>3181</v>
      </c>
      <c r="D1325" s="268" t="s">
        <v>1977</v>
      </c>
      <c r="E1325" s="269">
        <v>9.2899999999999991</v>
      </c>
    </row>
    <row r="1326" spans="1:5" ht="25.5" x14ac:dyDescent="0.2">
      <c r="A1326" s="267">
        <v>69572</v>
      </c>
      <c r="B1326" s="267" t="s">
        <v>19</v>
      </c>
      <c r="C1326" s="267" t="s">
        <v>3182</v>
      </c>
      <c r="D1326" s="268" t="s">
        <v>1982</v>
      </c>
      <c r="E1326" s="269">
        <v>67.040000000000006</v>
      </c>
    </row>
    <row r="1327" spans="1:5" ht="15" customHeight="1" x14ac:dyDescent="0.2">
      <c r="A1327" s="265">
        <v>696</v>
      </c>
      <c r="B1327" s="267" t="s">
        <v>19</v>
      </c>
      <c r="C1327" s="390" t="s">
        <v>2799</v>
      </c>
      <c r="D1327" s="390"/>
      <c r="E1327" s="390"/>
    </row>
    <row r="1328" spans="1:5" ht="25.5" x14ac:dyDescent="0.2">
      <c r="A1328" s="267">
        <v>69606</v>
      </c>
      <c r="B1328" s="267" t="s">
        <v>19</v>
      </c>
      <c r="C1328" s="267" t="s">
        <v>3183</v>
      </c>
      <c r="D1328" s="268" t="s">
        <v>1977</v>
      </c>
      <c r="E1328" s="270">
        <v>2109.63</v>
      </c>
    </row>
    <row r="1329" spans="1:5" ht="25.5" x14ac:dyDescent="0.2">
      <c r="A1329" s="267">
        <v>69616</v>
      </c>
      <c r="B1329" s="267" t="s">
        <v>19</v>
      </c>
      <c r="C1329" s="267" t="s">
        <v>3184</v>
      </c>
      <c r="D1329" s="268" t="s">
        <v>1977</v>
      </c>
      <c r="E1329" s="269">
        <v>43.33</v>
      </c>
    </row>
    <row r="1330" spans="1:5" ht="25.5" x14ac:dyDescent="0.2">
      <c r="A1330" s="267">
        <v>69626</v>
      </c>
      <c r="B1330" s="267" t="s">
        <v>19</v>
      </c>
      <c r="C1330" s="267" t="s">
        <v>3185</v>
      </c>
      <c r="D1330" s="268" t="s">
        <v>1977</v>
      </c>
      <c r="E1330" s="269">
        <v>86.3</v>
      </c>
    </row>
    <row r="1331" spans="1:5" ht="25.5" x14ac:dyDescent="0.2">
      <c r="A1331" s="267">
        <v>69646</v>
      </c>
      <c r="B1331" s="267" t="s">
        <v>19</v>
      </c>
      <c r="C1331" s="267" t="s">
        <v>3186</v>
      </c>
      <c r="D1331" s="268" t="s">
        <v>1977</v>
      </c>
      <c r="E1331" s="269">
        <v>115.88</v>
      </c>
    </row>
    <row r="1332" spans="1:5" ht="15" customHeight="1" x14ac:dyDescent="0.2">
      <c r="A1332" s="267">
        <v>69656</v>
      </c>
      <c r="B1332" s="267" t="s">
        <v>19</v>
      </c>
      <c r="C1332" s="267" t="s">
        <v>3187</v>
      </c>
      <c r="D1332" s="268" t="s">
        <v>1977</v>
      </c>
      <c r="E1332" s="269">
        <v>115.88</v>
      </c>
    </row>
    <row r="1333" spans="1:5" ht="25.5" x14ac:dyDescent="0.2">
      <c r="A1333" s="267">
        <v>69670</v>
      </c>
      <c r="B1333" s="267" t="s">
        <v>19</v>
      </c>
      <c r="C1333" s="267" t="s">
        <v>3188</v>
      </c>
      <c r="D1333" s="268" t="s">
        <v>1977</v>
      </c>
      <c r="E1333" s="269">
        <v>288.76</v>
      </c>
    </row>
    <row r="1334" spans="1:5" ht="15" customHeight="1" x14ac:dyDescent="0.2">
      <c r="A1334" s="267">
        <v>69681</v>
      </c>
      <c r="B1334" s="267" t="s">
        <v>19</v>
      </c>
      <c r="C1334" s="267" t="s">
        <v>3189</v>
      </c>
      <c r="D1334" s="268" t="s">
        <v>1977</v>
      </c>
      <c r="E1334" s="269">
        <v>623.82000000000005</v>
      </c>
    </row>
    <row r="1335" spans="1:5" ht="15" customHeight="1" x14ac:dyDescent="0.2">
      <c r="A1335" s="267">
        <v>69682</v>
      </c>
      <c r="B1335" s="267" t="s">
        <v>19</v>
      </c>
      <c r="C1335" s="267" t="s">
        <v>3190</v>
      </c>
      <c r="D1335" s="268" t="s">
        <v>1977</v>
      </c>
      <c r="E1335" s="269">
        <v>607.16</v>
      </c>
    </row>
    <row r="1336" spans="1:5" ht="15" customHeight="1" x14ac:dyDescent="0.2">
      <c r="A1336" s="265">
        <v>697</v>
      </c>
      <c r="B1336" s="267" t="s">
        <v>19</v>
      </c>
      <c r="C1336" s="390" t="s">
        <v>3191</v>
      </c>
      <c r="D1336" s="390"/>
      <c r="E1336" s="390"/>
    </row>
    <row r="1337" spans="1:5" ht="15" customHeight="1" x14ac:dyDescent="0.2">
      <c r="A1337" s="267">
        <v>69753</v>
      </c>
      <c r="B1337" s="267" t="s">
        <v>19</v>
      </c>
      <c r="C1337" s="267" t="s">
        <v>3192</v>
      </c>
      <c r="D1337" s="268" t="s">
        <v>1977</v>
      </c>
      <c r="E1337" s="269">
        <v>52.49</v>
      </c>
    </row>
    <row r="1338" spans="1:5" ht="15" customHeight="1" x14ac:dyDescent="0.2">
      <c r="A1338" s="265">
        <v>7</v>
      </c>
      <c r="B1338" s="267" t="s">
        <v>19</v>
      </c>
      <c r="C1338" s="390" t="s">
        <v>391</v>
      </c>
      <c r="D1338" s="390"/>
      <c r="E1338" s="390"/>
    </row>
    <row r="1339" spans="1:5" ht="15" customHeight="1" x14ac:dyDescent="0.2">
      <c r="A1339" s="265">
        <v>701</v>
      </c>
      <c r="B1339" s="267" t="s">
        <v>19</v>
      </c>
      <c r="C1339" s="390" t="s">
        <v>391</v>
      </c>
      <c r="D1339" s="390"/>
      <c r="E1339" s="390"/>
    </row>
    <row r="1340" spans="1:5" ht="51" x14ac:dyDescent="0.2">
      <c r="A1340" s="267">
        <v>70114</v>
      </c>
      <c r="B1340" s="267" t="s">
        <v>19</v>
      </c>
      <c r="C1340" s="267" t="s">
        <v>3193</v>
      </c>
      <c r="D1340" s="268" t="s">
        <v>1980</v>
      </c>
      <c r="E1340" s="269">
        <v>72</v>
      </c>
    </row>
    <row r="1341" spans="1:5" ht="15" customHeight="1" x14ac:dyDescent="0.2">
      <c r="A1341" s="265">
        <v>702</v>
      </c>
      <c r="B1341" s="267" t="s">
        <v>19</v>
      </c>
      <c r="C1341" s="390" t="s">
        <v>2725</v>
      </c>
      <c r="D1341" s="390"/>
      <c r="E1341" s="390"/>
    </row>
    <row r="1342" spans="1:5" ht="15" customHeight="1" x14ac:dyDescent="0.2">
      <c r="A1342" s="267">
        <v>70276</v>
      </c>
      <c r="B1342" s="267" t="s">
        <v>19</v>
      </c>
      <c r="C1342" s="267" t="s">
        <v>3194</v>
      </c>
      <c r="D1342" s="268" t="s">
        <v>2014</v>
      </c>
      <c r="E1342" s="269">
        <v>13.88</v>
      </c>
    </row>
    <row r="1343" spans="1:5" ht="15" customHeight="1" x14ac:dyDescent="0.2">
      <c r="A1343" s="265">
        <v>703</v>
      </c>
      <c r="B1343" s="267" t="s">
        <v>19</v>
      </c>
      <c r="C1343" s="390" t="s">
        <v>2725</v>
      </c>
      <c r="D1343" s="390"/>
      <c r="E1343" s="390"/>
    </row>
    <row r="1344" spans="1:5" ht="15" customHeight="1" x14ac:dyDescent="0.2">
      <c r="A1344" s="267">
        <v>70328</v>
      </c>
      <c r="B1344" s="267" t="s">
        <v>19</v>
      </c>
      <c r="C1344" s="267" t="s">
        <v>3195</v>
      </c>
      <c r="D1344" s="268" t="s">
        <v>2014</v>
      </c>
      <c r="E1344" s="269">
        <v>76.56</v>
      </c>
    </row>
    <row r="1345" spans="1:5" ht="25.5" x14ac:dyDescent="0.2">
      <c r="A1345" s="267">
        <v>70350</v>
      </c>
      <c r="B1345" s="267" t="s">
        <v>19</v>
      </c>
      <c r="C1345" s="267" t="s">
        <v>3196</v>
      </c>
      <c r="D1345" s="268" t="s">
        <v>2014</v>
      </c>
      <c r="E1345" s="269">
        <v>36.869999999999997</v>
      </c>
    </row>
    <row r="1346" spans="1:5" ht="15" customHeight="1" x14ac:dyDescent="0.2">
      <c r="A1346" s="265">
        <v>706</v>
      </c>
      <c r="B1346" s="267" t="s">
        <v>19</v>
      </c>
      <c r="C1346" s="390" t="s">
        <v>2725</v>
      </c>
      <c r="D1346" s="390"/>
      <c r="E1346" s="390"/>
    </row>
    <row r="1347" spans="1:5" ht="25.5" x14ac:dyDescent="0.2">
      <c r="A1347" s="267">
        <v>70674</v>
      </c>
      <c r="B1347" s="267" t="s">
        <v>19</v>
      </c>
      <c r="C1347" s="267" t="s">
        <v>3197</v>
      </c>
      <c r="D1347" s="268" t="s">
        <v>1977</v>
      </c>
      <c r="E1347" s="269">
        <v>643.75</v>
      </c>
    </row>
    <row r="1348" spans="1:5" ht="15" customHeight="1" x14ac:dyDescent="0.2">
      <c r="A1348" s="265">
        <v>710</v>
      </c>
      <c r="B1348" s="267" t="s">
        <v>19</v>
      </c>
      <c r="C1348" s="390" t="s">
        <v>2725</v>
      </c>
      <c r="D1348" s="390"/>
      <c r="E1348" s="390"/>
    </row>
    <row r="1349" spans="1:5" ht="15" customHeight="1" x14ac:dyDescent="0.2">
      <c r="A1349" s="267">
        <v>71096</v>
      </c>
      <c r="B1349" s="267" t="s">
        <v>19</v>
      </c>
      <c r="C1349" s="267" t="s">
        <v>3198</v>
      </c>
      <c r="D1349" s="268" t="s">
        <v>2012</v>
      </c>
      <c r="E1349" s="269">
        <v>59</v>
      </c>
    </row>
    <row r="1350" spans="1:5" ht="15" customHeight="1" x14ac:dyDescent="0.2">
      <c r="A1350" s="265">
        <v>712</v>
      </c>
      <c r="B1350" s="267" t="s">
        <v>19</v>
      </c>
      <c r="C1350" s="390" t="s">
        <v>2725</v>
      </c>
      <c r="D1350" s="390"/>
      <c r="E1350" s="390"/>
    </row>
    <row r="1351" spans="1:5" ht="15" customHeight="1" x14ac:dyDescent="0.2">
      <c r="A1351" s="267">
        <v>71268</v>
      </c>
      <c r="B1351" s="267" t="s">
        <v>19</v>
      </c>
      <c r="C1351" s="267" t="s">
        <v>3199</v>
      </c>
      <c r="D1351" s="268" t="s">
        <v>2014</v>
      </c>
      <c r="E1351" s="269">
        <v>27.25</v>
      </c>
    </row>
    <row r="1352" spans="1:5" ht="25.5" x14ac:dyDescent="0.2">
      <c r="A1352" s="267">
        <v>71270</v>
      </c>
      <c r="B1352" s="267" t="s">
        <v>19</v>
      </c>
      <c r="C1352" s="267" t="s">
        <v>3200</v>
      </c>
      <c r="D1352" s="268" t="s">
        <v>2014</v>
      </c>
      <c r="E1352" s="269">
        <v>99.69</v>
      </c>
    </row>
    <row r="1353" spans="1:5" ht="15" customHeight="1" x14ac:dyDescent="0.2">
      <c r="A1353" s="265">
        <v>716</v>
      </c>
      <c r="B1353" s="267" t="s">
        <v>19</v>
      </c>
      <c r="C1353" s="390" t="s">
        <v>2725</v>
      </c>
      <c r="D1353" s="390"/>
      <c r="E1353" s="390"/>
    </row>
    <row r="1354" spans="1:5" ht="15" customHeight="1" x14ac:dyDescent="0.2">
      <c r="A1354" s="267">
        <v>71637</v>
      </c>
      <c r="B1354" s="267" t="s">
        <v>19</v>
      </c>
      <c r="C1354" s="267" t="s">
        <v>3201</v>
      </c>
      <c r="D1354" s="268" t="s">
        <v>1977</v>
      </c>
      <c r="E1354" s="269">
        <v>99.64</v>
      </c>
    </row>
    <row r="1355" spans="1:5" ht="15" customHeight="1" x14ac:dyDescent="0.2">
      <c r="A1355" s="265">
        <v>717</v>
      </c>
      <c r="B1355" s="267" t="s">
        <v>19</v>
      </c>
      <c r="C1355" s="390" t="s">
        <v>2725</v>
      </c>
      <c r="D1355" s="390"/>
      <c r="E1355" s="390"/>
    </row>
    <row r="1356" spans="1:5" ht="25.5" x14ac:dyDescent="0.2">
      <c r="A1356" s="267">
        <v>71707</v>
      </c>
      <c r="B1356" s="267" t="s">
        <v>19</v>
      </c>
      <c r="C1356" s="267" t="s">
        <v>3202</v>
      </c>
      <c r="D1356" s="268" t="s">
        <v>3203</v>
      </c>
      <c r="E1356" s="269">
        <v>914.25</v>
      </c>
    </row>
    <row r="1357" spans="1:5" ht="38.25" x14ac:dyDescent="0.2">
      <c r="A1357" s="267">
        <v>71711</v>
      </c>
      <c r="B1357" s="267" t="s">
        <v>19</v>
      </c>
      <c r="C1357" s="267" t="s">
        <v>3204</v>
      </c>
      <c r="D1357" s="268" t="s">
        <v>2012</v>
      </c>
      <c r="E1357" s="269">
        <v>10.83</v>
      </c>
    </row>
    <row r="1358" spans="1:5" ht="15" customHeight="1" x14ac:dyDescent="0.2">
      <c r="A1358" s="265">
        <v>718</v>
      </c>
      <c r="B1358" s="267" t="s">
        <v>19</v>
      </c>
      <c r="C1358" s="390" t="s">
        <v>2725</v>
      </c>
      <c r="D1358" s="390"/>
      <c r="E1358" s="390"/>
    </row>
    <row r="1359" spans="1:5" ht="25.5" x14ac:dyDescent="0.2">
      <c r="A1359" s="267">
        <v>71820</v>
      </c>
      <c r="B1359" s="267" t="s">
        <v>19</v>
      </c>
      <c r="C1359" s="267" t="s">
        <v>3205</v>
      </c>
      <c r="D1359" s="268" t="s">
        <v>1977</v>
      </c>
      <c r="E1359" s="270">
        <v>1666.67</v>
      </c>
    </row>
    <row r="1360" spans="1:5" ht="25.5" x14ac:dyDescent="0.2">
      <c r="A1360" s="267">
        <v>71874</v>
      </c>
      <c r="B1360" s="267" t="s">
        <v>19</v>
      </c>
      <c r="C1360" s="267" t="s">
        <v>3206</v>
      </c>
      <c r="D1360" s="268" t="s">
        <v>2014</v>
      </c>
      <c r="E1360" s="269">
        <v>57.81</v>
      </c>
    </row>
    <row r="1361" spans="1:5" ht="15" customHeight="1" x14ac:dyDescent="0.2">
      <c r="A1361" s="267">
        <v>71894</v>
      </c>
      <c r="B1361" s="267" t="s">
        <v>19</v>
      </c>
      <c r="C1361" s="267" t="s">
        <v>3207</v>
      </c>
      <c r="D1361" s="268" t="s">
        <v>1977</v>
      </c>
      <c r="E1361" s="269">
        <v>222.76</v>
      </c>
    </row>
    <row r="1362" spans="1:5" ht="15" customHeight="1" x14ac:dyDescent="0.2">
      <c r="A1362" s="265">
        <v>719</v>
      </c>
      <c r="B1362" s="267" t="s">
        <v>19</v>
      </c>
      <c r="C1362" s="390" t="s">
        <v>2725</v>
      </c>
      <c r="D1362" s="390"/>
      <c r="E1362" s="390"/>
    </row>
    <row r="1363" spans="1:5" ht="15" customHeight="1" x14ac:dyDescent="0.2">
      <c r="A1363" s="267">
        <v>71911</v>
      </c>
      <c r="B1363" s="267" t="s">
        <v>19</v>
      </c>
      <c r="C1363" s="267" t="s">
        <v>3208</v>
      </c>
      <c r="D1363" s="268" t="s">
        <v>3209</v>
      </c>
      <c r="E1363" s="269">
        <v>278.27</v>
      </c>
    </row>
    <row r="1364" spans="1:5" ht="25.5" x14ac:dyDescent="0.2">
      <c r="A1364" s="267">
        <v>71963</v>
      </c>
      <c r="B1364" s="267" t="s">
        <v>19</v>
      </c>
      <c r="C1364" s="267" t="s">
        <v>3210</v>
      </c>
      <c r="D1364" s="268" t="s">
        <v>1977</v>
      </c>
      <c r="E1364" s="269">
        <v>16.77</v>
      </c>
    </row>
    <row r="1365" spans="1:5" ht="15" customHeight="1" x14ac:dyDescent="0.2">
      <c r="A1365" s="265">
        <v>720</v>
      </c>
      <c r="B1365" s="267" t="s">
        <v>19</v>
      </c>
      <c r="C1365" s="390" t="s">
        <v>2725</v>
      </c>
      <c r="D1365" s="390"/>
      <c r="E1365" s="390"/>
    </row>
    <row r="1366" spans="1:5" ht="15" customHeight="1" x14ac:dyDescent="0.2">
      <c r="A1366" s="267">
        <v>72054</v>
      </c>
      <c r="B1366" s="267" t="s">
        <v>19</v>
      </c>
      <c r="C1366" s="267" t="s">
        <v>3211</v>
      </c>
      <c r="D1366" s="268" t="s">
        <v>3203</v>
      </c>
      <c r="E1366" s="269">
        <v>769.25</v>
      </c>
    </row>
    <row r="1367" spans="1:5" ht="15" customHeight="1" x14ac:dyDescent="0.2">
      <c r="A1367" s="265">
        <v>722</v>
      </c>
      <c r="B1367" s="267" t="s">
        <v>19</v>
      </c>
      <c r="C1367" s="390" t="s">
        <v>2725</v>
      </c>
      <c r="D1367" s="390"/>
      <c r="E1367" s="390"/>
    </row>
    <row r="1368" spans="1:5" ht="15" customHeight="1" x14ac:dyDescent="0.2">
      <c r="A1368" s="267">
        <v>72280</v>
      </c>
      <c r="B1368" s="267" t="s">
        <v>19</v>
      </c>
      <c r="C1368" s="267" t="s">
        <v>3212</v>
      </c>
      <c r="D1368" s="268" t="s">
        <v>3203</v>
      </c>
      <c r="E1368" s="270">
        <v>1216.17</v>
      </c>
    </row>
    <row r="1369" spans="1:5" ht="25.5" x14ac:dyDescent="0.2">
      <c r="A1369" s="267">
        <v>72282</v>
      </c>
      <c r="B1369" s="267" t="s">
        <v>19</v>
      </c>
      <c r="C1369" s="267" t="s">
        <v>3213</v>
      </c>
      <c r="D1369" s="268" t="s">
        <v>3203</v>
      </c>
      <c r="E1369" s="270">
        <v>1249.4000000000001</v>
      </c>
    </row>
    <row r="1370" spans="1:5" ht="15" customHeight="1" x14ac:dyDescent="0.2">
      <c r="A1370" s="265">
        <v>724</v>
      </c>
      <c r="B1370" s="267" t="s">
        <v>19</v>
      </c>
      <c r="C1370" s="390" t="s">
        <v>2725</v>
      </c>
      <c r="D1370" s="390"/>
      <c r="E1370" s="390"/>
    </row>
    <row r="1371" spans="1:5" ht="25.5" x14ac:dyDescent="0.2">
      <c r="A1371" s="267">
        <v>72455</v>
      </c>
      <c r="B1371" s="267" t="s">
        <v>19</v>
      </c>
      <c r="C1371" s="267" t="s">
        <v>3214</v>
      </c>
      <c r="D1371" s="268" t="s">
        <v>1977</v>
      </c>
      <c r="E1371" s="269">
        <v>74.77</v>
      </c>
    </row>
    <row r="1372" spans="1:5" ht="15" customHeight="1" x14ac:dyDescent="0.2">
      <c r="A1372" s="265">
        <v>727</v>
      </c>
      <c r="B1372" s="267" t="s">
        <v>19</v>
      </c>
      <c r="C1372" s="390" t="s">
        <v>2725</v>
      </c>
      <c r="D1372" s="390"/>
      <c r="E1372" s="390"/>
    </row>
    <row r="1373" spans="1:5" ht="25.5" x14ac:dyDescent="0.2">
      <c r="A1373" s="267">
        <v>72708</v>
      </c>
      <c r="B1373" s="267" t="s">
        <v>19</v>
      </c>
      <c r="C1373" s="267" t="s">
        <v>3215</v>
      </c>
      <c r="D1373" s="268" t="s">
        <v>1977</v>
      </c>
      <c r="E1373" s="269">
        <v>26.85</v>
      </c>
    </row>
    <row r="1374" spans="1:5" ht="15" customHeight="1" x14ac:dyDescent="0.2">
      <c r="A1374" s="265">
        <v>728</v>
      </c>
      <c r="B1374" s="267" t="s">
        <v>19</v>
      </c>
      <c r="C1374" s="390" t="s">
        <v>391</v>
      </c>
      <c r="D1374" s="390"/>
      <c r="E1374" s="390"/>
    </row>
    <row r="1375" spans="1:5" ht="15" customHeight="1" x14ac:dyDescent="0.2">
      <c r="A1375" s="267">
        <v>72812</v>
      </c>
      <c r="B1375" s="267" t="s">
        <v>19</v>
      </c>
      <c r="C1375" s="267" t="s">
        <v>3216</v>
      </c>
      <c r="D1375" s="268" t="s">
        <v>2014</v>
      </c>
      <c r="E1375" s="269">
        <v>9.18</v>
      </c>
    </row>
    <row r="1376" spans="1:5" ht="15" customHeight="1" x14ac:dyDescent="0.2">
      <c r="A1376" s="265">
        <v>781</v>
      </c>
      <c r="B1376" s="267" t="s">
        <v>19</v>
      </c>
      <c r="C1376" s="390" t="s">
        <v>2187</v>
      </c>
      <c r="D1376" s="390"/>
      <c r="E1376" s="390"/>
    </row>
    <row r="1377" spans="1:5" ht="25.5" x14ac:dyDescent="0.2">
      <c r="A1377" s="267">
        <v>78133</v>
      </c>
      <c r="B1377" s="267" t="s">
        <v>19</v>
      </c>
      <c r="C1377" s="267" t="s">
        <v>3217</v>
      </c>
      <c r="D1377" s="268" t="s">
        <v>3203</v>
      </c>
      <c r="E1377" s="270">
        <v>1229.4000000000001</v>
      </c>
    </row>
    <row r="1378" spans="1:5" ht="15" customHeight="1" x14ac:dyDescent="0.2">
      <c r="A1378" s="265">
        <v>782</v>
      </c>
      <c r="B1378" s="267" t="s">
        <v>19</v>
      </c>
      <c r="C1378" s="390" t="s">
        <v>391</v>
      </c>
      <c r="D1378" s="390"/>
      <c r="E1378" s="390"/>
    </row>
    <row r="1379" spans="1:5" ht="25.5" x14ac:dyDescent="0.2">
      <c r="A1379" s="267">
        <v>78203</v>
      </c>
      <c r="B1379" s="267" t="s">
        <v>19</v>
      </c>
      <c r="C1379" s="267" t="s">
        <v>3218</v>
      </c>
      <c r="D1379" s="268" t="s">
        <v>1977</v>
      </c>
      <c r="E1379" s="269">
        <v>650</v>
      </c>
    </row>
    <row r="1380" spans="1:5" ht="15" customHeight="1" x14ac:dyDescent="0.2">
      <c r="A1380" s="267">
        <v>78226</v>
      </c>
      <c r="B1380" s="267" t="s">
        <v>19</v>
      </c>
      <c r="C1380" s="267" t="s">
        <v>3219</v>
      </c>
      <c r="D1380" s="268" t="s">
        <v>1977</v>
      </c>
      <c r="E1380" s="269">
        <v>4.7699999999999996</v>
      </c>
    </row>
    <row r="1381" spans="1:5" ht="15" customHeight="1" x14ac:dyDescent="0.2">
      <c r="A1381" s="265">
        <v>783</v>
      </c>
      <c r="B1381" s="267" t="s">
        <v>19</v>
      </c>
      <c r="C1381" s="390" t="s">
        <v>3220</v>
      </c>
      <c r="D1381" s="390"/>
      <c r="E1381" s="390"/>
    </row>
    <row r="1382" spans="1:5" ht="25.5" x14ac:dyDescent="0.2">
      <c r="A1382" s="267">
        <v>78373</v>
      </c>
      <c r="B1382" s="267" t="s">
        <v>19</v>
      </c>
      <c r="C1382" s="267" t="s">
        <v>3221</v>
      </c>
      <c r="D1382" s="268" t="s">
        <v>3203</v>
      </c>
      <c r="E1382" s="270">
        <v>1230</v>
      </c>
    </row>
    <row r="1383" spans="1:5" ht="15" customHeight="1" x14ac:dyDescent="0.2">
      <c r="A1383" s="265">
        <v>784</v>
      </c>
      <c r="B1383" s="267" t="s">
        <v>19</v>
      </c>
      <c r="C1383" s="390" t="s">
        <v>391</v>
      </c>
      <c r="D1383" s="390"/>
      <c r="E1383" s="390"/>
    </row>
    <row r="1384" spans="1:5" ht="25.5" x14ac:dyDescent="0.2">
      <c r="A1384" s="267">
        <v>78402</v>
      </c>
      <c r="B1384" s="267" t="s">
        <v>19</v>
      </c>
      <c r="C1384" s="267" t="s">
        <v>3222</v>
      </c>
      <c r="D1384" s="268" t="s">
        <v>2014</v>
      </c>
      <c r="E1384" s="269">
        <v>5.89</v>
      </c>
    </row>
    <row r="1385" spans="1:5" ht="25.5" x14ac:dyDescent="0.2">
      <c r="A1385" s="267">
        <v>78403</v>
      </c>
      <c r="B1385" s="267" t="s">
        <v>19</v>
      </c>
      <c r="C1385" s="267" t="s">
        <v>3223</v>
      </c>
      <c r="D1385" s="268" t="s">
        <v>2014</v>
      </c>
      <c r="E1385" s="269">
        <v>4.79</v>
      </c>
    </row>
    <row r="1386" spans="1:5" ht="15" customHeight="1" x14ac:dyDescent="0.2">
      <c r="A1386" s="267">
        <v>78404</v>
      </c>
      <c r="B1386" s="267" t="s">
        <v>19</v>
      </c>
      <c r="C1386" s="267" t="s">
        <v>3224</v>
      </c>
      <c r="D1386" s="268" t="s">
        <v>2014</v>
      </c>
      <c r="E1386" s="269">
        <v>6.33</v>
      </c>
    </row>
    <row r="1387" spans="1:5" ht="25.5" x14ac:dyDescent="0.2">
      <c r="A1387" s="267">
        <v>78405</v>
      </c>
      <c r="B1387" s="267" t="s">
        <v>19</v>
      </c>
      <c r="C1387" s="267" t="s">
        <v>3225</v>
      </c>
      <c r="D1387" s="268" t="s">
        <v>2014</v>
      </c>
      <c r="E1387" s="269">
        <v>7.96</v>
      </c>
    </row>
    <row r="1388" spans="1:5" ht="15" customHeight="1" x14ac:dyDescent="0.2">
      <c r="A1388" s="267">
        <v>78406</v>
      </c>
      <c r="B1388" s="267" t="s">
        <v>19</v>
      </c>
      <c r="C1388" s="267" t="s">
        <v>3226</v>
      </c>
      <c r="D1388" s="268" t="s">
        <v>2014</v>
      </c>
      <c r="E1388" s="269">
        <v>5.33</v>
      </c>
    </row>
    <row r="1389" spans="1:5" ht="15" customHeight="1" x14ac:dyDescent="0.2">
      <c r="A1389" s="265">
        <v>786</v>
      </c>
      <c r="B1389" s="267" t="s">
        <v>19</v>
      </c>
      <c r="C1389" s="390" t="s">
        <v>2369</v>
      </c>
      <c r="D1389" s="390"/>
      <c r="E1389" s="390"/>
    </row>
    <row r="1390" spans="1:5" ht="25.5" x14ac:dyDescent="0.2">
      <c r="A1390" s="267">
        <v>78627</v>
      </c>
      <c r="B1390" s="267" t="s">
        <v>19</v>
      </c>
      <c r="C1390" s="267" t="s">
        <v>3227</v>
      </c>
      <c r="D1390" s="268" t="s">
        <v>1977</v>
      </c>
      <c r="E1390" s="269">
        <v>182.66</v>
      </c>
    </row>
    <row r="1391" spans="1:5" ht="15" customHeight="1" x14ac:dyDescent="0.2">
      <c r="A1391" s="265">
        <v>787</v>
      </c>
      <c r="B1391" s="267" t="s">
        <v>19</v>
      </c>
      <c r="C1391" s="390" t="s">
        <v>3220</v>
      </c>
      <c r="D1391" s="390"/>
      <c r="E1391" s="390"/>
    </row>
    <row r="1392" spans="1:5" ht="15" customHeight="1" x14ac:dyDescent="0.2">
      <c r="A1392" s="267">
        <v>78735</v>
      </c>
      <c r="B1392" s="267" t="s">
        <v>19</v>
      </c>
      <c r="C1392" s="267" t="s">
        <v>3228</v>
      </c>
      <c r="D1392" s="268" t="s">
        <v>1977</v>
      </c>
      <c r="E1392" s="269">
        <v>37.06</v>
      </c>
    </row>
    <row r="1393" spans="1:5" ht="25.5" x14ac:dyDescent="0.2">
      <c r="A1393" s="267">
        <v>78749</v>
      </c>
      <c r="B1393" s="267" t="s">
        <v>19</v>
      </c>
      <c r="C1393" s="267" t="s">
        <v>3229</v>
      </c>
      <c r="D1393" s="268" t="s">
        <v>1977</v>
      </c>
      <c r="E1393" s="269">
        <v>71.290000000000006</v>
      </c>
    </row>
    <row r="1394" spans="1:5" ht="25.5" x14ac:dyDescent="0.2">
      <c r="A1394" s="267">
        <v>78760</v>
      </c>
      <c r="B1394" s="267" t="s">
        <v>19</v>
      </c>
      <c r="C1394" s="267" t="s">
        <v>3230</v>
      </c>
      <c r="D1394" s="268" t="s">
        <v>2014</v>
      </c>
      <c r="E1394" s="269">
        <v>13.18</v>
      </c>
    </row>
    <row r="1395" spans="1:5" ht="15" customHeight="1" x14ac:dyDescent="0.2">
      <c r="A1395" s="265">
        <v>788</v>
      </c>
      <c r="B1395" s="267" t="s">
        <v>19</v>
      </c>
      <c r="C1395" s="390" t="s">
        <v>391</v>
      </c>
      <c r="D1395" s="390"/>
      <c r="E1395" s="390"/>
    </row>
    <row r="1396" spans="1:5" ht="25.5" x14ac:dyDescent="0.2">
      <c r="A1396" s="267">
        <v>78848</v>
      </c>
      <c r="B1396" s="267" t="s">
        <v>19</v>
      </c>
      <c r="C1396" s="267" t="s">
        <v>3231</v>
      </c>
      <c r="D1396" s="268" t="s">
        <v>2014</v>
      </c>
      <c r="E1396" s="269">
        <v>10.88</v>
      </c>
    </row>
    <row r="1397" spans="1:5" ht="25.5" x14ac:dyDescent="0.2">
      <c r="A1397" s="267">
        <v>78898</v>
      </c>
      <c r="B1397" s="267" t="s">
        <v>19</v>
      </c>
      <c r="C1397" s="267" t="s">
        <v>3232</v>
      </c>
      <c r="D1397" s="268" t="s">
        <v>1977</v>
      </c>
      <c r="E1397" s="269">
        <v>37.75</v>
      </c>
    </row>
    <row r="1398" spans="1:5" ht="15" customHeight="1" x14ac:dyDescent="0.2">
      <c r="A1398" s="265">
        <v>791</v>
      </c>
      <c r="B1398" s="267" t="s">
        <v>19</v>
      </c>
      <c r="C1398" s="390" t="s">
        <v>3233</v>
      </c>
      <c r="D1398" s="390"/>
      <c r="E1398" s="390"/>
    </row>
    <row r="1399" spans="1:5" ht="25.5" x14ac:dyDescent="0.2">
      <c r="A1399" s="267">
        <v>79166</v>
      </c>
      <c r="B1399" s="267" t="s">
        <v>19</v>
      </c>
      <c r="C1399" s="267" t="s">
        <v>3234</v>
      </c>
      <c r="D1399" s="268" t="s">
        <v>2014</v>
      </c>
      <c r="E1399" s="269">
        <v>7.3</v>
      </c>
    </row>
    <row r="1400" spans="1:5" ht="15" customHeight="1" x14ac:dyDescent="0.2">
      <c r="A1400" s="265">
        <v>792</v>
      </c>
      <c r="B1400" s="267" t="s">
        <v>19</v>
      </c>
      <c r="C1400" s="390" t="s">
        <v>3233</v>
      </c>
      <c r="D1400" s="390"/>
      <c r="E1400" s="390"/>
    </row>
    <row r="1401" spans="1:5" x14ac:dyDescent="0.2">
      <c r="A1401" s="267">
        <v>79245</v>
      </c>
      <c r="B1401" s="267" t="s">
        <v>19</v>
      </c>
      <c r="C1401" s="267" t="s">
        <v>3235</v>
      </c>
      <c r="D1401" s="268" t="s">
        <v>1982</v>
      </c>
      <c r="E1401" s="269">
        <v>69.819999999999993</v>
      </c>
    </row>
    <row r="1402" spans="1:5" x14ac:dyDescent="0.2">
      <c r="A1402" s="267">
        <v>79246</v>
      </c>
      <c r="B1402" s="267" t="s">
        <v>19</v>
      </c>
      <c r="C1402" s="267" t="s">
        <v>3236</v>
      </c>
      <c r="D1402" s="268" t="s">
        <v>1982</v>
      </c>
      <c r="E1402" s="269">
        <v>77.59</v>
      </c>
    </row>
    <row r="1403" spans="1:5" x14ac:dyDescent="0.2">
      <c r="A1403" s="267">
        <v>79247</v>
      </c>
      <c r="B1403" s="267" t="s">
        <v>19</v>
      </c>
      <c r="C1403" s="267" t="s">
        <v>3237</v>
      </c>
      <c r="D1403" s="268" t="s">
        <v>1982</v>
      </c>
      <c r="E1403" s="269">
        <v>71.459999999999994</v>
      </c>
    </row>
    <row r="1404" spans="1:5" ht="15" customHeight="1" x14ac:dyDescent="0.2">
      <c r="A1404" s="265">
        <v>793</v>
      </c>
      <c r="B1404" s="267" t="s">
        <v>19</v>
      </c>
      <c r="C1404" s="390" t="s">
        <v>2725</v>
      </c>
      <c r="D1404" s="390"/>
      <c r="E1404" s="390"/>
    </row>
    <row r="1405" spans="1:5" ht="25.5" x14ac:dyDescent="0.2">
      <c r="A1405" s="267">
        <v>79372</v>
      </c>
      <c r="B1405" s="267" t="s">
        <v>19</v>
      </c>
      <c r="C1405" s="267" t="s">
        <v>3238</v>
      </c>
      <c r="D1405" s="268" t="s">
        <v>2014</v>
      </c>
      <c r="E1405" s="269">
        <v>168.55</v>
      </c>
    </row>
    <row r="1406" spans="1:5" ht="25.5" x14ac:dyDescent="0.2">
      <c r="A1406" s="267">
        <v>79374</v>
      </c>
      <c r="B1406" s="267" t="s">
        <v>19</v>
      </c>
      <c r="C1406" s="267" t="s">
        <v>3239</v>
      </c>
      <c r="D1406" s="268" t="s">
        <v>1977</v>
      </c>
      <c r="E1406" s="269">
        <v>42.66</v>
      </c>
    </row>
    <row r="1407" spans="1:5" x14ac:dyDescent="0.2">
      <c r="A1407" s="267">
        <v>79375</v>
      </c>
      <c r="B1407" s="267" t="s">
        <v>19</v>
      </c>
      <c r="C1407" s="267" t="s">
        <v>3240</v>
      </c>
      <c r="D1407" s="268" t="s">
        <v>1982</v>
      </c>
      <c r="E1407" s="269">
        <v>3.5</v>
      </c>
    </row>
    <row r="1408" spans="1:5" ht="15" customHeight="1" x14ac:dyDescent="0.2">
      <c r="A1408" s="265">
        <v>794</v>
      </c>
      <c r="B1408" s="267" t="s">
        <v>19</v>
      </c>
      <c r="C1408" s="390" t="s">
        <v>3241</v>
      </c>
      <c r="D1408" s="390"/>
      <c r="E1408" s="390"/>
    </row>
    <row r="1409" spans="1:5" ht="25.5" x14ac:dyDescent="0.2">
      <c r="A1409" s="267">
        <v>79419</v>
      </c>
      <c r="B1409" s="267" t="s">
        <v>19</v>
      </c>
      <c r="C1409" s="267" t="s">
        <v>3242</v>
      </c>
      <c r="D1409" s="268" t="s">
        <v>2012</v>
      </c>
      <c r="E1409" s="269">
        <v>74.23</v>
      </c>
    </row>
    <row r="1410" spans="1:5" ht="15" customHeight="1" x14ac:dyDescent="0.2">
      <c r="A1410" s="265">
        <v>796</v>
      </c>
      <c r="B1410" s="267" t="s">
        <v>19</v>
      </c>
      <c r="C1410" s="390" t="s">
        <v>2725</v>
      </c>
      <c r="D1410" s="390"/>
      <c r="E1410" s="390"/>
    </row>
    <row r="1411" spans="1:5" ht="25.5" x14ac:dyDescent="0.2">
      <c r="A1411" s="267">
        <v>79654</v>
      </c>
      <c r="B1411" s="267" t="s">
        <v>19</v>
      </c>
      <c r="C1411" s="267" t="s">
        <v>3243</v>
      </c>
      <c r="D1411" s="268" t="s">
        <v>54</v>
      </c>
      <c r="E1411" s="269">
        <v>733.84</v>
      </c>
    </row>
    <row r="1412" spans="1:5" ht="15" customHeight="1" x14ac:dyDescent="0.2">
      <c r="A1412" s="265">
        <v>10</v>
      </c>
      <c r="B1412" s="267" t="s">
        <v>19</v>
      </c>
      <c r="C1412" s="390" t="s">
        <v>3244</v>
      </c>
      <c r="D1412" s="390"/>
      <c r="E1412" s="390"/>
    </row>
    <row r="1413" spans="1:5" ht="15" customHeight="1" x14ac:dyDescent="0.2">
      <c r="A1413" s="265">
        <v>1001</v>
      </c>
      <c r="B1413" s="267" t="s">
        <v>19</v>
      </c>
      <c r="C1413" s="390" t="s">
        <v>3244</v>
      </c>
      <c r="D1413" s="390"/>
      <c r="E1413" s="390"/>
    </row>
    <row r="1414" spans="1:5" ht="25.5" x14ac:dyDescent="0.2">
      <c r="A1414" s="267">
        <v>100150</v>
      </c>
      <c r="B1414" s="267" t="s">
        <v>19</v>
      </c>
      <c r="C1414" s="267" t="s">
        <v>3245</v>
      </c>
      <c r="D1414" s="268" t="s">
        <v>1980</v>
      </c>
      <c r="E1414" s="269">
        <v>74.58</v>
      </c>
    </row>
    <row r="1415" spans="1:5" ht="25.5" x14ac:dyDescent="0.2">
      <c r="A1415" s="267">
        <v>100151</v>
      </c>
      <c r="B1415" s="267" t="s">
        <v>19</v>
      </c>
      <c r="C1415" s="267" t="s">
        <v>3246</v>
      </c>
      <c r="D1415" s="268" t="s">
        <v>1982</v>
      </c>
      <c r="E1415" s="269">
        <v>245.75</v>
      </c>
    </row>
    <row r="1416" spans="1:5" ht="25.5" x14ac:dyDescent="0.2">
      <c r="A1416" s="267">
        <v>100189</v>
      </c>
      <c r="B1416" s="267" t="s">
        <v>19</v>
      </c>
      <c r="C1416" s="267" t="s">
        <v>3247</v>
      </c>
      <c r="D1416" s="268" t="s">
        <v>2014</v>
      </c>
      <c r="E1416" s="269">
        <v>4.18</v>
      </c>
    </row>
    <row r="1417" spans="1:5" ht="25.5" x14ac:dyDescent="0.2">
      <c r="A1417" s="267">
        <v>100190</v>
      </c>
      <c r="B1417" s="267" t="s">
        <v>19</v>
      </c>
      <c r="C1417" s="267" t="s">
        <v>3248</v>
      </c>
      <c r="D1417" s="268" t="s">
        <v>2014</v>
      </c>
      <c r="E1417" s="269">
        <v>16.579999999999998</v>
      </c>
    </row>
    <row r="1418" spans="1:5" ht="25.5" x14ac:dyDescent="0.2">
      <c r="A1418" s="267">
        <v>100192</v>
      </c>
      <c r="B1418" s="267" t="s">
        <v>19</v>
      </c>
      <c r="C1418" s="267" t="s">
        <v>3249</v>
      </c>
      <c r="D1418" s="268" t="s">
        <v>2014</v>
      </c>
      <c r="E1418" s="269">
        <v>25.54</v>
      </c>
    </row>
    <row r="1419" spans="1:5" ht="25.5" x14ac:dyDescent="0.2">
      <c r="A1419" s="267">
        <v>100194</v>
      </c>
      <c r="B1419" s="267" t="s">
        <v>19</v>
      </c>
      <c r="C1419" s="267" t="s">
        <v>3250</v>
      </c>
      <c r="D1419" s="268" t="s">
        <v>2014</v>
      </c>
      <c r="E1419" s="269">
        <v>8.64</v>
      </c>
    </row>
    <row r="1420" spans="1:5" ht="25.5" x14ac:dyDescent="0.2">
      <c r="A1420" s="267">
        <v>100195</v>
      </c>
      <c r="B1420" s="267" t="s">
        <v>19</v>
      </c>
      <c r="C1420" s="267" t="s">
        <v>3251</v>
      </c>
      <c r="D1420" s="268" t="s">
        <v>1982</v>
      </c>
      <c r="E1420" s="269">
        <v>9.2200000000000006</v>
      </c>
    </row>
    <row r="1421" spans="1:5" ht="25.5" x14ac:dyDescent="0.2">
      <c r="A1421" s="267">
        <v>100196</v>
      </c>
      <c r="B1421" s="267" t="s">
        <v>19</v>
      </c>
      <c r="C1421" s="267" t="s">
        <v>3252</v>
      </c>
      <c r="D1421" s="268" t="s">
        <v>1982</v>
      </c>
      <c r="E1421" s="269">
        <v>8.7200000000000006</v>
      </c>
    </row>
    <row r="1422" spans="1:5" ht="25.5" x14ac:dyDescent="0.2">
      <c r="A1422" s="267">
        <v>100197</v>
      </c>
      <c r="B1422" s="267" t="s">
        <v>19</v>
      </c>
      <c r="C1422" s="267" t="s">
        <v>3253</v>
      </c>
      <c r="D1422" s="268" t="s">
        <v>1982</v>
      </c>
      <c r="E1422" s="269">
        <v>9.19</v>
      </c>
    </row>
    <row r="1423" spans="1:5" x14ac:dyDescent="0.2">
      <c r="A1423" s="267">
        <v>100198</v>
      </c>
      <c r="B1423" s="267" t="s">
        <v>19</v>
      </c>
      <c r="C1423" s="267" t="s">
        <v>3254</v>
      </c>
      <c r="D1423" s="268" t="s">
        <v>2014</v>
      </c>
      <c r="E1423" s="269">
        <v>11.75</v>
      </c>
    </row>
    <row r="1424" spans="1:5" ht="15" customHeight="1" x14ac:dyDescent="0.2">
      <c r="A1424" s="265">
        <v>1002</v>
      </c>
      <c r="B1424" s="267" t="s">
        <v>19</v>
      </c>
      <c r="C1424" s="390" t="s">
        <v>3255</v>
      </c>
      <c r="D1424" s="390"/>
      <c r="E1424" s="390"/>
    </row>
    <row r="1425" spans="1:5" ht="25.5" x14ac:dyDescent="0.2">
      <c r="A1425" s="267">
        <v>100202</v>
      </c>
      <c r="B1425" s="267" t="s">
        <v>19</v>
      </c>
      <c r="C1425" s="267" t="s">
        <v>3256</v>
      </c>
      <c r="D1425" s="268" t="s">
        <v>1982</v>
      </c>
      <c r="E1425" s="269">
        <v>12.36</v>
      </c>
    </row>
    <row r="1426" spans="1:5" ht="25.5" x14ac:dyDescent="0.2">
      <c r="A1426" s="267">
        <v>100203</v>
      </c>
      <c r="B1426" s="267" t="s">
        <v>19</v>
      </c>
      <c r="C1426" s="267" t="s">
        <v>3257</v>
      </c>
      <c r="D1426" s="268" t="s">
        <v>1982</v>
      </c>
      <c r="E1426" s="269">
        <v>12.36</v>
      </c>
    </row>
    <row r="1427" spans="1:5" ht="25.5" x14ac:dyDescent="0.2">
      <c r="A1427" s="267">
        <v>100205</v>
      </c>
      <c r="B1427" s="267" t="s">
        <v>19</v>
      </c>
      <c r="C1427" s="267" t="s">
        <v>3258</v>
      </c>
      <c r="D1427" s="268" t="s">
        <v>2014</v>
      </c>
      <c r="E1427" s="269">
        <v>190.34</v>
      </c>
    </row>
    <row r="1428" spans="1:5" ht="25.5" x14ac:dyDescent="0.2">
      <c r="A1428" s="267">
        <v>100208</v>
      </c>
      <c r="B1428" s="267" t="s">
        <v>19</v>
      </c>
      <c r="C1428" s="267" t="s">
        <v>3259</v>
      </c>
      <c r="D1428" s="268" t="s">
        <v>2014</v>
      </c>
      <c r="E1428" s="269">
        <v>116.85</v>
      </c>
    </row>
    <row r="1429" spans="1:5" ht="25.5" x14ac:dyDescent="0.2">
      <c r="A1429" s="267">
        <v>100209</v>
      </c>
      <c r="B1429" s="267" t="s">
        <v>19</v>
      </c>
      <c r="C1429" s="267" t="s">
        <v>3260</v>
      </c>
      <c r="D1429" s="268" t="s">
        <v>1982</v>
      </c>
      <c r="E1429" s="269">
        <v>12.36</v>
      </c>
    </row>
    <row r="1430" spans="1:5" ht="15" customHeight="1" x14ac:dyDescent="0.2">
      <c r="A1430" s="265">
        <v>13</v>
      </c>
      <c r="B1430" s="267" t="s">
        <v>19</v>
      </c>
      <c r="C1430" s="390" t="s">
        <v>3261</v>
      </c>
      <c r="D1430" s="390"/>
      <c r="E1430" s="390"/>
    </row>
    <row r="1431" spans="1:5" ht="15" customHeight="1" x14ac:dyDescent="0.2">
      <c r="A1431" s="265">
        <v>1304</v>
      </c>
      <c r="B1431" s="267" t="s">
        <v>19</v>
      </c>
      <c r="C1431" s="390" t="s">
        <v>3262</v>
      </c>
      <c r="D1431" s="390"/>
      <c r="E1431" s="390"/>
    </row>
    <row r="1432" spans="1:5" x14ac:dyDescent="0.2">
      <c r="A1432" s="267">
        <v>130401</v>
      </c>
      <c r="B1432" s="267" t="s">
        <v>19</v>
      </c>
      <c r="C1432" s="267" t="s">
        <v>3263</v>
      </c>
      <c r="D1432" s="268" t="s">
        <v>1977</v>
      </c>
      <c r="E1432" s="269">
        <v>179.19</v>
      </c>
    </row>
    <row r="1433" spans="1:5" ht="15" customHeight="1" x14ac:dyDescent="0.2">
      <c r="A1433" s="265">
        <v>1305</v>
      </c>
      <c r="B1433" s="267" t="s">
        <v>19</v>
      </c>
      <c r="C1433" s="390" t="s">
        <v>2621</v>
      </c>
      <c r="D1433" s="390"/>
      <c r="E1433" s="390"/>
    </row>
    <row r="1434" spans="1:5" ht="63.75" x14ac:dyDescent="0.2">
      <c r="A1434" s="267">
        <v>130561</v>
      </c>
      <c r="B1434" s="267" t="s">
        <v>19</v>
      </c>
      <c r="C1434" s="267" t="s">
        <v>3264</v>
      </c>
      <c r="D1434" s="268" t="s">
        <v>1977</v>
      </c>
      <c r="E1434" s="269">
        <v>141.6</v>
      </c>
    </row>
    <row r="1435" spans="1:5" ht="76.5" x14ac:dyDescent="0.2">
      <c r="A1435" s="267">
        <v>130572</v>
      </c>
      <c r="B1435" s="267" t="s">
        <v>19</v>
      </c>
      <c r="C1435" s="267" t="s">
        <v>3265</v>
      </c>
      <c r="D1435" s="268" t="s">
        <v>1977</v>
      </c>
      <c r="E1435" s="269">
        <v>514.42999999999995</v>
      </c>
    </row>
    <row r="1436" spans="1:5" ht="15" customHeight="1" x14ac:dyDescent="0.2">
      <c r="A1436" s="265">
        <v>1306</v>
      </c>
      <c r="B1436" s="267" t="s">
        <v>19</v>
      </c>
      <c r="C1436" s="390" t="s">
        <v>2416</v>
      </c>
      <c r="D1436" s="390"/>
      <c r="E1436" s="390"/>
    </row>
    <row r="1437" spans="1:5" ht="38.25" x14ac:dyDescent="0.2">
      <c r="A1437" s="267">
        <v>130628</v>
      </c>
      <c r="B1437" s="267" t="s">
        <v>19</v>
      </c>
      <c r="C1437" s="267" t="s">
        <v>3266</v>
      </c>
      <c r="D1437" s="268" t="s">
        <v>1977</v>
      </c>
      <c r="E1437" s="269">
        <v>54.35</v>
      </c>
    </row>
    <row r="1438" spans="1:5" ht="38.25" x14ac:dyDescent="0.2">
      <c r="A1438" s="267">
        <v>130636</v>
      </c>
      <c r="B1438" s="267" t="s">
        <v>19</v>
      </c>
      <c r="C1438" s="267" t="s">
        <v>3267</v>
      </c>
      <c r="D1438" s="268" t="s">
        <v>121</v>
      </c>
      <c r="E1438" s="269">
        <v>42.38</v>
      </c>
    </row>
    <row r="1439" spans="1:5" ht="15" customHeight="1" x14ac:dyDescent="0.2">
      <c r="A1439" s="265">
        <v>1307</v>
      </c>
      <c r="B1439" s="267" t="s">
        <v>19</v>
      </c>
      <c r="C1439" s="390" t="s">
        <v>2396</v>
      </c>
      <c r="D1439" s="390"/>
      <c r="E1439" s="390"/>
    </row>
    <row r="1440" spans="1:5" ht="38.25" x14ac:dyDescent="0.2">
      <c r="A1440" s="267">
        <v>130701</v>
      </c>
      <c r="B1440" s="267" t="s">
        <v>19</v>
      </c>
      <c r="C1440" s="267" t="s">
        <v>3268</v>
      </c>
      <c r="D1440" s="268" t="s">
        <v>1977</v>
      </c>
      <c r="E1440" s="269">
        <v>13.32</v>
      </c>
    </row>
    <row r="1441" spans="1:5" ht="15" customHeight="1" x14ac:dyDescent="0.2">
      <c r="A1441" s="265">
        <v>1311</v>
      </c>
      <c r="B1441" s="267" t="s">
        <v>19</v>
      </c>
      <c r="C1441" s="390" t="s">
        <v>3156</v>
      </c>
      <c r="D1441" s="390"/>
      <c r="E1441" s="390"/>
    </row>
    <row r="1442" spans="1:5" ht="38.25" x14ac:dyDescent="0.2">
      <c r="A1442" s="267">
        <v>131108</v>
      </c>
      <c r="B1442" s="267" t="s">
        <v>19</v>
      </c>
      <c r="C1442" s="267" t="s">
        <v>3269</v>
      </c>
      <c r="D1442" s="268" t="s">
        <v>2803</v>
      </c>
      <c r="E1442" s="269">
        <v>0.86</v>
      </c>
    </row>
    <row r="1443" spans="1:5" ht="15" customHeight="1" x14ac:dyDescent="0.2">
      <c r="A1443" s="265">
        <v>1316</v>
      </c>
      <c r="B1443" s="267" t="s">
        <v>19</v>
      </c>
      <c r="C1443" s="390" t="s">
        <v>3270</v>
      </c>
      <c r="D1443" s="390"/>
      <c r="E1443" s="390"/>
    </row>
    <row r="1444" spans="1:5" ht="63.75" x14ac:dyDescent="0.2">
      <c r="A1444" s="267">
        <v>131611</v>
      </c>
      <c r="B1444" s="267" t="s">
        <v>19</v>
      </c>
      <c r="C1444" s="267" t="s">
        <v>3271</v>
      </c>
      <c r="D1444" s="268" t="s">
        <v>1977</v>
      </c>
      <c r="E1444" s="269">
        <v>511.88</v>
      </c>
    </row>
    <row r="1445" spans="1:5" ht="38.25" x14ac:dyDescent="0.2">
      <c r="A1445" s="267">
        <v>131613</v>
      </c>
      <c r="B1445" s="267" t="s">
        <v>19</v>
      </c>
      <c r="C1445" s="267" t="s">
        <v>3272</v>
      </c>
      <c r="D1445" s="268" t="s">
        <v>1977</v>
      </c>
      <c r="E1445" s="269">
        <v>26.97</v>
      </c>
    </row>
    <row r="1446" spans="1:5" ht="15" customHeight="1" x14ac:dyDescent="0.2">
      <c r="A1446" s="265">
        <v>15</v>
      </c>
      <c r="B1446" s="267" t="s">
        <v>19</v>
      </c>
      <c r="C1446" s="390" t="s">
        <v>3273</v>
      </c>
      <c r="D1446" s="390"/>
      <c r="E1446" s="390"/>
    </row>
    <row r="1447" spans="1:5" ht="15" customHeight="1" x14ac:dyDescent="0.2">
      <c r="A1447" s="265">
        <v>1502</v>
      </c>
      <c r="B1447" s="267" t="s">
        <v>19</v>
      </c>
      <c r="C1447" s="390" t="s">
        <v>3274</v>
      </c>
      <c r="D1447" s="390"/>
      <c r="E1447" s="390"/>
    </row>
    <row r="1448" spans="1:5" ht="25.5" x14ac:dyDescent="0.2">
      <c r="A1448" s="267">
        <v>150266</v>
      </c>
      <c r="B1448" s="267" t="s">
        <v>19</v>
      </c>
      <c r="C1448" s="267" t="s">
        <v>3275</v>
      </c>
      <c r="D1448" s="268" t="s">
        <v>2012</v>
      </c>
      <c r="E1448" s="269">
        <v>37.020000000000003</v>
      </c>
    </row>
    <row r="1449" spans="1:5" ht="63.75" x14ac:dyDescent="0.2">
      <c r="A1449" s="267">
        <v>150275</v>
      </c>
      <c r="B1449" s="267" t="s">
        <v>19</v>
      </c>
      <c r="C1449" s="267" t="s">
        <v>3276</v>
      </c>
      <c r="D1449" s="268" t="s">
        <v>2012</v>
      </c>
      <c r="E1449" s="269">
        <v>49.73</v>
      </c>
    </row>
    <row r="1450" spans="1:5" ht="15" customHeight="1" x14ac:dyDescent="0.2">
      <c r="A1450" s="267">
        <v>150276</v>
      </c>
      <c r="B1450" s="267" t="s">
        <v>19</v>
      </c>
      <c r="C1450" s="267" t="s">
        <v>3277</v>
      </c>
      <c r="D1450" s="268" t="s">
        <v>2012</v>
      </c>
      <c r="E1450" s="269">
        <v>85</v>
      </c>
    </row>
    <row r="1451" spans="1:5" ht="15" customHeight="1" x14ac:dyDescent="0.2">
      <c r="A1451" s="265">
        <v>1503</v>
      </c>
      <c r="B1451" s="267" t="s">
        <v>19</v>
      </c>
      <c r="C1451" s="390" t="s">
        <v>2287</v>
      </c>
      <c r="D1451" s="390"/>
      <c r="E1451" s="390"/>
    </row>
    <row r="1452" spans="1:5" ht="38.25" x14ac:dyDescent="0.2">
      <c r="A1452" s="267">
        <v>150301</v>
      </c>
      <c r="B1452" s="267" t="s">
        <v>19</v>
      </c>
      <c r="C1452" s="267" t="s">
        <v>3278</v>
      </c>
      <c r="D1452" s="268" t="s">
        <v>54</v>
      </c>
      <c r="E1452" s="269">
        <v>70.48</v>
      </c>
    </row>
    <row r="1453" spans="1:5" ht="15" customHeight="1" x14ac:dyDescent="0.2">
      <c r="A1453" s="267">
        <v>150302</v>
      </c>
      <c r="B1453" s="267" t="s">
        <v>19</v>
      </c>
      <c r="C1453" s="267" t="s">
        <v>3279</v>
      </c>
      <c r="D1453" s="268" t="s">
        <v>54</v>
      </c>
      <c r="E1453" s="269">
        <v>157.63999999999999</v>
      </c>
    </row>
    <row r="1454" spans="1:5" ht="15" customHeight="1" x14ac:dyDescent="0.2">
      <c r="A1454" s="265">
        <v>1507</v>
      </c>
      <c r="B1454" s="267" t="s">
        <v>19</v>
      </c>
      <c r="C1454" s="390" t="s">
        <v>3280</v>
      </c>
      <c r="D1454" s="390"/>
      <c r="E1454" s="390"/>
    </row>
    <row r="1455" spans="1:5" ht="15" customHeight="1" x14ac:dyDescent="0.2">
      <c r="A1455" s="267">
        <v>150706</v>
      </c>
      <c r="B1455" s="267" t="s">
        <v>19</v>
      </c>
      <c r="C1455" s="267" t="s">
        <v>3281</v>
      </c>
      <c r="D1455" s="268" t="s">
        <v>1977</v>
      </c>
      <c r="E1455" s="270">
        <v>2215.79</v>
      </c>
    </row>
    <row r="1456" spans="1:5" ht="15" customHeight="1" x14ac:dyDescent="0.2">
      <c r="A1456" s="265">
        <v>1508</v>
      </c>
      <c r="B1456" s="267" t="s">
        <v>19</v>
      </c>
      <c r="C1456" s="390" t="s">
        <v>3282</v>
      </c>
      <c r="D1456" s="390"/>
      <c r="E1456" s="390"/>
    </row>
    <row r="1457" spans="1:5" ht="15" customHeight="1" x14ac:dyDescent="0.2">
      <c r="A1457" s="267">
        <v>150881</v>
      </c>
      <c r="B1457" s="267" t="s">
        <v>19</v>
      </c>
      <c r="C1457" s="267" t="s">
        <v>3283</v>
      </c>
      <c r="D1457" s="268" t="s">
        <v>1977</v>
      </c>
      <c r="E1457" s="269">
        <v>2.37</v>
      </c>
    </row>
    <row r="1458" spans="1:5" ht="15" customHeight="1" x14ac:dyDescent="0.2">
      <c r="A1458" s="265">
        <v>1530</v>
      </c>
      <c r="B1458" s="267" t="s">
        <v>19</v>
      </c>
      <c r="C1458" s="390" t="s">
        <v>391</v>
      </c>
      <c r="D1458" s="390"/>
      <c r="E1458" s="390"/>
    </row>
    <row r="1459" spans="1:5" ht="51" x14ac:dyDescent="0.2">
      <c r="A1459" s="267">
        <v>153068</v>
      </c>
      <c r="B1459" s="267" t="s">
        <v>19</v>
      </c>
      <c r="C1459" s="267" t="s">
        <v>3284</v>
      </c>
      <c r="D1459" s="268" t="s">
        <v>1977</v>
      </c>
      <c r="E1459" s="269">
        <v>5.16</v>
      </c>
    </row>
    <row r="1460" spans="1:5" ht="15" customHeight="1" x14ac:dyDescent="0.2">
      <c r="A1460" s="267">
        <v>153070</v>
      </c>
      <c r="B1460" s="267" t="s">
        <v>19</v>
      </c>
      <c r="C1460" s="267" t="s">
        <v>3285</v>
      </c>
      <c r="D1460" s="268" t="s">
        <v>1977</v>
      </c>
      <c r="E1460" s="269">
        <v>610.54999999999995</v>
      </c>
    </row>
    <row r="1461" spans="1:5" ht="15" customHeight="1" x14ac:dyDescent="0.2">
      <c r="A1461" s="265">
        <v>60</v>
      </c>
      <c r="B1461" s="267" t="s">
        <v>19</v>
      </c>
      <c r="C1461" s="390" t="s">
        <v>3286</v>
      </c>
      <c r="D1461" s="390"/>
      <c r="E1461" s="390"/>
    </row>
    <row r="1462" spans="1:5" ht="15" customHeight="1" x14ac:dyDescent="0.2">
      <c r="A1462" s="265">
        <v>6003</v>
      </c>
      <c r="B1462" s="267" t="s">
        <v>19</v>
      </c>
      <c r="C1462" s="390" t="s">
        <v>3287</v>
      </c>
      <c r="D1462" s="390"/>
      <c r="E1462" s="390"/>
    </row>
    <row r="1463" spans="1:5" x14ac:dyDescent="0.2">
      <c r="A1463" s="267">
        <v>600327</v>
      </c>
      <c r="B1463" s="267" t="s">
        <v>19</v>
      </c>
      <c r="C1463" s="267" t="s">
        <v>3288</v>
      </c>
      <c r="D1463" s="268" t="s">
        <v>1980</v>
      </c>
      <c r="E1463" s="269">
        <v>138.53</v>
      </c>
    </row>
    <row r="1464" spans="1:5" ht="15" customHeight="1" x14ac:dyDescent="0.2">
      <c r="A1464" s="265">
        <v>80</v>
      </c>
      <c r="B1464" s="267" t="s">
        <v>19</v>
      </c>
      <c r="C1464" s="390" t="s">
        <v>3289</v>
      </c>
      <c r="D1464" s="390"/>
      <c r="E1464" s="390"/>
    </row>
    <row r="1465" spans="1:5" ht="15" customHeight="1" x14ac:dyDescent="0.2">
      <c r="A1465" s="265">
        <v>8001</v>
      </c>
      <c r="B1465" s="267" t="s">
        <v>19</v>
      </c>
      <c r="C1465" s="390" t="s">
        <v>3290</v>
      </c>
      <c r="D1465" s="390"/>
      <c r="E1465" s="390"/>
    </row>
    <row r="1466" spans="1:5" x14ac:dyDescent="0.2">
      <c r="A1466" s="267">
        <v>800102</v>
      </c>
      <c r="B1466" s="267" t="s">
        <v>19</v>
      </c>
      <c r="C1466" s="267" t="s">
        <v>3291</v>
      </c>
      <c r="D1466" s="268" t="s">
        <v>2092</v>
      </c>
      <c r="E1466" s="269">
        <v>6.06</v>
      </c>
    </row>
    <row r="1467" spans="1:5" ht="15" customHeight="1" x14ac:dyDescent="0.2">
      <c r="A1467" s="267">
        <v>800103</v>
      </c>
      <c r="B1467" s="267" t="s">
        <v>19</v>
      </c>
      <c r="C1467" s="267" t="s">
        <v>3292</v>
      </c>
      <c r="D1467" s="268" t="s">
        <v>2092</v>
      </c>
      <c r="E1467" s="269">
        <v>6.04</v>
      </c>
    </row>
    <row r="1468" spans="1:5" ht="15" customHeight="1" x14ac:dyDescent="0.2">
      <c r="A1468" s="265">
        <v>8005</v>
      </c>
      <c r="B1468" s="267" t="s">
        <v>19</v>
      </c>
      <c r="C1468" s="390" t="s">
        <v>3293</v>
      </c>
      <c r="D1468" s="390"/>
      <c r="E1468" s="390"/>
    </row>
    <row r="1469" spans="1:5" ht="25.5" x14ac:dyDescent="0.2">
      <c r="A1469" s="267">
        <v>800560</v>
      </c>
      <c r="B1469" s="267" t="s">
        <v>19</v>
      </c>
      <c r="C1469" s="267" t="s">
        <v>3294</v>
      </c>
      <c r="D1469" s="268" t="s">
        <v>3295</v>
      </c>
      <c r="E1469" s="269">
        <v>6.32</v>
      </c>
    </row>
    <row r="1470" spans="1:5" ht="15" customHeight="1" x14ac:dyDescent="0.2">
      <c r="A1470" s="265">
        <v>82</v>
      </c>
      <c r="B1470" s="267" t="s">
        <v>19</v>
      </c>
      <c r="C1470" s="390" t="s">
        <v>3296</v>
      </c>
      <c r="D1470" s="390"/>
      <c r="E1470" s="390"/>
    </row>
    <row r="1471" spans="1:5" ht="15" customHeight="1" x14ac:dyDescent="0.2">
      <c r="A1471" s="265">
        <v>8201</v>
      </c>
      <c r="B1471" s="267" t="s">
        <v>19</v>
      </c>
      <c r="C1471" s="390" t="s">
        <v>3297</v>
      </c>
      <c r="D1471" s="390"/>
      <c r="E1471" s="390"/>
    </row>
    <row r="1472" spans="1:5" x14ac:dyDescent="0.2">
      <c r="A1472" s="267">
        <v>820101</v>
      </c>
      <c r="B1472" s="267" t="s">
        <v>19</v>
      </c>
      <c r="C1472" s="267" t="s">
        <v>3298</v>
      </c>
      <c r="D1472" s="268" t="s">
        <v>1977</v>
      </c>
      <c r="E1472" s="269">
        <v>83.43</v>
      </c>
    </row>
    <row r="1473" spans="1:5" x14ac:dyDescent="0.2">
      <c r="A1473" s="267">
        <v>820104</v>
      </c>
      <c r="B1473" s="267" t="s">
        <v>19</v>
      </c>
      <c r="C1473" s="267" t="s">
        <v>3299</v>
      </c>
      <c r="D1473" s="268" t="s">
        <v>1977</v>
      </c>
      <c r="E1473" s="269">
        <v>180.6</v>
      </c>
    </row>
    <row r="1474" spans="1:5" x14ac:dyDescent="0.2">
      <c r="A1474" s="267">
        <v>820106</v>
      </c>
      <c r="B1474" s="267" t="s">
        <v>19</v>
      </c>
      <c r="C1474" s="267" t="s">
        <v>3300</v>
      </c>
      <c r="D1474" s="268" t="s">
        <v>1977</v>
      </c>
      <c r="E1474" s="269">
        <v>26.97</v>
      </c>
    </row>
    <row r="1475" spans="1:5" ht="25.5" x14ac:dyDescent="0.2">
      <c r="A1475" s="267">
        <v>820113</v>
      </c>
      <c r="B1475" s="267" t="s">
        <v>19</v>
      </c>
      <c r="C1475" s="267" t="s">
        <v>3301</v>
      </c>
      <c r="D1475" s="268" t="s">
        <v>1977</v>
      </c>
      <c r="E1475" s="269">
        <v>20.97</v>
      </c>
    </row>
    <row r="1476" spans="1:5" x14ac:dyDescent="0.2">
      <c r="A1476" s="267">
        <v>820114</v>
      </c>
      <c r="B1476" s="267" t="s">
        <v>19</v>
      </c>
      <c r="C1476" s="267" t="s">
        <v>3302</v>
      </c>
      <c r="D1476" s="268" t="s">
        <v>1977</v>
      </c>
      <c r="E1476" s="269">
        <v>13.63</v>
      </c>
    </row>
    <row r="1477" spans="1:5" x14ac:dyDescent="0.2">
      <c r="A1477" s="267">
        <v>820115</v>
      </c>
      <c r="B1477" s="267" t="s">
        <v>19</v>
      </c>
      <c r="C1477" s="267" t="s">
        <v>3303</v>
      </c>
      <c r="D1477" s="268" t="s">
        <v>1977</v>
      </c>
      <c r="E1477" s="269">
        <v>56.53</v>
      </c>
    </row>
    <row r="1478" spans="1:5" ht="15" customHeight="1" x14ac:dyDescent="0.2">
      <c r="A1478" s="267">
        <v>820116</v>
      </c>
      <c r="B1478" s="267" t="s">
        <v>19</v>
      </c>
      <c r="C1478" s="267" t="s">
        <v>3304</v>
      </c>
      <c r="D1478" s="268" t="s">
        <v>1977</v>
      </c>
      <c r="E1478" s="269">
        <v>3.79</v>
      </c>
    </row>
    <row r="1479" spans="1:5" ht="15" customHeight="1" x14ac:dyDescent="0.2">
      <c r="A1479" s="267">
        <v>820117</v>
      </c>
      <c r="B1479" s="267" t="s">
        <v>19</v>
      </c>
      <c r="C1479" s="267" t="s">
        <v>3305</v>
      </c>
      <c r="D1479" s="268" t="s">
        <v>1977</v>
      </c>
      <c r="E1479" s="269">
        <v>15.44</v>
      </c>
    </row>
    <row r="1480" spans="1:5" x14ac:dyDescent="0.2">
      <c r="A1480" s="267">
        <v>820118</v>
      </c>
      <c r="B1480" s="267" t="s">
        <v>19</v>
      </c>
      <c r="C1480" s="267" t="s">
        <v>3306</v>
      </c>
      <c r="D1480" s="268" t="s">
        <v>1977</v>
      </c>
      <c r="E1480" s="269">
        <v>1.44</v>
      </c>
    </row>
    <row r="1481" spans="1:5" ht="15" customHeight="1" x14ac:dyDescent="0.2">
      <c r="A1481" s="265">
        <v>83</v>
      </c>
      <c r="B1481" s="267" t="s">
        <v>19</v>
      </c>
      <c r="C1481" s="390" t="s">
        <v>3307</v>
      </c>
      <c r="D1481" s="390"/>
      <c r="E1481" s="390"/>
    </row>
    <row r="1482" spans="1:5" ht="15" customHeight="1" x14ac:dyDescent="0.2">
      <c r="A1482" s="265">
        <v>8301</v>
      </c>
      <c r="B1482" s="267" t="s">
        <v>19</v>
      </c>
      <c r="C1482" s="390" t="s">
        <v>3308</v>
      </c>
      <c r="D1482" s="390"/>
      <c r="E1482" s="390"/>
    </row>
    <row r="1483" spans="1:5" x14ac:dyDescent="0.2">
      <c r="A1483" s="267">
        <v>830101</v>
      </c>
      <c r="B1483" s="267" t="s">
        <v>19</v>
      </c>
      <c r="C1483" s="267" t="s">
        <v>3309</v>
      </c>
      <c r="D1483" s="268" t="s">
        <v>1977</v>
      </c>
      <c r="E1483" s="269">
        <v>110.83</v>
      </c>
    </row>
    <row r="1484" spans="1:5" x14ac:dyDescent="0.2">
      <c r="A1484" s="267">
        <v>830102</v>
      </c>
      <c r="B1484" s="267" t="s">
        <v>19</v>
      </c>
      <c r="C1484" s="267" t="s">
        <v>3310</v>
      </c>
      <c r="D1484" s="268" t="s">
        <v>1977</v>
      </c>
      <c r="E1484" s="269">
        <v>44.77</v>
      </c>
    </row>
    <row r="1485" spans="1:5" x14ac:dyDescent="0.2">
      <c r="A1485" s="267">
        <v>830103</v>
      </c>
      <c r="B1485" s="267" t="s">
        <v>19</v>
      </c>
      <c r="C1485" s="267" t="s">
        <v>3311</v>
      </c>
      <c r="D1485" s="268" t="s">
        <v>1977</v>
      </c>
      <c r="E1485" s="269">
        <v>58.6</v>
      </c>
    </row>
    <row r="1486" spans="1:5" x14ac:dyDescent="0.2">
      <c r="A1486" s="267">
        <v>830104</v>
      </c>
      <c r="B1486" s="267" t="s">
        <v>19</v>
      </c>
      <c r="C1486" s="267" t="s">
        <v>3312</v>
      </c>
      <c r="D1486" s="268" t="s">
        <v>1977</v>
      </c>
      <c r="E1486" s="269">
        <v>88.19</v>
      </c>
    </row>
    <row r="1487" spans="1:5" x14ac:dyDescent="0.2">
      <c r="A1487" s="267">
        <v>830105</v>
      </c>
      <c r="B1487" s="267" t="s">
        <v>19</v>
      </c>
      <c r="C1487" s="267" t="s">
        <v>3313</v>
      </c>
      <c r="D1487" s="268" t="s">
        <v>1977</v>
      </c>
      <c r="E1487" s="269">
        <v>38.47</v>
      </c>
    </row>
    <row r="1488" spans="1:5" x14ac:dyDescent="0.2">
      <c r="A1488" s="267">
        <v>830106</v>
      </c>
      <c r="B1488" s="267" t="s">
        <v>19</v>
      </c>
      <c r="C1488" s="267" t="s">
        <v>3314</v>
      </c>
      <c r="D1488" s="268" t="s">
        <v>1977</v>
      </c>
      <c r="E1488" s="269">
        <v>35.46</v>
      </c>
    </row>
    <row r="1489" spans="1:5" x14ac:dyDescent="0.2">
      <c r="A1489" s="267">
        <v>830107</v>
      </c>
      <c r="B1489" s="267" t="s">
        <v>19</v>
      </c>
      <c r="C1489" s="267" t="s">
        <v>3315</v>
      </c>
      <c r="D1489" s="268" t="s">
        <v>1977</v>
      </c>
      <c r="E1489" s="269">
        <v>38.950000000000003</v>
      </c>
    </row>
    <row r="1490" spans="1:5" x14ac:dyDescent="0.2">
      <c r="A1490" s="267">
        <v>830108</v>
      </c>
      <c r="B1490" s="267" t="s">
        <v>19</v>
      </c>
      <c r="C1490" s="267" t="s">
        <v>3316</v>
      </c>
      <c r="D1490" s="268" t="s">
        <v>1977</v>
      </c>
      <c r="E1490" s="269">
        <v>148</v>
      </c>
    </row>
    <row r="1491" spans="1:5" ht="25.5" x14ac:dyDescent="0.2">
      <c r="A1491" s="267">
        <v>830109</v>
      </c>
      <c r="B1491" s="267" t="s">
        <v>19</v>
      </c>
      <c r="C1491" s="267" t="s">
        <v>3317</v>
      </c>
      <c r="D1491" s="268" t="s">
        <v>1977</v>
      </c>
      <c r="E1491" s="269">
        <v>54.44</v>
      </c>
    </row>
    <row r="1492" spans="1:5" x14ac:dyDescent="0.2">
      <c r="A1492" s="267">
        <v>830110</v>
      </c>
      <c r="B1492" s="267" t="s">
        <v>19</v>
      </c>
      <c r="C1492" s="267" t="s">
        <v>3318</v>
      </c>
      <c r="D1492" s="268" t="s">
        <v>1977</v>
      </c>
      <c r="E1492" s="269">
        <v>36.22</v>
      </c>
    </row>
    <row r="1493" spans="1:5" x14ac:dyDescent="0.2">
      <c r="A1493" s="267">
        <v>830111</v>
      </c>
      <c r="B1493" s="267" t="s">
        <v>19</v>
      </c>
      <c r="C1493" s="267" t="s">
        <v>3319</v>
      </c>
      <c r="D1493" s="268" t="s">
        <v>1977</v>
      </c>
      <c r="E1493" s="269">
        <v>75</v>
      </c>
    </row>
    <row r="1494" spans="1:5" ht="15" customHeight="1" x14ac:dyDescent="0.2">
      <c r="A1494" s="267">
        <v>830112</v>
      </c>
      <c r="B1494" s="267" t="s">
        <v>19</v>
      </c>
      <c r="C1494" s="267" t="s">
        <v>3320</v>
      </c>
      <c r="D1494" s="268" t="s">
        <v>1977</v>
      </c>
      <c r="E1494" s="269">
        <v>543.94000000000005</v>
      </c>
    </row>
    <row r="1495" spans="1:5" ht="15" customHeight="1" x14ac:dyDescent="0.2">
      <c r="A1495" s="267">
        <v>830113</v>
      </c>
      <c r="B1495" s="267" t="s">
        <v>19</v>
      </c>
      <c r="C1495" s="267" t="s">
        <v>3321</v>
      </c>
      <c r="D1495" s="268" t="s">
        <v>1977</v>
      </c>
      <c r="E1495" s="269">
        <v>574.66999999999996</v>
      </c>
    </row>
    <row r="1496" spans="1:5" x14ac:dyDescent="0.2">
      <c r="A1496" s="267">
        <v>830114</v>
      </c>
      <c r="B1496" s="267" t="s">
        <v>19</v>
      </c>
      <c r="C1496" s="267" t="s">
        <v>3322</v>
      </c>
      <c r="D1496" s="268" t="s">
        <v>1977</v>
      </c>
      <c r="E1496" s="269">
        <v>210.53</v>
      </c>
    </row>
    <row r="1497" spans="1:5" ht="15" customHeight="1" x14ac:dyDescent="0.2">
      <c r="A1497" s="265">
        <v>93</v>
      </c>
      <c r="B1497" s="267" t="s">
        <v>19</v>
      </c>
      <c r="C1497" s="390" t="s">
        <v>3323</v>
      </c>
      <c r="D1497" s="390"/>
      <c r="E1497" s="390"/>
    </row>
    <row r="1498" spans="1:5" ht="15" customHeight="1" x14ac:dyDescent="0.2">
      <c r="A1498" s="265">
        <v>9302</v>
      </c>
      <c r="B1498" s="267" t="s">
        <v>19</v>
      </c>
      <c r="C1498" s="390" t="s">
        <v>3324</v>
      </c>
      <c r="D1498" s="390"/>
      <c r="E1498" s="390"/>
    </row>
    <row r="1499" spans="1:5" ht="38.25" x14ac:dyDescent="0.2">
      <c r="A1499" s="267">
        <v>930213</v>
      </c>
      <c r="B1499" s="267" t="s">
        <v>19</v>
      </c>
      <c r="C1499" s="267" t="s">
        <v>3325</v>
      </c>
      <c r="D1499" s="268" t="s">
        <v>1977</v>
      </c>
      <c r="E1499" s="269">
        <v>937.33</v>
      </c>
    </row>
    <row r="1500" spans="1:5" ht="38.25" x14ac:dyDescent="0.2">
      <c r="A1500" s="267">
        <v>930214</v>
      </c>
      <c r="B1500" s="267" t="s">
        <v>19</v>
      </c>
      <c r="C1500" s="267" t="s">
        <v>3326</v>
      </c>
      <c r="D1500" s="268" t="s">
        <v>1977</v>
      </c>
      <c r="E1500" s="270">
        <v>1921.33</v>
      </c>
    </row>
    <row r="1501" spans="1:5" ht="38.25" x14ac:dyDescent="0.2">
      <c r="A1501" s="267">
        <v>930218</v>
      </c>
      <c r="B1501" s="267" t="s">
        <v>19</v>
      </c>
      <c r="C1501" s="267" t="s">
        <v>3327</v>
      </c>
      <c r="D1501" s="268" t="s">
        <v>1977</v>
      </c>
      <c r="E1501" s="269">
        <v>818.33</v>
      </c>
    </row>
    <row r="1502" spans="1:5" ht="38.25" x14ac:dyDescent="0.2">
      <c r="A1502" s="267">
        <v>930219</v>
      </c>
      <c r="B1502" s="267" t="s">
        <v>19</v>
      </c>
      <c r="C1502" s="267" t="s">
        <v>3328</v>
      </c>
      <c r="D1502" s="268" t="s">
        <v>1977</v>
      </c>
      <c r="E1502" s="269">
        <v>882.33</v>
      </c>
    </row>
    <row r="1503" spans="1:5" ht="15" customHeight="1" x14ac:dyDescent="0.2">
      <c r="A1503" s="267">
        <v>930220</v>
      </c>
      <c r="B1503" s="267" t="s">
        <v>19</v>
      </c>
      <c r="C1503" s="267" t="s">
        <v>3329</v>
      </c>
      <c r="D1503" s="268" t="s">
        <v>1977</v>
      </c>
      <c r="E1503" s="270">
        <v>1092</v>
      </c>
    </row>
    <row r="1504" spans="1:5" ht="15" customHeight="1" x14ac:dyDescent="0.2">
      <c r="A1504" s="267">
        <v>930226</v>
      </c>
      <c r="B1504" s="267" t="s">
        <v>19</v>
      </c>
      <c r="C1504" s="267" t="s">
        <v>3330</v>
      </c>
      <c r="D1504" s="268" t="s">
        <v>1977</v>
      </c>
      <c r="E1504" s="270">
        <v>7145</v>
      </c>
    </row>
    <row r="1505" spans="1:5" ht="38.25" x14ac:dyDescent="0.2">
      <c r="A1505" s="267">
        <v>930235</v>
      </c>
      <c r="B1505" s="267" t="s">
        <v>19</v>
      </c>
      <c r="C1505" s="267" t="s">
        <v>3331</v>
      </c>
      <c r="D1505" s="268" t="s">
        <v>1977</v>
      </c>
      <c r="E1505" s="269">
        <v>246.86</v>
      </c>
    </row>
    <row r="1506" spans="1:5" ht="15" customHeight="1" x14ac:dyDescent="0.2">
      <c r="A1506" s="265">
        <v>95</v>
      </c>
      <c r="B1506" s="267" t="s">
        <v>19</v>
      </c>
      <c r="C1506" s="390" t="s">
        <v>3332</v>
      </c>
      <c r="D1506" s="390"/>
      <c r="E1506" s="390"/>
    </row>
    <row r="1507" spans="1:5" ht="15" customHeight="1" x14ac:dyDescent="0.2">
      <c r="A1507" s="265">
        <v>9501</v>
      </c>
      <c r="B1507" s="267" t="s">
        <v>19</v>
      </c>
      <c r="C1507" s="390" t="s">
        <v>3333</v>
      </c>
      <c r="D1507" s="390"/>
      <c r="E1507" s="390"/>
    </row>
    <row r="1508" spans="1:5" ht="15" customHeight="1" x14ac:dyDescent="0.2">
      <c r="A1508" s="267">
        <v>950101</v>
      </c>
      <c r="B1508" s="267" t="s">
        <v>19</v>
      </c>
      <c r="C1508" s="267" t="s">
        <v>3334</v>
      </c>
      <c r="D1508" s="268" t="s">
        <v>1924</v>
      </c>
      <c r="E1508" s="269">
        <v>3.42</v>
      </c>
    </row>
    <row r="1509" spans="1:5" ht="15" customHeight="1" x14ac:dyDescent="0.2">
      <c r="A1509" s="267">
        <v>950102</v>
      </c>
      <c r="B1509" s="267" t="s">
        <v>19</v>
      </c>
      <c r="C1509" s="267" t="s">
        <v>3335</v>
      </c>
      <c r="D1509" s="268" t="s">
        <v>1924</v>
      </c>
      <c r="E1509" s="269">
        <v>10.85</v>
      </c>
    </row>
    <row r="1510" spans="1:5" ht="15" x14ac:dyDescent="0.25">
      <c r="A1510" s="262" t="s">
        <v>412</v>
      </c>
      <c r="B1510" s="267" t="s">
        <v>19</v>
      </c>
      <c r="C1510" s="262" t="s">
        <v>415</v>
      </c>
      <c r="D1510" s="264" t="s">
        <v>1919</v>
      </c>
      <c r="E1510" s="264" t="s">
        <v>3336</v>
      </c>
    </row>
    <row r="1511" spans="1:5" ht="15" customHeight="1" x14ac:dyDescent="0.2">
      <c r="A1511" s="265">
        <v>8</v>
      </c>
      <c r="B1511" s="267" t="s">
        <v>19</v>
      </c>
      <c r="C1511" s="390" t="s">
        <v>3337</v>
      </c>
      <c r="D1511" s="390"/>
      <c r="E1511" s="390"/>
    </row>
    <row r="1512" spans="1:5" ht="15" customHeight="1" x14ac:dyDescent="0.2">
      <c r="A1512" s="265">
        <v>802</v>
      </c>
      <c r="B1512" s="267" t="s">
        <v>19</v>
      </c>
      <c r="C1512" s="390" t="s">
        <v>3338</v>
      </c>
      <c r="D1512" s="390"/>
      <c r="E1512" s="390"/>
    </row>
    <row r="1513" spans="1:5" ht="25.5" x14ac:dyDescent="0.2">
      <c r="A1513" s="267">
        <v>80201</v>
      </c>
      <c r="B1513" s="267" t="s">
        <v>19</v>
      </c>
      <c r="C1513" s="267" t="s">
        <v>3339</v>
      </c>
      <c r="D1513" s="268" t="s">
        <v>1924</v>
      </c>
      <c r="E1513" s="269">
        <v>2.25</v>
      </c>
    </row>
    <row r="1514" spans="1:5" ht="15" customHeight="1" x14ac:dyDescent="0.2">
      <c r="A1514" s="267">
        <v>80202</v>
      </c>
      <c r="B1514" s="267" t="s">
        <v>19</v>
      </c>
      <c r="C1514" s="267" t="s">
        <v>3340</v>
      </c>
      <c r="D1514" s="268" t="s">
        <v>1924</v>
      </c>
      <c r="E1514" s="269">
        <v>2.25</v>
      </c>
    </row>
    <row r="1515" spans="1:5" ht="15" customHeight="1" x14ac:dyDescent="0.2">
      <c r="A1515" s="265">
        <v>804</v>
      </c>
      <c r="B1515" s="267" t="s">
        <v>19</v>
      </c>
      <c r="C1515" s="390" t="s">
        <v>3341</v>
      </c>
      <c r="D1515" s="390"/>
      <c r="E1515" s="390"/>
    </row>
    <row r="1516" spans="1:5" ht="15" customHeight="1" x14ac:dyDescent="0.2">
      <c r="A1516" s="267">
        <v>80425</v>
      </c>
      <c r="B1516" s="267" t="s">
        <v>19</v>
      </c>
      <c r="C1516" s="267" t="s">
        <v>3342</v>
      </c>
      <c r="D1516" s="268" t="s">
        <v>1977</v>
      </c>
      <c r="E1516" s="269">
        <v>289.42</v>
      </c>
    </row>
    <row r="1517" spans="1:5" ht="15" customHeight="1" x14ac:dyDescent="0.2">
      <c r="A1517" s="265">
        <v>807</v>
      </c>
      <c r="B1517" s="267" t="s">
        <v>19</v>
      </c>
      <c r="C1517" s="390" t="s">
        <v>3343</v>
      </c>
      <c r="D1517" s="390"/>
      <c r="E1517" s="390"/>
    </row>
    <row r="1518" spans="1:5" ht="25.5" x14ac:dyDescent="0.2">
      <c r="A1518" s="267">
        <v>80731</v>
      </c>
      <c r="B1518" s="267" t="s">
        <v>19</v>
      </c>
      <c r="C1518" s="267" t="s">
        <v>3344</v>
      </c>
      <c r="D1518" s="268" t="s">
        <v>1977</v>
      </c>
      <c r="E1518" s="270">
        <v>68845</v>
      </c>
    </row>
    <row r="1519" spans="1:5" ht="63.75" x14ac:dyDescent="0.2">
      <c r="A1519" s="267">
        <v>80734</v>
      </c>
      <c r="B1519" s="267" t="s">
        <v>19</v>
      </c>
      <c r="C1519" s="267" t="s">
        <v>3345</v>
      </c>
      <c r="D1519" s="268" t="s">
        <v>3346</v>
      </c>
      <c r="E1519" s="270">
        <v>2491030.2799999998</v>
      </c>
    </row>
    <row r="1520" spans="1:5" ht="15" customHeight="1" x14ac:dyDescent="0.2">
      <c r="A1520" s="265">
        <v>811</v>
      </c>
      <c r="B1520" s="267" t="s">
        <v>19</v>
      </c>
      <c r="C1520" s="390" t="s">
        <v>3347</v>
      </c>
      <c r="D1520" s="390"/>
      <c r="E1520" s="390"/>
    </row>
    <row r="1521" spans="1:5" ht="63.75" x14ac:dyDescent="0.2">
      <c r="A1521" s="267">
        <v>81115</v>
      </c>
      <c r="B1521" s="267" t="s">
        <v>19</v>
      </c>
      <c r="C1521" s="267" t="s">
        <v>3348</v>
      </c>
      <c r="D1521" s="268" t="s">
        <v>1977</v>
      </c>
      <c r="E1521" s="270">
        <v>4625</v>
      </c>
    </row>
    <row r="1522" spans="1:5" ht="76.5" x14ac:dyDescent="0.2">
      <c r="A1522" s="267">
        <v>81116</v>
      </c>
      <c r="B1522" s="267" t="s">
        <v>19</v>
      </c>
      <c r="C1522" s="267" t="s">
        <v>3349</v>
      </c>
      <c r="D1522" s="268" t="s">
        <v>1977</v>
      </c>
      <c r="E1522" s="270">
        <v>565808.09</v>
      </c>
    </row>
    <row r="1523" spans="1:5" ht="38.25" x14ac:dyDescent="0.2">
      <c r="A1523" s="267">
        <v>81117</v>
      </c>
      <c r="B1523" s="267" t="s">
        <v>19</v>
      </c>
      <c r="C1523" s="267" t="s">
        <v>3350</v>
      </c>
      <c r="D1523" s="268" t="s">
        <v>1977</v>
      </c>
      <c r="E1523" s="270">
        <v>64766.68</v>
      </c>
    </row>
    <row r="1524" spans="1:5" ht="51" x14ac:dyDescent="0.2">
      <c r="A1524" s="267">
        <v>81121</v>
      </c>
      <c r="B1524" s="267" t="s">
        <v>19</v>
      </c>
      <c r="C1524" s="267" t="s">
        <v>3351</v>
      </c>
      <c r="D1524" s="268" t="s">
        <v>1977</v>
      </c>
      <c r="E1524" s="270">
        <v>3449.3</v>
      </c>
    </row>
    <row r="1525" spans="1:5" ht="114.75" x14ac:dyDescent="0.2">
      <c r="A1525" s="267">
        <v>81124</v>
      </c>
      <c r="B1525" s="267" t="s">
        <v>19</v>
      </c>
      <c r="C1525" s="267" t="s">
        <v>3352</v>
      </c>
      <c r="D1525" s="268" t="s">
        <v>1977</v>
      </c>
      <c r="E1525" s="270">
        <v>143750</v>
      </c>
    </row>
    <row r="1526" spans="1:5" ht="63.75" x14ac:dyDescent="0.2">
      <c r="A1526" s="267">
        <v>81126</v>
      </c>
      <c r="B1526" s="267" t="s">
        <v>19</v>
      </c>
      <c r="C1526" s="267" t="s">
        <v>3353</v>
      </c>
      <c r="D1526" s="268" t="s">
        <v>1977</v>
      </c>
      <c r="E1526" s="270">
        <v>708750</v>
      </c>
    </row>
    <row r="1527" spans="1:5" ht="63.75" x14ac:dyDescent="0.2">
      <c r="A1527" s="267">
        <v>81128</v>
      </c>
      <c r="B1527" s="267" t="s">
        <v>19</v>
      </c>
      <c r="C1527" s="267" t="s">
        <v>3354</v>
      </c>
      <c r="D1527" s="268" t="s">
        <v>1977</v>
      </c>
      <c r="E1527" s="270">
        <v>13399.71</v>
      </c>
    </row>
    <row r="1528" spans="1:5" ht="51" x14ac:dyDescent="0.2">
      <c r="A1528" s="267">
        <v>81129</v>
      </c>
      <c r="B1528" s="267" t="s">
        <v>19</v>
      </c>
      <c r="C1528" s="267" t="s">
        <v>3355</v>
      </c>
      <c r="D1528" s="268" t="s">
        <v>3346</v>
      </c>
      <c r="E1528" s="270">
        <v>14951.22</v>
      </c>
    </row>
    <row r="1529" spans="1:5" ht="102" x14ac:dyDescent="0.2">
      <c r="A1529" s="267">
        <v>81133</v>
      </c>
      <c r="B1529" s="267" t="s">
        <v>19</v>
      </c>
      <c r="C1529" s="267" t="s">
        <v>3356</v>
      </c>
      <c r="D1529" s="268" t="s">
        <v>3346</v>
      </c>
      <c r="E1529" s="270">
        <v>414878.04</v>
      </c>
    </row>
    <row r="1530" spans="1:5" ht="51" x14ac:dyDescent="0.2">
      <c r="A1530" s="267">
        <v>81134</v>
      </c>
      <c r="B1530" s="267" t="s">
        <v>19</v>
      </c>
      <c r="C1530" s="267" t="s">
        <v>3357</v>
      </c>
      <c r="D1530" s="268" t="s">
        <v>3346</v>
      </c>
      <c r="E1530" s="270">
        <v>71720.820000000007</v>
      </c>
    </row>
    <row r="1531" spans="1:5" ht="76.5" x14ac:dyDescent="0.2">
      <c r="A1531" s="267">
        <v>81135</v>
      </c>
      <c r="B1531" s="267" t="s">
        <v>19</v>
      </c>
      <c r="C1531" s="267" t="s">
        <v>3358</v>
      </c>
      <c r="D1531" s="268" t="s">
        <v>3346</v>
      </c>
      <c r="E1531" s="270">
        <v>498450</v>
      </c>
    </row>
    <row r="1532" spans="1:5" ht="63.75" x14ac:dyDescent="0.2">
      <c r="A1532" s="267">
        <v>81149</v>
      </c>
      <c r="B1532" s="267" t="s">
        <v>19</v>
      </c>
      <c r="C1532" s="267" t="s">
        <v>3359</v>
      </c>
      <c r="D1532" s="268" t="s">
        <v>1977</v>
      </c>
      <c r="E1532" s="270">
        <v>10641.75</v>
      </c>
    </row>
    <row r="1533" spans="1:5" ht="76.5" x14ac:dyDescent="0.2">
      <c r="A1533" s="267">
        <v>81150</v>
      </c>
      <c r="B1533" s="267" t="s">
        <v>19</v>
      </c>
      <c r="C1533" s="267" t="s">
        <v>3360</v>
      </c>
      <c r="D1533" s="268" t="s">
        <v>1977</v>
      </c>
      <c r="E1533" s="270">
        <v>2424.9</v>
      </c>
    </row>
    <row r="1534" spans="1:5" ht="15" x14ac:dyDescent="0.25">
      <c r="A1534" s="262" t="s">
        <v>412</v>
      </c>
      <c r="B1534" s="267" t="s">
        <v>19</v>
      </c>
      <c r="C1534" s="262" t="s">
        <v>415</v>
      </c>
      <c r="D1534" s="264" t="s">
        <v>1919</v>
      </c>
      <c r="E1534" s="264" t="s">
        <v>1920</v>
      </c>
    </row>
    <row r="1535" spans="1:5" ht="15" customHeight="1" x14ac:dyDescent="0.2">
      <c r="A1535" s="265">
        <v>21</v>
      </c>
      <c r="B1535" s="267" t="s">
        <v>19</v>
      </c>
      <c r="C1535" s="390" t="s">
        <v>3361</v>
      </c>
      <c r="D1535" s="390"/>
      <c r="E1535" s="390"/>
    </row>
    <row r="1536" spans="1:5" ht="15" customHeight="1" x14ac:dyDescent="0.2">
      <c r="A1536" s="265">
        <v>2101</v>
      </c>
      <c r="B1536" s="267" t="s">
        <v>19</v>
      </c>
      <c r="C1536" s="390" t="s">
        <v>3362</v>
      </c>
      <c r="D1536" s="390"/>
      <c r="E1536" s="390"/>
    </row>
    <row r="1537" spans="1:5" ht="63.75" x14ac:dyDescent="0.2">
      <c r="A1537" s="267">
        <v>210101</v>
      </c>
      <c r="B1537" s="267" t="s">
        <v>19</v>
      </c>
      <c r="C1537" s="267" t="s">
        <v>3363</v>
      </c>
      <c r="D1537" s="268" t="s">
        <v>2012</v>
      </c>
      <c r="E1537" s="269">
        <v>144</v>
      </c>
    </row>
    <row r="1538" spans="1:5" ht="76.5" x14ac:dyDescent="0.2">
      <c r="A1538" s="267">
        <v>210102</v>
      </c>
      <c r="B1538" s="267" t="s">
        <v>19</v>
      </c>
      <c r="C1538" s="267" t="s">
        <v>3364</v>
      </c>
      <c r="D1538" s="268" t="s">
        <v>3346</v>
      </c>
      <c r="E1538" s="269">
        <v>445.5</v>
      </c>
    </row>
    <row r="1539" spans="1:5" x14ac:dyDescent="0.2">
      <c r="A1539" s="271">
        <v>45333</v>
      </c>
      <c r="B1539" s="271" t="s">
        <v>290</v>
      </c>
      <c r="C1539" s="272" t="s">
        <v>3365</v>
      </c>
      <c r="D1539" s="271" t="s">
        <v>1977</v>
      </c>
      <c r="E1539" s="273">
        <v>61.3</v>
      </c>
    </row>
    <row r="1540" spans="1:5" x14ac:dyDescent="0.2">
      <c r="A1540" s="271">
        <v>11270</v>
      </c>
      <c r="B1540" s="271" t="s">
        <v>290</v>
      </c>
      <c r="C1540" s="272" t="s">
        <v>3366</v>
      </c>
      <c r="D1540" s="271" t="s">
        <v>1977</v>
      </c>
      <c r="E1540" s="273"/>
    </row>
    <row r="1541" spans="1:5" x14ac:dyDescent="0.2">
      <c r="A1541" s="271">
        <v>412</v>
      </c>
      <c r="B1541" s="271" t="s">
        <v>290</v>
      </c>
      <c r="C1541" s="272" t="s">
        <v>3367</v>
      </c>
      <c r="D1541" s="271" t="s">
        <v>1977</v>
      </c>
      <c r="E1541" s="273">
        <v>1.33</v>
      </c>
    </row>
    <row r="1542" spans="1:5" x14ac:dyDescent="0.2">
      <c r="A1542" s="271">
        <v>414</v>
      </c>
      <c r="B1542" s="271" t="s">
        <v>290</v>
      </c>
      <c r="C1542" s="272" t="s">
        <v>3368</v>
      </c>
      <c r="D1542" s="271" t="s">
        <v>1977</v>
      </c>
      <c r="E1542" s="273">
        <v>0.08</v>
      </c>
    </row>
    <row r="1543" spans="1:5" x14ac:dyDescent="0.2">
      <c r="A1543" s="271">
        <v>410</v>
      </c>
      <c r="B1543" s="271" t="s">
        <v>290</v>
      </c>
      <c r="C1543" s="272" t="s">
        <v>3369</v>
      </c>
      <c r="D1543" s="271" t="s">
        <v>1977</v>
      </c>
      <c r="E1543" s="273">
        <v>0.2</v>
      </c>
    </row>
    <row r="1544" spans="1:5" x14ac:dyDescent="0.2">
      <c r="A1544" s="271">
        <v>411</v>
      </c>
      <c r="B1544" s="271" t="s">
        <v>290</v>
      </c>
      <c r="C1544" s="272" t="s">
        <v>3370</v>
      </c>
      <c r="D1544" s="271" t="s">
        <v>1977</v>
      </c>
      <c r="E1544" s="273">
        <v>0.26</v>
      </c>
    </row>
    <row r="1545" spans="1:5" x14ac:dyDescent="0.2">
      <c r="A1545" s="271">
        <v>408</v>
      </c>
      <c r="B1545" s="271" t="s">
        <v>290</v>
      </c>
      <c r="C1545" s="272" t="s">
        <v>3371</v>
      </c>
      <c r="D1545" s="271" t="s">
        <v>1977</v>
      </c>
      <c r="E1545" s="273">
        <v>1.29</v>
      </c>
    </row>
    <row r="1546" spans="1:5" x14ac:dyDescent="0.2">
      <c r="A1546" s="271">
        <v>39131</v>
      </c>
      <c r="B1546" s="271" t="s">
        <v>290</v>
      </c>
      <c r="C1546" s="272" t="s">
        <v>3372</v>
      </c>
      <c r="D1546" s="271" t="s">
        <v>1977</v>
      </c>
      <c r="E1546" s="273">
        <v>3.94</v>
      </c>
    </row>
    <row r="1547" spans="1:5" x14ac:dyDescent="0.2">
      <c r="A1547" s="271">
        <v>394</v>
      </c>
      <c r="B1547" s="271" t="s">
        <v>290</v>
      </c>
      <c r="C1547" s="272" t="s">
        <v>3373</v>
      </c>
      <c r="D1547" s="271" t="s">
        <v>1977</v>
      </c>
      <c r="E1547" s="273">
        <v>3.99</v>
      </c>
    </row>
    <row r="1548" spans="1:5" x14ac:dyDescent="0.2">
      <c r="A1548" s="271">
        <v>39130</v>
      </c>
      <c r="B1548" s="271" t="s">
        <v>290</v>
      </c>
      <c r="C1548" s="272" t="s">
        <v>3374</v>
      </c>
      <c r="D1548" s="271" t="s">
        <v>1977</v>
      </c>
      <c r="E1548" s="273">
        <v>3.6</v>
      </c>
    </row>
    <row r="1549" spans="1:5" x14ac:dyDescent="0.2">
      <c r="A1549" s="271">
        <v>395</v>
      </c>
      <c r="B1549" s="271" t="s">
        <v>290</v>
      </c>
      <c r="C1549" s="272" t="s">
        <v>3375</v>
      </c>
      <c r="D1549" s="271" t="s">
        <v>1977</v>
      </c>
      <c r="E1549" s="273">
        <v>3.85</v>
      </c>
    </row>
    <row r="1550" spans="1:5" x14ac:dyDescent="0.2">
      <c r="A1550" s="271">
        <v>39129</v>
      </c>
      <c r="B1550" s="271" t="s">
        <v>290</v>
      </c>
      <c r="C1550" s="272" t="s">
        <v>3376</v>
      </c>
      <c r="D1550" s="271" t="s">
        <v>1977</v>
      </c>
      <c r="E1550" s="273">
        <v>2.2200000000000002</v>
      </c>
    </row>
    <row r="1551" spans="1:5" x14ac:dyDescent="0.2">
      <c r="A1551" s="271">
        <v>393</v>
      </c>
      <c r="B1551" s="271" t="s">
        <v>290</v>
      </c>
      <c r="C1551" s="272" t="s">
        <v>3377</v>
      </c>
      <c r="D1551" s="271" t="s">
        <v>1977</v>
      </c>
      <c r="E1551" s="273">
        <v>2.3199999999999998</v>
      </c>
    </row>
    <row r="1552" spans="1:5" x14ac:dyDescent="0.2">
      <c r="A1552" s="271">
        <v>39127</v>
      </c>
      <c r="B1552" s="271" t="s">
        <v>290</v>
      </c>
      <c r="C1552" s="272" t="s">
        <v>3378</v>
      </c>
      <c r="D1552" s="271" t="s">
        <v>1977</v>
      </c>
      <c r="E1552" s="273">
        <v>1.9</v>
      </c>
    </row>
    <row r="1553" spans="1:5" x14ac:dyDescent="0.2">
      <c r="A1553" s="271">
        <v>392</v>
      </c>
      <c r="B1553" s="271" t="s">
        <v>290</v>
      </c>
      <c r="C1553" s="272" t="s">
        <v>3379</v>
      </c>
      <c r="D1553" s="271" t="s">
        <v>1977</v>
      </c>
      <c r="E1553" s="273">
        <v>1.94</v>
      </c>
    </row>
    <row r="1554" spans="1:5" x14ac:dyDescent="0.2">
      <c r="A1554" s="271">
        <v>39133</v>
      </c>
      <c r="B1554" s="271" t="s">
        <v>290</v>
      </c>
      <c r="C1554" s="272" t="s">
        <v>3380</v>
      </c>
      <c r="D1554" s="271" t="s">
        <v>1977</v>
      </c>
      <c r="E1554" s="273">
        <v>5.18</v>
      </c>
    </row>
    <row r="1555" spans="1:5" x14ac:dyDescent="0.2">
      <c r="A1555" s="271">
        <v>397</v>
      </c>
      <c r="B1555" s="271" t="s">
        <v>290</v>
      </c>
      <c r="C1555" s="272" t="s">
        <v>3381</v>
      </c>
      <c r="D1555" s="271" t="s">
        <v>1977</v>
      </c>
      <c r="E1555" s="273">
        <v>5.72</v>
      </c>
    </row>
    <row r="1556" spans="1:5" x14ac:dyDescent="0.2">
      <c r="A1556" s="271">
        <v>39132</v>
      </c>
      <c r="B1556" s="271" t="s">
        <v>290</v>
      </c>
      <c r="C1556" s="272" t="s">
        <v>3382</v>
      </c>
      <c r="D1556" s="271" t="s">
        <v>1977</v>
      </c>
      <c r="E1556" s="273">
        <v>4.1399999999999997</v>
      </c>
    </row>
    <row r="1557" spans="1:5" x14ac:dyDescent="0.2">
      <c r="A1557" s="271">
        <v>396</v>
      </c>
      <c r="B1557" s="271" t="s">
        <v>290</v>
      </c>
      <c r="C1557" s="272" t="s">
        <v>3383</v>
      </c>
      <c r="D1557" s="271" t="s">
        <v>1977</v>
      </c>
      <c r="E1557" s="273">
        <v>4.4400000000000004</v>
      </c>
    </row>
    <row r="1558" spans="1:5" x14ac:dyDescent="0.2">
      <c r="A1558" s="271">
        <v>39135</v>
      </c>
      <c r="B1558" s="271" t="s">
        <v>290</v>
      </c>
      <c r="C1558" s="272" t="s">
        <v>3384</v>
      </c>
      <c r="D1558" s="271" t="s">
        <v>1977</v>
      </c>
      <c r="E1558" s="273">
        <v>8.2899999999999991</v>
      </c>
    </row>
    <row r="1559" spans="1:5" x14ac:dyDescent="0.2">
      <c r="A1559" s="271">
        <v>39134</v>
      </c>
      <c r="B1559" s="271" t="s">
        <v>290</v>
      </c>
      <c r="C1559" s="272" t="s">
        <v>3385</v>
      </c>
      <c r="D1559" s="271" t="s">
        <v>1977</v>
      </c>
      <c r="E1559" s="273">
        <v>6.91</v>
      </c>
    </row>
    <row r="1560" spans="1:5" x14ac:dyDescent="0.2">
      <c r="A1560" s="271">
        <v>398</v>
      </c>
      <c r="B1560" s="271" t="s">
        <v>290</v>
      </c>
      <c r="C1560" s="272" t="s">
        <v>3386</v>
      </c>
      <c r="D1560" s="271" t="s">
        <v>1977</v>
      </c>
      <c r="E1560" s="273">
        <v>6.36</v>
      </c>
    </row>
    <row r="1561" spans="1:5" x14ac:dyDescent="0.2">
      <c r="A1561" s="271">
        <v>39128</v>
      </c>
      <c r="B1561" s="271" t="s">
        <v>290</v>
      </c>
      <c r="C1561" s="272" t="s">
        <v>3387</v>
      </c>
      <c r="D1561" s="271" t="s">
        <v>1977</v>
      </c>
      <c r="E1561" s="273">
        <v>2.0699999999999998</v>
      </c>
    </row>
    <row r="1562" spans="1:5" x14ac:dyDescent="0.2">
      <c r="A1562" s="271">
        <v>400</v>
      </c>
      <c r="B1562" s="271" t="s">
        <v>290</v>
      </c>
      <c r="C1562" s="272" t="s">
        <v>3388</v>
      </c>
      <c r="D1562" s="271" t="s">
        <v>1977</v>
      </c>
      <c r="E1562" s="273">
        <v>2.02</v>
      </c>
    </row>
    <row r="1563" spans="1:5" x14ac:dyDescent="0.2">
      <c r="A1563" s="271">
        <v>39125</v>
      </c>
      <c r="B1563" s="271" t="s">
        <v>290</v>
      </c>
      <c r="C1563" s="272" t="s">
        <v>3389</v>
      </c>
      <c r="D1563" s="271" t="s">
        <v>1977</v>
      </c>
      <c r="E1563" s="273">
        <v>2.0699999999999998</v>
      </c>
    </row>
    <row r="1564" spans="1:5" x14ac:dyDescent="0.2">
      <c r="A1564" s="271">
        <v>39126</v>
      </c>
      <c r="B1564" s="271" t="s">
        <v>290</v>
      </c>
      <c r="C1564" s="272" t="s">
        <v>3390</v>
      </c>
      <c r="D1564" s="271" t="s">
        <v>1977</v>
      </c>
      <c r="E1564" s="273">
        <v>9.32</v>
      </c>
    </row>
    <row r="1565" spans="1:5" x14ac:dyDescent="0.2">
      <c r="A1565" s="271">
        <v>399</v>
      </c>
      <c r="B1565" s="271" t="s">
        <v>290</v>
      </c>
      <c r="C1565" s="272" t="s">
        <v>3391</v>
      </c>
      <c r="D1565" s="271" t="s">
        <v>1977</v>
      </c>
      <c r="E1565" s="273">
        <v>8.2100000000000009</v>
      </c>
    </row>
    <row r="1566" spans="1:5" x14ac:dyDescent="0.2">
      <c r="A1566" s="271">
        <v>39158</v>
      </c>
      <c r="B1566" s="271" t="s">
        <v>290</v>
      </c>
      <c r="C1566" s="272" t="s">
        <v>3392</v>
      </c>
      <c r="D1566" s="271" t="s">
        <v>1977</v>
      </c>
      <c r="E1566" s="273">
        <v>22.06</v>
      </c>
    </row>
    <row r="1567" spans="1:5" x14ac:dyDescent="0.2">
      <c r="A1567" s="271">
        <v>39141</v>
      </c>
      <c r="B1567" s="271" t="s">
        <v>290</v>
      </c>
      <c r="C1567" s="272" t="s">
        <v>3393</v>
      </c>
      <c r="D1567" s="271" t="s">
        <v>1977</v>
      </c>
      <c r="E1567" s="273">
        <v>1.6</v>
      </c>
    </row>
    <row r="1568" spans="1:5" x14ac:dyDescent="0.2">
      <c r="A1568" s="271">
        <v>39140</v>
      </c>
      <c r="B1568" s="271" t="s">
        <v>290</v>
      </c>
      <c r="C1568" s="272" t="s">
        <v>3394</v>
      </c>
      <c r="D1568" s="271" t="s">
        <v>1977</v>
      </c>
      <c r="E1568" s="273">
        <v>1.45</v>
      </c>
    </row>
    <row r="1569" spans="1:5" x14ac:dyDescent="0.2">
      <c r="A1569" s="271">
        <v>39139</v>
      </c>
      <c r="B1569" s="271" t="s">
        <v>290</v>
      </c>
      <c r="C1569" s="272" t="s">
        <v>3395</v>
      </c>
      <c r="D1569" s="271" t="s">
        <v>1977</v>
      </c>
      <c r="E1569" s="273">
        <v>1.2</v>
      </c>
    </row>
    <row r="1570" spans="1:5" x14ac:dyDescent="0.2">
      <c r="A1570" s="271">
        <v>39137</v>
      </c>
      <c r="B1570" s="271" t="s">
        <v>290</v>
      </c>
      <c r="C1570" s="272" t="s">
        <v>3396</v>
      </c>
      <c r="D1570" s="271" t="s">
        <v>1977</v>
      </c>
      <c r="E1570" s="273">
        <v>0.83</v>
      </c>
    </row>
    <row r="1571" spans="1:5" x14ac:dyDescent="0.2">
      <c r="A1571" s="271">
        <v>39143</v>
      </c>
      <c r="B1571" s="271" t="s">
        <v>290</v>
      </c>
      <c r="C1571" s="272" t="s">
        <v>3397</v>
      </c>
      <c r="D1571" s="271" t="s">
        <v>1977</v>
      </c>
      <c r="E1571" s="273">
        <v>3.3</v>
      </c>
    </row>
    <row r="1572" spans="1:5" x14ac:dyDescent="0.2">
      <c r="A1572" s="271">
        <v>39142</v>
      </c>
      <c r="B1572" s="271" t="s">
        <v>290</v>
      </c>
      <c r="C1572" s="272" t="s">
        <v>3398</v>
      </c>
      <c r="D1572" s="271" t="s">
        <v>1977</v>
      </c>
      <c r="E1572" s="273">
        <v>2.36</v>
      </c>
    </row>
    <row r="1573" spans="1:5" x14ac:dyDescent="0.2">
      <c r="A1573" s="271">
        <v>39144</v>
      </c>
      <c r="B1573" s="271" t="s">
        <v>290</v>
      </c>
      <c r="C1573" s="272" t="s">
        <v>3399</v>
      </c>
      <c r="D1573" s="271" t="s">
        <v>1977</v>
      </c>
      <c r="E1573" s="273">
        <v>3.85</v>
      </c>
    </row>
    <row r="1574" spans="1:5" x14ac:dyDescent="0.2">
      <c r="A1574" s="271">
        <v>39138</v>
      </c>
      <c r="B1574" s="271" t="s">
        <v>290</v>
      </c>
      <c r="C1574" s="272" t="s">
        <v>3400</v>
      </c>
      <c r="D1574" s="271" t="s">
        <v>1977</v>
      </c>
      <c r="E1574" s="273">
        <v>0.88</v>
      </c>
    </row>
    <row r="1575" spans="1:5" x14ac:dyDescent="0.2">
      <c r="A1575" s="271">
        <v>39136</v>
      </c>
      <c r="B1575" s="271" t="s">
        <v>290</v>
      </c>
      <c r="C1575" s="272" t="s">
        <v>3401</v>
      </c>
      <c r="D1575" s="271" t="s">
        <v>1977</v>
      </c>
      <c r="E1575" s="273">
        <v>0.59</v>
      </c>
    </row>
    <row r="1576" spans="1:5" x14ac:dyDescent="0.2">
      <c r="A1576" s="271">
        <v>39145</v>
      </c>
      <c r="B1576" s="271" t="s">
        <v>290</v>
      </c>
      <c r="C1576" s="272" t="s">
        <v>3402</v>
      </c>
      <c r="D1576" s="271" t="s">
        <v>1977</v>
      </c>
      <c r="E1576" s="273">
        <v>6.34</v>
      </c>
    </row>
    <row r="1577" spans="1:5" x14ac:dyDescent="0.2">
      <c r="A1577" s="271">
        <v>12615</v>
      </c>
      <c r="B1577" s="271" t="s">
        <v>290</v>
      </c>
      <c r="C1577" s="272" t="s">
        <v>3403</v>
      </c>
      <c r="D1577" s="271" t="s">
        <v>1977</v>
      </c>
      <c r="E1577" s="273">
        <v>16.37</v>
      </c>
    </row>
    <row r="1578" spans="1:5" x14ac:dyDescent="0.2">
      <c r="A1578" s="271">
        <v>11927</v>
      </c>
      <c r="B1578" s="271" t="s">
        <v>290</v>
      </c>
      <c r="C1578" s="272" t="s">
        <v>3404</v>
      </c>
      <c r="D1578" s="271" t="s">
        <v>1977</v>
      </c>
      <c r="E1578" s="273"/>
    </row>
    <row r="1579" spans="1:5" x14ac:dyDescent="0.2">
      <c r="A1579" s="271">
        <v>11928</v>
      </c>
      <c r="B1579" s="271" t="s">
        <v>290</v>
      </c>
      <c r="C1579" s="272" t="s">
        <v>3405</v>
      </c>
      <c r="D1579" s="271" t="s">
        <v>1977</v>
      </c>
      <c r="E1579" s="273"/>
    </row>
    <row r="1580" spans="1:5" x14ac:dyDescent="0.2">
      <c r="A1580" s="271">
        <v>11929</v>
      </c>
      <c r="B1580" s="271" t="s">
        <v>290</v>
      </c>
      <c r="C1580" s="272" t="s">
        <v>3406</v>
      </c>
      <c r="D1580" s="271" t="s">
        <v>1977</v>
      </c>
      <c r="E1580" s="273">
        <v>15.23</v>
      </c>
    </row>
    <row r="1581" spans="1:5" x14ac:dyDescent="0.2">
      <c r="A1581" s="271">
        <v>36801</v>
      </c>
      <c r="B1581" s="271" t="s">
        <v>290</v>
      </c>
      <c r="C1581" s="272" t="s">
        <v>3407</v>
      </c>
      <c r="D1581" s="271" t="s">
        <v>1977</v>
      </c>
      <c r="E1581" s="273">
        <v>27.31</v>
      </c>
    </row>
    <row r="1582" spans="1:5" x14ac:dyDescent="0.2">
      <c r="A1582" s="271">
        <v>36246</v>
      </c>
      <c r="B1582" s="271" t="s">
        <v>290</v>
      </c>
      <c r="C1582" s="272" t="s">
        <v>3408</v>
      </c>
      <c r="D1582" s="271" t="s">
        <v>2014</v>
      </c>
      <c r="E1582" s="273">
        <v>3.7</v>
      </c>
    </row>
    <row r="1583" spans="1:5" x14ac:dyDescent="0.2">
      <c r="A1583" s="271">
        <v>37600</v>
      </c>
      <c r="B1583" s="271" t="s">
        <v>290</v>
      </c>
      <c r="C1583" s="272" t="s">
        <v>3409</v>
      </c>
      <c r="D1583" s="271" t="s">
        <v>1977</v>
      </c>
      <c r="E1583" s="273"/>
    </row>
    <row r="1584" spans="1:5" x14ac:dyDescent="0.2">
      <c r="A1584" s="271">
        <v>37599</v>
      </c>
      <c r="B1584" s="271" t="s">
        <v>290</v>
      </c>
      <c r="C1584" s="272" t="s">
        <v>3410</v>
      </c>
      <c r="D1584" s="271" t="s">
        <v>1977</v>
      </c>
      <c r="E1584" s="273"/>
    </row>
    <row r="1585" spans="1:5" x14ac:dyDescent="0.2">
      <c r="A1585" s="271">
        <v>1</v>
      </c>
      <c r="B1585" s="271" t="s">
        <v>290</v>
      </c>
      <c r="C1585" s="272" t="s">
        <v>3411</v>
      </c>
      <c r="D1585" s="271" t="s">
        <v>1982</v>
      </c>
      <c r="E1585" s="273">
        <v>95</v>
      </c>
    </row>
    <row r="1586" spans="1:5" x14ac:dyDescent="0.2">
      <c r="A1586" s="271">
        <v>3</v>
      </c>
      <c r="B1586" s="271" t="s">
        <v>290</v>
      </c>
      <c r="C1586" s="272" t="s">
        <v>3412</v>
      </c>
      <c r="D1586" s="271" t="s">
        <v>2092</v>
      </c>
      <c r="E1586" s="273">
        <v>15.61</v>
      </c>
    </row>
    <row r="1587" spans="1:5" x14ac:dyDescent="0.2">
      <c r="A1587" s="271">
        <v>43054</v>
      </c>
      <c r="B1587" s="271" t="s">
        <v>290</v>
      </c>
      <c r="C1587" s="272" t="s">
        <v>3413</v>
      </c>
      <c r="D1587" s="271" t="s">
        <v>1982</v>
      </c>
      <c r="E1587" s="273">
        <v>9.66</v>
      </c>
    </row>
    <row r="1588" spans="1:5" x14ac:dyDescent="0.2">
      <c r="A1588" s="271">
        <v>42402</v>
      </c>
      <c r="B1588" s="271" t="s">
        <v>290</v>
      </c>
      <c r="C1588" s="272" t="s">
        <v>3414</v>
      </c>
      <c r="D1588" s="271" t="s">
        <v>1982</v>
      </c>
      <c r="E1588" s="273">
        <v>9.23</v>
      </c>
    </row>
    <row r="1589" spans="1:5" x14ac:dyDescent="0.2">
      <c r="A1589" s="271">
        <v>42403</v>
      </c>
      <c r="B1589" s="271" t="s">
        <v>290</v>
      </c>
      <c r="C1589" s="272" t="s">
        <v>3415</v>
      </c>
      <c r="D1589" s="271" t="s">
        <v>1982</v>
      </c>
      <c r="E1589" s="273">
        <v>11.84</v>
      </c>
    </row>
    <row r="1590" spans="1:5" x14ac:dyDescent="0.2">
      <c r="A1590" s="271">
        <v>42404</v>
      </c>
      <c r="B1590" s="271" t="s">
        <v>290</v>
      </c>
      <c r="C1590" s="272" t="s">
        <v>3416</v>
      </c>
      <c r="D1590" s="271" t="s">
        <v>1982</v>
      </c>
      <c r="E1590" s="273">
        <v>11.78</v>
      </c>
    </row>
    <row r="1591" spans="1:5" x14ac:dyDescent="0.2">
      <c r="A1591" s="271">
        <v>42405</v>
      </c>
      <c r="B1591" s="271" t="s">
        <v>290</v>
      </c>
      <c r="C1591" s="272" t="s">
        <v>3417</v>
      </c>
      <c r="D1591" s="271" t="s">
        <v>1982</v>
      </c>
      <c r="E1591" s="273">
        <v>12.55</v>
      </c>
    </row>
    <row r="1592" spans="1:5" x14ac:dyDescent="0.2">
      <c r="A1592" s="271">
        <v>34341</v>
      </c>
      <c r="B1592" s="271" t="s">
        <v>290</v>
      </c>
      <c r="C1592" s="272" t="s">
        <v>3418</v>
      </c>
      <c r="D1592" s="271" t="s">
        <v>1982</v>
      </c>
      <c r="E1592" s="273">
        <v>10.89</v>
      </c>
    </row>
    <row r="1593" spans="1:5" x14ac:dyDescent="0.2">
      <c r="A1593" s="271">
        <v>43053</v>
      </c>
      <c r="B1593" s="271" t="s">
        <v>290</v>
      </c>
      <c r="C1593" s="272" t="s">
        <v>3419</v>
      </c>
      <c r="D1593" s="271" t="s">
        <v>1982</v>
      </c>
      <c r="E1593" s="273">
        <v>8.6300000000000008</v>
      </c>
    </row>
    <row r="1594" spans="1:5" x14ac:dyDescent="0.2">
      <c r="A1594" s="271">
        <v>43058</v>
      </c>
      <c r="B1594" s="271" t="s">
        <v>290</v>
      </c>
      <c r="C1594" s="272" t="s">
        <v>3420</v>
      </c>
      <c r="D1594" s="271" t="s">
        <v>1982</v>
      </c>
      <c r="E1594" s="273">
        <v>8.9499999999999993</v>
      </c>
    </row>
    <row r="1595" spans="1:5" x14ac:dyDescent="0.2">
      <c r="A1595" s="271">
        <v>34</v>
      </c>
      <c r="B1595" s="271" t="s">
        <v>290</v>
      </c>
      <c r="C1595" s="272" t="s">
        <v>3421</v>
      </c>
      <c r="D1595" s="271" t="s">
        <v>1982</v>
      </c>
      <c r="E1595" s="273">
        <v>8.99</v>
      </c>
    </row>
    <row r="1596" spans="1:5" x14ac:dyDescent="0.2">
      <c r="A1596" s="271">
        <v>43055</v>
      </c>
      <c r="B1596" s="271" t="s">
        <v>290</v>
      </c>
      <c r="C1596" s="272" t="s">
        <v>3422</v>
      </c>
      <c r="D1596" s="271" t="s">
        <v>1982</v>
      </c>
      <c r="E1596" s="273">
        <v>7.79</v>
      </c>
    </row>
    <row r="1597" spans="1:5" x14ac:dyDescent="0.2">
      <c r="A1597" s="271">
        <v>43056</v>
      </c>
      <c r="B1597" s="271" t="s">
        <v>290</v>
      </c>
      <c r="C1597" s="272" t="s">
        <v>3423</v>
      </c>
      <c r="D1597" s="271" t="s">
        <v>1982</v>
      </c>
      <c r="E1597" s="273">
        <v>8.98</v>
      </c>
    </row>
    <row r="1598" spans="1:5" x14ac:dyDescent="0.2">
      <c r="A1598" s="271">
        <v>43057</v>
      </c>
      <c r="B1598" s="271" t="s">
        <v>290</v>
      </c>
      <c r="C1598" s="272" t="s">
        <v>3424</v>
      </c>
      <c r="D1598" s="271" t="s">
        <v>1982</v>
      </c>
      <c r="E1598" s="273">
        <v>9.8699999999999992</v>
      </c>
    </row>
    <row r="1599" spans="1:5" x14ac:dyDescent="0.2">
      <c r="A1599" s="271">
        <v>34449</v>
      </c>
      <c r="B1599" s="271" t="s">
        <v>290</v>
      </c>
      <c r="C1599" s="272" t="s">
        <v>3425</v>
      </c>
      <c r="D1599" s="271" t="s">
        <v>1982</v>
      </c>
      <c r="E1599" s="273">
        <v>10.55</v>
      </c>
    </row>
    <row r="1600" spans="1:5" x14ac:dyDescent="0.2">
      <c r="A1600" s="271">
        <v>32</v>
      </c>
      <c r="B1600" s="271" t="s">
        <v>290</v>
      </c>
      <c r="C1600" s="272" t="s">
        <v>3426</v>
      </c>
      <c r="D1600" s="271" t="s">
        <v>1982</v>
      </c>
      <c r="E1600" s="273">
        <v>9.49</v>
      </c>
    </row>
    <row r="1601" spans="1:5" x14ac:dyDescent="0.2">
      <c r="A1601" s="271">
        <v>33</v>
      </c>
      <c r="B1601" s="271" t="s">
        <v>290</v>
      </c>
      <c r="C1601" s="272" t="s">
        <v>3427</v>
      </c>
      <c r="D1601" s="271" t="s">
        <v>1982</v>
      </c>
      <c r="E1601" s="273">
        <v>9.5399999999999991</v>
      </c>
    </row>
    <row r="1602" spans="1:5" x14ac:dyDescent="0.2">
      <c r="A1602" s="271">
        <v>43061</v>
      </c>
      <c r="B1602" s="271" t="s">
        <v>290</v>
      </c>
      <c r="C1602" s="272" t="s">
        <v>3428</v>
      </c>
      <c r="D1602" s="271" t="s">
        <v>1982</v>
      </c>
      <c r="E1602" s="273">
        <v>8.92</v>
      </c>
    </row>
    <row r="1603" spans="1:5" x14ac:dyDescent="0.2">
      <c r="A1603" s="271">
        <v>43059</v>
      </c>
      <c r="B1603" s="271" t="s">
        <v>290</v>
      </c>
      <c r="C1603" s="272" t="s">
        <v>3429</v>
      </c>
      <c r="D1603" s="271" t="s">
        <v>1982</v>
      </c>
      <c r="E1603" s="273">
        <v>8.51</v>
      </c>
    </row>
    <row r="1604" spans="1:5" x14ac:dyDescent="0.2">
      <c r="A1604" s="271">
        <v>43062</v>
      </c>
      <c r="B1604" s="271" t="s">
        <v>290</v>
      </c>
      <c r="C1604" s="272" t="s">
        <v>3430</v>
      </c>
      <c r="D1604" s="271" t="s">
        <v>1982</v>
      </c>
      <c r="E1604" s="273">
        <v>9.43</v>
      </c>
    </row>
    <row r="1605" spans="1:5" x14ac:dyDescent="0.2">
      <c r="A1605" s="271">
        <v>43060</v>
      </c>
      <c r="B1605" s="271" t="s">
        <v>290</v>
      </c>
      <c r="C1605" s="272" t="s">
        <v>3431</v>
      </c>
      <c r="D1605" s="271" t="s">
        <v>1982</v>
      </c>
      <c r="E1605" s="273">
        <v>7.41</v>
      </c>
    </row>
    <row r="1606" spans="1:5" x14ac:dyDescent="0.2">
      <c r="A1606" s="271">
        <v>40410</v>
      </c>
      <c r="B1606" s="271" t="s">
        <v>290</v>
      </c>
      <c r="C1606" s="272" t="s">
        <v>3432</v>
      </c>
      <c r="D1606" s="271" t="s">
        <v>1977</v>
      </c>
      <c r="E1606" s="273"/>
    </row>
    <row r="1607" spans="1:5" x14ac:dyDescent="0.2">
      <c r="A1607" s="271">
        <v>40411</v>
      </c>
      <c r="B1607" s="271" t="s">
        <v>290</v>
      </c>
      <c r="C1607" s="272" t="s">
        <v>3433</v>
      </c>
      <c r="D1607" s="271" t="s">
        <v>1977</v>
      </c>
      <c r="E1607" s="273"/>
    </row>
    <row r="1608" spans="1:5" x14ac:dyDescent="0.2">
      <c r="A1608" s="271">
        <v>40412</v>
      </c>
      <c r="B1608" s="271" t="s">
        <v>290</v>
      </c>
      <c r="C1608" s="272" t="s">
        <v>3434</v>
      </c>
      <c r="D1608" s="271" t="s">
        <v>1977</v>
      </c>
      <c r="E1608" s="273"/>
    </row>
    <row r="1609" spans="1:5" x14ac:dyDescent="0.2">
      <c r="A1609" s="271">
        <v>44254</v>
      </c>
      <c r="B1609" s="271" t="s">
        <v>290</v>
      </c>
      <c r="C1609" s="272" t="s">
        <v>3435</v>
      </c>
      <c r="D1609" s="271" t="s">
        <v>1977</v>
      </c>
      <c r="E1609" s="273">
        <v>35.26</v>
      </c>
    </row>
    <row r="1610" spans="1:5" x14ac:dyDescent="0.2">
      <c r="A1610" s="271">
        <v>44255</v>
      </c>
      <c r="B1610" s="271" t="s">
        <v>290</v>
      </c>
      <c r="C1610" s="272" t="s">
        <v>3436</v>
      </c>
      <c r="D1610" s="271" t="s">
        <v>1977</v>
      </c>
      <c r="E1610" s="273">
        <v>39.08</v>
      </c>
    </row>
    <row r="1611" spans="1:5" x14ac:dyDescent="0.2">
      <c r="A1611" s="271">
        <v>44256</v>
      </c>
      <c r="B1611" s="271" t="s">
        <v>290</v>
      </c>
      <c r="C1611" s="272" t="s">
        <v>3437</v>
      </c>
      <c r="D1611" s="271" t="s">
        <v>1977</v>
      </c>
      <c r="E1611" s="273">
        <v>44.14</v>
      </c>
    </row>
    <row r="1612" spans="1:5" x14ac:dyDescent="0.2">
      <c r="A1612" s="271">
        <v>44257</v>
      </c>
      <c r="B1612" s="271" t="s">
        <v>290</v>
      </c>
      <c r="C1612" s="272" t="s">
        <v>3438</v>
      </c>
      <c r="D1612" s="271" t="s">
        <v>1977</v>
      </c>
      <c r="E1612" s="273">
        <v>69.83</v>
      </c>
    </row>
    <row r="1613" spans="1:5" x14ac:dyDescent="0.2">
      <c r="A1613" s="271">
        <v>44258</v>
      </c>
      <c r="B1613" s="271" t="s">
        <v>290</v>
      </c>
      <c r="C1613" s="272" t="s">
        <v>3439</v>
      </c>
      <c r="D1613" s="271" t="s">
        <v>1977</v>
      </c>
      <c r="E1613" s="273">
        <v>79.81</v>
      </c>
    </row>
    <row r="1614" spans="1:5" x14ac:dyDescent="0.2">
      <c r="A1614" s="271">
        <v>44259</v>
      </c>
      <c r="B1614" s="271" t="s">
        <v>290</v>
      </c>
      <c r="C1614" s="272" t="s">
        <v>3440</v>
      </c>
      <c r="D1614" s="271" t="s">
        <v>1977</v>
      </c>
      <c r="E1614" s="273">
        <v>109.54</v>
      </c>
    </row>
    <row r="1615" spans="1:5" x14ac:dyDescent="0.2">
      <c r="A1615" s="271">
        <v>37997</v>
      </c>
      <c r="B1615" s="271" t="s">
        <v>290</v>
      </c>
      <c r="C1615" s="272" t="s">
        <v>3441</v>
      </c>
      <c r="D1615" s="271" t="s">
        <v>1977</v>
      </c>
      <c r="E1615" s="273">
        <v>21.01</v>
      </c>
    </row>
    <row r="1616" spans="1:5" x14ac:dyDescent="0.2">
      <c r="A1616" s="271">
        <v>37998</v>
      </c>
      <c r="B1616" s="271" t="s">
        <v>290</v>
      </c>
      <c r="C1616" s="272" t="s">
        <v>3442</v>
      </c>
      <c r="D1616" s="271" t="s">
        <v>1977</v>
      </c>
      <c r="E1616" s="273">
        <v>28.12</v>
      </c>
    </row>
    <row r="1617" spans="1:5" x14ac:dyDescent="0.2">
      <c r="A1617" s="271">
        <v>55</v>
      </c>
      <c r="B1617" s="271" t="s">
        <v>290</v>
      </c>
      <c r="C1617" s="272" t="s">
        <v>3443</v>
      </c>
      <c r="D1617" s="271" t="s">
        <v>1977</v>
      </c>
      <c r="E1617" s="273"/>
    </row>
    <row r="1618" spans="1:5" x14ac:dyDescent="0.2">
      <c r="A1618" s="271">
        <v>61</v>
      </c>
      <c r="B1618" s="271" t="s">
        <v>290</v>
      </c>
      <c r="C1618" s="272" t="s">
        <v>3444</v>
      </c>
      <c r="D1618" s="271" t="s">
        <v>1977</v>
      </c>
      <c r="E1618" s="273"/>
    </row>
    <row r="1619" spans="1:5" x14ac:dyDescent="0.2">
      <c r="A1619" s="271">
        <v>62</v>
      </c>
      <c r="B1619" s="271" t="s">
        <v>290</v>
      </c>
      <c r="C1619" s="272" t="s">
        <v>3445</v>
      </c>
      <c r="D1619" s="271" t="s">
        <v>1977</v>
      </c>
      <c r="E1619" s="273"/>
    </row>
    <row r="1620" spans="1:5" x14ac:dyDescent="0.2">
      <c r="A1620" s="271">
        <v>10899</v>
      </c>
      <c r="B1620" s="271" t="s">
        <v>290</v>
      </c>
      <c r="C1620" s="272" t="s">
        <v>3446</v>
      </c>
      <c r="D1620" s="271" t="s">
        <v>1977</v>
      </c>
      <c r="E1620" s="273">
        <v>83.23</v>
      </c>
    </row>
    <row r="1621" spans="1:5" x14ac:dyDescent="0.2">
      <c r="A1621" s="271">
        <v>10900</v>
      </c>
      <c r="B1621" s="271" t="s">
        <v>290</v>
      </c>
      <c r="C1621" s="272" t="s">
        <v>3447</v>
      </c>
      <c r="D1621" s="271" t="s">
        <v>1977</v>
      </c>
      <c r="E1621" s="273">
        <v>65.14</v>
      </c>
    </row>
    <row r="1622" spans="1:5" x14ac:dyDescent="0.2">
      <c r="A1622" s="271">
        <v>47</v>
      </c>
      <c r="B1622" s="271" t="s">
        <v>290</v>
      </c>
      <c r="C1622" s="272" t="s">
        <v>3448</v>
      </c>
      <c r="D1622" s="271" t="s">
        <v>1977</v>
      </c>
      <c r="E1622" s="273"/>
    </row>
    <row r="1623" spans="1:5" x14ac:dyDescent="0.2">
      <c r="A1623" s="271">
        <v>48</v>
      </c>
      <c r="B1623" s="271" t="s">
        <v>290</v>
      </c>
      <c r="C1623" s="272" t="s">
        <v>3449</v>
      </c>
      <c r="D1623" s="271" t="s">
        <v>1977</v>
      </c>
      <c r="E1623" s="273"/>
    </row>
    <row r="1624" spans="1:5" x14ac:dyDescent="0.2">
      <c r="A1624" s="271">
        <v>46</v>
      </c>
      <c r="B1624" s="271" t="s">
        <v>290</v>
      </c>
      <c r="C1624" s="272" t="s">
        <v>3450</v>
      </c>
      <c r="D1624" s="271" t="s">
        <v>1977</v>
      </c>
      <c r="E1624" s="273"/>
    </row>
    <row r="1625" spans="1:5" x14ac:dyDescent="0.2">
      <c r="A1625" s="271">
        <v>52</v>
      </c>
      <c r="B1625" s="271" t="s">
        <v>290</v>
      </c>
      <c r="C1625" s="272" t="s">
        <v>3451</v>
      </c>
      <c r="D1625" s="271" t="s">
        <v>1977</v>
      </c>
      <c r="E1625" s="273"/>
    </row>
    <row r="1626" spans="1:5" x14ac:dyDescent="0.2">
      <c r="A1626" s="271">
        <v>43</v>
      </c>
      <c r="B1626" s="271" t="s">
        <v>290</v>
      </c>
      <c r="C1626" s="272" t="s">
        <v>3452</v>
      </c>
      <c r="D1626" s="271" t="s">
        <v>1977</v>
      </c>
      <c r="E1626" s="273"/>
    </row>
    <row r="1627" spans="1:5" x14ac:dyDescent="0.2">
      <c r="A1627" s="271">
        <v>103</v>
      </c>
      <c r="B1627" s="271" t="s">
        <v>290</v>
      </c>
      <c r="C1627" s="272" t="s">
        <v>3453</v>
      </c>
      <c r="D1627" s="271" t="s">
        <v>1977</v>
      </c>
      <c r="E1627" s="273">
        <v>57.28</v>
      </c>
    </row>
    <row r="1628" spans="1:5" x14ac:dyDescent="0.2">
      <c r="A1628" s="271">
        <v>107</v>
      </c>
      <c r="B1628" s="271" t="s">
        <v>290</v>
      </c>
      <c r="C1628" s="272" t="s">
        <v>3454</v>
      </c>
      <c r="D1628" s="271" t="s">
        <v>1977</v>
      </c>
      <c r="E1628" s="273">
        <v>1.08</v>
      </c>
    </row>
    <row r="1629" spans="1:5" x14ac:dyDescent="0.2">
      <c r="A1629" s="271">
        <v>65</v>
      </c>
      <c r="B1629" s="271" t="s">
        <v>290</v>
      </c>
      <c r="C1629" s="272" t="s">
        <v>3455</v>
      </c>
      <c r="D1629" s="271" t="s">
        <v>1977</v>
      </c>
      <c r="E1629" s="273">
        <v>1.18</v>
      </c>
    </row>
    <row r="1630" spans="1:5" x14ac:dyDescent="0.2">
      <c r="A1630" s="271">
        <v>108</v>
      </c>
      <c r="B1630" s="271" t="s">
        <v>290</v>
      </c>
      <c r="C1630" s="272" t="s">
        <v>3456</v>
      </c>
      <c r="D1630" s="271" t="s">
        <v>1977</v>
      </c>
      <c r="E1630" s="273">
        <v>2.37</v>
      </c>
    </row>
    <row r="1631" spans="1:5" x14ac:dyDescent="0.2">
      <c r="A1631" s="271">
        <v>110</v>
      </c>
      <c r="B1631" s="271" t="s">
        <v>290</v>
      </c>
      <c r="C1631" s="272" t="s">
        <v>3457</v>
      </c>
      <c r="D1631" s="271" t="s">
        <v>1977</v>
      </c>
      <c r="E1631" s="273">
        <v>8.24</v>
      </c>
    </row>
    <row r="1632" spans="1:5" x14ac:dyDescent="0.2">
      <c r="A1632" s="271">
        <v>109</v>
      </c>
      <c r="B1632" s="271" t="s">
        <v>290</v>
      </c>
      <c r="C1632" s="272" t="s">
        <v>3458</v>
      </c>
      <c r="D1632" s="271" t="s">
        <v>1977</v>
      </c>
      <c r="E1632" s="273">
        <v>4.91</v>
      </c>
    </row>
    <row r="1633" spans="1:5" x14ac:dyDescent="0.2">
      <c r="A1633" s="271">
        <v>111</v>
      </c>
      <c r="B1633" s="271" t="s">
        <v>290</v>
      </c>
      <c r="C1633" s="272" t="s">
        <v>3459</v>
      </c>
      <c r="D1633" s="271" t="s">
        <v>1977</v>
      </c>
      <c r="E1633" s="273">
        <v>11.15</v>
      </c>
    </row>
    <row r="1634" spans="1:5" x14ac:dyDescent="0.2">
      <c r="A1634" s="271">
        <v>112</v>
      </c>
      <c r="B1634" s="271" t="s">
        <v>290</v>
      </c>
      <c r="C1634" s="272" t="s">
        <v>3460</v>
      </c>
      <c r="D1634" s="271" t="s">
        <v>1977</v>
      </c>
      <c r="E1634" s="273">
        <v>5.91</v>
      </c>
    </row>
    <row r="1635" spans="1:5" x14ac:dyDescent="0.2">
      <c r="A1635" s="271">
        <v>113</v>
      </c>
      <c r="B1635" s="271" t="s">
        <v>290</v>
      </c>
      <c r="C1635" s="272" t="s">
        <v>3461</v>
      </c>
      <c r="D1635" s="271" t="s">
        <v>1977</v>
      </c>
      <c r="E1635" s="273">
        <v>14.79</v>
      </c>
    </row>
    <row r="1636" spans="1:5" x14ac:dyDescent="0.2">
      <c r="A1636" s="271">
        <v>104</v>
      </c>
      <c r="B1636" s="271" t="s">
        <v>290</v>
      </c>
      <c r="C1636" s="272" t="s">
        <v>3462</v>
      </c>
      <c r="D1636" s="271" t="s">
        <v>1977</v>
      </c>
      <c r="E1636" s="273">
        <v>25.75</v>
      </c>
    </row>
    <row r="1637" spans="1:5" x14ac:dyDescent="0.2">
      <c r="A1637" s="271">
        <v>102</v>
      </c>
      <c r="B1637" s="271" t="s">
        <v>290</v>
      </c>
      <c r="C1637" s="272" t="s">
        <v>3463</v>
      </c>
      <c r="D1637" s="271" t="s">
        <v>1977</v>
      </c>
      <c r="E1637" s="273">
        <v>35.5</v>
      </c>
    </row>
    <row r="1638" spans="1:5" x14ac:dyDescent="0.2">
      <c r="A1638" s="271">
        <v>95</v>
      </c>
      <c r="B1638" s="271" t="s">
        <v>290</v>
      </c>
      <c r="C1638" s="272" t="s">
        <v>3464</v>
      </c>
      <c r="D1638" s="271" t="s">
        <v>1977</v>
      </c>
      <c r="E1638" s="273">
        <v>15</v>
      </c>
    </row>
    <row r="1639" spans="1:5" x14ac:dyDescent="0.2">
      <c r="A1639" s="271">
        <v>96</v>
      </c>
      <c r="B1639" s="271" t="s">
        <v>290</v>
      </c>
      <c r="C1639" s="272" t="s">
        <v>3465</v>
      </c>
      <c r="D1639" s="271" t="s">
        <v>1977</v>
      </c>
      <c r="E1639" s="273">
        <v>16.32</v>
      </c>
    </row>
    <row r="1640" spans="1:5" x14ac:dyDescent="0.2">
      <c r="A1640" s="271">
        <v>97</v>
      </c>
      <c r="B1640" s="271" t="s">
        <v>290</v>
      </c>
      <c r="C1640" s="272" t="s">
        <v>3466</v>
      </c>
      <c r="D1640" s="271" t="s">
        <v>1977</v>
      </c>
      <c r="E1640" s="273">
        <v>24.55</v>
      </c>
    </row>
    <row r="1641" spans="1:5" x14ac:dyDescent="0.2">
      <c r="A1641" s="271">
        <v>98</v>
      </c>
      <c r="B1641" s="271" t="s">
        <v>290</v>
      </c>
      <c r="C1641" s="272" t="s">
        <v>3467</v>
      </c>
      <c r="D1641" s="271" t="s">
        <v>1977</v>
      </c>
      <c r="E1641" s="273">
        <v>36.75</v>
      </c>
    </row>
    <row r="1642" spans="1:5" x14ac:dyDescent="0.2">
      <c r="A1642" s="271">
        <v>99</v>
      </c>
      <c r="B1642" s="271" t="s">
        <v>290</v>
      </c>
      <c r="C1642" s="272" t="s">
        <v>3468</v>
      </c>
      <c r="D1642" s="271" t="s">
        <v>1977</v>
      </c>
      <c r="E1642" s="273">
        <v>34.729999999999997</v>
      </c>
    </row>
    <row r="1643" spans="1:5" x14ac:dyDescent="0.2">
      <c r="A1643" s="271">
        <v>60</v>
      </c>
      <c r="B1643" s="271" t="s">
        <v>290</v>
      </c>
      <c r="C1643" s="272" t="s">
        <v>3469</v>
      </c>
      <c r="D1643" s="271" t="s">
        <v>1977</v>
      </c>
      <c r="E1643" s="273"/>
    </row>
    <row r="1644" spans="1:5" x14ac:dyDescent="0.2">
      <c r="A1644" s="271">
        <v>72</v>
      </c>
      <c r="B1644" s="271" t="s">
        <v>290</v>
      </c>
      <c r="C1644" s="272" t="s">
        <v>3470</v>
      </c>
      <c r="D1644" s="271" t="s">
        <v>1977</v>
      </c>
      <c r="E1644" s="273">
        <v>66.61</v>
      </c>
    </row>
    <row r="1645" spans="1:5" x14ac:dyDescent="0.2">
      <c r="A1645" s="271">
        <v>71</v>
      </c>
      <c r="B1645" s="271" t="s">
        <v>290</v>
      </c>
      <c r="C1645" s="272" t="s">
        <v>3471</v>
      </c>
      <c r="D1645" s="271" t="s">
        <v>1977</v>
      </c>
      <c r="E1645" s="273">
        <v>41.14</v>
      </c>
    </row>
    <row r="1646" spans="1:5" x14ac:dyDescent="0.2">
      <c r="A1646" s="271">
        <v>67</v>
      </c>
      <c r="B1646" s="271" t="s">
        <v>290</v>
      </c>
      <c r="C1646" s="272" t="s">
        <v>3472</v>
      </c>
      <c r="D1646" s="271" t="s">
        <v>1977</v>
      </c>
      <c r="E1646" s="273">
        <v>21.53</v>
      </c>
    </row>
    <row r="1647" spans="1:5" x14ac:dyDescent="0.2">
      <c r="A1647" s="271">
        <v>73</v>
      </c>
      <c r="B1647" s="271" t="s">
        <v>290</v>
      </c>
      <c r="C1647" s="272" t="s">
        <v>3473</v>
      </c>
      <c r="D1647" s="271" t="s">
        <v>1977</v>
      </c>
      <c r="E1647" s="273">
        <v>20.61</v>
      </c>
    </row>
    <row r="1648" spans="1:5" x14ac:dyDescent="0.2">
      <c r="A1648" s="271">
        <v>100</v>
      </c>
      <c r="B1648" s="271" t="s">
        <v>290</v>
      </c>
      <c r="C1648" s="272" t="s">
        <v>3474</v>
      </c>
      <c r="D1648" s="271" t="s">
        <v>1977</v>
      </c>
      <c r="E1648" s="273">
        <v>60.68</v>
      </c>
    </row>
    <row r="1649" spans="1:5" x14ac:dyDescent="0.2">
      <c r="A1649" s="271">
        <v>75</v>
      </c>
      <c r="B1649" s="271" t="s">
        <v>290</v>
      </c>
      <c r="C1649" s="272" t="s">
        <v>3475</v>
      </c>
      <c r="D1649" s="271" t="s">
        <v>1977</v>
      </c>
      <c r="E1649" s="273">
        <v>353.76</v>
      </c>
    </row>
    <row r="1650" spans="1:5" x14ac:dyDescent="0.2">
      <c r="A1650" s="271">
        <v>83</v>
      </c>
      <c r="B1650" s="271" t="s">
        <v>290</v>
      </c>
      <c r="C1650" s="272" t="s">
        <v>3476</v>
      </c>
      <c r="D1650" s="271" t="s">
        <v>1977</v>
      </c>
      <c r="E1650" s="273">
        <v>282.82</v>
      </c>
    </row>
    <row r="1651" spans="1:5" x14ac:dyDescent="0.2">
      <c r="A1651" s="271">
        <v>74</v>
      </c>
      <c r="B1651" s="271" t="s">
        <v>290</v>
      </c>
      <c r="C1651" s="272" t="s">
        <v>3477</v>
      </c>
      <c r="D1651" s="271" t="s">
        <v>1977</v>
      </c>
      <c r="E1651" s="273">
        <v>404.36</v>
      </c>
    </row>
    <row r="1652" spans="1:5" x14ac:dyDescent="0.2">
      <c r="A1652" s="271">
        <v>106</v>
      </c>
      <c r="B1652" s="271" t="s">
        <v>290</v>
      </c>
      <c r="C1652" s="272" t="s">
        <v>3478</v>
      </c>
      <c r="D1652" s="271" t="s">
        <v>1977</v>
      </c>
      <c r="E1652" s="273">
        <v>511.33</v>
      </c>
    </row>
    <row r="1653" spans="1:5" x14ac:dyDescent="0.2">
      <c r="A1653" s="271">
        <v>88</v>
      </c>
      <c r="B1653" s="271" t="s">
        <v>290</v>
      </c>
      <c r="C1653" s="272" t="s">
        <v>3479</v>
      </c>
      <c r="D1653" s="271" t="s">
        <v>1977</v>
      </c>
      <c r="E1653" s="273">
        <v>14.37</v>
      </c>
    </row>
    <row r="1654" spans="1:5" x14ac:dyDescent="0.2">
      <c r="A1654" s="271">
        <v>82</v>
      </c>
      <c r="B1654" s="271" t="s">
        <v>290</v>
      </c>
      <c r="C1654" s="272" t="s">
        <v>3480</v>
      </c>
      <c r="D1654" s="271" t="s">
        <v>1977</v>
      </c>
      <c r="E1654" s="273">
        <v>269.08</v>
      </c>
    </row>
    <row r="1655" spans="1:5" x14ac:dyDescent="0.2">
      <c r="A1655" s="271">
        <v>105</v>
      </c>
      <c r="B1655" s="271" t="s">
        <v>290</v>
      </c>
      <c r="C1655" s="272" t="s">
        <v>3481</v>
      </c>
      <c r="D1655" s="271" t="s">
        <v>1977</v>
      </c>
      <c r="E1655" s="273">
        <v>381.29</v>
      </c>
    </row>
    <row r="1656" spans="1:5" x14ac:dyDescent="0.2">
      <c r="A1656" s="271">
        <v>39719</v>
      </c>
      <c r="B1656" s="271" t="s">
        <v>290</v>
      </c>
      <c r="C1656" s="272" t="s">
        <v>3482</v>
      </c>
      <c r="D1656" s="271" t="s">
        <v>2092</v>
      </c>
      <c r="E1656" s="273">
        <v>197.55</v>
      </c>
    </row>
    <row r="1657" spans="1:5" x14ac:dyDescent="0.2">
      <c r="A1657" s="271">
        <v>3410</v>
      </c>
      <c r="B1657" s="271" t="s">
        <v>290</v>
      </c>
      <c r="C1657" s="272" t="s">
        <v>3483</v>
      </c>
      <c r="D1657" s="271" t="s">
        <v>1982</v>
      </c>
      <c r="E1657" s="273">
        <v>44.44</v>
      </c>
    </row>
    <row r="1658" spans="1:5" x14ac:dyDescent="0.2">
      <c r="A1658" s="271">
        <v>4791</v>
      </c>
      <c r="B1658" s="271" t="s">
        <v>290</v>
      </c>
      <c r="C1658" s="272" t="s">
        <v>3484</v>
      </c>
      <c r="D1658" s="271" t="s">
        <v>1982</v>
      </c>
      <c r="E1658" s="273">
        <v>56.05</v>
      </c>
    </row>
    <row r="1659" spans="1:5" x14ac:dyDescent="0.2">
      <c r="A1659" s="271">
        <v>157</v>
      </c>
      <c r="B1659" s="271" t="s">
        <v>290</v>
      </c>
      <c r="C1659" s="272" t="s">
        <v>3485</v>
      </c>
      <c r="D1659" s="271" t="s">
        <v>1982</v>
      </c>
      <c r="E1659" s="273">
        <v>130.72</v>
      </c>
    </row>
    <row r="1660" spans="1:5" x14ac:dyDescent="0.2">
      <c r="A1660" s="271">
        <v>156</v>
      </c>
      <c r="B1660" s="271" t="s">
        <v>290</v>
      </c>
      <c r="C1660" s="272" t="s">
        <v>3486</v>
      </c>
      <c r="D1660" s="271" t="s">
        <v>1982</v>
      </c>
      <c r="E1660" s="273">
        <v>46.54</v>
      </c>
    </row>
    <row r="1661" spans="1:5" x14ac:dyDescent="0.2">
      <c r="A1661" s="271">
        <v>131</v>
      </c>
      <c r="B1661" s="271" t="s">
        <v>290</v>
      </c>
      <c r="C1661" s="272" t="s">
        <v>3487</v>
      </c>
      <c r="D1661" s="271" t="s">
        <v>1982</v>
      </c>
      <c r="E1661" s="273">
        <v>39.799999999999997</v>
      </c>
    </row>
    <row r="1662" spans="1:5" x14ac:dyDescent="0.2">
      <c r="A1662" s="271">
        <v>21114</v>
      </c>
      <c r="B1662" s="271" t="s">
        <v>290</v>
      </c>
      <c r="C1662" s="272" t="s">
        <v>3488</v>
      </c>
      <c r="D1662" s="271" t="s">
        <v>1977</v>
      </c>
      <c r="E1662" s="273">
        <v>38.94</v>
      </c>
    </row>
    <row r="1663" spans="1:5" x14ac:dyDescent="0.2">
      <c r="A1663" s="271">
        <v>119</v>
      </c>
      <c r="B1663" s="271" t="s">
        <v>290</v>
      </c>
      <c r="C1663" s="272" t="s">
        <v>3489</v>
      </c>
      <c r="D1663" s="271" t="s">
        <v>1977</v>
      </c>
      <c r="E1663" s="273">
        <v>9.8699999999999992</v>
      </c>
    </row>
    <row r="1664" spans="1:5" x14ac:dyDescent="0.2">
      <c r="A1664" s="271">
        <v>122</v>
      </c>
      <c r="B1664" s="271" t="s">
        <v>290</v>
      </c>
      <c r="C1664" s="272" t="s">
        <v>3490</v>
      </c>
      <c r="D1664" s="271" t="s">
        <v>1977</v>
      </c>
      <c r="E1664" s="273">
        <v>75.94</v>
      </c>
    </row>
    <row r="1665" spans="1:5" x14ac:dyDescent="0.2">
      <c r="A1665" s="271">
        <v>20080</v>
      </c>
      <c r="B1665" s="271" t="s">
        <v>290</v>
      </c>
      <c r="C1665" s="272" t="s">
        <v>3491</v>
      </c>
      <c r="D1665" s="271" t="s">
        <v>1977</v>
      </c>
      <c r="E1665" s="273">
        <v>24.78</v>
      </c>
    </row>
    <row r="1666" spans="1:5" x14ac:dyDescent="0.2">
      <c r="A1666" s="271">
        <v>124</v>
      </c>
      <c r="B1666" s="271" t="s">
        <v>290</v>
      </c>
      <c r="C1666" s="272" t="s">
        <v>3492</v>
      </c>
      <c r="D1666" s="271" t="s">
        <v>2092</v>
      </c>
      <c r="E1666" s="273">
        <v>15.35</v>
      </c>
    </row>
    <row r="1667" spans="1:5" x14ac:dyDescent="0.2">
      <c r="A1667" s="271">
        <v>7334</v>
      </c>
      <c r="B1667" s="271" t="s">
        <v>290</v>
      </c>
      <c r="C1667" s="272" t="s">
        <v>3493</v>
      </c>
      <c r="D1667" s="271" t="s">
        <v>2092</v>
      </c>
      <c r="E1667" s="273"/>
    </row>
    <row r="1668" spans="1:5" x14ac:dyDescent="0.2">
      <c r="A1668" s="271">
        <v>45146</v>
      </c>
      <c r="B1668" s="271" t="s">
        <v>290</v>
      </c>
      <c r="C1668" s="272" t="s">
        <v>3494</v>
      </c>
      <c r="D1668" s="271" t="s">
        <v>1982</v>
      </c>
      <c r="E1668" s="273">
        <v>29.43</v>
      </c>
    </row>
    <row r="1669" spans="1:5" x14ac:dyDescent="0.2">
      <c r="A1669" s="271">
        <v>123</v>
      </c>
      <c r="B1669" s="271" t="s">
        <v>290</v>
      </c>
      <c r="C1669" s="272" t="s">
        <v>3495</v>
      </c>
      <c r="D1669" s="271" t="s">
        <v>2092</v>
      </c>
      <c r="E1669" s="273">
        <v>6.28</v>
      </c>
    </row>
    <row r="1670" spans="1:5" x14ac:dyDescent="0.2">
      <c r="A1670" s="271">
        <v>127</v>
      </c>
      <c r="B1670" s="271" t="s">
        <v>290</v>
      </c>
      <c r="C1670" s="272" t="s">
        <v>3496</v>
      </c>
      <c r="D1670" s="271" t="s">
        <v>2092</v>
      </c>
      <c r="E1670" s="273">
        <v>14.99</v>
      </c>
    </row>
    <row r="1671" spans="1:5" x14ac:dyDescent="0.2">
      <c r="A1671" s="271">
        <v>133</v>
      </c>
      <c r="B1671" s="271" t="s">
        <v>290</v>
      </c>
      <c r="C1671" s="272" t="s">
        <v>3497</v>
      </c>
      <c r="D1671" s="271" t="s">
        <v>2092</v>
      </c>
      <c r="E1671" s="273">
        <v>6.22</v>
      </c>
    </row>
    <row r="1672" spans="1:5" x14ac:dyDescent="0.2">
      <c r="A1672" s="271">
        <v>43617</v>
      </c>
      <c r="B1672" s="271" t="s">
        <v>290</v>
      </c>
      <c r="C1672" s="272" t="s">
        <v>3498</v>
      </c>
      <c r="D1672" s="271" t="s">
        <v>2092</v>
      </c>
      <c r="E1672" s="273">
        <v>6.95</v>
      </c>
    </row>
    <row r="1673" spans="1:5" x14ac:dyDescent="0.2">
      <c r="A1673" s="271">
        <v>132</v>
      </c>
      <c r="B1673" s="271" t="s">
        <v>290</v>
      </c>
      <c r="C1673" s="272" t="s">
        <v>3499</v>
      </c>
      <c r="D1673" s="271" t="s">
        <v>2092</v>
      </c>
      <c r="E1673" s="273">
        <v>6.45</v>
      </c>
    </row>
    <row r="1674" spans="1:5" x14ac:dyDescent="0.2">
      <c r="A1674" s="271">
        <v>43618</v>
      </c>
      <c r="B1674" s="271" t="s">
        <v>290</v>
      </c>
      <c r="C1674" s="272" t="s">
        <v>3500</v>
      </c>
      <c r="D1674" s="271" t="s">
        <v>1982</v>
      </c>
      <c r="E1674" s="273">
        <v>16.25</v>
      </c>
    </row>
    <row r="1675" spans="1:5" x14ac:dyDescent="0.2">
      <c r="A1675" s="271">
        <v>37476</v>
      </c>
      <c r="B1675" s="271" t="s">
        <v>290</v>
      </c>
      <c r="C1675" s="272" t="s">
        <v>3501</v>
      </c>
      <c r="D1675" s="271" t="s">
        <v>1977</v>
      </c>
      <c r="E1675" s="273">
        <v>3904.75</v>
      </c>
    </row>
    <row r="1676" spans="1:5" x14ac:dyDescent="0.2">
      <c r="A1676" s="271">
        <v>37478</v>
      </c>
      <c r="B1676" s="271" t="s">
        <v>290</v>
      </c>
      <c r="C1676" s="272" t="s">
        <v>3502</v>
      </c>
      <c r="D1676" s="271" t="s">
        <v>1977</v>
      </c>
      <c r="E1676" s="273">
        <v>4890.8100000000004</v>
      </c>
    </row>
    <row r="1677" spans="1:5" x14ac:dyDescent="0.2">
      <c r="A1677" s="271">
        <v>37477</v>
      </c>
      <c r="B1677" s="271" t="s">
        <v>290</v>
      </c>
      <c r="C1677" s="272" t="s">
        <v>3503</v>
      </c>
      <c r="D1677" s="271" t="s">
        <v>1977</v>
      </c>
      <c r="E1677" s="273">
        <v>6626.25</v>
      </c>
    </row>
    <row r="1678" spans="1:5" x14ac:dyDescent="0.2">
      <c r="A1678" s="271">
        <v>37479</v>
      </c>
      <c r="B1678" s="271" t="s">
        <v>290</v>
      </c>
      <c r="C1678" s="272" t="s">
        <v>3504</v>
      </c>
      <c r="D1678" s="271" t="s">
        <v>1977</v>
      </c>
      <c r="E1678" s="273">
        <v>7858.82</v>
      </c>
    </row>
    <row r="1679" spans="1:5" x14ac:dyDescent="0.2">
      <c r="A1679" s="271">
        <v>4319</v>
      </c>
      <c r="B1679" s="271" t="s">
        <v>290</v>
      </c>
      <c r="C1679" s="272" t="s">
        <v>3505</v>
      </c>
      <c r="D1679" s="271" t="s">
        <v>1977</v>
      </c>
      <c r="E1679" s="273">
        <v>1.92</v>
      </c>
    </row>
    <row r="1680" spans="1:5" x14ac:dyDescent="0.2">
      <c r="A1680" s="271">
        <v>42409</v>
      </c>
      <c r="B1680" s="271" t="s">
        <v>290</v>
      </c>
      <c r="C1680" s="272" t="s">
        <v>3506</v>
      </c>
      <c r="D1680" s="271" t="s">
        <v>1982</v>
      </c>
      <c r="E1680" s="273">
        <v>10.23</v>
      </c>
    </row>
    <row r="1681" spans="1:5" x14ac:dyDescent="0.2">
      <c r="A1681" s="271">
        <v>40553</v>
      </c>
      <c r="B1681" s="271" t="s">
        <v>290</v>
      </c>
      <c r="C1681" s="272" t="s">
        <v>3507</v>
      </c>
      <c r="D1681" s="271" t="s">
        <v>1980</v>
      </c>
      <c r="E1681" s="273"/>
    </row>
    <row r="1682" spans="1:5" x14ac:dyDescent="0.2">
      <c r="A1682" s="271">
        <v>6114</v>
      </c>
      <c r="B1682" s="271" t="s">
        <v>290</v>
      </c>
      <c r="C1682" s="272" t="s">
        <v>3508</v>
      </c>
      <c r="D1682" s="271" t="s">
        <v>1924</v>
      </c>
      <c r="E1682" s="273">
        <v>18.82</v>
      </c>
    </row>
    <row r="1683" spans="1:5" x14ac:dyDescent="0.2">
      <c r="A1683" s="271">
        <v>40912</v>
      </c>
      <c r="B1683" s="271" t="s">
        <v>290</v>
      </c>
      <c r="C1683" s="272" t="s">
        <v>3509</v>
      </c>
      <c r="D1683" s="271" t="s">
        <v>1959</v>
      </c>
      <c r="E1683" s="273">
        <v>3306.02</v>
      </c>
    </row>
    <row r="1684" spans="1:5" x14ac:dyDescent="0.2">
      <c r="A1684" s="271">
        <v>247</v>
      </c>
      <c r="B1684" s="271" t="s">
        <v>290</v>
      </c>
      <c r="C1684" s="272" t="s">
        <v>3510</v>
      </c>
      <c r="D1684" s="271" t="s">
        <v>1924</v>
      </c>
      <c r="E1684" s="273">
        <v>18.82</v>
      </c>
    </row>
    <row r="1685" spans="1:5" x14ac:dyDescent="0.2">
      <c r="A1685" s="271">
        <v>40919</v>
      </c>
      <c r="B1685" s="271" t="s">
        <v>290</v>
      </c>
      <c r="C1685" s="272" t="s">
        <v>3511</v>
      </c>
      <c r="D1685" s="271" t="s">
        <v>1959</v>
      </c>
      <c r="E1685" s="273">
        <v>3306.02</v>
      </c>
    </row>
    <row r="1686" spans="1:5" x14ac:dyDescent="0.2">
      <c r="A1686" s="271">
        <v>44499</v>
      </c>
      <c r="B1686" s="271" t="s">
        <v>290</v>
      </c>
      <c r="C1686" s="272" t="s">
        <v>3512</v>
      </c>
      <c r="D1686" s="271" t="s">
        <v>1924</v>
      </c>
      <c r="E1686" s="273">
        <v>18.82</v>
      </c>
    </row>
    <row r="1687" spans="1:5" x14ac:dyDescent="0.2">
      <c r="A1687" s="271">
        <v>40984</v>
      </c>
      <c r="B1687" s="271" t="s">
        <v>290</v>
      </c>
      <c r="C1687" s="272" t="s">
        <v>3513</v>
      </c>
      <c r="D1687" s="271" t="s">
        <v>1959</v>
      </c>
      <c r="E1687" s="273">
        <v>3306.02</v>
      </c>
    </row>
    <row r="1688" spans="1:5" x14ac:dyDescent="0.2">
      <c r="A1688" s="271">
        <v>248</v>
      </c>
      <c r="B1688" s="271" t="s">
        <v>290</v>
      </c>
      <c r="C1688" s="272" t="s">
        <v>3514</v>
      </c>
      <c r="D1688" s="271" t="s">
        <v>1924</v>
      </c>
      <c r="E1688" s="273">
        <v>17.059999999999999</v>
      </c>
    </row>
    <row r="1689" spans="1:5" x14ac:dyDescent="0.2">
      <c r="A1689" s="271">
        <v>41086</v>
      </c>
      <c r="B1689" s="271" t="s">
        <v>290</v>
      </c>
      <c r="C1689" s="272" t="s">
        <v>3515</v>
      </c>
      <c r="D1689" s="271" t="s">
        <v>1959</v>
      </c>
      <c r="E1689" s="273">
        <v>2997.69</v>
      </c>
    </row>
    <row r="1690" spans="1:5" x14ac:dyDescent="0.2">
      <c r="A1690" s="271">
        <v>34466</v>
      </c>
      <c r="B1690" s="271" t="s">
        <v>290</v>
      </c>
      <c r="C1690" s="272" t="s">
        <v>3516</v>
      </c>
      <c r="D1690" s="271" t="s">
        <v>1924</v>
      </c>
      <c r="E1690" s="273">
        <v>18.82</v>
      </c>
    </row>
    <row r="1691" spans="1:5" x14ac:dyDescent="0.2">
      <c r="A1691" s="271">
        <v>41083</v>
      </c>
      <c r="B1691" s="271" t="s">
        <v>290</v>
      </c>
      <c r="C1691" s="272" t="s">
        <v>3517</v>
      </c>
      <c r="D1691" s="271" t="s">
        <v>1959</v>
      </c>
      <c r="E1691" s="273">
        <v>3306.02</v>
      </c>
    </row>
    <row r="1692" spans="1:5" x14ac:dyDescent="0.2">
      <c r="A1692" s="271">
        <v>252</v>
      </c>
      <c r="B1692" s="271" t="s">
        <v>290</v>
      </c>
      <c r="C1692" s="272" t="s">
        <v>3518</v>
      </c>
      <c r="D1692" s="271" t="s">
        <v>1924</v>
      </c>
      <c r="E1692" s="273">
        <v>18.82</v>
      </c>
    </row>
    <row r="1693" spans="1:5" x14ac:dyDescent="0.2">
      <c r="A1693" s="271">
        <v>40909</v>
      </c>
      <c r="B1693" s="271" t="s">
        <v>290</v>
      </c>
      <c r="C1693" s="272" t="s">
        <v>3519</v>
      </c>
      <c r="D1693" s="271" t="s">
        <v>1959</v>
      </c>
      <c r="E1693" s="273">
        <v>3306.02</v>
      </c>
    </row>
    <row r="1694" spans="1:5" x14ac:dyDescent="0.2">
      <c r="A1694" s="271">
        <v>242</v>
      </c>
      <c r="B1694" s="271" t="s">
        <v>290</v>
      </c>
      <c r="C1694" s="272" t="s">
        <v>3520</v>
      </c>
      <c r="D1694" s="271" t="s">
        <v>1924</v>
      </c>
      <c r="E1694" s="273">
        <v>17.059999999999999</v>
      </c>
    </row>
    <row r="1695" spans="1:5" x14ac:dyDescent="0.2">
      <c r="A1695" s="271">
        <v>41085</v>
      </c>
      <c r="B1695" s="271" t="s">
        <v>290</v>
      </c>
      <c r="C1695" s="272" t="s">
        <v>3521</v>
      </c>
      <c r="D1695" s="271" t="s">
        <v>1959</v>
      </c>
      <c r="E1695" s="273">
        <v>2997.69</v>
      </c>
    </row>
    <row r="1696" spans="1:5" x14ac:dyDescent="0.2">
      <c r="A1696" s="271">
        <v>427</v>
      </c>
      <c r="B1696" s="271" t="s">
        <v>290</v>
      </c>
      <c r="C1696" s="272" t="s">
        <v>3522</v>
      </c>
      <c r="D1696" s="271" t="s">
        <v>1977</v>
      </c>
      <c r="E1696" s="273">
        <v>9.3800000000000008</v>
      </c>
    </row>
    <row r="1697" spans="1:5" x14ac:dyDescent="0.2">
      <c r="A1697" s="271">
        <v>417</v>
      </c>
      <c r="B1697" s="271" t="s">
        <v>290</v>
      </c>
      <c r="C1697" s="272" t="s">
        <v>3523</v>
      </c>
      <c r="D1697" s="271" t="s">
        <v>1977</v>
      </c>
      <c r="E1697" s="273">
        <v>4.42</v>
      </c>
    </row>
    <row r="1698" spans="1:5" x14ac:dyDescent="0.2">
      <c r="A1698" s="271">
        <v>11273</v>
      </c>
      <c r="B1698" s="271" t="s">
        <v>290</v>
      </c>
      <c r="C1698" s="272" t="s">
        <v>3524</v>
      </c>
      <c r="D1698" s="271" t="s">
        <v>1977</v>
      </c>
      <c r="E1698" s="273">
        <v>13.73</v>
      </c>
    </row>
    <row r="1699" spans="1:5" x14ac:dyDescent="0.2">
      <c r="A1699" s="271">
        <v>11272</v>
      </c>
      <c r="B1699" s="271" t="s">
        <v>290</v>
      </c>
      <c r="C1699" s="272" t="s">
        <v>3525</v>
      </c>
      <c r="D1699" s="271" t="s">
        <v>1977</v>
      </c>
      <c r="E1699" s="273">
        <v>8.2799999999999994</v>
      </c>
    </row>
    <row r="1700" spans="1:5" x14ac:dyDescent="0.2">
      <c r="A1700" s="271">
        <v>11275</v>
      </c>
      <c r="B1700" s="271" t="s">
        <v>290</v>
      </c>
      <c r="C1700" s="272" t="s">
        <v>3526</v>
      </c>
      <c r="D1700" s="271" t="s">
        <v>1977</v>
      </c>
      <c r="E1700" s="273">
        <v>3.32</v>
      </c>
    </row>
    <row r="1701" spans="1:5" x14ac:dyDescent="0.2">
      <c r="A1701" s="271">
        <v>11274</v>
      </c>
      <c r="B1701" s="271" t="s">
        <v>290</v>
      </c>
      <c r="C1701" s="272" t="s">
        <v>3527</v>
      </c>
      <c r="D1701" s="271" t="s">
        <v>1977</v>
      </c>
      <c r="E1701" s="273">
        <v>2.5299999999999998</v>
      </c>
    </row>
    <row r="1702" spans="1:5" x14ac:dyDescent="0.2">
      <c r="A1702" s="271">
        <v>45250</v>
      </c>
      <c r="B1702" s="271" t="s">
        <v>290</v>
      </c>
      <c r="C1702" s="272" t="s">
        <v>3528</v>
      </c>
      <c r="D1702" s="271" t="s">
        <v>1977</v>
      </c>
      <c r="E1702" s="273">
        <v>33.979999999999997</v>
      </c>
    </row>
    <row r="1703" spans="1:5" x14ac:dyDescent="0.2">
      <c r="A1703" s="271">
        <v>38470</v>
      </c>
      <c r="B1703" s="271" t="s">
        <v>290</v>
      </c>
      <c r="C1703" s="272" t="s">
        <v>3529</v>
      </c>
      <c r="D1703" s="271" t="s">
        <v>1977</v>
      </c>
      <c r="E1703" s="273">
        <v>34.78</v>
      </c>
    </row>
    <row r="1704" spans="1:5" x14ac:dyDescent="0.2">
      <c r="A1704" s="271">
        <v>38547</v>
      </c>
      <c r="B1704" s="271" t="s">
        <v>290</v>
      </c>
      <c r="C1704" s="272" t="s">
        <v>3530</v>
      </c>
      <c r="D1704" s="271" t="s">
        <v>1977</v>
      </c>
      <c r="E1704" s="273">
        <v>230.91</v>
      </c>
    </row>
    <row r="1705" spans="1:5" x14ac:dyDescent="0.2">
      <c r="A1705" s="271">
        <v>38467</v>
      </c>
      <c r="B1705" s="271" t="s">
        <v>290</v>
      </c>
      <c r="C1705" s="272" t="s">
        <v>3531</v>
      </c>
      <c r="D1705" s="271" t="s">
        <v>1977</v>
      </c>
      <c r="E1705" s="273">
        <v>142.66999999999999</v>
      </c>
    </row>
    <row r="1706" spans="1:5" x14ac:dyDescent="0.2">
      <c r="A1706" s="271">
        <v>38468</v>
      </c>
      <c r="B1706" s="271" t="s">
        <v>290</v>
      </c>
      <c r="C1706" s="272" t="s">
        <v>3532</v>
      </c>
      <c r="D1706" s="271" t="s">
        <v>1977</v>
      </c>
      <c r="E1706" s="273">
        <v>178.09</v>
      </c>
    </row>
    <row r="1707" spans="1:5" x14ac:dyDescent="0.2">
      <c r="A1707" s="271">
        <v>38469</v>
      </c>
      <c r="B1707" s="271" t="s">
        <v>290</v>
      </c>
      <c r="C1707" s="272" t="s">
        <v>3533</v>
      </c>
      <c r="D1707" s="271" t="s">
        <v>1977</v>
      </c>
      <c r="E1707" s="273">
        <v>220.48</v>
      </c>
    </row>
    <row r="1708" spans="1:5" x14ac:dyDescent="0.2">
      <c r="A1708" s="271">
        <v>45197</v>
      </c>
      <c r="B1708" s="271" t="s">
        <v>290</v>
      </c>
      <c r="C1708" s="272" t="s">
        <v>3534</v>
      </c>
      <c r="D1708" s="271" t="s">
        <v>1977</v>
      </c>
      <c r="E1708" s="273">
        <v>175.84</v>
      </c>
    </row>
    <row r="1709" spans="1:5" x14ac:dyDescent="0.2">
      <c r="A1709" s="271">
        <v>38471</v>
      </c>
      <c r="B1709" s="271" t="s">
        <v>290</v>
      </c>
      <c r="C1709" s="272" t="s">
        <v>3535</v>
      </c>
      <c r="D1709" s="271" t="s">
        <v>1977</v>
      </c>
      <c r="E1709" s="273">
        <v>235.81</v>
      </c>
    </row>
    <row r="1710" spans="1:5" x14ac:dyDescent="0.2">
      <c r="A1710" s="271">
        <v>45206</v>
      </c>
      <c r="B1710" s="271" t="s">
        <v>290</v>
      </c>
      <c r="C1710" s="272" t="s">
        <v>3536</v>
      </c>
      <c r="D1710" s="271" t="s">
        <v>1977</v>
      </c>
      <c r="E1710" s="273">
        <v>46.59</v>
      </c>
    </row>
    <row r="1711" spans="1:5" x14ac:dyDescent="0.2">
      <c r="A1711" s="271">
        <v>37370</v>
      </c>
      <c r="B1711" s="271" t="s">
        <v>290</v>
      </c>
      <c r="C1711" s="272" t="s">
        <v>3537</v>
      </c>
      <c r="D1711" s="271" t="s">
        <v>1924</v>
      </c>
      <c r="E1711" s="273">
        <v>5.59</v>
      </c>
    </row>
    <row r="1712" spans="1:5" x14ac:dyDescent="0.2">
      <c r="A1712" s="271">
        <v>40862</v>
      </c>
      <c r="B1712" s="271" t="s">
        <v>290</v>
      </c>
      <c r="C1712" s="272" t="s">
        <v>3538</v>
      </c>
      <c r="D1712" s="271" t="s">
        <v>1959</v>
      </c>
      <c r="E1712" s="273">
        <v>1053.3499999999999</v>
      </c>
    </row>
    <row r="1713" spans="1:5" x14ac:dyDescent="0.2">
      <c r="A1713" s="271">
        <v>10658</v>
      </c>
      <c r="B1713" s="271" t="s">
        <v>290</v>
      </c>
      <c r="C1713" s="272" t="s">
        <v>3539</v>
      </c>
      <c r="D1713" s="271" t="s">
        <v>1977</v>
      </c>
      <c r="E1713" s="273"/>
    </row>
    <row r="1714" spans="1:5" x14ac:dyDescent="0.2">
      <c r="A1714" s="271">
        <v>253</v>
      </c>
      <c r="B1714" s="271" t="s">
        <v>290</v>
      </c>
      <c r="C1714" s="272" t="s">
        <v>3540</v>
      </c>
      <c r="D1714" s="271" t="s">
        <v>1924</v>
      </c>
      <c r="E1714" s="273">
        <v>23.12</v>
      </c>
    </row>
    <row r="1715" spans="1:5" x14ac:dyDescent="0.2">
      <c r="A1715" s="271">
        <v>40809</v>
      </c>
      <c r="B1715" s="271" t="s">
        <v>290</v>
      </c>
      <c r="C1715" s="272" t="s">
        <v>3541</v>
      </c>
      <c r="D1715" s="271" t="s">
        <v>1959</v>
      </c>
      <c r="E1715" s="273">
        <v>4056.02</v>
      </c>
    </row>
    <row r="1716" spans="1:5" x14ac:dyDescent="0.2">
      <c r="A1716" s="271">
        <v>42428</v>
      </c>
      <c r="B1716" s="271" t="s">
        <v>290</v>
      </c>
      <c r="C1716" s="272" t="s">
        <v>3542</v>
      </c>
      <c r="D1716" s="271" t="s">
        <v>1977</v>
      </c>
      <c r="E1716" s="273"/>
    </row>
    <row r="1717" spans="1:5" x14ac:dyDescent="0.2">
      <c r="A1717" s="271">
        <v>301</v>
      </c>
      <c r="B1717" s="271" t="s">
        <v>290</v>
      </c>
      <c r="C1717" s="272" t="s">
        <v>3543</v>
      </c>
      <c r="D1717" s="271" t="s">
        <v>1977</v>
      </c>
      <c r="E1717" s="273">
        <v>3.15</v>
      </c>
    </row>
    <row r="1718" spans="1:5" x14ac:dyDescent="0.2">
      <c r="A1718" s="271">
        <v>296</v>
      </c>
      <c r="B1718" s="271" t="s">
        <v>290</v>
      </c>
      <c r="C1718" s="272" t="s">
        <v>3544</v>
      </c>
      <c r="D1718" s="271" t="s">
        <v>1977</v>
      </c>
      <c r="E1718" s="273">
        <v>1.78</v>
      </c>
    </row>
    <row r="1719" spans="1:5" x14ac:dyDescent="0.2">
      <c r="A1719" s="271">
        <v>297</v>
      </c>
      <c r="B1719" s="271" t="s">
        <v>290</v>
      </c>
      <c r="C1719" s="272" t="s">
        <v>3545</v>
      </c>
      <c r="D1719" s="271" t="s">
        <v>1977</v>
      </c>
      <c r="E1719" s="273">
        <v>2.61</v>
      </c>
    </row>
    <row r="1720" spans="1:5" x14ac:dyDescent="0.2">
      <c r="A1720" s="271">
        <v>299</v>
      </c>
      <c r="B1720" s="271" t="s">
        <v>290</v>
      </c>
      <c r="C1720" s="272" t="s">
        <v>3546</v>
      </c>
      <c r="D1720" s="271" t="s">
        <v>1977</v>
      </c>
      <c r="E1720" s="273">
        <v>3.69</v>
      </c>
    </row>
    <row r="1721" spans="1:5" x14ac:dyDescent="0.2">
      <c r="A1721" s="271">
        <v>300</v>
      </c>
      <c r="B1721" s="271" t="s">
        <v>290</v>
      </c>
      <c r="C1721" s="272" t="s">
        <v>3547</v>
      </c>
      <c r="D1721" s="271" t="s">
        <v>1977</v>
      </c>
      <c r="E1721" s="273">
        <v>12.78</v>
      </c>
    </row>
    <row r="1722" spans="1:5" x14ac:dyDescent="0.2">
      <c r="A1722" s="271">
        <v>20085</v>
      </c>
      <c r="B1722" s="271" t="s">
        <v>290</v>
      </c>
      <c r="C1722" s="272" t="s">
        <v>3548</v>
      </c>
      <c r="D1722" s="271" t="s">
        <v>1977</v>
      </c>
      <c r="E1722" s="273">
        <v>2.33</v>
      </c>
    </row>
    <row r="1723" spans="1:5" x14ac:dyDescent="0.2">
      <c r="A1723" s="271">
        <v>298</v>
      </c>
      <c r="B1723" s="271" t="s">
        <v>290</v>
      </c>
      <c r="C1723" s="272" t="s">
        <v>3549</v>
      </c>
      <c r="D1723" s="271" t="s">
        <v>1977</v>
      </c>
      <c r="E1723" s="273">
        <v>2.84</v>
      </c>
    </row>
    <row r="1724" spans="1:5" x14ac:dyDescent="0.2">
      <c r="A1724" s="271">
        <v>311</v>
      </c>
      <c r="B1724" s="271" t="s">
        <v>290</v>
      </c>
      <c r="C1724" s="272" t="s">
        <v>3550</v>
      </c>
      <c r="D1724" s="271" t="s">
        <v>1977</v>
      </c>
      <c r="E1724" s="273">
        <v>10.54</v>
      </c>
    </row>
    <row r="1725" spans="1:5" x14ac:dyDescent="0.2">
      <c r="A1725" s="271">
        <v>318</v>
      </c>
      <c r="B1725" s="271" t="s">
        <v>290</v>
      </c>
      <c r="C1725" s="272" t="s">
        <v>3551</v>
      </c>
      <c r="D1725" s="271" t="s">
        <v>1977</v>
      </c>
      <c r="E1725" s="273">
        <v>21.23</v>
      </c>
    </row>
    <row r="1726" spans="1:5" x14ac:dyDescent="0.2">
      <c r="A1726" s="271">
        <v>319</v>
      </c>
      <c r="B1726" s="271" t="s">
        <v>290</v>
      </c>
      <c r="C1726" s="272" t="s">
        <v>3552</v>
      </c>
      <c r="D1726" s="271" t="s">
        <v>1977</v>
      </c>
      <c r="E1726" s="273">
        <v>33.299999999999997</v>
      </c>
    </row>
    <row r="1727" spans="1:5" x14ac:dyDescent="0.2">
      <c r="A1727" s="271">
        <v>303</v>
      </c>
      <c r="B1727" s="271" t="s">
        <v>290</v>
      </c>
      <c r="C1727" s="272" t="s">
        <v>3553</v>
      </c>
      <c r="D1727" s="271" t="s">
        <v>1977</v>
      </c>
      <c r="E1727" s="273">
        <v>3.49</v>
      </c>
    </row>
    <row r="1728" spans="1:5" x14ac:dyDescent="0.2">
      <c r="A1728" s="271">
        <v>305</v>
      </c>
      <c r="B1728" s="271" t="s">
        <v>290</v>
      </c>
      <c r="C1728" s="272" t="s">
        <v>3554</v>
      </c>
      <c r="D1728" s="271" t="s">
        <v>1977</v>
      </c>
      <c r="E1728" s="273">
        <v>10.98</v>
      </c>
    </row>
    <row r="1729" spans="1:5" x14ac:dyDescent="0.2">
      <c r="A1729" s="271">
        <v>306</v>
      </c>
      <c r="B1729" s="271" t="s">
        <v>290</v>
      </c>
      <c r="C1729" s="272" t="s">
        <v>3555</v>
      </c>
      <c r="D1729" s="271" t="s">
        <v>1977</v>
      </c>
      <c r="E1729" s="273">
        <v>16.649999999999999</v>
      </c>
    </row>
    <row r="1730" spans="1:5" x14ac:dyDescent="0.2">
      <c r="A1730" s="271">
        <v>307</v>
      </c>
      <c r="B1730" s="271" t="s">
        <v>290</v>
      </c>
      <c r="C1730" s="272" t="s">
        <v>3556</v>
      </c>
      <c r="D1730" s="271" t="s">
        <v>1977</v>
      </c>
      <c r="E1730" s="273">
        <v>42.06</v>
      </c>
    </row>
    <row r="1731" spans="1:5" x14ac:dyDescent="0.2">
      <c r="A1731" s="271">
        <v>309</v>
      </c>
      <c r="B1731" s="271" t="s">
        <v>290</v>
      </c>
      <c r="C1731" s="272" t="s">
        <v>3557</v>
      </c>
      <c r="D1731" s="271" t="s">
        <v>1977</v>
      </c>
      <c r="E1731" s="273">
        <v>68.900000000000006</v>
      </c>
    </row>
    <row r="1732" spans="1:5" x14ac:dyDescent="0.2">
      <c r="A1732" s="271">
        <v>310</v>
      </c>
      <c r="B1732" s="271" t="s">
        <v>290</v>
      </c>
      <c r="C1732" s="272" t="s">
        <v>3558</v>
      </c>
      <c r="D1732" s="271" t="s">
        <v>1977</v>
      </c>
      <c r="E1732" s="273">
        <v>95.49</v>
      </c>
    </row>
    <row r="1733" spans="1:5" x14ac:dyDescent="0.2">
      <c r="A1733" s="271">
        <v>308</v>
      </c>
      <c r="B1733" s="271" t="s">
        <v>290</v>
      </c>
      <c r="C1733" s="272" t="s">
        <v>3559</v>
      </c>
      <c r="D1733" s="271" t="s">
        <v>1977</v>
      </c>
      <c r="E1733" s="273">
        <v>93.87</v>
      </c>
    </row>
    <row r="1734" spans="1:5" x14ac:dyDescent="0.2">
      <c r="A1734" s="271">
        <v>328</v>
      </c>
      <c r="B1734" s="271" t="s">
        <v>290</v>
      </c>
      <c r="C1734" s="272" t="s">
        <v>3560</v>
      </c>
      <c r="D1734" s="271" t="s">
        <v>1977</v>
      </c>
      <c r="E1734" s="273">
        <v>8.35</v>
      </c>
    </row>
    <row r="1735" spans="1:5" x14ac:dyDescent="0.2">
      <c r="A1735" s="271">
        <v>325</v>
      </c>
      <c r="B1735" s="271" t="s">
        <v>290</v>
      </c>
      <c r="C1735" s="272" t="s">
        <v>3561</v>
      </c>
      <c r="D1735" s="271" t="s">
        <v>1977</v>
      </c>
      <c r="E1735" s="273">
        <v>2.46</v>
      </c>
    </row>
    <row r="1736" spans="1:5" x14ac:dyDescent="0.2">
      <c r="A1736" s="271">
        <v>20326</v>
      </c>
      <c r="B1736" s="271" t="s">
        <v>290</v>
      </c>
      <c r="C1736" s="272" t="s">
        <v>3562</v>
      </c>
      <c r="D1736" s="271" t="s">
        <v>1977</v>
      </c>
      <c r="E1736" s="273">
        <v>4.5</v>
      </c>
    </row>
    <row r="1737" spans="1:5" x14ac:dyDescent="0.2">
      <c r="A1737" s="271">
        <v>329</v>
      </c>
      <c r="B1737" s="271" t="s">
        <v>290</v>
      </c>
      <c r="C1737" s="272" t="s">
        <v>3563</v>
      </c>
      <c r="D1737" s="271" t="s">
        <v>1977</v>
      </c>
      <c r="E1737" s="273">
        <v>6.98</v>
      </c>
    </row>
    <row r="1738" spans="1:5" x14ac:dyDescent="0.2">
      <c r="A1738" s="271">
        <v>39642</v>
      </c>
      <c r="B1738" s="271" t="s">
        <v>290</v>
      </c>
      <c r="C1738" s="272" t="s">
        <v>3564</v>
      </c>
      <c r="D1738" s="271" t="s">
        <v>1977</v>
      </c>
      <c r="E1738" s="273">
        <v>3.09</v>
      </c>
    </row>
    <row r="1739" spans="1:5" x14ac:dyDescent="0.2">
      <c r="A1739" s="271">
        <v>39641</v>
      </c>
      <c r="B1739" s="271" t="s">
        <v>290</v>
      </c>
      <c r="C1739" s="272" t="s">
        <v>3565</v>
      </c>
      <c r="D1739" s="271" t="s">
        <v>1977</v>
      </c>
      <c r="E1739" s="273">
        <v>2.71</v>
      </c>
    </row>
    <row r="1740" spans="1:5" x14ac:dyDescent="0.2">
      <c r="A1740" s="271">
        <v>39643</v>
      </c>
      <c r="B1740" s="271" t="s">
        <v>290</v>
      </c>
      <c r="C1740" s="272" t="s">
        <v>3566</v>
      </c>
      <c r="D1740" s="271" t="s">
        <v>1977</v>
      </c>
      <c r="E1740" s="273">
        <v>3.63</v>
      </c>
    </row>
    <row r="1741" spans="1:5" x14ac:dyDescent="0.2">
      <c r="A1741" s="271">
        <v>39644</v>
      </c>
      <c r="B1741" s="271" t="s">
        <v>290</v>
      </c>
      <c r="C1741" s="272" t="s">
        <v>3567</v>
      </c>
      <c r="D1741" s="271" t="s">
        <v>1977</v>
      </c>
      <c r="E1741" s="273">
        <v>5.63</v>
      </c>
    </row>
    <row r="1742" spans="1:5" x14ac:dyDescent="0.2">
      <c r="A1742" s="271">
        <v>39645</v>
      </c>
      <c r="B1742" s="271" t="s">
        <v>290</v>
      </c>
      <c r="C1742" s="272" t="s">
        <v>3568</v>
      </c>
      <c r="D1742" s="271" t="s">
        <v>1977</v>
      </c>
      <c r="E1742" s="273">
        <v>6.17</v>
      </c>
    </row>
    <row r="1743" spans="1:5" x14ac:dyDescent="0.2">
      <c r="A1743" s="271">
        <v>41610</v>
      </c>
      <c r="B1743" s="271" t="s">
        <v>290</v>
      </c>
      <c r="C1743" s="272" t="s">
        <v>3569</v>
      </c>
      <c r="D1743" s="271" t="s">
        <v>1977</v>
      </c>
      <c r="E1743" s="273">
        <v>724.43</v>
      </c>
    </row>
    <row r="1744" spans="1:5" x14ac:dyDescent="0.2">
      <c r="A1744" s="271">
        <v>41611</v>
      </c>
      <c r="B1744" s="271" t="s">
        <v>290</v>
      </c>
      <c r="C1744" s="272" t="s">
        <v>3570</v>
      </c>
      <c r="D1744" s="271" t="s">
        <v>1977</v>
      </c>
      <c r="E1744" s="273">
        <v>1141.8399999999999</v>
      </c>
    </row>
    <row r="1745" spans="1:5" x14ac:dyDescent="0.2">
      <c r="A1745" s="271">
        <v>41612</v>
      </c>
      <c r="B1745" s="271" t="s">
        <v>290</v>
      </c>
      <c r="C1745" s="272" t="s">
        <v>3571</v>
      </c>
      <c r="D1745" s="271" t="s">
        <v>1977</v>
      </c>
      <c r="E1745" s="273">
        <v>1603.31</v>
      </c>
    </row>
    <row r="1746" spans="1:5" x14ac:dyDescent="0.2">
      <c r="A1746" s="271">
        <v>41637</v>
      </c>
      <c r="B1746" s="271" t="s">
        <v>290</v>
      </c>
      <c r="C1746" s="272" t="s">
        <v>3572</v>
      </c>
      <c r="D1746" s="271" t="s">
        <v>1977</v>
      </c>
      <c r="E1746" s="273">
        <v>149.87</v>
      </c>
    </row>
    <row r="1747" spans="1:5" x14ac:dyDescent="0.2">
      <c r="A1747" s="271">
        <v>41638</v>
      </c>
      <c r="B1747" s="271" t="s">
        <v>290</v>
      </c>
      <c r="C1747" s="272" t="s">
        <v>3573</v>
      </c>
      <c r="D1747" s="271" t="s">
        <v>1977</v>
      </c>
      <c r="E1747" s="273">
        <v>195.23</v>
      </c>
    </row>
    <row r="1748" spans="1:5" x14ac:dyDescent="0.2">
      <c r="A1748" s="271">
        <v>41639</v>
      </c>
      <c r="B1748" s="271" t="s">
        <v>290</v>
      </c>
      <c r="C1748" s="272" t="s">
        <v>3574</v>
      </c>
      <c r="D1748" s="271" t="s">
        <v>1977</v>
      </c>
      <c r="E1748" s="273">
        <v>472.31</v>
      </c>
    </row>
    <row r="1749" spans="1:5" x14ac:dyDescent="0.2">
      <c r="A1749" s="271">
        <v>11789</v>
      </c>
      <c r="B1749" s="271" t="s">
        <v>290</v>
      </c>
      <c r="C1749" s="272" t="s">
        <v>3575</v>
      </c>
      <c r="D1749" s="271" t="s">
        <v>1977</v>
      </c>
      <c r="E1749" s="273">
        <v>1.25</v>
      </c>
    </row>
    <row r="1750" spans="1:5" x14ac:dyDescent="0.2">
      <c r="A1750" s="271">
        <v>20975</v>
      </c>
      <c r="B1750" s="271" t="s">
        <v>290</v>
      </c>
      <c r="C1750" s="272" t="s">
        <v>3576</v>
      </c>
      <c r="D1750" s="271" t="s">
        <v>1977</v>
      </c>
      <c r="E1750" s="273">
        <v>13.05</v>
      </c>
    </row>
    <row r="1751" spans="1:5" x14ac:dyDescent="0.2">
      <c r="A1751" s="271">
        <v>20976</v>
      </c>
      <c r="B1751" s="271" t="s">
        <v>290</v>
      </c>
      <c r="C1751" s="272" t="s">
        <v>3577</v>
      </c>
      <c r="D1751" s="271" t="s">
        <v>1977</v>
      </c>
      <c r="E1751" s="273">
        <v>19.72</v>
      </c>
    </row>
    <row r="1752" spans="1:5" x14ac:dyDescent="0.2">
      <c r="A1752" s="271">
        <v>6138</v>
      </c>
      <c r="B1752" s="271" t="s">
        <v>290</v>
      </c>
      <c r="C1752" s="272" t="s">
        <v>3578</v>
      </c>
      <c r="D1752" s="271" t="s">
        <v>1977</v>
      </c>
      <c r="E1752" s="273">
        <v>11.97</v>
      </c>
    </row>
    <row r="1753" spans="1:5" x14ac:dyDescent="0.2">
      <c r="A1753" s="271">
        <v>40340</v>
      </c>
      <c r="B1753" s="271" t="s">
        <v>290</v>
      </c>
      <c r="C1753" s="272" t="s">
        <v>3579</v>
      </c>
      <c r="D1753" s="271" t="s">
        <v>1977</v>
      </c>
      <c r="E1753" s="273">
        <v>23.17</v>
      </c>
    </row>
    <row r="1754" spans="1:5" x14ac:dyDescent="0.2">
      <c r="A1754" s="271">
        <v>40341</v>
      </c>
      <c r="B1754" s="271" t="s">
        <v>290</v>
      </c>
      <c r="C1754" s="272" t="s">
        <v>3580</v>
      </c>
      <c r="D1754" s="271" t="s">
        <v>1977</v>
      </c>
      <c r="E1754" s="273">
        <v>27.65</v>
      </c>
    </row>
    <row r="1755" spans="1:5" x14ac:dyDescent="0.2">
      <c r="A1755" s="271">
        <v>40342</v>
      </c>
      <c r="B1755" s="271" t="s">
        <v>290</v>
      </c>
      <c r="C1755" s="272" t="s">
        <v>3581</v>
      </c>
      <c r="D1755" s="271" t="s">
        <v>1977</v>
      </c>
      <c r="E1755" s="273">
        <v>32.979999999999997</v>
      </c>
    </row>
    <row r="1756" spans="1:5" x14ac:dyDescent="0.2">
      <c r="A1756" s="271">
        <v>40343</v>
      </c>
      <c r="B1756" s="271" t="s">
        <v>290</v>
      </c>
      <c r="C1756" s="272" t="s">
        <v>3582</v>
      </c>
      <c r="D1756" s="271" t="s">
        <v>1977</v>
      </c>
      <c r="E1756" s="273">
        <v>39.119999999999997</v>
      </c>
    </row>
    <row r="1757" spans="1:5" x14ac:dyDescent="0.2">
      <c r="A1757" s="271">
        <v>40344</v>
      </c>
      <c r="B1757" s="271" t="s">
        <v>290</v>
      </c>
      <c r="C1757" s="272" t="s">
        <v>3583</v>
      </c>
      <c r="D1757" s="271" t="s">
        <v>1977</v>
      </c>
      <c r="E1757" s="273">
        <v>53.33</v>
      </c>
    </row>
    <row r="1758" spans="1:5" x14ac:dyDescent="0.2">
      <c r="A1758" s="271">
        <v>40345</v>
      </c>
      <c r="B1758" s="271" t="s">
        <v>290</v>
      </c>
      <c r="C1758" s="272" t="s">
        <v>3584</v>
      </c>
      <c r="D1758" s="271" t="s">
        <v>1977</v>
      </c>
      <c r="E1758" s="273">
        <v>65.709999999999994</v>
      </c>
    </row>
    <row r="1759" spans="1:5" x14ac:dyDescent="0.2">
      <c r="A1759" s="271">
        <v>40346</v>
      </c>
      <c r="B1759" s="271" t="s">
        <v>290</v>
      </c>
      <c r="C1759" s="272" t="s">
        <v>3585</v>
      </c>
      <c r="D1759" s="271" t="s">
        <v>1977</v>
      </c>
      <c r="E1759" s="273">
        <v>76.23</v>
      </c>
    </row>
    <row r="1760" spans="1:5" x14ac:dyDescent="0.2">
      <c r="A1760" s="271">
        <v>40347</v>
      </c>
      <c r="B1760" s="271" t="s">
        <v>290</v>
      </c>
      <c r="C1760" s="272" t="s">
        <v>3586</v>
      </c>
      <c r="D1760" s="271" t="s">
        <v>1977</v>
      </c>
      <c r="E1760" s="273">
        <v>95.77</v>
      </c>
    </row>
    <row r="1761" spans="1:5" x14ac:dyDescent="0.2">
      <c r="A1761" s="271">
        <v>43424</v>
      </c>
      <c r="B1761" s="271" t="s">
        <v>290</v>
      </c>
      <c r="C1761" s="272" t="s">
        <v>3587</v>
      </c>
      <c r="D1761" s="271" t="s">
        <v>1977</v>
      </c>
      <c r="E1761" s="273">
        <v>606.95000000000005</v>
      </c>
    </row>
    <row r="1762" spans="1:5" x14ac:dyDescent="0.2">
      <c r="A1762" s="271">
        <v>43426</v>
      </c>
      <c r="B1762" s="271" t="s">
        <v>290</v>
      </c>
      <c r="C1762" s="272" t="s">
        <v>3588</v>
      </c>
      <c r="D1762" s="271" t="s">
        <v>1977</v>
      </c>
      <c r="E1762" s="273">
        <v>2093.38</v>
      </c>
    </row>
    <row r="1763" spans="1:5" x14ac:dyDescent="0.2">
      <c r="A1763" s="271">
        <v>12565</v>
      </c>
      <c r="B1763" s="271" t="s">
        <v>290</v>
      </c>
      <c r="C1763" s="272" t="s">
        <v>3589</v>
      </c>
      <c r="D1763" s="271" t="s">
        <v>1977</v>
      </c>
      <c r="E1763" s="273">
        <v>734.12</v>
      </c>
    </row>
    <row r="1764" spans="1:5" x14ac:dyDescent="0.2">
      <c r="A1764" s="271">
        <v>12567</v>
      </c>
      <c r="B1764" s="271" t="s">
        <v>290</v>
      </c>
      <c r="C1764" s="272" t="s">
        <v>3590</v>
      </c>
      <c r="D1764" s="271" t="s">
        <v>1977</v>
      </c>
      <c r="E1764" s="273">
        <v>986.05</v>
      </c>
    </row>
    <row r="1765" spans="1:5" x14ac:dyDescent="0.2">
      <c r="A1765" s="271">
        <v>12568</v>
      </c>
      <c r="B1765" s="271" t="s">
        <v>290</v>
      </c>
      <c r="C1765" s="272" t="s">
        <v>3591</v>
      </c>
      <c r="D1765" s="271" t="s">
        <v>1977</v>
      </c>
      <c r="E1765" s="273">
        <v>1380.47</v>
      </c>
    </row>
    <row r="1766" spans="1:5" x14ac:dyDescent="0.2">
      <c r="A1766" s="271">
        <v>43441</v>
      </c>
      <c r="B1766" s="271" t="s">
        <v>290</v>
      </c>
      <c r="C1766" s="272" t="s">
        <v>3592</v>
      </c>
      <c r="D1766" s="271" t="s">
        <v>1977</v>
      </c>
      <c r="E1766" s="273">
        <v>177.48</v>
      </c>
    </row>
    <row r="1767" spans="1:5" x14ac:dyDescent="0.2">
      <c r="A1767" s="271">
        <v>43423</v>
      </c>
      <c r="B1767" s="271" t="s">
        <v>290</v>
      </c>
      <c r="C1767" s="272" t="s">
        <v>3593</v>
      </c>
      <c r="D1767" s="271" t="s">
        <v>1977</v>
      </c>
      <c r="E1767" s="273">
        <v>82.82</v>
      </c>
    </row>
    <row r="1768" spans="1:5" x14ac:dyDescent="0.2">
      <c r="A1768" s="271">
        <v>12532</v>
      </c>
      <c r="B1768" s="271" t="s">
        <v>290</v>
      </c>
      <c r="C1768" s="272" t="s">
        <v>3594</v>
      </c>
      <c r="D1768" s="271" t="s">
        <v>1977</v>
      </c>
      <c r="E1768" s="273">
        <v>127.74</v>
      </c>
    </row>
    <row r="1769" spans="1:5" x14ac:dyDescent="0.2">
      <c r="A1769" s="271">
        <v>43444</v>
      </c>
      <c r="B1769" s="271" t="s">
        <v>290</v>
      </c>
      <c r="C1769" s="272" t="s">
        <v>3595</v>
      </c>
      <c r="D1769" s="271" t="s">
        <v>1977</v>
      </c>
      <c r="E1769" s="273">
        <v>428.93</v>
      </c>
    </row>
    <row r="1770" spans="1:5" x14ac:dyDescent="0.2">
      <c r="A1770" s="271">
        <v>12551</v>
      </c>
      <c r="B1770" s="271" t="s">
        <v>290</v>
      </c>
      <c r="C1770" s="272" t="s">
        <v>3596</v>
      </c>
      <c r="D1770" s="271" t="s">
        <v>1977</v>
      </c>
      <c r="E1770" s="273">
        <v>306.02999999999997</v>
      </c>
    </row>
    <row r="1771" spans="1:5" x14ac:dyDescent="0.2">
      <c r="A1771" s="271">
        <v>43442</v>
      </c>
      <c r="B1771" s="271" t="s">
        <v>290</v>
      </c>
      <c r="C1771" s="272" t="s">
        <v>3597</v>
      </c>
      <c r="D1771" s="271" t="s">
        <v>1977</v>
      </c>
      <c r="E1771" s="273">
        <v>236.65</v>
      </c>
    </row>
    <row r="1772" spans="1:5" x14ac:dyDescent="0.2">
      <c r="A1772" s="271">
        <v>43443</v>
      </c>
      <c r="B1772" s="271" t="s">
        <v>290</v>
      </c>
      <c r="C1772" s="272" t="s">
        <v>3598</v>
      </c>
      <c r="D1772" s="271" t="s">
        <v>1977</v>
      </c>
      <c r="E1772" s="273">
        <v>310.60000000000002</v>
      </c>
    </row>
    <row r="1773" spans="1:5" x14ac:dyDescent="0.2">
      <c r="A1773" s="271">
        <v>12544</v>
      </c>
      <c r="B1773" s="271" t="s">
        <v>290</v>
      </c>
      <c r="C1773" s="272" t="s">
        <v>3599</v>
      </c>
      <c r="D1773" s="271" t="s">
        <v>1977</v>
      </c>
      <c r="E1773" s="273">
        <v>167.62</v>
      </c>
    </row>
    <row r="1774" spans="1:5" x14ac:dyDescent="0.2">
      <c r="A1774" s="271">
        <v>12547</v>
      </c>
      <c r="B1774" s="271" t="s">
        <v>290</v>
      </c>
      <c r="C1774" s="272" t="s">
        <v>3600</v>
      </c>
      <c r="D1774" s="271" t="s">
        <v>1977</v>
      </c>
      <c r="E1774" s="273">
        <v>225.45</v>
      </c>
    </row>
    <row r="1775" spans="1:5" x14ac:dyDescent="0.2">
      <c r="A1775" s="271">
        <v>43445</v>
      </c>
      <c r="B1775" s="271" t="s">
        <v>290</v>
      </c>
      <c r="C1775" s="272" t="s">
        <v>3601</v>
      </c>
      <c r="D1775" s="271" t="s">
        <v>1977</v>
      </c>
      <c r="E1775" s="273">
        <v>591.63</v>
      </c>
    </row>
    <row r="1776" spans="1:5" x14ac:dyDescent="0.2">
      <c r="A1776" s="271">
        <v>12563</v>
      </c>
      <c r="B1776" s="271" t="s">
        <v>290</v>
      </c>
      <c r="C1776" s="272" t="s">
        <v>3602</v>
      </c>
      <c r="D1776" s="271" t="s">
        <v>1977</v>
      </c>
      <c r="E1776" s="273">
        <v>423.29</v>
      </c>
    </row>
    <row r="1777" spans="1:5" x14ac:dyDescent="0.2">
      <c r="A1777" s="271">
        <v>43425</v>
      </c>
      <c r="B1777" s="271" t="s">
        <v>290</v>
      </c>
      <c r="C1777" s="272" t="s">
        <v>3603</v>
      </c>
      <c r="D1777" s="271" t="s">
        <v>1977</v>
      </c>
      <c r="E1777" s="273">
        <v>266.23</v>
      </c>
    </row>
    <row r="1778" spans="1:5" x14ac:dyDescent="0.2">
      <c r="A1778" s="271">
        <v>43446</v>
      </c>
      <c r="B1778" s="271" t="s">
        <v>290</v>
      </c>
      <c r="C1778" s="272" t="s">
        <v>3604</v>
      </c>
      <c r="D1778" s="271" t="s">
        <v>1977</v>
      </c>
      <c r="E1778" s="273">
        <v>562.04</v>
      </c>
    </row>
    <row r="1779" spans="1:5" x14ac:dyDescent="0.2">
      <c r="A1779" s="271">
        <v>43447</v>
      </c>
      <c r="B1779" s="271" t="s">
        <v>290</v>
      </c>
      <c r="C1779" s="272" t="s">
        <v>3605</v>
      </c>
      <c r="D1779" s="271" t="s">
        <v>1977</v>
      </c>
      <c r="E1779" s="273">
        <v>690.23</v>
      </c>
    </row>
    <row r="1780" spans="1:5" x14ac:dyDescent="0.2">
      <c r="A1780" s="271">
        <v>43448</v>
      </c>
      <c r="B1780" s="271" t="s">
        <v>290</v>
      </c>
      <c r="C1780" s="272" t="s">
        <v>3606</v>
      </c>
      <c r="D1780" s="271" t="s">
        <v>1977</v>
      </c>
      <c r="E1780" s="273">
        <v>966.32</v>
      </c>
    </row>
    <row r="1781" spans="1:5" x14ac:dyDescent="0.2">
      <c r="A1781" s="271">
        <v>13761</v>
      </c>
      <c r="B1781" s="271" t="s">
        <v>290</v>
      </c>
      <c r="C1781" s="272" t="s">
        <v>3607</v>
      </c>
      <c r="D1781" s="271" t="s">
        <v>1977</v>
      </c>
      <c r="E1781" s="273">
        <v>3595.64</v>
      </c>
    </row>
    <row r="1782" spans="1:5" x14ac:dyDescent="0.2">
      <c r="A1782" s="271">
        <v>4814</v>
      </c>
      <c r="B1782" s="271" t="s">
        <v>290</v>
      </c>
      <c r="C1782" s="272" t="s">
        <v>3608</v>
      </c>
      <c r="D1782" s="271" t="s">
        <v>1977</v>
      </c>
      <c r="E1782" s="273">
        <v>58.81</v>
      </c>
    </row>
    <row r="1783" spans="1:5" x14ac:dyDescent="0.2">
      <c r="A1783" s="271">
        <v>44473</v>
      </c>
      <c r="B1783" s="271" t="s">
        <v>290</v>
      </c>
      <c r="C1783" s="272" t="s">
        <v>3609</v>
      </c>
      <c r="D1783" s="271" t="s">
        <v>1977</v>
      </c>
      <c r="E1783" s="273"/>
    </row>
    <row r="1784" spans="1:5" x14ac:dyDescent="0.2">
      <c r="A1784" s="271">
        <v>6122</v>
      </c>
      <c r="B1784" s="271" t="s">
        <v>290</v>
      </c>
      <c r="C1784" s="272" t="s">
        <v>3610</v>
      </c>
      <c r="D1784" s="271" t="s">
        <v>1924</v>
      </c>
      <c r="E1784" s="273">
        <v>23.51</v>
      </c>
    </row>
    <row r="1785" spans="1:5" x14ac:dyDescent="0.2">
      <c r="A1785" s="271">
        <v>40810</v>
      </c>
      <c r="B1785" s="271" t="s">
        <v>290</v>
      </c>
      <c r="C1785" s="272" t="s">
        <v>3611</v>
      </c>
      <c r="D1785" s="271" t="s">
        <v>1959</v>
      </c>
      <c r="E1785" s="273">
        <v>4127.97</v>
      </c>
    </row>
    <row r="1786" spans="1:5" x14ac:dyDescent="0.2">
      <c r="A1786" s="271">
        <v>21100</v>
      </c>
      <c r="B1786" s="271" t="s">
        <v>290</v>
      </c>
      <c r="C1786" s="272" t="s">
        <v>3612</v>
      </c>
      <c r="D1786" s="271" t="s">
        <v>1977</v>
      </c>
      <c r="E1786" s="273"/>
    </row>
    <row r="1787" spans="1:5" x14ac:dyDescent="0.2">
      <c r="A1787" s="271">
        <v>11811</v>
      </c>
      <c r="B1787" s="271" t="s">
        <v>290</v>
      </c>
      <c r="C1787" s="272" t="s">
        <v>3613</v>
      </c>
      <c r="D1787" s="271" t="s">
        <v>1977</v>
      </c>
      <c r="E1787" s="273"/>
    </row>
    <row r="1788" spans="1:5" x14ac:dyDescent="0.2">
      <c r="A1788" s="271">
        <v>11816</v>
      </c>
      <c r="B1788" s="271" t="s">
        <v>290</v>
      </c>
      <c r="C1788" s="272" t="s">
        <v>3614</v>
      </c>
      <c r="D1788" s="271" t="s">
        <v>1977</v>
      </c>
      <c r="E1788" s="273"/>
    </row>
    <row r="1789" spans="1:5" x14ac:dyDescent="0.2">
      <c r="A1789" s="271">
        <v>11814</v>
      </c>
      <c r="B1789" s="271" t="s">
        <v>290</v>
      </c>
      <c r="C1789" s="272" t="s">
        <v>3615</v>
      </c>
      <c r="D1789" s="271" t="s">
        <v>1977</v>
      </c>
      <c r="E1789" s="273"/>
    </row>
    <row r="1790" spans="1:5" x14ac:dyDescent="0.2">
      <c r="A1790" s="271">
        <v>14186</v>
      </c>
      <c r="B1790" s="271" t="s">
        <v>290</v>
      </c>
      <c r="C1790" s="272" t="s">
        <v>3616</v>
      </c>
      <c r="D1790" s="271" t="s">
        <v>1977</v>
      </c>
      <c r="E1790" s="273"/>
    </row>
    <row r="1791" spans="1:5" x14ac:dyDescent="0.2">
      <c r="A1791" s="271">
        <v>14185</v>
      </c>
      <c r="B1791" s="271" t="s">
        <v>290</v>
      </c>
      <c r="C1791" s="272" t="s">
        <v>3617</v>
      </c>
      <c r="D1791" s="271" t="s">
        <v>1977</v>
      </c>
      <c r="E1791" s="273"/>
    </row>
    <row r="1792" spans="1:5" x14ac:dyDescent="0.2">
      <c r="A1792" s="271">
        <v>44498</v>
      </c>
      <c r="B1792" s="271" t="s">
        <v>290</v>
      </c>
      <c r="C1792" s="272" t="s">
        <v>3618</v>
      </c>
      <c r="D1792" s="271" t="s">
        <v>1977</v>
      </c>
      <c r="E1792" s="273"/>
    </row>
    <row r="1793" spans="1:5" x14ac:dyDescent="0.2">
      <c r="A1793" s="271">
        <v>34469</v>
      </c>
      <c r="B1793" s="271" t="s">
        <v>290</v>
      </c>
      <c r="C1793" s="272" t="s">
        <v>3619</v>
      </c>
      <c r="D1793" s="271" t="s">
        <v>1977</v>
      </c>
      <c r="E1793" s="273"/>
    </row>
    <row r="1794" spans="1:5" x14ac:dyDescent="0.2">
      <c r="A1794" s="271">
        <v>34476</v>
      </c>
      <c r="B1794" s="271" t="s">
        <v>290</v>
      </c>
      <c r="C1794" s="272" t="s">
        <v>3620</v>
      </c>
      <c r="D1794" s="271" t="s">
        <v>1977</v>
      </c>
      <c r="E1794" s="273"/>
    </row>
    <row r="1795" spans="1:5" x14ac:dyDescent="0.2">
      <c r="A1795" s="271">
        <v>34477</v>
      </c>
      <c r="B1795" s="271" t="s">
        <v>290</v>
      </c>
      <c r="C1795" s="272" t="s">
        <v>3621</v>
      </c>
      <c r="D1795" s="271" t="s">
        <v>1977</v>
      </c>
      <c r="E1795" s="273"/>
    </row>
    <row r="1796" spans="1:5" x14ac:dyDescent="0.2">
      <c r="A1796" s="271">
        <v>34482</v>
      </c>
      <c r="B1796" s="271" t="s">
        <v>290</v>
      </c>
      <c r="C1796" s="272" t="s">
        <v>3622</v>
      </c>
      <c r="D1796" s="271" t="s">
        <v>1977</v>
      </c>
      <c r="E1796" s="273"/>
    </row>
    <row r="1797" spans="1:5" x14ac:dyDescent="0.2">
      <c r="A1797" s="271">
        <v>34472</v>
      </c>
      <c r="B1797" s="271" t="s">
        <v>290</v>
      </c>
      <c r="C1797" s="272" t="s">
        <v>3623</v>
      </c>
      <c r="D1797" s="271" t="s">
        <v>1977</v>
      </c>
      <c r="E1797" s="273"/>
    </row>
    <row r="1798" spans="1:5" x14ac:dyDescent="0.2">
      <c r="A1798" s="271">
        <v>42425</v>
      </c>
      <c r="B1798" s="271" t="s">
        <v>290</v>
      </c>
      <c r="C1798" s="272" t="s">
        <v>3624</v>
      </c>
      <c r="D1798" s="271" t="s">
        <v>1977</v>
      </c>
      <c r="E1798" s="273">
        <v>2451.27</v>
      </c>
    </row>
    <row r="1799" spans="1:5" x14ac:dyDescent="0.2">
      <c r="A1799" s="271">
        <v>42422</v>
      </c>
      <c r="B1799" s="271" t="s">
        <v>290</v>
      </c>
      <c r="C1799" s="272" t="s">
        <v>3625</v>
      </c>
      <c r="D1799" s="271" t="s">
        <v>1977</v>
      </c>
      <c r="E1799" s="273">
        <v>3639</v>
      </c>
    </row>
    <row r="1800" spans="1:5" x14ac:dyDescent="0.2">
      <c r="A1800" s="271">
        <v>43184</v>
      </c>
      <c r="B1800" s="271" t="s">
        <v>290</v>
      </c>
      <c r="C1800" s="272" t="s">
        <v>3626</v>
      </c>
      <c r="D1800" s="271" t="s">
        <v>1977</v>
      </c>
      <c r="E1800" s="273">
        <v>5029.4399999999996</v>
      </c>
    </row>
    <row r="1801" spans="1:5" x14ac:dyDescent="0.2">
      <c r="A1801" s="271">
        <v>42424</v>
      </c>
      <c r="B1801" s="271" t="s">
        <v>290</v>
      </c>
      <c r="C1801" s="272" t="s">
        <v>3627</v>
      </c>
      <c r="D1801" s="271" t="s">
        <v>1977</v>
      </c>
      <c r="E1801" s="273">
        <v>2189.1999999999998</v>
      </c>
    </row>
    <row r="1802" spans="1:5" x14ac:dyDescent="0.2">
      <c r="A1802" s="271">
        <v>42416</v>
      </c>
      <c r="B1802" s="271" t="s">
        <v>290</v>
      </c>
      <c r="C1802" s="272" t="s">
        <v>3628</v>
      </c>
      <c r="D1802" s="271" t="s">
        <v>1977</v>
      </c>
      <c r="E1802" s="273">
        <v>9437.4</v>
      </c>
    </row>
    <row r="1803" spans="1:5" x14ac:dyDescent="0.2">
      <c r="A1803" s="271">
        <v>42417</v>
      </c>
      <c r="B1803" s="271" t="s">
        <v>290</v>
      </c>
      <c r="C1803" s="272" t="s">
        <v>3629</v>
      </c>
      <c r="D1803" s="271" t="s">
        <v>1977</v>
      </c>
      <c r="E1803" s="273">
        <v>10580.09</v>
      </c>
    </row>
    <row r="1804" spans="1:5" x14ac:dyDescent="0.2">
      <c r="A1804" s="271">
        <v>42419</v>
      </c>
      <c r="B1804" s="271" t="s">
        <v>290</v>
      </c>
      <c r="C1804" s="272" t="s">
        <v>3630</v>
      </c>
      <c r="D1804" s="271" t="s">
        <v>1977</v>
      </c>
      <c r="E1804" s="273">
        <v>11953.26</v>
      </c>
    </row>
    <row r="1805" spans="1:5" x14ac:dyDescent="0.2">
      <c r="A1805" s="271">
        <v>42420</v>
      </c>
      <c r="B1805" s="271" t="s">
        <v>290</v>
      </c>
      <c r="C1805" s="272" t="s">
        <v>3631</v>
      </c>
      <c r="D1805" s="271" t="s">
        <v>1977</v>
      </c>
      <c r="E1805" s="273">
        <v>16428.87</v>
      </c>
    </row>
    <row r="1806" spans="1:5" x14ac:dyDescent="0.2">
      <c r="A1806" s="271">
        <v>42421</v>
      </c>
      <c r="B1806" s="271" t="s">
        <v>290</v>
      </c>
      <c r="C1806" s="272" t="s">
        <v>3632</v>
      </c>
      <c r="D1806" s="271" t="s">
        <v>1977</v>
      </c>
      <c r="E1806" s="273">
        <v>19932.439999999999</v>
      </c>
    </row>
    <row r="1807" spans="1:5" x14ac:dyDescent="0.2">
      <c r="A1807" s="271">
        <v>39556</v>
      </c>
      <c r="B1807" s="271" t="s">
        <v>290</v>
      </c>
      <c r="C1807" s="272" t="s">
        <v>3633</v>
      </c>
      <c r="D1807" s="271" t="s">
        <v>1977</v>
      </c>
      <c r="E1807" s="273">
        <v>6922.09</v>
      </c>
    </row>
    <row r="1808" spans="1:5" x14ac:dyDescent="0.2">
      <c r="A1808" s="271">
        <v>39557</v>
      </c>
      <c r="B1808" s="271" t="s">
        <v>290</v>
      </c>
      <c r="C1808" s="272" t="s">
        <v>3634</v>
      </c>
      <c r="D1808" s="271" t="s">
        <v>1977</v>
      </c>
      <c r="E1808" s="273">
        <v>7453.58</v>
      </c>
    </row>
    <row r="1809" spans="1:5" x14ac:dyDescent="0.2">
      <c r="A1809" s="271">
        <v>39559</v>
      </c>
      <c r="B1809" s="271" t="s">
        <v>290</v>
      </c>
      <c r="C1809" s="272" t="s">
        <v>3635</v>
      </c>
      <c r="D1809" s="271" t="s">
        <v>1977</v>
      </c>
      <c r="E1809" s="273">
        <v>11014.96</v>
      </c>
    </row>
    <row r="1810" spans="1:5" x14ac:dyDescent="0.2">
      <c r="A1810" s="271">
        <v>39560</v>
      </c>
      <c r="B1810" s="271" t="s">
        <v>290</v>
      </c>
      <c r="C1810" s="272" t="s">
        <v>3636</v>
      </c>
      <c r="D1810" s="271" t="s">
        <v>1977</v>
      </c>
      <c r="E1810" s="273">
        <v>12743.23</v>
      </c>
    </row>
    <row r="1811" spans="1:5" x14ac:dyDescent="0.2">
      <c r="A1811" s="271">
        <v>39561</v>
      </c>
      <c r="B1811" s="271" t="s">
        <v>290</v>
      </c>
      <c r="C1811" s="272" t="s">
        <v>3637</v>
      </c>
      <c r="D1811" s="271" t="s">
        <v>1977</v>
      </c>
      <c r="E1811" s="273">
        <v>13331.05</v>
      </c>
    </row>
    <row r="1812" spans="1:5" x14ac:dyDescent="0.2">
      <c r="A1812" s="271">
        <v>43195</v>
      </c>
      <c r="B1812" s="271" t="s">
        <v>290</v>
      </c>
      <c r="C1812" s="272" t="s">
        <v>3638</v>
      </c>
      <c r="D1812" s="271" t="s">
        <v>1977</v>
      </c>
      <c r="E1812" s="273">
        <v>5784.84</v>
      </c>
    </row>
    <row r="1813" spans="1:5" x14ac:dyDescent="0.2">
      <c r="A1813" s="271">
        <v>43196</v>
      </c>
      <c r="B1813" s="271" t="s">
        <v>290</v>
      </c>
      <c r="C1813" s="272" t="s">
        <v>3639</v>
      </c>
      <c r="D1813" s="271" t="s">
        <v>1977</v>
      </c>
      <c r="E1813" s="273">
        <v>7169.48</v>
      </c>
    </row>
    <row r="1814" spans="1:5" x14ac:dyDescent="0.2">
      <c r="A1814" s="271">
        <v>43198</v>
      </c>
      <c r="B1814" s="271" t="s">
        <v>290</v>
      </c>
      <c r="C1814" s="272" t="s">
        <v>3640</v>
      </c>
      <c r="D1814" s="271" t="s">
        <v>1977</v>
      </c>
      <c r="E1814" s="273">
        <v>10653.67</v>
      </c>
    </row>
    <row r="1815" spans="1:5" x14ac:dyDescent="0.2">
      <c r="A1815" s="271">
        <v>43199</v>
      </c>
      <c r="B1815" s="271" t="s">
        <v>290</v>
      </c>
      <c r="C1815" s="272" t="s">
        <v>3641</v>
      </c>
      <c r="D1815" s="271" t="s">
        <v>1977</v>
      </c>
      <c r="E1815" s="273">
        <v>11044.06</v>
      </c>
    </row>
    <row r="1816" spans="1:5" x14ac:dyDescent="0.2">
      <c r="A1816" s="271">
        <v>43200</v>
      </c>
      <c r="B1816" s="271" t="s">
        <v>290</v>
      </c>
      <c r="C1816" s="272" t="s">
        <v>3642</v>
      </c>
      <c r="D1816" s="271" t="s">
        <v>1977</v>
      </c>
      <c r="E1816" s="273">
        <v>12673.86</v>
      </c>
    </row>
    <row r="1817" spans="1:5" x14ac:dyDescent="0.2">
      <c r="A1817" s="271">
        <v>43190</v>
      </c>
      <c r="B1817" s="271" t="s">
        <v>290</v>
      </c>
      <c r="C1817" s="272" t="s">
        <v>3643</v>
      </c>
      <c r="D1817" s="271" t="s">
        <v>1977</v>
      </c>
      <c r="E1817" s="273">
        <v>1967.31</v>
      </c>
    </row>
    <row r="1818" spans="1:5" x14ac:dyDescent="0.2">
      <c r="A1818" s="271">
        <v>39555</v>
      </c>
      <c r="B1818" s="271" t="s">
        <v>290</v>
      </c>
      <c r="C1818" s="272" t="s">
        <v>3644</v>
      </c>
      <c r="D1818" s="271" t="s">
        <v>1977</v>
      </c>
      <c r="E1818" s="273">
        <v>2128.12</v>
      </c>
    </row>
    <row r="1819" spans="1:5" x14ac:dyDescent="0.2">
      <c r="A1819" s="271">
        <v>43191</v>
      </c>
      <c r="B1819" s="271" t="s">
        <v>290</v>
      </c>
      <c r="C1819" s="272" t="s">
        <v>3645</v>
      </c>
      <c r="D1819" s="271" t="s">
        <v>1977</v>
      </c>
      <c r="E1819" s="273">
        <v>2830.69</v>
      </c>
    </row>
    <row r="1820" spans="1:5" x14ac:dyDescent="0.2">
      <c r="A1820" s="271">
        <v>39548</v>
      </c>
      <c r="B1820" s="271" t="s">
        <v>290</v>
      </c>
      <c r="C1820" s="272" t="s">
        <v>3646</v>
      </c>
      <c r="D1820" s="271" t="s">
        <v>1977</v>
      </c>
      <c r="E1820" s="273">
        <v>3156.66</v>
      </c>
    </row>
    <row r="1821" spans="1:5" x14ac:dyDescent="0.2">
      <c r="A1821" s="271">
        <v>43192</v>
      </c>
      <c r="B1821" s="271" t="s">
        <v>290</v>
      </c>
      <c r="C1821" s="272" t="s">
        <v>3647</v>
      </c>
      <c r="D1821" s="271" t="s">
        <v>1977</v>
      </c>
      <c r="E1821" s="273">
        <v>3707.96</v>
      </c>
    </row>
    <row r="1822" spans="1:5" x14ac:dyDescent="0.2">
      <c r="A1822" s="271">
        <v>39554</v>
      </c>
      <c r="B1822" s="271" t="s">
        <v>290</v>
      </c>
      <c r="C1822" s="272" t="s">
        <v>3648</v>
      </c>
      <c r="D1822" s="271" t="s">
        <v>1977</v>
      </c>
      <c r="E1822" s="273">
        <v>4174.21</v>
      </c>
    </row>
    <row r="1823" spans="1:5" x14ac:dyDescent="0.2">
      <c r="A1823" s="271">
        <v>43194</v>
      </c>
      <c r="B1823" s="271" t="s">
        <v>290</v>
      </c>
      <c r="C1823" s="272" t="s">
        <v>3649</v>
      </c>
      <c r="D1823" s="271" t="s">
        <v>1977</v>
      </c>
      <c r="E1823" s="273">
        <v>1685.33</v>
      </c>
    </row>
    <row r="1824" spans="1:5" x14ac:dyDescent="0.2">
      <c r="A1824" s="271">
        <v>39551</v>
      </c>
      <c r="B1824" s="271" t="s">
        <v>290</v>
      </c>
      <c r="C1824" s="272" t="s">
        <v>3650</v>
      </c>
      <c r="D1824" s="271" t="s">
        <v>1977</v>
      </c>
      <c r="E1824" s="273">
        <v>1855.73</v>
      </c>
    </row>
    <row r="1825" spans="1:5" x14ac:dyDescent="0.2">
      <c r="A1825" s="271">
        <v>43185</v>
      </c>
      <c r="B1825" s="271" t="s">
        <v>290</v>
      </c>
      <c r="C1825" s="272" t="s">
        <v>3651</v>
      </c>
      <c r="D1825" s="271" t="s">
        <v>1977</v>
      </c>
      <c r="E1825" s="273">
        <v>5273.66</v>
      </c>
    </row>
    <row r="1826" spans="1:5" x14ac:dyDescent="0.2">
      <c r="A1826" s="271">
        <v>43186</v>
      </c>
      <c r="B1826" s="271" t="s">
        <v>290</v>
      </c>
      <c r="C1826" s="272" t="s">
        <v>3652</v>
      </c>
      <c r="D1826" s="271" t="s">
        <v>1977</v>
      </c>
      <c r="E1826" s="273">
        <v>5562.65</v>
      </c>
    </row>
    <row r="1827" spans="1:5" x14ac:dyDescent="0.2">
      <c r="A1827" s="271">
        <v>43187</v>
      </c>
      <c r="B1827" s="271" t="s">
        <v>290</v>
      </c>
      <c r="C1827" s="272" t="s">
        <v>3653</v>
      </c>
      <c r="D1827" s="271" t="s">
        <v>1977</v>
      </c>
      <c r="E1827" s="273">
        <v>7381.69</v>
      </c>
    </row>
    <row r="1828" spans="1:5" x14ac:dyDescent="0.2">
      <c r="A1828" s="271">
        <v>43188</v>
      </c>
      <c r="B1828" s="271" t="s">
        <v>290</v>
      </c>
      <c r="C1828" s="272" t="s">
        <v>3654</v>
      </c>
      <c r="D1828" s="271" t="s">
        <v>1977</v>
      </c>
      <c r="E1828" s="273">
        <v>8943.9</v>
      </c>
    </row>
    <row r="1829" spans="1:5" x14ac:dyDescent="0.2">
      <c r="A1829" s="271">
        <v>43189</v>
      </c>
      <c r="B1829" s="271" t="s">
        <v>290</v>
      </c>
      <c r="C1829" s="272" t="s">
        <v>3655</v>
      </c>
      <c r="D1829" s="271" t="s">
        <v>1977</v>
      </c>
      <c r="E1829" s="273">
        <v>10060.4</v>
      </c>
    </row>
    <row r="1830" spans="1:5" x14ac:dyDescent="0.2">
      <c r="A1830" s="271">
        <v>39580</v>
      </c>
      <c r="B1830" s="271" t="s">
        <v>290</v>
      </c>
      <c r="C1830" s="272" t="s">
        <v>3656</v>
      </c>
      <c r="D1830" s="271" t="s">
        <v>1977</v>
      </c>
      <c r="E1830" s="273">
        <v>79280.05</v>
      </c>
    </row>
    <row r="1831" spans="1:5" x14ac:dyDescent="0.2">
      <c r="A1831" s="271">
        <v>39577</v>
      </c>
      <c r="B1831" s="271" t="s">
        <v>290</v>
      </c>
      <c r="C1831" s="272" t="s">
        <v>3657</v>
      </c>
      <c r="D1831" s="271" t="s">
        <v>1977</v>
      </c>
      <c r="E1831" s="273">
        <v>24814.49</v>
      </c>
    </row>
    <row r="1832" spans="1:5" x14ac:dyDescent="0.2">
      <c r="A1832" s="271">
        <v>39578</v>
      </c>
      <c r="B1832" s="271" t="s">
        <v>290</v>
      </c>
      <c r="C1832" s="272" t="s">
        <v>3658</v>
      </c>
      <c r="D1832" s="271" t="s">
        <v>1977</v>
      </c>
      <c r="E1832" s="273">
        <v>32023.59</v>
      </c>
    </row>
    <row r="1833" spans="1:5" x14ac:dyDescent="0.2">
      <c r="A1833" s="271">
        <v>39579</v>
      </c>
      <c r="B1833" s="271" t="s">
        <v>290</v>
      </c>
      <c r="C1833" s="272" t="s">
        <v>3659</v>
      </c>
      <c r="D1833" s="271" t="s">
        <v>1977</v>
      </c>
      <c r="E1833" s="273">
        <v>46591.81</v>
      </c>
    </row>
    <row r="1834" spans="1:5" x14ac:dyDescent="0.2">
      <c r="A1834" s="271">
        <v>39826</v>
      </c>
      <c r="B1834" s="271" t="s">
        <v>290</v>
      </c>
      <c r="C1834" s="272" t="s">
        <v>3660</v>
      </c>
      <c r="D1834" s="271" t="s">
        <v>1977</v>
      </c>
      <c r="E1834" s="273">
        <v>5722.32</v>
      </c>
    </row>
    <row r="1835" spans="1:5" x14ac:dyDescent="0.2">
      <c r="A1835" s="271">
        <v>10700</v>
      </c>
      <c r="B1835" s="271" t="s">
        <v>290</v>
      </c>
      <c r="C1835" s="272" t="s">
        <v>3661</v>
      </c>
      <c r="D1835" s="271" t="s">
        <v>1977</v>
      </c>
      <c r="E1835" s="273"/>
    </row>
    <row r="1836" spans="1:5" x14ac:dyDescent="0.2">
      <c r="A1836" s="271">
        <v>346</v>
      </c>
      <c r="B1836" s="271" t="s">
        <v>290</v>
      </c>
      <c r="C1836" s="272" t="s">
        <v>3662</v>
      </c>
      <c r="D1836" s="271" t="s">
        <v>1982</v>
      </c>
      <c r="E1836" s="273">
        <v>35.9</v>
      </c>
    </row>
    <row r="1837" spans="1:5" x14ac:dyDescent="0.2">
      <c r="A1837" s="271">
        <v>3312</v>
      </c>
      <c r="B1837" s="271" t="s">
        <v>290</v>
      </c>
      <c r="C1837" s="272" t="s">
        <v>3663</v>
      </c>
      <c r="D1837" s="271" t="s">
        <v>1982</v>
      </c>
      <c r="E1837" s="273">
        <v>31.8</v>
      </c>
    </row>
    <row r="1838" spans="1:5" x14ac:dyDescent="0.2">
      <c r="A1838" s="271">
        <v>339</v>
      </c>
      <c r="B1838" s="271" t="s">
        <v>290</v>
      </c>
      <c r="C1838" s="272" t="s">
        <v>3664</v>
      </c>
      <c r="D1838" s="271" t="s">
        <v>2014</v>
      </c>
      <c r="E1838" s="273">
        <v>1.85</v>
      </c>
    </row>
    <row r="1839" spans="1:5" x14ac:dyDescent="0.2">
      <c r="A1839" s="271">
        <v>340</v>
      </c>
      <c r="B1839" s="271" t="s">
        <v>290</v>
      </c>
      <c r="C1839" s="272" t="s">
        <v>3665</v>
      </c>
      <c r="D1839" s="271" t="s">
        <v>2014</v>
      </c>
      <c r="E1839" s="273">
        <v>1.67</v>
      </c>
    </row>
    <row r="1840" spans="1:5" x14ac:dyDescent="0.2">
      <c r="A1840" s="271">
        <v>43130</v>
      </c>
      <c r="B1840" s="271" t="s">
        <v>290</v>
      </c>
      <c r="C1840" s="272" t="s">
        <v>3666</v>
      </c>
      <c r="D1840" s="271" t="s">
        <v>1982</v>
      </c>
      <c r="E1840" s="273">
        <v>30.31</v>
      </c>
    </row>
    <row r="1841" spans="1:5" x14ac:dyDescent="0.2">
      <c r="A1841" s="271">
        <v>344</v>
      </c>
      <c r="B1841" s="271" t="s">
        <v>290</v>
      </c>
      <c r="C1841" s="272" t="s">
        <v>3667</v>
      </c>
      <c r="D1841" s="271" t="s">
        <v>1982</v>
      </c>
      <c r="E1841" s="273">
        <v>39.840000000000003</v>
      </c>
    </row>
    <row r="1842" spans="1:5" x14ac:dyDescent="0.2">
      <c r="A1842" s="271">
        <v>345</v>
      </c>
      <c r="B1842" s="271" t="s">
        <v>290</v>
      </c>
      <c r="C1842" s="272" t="s">
        <v>3668</v>
      </c>
      <c r="D1842" s="271" t="s">
        <v>1982</v>
      </c>
      <c r="E1842" s="273">
        <v>43.23</v>
      </c>
    </row>
    <row r="1843" spans="1:5" x14ac:dyDescent="0.2">
      <c r="A1843" s="271">
        <v>43131</v>
      </c>
      <c r="B1843" s="271" t="s">
        <v>290</v>
      </c>
      <c r="C1843" s="272" t="s">
        <v>3669</v>
      </c>
      <c r="D1843" s="271" t="s">
        <v>1982</v>
      </c>
      <c r="E1843" s="273">
        <v>35.21</v>
      </c>
    </row>
    <row r="1844" spans="1:5" x14ac:dyDescent="0.2">
      <c r="A1844" s="271">
        <v>3313</v>
      </c>
      <c r="B1844" s="271" t="s">
        <v>290</v>
      </c>
      <c r="C1844" s="272" t="s">
        <v>3670</v>
      </c>
      <c r="D1844" s="271" t="s">
        <v>1982</v>
      </c>
      <c r="E1844" s="273">
        <v>40.92</v>
      </c>
    </row>
    <row r="1845" spans="1:5" x14ac:dyDescent="0.2">
      <c r="A1845" s="271">
        <v>43132</v>
      </c>
      <c r="B1845" s="271" t="s">
        <v>290</v>
      </c>
      <c r="C1845" s="272" t="s">
        <v>3671</v>
      </c>
      <c r="D1845" s="271" t="s">
        <v>1982</v>
      </c>
      <c r="E1845" s="273">
        <v>30.31</v>
      </c>
    </row>
    <row r="1846" spans="1:5" x14ac:dyDescent="0.2">
      <c r="A1846" s="271">
        <v>45245</v>
      </c>
      <c r="B1846" s="271" t="s">
        <v>290</v>
      </c>
      <c r="C1846" s="272" t="s">
        <v>3672</v>
      </c>
      <c r="D1846" s="271" t="s">
        <v>1977</v>
      </c>
      <c r="E1846" s="273">
        <v>37.36</v>
      </c>
    </row>
    <row r="1847" spans="1:5" x14ac:dyDescent="0.2">
      <c r="A1847" s="271">
        <v>366</v>
      </c>
      <c r="B1847" s="271" t="s">
        <v>290</v>
      </c>
      <c r="C1847" s="272" t="s">
        <v>3673</v>
      </c>
      <c r="D1847" s="271" t="s">
        <v>1980</v>
      </c>
      <c r="E1847" s="273">
        <v>87.5</v>
      </c>
    </row>
    <row r="1848" spans="1:5" x14ac:dyDescent="0.2">
      <c r="A1848" s="271">
        <v>367</v>
      </c>
      <c r="B1848" s="271" t="s">
        <v>290</v>
      </c>
      <c r="C1848" s="272" t="s">
        <v>3674</v>
      </c>
      <c r="D1848" s="271" t="s">
        <v>1980</v>
      </c>
      <c r="E1848" s="273">
        <v>88.64</v>
      </c>
    </row>
    <row r="1849" spans="1:5" x14ac:dyDescent="0.2">
      <c r="A1849" s="271">
        <v>370</v>
      </c>
      <c r="B1849" s="271" t="s">
        <v>290</v>
      </c>
      <c r="C1849" s="272" t="s">
        <v>3675</v>
      </c>
      <c r="D1849" s="271" t="s">
        <v>1980</v>
      </c>
      <c r="E1849" s="273">
        <v>87.5</v>
      </c>
    </row>
    <row r="1850" spans="1:5" x14ac:dyDescent="0.2">
      <c r="A1850" s="271">
        <v>368</v>
      </c>
      <c r="B1850" s="271" t="s">
        <v>290</v>
      </c>
      <c r="C1850" s="272" t="s">
        <v>3676</v>
      </c>
      <c r="D1850" s="271" t="s">
        <v>1980</v>
      </c>
      <c r="E1850" s="273">
        <v>43.75</v>
      </c>
    </row>
    <row r="1851" spans="1:5" x14ac:dyDescent="0.2">
      <c r="A1851" s="271">
        <v>11075</v>
      </c>
      <c r="B1851" s="271" t="s">
        <v>290</v>
      </c>
      <c r="C1851" s="272" t="s">
        <v>3677</v>
      </c>
      <c r="D1851" s="271" t="s">
        <v>1980</v>
      </c>
      <c r="E1851" s="273">
        <v>1004.23</v>
      </c>
    </row>
    <row r="1852" spans="1:5" x14ac:dyDescent="0.2">
      <c r="A1852" s="271">
        <v>1381</v>
      </c>
      <c r="B1852" s="271" t="s">
        <v>290</v>
      </c>
      <c r="C1852" s="272" t="s">
        <v>3678</v>
      </c>
      <c r="D1852" s="271" t="s">
        <v>1982</v>
      </c>
      <c r="E1852" s="273">
        <v>0.75</v>
      </c>
    </row>
    <row r="1853" spans="1:5" x14ac:dyDescent="0.2">
      <c r="A1853" s="271">
        <v>34353</v>
      </c>
      <c r="B1853" s="271" t="s">
        <v>290</v>
      </c>
      <c r="C1853" s="272" t="s">
        <v>3679</v>
      </c>
      <c r="D1853" s="271" t="s">
        <v>1982</v>
      </c>
      <c r="E1853" s="273">
        <v>1.39</v>
      </c>
    </row>
    <row r="1854" spans="1:5" x14ac:dyDescent="0.2">
      <c r="A1854" s="271">
        <v>37595</v>
      </c>
      <c r="B1854" s="271" t="s">
        <v>290</v>
      </c>
      <c r="C1854" s="272" t="s">
        <v>3680</v>
      </c>
      <c r="D1854" s="271" t="s">
        <v>1982</v>
      </c>
      <c r="E1854" s="273">
        <v>2.2999999999999998</v>
      </c>
    </row>
    <row r="1855" spans="1:5" x14ac:dyDescent="0.2">
      <c r="A1855" s="271">
        <v>37596</v>
      </c>
      <c r="B1855" s="271" t="s">
        <v>290</v>
      </c>
      <c r="C1855" s="272" t="s">
        <v>3681</v>
      </c>
      <c r="D1855" s="271" t="s">
        <v>1982</v>
      </c>
      <c r="E1855" s="273">
        <v>2.64</v>
      </c>
    </row>
    <row r="1856" spans="1:5" x14ac:dyDescent="0.2">
      <c r="A1856" s="271">
        <v>371</v>
      </c>
      <c r="B1856" s="271" t="s">
        <v>290</v>
      </c>
      <c r="C1856" s="272" t="s">
        <v>3682</v>
      </c>
      <c r="D1856" s="271" t="s">
        <v>1982</v>
      </c>
      <c r="E1856" s="273">
        <v>0.81</v>
      </c>
    </row>
    <row r="1857" spans="1:5" x14ac:dyDescent="0.2">
      <c r="A1857" s="271">
        <v>37553</v>
      </c>
      <c r="B1857" s="271" t="s">
        <v>290</v>
      </c>
      <c r="C1857" s="272" t="s">
        <v>3683</v>
      </c>
      <c r="D1857" s="271" t="s">
        <v>1982</v>
      </c>
      <c r="E1857" s="273">
        <v>1.53</v>
      </c>
    </row>
    <row r="1858" spans="1:5" x14ac:dyDescent="0.2">
      <c r="A1858" s="271">
        <v>37552</v>
      </c>
      <c r="B1858" s="271" t="s">
        <v>290</v>
      </c>
      <c r="C1858" s="272" t="s">
        <v>3684</v>
      </c>
      <c r="D1858" s="271" t="s">
        <v>1982</v>
      </c>
      <c r="E1858" s="273">
        <v>2.46</v>
      </c>
    </row>
    <row r="1859" spans="1:5" x14ac:dyDescent="0.2">
      <c r="A1859" s="271">
        <v>36880</v>
      </c>
      <c r="B1859" s="271" t="s">
        <v>290</v>
      </c>
      <c r="C1859" s="272" t="s">
        <v>3685</v>
      </c>
      <c r="D1859" s="271" t="s">
        <v>1982</v>
      </c>
      <c r="E1859" s="273">
        <v>2.5</v>
      </c>
    </row>
    <row r="1860" spans="1:5" x14ac:dyDescent="0.2">
      <c r="A1860" s="271">
        <v>34355</v>
      </c>
      <c r="B1860" s="271" t="s">
        <v>290</v>
      </c>
      <c r="C1860" s="272" t="s">
        <v>3686</v>
      </c>
      <c r="D1860" s="271" t="s">
        <v>1982</v>
      </c>
      <c r="E1860" s="273">
        <v>2.15</v>
      </c>
    </row>
    <row r="1861" spans="1:5" x14ac:dyDescent="0.2">
      <c r="A1861" s="271">
        <v>130</v>
      </c>
      <c r="B1861" s="271" t="s">
        <v>290</v>
      </c>
      <c r="C1861" s="272" t="s">
        <v>3687</v>
      </c>
      <c r="D1861" s="271" t="s">
        <v>1982</v>
      </c>
      <c r="E1861" s="273">
        <v>3.58</v>
      </c>
    </row>
    <row r="1862" spans="1:5" x14ac:dyDescent="0.2">
      <c r="A1862" s="271">
        <v>135</v>
      </c>
      <c r="B1862" s="271" t="s">
        <v>290</v>
      </c>
      <c r="C1862" s="272" t="s">
        <v>3688</v>
      </c>
      <c r="D1862" s="271" t="s">
        <v>1982</v>
      </c>
      <c r="E1862" s="273">
        <v>2.88</v>
      </c>
    </row>
    <row r="1863" spans="1:5" x14ac:dyDescent="0.2">
      <c r="A1863" s="271">
        <v>36886</v>
      </c>
      <c r="B1863" s="271" t="s">
        <v>290</v>
      </c>
      <c r="C1863" s="272" t="s">
        <v>3689</v>
      </c>
      <c r="D1863" s="271" t="s">
        <v>1982</v>
      </c>
      <c r="E1863" s="273">
        <v>0.77</v>
      </c>
    </row>
    <row r="1864" spans="1:5" x14ac:dyDescent="0.2">
      <c r="A1864" s="271">
        <v>38546</v>
      </c>
      <c r="B1864" s="271" t="s">
        <v>290</v>
      </c>
      <c r="C1864" s="272" t="s">
        <v>3690</v>
      </c>
      <c r="D1864" s="271" t="s">
        <v>1980</v>
      </c>
      <c r="E1864" s="273">
        <v>635.59</v>
      </c>
    </row>
    <row r="1865" spans="1:5" x14ac:dyDescent="0.2">
      <c r="A1865" s="271">
        <v>34549</v>
      </c>
      <c r="B1865" s="271" t="s">
        <v>290</v>
      </c>
      <c r="C1865" s="272" t="s">
        <v>3691</v>
      </c>
      <c r="D1865" s="271" t="s">
        <v>1980</v>
      </c>
      <c r="E1865" s="273"/>
    </row>
    <row r="1866" spans="1:5" x14ac:dyDescent="0.2">
      <c r="A1866" s="271">
        <v>6081</v>
      </c>
      <c r="B1866" s="271" t="s">
        <v>290</v>
      </c>
      <c r="C1866" s="272" t="s">
        <v>3692</v>
      </c>
      <c r="D1866" s="271" t="s">
        <v>1980</v>
      </c>
      <c r="E1866" s="273"/>
    </row>
    <row r="1867" spans="1:5" x14ac:dyDescent="0.2">
      <c r="A1867" s="271">
        <v>6077</v>
      </c>
      <c r="B1867" s="271" t="s">
        <v>290</v>
      </c>
      <c r="C1867" s="272" t="s">
        <v>3693</v>
      </c>
      <c r="D1867" s="271" t="s">
        <v>1980</v>
      </c>
      <c r="E1867" s="273"/>
    </row>
    <row r="1868" spans="1:5" x14ac:dyDescent="0.2">
      <c r="A1868" s="271">
        <v>6079</v>
      </c>
      <c r="B1868" s="271" t="s">
        <v>290</v>
      </c>
      <c r="C1868" s="272" t="s">
        <v>3694</v>
      </c>
      <c r="D1868" s="271" t="s">
        <v>1980</v>
      </c>
      <c r="E1868" s="273"/>
    </row>
    <row r="1869" spans="1:5" x14ac:dyDescent="0.2">
      <c r="A1869" s="271">
        <v>1091</v>
      </c>
      <c r="B1869" s="271" t="s">
        <v>290</v>
      </c>
      <c r="C1869" s="272" t="s">
        <v>3695</v>
      </c>
      <c r="D1869" s="271" t="s">
        <v>1977</v>
      </c>
      <c r="E1869" s="273">
        <v>37.380000000000003</v>
      </c>
    </row>
    <row r="1870" spans="1:5" x14ac:dyDescent="0.2">
      <c r="A1870" s="271">
        <v>1094</v>
      </c>
      <c r="B1870" s="271" t="s">
        <v>290</v>
      </c>
      <c r="C1870" s="272" t="s">
        <v>3696</v>
      </c>
      <c r="D1870" s="271" t="s">
        <v>1977</v>
      </c>
      <c r="E1870" s="273">
        <v>26.15</v>
      </c>
    </row>
    <row r="1871" spans="1:5" x14ac:dyDescent="0.2">
      <c r="A1871" s="271">
        <v>1095</v>
      </c>
      <c r="B1871" s="271" t="s">
        <v>290</v>
      </c>
      <c r="C1871" s="272" t="s">
        <v>3697</v>
      </c>
      <c r="D1871" s="271" t="s">
        <v>1977</v>
      </c>
      <c r="E1871" s="273">
        <v>55.57</v>
      </c>
    </row>
    <row r="1872" spans="1:5" x14ac:dyDescent="0.2">
      <c r="A1872" s="271">
        <v>1092</v>
      </c>
      <c r="B1872" s="271" t="s">
        <v>290</v>
      </c>
      <c r="C1872" s="272" t="s">
        <v>3698</v>
      </c>
      <c r="D1872" s="271" t="s">
        <v>1977</v>
      </c>
      <c r="E1872" s="273">
        <v>43</v>
      </c>
    </row>
    <row r="1873" spans="1:5" x14ac:dyDescent="0.2">
      <c r="A1873" s="271">
        <v>1093</v>
      </c>
      <c r="B1873" s="271" t="s">
        <v>290</v>
      </c>
      <c r="C1873" s="272" t="s">
        <v>3699</v>
      </c>
      <c r="D1873" s="271" t="s">
        <v>1977</v>
      </c>
      <c r="E1873" s="273">
        <v>100.42</v>
      </c>
    </row>
    <row r="1874" spans="1:5" x14ac:dyDescent="0.2">
      <c r="A1874" s="271">
        <v>1090</v>
      </c>
      <c r="B1874" s="271" t="s">
        <v>290</v>
      </c>
      <c r="C1874" s="272" t="s">
        <v>3700</v>
      </c>
      <c r="D1874" s="271" t="s">
        <v>1977</v>
      </c>
      <c r="E1874" s="273">
        <v>71.900000000000006</v>
      </c>
    </row>
    <row r="1875" spans="1:5" x14ac:dyDescent="0.2">
      <c r="A1875" s="271">
        <v>1096</v>
      </c>
      <c r="B1875" s="271" t="s">
        <v>290</v>
      </c>
      <c r="C1875" s="272" t="s">
        <v>3701</v>
      </c>
      <c r="D1875" s="271" t="s">
        <v>1977</v>
      </c>
      <c r="E1875" s="273">
        <v>129.38999999999999</v>
      </c>
    </row>
    <row r="1876" spans="1:5" x14ac:dyDescent="0.2">
      <c r="A1876" s="271">
        <v>1097</v>
      </c>
      <c r="B1876" s="271" t="s">
        <v>290</v>
      </c>
      <c r="C1876" s="272" t="s">
        <v>3702</v>
      </c>
      <c r="D1876" s="271" t="s">
        <v>1977</v>
      </c>
      <c r="E1876" s="273">
        <v>109.84</v>
      </c>
    </row>
    <row r="1877" spans="1:5" x14ac:dyDescent="0.2">
      <c r="A1877" s="271">
        <v>378</v>
      </c>
      <c r="B1877" s="271" t="s">
        <v>290</v>
      </c>
      <c r="C1877" s="272" t="s">
        <v>3703</v>
      </c>
      <c r="D1877" s="271" t="s">
        <v>1924</v>
      </c>
      <c r="E1877" s="273">
        <v>22.94</v>
      </c>
    </row>
    <row r="1878" spans="1:5" x14ac:dyDescent="0.2">
      <c r="A1878" s="271">
        <v>40911</v>
      </c>
      <c r="B1878" s="271" t="s">
        <v>290</v>
      </c>
      <c r="C1878" s="272" t="s">
        <v>3704</v>
      </c>
      <c r="D1878" s="271" t="s">
        <v>1959</v>
      </c>
      <c r="E1878" s="273">
        <v>4025.58</v>
      </c>
    </row>
    <row r="1879" spans="1:5" x14ac:dyDescent="0.2">
      <c r="A1879" s="271">
        <v>33939</v>
      </c>
      <c r="B1879" s="271" t="s">
        <v>290</v>
      </c>
      <c r="C1879" s="272" t="s">
        <v>3705</v>
      </c>
      <c r="D1879" s="271" t="s">
        <v>1924</v>
      </c>
      <c r="E1879" s="273">
        <v>114.19</v>
      </c>
    </row>
    <row r="1880" spans="1:5" x14ac:dyDescent="0.2">
      <c r="A1880" s="271">
        <v>40815</v>
      </c>
      <c r="B1880" s="271" t="s">
        <v>290</v>
      </c>
      <c r="C1880" s="272" t="s">
        <v>3706</v>
      </c>
      <c r="D1880" s="271" t="s">
        <v>1959</v>
      </c>
      <c r="E1880" s="273">
        <v>20034.18</v>
      </c>
    </row>
    <row r="1881" spans="1:5" x14ac:dyDescent="0.2">
      <c r="A1881" s="271">
        <v>33952</v>
      </c>
      <c r="B1881" s="271" t="s">
        <v>290</v>
      </c>
      <c r="C1881" s="272" t="s">
        <v>3707</v>
      </c>
      <c r="D1881" s="271" t="s">
        <v>1924</v>
      </c>
      <c r="E1881" s="273">
        <v>130</v>
      </c>
    </row>
    <row r="1882" spans="1:5" x14ac:dyDescent="0.2">
      <c r="A1882" s="271">
        <v>40816</v>
      </c>
      <c r="B1882" s="271" t="s">
        <v>290</v>
      </c>
      <c r="C1882" s="272" t="s">
        <v>3708</v>
      </c>
      <c r="D1882" s="271" t="s">
        <v>1959</v>
      </c>
      <c r="E1882" s="273">
        <v>22809.06</v>
      </c>
    </row>
    <row r="1883" spans="1:5" x14ac:dyDescent="0.2">
      <c r="A1883" s="271">
        <v>33953</v>
      </c>
      <c r="B1883" s="271" t="s">
        <v>290</v>
      </c>
      <c r="C1883" s="272" t="s">
        <v>3709</v>
      </c>
      <c r="D1883" s="271" t="s">
        <v>1924</v>
      </c>
      <c r="E1883" s="273">
        <v>134.12</v>
      </c>
    </row>
    <row r="1884" spans="1:5" x14ac:dyDescent="0.2">
      <c r="A1884" s="271">
        <v>40817</v>
      </c>
      <c r="B1884" s="271" t="s">
        <v>290</v>
      </c>
      <c r="C1884" s="272" t="s">
        <v>3710</v>
      </c>
      <c r="D1884" s="271" t="s">
        <v>1959</v>
      </c>
      <c r="E1884" s="273">
        <v>23529.69</v>
      </c>
    </row>
    <row r="1885" spans="1:5" x14ac:dyDescent="0.2">
      <c r="A1885" s="271">
        <v>13348</v>
      </c>
      <c r="B1885" s="271" t="s">
        <v>290</v>
      </c>
      <c r="C1885" s="272" t="s">
        <v>3711</v>
      </c>
      <c r="D1885" s="271" t="s">
        <v>1977</v>
      </c>
      <c r="E1885" s="273"/>
    </row>
    <row r="1886" spans="1:5" x14ac:dyDescent="0.2">
      <c r="A1886" s="271">
        <v>39212</v>
      </c>
      <c r="B1886" s="271" t="s">
        <v>290</v>
      </c>
      <c r="C1886" s="272" t="s">
        <v>3712</v>
      </c>
      <c r="D1886" s="271" t="s">
        <v>1977</v>
      </c>
      <c r="E1886" s="273">
        <v>2.13</v>
      </c>
    </row>
    <row r="1887" spans="1:5" x14ac:dyDescent="0.2">
      <c r="A1887" s="271">
        <v>39211</v>
      </c>
      <c r="B1887" s="271" t="s">
        <v>290</v>
      </c>
      <c r="C1887" s="272" t="s">
        <v>3713</v>
      </c>
      <c r="D1887" s="271" t="s">
        <v>1977</v>
      </c>
      <c r="E1887" s="273">
        <v>1.91</v>
      </c>
    </row>
    <row r="1888" spans="1:5" x14ac:dyDescent="0.2">
      <c r="A1888" s="271">
        <v>39210</v>
      </c>
      <c r="B1888" s="271" t="s">
        <v>290</v>
      </c>
      <c r="C1888" s="272" t="s">
        <v>3714</v>
      </c>
      <c r="D1888" s="271" t="s">
        <v>1977</v>
      </c>
      <c r="E1888" s="273">
        <v>1.07</v>
      </c>
    </row>
    <row r="1889" spans="1:5" x14ac:dyDescent="0.2">
      <c r="A1889" s="271">
        <v>39208</v>
      </c>
      <c r="B1889" s="271" t="s">
        <v>290</v>
      </c>
      <c r="C1889" s="272" t="s">
        <v>3715</v>
      </c>
      <c r="D1889" s="271" t="s">
        <v>1977</v>
      </c>
      <c r="E1889" s="273">
        <v>0.57999999999999996</v>
      </c>
    </row>
    <row r="1890" spans="1:5" x14ac:dyDescent="0.2">
      <c r="A1890" s="271">
        <v>39214</v>
      </c>
      <c r="B1890" s="271" t="s">
        <v>290</v>
      </c>
      <c r="C1890" s="272" t="s">
        <v>3716</v>
      </c>
      <c r="D1890" s="271" t="s">
        <v>1977</v>
      </c>
      <c r="E1890" s="273">
        <v>3.95</v>
      </c>
    </row>
    <row r="1891" spans="1:5" x14ac:dyDescent="0.2">
      <c r="A1891" s="271">
        <v>39213</v>
      </c>
      <c r="B1891" s="271" t="s">
        <v>290</v>
      </c>
      <c r="C1891" s="272" t="s">
        <v>3717</v>
      </c>
      <c r="D1891" s="271" t="s">
        <v>1977</v>
      </c>
      <c r="E1891" s="273">
        <v>2.79</v>
      </c>
    </row>
    <row r="1892" spans="1:5" x14ac:dyDescent="0.2">
      <c r="A1892" s="271">
        <v>39215</v>
      </c>
      <c r="B1892" s="271" t="s">
        <v>290</v>
      </c>
      <c r="C1892" s="272" t="s">
        <v>3718</v>
      </c>
      <c r="D1892" s="271" t="s">
        <v>1977</v>
      </c>
      <c r="E1892" s="273">
        <v>7.19</v>
      </c>
    </row>
    <row r="1893" spans="1:5" x14ac:dyDescent="0.2">
      <c r="A1893" s="271">
        <v>39209</v>
      </c>
      <c r="B1893" s="271" t="s">
        <v>290</v>
      </c>
      <c r="C1893" s="272" t="s">
        <v>3719</v>
      </c>
      <c r="D1893" s="271" t="s">
        <v>1977</v>
      </c>
      <c r="E1893" s="273">
        <v>0.69</v>
      </c>
    </row>
    <row r="1894" spans="1:5" x14ac:dyDescent="0.2">
      <c r="A1894" s="271">
        <v>39207</v>
      </c>
      <c r="B1894" s="271" t="s">
        <v>290</v>
      </c>
      <c r="C1894" s="272" t="s">
        <v>3720</v>
      </c>
      <c r="D1894" s="271" t="s">
        <v>1977</v>
      </c>
      <c r="E1894" s="273">
        <v>1.07</v>
      </c>
    </row>
    <row r="1895" spans="1:5" x14ac:dyDescent="0.2">
      <c r="A1895" s="271">
        <v>39216</v>
      </c>
      <c r="B1895" s="271" t="s">
        <v>290</v>
      </c>
      <c r="C1895" s="272" t="s">
        <v>3721</v>
      </c>
      <c r="D1895" s="271" t="s">
        <v>1977</v>
      </c>
      <c r="E1895" s="273">
        <v>10.029999999999999</v>
      </c>
    </row>
    <row r="1896" spans="1:5" x14ac:dyDescent="0.2">
      <c r="A1896" s="271">
        <v>11267</v>
      </c>
      <c r="B1896" s="271" t="s">
        <v>290</v>
      </c>
      <c r="C1896" s="272" t="s">
        <v>3722</v>
      </c>
      <c r="D1896" s="271" t="s">
        <v>1977</v>
      </c>
      <c r="E1896" s="273"/>
    </row>
    <row r="1897" spans="1:5" x14ac:dyDescent="0.2">
      <c r="A1897" s="271">
        <v>379</v>
      </c>
      <c r="B1897" s="271" t="s">
        <v>290</v>
      </c>
      <c r="C1897" s="272" t="s">
        <v>3723</v>
      </c>
      <c r="D1897" s="271" t="s">
        <v>1977</v>
      </c>
      <c r="E1897" s="273"/>
    </row>
    <row r="1898" spans="1:5" x14ac:dyDescent="0.2">
      <c r="A1898" s="271">
        <v>510</v>
      </c>
      <c r="B1898" s="271" t="s">
        <v>290</v>
      </c>
      <c r="C1898" s="272" t="s">
        <v>3724</v>
      </c>
      <c r="D1898" s="271" t="s">
        <v>1982</v>
      </c>
      <c r="E1898" s="273"/>
    </row>
    <row r="1899" spans="1:5" x14ac:dyDescent="0.2">
      <c r="A1899" s="271">
        <v>516</v>
      </c>
      <c r="B1899" s="271" t="s">
        <v>290</v>
      </c>
      <c r="C1899" s="272" t="s">
        <v>3725</v>
      </c>
      <c r="D1899" s="271" t="s">
        <v>1982</v>
      </c>
      <c r="E1899" s="273"/>
    </row>
    <row r="1900" spans="1:5" x14ac:dyDescent="0.2">
      <c r="A1900" s="271">
        <v>509</v>
      </c>
      <c r="B1900" s="271" t="s">
        <v>290</v>
      </c>
      <c r="C1900" s="272" t="s">
        <v>3726</v>
      </c>
      <c r="D1900" s="271" t="s">
        <v>1982</v>
      </c>
      <c r="E1900" s="273"/>
    </row>
    <row r="1901" spans="1:5" x14ac:dyDescent="0.2">
      <c r="A1901" s="271">
        <v>40331</v>
      </c>
      <c r="B1901" s="271" t="s">
        <v>290</v>
      </c>
      <c r="C1901" s="272" t="s">
        <v>3727</v>
      </c>
      <c r="D1901" s="271" t="s">
        <v>1924</v>
      </c>
      <c r="E1901" s="273">
        <v>19.8</v>
      </c>
    </row>
    <row r="1902" spans="1:5" x14ac:dyDescent="0.2">
      <c r="A1902" s="271">
        <v>40930</v>
      </c>
      <c r="B1902" s="271" t="s">
        <v>290</v>
      </c>
      <c r="C1902" s="272" t="s">
        <v>3728</v>
      </c>
      <c r="D1902" s="271" t="s">
        <v>1959</v>
      </c>
      <c r="E1902" s="273">
        <v>3474.4</v>
      </c>
    </row>
    <row r="1903" spans="1:5" x14ac:dyDescent="0.2">
      <c r="A1903" s="271">
        <v>377</v>
      </c>
      <c r="B1903" s="271" t="s">
        <v>290</v>
      </c>
      <c r="C1903" s="272" t="s">
        <v>3729</v>
      </c>
      <c r="D1903" s="271" t="s">
        <v>1977</v>
      </c>
      <c r="E1903" s="273">
        <v>38.909999999999997</v>
      </c>
    </row>
    <row r="1904" spans="1:5" x14ac:dyDescent="0.2">
      <c r="A1904" s="271">
        <v>11761</v>
      </c>
      <c r="B1904" s="271" t="s">
        <v>290</v>
      </c>
      <c r="C1904" s="272" t="s">
        <v>3730</v>
      </c>
      <c r="D1904" s="271" t="s">
        <v>1977</v>
      </c>
      <c r="E1904" s="273">
        <v>82.8</v>
      </c>
    </row>
    <row r="1905" spans="1:5" x14ac:dyDescent="0.2">
      <c r="A1905" s="271">
        <v>7588</v>
      </c>
      <c r="B1905" s="271" t="s">
        <v>290</v>
      </c>
      <c r="C1905" s="272" t="s">
        <v>3731</v>
      </c>
      <c r="D1905" s="271" t="s">
        <v>1977</v>
      </c>
      <c r="E1905" s="273">
        <v>49.9</v>
      </c>
    </row>
    <row r="1906" spans="1:5" x14ac:dyDescent="0.2">
      <c r="A1906" s="271">
        <v>34551</v>
      </c>
      <c r="B1906" s="271" t="s">
        <v>290</v>
      </c>
      <c r="C1906" s="272" t="s">
        <v>3732</v>
      </c>
      <c r="D1906" s="271" t="s">
        <v>1924</v>
      </c>
      <c r="E1906" s="273">
        <v>14.29</v>
      </c>
    </row>
    <row r="1907" spans="1:5" x14ac:dyDescent="0.2">
      <c r="A1907" s="271">
        <v>41078</v>
      </c>
      <c r="B1907" s="271" t="s">
        <v>290</v>
      </c>
      <c r="C1907" s="272" t="s">
        <v>3733</v>
      </c>
      <c r="D1907" s="271" t="s">
        <v>1959</v>
      </c>
      <c r="E1907" s="273">
        <v>2510.9</v>
      </c>
    </row>
    <row r="1908" spans="1:5" x14ac:dyDescent="0.2">
      <c r="A1908" s="271">
        <v>246</v>
      </c>
      <c r="B1908" s="271" t="s">
        <v>290</v>
      </c>
      <c r="C1908" s="272" t="s">
        <v>3734</v>
      </c>
      <c r="D1908" s="271" t="s">
        <v>1924</v>
      </c>
      <c r="E1908" s="273">
        <v>18.82</v>
      </c>
    </row>
    <row r="1909" spans="1:5" x14ac:dyDescent="0.2">
      <c r="A1909" s="271">
        <v>40927</v>
      </c>
      <c r="B1909" s="271" t="s">
        <v>290</v>
      </c>
      <c r="C1909" s="272" t="s">
        <v>3735</v>
      </c>
      <c r="D1909" s="271" t="s">
        <v>1959</v>
      </c>
      <c r="E1909" s="273">
        <v>3306.02</v>
      </c>
    </row>
    <row r="1910" spans="1:5" x14ac:dyDescent="0.2">
      <c r="A1910" s="271">
        <v>2350</v>
      </c>
      <c r="B1910" s="271" t="s">
        <v>290</v>
      </c>
      <c r="C1910" s="272" t="s">
        <v>3736</v>
      </c>
      <c r="D1910" s="271" t="s">
        <v>1924</v>
      </c>
      <c r="E1910" s="273">
        <v>16.89</v>
      </c>
    </row>
    <row r="1911" spans="1:5" x14ac:dyDescent="0.2">
      <c r="A1911" s="271">
        <v>40812</v>
      </c>
      <c r="B1911" s="271" t="s">
        <v>290</v>
      </c>
      <c r="C1911" s="272" t="s">
        <v>3737</v>
      </c>
      <c r="D1911" s="271" t="s">
        <v>1959</v>
      </c>
      <c r="E1911" s="273">
        <v>2965.17</v>
      </c>
    </row>
    <row r="1912" spans="1:5" x14ac:dyDescent="0.2">
      <c r="A1912" s="271">
        <v>245</v>
      </c>
      <c r="B1912" s="271" t="s">
        <v>290</v>
      </c>
      <c r="C1912" s="272" t="s">
        <v>3738</v>
      </c>
      <c r="D1912" s="271" t="s">
        <v>1924</v>
      </c>
      <c r="E1912" s="273">
        <v>28.17</v>
      </c>
    </row>
    <row r="1913" spans="1:5" x14ac:dyDescent="0.2">
      <c r="A1913" s="271">
        <v>41090</v>
      </c>
      <c r="B1913" s="271" t="s">
        <v>290</v>
      </c>
      <c r="C1913" s="272" t="s">
        <v>3739</v>
      </c>
      <c r="D1913" s="271" t="s">
        <v>1959</v>
      </c>
      <c r="E1913" s="273">
        <v>4945.43</v>
      </c>
    </row>
    <row r="1914" spans="1:5" x14ac:dyDescent="0.2">
      <c r="A1914" s="271">
        <v>251</v>
      </c>
      <c r="B1914" s="271" t="s">
        <v>290</v>
      </c>
      <c r="C1914" s="272" t="s">
        <v>3740</v>
      </c>
      <c r="D1914" s="271" t="s">
        <v>1924</v>
      </c>
      <c r="E1914" s="273">
        <v>18.82</v>
      </c>
    </row>
    <row r="1915" spans="1:5" x14ac:dyDescent="0.2">
      <c r="A1915" s="271">
        <v>40975</v>
      </c>
      <c r="B1915" s="271" t="s">
        <v>290</v>
      </c>
      <c r="C1915" s="272" t="s">
        <v>3741</v>
      </c>
      <c r="D1915" s="271" t="s">
        <v>1959</v>
      </c>
      <c r="E1915" s="273">
        <v>3306.02</v>
      </c>
    </row>
    <row r="1916" spans="1:5" x14ac:dyDescent="0.2">
      <c r="A1916" s="271">
        <v>6127</v>
      </c>
      <c r="B1916" s="271" t="s">
        <v>290</v>
      </c>
      <c r="C1916" s="272" t="s">
        <v>3742</v>
      </c>
      <c r="D1916" s="271" t="s">
        <v>1924</v>
      </c>
      <c r="E1916" s="273">
        <v>18.82</v>
      </c>
    </row>
    <row r="1917" spans="1:5" x14ac:dyDescent="0.2">
      <c r="A1917" s="271">
        <v>41072</v>
      </c>
      <c r="B1917" s="271" t="s">
        <v>290</v>
      </c>
      <c r="C1917" s="272" t="s">
        <v>3743</v>
      </c>
      <c r="D1917" s="271" t="s">
        <v>1959</v>
      </c>
      <c r="E1917" s="273">
        <v>3306.02</v>
      </c>
    </row>
    <row r="1918" spans="1:5" x14ac:dyDescent="0.2">
      <c r="A1918" s="271">
        <v>6121</v>
      </c>
      <c r="B1918" s="271" t="s">
        <v>290</v>
      </c>
      <c r="C1918" s="272" t="s">
        <v>3744</v>
      </c>
      <c r="D1918" s="271" t="s">
        <v>1924</v>
      </c>
      <c r="E1918" s="273">
        <v>16.59</v>
      </c>
    </row>
    <row r="1919" spans="1:5" x14ac:dyDescent="0.2">
      <c r="A1919" s="271">
        <v>41071</v>
      </c>
      <c r="B1919" s="271" t="s">
        <v>290</v>
      </c>
      <c r="C1919" s="272" t="s">
        <v>3745</v>
      </c>
      <c r="D1919" s="271" t="s">
        <v>1959</v>
      </c>
      <c r="E1919" s="273">
        <v>2910.74</v>
      </c>
    </row>
    <row r="1920" spans="1:5" x14ac:dyDescent="0.2">
      <c r="A1920" s="271">
        <v>244</v>
      </c>
      <c r="B1920" s="271" t="s">
        <v>290</v>
      </c>
      <c r="C1920" s="272" t="s">
        <v>3746</v>
      </c>
      <c r="D1920" s="271" t="s">
        <v>1924</v>
      </c>
      <c r="E1920" s="273">
        <v>9.0399999999999991</v>
      </c>
    </row>
    <row r="1921" spans="1:5" x14ac:dyDescent="0.2">
      <c r="A1921" s="271">
        <v>41093</v>
      </c>
      <c r="B1921" s="271" t="s">
        <v>290</v>
      </c>
      <c r="C1921" s="272" t="s">
        <v>3747</v>
      </c>
      <c r="D1921" s="271" t="s">
        <v>1959</v>
      </c>
      <c r="E1921" s="273">
        <v>1589.03</v>
      </c>
    </row>
    <row r="1922" spans="1:5" x14ac:dyDescent="0.2">
      <c r="A1922" s="271">
        <v>532</v>
      </c>
      <c r="B1922" s="271" t="s">
        <v>290</v>
      </c>
      <c r="C1922" s="272" t="s">
        <v>3748</v>
      </c>
      <c r="D1922" s="271" t="s">
        <v>1924</v>
      </c>
      <c r="E1922" s="273">
        <v>46.15</v>
      </c>
    </row>
    <row r="1923" spans="1:5" x14ac:dyDescent="0.2">
      <c r="A1923" s="271">
        <v>40931</v>
      </c>
      <c r="B1923" s="271" t="s">
        <v>290</v>
      </c>
      <c r="C1923" s="272" t="s">
        <v>3749</v>
      </c>
      <c r="D1923" s="271" t="s">
        <v>1959</v>
      </c>
      <c r="E1923" s="273">
        <v>8098.52</v>
      </c>
    </row>
    <row r="1924" spans="1:5" x14ac:dyDescent="0.2">
      <c r="A1924" s="271">
        <v>36150</v>
      </c>
      <c r="B1924" s="271" t="s">
        <v>290</v>
      </c>
      <c r="C1924" s="272" t="s">
        <v>3750</v>
      </c>
      <c r="D1924" s="271" t="s">
        <v>1977</v>
      </c>
      <c r="E1924" s="273">
        <v>38.33</v>
      </c>
    </row>
    <row r="1925" spans="1:5" x14ac:dyDescent="0.2">
      <c r="A1925" s="271">
        <v>45262</v>
      </c>
      <c r="B1925" s="271" t="s">
        <v>290</v>
      </c>
      <c r="C1925" s="272" t="s">
        <v>3751</v>
      </c>
      <c r="D1925" s="271" t="s">
        <v>1977</v>
      </c>
      <c r="E1925" s="273">
        <v>11.41</v>
      </c>
    </row>
    <row r="1926" spans="1:5" x14ac:dyDescent="0.2">
      <c r="A1926" s="271">
        <v>4760</v>
      </c>
      <c r="B1926" s="271" t="s">
        <v>290</v>
      </c>
      <c r="C1926" s="272" t="s">
        <v>3752</v>
      </c>
      <c r="D1926" s="271" t="s">
        <v>1924</v>
      </c>
      <c r="E1926" s="273">
        <v>22.94</v>
      </c>
    </row>
    <row r="1927" spans="1:5" x14ac:dyDescent="0.2">
      <c r="A1927" s="271">
        <v>41069</v>
      </c>
      <c r="B1927" s="271" t="s">
        <v>290</v>
      </c>
      <c r="C1927" s="272" t="s">
        <v>3753</v>
      </c>
      <c r="D1927" s="271" t="s">
        <v>1959</v>
      </c>
      <c r="E1927" s="273">
        <v>4026.17</v>
      </c>
    </row>
    <row r="1928" spans="1:5" x14ac:dyDescent="0.2">
      <c r="A1928" s="271">
        <v>10422</v>
      </c>
      <c r="B1928" s="271" t="s">
        <v>290</v>
      </c>
      <c r="C1928" s="272" t="s">
        <v>3754</v>
      </c>
      <c r="D1928" s="271" t="s">
        <v>1977</v>
      </c>
      <c r="E1928" s="273">
        <v>457.95</v>
      </c>
    </row>
    <row r="1929" spans="1:5" x14ac:dyDescent="0.2">
      <c r="A1929" s="271">
        <v>44019</v>
      </c>
      <c r="B1929" s="271" t="s">
        <v>290</v>
      </c>
      <c r="C1929" s="272" t="s">
        <v>3755</v>
      </c>
      <c r="D1929" s="271" t="s">
        <v>1977</v>
      </c>
      <c r="E1929" s="273">
        <v>633.91999999999996</v>
      </c>
    </row>
    <row r="1930" spans="1:5" x14ac:dyDescent="0.2">
      <c r="A1930" s="271">
        <v>36520</v>
      </c>
      <c r="B1930" s="271" t="s">
        <v>290</v>
      </c>
      <c r="C1930" s="272" t="s">
        <v>3756</v>
      </c>
      <c r="D1930" s="271" t="s">
        <v>1977</v>
      </c>
      <c r="E1930" s="273">
        <v>770.78</v>
      </c>
    </row>
    <row r="1931" spans="1:5" x14ac:dyDescent="0.2">
      <c r="A1931" s="271">
        <v>42319</v>
      </c>
      <c r="B1931" s="271" t="s">
        <v>290</v>
      </c>
      <c r="C1931" s="272" t="s">
        <v>3757</v>
      </c>
      <c r="D1931" s="271" t="s">
        <v>1977</v>
      </c>
      <c r="E1931" s="273">
        <v>690.66</v>
      </c>
    </row>
    <row r="1932" spans="1:5" x14ac:dyDescent="0.2">
      <c r="A1932" s="271">
        <v>10420</v>
      </c>
      <c r="B1932" s="271" t="s">
        <v>290</v>
      </c>
      <c r="C1932" s="272" t="s">
        <v>3758</v>
      </c>
      <c r="D1932" s="271" t="s">
        <v>1977</v>
      </c>
      <c r="E1932" s="273">
        <v>245</v>
      </c>
    </row>
    <row r="1933" spans="1:5" x14ac:dyDescent="0.2">
      <c r="A1933" s="271">
        <v>10421</v>
      </c>
      <c r="B1933" s="271" t="s">
        <v>290</v>
      </c>
      <c r="C1933" s="272" t="s">
        <v>3759</v>
      </c>
      <c r="D1933" s="271" t="s">
        <v>1977</v>
      </c>
      <c r="E1933" s="273">
        <v>269.22000000000003</v>
      </c>
    </row>
    <row r="1934" spans="1:5" x14ac:dyDescent="0.2">
      <c r="A1934" s="271">
        <v>11786</v>
      </c>
      <c r="B1934" s="271" t="s">
        <v>290</v>
      </c>
      <c r="C1934" s="272" t="s">
        <v>3760</v>
      </c>
      <c r="D1934" s="271" t="s">
        <v>1977</v>
      </c>
      <c r="E1934" s="273">
        <v>542.86</v>
      </c>
    </row>
    <row r="1935" spans="1:5" x14ac:dyDescent="0.2">
      <c r="A1935" s="271">
        <v>45195</v>
      </c>
      <c r="B1935" s="271" t="s">
        <v>290</v>
      </c>
      <c r="C1935" s="272" t="s">
        <v>3761</v>
      </c>
      <c r="D1935" s="271" t="s">
        <v>1977</v>
      </c>
      <c r="E1935" s="273">
        <v>4432.2700000000004</v>
      </c>
    </row>
    <row r="1936" spans="1:5" x14ac:dyDescent="0.2">
      <c r="A1936" s="271">
        <v>45226</v>
      </c>
      <c r="B1936" s="271" t="s">
        <v>290</v>
      </c>
      <c r="C1936" s="272" t="s">
        <v>3762</v>
      </c>
      <c r="D1936" s="271" t="s">
        <v>1977</v>
      </c>
      <c r="E1936" s="273">
        <v>21.19</v>
      </c>
    </row>
    <row r="1937" spans="1:5" x14ac:dyDescent="0.2">
      <c r="A1937" s="271">
        <v>4815</v>
      </c>
      <c r="B1937" s="271" t="s">
        <v>290</v>
      </c>
      <c r="C1937" s="272" t="s">
        <v>3763</v>
      </c>
      <c r="D1937" s="271" t="s">
        <v>1977</v>
      </c>
      <c r="E1937" s="273">
        <v>9.39</v>
      </c>
    </row>
    <row r="1938" spans="1:5" x14ac:dyDescent="0.2">
      <c r="A1938" s="271">
        <v>541</v>
      </c>
      <c r="B1938" s="271" t="s">
        <v>290</v>
      </c>
      <c r="C1938" s="272" t="s">
        <v>3764</v>
      </c>
      <c r="D1938" s="271" t="s">
        <v>1977</v>
      </c>
      <c r="E1938" s="273">
        <v>160</v>
      </c>
    </row>
    <row r="1939" spans="1:5" x14ac:dyDescent="0.2">
      <c r="A1939" s="271">
        <v>542</v>
      </c>
      <c r="B1939" s="271" t="s">
        <v>290</v>
      </c>
      <c r="C1939" s="272" t="s">
        <v>3765</v>
      </c>
      <c r="D1939" s="271" t="s">
        <v>1977</v>
      </c>
      <c r="E1939" s="273">
        <v>200.56</v>
      </c>
    </row>
    <row r="1940" spans="1:5" x14ac:dyDescent="0.2">
      <c r="A1940" s="271">
        <v>540</v>
      </c>
      <c r="B1940" s="271" t="s">
        <v>290</v>
      </c>
      <c r="C1940" s="272" t="s">
        <v>3766</v>
      </c>
      <c r="D1940" s="271" t="s">
        <v>1977</v>
      </c>
      <c r="E1940" s="273">
        <v>451.96</v>
      </c>
    </row>
    <row r="1941" spans="1:5" x14ac:dyDescent="0.2">
      <c r="A1941" s="271">
        <v>38364</v>
      </c>
      <c r="B1941" s="271" t="s">
        <v>290</v>
      </c>
      <c r="C1941" s="272" t="s">
        <v>3767</v>
      </c>
      <c r="D1941" s="271" t="s">
        <v>1977</v>
      </c>
      <c r="E1941" s="273">
        <v>497.9</v>
      </c>
    </row>
    <row r="1942" spans="1:5" x14ac:dyDescent="0.2">
      <c r="A1942" s="271">
        <v>11692</v>
      </c>
      <c r="B1942" s="271" t="s">
        <v>290</v>
      </c>
      <c r="C1942" s="272" t="s">
        <v>3768</v>
      </c>
      <c r="D1942" s="271" t="s">
        <v>2012</v>
      </c>
      <c r="E1942" s="273">
        <v>207.49</v>
      </c>
    </row>
    <row r="1943" spans="1:5" x14ac:dyDescent="0.2">
      <c r="A1943" s="271">
        <v>1746</v>
      </c>
      <c r="B1943" s="271" t="s">
        <v>290</v>
      </c>
      <c r="C1943" s="272" t="s">
        <v>3769</v>
      </c>
      <c r="D1943" s="271" t="s">
        <v>1977</v>
      </c>
      <c r="E1943" s="273">
        <v>284.91000000000003</v>
      </c>
    </row>
    <row r="1944" spans="1:5" x14ac:dyDescent="0.2">
      <c r="A1944" s="271">
        <v>1748</v>
      </c>
      <c r="B1944" s="271" t="s">
        <v>290</v>
      </c>
      <c r="C1944" s="272" t="s">
        <v>3770</v>
      </c>
      <c r="D1944" s="271" t="s">
        <v>1977</v>
      </c>
      <c r="E1944" s="273">
        <v>378.86</v>
      </c>
    </row>
    <row r="1945" spans="1:5" x14ac:dyDescent="0.2">
      <c r="A1945" s="271">
        <v>1749</v>
      </c>
      <c r="B1945" s="271" t="s">
        <v>290</v>
      </c>
      <c r="C1945" s="272" t="s">
        <v>3771</v>
      </c>
      <c r="D1945" s="271" t="s">
        <v>1977</v>
      </c>
      <c r="E1945" s="273">
        <v>548.9</v>
      </c>
    </row>
    <row r="1946" spans="1:5" x14ac:dyDescent="0.2">
      <c r="A1946" s="271">
        <v>37412</v>
      </c>
      <c r="B1946" s="271" t="s">
        <v>290</v>
      </c>
      <c r="C1946" s="272" t="s">
        <v>3772</v>
      </c>
      <c r="D1946" s="271" t="s">
        <v>1977</v>
      </c>
      <c r="E1946" s="273">
        <v>278.5</v>
      </c>
    </row>
    <row r="1947" spans="1:5" x14ac:dyDescent="0.2">
      <c r="A1947" s="271">
        <v>1745</v>
      </c>
      <c r="B1947" s="271" t="s">
        <v>290</v>
      </c>
      <c r="C1947" s="272" t="s">
        <v>3773</v>
      </c>
      <c r="D1947" s="271" t="s">
        <v>1977</v>
      </c>
      <c r="E1947" s="273">
        <v>331.17</v>
      </c>
    </row>
    <row r="1948" spans="1:5" x14ac:dyDescent="0.2">
      <c r="A1948" s="271">
        <v>1750</v>
      </c>
      <c r="B1948" s="271" t="s">
        <v>290</v>
      </c>
      <c r="C1948" s="272" t="s">
        <v>3774</v>
      </c>
      <c r="D1948" s="271" t="s">
        <v>1977</v>
      </c>
      <c r="E1948" s="273">
        <v>773.9</v>
      </c>
    </row>
    <row r="1949" spans="1:5" x14ac:dyDescent="0.2">
      <c r="A1949" s="271">
        <v>11687</v>
      </c>
      <c r="B1949" s="271" t="s">
        <v>290</v>
      </c>
      <c r="C1949" s="272" t="s">
        <v>3775</v>
      </c>
      <c r="D1949" s="271" t="s">
        <v>2014</v>
      </c>
      <c r="E1949" s="273">
        <v>1233.06</v>
      </c>
    </row>
    <row r="1950" spans="1:5" x14ac:dyDescent="0.2">
      <c r="A1950" s="271">
        <v>11689</v>
      </c>
      <c r="B1950" s="271" t="s">
        <v>290</v>
      </c>
      <c r="C1950" s="272" t="s">
        <v>3776</v>
      </c>
      <c r="D1950" s="271" t="s">
        <v>2014</v>
      </c>
      <c r="E1950" s="273">
        <v>1544.95</v>
      </c>
    </row>
    <row r="1951" spans="1:5" x14ac:dyDescent="0.2">
      <c r="A1951" s="271">
        <v>11693</v>
      </c>
      <c r="B1951" s="271" t="s">
        <v>290</v>
      </c>
      <c r="C1951" s="272" t="s">
        <v>3777</v>
      </c>
      <c r="D1951" s="271" t="s">
        <v>2012</v>
      </c>
      <c r="E1951" s="273">
        <v>177.4</v>
      </c>
    </row>
    <row r="1952" spans="1:5" x14ac:dyDescent="0.2">
      <c r="A1952" s="271">
        <v>36215</v>
      </c>
      <c r="B1952" s="271" t="s">
        <v>290</v>
      </c>
      <c r="C1952" s="272" t="s">
        <v>3778</v>
      </c>
      <c r="D1952" s="271" t="s">
        <v>1977</v>
      </c>
      <c r="E1952" s="273"/>
    </row>
    <row r="1953" spans="1:5" x14ac:dyDescent="0.2">
      <c r="A1953" s="271">
        <v>42439</v>
      </c>
      <c r="B1953" s="271" t="s">
        <v>290</v>
      </c>
      <c r="C1953" s="272" t="s">
        <v>3779</v>
      </c>
      <c r="D1953" s="271" t="s">
        <v>1977</v>
      </c>
      <c r="E1953" s="273"/>
    </row>
    <row r="1954" spans="1:5" x14ac:dyDescent="0.2">
      <c r="A1954" s="271">
        <v>38381</v>
      </c>
      <c r="B1954" s="271" t="s">
        <v>290</v>
      </c>
      <c r="C1954" s="272" t="s">
        <v>3780</v>
      </c>
      <c r="D1954" s="271" t="s">
        <v>1977</v>
      </c>
      <c r="E1954" s="273">
        <v>16.95</v>
      </c>
    </row>
    <row r="1955" spans="1:5" x14ac:dyDescent="0.2">
      <c r="A1955" s="271">
        <v>39621</v>
      </c>
      <c r="B1955" s="271" t="s">
        <v>290</v>
      </c>
      <c r="C1955" s="272" t="s">
        <v>3781</v>
      </c>
      <c r="D1955" s="271" t="s">
        <v>2297</v>
      </c>
      <c r="E1955" s="273">
        <v>942.4</v>
      </c>
    </row>
    <row r="1956" spans="1:5" x14ac:dyDescent="0.2">
      <c r="A1956" s="271">
        <v>39624</v>
      </c>
      <c r="B1956" s="271" t="s">
        <v>290</v>
      </c>
      <c r="C1956" s="272" t="s">
        <v>3782</v>
      </c>
      <c r="D1956" s="271" t="s">
        <v>2297</v>
      </c>
      <c r="E1956" s="273">
        <v>1039.58</v>
      </c>
    </row>
    <row r="1957" spans="1:5" x14ac:dyDescent="0.2">
      <c r="A1957" s="271">
        <v>39615</v>
      </c>
      <c r="B1957" s="271" t="s">
        <v>290</v>
      </c>
      <c r="C1957" s="272" t="s">
        <v>3783</v>
      </c>
      <c r="D1957" s="271" t="s">
        <v>1977</v>
      </c>
      <c r="E1957" s="273">
        <v>420.08</v>
      </c>
    </row>
    <row r="1958" spans="1:5" x14ac:dyDescent="0.2">
      <c r="A1958" s="271">
        <v>39620</v>
      </c>
      <c r="B1958" s="271" t="s">
        <v>290</v>
      </c>
      <c r="C1958" s="272" t="s">
        <v>3784</v>
      </c>
      <c r="D1958" s="271" t="s">
        <v>1977</v>
      </c>
      <c r="E1958" s="273">
        <v>641.58000000000004</v>
      </c>
    </row>
    <row r="1959" spans="1:5" x14ac:dyDescent="0.2">
      <c r="A1959" s="271">
        <v>39623</v>
      </c>
      <c r="B1959" s="271" t="s">
        <v>290</v>
      </c>
      <c r="C1959" s="272" t="s">
        <v>3785</v>
      </c>
      <c r="D1959" s="271" t="s">
        <v>1977</v>
      </c>
      <c r="E1959" s="273">
        <v>687.19</v>
      </c>
    </row>
    <row r="1960" spans="1:5" x14ac:dyDescent="0.2">
      <c r="A1960" s="271">
        <v>546</v>
      </c>
      <c r="B1960" s="271" t="s">
        <v>290</v>
      </c>
      <c r="C1960" s="272" t="s">
        <v>3786</v>
      </c>
      <c r="D1960" s="271" t="s">
        <v>1982</v>
      </c>
      <c r="E1960" s="273">
        <v>10.18</v>
      </c>
    </row>
    <row r="1961" spans="1:5" x14ac:dyDescent="0.2">
      <c r="A1961" s="271">
        <v>566</v>
      </c>
      <c r="B1961" s="271" t="s">
        <v>290</v>
      </c>
      <c r="C1961" s="272" t="s">
        <v>3787</v>
      </c>
      <c r="D1961" s="271" t="s">
        <v>2014</v>
      </c>
      <c r="E1961" s="273">
        <v>4.83</v>
      </c>
    </row>
    <row r="1962" spans="1:5" x14ac:dyDescent="0.2">
      <c r="A1962" s="271">
        <v>565</v>
      </c>
      <c r="B1962" s="271" t="s">
        <v>290</v>
      </c>
      <c r="C1962" s="272" t="s">
        <v>3788</v>
      </c>
      <c r="D1962" s="271" t="s">
        <v>2014</v>
      </c>
      <c r="E1962" s="273">
        <v>17.61</v>
      </c>
    </row>
    <row r="1963" spans="1:5" x14ac:dyDescent="0.2">
      <c r="A1963" s="271">
        <v>555</v>
      </c>
      <c r="B1963" s="271" t="s">
        <v>290</v>
      </c>
      <c r="C1963" s="272" t="s">
        <v>3789</v>
      </c>
      <c r="D1963" s="271" t="s">
        <v>2014</v>
      </c>
      <c r="E1963" s="273">
        <v>12.48</v>
      </c>
    </row>
    <row r="1964" spans="1:5" x14ac:dyDescent="0.2">
      <c r="A1964" s="271">
        <v>557</v>
      </c>
      <c r="B1964" s="271" t="s">
        <v>290</v>
      </c>
      <c r="C1964" s="272" t="s">
        <v>3790</v>
      </c>
      <c r="D1964" s="271" t="s">
        <v>2014</v>
      </c>
      <c r="E1964" s="273">
        <v>39.17</v>
      </c>
    </row>
    <row r="1965" spans="1:5" x14ac:dyDescent="0.2">
      <c r="A1965" s="271">
        <v>552</v>
      </c>
      <c r="B1965" s="271" t="s">
        <v>290</v>
      </c>
      <c r="C1965" s="272" t="s">
        <v>3791</v>
      </c>
      <c r="D1965" s="271" t="s">
        <v>2014</v>
      </c>
      <c r="E1965" s="273">
        <v>19.43</v>
      </c>
    </row>
    <row r="1966" spans="1:5" x14ac:dyDescent="0.2">
      <c r="A1966" s="271">
        <v>563</v>
      </c>
      <c r="B1966" s="271" t="s">
        <v>290</v>
      </c>
      <c r="C1966" s="272" t="s">
        <v>3792</v>
      </c>
      <c r="D1966" s="271" t="s">
        <v>2014</v>
      </c>
      <c r="E1966" s="273">
        <v>29.2</v>
      </c>
    </row>
    <row r="1967" spans="1:5" x14ac:dyDescent="0.2">
      <c r="A1967" s="271">
        <v>549</v>
      </c>
      <c r="B1967" s="271" t="s">
        <v>290</v>
      </c>
      <c r="C1967" s="272" t="s">
        <v>3793</v>
      </c>
      <c r="D1967" s="271" t="s">
        <v>2014</v>
      </c>
      <c r="E1967" s="273">
        <v>52.56</v>
      </c>
    </row>
    <row r="1968" spans="1:5" x14ac:dyDescent="0.2">
      <c r="A1968" s="271">
        <v>551</v>
      </c>
      <c r="B1968" s="271" t="s">
        <v>290</v>
      </c>
      <c r="C1968" s="272" t="s">
        <v>3794</v>
      </c>
      <c r="D1968" s="271" t="s">
        <v>2014</v>
      </c>
      <c r="E1968" s="273">
        <v>104.07</v>
      </c>
    </row>
    <row r="1969" spans="1:5" x14ac:dyDescent="0.2">
      <c r="A1969" s="271">
        <v>559</v>
      </c>
      <c r="B1969" s="271" t="s">
        <v>290</v>
      </c>
      <c r="C1969" s="272" t="s">
        <v>3795</v>
      </c>
      <c r="D1969" s="271" t="s">
        <v>2014</v>
      </c>
      <c r="E1969" s="273">
        <v>26.01</v>
      </c>
    </row>
    <row r="1970" spans="1:5" x14ac:dyDescent="0.2">
      <c r="A1970" s="271">
        <v>560</v>
      </c>
      <c r="B1970" s="271" t="s">
        <v>290</v>
      </c>
      <c r="C1970" s="272" t="s">
        <v>3796</v>
      </c>
      <c r="D1970" s="271" t="s">
        <v>2014</v>
      </c>
      <c r="E1970" s="273">
        <v>32.549999999999997</v>
      </c>
    </row>
    <row r="1971" spans="1:5" x14ac:dyDescent="0.2">
      <c r="A1971" s="271">
        <v>547</v>
      </c>
      <c r="B1971" s="271" t="s">
        <v>290</v>
      </c>
      <c r="C1971" s="272" t="s">
        <v>3797</v>
      </c>
      <c r="D1971" s="271" t="s">
        <v>2014</v>
      </c>
      <c r="E1971" s="273">
        <v>38.97</v>
      </c>
    </row>
    <row r="1972" spans="1:5" x14ac:dyDescent="0.2">
      <c r="A1972" s="271">
        <v>36207</v>
      </c>
      <c r="B1972" s="271" t="s">
        <v>290</v>
      </c>
      <c r="C1972" s="272" t="s">
        <v>3798</v>
      </c>
      <c r="D1972" s="271" t="s">
        <v>1977</v>
      </c>
      <c r="E1972" s="273"/>
    </row>
    <row r="1973" spans="1:5" x14ac:dyDescent="0.2">
      <c r="A1973" s="271">
        <v>36209</v>
      </c>
      <c r="B1973" s="271" t="s">
        <v>290</v>
      </c>
      <c r="C1973" s="272" t="s">
        <v>3799</v>
      </c>
      <c r="D1973" s="271" t="s">
        <v>1977</v>
      </c>
      <c r="E1973" s="273"/>
    </row>
    <row r="1974" spans="1:5" x14ac:dyDescent="0.2">
      <c r="A1974" s="271">
        <v>36210</v>
      </c>
      <c r="B1974" s="271" t="s">
        <v>290</v>
      </c>
      <c r="C1974" s="272" t="s">
        <v>3800</v>
      </c>
      <c r="D1974" s="271" t="s">
        <v>1977</v>
      </c>
      <c r="E1974" s="273"/>
    </row>
    <row r="1975" spans="1:5" x14ac:dyDescent="0.2">
      <c r="A1975" s="271">
        <v>36204</v>
      </c>
      <c r="B1975" s="271" t="s">
        <v>290</v>
      </c>
      <c r="C1975" s="272" t="s">
        <v>3801</v>
      </c>
      <c r="D1975" s="271" t="s">
        <v>1977</v>
      </c>
      <c r="E1975" s="273"/>
    </row>
    <row r="1976" spans="1:5" x14ac:dyDescent="0.2">
      <c r="A1976" s="271">
        <v>36205</v>
      </c>
      <c r="B1976" s="271" t="s">
        <v>290</v>
      </c>
      <c r="C1976" s="272" t="s">
        <v>3802</v>
      </c>
      <c r="D1976" s="271" t="s">
        <v>1977</v>
      </c>
      <c r="E1976" s="273"/>
    </row>
    <row r="1977" spans="1:5" x14ac:dyDescent="0.2">
      <c r="A1977" s="271">
        <v>36081</v>
      </c>
      <c r="B1977" s="271" t="s">
        <v>290</v>
      </c>
      <c r="C1977" s="272" t="s">
        <v>3803</v>
      </c>
      <c r="D1977" s="271" t="s">
        <v>1977</v>
      </c>
      <c r="E1977" s="273"/>
    </row>
    <row r="1978" spans="1:5" x14ac:dyDescent="0.2">
      <c r="A1978" s="271">
        <v>36206</v>
      </c>
      <c r="B1978" s="271" t="s">
        <v>290</v>
      </c>
      <c r="C1978" s="272" t="s">
        <v>3804</v>
      </c>
      <c r="D1978" s="271" t="s">
        <v>1977</v>
      </c>
      <c r="E1978" s="273"/>
    </row>
    <row r="1979" spans="1:5" x14ac:dyDescent="0.2">
      <c r="A1979" s="271">
        <v>36218</v>
      </c>
      <c r="B1979" s="271" t="s">
        <v>290</v>
      </c>
      <c r="C1979" s="272" t="s">
        <v>3805</v>
      </c>
      <c r="D1979" s="271" t="s">
        <v>1977</v>
      </c>
      <c r="E1979" s="273">
        <v>107.16</v>
      </c>
    </row>
    <row r="1980" spans="1:5" x14ac:dyDescent="0.2">
      <c r="A1980" s="271">
        <v>36220</v>
      </c>
      <c r="B1980" s="271" t="s">
        <v>290</v>
      </c>
      <c r="C1980" s="272" t="s">
        <v>3806</v>
      </c>
      <c r="D1980" s="271" t="s">
        <v>1977</v>
      </c>
      <c r="E1980" s="273">
        <v>122.87</v>
      </c>
    </row>
    <row r="1981" spans="1:5" x14ac:dyDescent="0.2">
      <c r="A1981" s="271">
        <v>36080</v>
      </c>
      <c r="B1981" s="271" t="s">
        <v>290</v>
      </c>
      <c r="C1981" s="272" t="s">
        <v>3807</v>
      </c>
      <c r="D1981" s="271" t="s">
        <v>1977</v>
      </c>
      <c r="E1981" s="273">
        <v>132.91</v>
      </c>
    </row>
    <row r="1982" spans="1:5" x14ac:dyDescent="0.2">
      <c r="A1982" s="271">
        <v>36223</v>
      </c>
      <c r="B1982" s="271" t="s">
        <v>290</v>
      </c>
      <c r="C1982" s="272" t="s">
        <v>3808</v>
      </c>
      <c r="D1982" s="271" t="s">
        <v>1977</v>
      </c>
      <c r="E1982" s="273">
        <v>139.16999999999999</v>
      </c>
    </row>
    <row r="1983" spans="1:5" x14ac:dyDescent="0.2">
      <c r="A1983" s="271">
        <v>38127</v>
      </c>
      <c r="B1983" s="271" t="s">
        <v>290</v>
      </c>
      <c r="C1983" s="272" t="s">
        <v>3809</v>
      </c>
      <c r="D1983" s="271" t="s">
        <v>1977</v>
      </c>
      <c r="E1983" s="273">
        <v>347.77</v>
      </c>
    </row>
    <row r="1984" spans="1:5" x14ac:dyDescent="0.2">
      <c r="A1984" s="271">
        <v>38060</v>
      </c>
      <c r="B1984" s="271" t="s">
        <v>290</v>
      </c>
      <c r="C1984" s="272" t="s">
        <v>3810</v>
      </c>
      <c r="D1984" s="271" t="s">
        <v>1977</v>
      </c>
      <c r="E1984" s="273">
        <v>51.45</v>
      </c>
    </row>
    <row r="1985" spans="1:5" x14ac:dyDescent="0.2">
      <c r="A1985" s="271">
        <v>10956</v>
      </c>
      <c r="B1985" s="271" t="s">
        <v>290</v>
      </c>
      <c r="C1985" s="272" t="s">
        <v>3811</v>
      </c>
      <c r="D1985" s="271" t="s">
        <v>1977</v>
      </c>
      <c r="E1985" s="273">
        <v>56.42</v>
      </c>
    </row>
    <row r="1986" spans="1:5" x14ac:dyDescent="0.2">
      <c r="A1986" s="271">
        <v>39380</v>
      </c>
      <c r="B1986" s="271" t="s">
        <v>290</v>
      </c>
      <c r="C1986" s="272" t="s">
        <v>3812</v>
      </c>
      <c r="D1986" s="271" t="s">
        <v>1977</v>
      </c>
      <c r="E1986" s="273"/>
    </row>
    <row r="1987" spans="1:5" x14ac:dyDescent="0.2">
      <c r="A1987" s="271">
        <v>44172</v>
      </c>
      <c r="B1987" s="271" t="s">
        <v>290</v>
      </c>
      <c r="C1987" s="272" t="s">
        <v>3813</v>
      </c>
      <c r="D1987" s="271" t="s">
        <v>1977</v>
      </c>
      <c r="E1987" s="273">
        <v>7.43</v>
      </c>
    </row>
    <row r="1988" spans="1:5" x14ac:dyDescent="0.2">
      <c r="A1988" s="271">
        <v>37597</v>
      </c>
      <c r="B1988" s="271" t="s">
        <v>290</v>
      </c>
      <c r="C1988" s="272" t="s">
        <v>3814</v>
      </c>
      <c r="D1988" s="271" t="s">
        <v>1977</v>
      </c>
      <c r="E1988" s="273"/>
    </row>
    <row r="1989" spans="1:5" x14ac:dyDescent="0.2">
      <c r="A1989" s="271">
        <v>183</v>
      </c>
      <c r="B1989" s="271" t="s">
        <v>290</v>
      </c>
      <c r="C1989" s="272" t="s">
        <v>3815</v>
      </c>
      <c r="D1989" s="271" t="s">
        <v>3816</v>
      </c>
      <c r="E1989" s="273">
        <v>195</v>
      </c>
    </row>
    <row r="1990" spans="1:5" x14ac:dyDescent="0.2">
      <c r="A1990" s="271">
        <v>184</v>
      </c>
      <c r="B1990" s="271" t="s">
        <v>290</v>
      </c>
      <c r="C1990" s="272" t="s">
        <v>3817</v>
      </c>
      <c r="D1990" s="271" t="s">
        <v>3816</v>
      </c>
      <c r="E1990" s="273">
        <v>120.77</v>
      </c>
    </row>
    <row r="1991" spans="1:5" x14ac:dyDescent="0.2">
      <c r="A1991" s="271">
        <v>181</v>
      </c>
      <c r="B1991" s="271" t="s">
        <v>290</v>
      </c>
      <c r="C1991" s="272" t="s">
        <v>3818</v>
      </c>
      <c r="D1991" s="271" t="s">
        <v>3816</v>
      </c>
      <c r="E1991" s="273">
        <v>260.41000000000003</v>
      </c>
    </row>
    <row r="1992" spans="1:5" x14ac:dyDescent="0.2">
      <c r="A1992" s="271">
        <v>20001</v>
      </c>
      <c r="B1992" s="271" t="s">
        <v>290</v>
      </c>
      <c r="C1992" s="272" t="s">
        <v>3819</v>
      </c>
      <c r="D1992" s="271" t="s">
        <v>3816</v>
      </c>
      <c r="E1992" s="273">
        <v>150.96</v>
      </c>
    </row>
    <row r="1993" spans="1:5" x14ac:dyDescent="0.2">
      <c r="A1993" s="271">
        <v>39837</v>
      </c>
      <c r="B1993" s="271" t="s">
        <v>290</v>
      </c>
      <c r="C1993" s="272" t="s">
        <v>3820</v>
      </c>
      <c r="D1993" s="271" t="s">
        <v>3816</v>
      </c>
      <c r="E1993" s="273">
        <v>302.95999999999998</v>
      </c>
    </row>
    <row r="1994" spans="1:5" x14ac:dyDescent="0.2">
      <c r="A1994" s="271">
        <v>43366</v>
      </c>
      <c r="B1994" s="271" t="s">
        <v>290</v>
      </c>
      <c r="C1994" s="272" t="s">
        <v>3821</v>
      </c>
      <c r="D1994" s="271" t="s">
        <v>1982</v>
      </c>
      <c r="E1994" s="273"/>
    </row>
    <row r="1995" spans="1:5" x14ac:dyDescent="0.2">
      <c r="A1995" s="271">
        <v>10535</v>
      </c>
      <c r="B1995" s="271" t="s">
        <v>290</v>
      </c>
      <c r="C1995" s="272" t="s">
        <v>3822</v>
      </c>
      <c r="D1995" s="271" t="s">
        <v>1977</v>
      </c>
      <c r="E1995" s="273">
        <v>4625</v>
      </c>
    </row>
    <row r="1996" spans="1:5" x14ac:dyDescent="0.2">
      <c r="A1996" s="271">
        <v>10537</v>
      </c>
      <c r="B1996" s="271" t="s">
        <v>290</v>
      </c>
      <c r="C1996" s="272" t="s">
        <v>3823</v>
      </c>
      <c r="D1996" s="271" t="s">
        <v>1977</v>
      </c>
      <c r="E1996" s="273">
        <v>6307.24</v>
      </c>
    </row>
    <row r="1997" spans="1:5" x14ac:dyDescent="0.2">
      <c r="A1997" s="271">
        <v>13891</v>
      </c>
      <c r="B1997" s="271" t="s">
        <v>290</v>
      </c>
      <c r="C1997" s="272" t="s">
        <v>3824</v>
      </c>
      <c r="D1997" s="271" t="s">
        <v>1977</v>
      </c>
      <c r="E1997" s="273">
        <v>5785.16</v>
      </c>
    </row>
    <row r="1998" spans="1:5" x14ac:dyDescent="0.2">
      <c r="A1998" s="271">
        <v>44492</v>
      </c>
      <c r="B1998" s="271" t="s">
        <v>290</v>
      </c>
      <c r="C1998" s="272" t="s">
        <v>3825</v>
      </c>
      <c r="D1998" s="271" t="s">
        <v>1977</v>
      </c>
      <c r="E1998" s="273">
        <v>25163.13</v>
      </c>
    </row>
    <row r="1999" spans="1:5" x14ac:dyDescent="0.2">
      <c r="A1999" s="271">
        <v>36396</v>
      </c>
      <c r="B1999" s="271" t="s">
        <v>290</v>
      </c>
      <c r="C1999" s="272" t="s">
        <v>3826</v>
      </c>
      <c r="D1999" s="271" t="s">
        <v>1977</v>
      </c>
      <c r="E1999" s="273">
        <v>5291.31</v>
      </c>
    </row>
    <row r="2000" spans="1:5" x14ac:dyDescent="0.2">
      <c r="A2000" s="271">
        <v>36397</v>
      </c>
      <c r="B2000" s="271" t="s">
        <v>290</v>
      </c>
      <c r="C2000" s="272" t="s">
        <v>3827</v>
      </c>
      <c r="D2000" s="271" t="s">
        <v>1977</v>
      </c>
      <c r="E2000" s="273">
        <v>18813.55</v>
      </c>
    </row>
    <row r="2001" spans="1:5" x14ac:dyDescent="0.2">
      <c r="A2001" s="271">
        <v>36398</v>
      </c>
      <c r="B2001" s="271" t="s">
        <v>290</v>
      </c>
      <c r="C2001" s="272" t="s">
        <v>3828</v>
      </c>
      <c r="D2001" s="271" t="s">
        <v>1977</v>
      </c>
      <c r="E2001" s="273">
        <v>22866.31</v>
      </c>
    </row>
    <row r="2002" spans="1:5" x14ac:dyDescent="0.2">
      <c r="A2002" s="271">
        <v>647</v>
      </c>
      <c r="B2002" s="271" t="s">
        <v>290</v>
      </c>
      <c r="C2002" s="272" t="s">
        <v>3829</v>
      </c>
      <c r="D2002" s="271" t="s">
        <v>1924</v>
      </c>
      <c r="E2002" s="273">
        <v>23.05</v>
      </c>
    </row>
    <row r="2003" spans="1:5" x14ac:dyDescent="0.2">
      <c r="A2003" s="271">
        <v>40920</v>
      </c>
      <c r="B2003" s="271" t="s">
        <v>290</v>
      </c>
      <c r="C2003" s="272" t="s">
        <v>3830</v>
      </c>
      <c r="D2003" s="271" t="s">
        <v>1959</v>
      </c>
      <c r="E2003" s="273">
        <v>4046.3</v>
      </c>
    </row>
    <row r="2004" spans="1:5" x14ac:dyDescent="0.2">
      <c r="A2004" s="271">
        <v>715</v>
      </c>
      <c r="B2004" s="271" t="s">
        <v>290</v>
      </c>
      <c r="C2004" s="272" t="s">
        <v>3831</v>
      </c>
      <c r="D2004" s="271" t="s">
        <v>1977</v>
      </c>
      <c r="E2004" s="273">
        <v>26.25</v>
      </c>
    </row>
    <row r="2005" spans="1:5" x14ac:dyDescent="0.2">
      <c r="A2005" s="271">
        <v>716</v>
      </c>
      <c r="B2005" s="271" t="s">
        <v>290</v>
      </c>
      <c r="C2005" s="272" t="s">
        <v>3832</v>
      </c>
      <c r="D2005" s="271" t="s">
        <v>1977</v>
      </c>
      <c r="E2005" s="273">
        <v>29.68</v>
      </c>
    </row>
    <row r="2006" spans="1:5" x14ac:dyDescent="0.2">
      <c r="A2006" s="271">
        <v>7270</v>
      </c>
      <c r="B2006" s="271" t="s">
        <v>290</v>
      </c>
      <c r="C2006" s="272" t="s">
        <v>3833</v>
      </c>
      <c r="D2006" s="271" t="s">
        <v>1977</v>
      </c>
      <c r="E2006" s="273">
        <v>0.59</v>
      </c>
    </row>
    <row r="2007" spans="1:5" x14ac:dyDescent="0.2">
      <c r="A2007" s="271">
        <v>44460</v>
      </c>
      <c r="B2007" s="271" t="s">
        <v>290</v>
      </c>
      <c r="C2007" s="272" t="s">
        <v>3834</v>
      </c>
      <c r="D2007" s="271" t="s">
        <v>1977</v>
      </c>
      <c r="E2007" s="273">
        <v>0.99</v>
      </c>
    </row>
    <row r="2008" spans="1:5" x14ac:dyDescent="0.2">
      <c r="A2008" s="271">
        <v>44461</v>
      </c>
      <c r="B2008" s="271" t="s">
        <v>290</v>
      </c>
      <c r="C2008" s="272" t="s">
        <v>3835</v>
      </c>
      <c r="D2008" s="271" t="s">
        <v>1977</v>
      </c>
      <c r="E2008" s="273">
        <v>1.35</v>
      </c>
    </row>
    <row r="2009" spans="1:5" x14ac:dyDescent="0.2">
      <c r="A2009" s="271">
        <v>7267</v>
      </c>
      <c r="B2009" s="271" t="s">
        <v>290</v>
      </c>
      <c r="C2009" s="272" t="s">
        <v>3836</v>
      </c>
      <c r="D2009" s="271" t="s">
        <v>1977</v>
      </c>
      <c r="E2009" s="273">
        <v>0.49</v>
      </c>
    </row>
    <row r="2010" spans="1:5" x14ac:dyDescent="0.2">
      <c r="A2010" s="271">
        <v>44458</v>
      </c>
      <c r="B2010" s="271" t="s">
        <v>290</v>
      </c>
      <c r="C2010" s="272" t="s">
        <v>3837</v>
      </c>
      <c r="D2010" s="271" t="s">
        <v>1977</v>
      </c>
      <c r="E2010" s="273">
        <v>0.6</v>
      </c>
    </row>
    <row r="2011" spans="1:5" x14ac:dyDescent="0.2">
      <c r="A2011" s="271">
        <v>44457</v>
      </c>
      <c r="B2011" s="271" t="s">
        <v>290</v>
      </c>
      <c r="C2011" s="272" t="s">
        <v>3838</v>
      </c>
      <c r="D2011" s="271" t="s">
        <v>1977</v>
      </c>
      <c r="E2011" s="273">
        <v>1.1599999999999999</v>
      </c>
    </row>
    <row r="2012" spans="1:5" x14ac:dyDescent="0.2">
      <c r="A2012" s="271">
        <v>7271</v>
      </c>
      <c r="B2012" s="271" t="s">
        <v>290</v>
      </c>
      <c r="C2012" s="272" t="s">
        <v>3839</v>
      </c>
      <c r="D2012" s="271" t="s">
        <v>1977</v>
      </c>
      <c r="E2012" s="273">
        <v>0.63</v>
      </c>
    </row>
    <row r="2013" spans="1:5" x14ac:dyDescent="0.2">
      <c r="A2013" s="271">
        <v>7268</v>
      </c>
      <c r="B2013" s="271" t="s">
        <v>290</v>
      </c>
      <c r="C2013" s="272" t="s">
        <v>3840</v>
      </c>
      <c r="D2013" s="271" t="s">
        <v>1977</v>
      </c>
      <c r="E2013" s="273">
        <v>0.98</v>
      </c>
    </row>
    <row r="2014" spans="1:5" x14ac:dyDescent="0.2">
      <c r="A2014" s="271">
        <v>44459</v>
      </c>
      <c r="B2014" s="271" t="s">
        <v>290</v>
      </c>
      <c r="C2014" s="272" t="s">
        <v>3841</v>
      </c>
      <c r="D2014" s="271" t="s">
        <v>1977</v>
      </c>
      <c r="E2014" s="273">
        <v>0.63</v>
      </c>
    </row>
    <row r="2015" spans="1:5" x14ac:dyDescent="0.2">
      <c r="A2015" s="271">
        <v>44462</v>
      </c>
      <c r="B2015" s="271" t="s">
        <v>290</v>
      </c>
      <c r="C2015" s="272" t="s">
        <v>3842</v>
      </c>
      <c r="D2015" s="271" t="s">
        <v>1977</v>
      </c>
      <c r="E2015" s="273">
        <v>1.1200000000000001</v>
      </c>
    </row>
    <row r="2016" spans="1:5" x14ac:dyDescent="0.2">
      <c r="A2016" s="271">
        <v>44463</v>
      </c>
      <c r="B2016" s="271" t="s">
        <v>290</v>
      </c>
      <c r="C2016" s="272" t="s">
        <v>3843</v>
      </c>
      <c r="D2016" s="271" t="s">
        <v>1977</v>
      </c>
      <c r="E2016" s="273">
        <v>1.44</v>
      </c>
    </row>
    <row r="2017" spans="1:5" x14ac:dyDescent="0.2">
      <c r="A2017" s="271">
        <v>44464</v>
      </c>
      <c r="B2017" s="271" t="s">
        <v>290</v>
      </c>
      <c r="C2017" s="272" t="s">
        <v>3844</v>
      </c>
      <c r="D2017" s="271" t="s">
        <v>1977</v>
      </c>
      <c r="E2017" s="273">
        <v>1.5</v>
      </c>
    </row>
    <row r="2018" spans="1:5" x14ac:dyDescent="0.2">
      <c r="A2018" s="271">
        <v>44465</v>
      </c>
      <c r="B2018" s="271" t="s">
        <v>290</v>
      </c>
      <c r="C2018" s="272" t="s">
        <v>3845</v>
      </c>
      <c r="D2018" s="271" t="s">
        <v>1977</v>
      </c>
      <c r="E2018" s="273">
        <v>2.0499999999999998</v>
      </c>
    </row>
    <row r="2019" spans="1:5" x14ac:dyDescent="0.2">
      <c r="A2019" s="271">
        <v>38783</v>
      </c>
      <c r="B2019" s="271" t="s">
        <v>290</v>
      </c>
      <c r="C2019" s="272" t="s">
        <v>3846</v>
      </c>
      <c r="D2019" s="271" t="s">
        <v>1977</v>
      </c>
      <c r="E2019" s="273">
        <v>0.72</v>
      </c>
    </row>
    <row r="2020" spans="1:5" x14ac:dyDescent="0.2">
      <c r="A2020" s="271">
        <v>44466</v>
      </c>
      <c r="B2020" s="271" t="s">
        <v>290</v>
      </c>
      <c r="C2020" s="272" t="s">
        <v>3847</v>
      </c>
      <c r="D2020" s="271" t="s">
        <v>1977</v>
      </c>
      <c r="E2020" s="273">
        <v>1.46</v>
      </c>
    </row>
    <row r="2021" spans="1:5" x14ac:dyDescent="0.2">
      <c r="A2021" s="271">
        <v>44467</v>
      </c>
      <c r="B2021" s="271" t="s">
        <v>290</v>
      </c>
      <c r="C2021" s="272" t="s">
        <v>3848</v>
      </c>
      <c r="D2021" s="271" t="s">
        <v>1977</v>
      </c>
      <c r="E2021" s="273">
        <v>1.76</v>
      </c>
    </row>
    <row r="2022" spans="1:5" x14ac:dyDescent="0.2">
      <c r="A2022" s="271">
        <v>44468</v>
      </c>
      <c r="B2022" s="271" t="s">
        <v>290</v>
      </c>
      <c r="C2022" s="272" t="s">
        <v>3849</v>
      </c>
      <c r="D2022" s="271" t="s">
        <v>1977</v>
      </c>
      <c r="E2022" s="273">
        <v>1.52</v>
      </c>
    </row>
    <row r="2023" spans="1:5" x14ac:dyDescent="0.2">
      <c r="A2023" s="271">
        <v>37593</v>
      </c>
      <c r="B2023" s="271" t="s">
        <v>290</v>
      </c>
      <c r="C2023" s="272" t="s">
        <v>3850</v>
      </c>
      <c r="D2023" s="271" t="s">
        <v>1977</v>
      </c>
      <c r="E2023" s="273">
        <v>1.96</v>
      </c>
    </row>
    <row r="2024" spans="1:5" x14ac:dyDescent="0.2">
      <c r="A2024" s="271">
        <v>37594</v>
      </c>
      <c r="B2024" s="271" t="s">
        <v>290</v>
      </c>
      <c r="C2024" s="272" t="s">
        <v>3851</v>
      </c>
      <c r="D2024" s="271" t="s">
        <v>1977</v>
      </c>
      <c r="E2024" s="273">
        <v>2.33</v>
      </c>
    </row>
    <row r="2025" spans="1:5" x14ac:dyDescent="0.2">
      <c r="A2025" s="271">
        <v>37592</v>
      </c>
      <c r="B2025" s="271" t="s">
        <v>290</v>
      </c>
      <c r="C2025" s="272" t="s">
        <v>3852</v>
      </c>
      <c r="D2025" s="271" t="s">
        <v>1977</v>
      </c>
      <c r="E2025" s="273">
        <v>1.55</v>
      </c>
    </row>
    <row r="2026" spans="1:5" x14ac:dyDescent="0.2">
      <c r="A2026" s="271">
        <v>41372</v>
      </c>
      <c r="B2026" s="271" t="s">
        <v>290</v>
      </c>
      <c r="C2026" s="272" t="s">
        <v>3853</v>
      </c>
      <c r="D2026" s="271" t="s">
        <v>2012</v>
      </c>
      <c r="E2026" s="273"/>
    </row>
    <row r="2027" spans="1:5" x14ac:dyDescent="0.2">
      <c r="A2027" s="271">
        <v>41371</v>
      </c>
      <c r="B2027" s="271" t="s">
        <v>290</v>
      </c>
      <c r="C2027" s="272" t="s">
        <v>3854</v>
      </c>
      <c r="D2027" s="271" t="s">
        <v>2012</v>
      </c>
      <c r="E2027" s="273"/>
    </row>
    <row r="2028" spans="1:5" x14ac:dyDescent="0.2">
      <c r="A2028" s="271">
        <v>34556</v>
      </c>
      <c r="B2028" s="271" t="s">
        <v>290</v>
      </c>
      <c r="C2028" s="272" t="s">
        <v>3855</v>
      </c>
      <c r="D2028" s="271" t="s">
        <v>1977</v>
      </c>
      <c r="E2028" s="273">
        <v>4.8</v>
      </c>
    </row>
    <row r="2029" spans="1:5" x14ac:dyDescent="0.2">
      <c r="A2029" s="271">
        <v>37873</v>
      </c>
      <c r="B2029" s="271" t="s">
        <v>290</v>
      </c>
      <c r="C2029" s="272" t="s">
        <v>3856</v>
      </c>
      <c r="D2029" s="271" t="s">
        <v>1977</v>
      </c>
      <c r="E2029" s="273">
        <v>4.8899999999999997</v>
      </c>
    </row>
    <row r="2030" spans="1:5" x14ac:dyDescent="0.2">
      <c r="A2030" s="271">
        <v>34564</v>
      </c>
      <c r="B2030" s="271" t="s">
        <v>290</v>
      </c>
      <c r="C2030" s="272" t="s">
        <v>3857</v>
      </c>
      <c r="D2030" s="271" t="s">
        <v>1977</v>
      </c>
      <c r="E2030" s="273">
        <v>5.12</v>
      </c>
    </row>
    <row r="2031" spans="1:5" x14ac:dyDescent="0.2">
      <c r="A2031" s="271">
        <v>34565</v>
      </c>
      <c r="B2031" s="271" t="s">
        <v>290</v>
      </c>
      <c r="C2031" s="272" t="s">
        <v>3858</v>
      </c>
      <c r="D2031" s="271" t="s">
        <v>1977</v>
      </c>
      <c r="E2031" s="273">
        <v>5.41</v>
      </c>
    </row>
    <row r="2032" spans="1:5" x14ac:dyDescent="0.2">
      <c r="A2032" s="271">
        <v>38590</v>
      </c>
      <c r="B2032" s="271" t="s">
        <v>290</v>
      </c>
      <c r="C2032" s="272" t="s">
        <v>3859</v>
      </c>
      <c r="D2032" s="271" t="s">
        <v>1977</v>
      </c>
      <c r="E2032" s="273">
        <v>4</v>
      </c>
    </row>
    <row r="2033" spans="1:5" x14ac:dyDescent="0.2">
      <c r="A2033" s="271">
        <v>34566</v>
      </c>
      <c r="B2033" s="271" t="s">
        <v>290</v>
      </c>
      <c r="C2033" s="272" t="s">
        <v>3860</v>
      </c>
      <c r="D2033" s="271" t="s">
        <v>1977</v>
      </c>
      <c r="E2033" s="273">
        <v>4.2</v>
      </c>
    </row>
    <row r="2034" spans="1:5" x14ac:dyDescent="0.2">
      <c r="A2034" s="271">
        <v>34567</v>
      </c>
      <c r="B2034" s="271" t="s">
        <v>290</v>
      </c>
      <c r="C2034" s="272" t="s">
        <v>3861</v>
      </c>
      <c r="D2034" s="271" t="s">
        <v>1977</v>
      </c>
      <c r="E2034" s="273">
        <v>4.46</v>
      </c>
    </row>
    <row r="2035" spans="1:5" x14ac:dyDescent="0.2">
      <c r="A2035" s="271">
        <v>38591</v>
      </c>
      <c r="B2035" s="271" t="s">
        <v>290</v>
      </c>
      <c r="C2035" s="272" t="s">
        <v>3862</v>
      </c>
      <c r="D2035" s="271" t="s">
        <v>1977</v>
      </c>
      <c r="E2035" s="273">
        <v>4.04</v>
      </c>
    </row>
    <row r="2036" spans="1:5" x14ac:dyDescent="0.2">
      <c r="A2036" s="271">
        <v>34568</v>
      </c>
      <c r="B2036" s="271" t="s">
        <v>290</v>
      </c>
      <c r="C2036" s="272" t="s">
        <v>3863</v>
      </c>
      <c r="D2036" s="271" t="s">
        <v>1977</v>
      </c>
      <c r="E2036" s="273">
        <v>5.27</v>
      </c>
    </row>
    <row r="2037" spans="1:5" x14ac:dyDescent="0.2">
      <c r="A2037" s="271">
        <v>34569</v>
      </c>
      <c r="B2037" s="271" t="s">
        <v>290</v>
      </c>
      <c r="C2037" s="272" t="s">
        <v>3864</v>
      </c>
      <c r="D2037" s="271" t="s">
        <v>1977</v>
      </c>
      <c r="E2037" s="273">
        <v>5.41</v>
      </c>
    </row>
    <row r="2038" spans="1:5" x14ac:dyDescent="0.2">
      <c r="A2038" s="271">
        <v>34570</v>
      </c>
      <c r="B2038" s="271" t="s">
        <v>290</v>
      </c>
      <c r="C2038" s="272" t="s">
        <v>3865</v>
      </c>
      <c r="D2038" s="271" t="s">
        <v>1977</v>
      </c>
      <c r="E2038" s="273">
        <v>5.88</v>
      </c>
    </row>
    <row r="2039" spans="1:5" x14ac:dyDescent="0.2">
      <c r="A2039" s="271">
        <v>25070</v>
      </c>
      <c r="B2039" s="271" t="s">
        <v>290</v>
      </c>
      <c r="C2039" s="272" t="s">
        <v>3866</v>
      </c>
      <c r="D2039" s="271" t="s">
        <v>1977</v>
      </c>
      <c r="E2039" s="273">
        <v>4.42</v>
      </c>
    </row>
    <row r="2040" spans="1:5" x14ac:dyDescent="0.2">
      <c r="A2040" s="271">
        <v>34571</v>
      </c>
      <c r="B2040" s="271" t="s">
        <v>290</v>
      </c>
      <c r="C2040" s="272" t="s">
        <v>3867</v>
      </c>
      <c r="D2040" s="271" t="s">
        <v>1977</v>
      </c>
      <c r="E2040" s="273">
        <v>4.47</v>
      </c>
    </row>
    <row r="2041" spans="1:5" x14ac:dyDescent="0.2">
      <c r="A2041" s="271">
        <v>34573</v>
      </c>
      <c r="B2041" s="271" t="s">
        <v>290</v>
      </c>
      <c r="C2041" s="272" t="s">
        <v>3868</v>
      </c>
      <c r="D2041" s="271" t="s">
        <v>1977</v>
      </c>
      <c r="E2041" s="273">
        <v>4.7</v>
      </c>
    </row>
    <row r="2042" spans="1:5" x14ac:dyDescent="0.2">
      <c r="A2042" s="271">
        <v>37107</v>
      </c>
      <c r="B2042" s="271" t="s">
        <v>290</v>
      </c>
      <c r="C2042" s="272" t="s">
        <v>3869</v>
      </c>
      <c r="D2042" s="271" t="s">
        <v>1977</v>
      </c>
      <c r="E2042" s="273">
        <v>6.21</v>
      </c>
    </row>
    <row r="2043" spans="1:5" x14ac:dyDescent="0.2">
      <c r="A2043" s="271">
        <v>34576</v>
      </c>
      <c r="B2043" s="271" t="s">
        <v>290</v>
      </c>
      <c r="C2043" s="272" t="s">
        <v>3870</v>
      </c>
      <c r="D2043" s="271" t="s">
        <v>1977</v>
      </c>
      <c r="E2043" s="273">
        <v>6.85</v>
      </c>
    </row>
    <row r="2044" spans="1:5" x14ac:dyDescent="0.2">
      <c r="A2044" s="271">
        <v>34577</v>
      </c>
      <c r="B2044" s="271" t="s">
        <v>290</v>
      </c>
      <c r="C2044" s="272" t="s">
        <v>3871</v>
      </c>
      <c r="D2044" s="271" t="s">
        <v>1977</v>
      </c>
      <c r="E2044" s="273">
        <v>7.14</v>
      </c>
    </row>
    <row r="2045" spans="1:5" x14ac:dyDescent="0.2">
      <c r="A2045" s="271">
        <v>34578</v>
      </c>
      <c r="B2045" s="271" t="s">
        <v>290</v>
      </c>
      <c r="C2045" s="272" t="s">
        <v>3872</v>
      </c>
      <c r="D2045" s="271" t="s">
        <v>1977</v>
      </c>
      <c r="E2045" s="273">
        <v>7.75</v>
      </c>
    </row>
    <row r="2046" spans="1:5" x14ac:dyDescent="0.2">
      <c r="A2046" s="271">
        <v>34579</v>
      </c>
      <c r="B2046" s="271" t="s">
        <v>290</v>
      </c>
      <c r="C2046" s="272" t="s">
        <v>3873</v>
      </c>
      <c r="D2046" s="271" t="s">
        <v>1977</v>
      </c>
      <c r="E2046" s="273">
        <v>8.26</v>
      </c>
    </row>
    <row r="2047" spans="1:5" x14ac:dyDescent="0.2">
      <c r="A2047" s="271">
        <v>25067</v>
      </c>
      <c r="B2047" s="271" t="s">
        <v>290</v>
      </c>
      <c r="C2047" s="272" t="s">
        <v>3874</v>
      </c>
      <c r="D2047" s="271" t="s">
        <v>1977</v>
      </c>
      <c r="E2047" s="273">
        <v>5.53</v>
      </c>
    </row>
    <row r="2048" spans="1:5" x14ac:dyDescent="0.2">
      <c r="A2048" s="271">
        <v>34580</v>
      </c>
      <c r="B2048" s="271" t="s">
        <v>290</v>
      </c>
      <c r="C2048" s="272" t="s">
        <v>3875</v>
      </c>
      <c r="D2048" s="271" t="s">
        <v>1977</v>
      </c>
      <c r="E2048" s="273">
        <v>6.17</v>
      </c>
    </row>
    <row r="2049" spans="1:5" x14ac:dyDescent="0.2">
      <c r="A2049" s="271">
        <v>25071</v>
      </c>
      <c r="B2049" s="271" t="s">
        <v>290</v>
      </c>
      <c r="C2049" s="272" t="s">
        <v>3876</v>
      </c>
      <c r="D2049" s="271" t="s">
        <v>1977</v>
      </c>
      <c r="E2049" s="273">
        <v>3.07</v>
      </c>
    </row>
    <row r="2050" spans="1:5" x14ac:dyDescent="0.2">
      <c r="A2050" s="271">
        <v>44171</v>
      </c>
      <c r="B2050" s="271" t="s">
        <v>290</v>
      </c>
      <c r="C2050" s="272" t="s">
        <v>3877</v>
      </c>
      <c r="D2050" s="271" t="s">
        <v>1977</v>
      </c>
      <c r="E2050" s="273">
        <v>21.21</v>
      </c>
    </row>
    <row r="2051" spans="1:5" x14ac:dyDescent="0.2">
      <c r="A2051" s="271">
        <v>38395</v>
      </c>
      <c r="B2051" s="271" t="s">
        <v>290</v>
      </c>
      <c r="C2051" s="272" t="s">
        <v>3878</v>
      </c>
      <c r="D2051" s="271" t="s">
        <v>1977</v>
      </c>
      <c r="E2051" s="273">
        <v>8.61</v>
      </c>
    </row>
    <row r="2052" spans="1:5" x14ac:dyDescent="0.2">
      <c r="A2052" s="271">
        <v>34583</v>
      </c>
      <c r="B2052" s="271" t="s">
        <v>290</v>
      </c>
      <c r="C2052" s="272" t="s">
        <v>3879</v>
      </c>
      <c r="D2052" s="271" t="s">
        <v>2012</v>
      </c>
      <c r="E2052" s="273">
        <v>57.03</v>
      </c>
    </row>
    <row r="2053" spans="1:5" x14ac:dyDescent="0.2">
      <c r="A2053" s="271">
        <v>34584</v>
      </c>
      <c r="B2053" s="271" t="s">
        <v>290</v>
      </c>
      <c r="C2053" s="272" t="s">
        <v>3880</v>
      </c>
      <c r="D2053" s="271" t="s">
        <v>2012</v>
      </c>
      <c r="E2053" s="273">
        <v>41.82</v>
      </c>
    </row>
    <row r="2054" spans="1:5" x14ac:dyDescent="0.2">
      <c r="A2054" s="271">
        <v>709</v>
      </c>
      <c r="B2054" s="271" t="s">
        <v>290</v>
      </c>
      <c r="C2054" s="272" t="s">
        <v>3881</v>
      </c>
      <c r="D2054" s="271" t="s">
        <v>2012</v>
      </c>
      <c r="E2054" s="273"/>
    </row>
    <row r="2055" spans="1:5" x14ac:dyDescent="0.2">
      <c r="A2055" s="271">
        <v>34592</v>
      </c>
      <c r="B2055" s="271" t="s">
        <v>290</v>
      </c>
      <c r="C2055" s="272" t="s">
        <v>3882</v>
      </c>
      <c r="D2055" s="271" t="s">
        <v>1977</v>
      </c>
      <c r="E2055" s="273">
        <v>3.52</v>
      </c>
    </row>
    <row r="2056" spans="1:5" x14ac:dyDescent="0.2">
      <c r="A2056" s="271">
        <v>34599</v>
      </c>
      <c r="B2056" s="271" t="s">
        <v>290</v>
      </c>
      <c r="C2056" s="272" t="s">
        <v>3883</v>
      </c>
      <c r="D2056" s="271" t="s">
        <v>1977</v>
      </c>
      <c r="E2056" s="273">
        <v>3.16</v>
      </c>
    </row>
    <row r="2057" spans="1:5" x14ac:dyDescent="0.2">
      <c r="A2057" s="271">
        <v>651</v>
      </c>
      <c r="B2057" s="271" t="s">
        <v>290</v>
      </c>
      <c r="C2057" s="272" t="s">
        <v>3884</v>
      </c>
      <c r="D2057" s="271" t="s">
        <v>1977</v>
      </c>
      <c r="E2057" s="273">
        <v>3.88</v>
      </c>
    </row>
    <row r="2058" spans="1:5" x14ac:dyDescent="0.2">
      <c r="A2058" s="271">
        <v>654</v>
      </c>
      <c r="B2058" s="271" t="s">
        <v>290</v>
      </c>
      <c r="C2058" s="272" t="s">
        <v>3885</v>
      </c>
      <c r="D2058" s="271" t="s">
        <v>1977</v>
      </c>
      <c r="E2058" s="273">
        <v>4.8</v>
      </c>
    </row>
    <row r="2059" spans="1:5" x14ac:dyDescent="0.2">
      <c r="A2059" s="271">
        <v>37103</v>
      </c>
      <c r="B2059" s="271" t="s">
        <v>290</v>
      </c>
      <c r="C2059" s="272" t="s">
        <v>3886</v>
      </c>
      <c r="D2059" s="271" t="s">
        <v>1977</v>
      </c>
      <c r="E2059" s="273">
        <v>4.0199999999999996</v>
      </c>
    </row>
    <row r="2060" spans="1:5" x14ac:dyDescent="0.2">
      <c r="A2060" s="271">
        <v>34555</v>
      </c>
      <c r="B2060" s="271" t="s">
        <v>290</v>
      </c>
      <c r="C2060" s="272" t="s">
        <v>3887</v>
      </c>
      <c r="D2060" s="271" t="s">
        <v>1977</v>
      </c>
      <c r="E2060" s="273">
        <v>5.1100000000000003</v>
      </c>
    </row>
    <row r="2061" spans="1:5" x14ac:dyDescent="0.2">
      <c r="A2061" s="271">
        <v>674</v>
      </c>
      <c r="B2061" s="271" t="s">
        <v>290</v>
      </c>
      <c r="C2061" s="272" t="s">
        <v>3888</v>
      </c>
      <c r="D2061" s="271" t="s">
        <v>2012</v>
      </c>
      <c r="E2061" s="273"/>
    </row>
    <row r="2062" spans="1:5" x14ac:dyDescent="0.2">
      <c r="A2062" s="271">
        <v>34600</v>
      </c>
      <c r="B2062" s="271" t="s">
        <v>290</v>
      </c>
      <c r="C2062" s="272" t="s">
        <v>3889</v>
      </c>
      <c r="D2062" s="271" t="s">
        <v>2012</v>
      </c>
      <c r="E2062" s="273"/>
    </row>
    <row r="2063" spans="1:5" x14ac:dyDescent="0.2">
      <c r="A2063" s="271">
        <v>652</v>
      </c>
      <c r="B2063" s="271" t="s">
        <v>290</v>
      </c>
      <c r="C2063" s="272" t="s">
        <v>3890</v>
      </c>
      <c r="D2063" s="271" t="s">
        <v>2012</v>
      </c>
      <c r="E2063" s="273"/>
    </row>
    <row r="2064" spans="1:5" x14ac:dyDescent="0.2">
      <c r="A2064" s="271">
        <v>650</v>
      </c>
      <c r="B2064" s="271" t="s">
        <v>290</v>
      </c>
      <c r="C2064" s="272" t="s">
        <v>3891</v>
      </c>
      <c r="D2064" s="271" t="s">
        <v>1977</v>
      </c>
      <c r="E2064" s="273">
        <v>3.1</v>
      </c>
    </row>
    <row r="2065" spans="1:5" x14ac:dyDescent="0.2">
      <c r="A2065" s="271">
        <v>718</v>
      </c>
      <c r="B2065" s="271" t="s">
        <v>290</v>
      </c>
      <c r="C2065" s="272" t="s">
        <v>3892</v>
      </c>
      <c r="D2065" s="271" t="s">
        <v>1977</v>
      </c>
      <c r="E2065" s="273">
        <v>25.94</v>
      </c>
    </row>
    <row r="2066" spans="1:5" x14ac:dyDescent="0.2">
      <c r="A2066" s="271">
        <v>11981</v>
      </c>
      <c r="B2066" s="271" t="s">
        <v>290</v>
      </c>
      <c r="C2066" s="272" t="s">
        <v>3893</v>
      </c>
      <c r="D2066" s="271" t="s">
        <v>1977</v>
      </c>
      <c r="E2066" s="273">
        <v>25.2</v>
      </c>
    </row>
    <row r="2067" spans="1:5" x14ac:dyDescent="0.2">
      <c r="A2067" s="271">
        <v>34586</v>
      </c>
      <c r="B2067" s="271" t="s">
        <v>290</v>
      </c>
      <c r="C2067" s="272" t="s">
        <v>3894</v>
      </c>
      <c r="D2067" s="271" t="s">
        <v>1977</v>
      </c>
      <c r="E2067" s="273">
        <v>1.55</v>
      </c>
    </row>
    <row r="2068" spans="1:5" x14ac:dyDescent="0.2">
      <c r="A2068" s="271">
        <v>38603</v>
      </c>
      <c r="B2068" s="271" t="s">
        <v>290</v>
      </c>
      <c r="C2068" s="272" t="s">
        <v>3895</v>
      </c>
      <c r="D2068" s="271" t="s">
        <v>1977</v>
      </c>
      <c r="E2068" s="273">
        <v>1.84</v>
      </c>
    </row>
    <row r="2069" spans="1:5" x14ac:dyDescent="0.2">
      <c r="A2069" s="271">
        <v>34588</v>
      </c>
      <c r="B2069" s="271" t="s">
        <v>290</v>
      </c>
      <c r="C2069" s="272" t="s">
        <v>3896</v>
      </c>
      <c r="D2069" s="271" t="s">
        <v>1977</v>
      </c>
      <c r="E2069" s="273">
        <v>2.1</v>
      </c>
    </row>
    <row r="2070" spans="1:5" x14ac:dyDescent="0.2">
      <c r="A2070" s="271">
        <v>34590</v>
      </c>
      <c r="B2070" s="271" t="s">
        <v>290</v>
      </c>
      <c r="C2070" s="272" t="s">
        <v>3897</v>
      </c>
      <c r="D2070" s="271" t="s">
        <v>1977</v>
      </c>
      <c r="E2070" s="273">
        <v>2.08</v>
      </c>
    </row>
    <row r="2071" spans="1:5" x14ac:dyDescent="0.2">
      <c r="A2071" s="271">
        <v>34591</v>
      </c>
      <c r="B2071" s="271" t="s">
        <v>290</v>
      </c>
      <c r="C2071" s="272" t="s">
        <v>3898</v>
      </c>
      <c r="D2071" s="271" t="s">
        <v>1977</v>
      </c>
      <c r="E2071" s="273">
        <v>2.5299999999999998</v>
      </c>
    </row>
    <row r="2072" spans="1:5" x14ac:dyDescent="0.2">
      <c r="A2072" s="271">
        <v>40517</v>
      </c>
      <c r="B2072" s="271" t="s">
        <v>290</v>
      </c>
      <c r="C2072" s="272" t="s">
        <v>3899</v>
      </c>
      <c r="D2072" s="271" t="s">
        <v>2012</v>
      </c>
      <c r="E2072" s="273">
        <v>81.84</v>
      </c>
    </row>
    <row r="2073" spans="1:5" x14ac:dyDescent="0.2">
      <c r="A2073" s="271">
        <v>40515</v>
      </c>
      <c r="B2073" s="271" t="s">
        <v>290</v>
      </c>
      <c r="C2073" s="272" t="s">
        <v>3900</v>
      </c>
      <c r="D2073" s="271" t="s">
        <v>2012</v>
      </c>
      <c r="E2073" s="273">
        <v>90.03</v>
      </c>
    </row>
    <row r="2074" spans="1:5" x14ac:dyDescent="0.2">
      <c r="A2074" s="271">
        <v>40524</v>
      </c>
      <c r="B2074" s="271" t="s">
        <v>290</v>
      </c>
      <c r="C2074" s="272" t="s">
        <v>3901</v>
      </c>
      <c r="D2074" s="271" t="s">
        <v>2012</v>
      </c>
      <c r="E2074" s="273">
        <v>93.53</v>
      </c>
    </row>
    <row r="2075" spans="1:5" x14ac:dyDescent="0.2">
      <c r="A2075" s="271">
        <v>40529</v>
      </c>
      <c r="B2075" s="271" t="s">
        <v>290</v>
      </c>
      <c r="C2075" s="272" t="s">
        <v>3902</v>
      </c>
      <c r="D2075" s="271" t="s">
        <v>2012</v>
      </c>
      <c r="E2075" s="273">
        <v>148.30000000000001</v>
      </c>
    </row>
    <row r="2076" spans="1:5" x14ac:dyDescent="0.2">
      <c r="A2076" s="271">
        <v>36156</v>
      </c>
      <c r="B2076" s="271" t="s">
        <v>290</v>
      </c>
      <c r="C2076" s="272" t="s">
        <v>3903</v>
      </c>
      <c r="D2076" s="271" t="s">
        <v>2012</v>
      </c>
      <c r="E2076" s="273">
        <v>88.61</v>
      </c>
    </row>
    <row r="2077" spans="1:5" x14ac:dyDescent="0.2">
      <c r="A2077" s="271">
        <v>36155</v>
      </c>
      <c r="B2077" s="271" t="s">
        <v>290</v>
      </c>
      <c r="C2077" s="272" t="s">
        <v>3904</v>
      </c>
      <c r="D2077" s="271" t="s">
        <v>2012</v>
      </c>
      <c r="E2077" s="273">
        <v>70.150000000000006</v>
      </c>
    </row>
    <row r="2078" spans="1:5" x14ac:dyDescent="0.2">
      <c r="A2078" s="271">
        <v>36154</v>
      </c>
      <c r="B2078" s="271" t="s">
        <v>290</v>
      </c>
      <c r="C2078" s="272" t="s">
        <v>3905</v>
      </c>
      <c r="D2078" s="271" t="s">
        <v>2012</v>
      </c>
      <c r="E2078" s="273">
        <v>105.84</v>
      </c>
    </row>
    <row r="2079" spans="1:5" x14ac:dyDescent="0.2">
      <c r="A2079" s="271">
        <v>36170</v>
      </c>
      <c r="B2079" s="271" t="s">
        <v>290</v>
      </c>
      <c r="C2079" s="272" t="s">
        <v>3906</v>
      </c>
      <c r="D2079" s="271" t="s">
        <v>2012</v>
      </c>
      <c r="E2079" s="273">
        <v>80</v>
      </c>
    </row>
    <row r="2080" spans="1:5" x14ac:dyDescent="0.2">
      <c r="A2080" s="271">
        <v>695</v>
      </c>
      <c r="B2080" s="271" t="s">
        <v>290</v>
      </c>
      <c r="C2080" s="272" t="s">
        <v>3907</v>
      </c>
      <c r="D2080" s="271" t="s">
        <v>2012</v>
      </c>
      <c r="E2080" s="273">
        <v>88.92</v>
      </c>
    </row>
    <row r="2081" spans="1:5" x14ac:dyDescent="0.2">
      <c r="A2081" s="271">
        <v>679</v>
      </c>
      <c r="B2081" s="271" t="s">
        <v>290</v>
      </c>
      <c r="C2081" s="272" t="s">
        <v>3908</v>
      </c>
      <c r="D2081" s="271" t="s">
        <v>2012</v>
      </c>
      <c r="E2081" s="273">
        <v>126.89</v>
      </c>
    </row>
    <row r="2082" spans="1:5" x14ac:dyDescent="0.2">
      <c r="A2082" s="271">
        <v>711</v>
      </c>
      <c r="B2082" s="271" t="s">
        <v>290</v>
      </c>
      <c r="C2082" s="272" t="s">
        <v>3909</v>
      </c>
      <c r="D2082" s="271" t="s">
        <v>2012</v>
      </c>
      <c r="E2082" s="273">
        <v>80</v>
      </c>
    </row>
    <row r="2083" spans="1:5" x14ac:dyDescent="0.2">
      <c r="A2083" s="271">
        <v>712</v>
      </c>
      <c r="B2083" s="271" t="s">
        <v>290</v>
      </c>
      <c r="C2083" s="272" t="s">
        <v>3910</v>
      </c>
      <c r="D2083" s="271" t="s">
        <v>2012</v>
      </c>
      <c r="E2083" s="273">
        <v>96</v>
      </c>
    </row>
    <row r="2084" spans="1:5" x14ac:dyDescent="0.2">
      <c r="A2084" s="271">
        <v>12614</v>
      </c>
      <c r="B2084" s="271" t="s">
        <v>290</v>
      </c>
      <c r="C2084" s="272" t="s">
        <v>3911</v>
      </c>
      <c r="D2084" s="271" t="s">
        <v>1977</v>
      </c>
      <c r="E2084" s="273">
        <v>70.599999999999994</v>
      </c>
    </row>
    <row r="2085" spans="1:5" x14ac:dyDescent="0.2">
      <c r="A2085" s="271">
        <v>6140</v>
      </c>
      <c r="B2085" s="271" t="s">
        <v>290</v>
      </c>
      <c r="C2085" s="272" t="s">
        <v>3912</v>
      </c>
      <c r="D2085" s="271" t="s">
        <v>1977</v>
      </c>
      <c r="E2085" s="273">
        <v>4.3899999999999997</v>
      </c>
    </row>
    <row r="2086" spans="1:5" x14ac:dyDescent="0.2">
      <c r="A2086" s="271">
        <v>38399</v>
      </c>
      <c r="B2086" s="271" t="s">
        <v>290</v>
      </c>
      <c r="C2086" s="272" t="s">
        <v>3913</v>
      </c>
      <c r="D2086" s="271" t="s">
        <v>1977</v>
      </c>
      <c r="E2086" s="273">
        <v>172.9</v>
      </c>
    </row>
    <row r="2087" spans="1:5" x14ac:dyDescent="0.2">
      <c r="A2087" s="271">
        <v>729</v>
      </c>
      <c r="B2087" s="271" t="s">
        <v>290</v>
      </c>
      <c r="C2087" s="272" t="s">
        <v>3914</v>
      </c>
      <c r="D2087" s="271" t="s">
        <v>1977</v>
      </c>
      <c r="E2087" s="273">
        <v>976.75</v>
      </c>
    </row>
    <row r="2088" spans="1:5" x14ac:dyDescent="0.2">
      <c r="A2088" s="271">
        <v>39925</v>
      </c>
      <c r="B2088" s="271" t="s">
        <v>290</v>
      </c>
      <c r="C2088" s="272" t="s">
        <v>3915</v>
      </c>
      <c r="D2088" s="271" t="s">
        <v>1977</v>
      </c>
      <c r="E2088" s="273">
        <v>14113.95</v>
      </c>
    </row>
    <row r="2089" spans="1:5" x14ac:dyDescent="0.2">
      <c r="A2089" s="271">
        <v>731</v>
      </c>
      <c r="B2089" s="271" t="s">
        <v>290</v>
      </c>
      <c r="C2089" s="272" t="s">
        <v>3916</v>
      </c>
      <c r="D2089" s="271" t="s">
        <v>1977</v>
      </c>
      <c r="E2089" s="273">
        <v>950.62</v>
      </c>
    </row>
    <row r="2090" spans="1:5" x14ac:dyDescent="0.2">
      <c r="A2090" s="271">
        <v>10575</v>
      </c>
      <c r="B2090" s="271" t="s">
        <v>290</v>
      </c>
      <c r="C2090" s="272" t="s">
        <v>3917</v>
      </c>
      <c r="D2090" s="271" t="s">
        <v>1977</v>
      </c>
      <c r="E2090" s="273">
        <v>1483.51</v>
      </c>
    </row>
    <row r="2091" spans="1:5" x14ac:dyDescent="0.2">
      <c r="A2091" s="271">
        <v>733</v>
      </c>
      <c r="B2091" s="271" t="s">
        <v>290</v>
      </c>
      <c r="C2091" s="272" t="s">
        <v>3918</v>
      </c>
      <c r="D2091" s="271" t="s">
        <v>1977</v>
      </c>
      <c r="E2091" s="273">
        <v>1624.26</v>
      </c>
    </row>
    <row r="2092" spans="1:5" x14ac:dyDescent="0.2">
      <c r="A2092" s="271">
        <v>732</v>
      </c>
      <c r="B2092" s="271" t="s">
        <v>290</v>
      </c>
      <c r="C2092" s="272" t="s">
        <v>3919</v>
      </c>
      <c r="D2092" s="271" t="s">
        <v>1977</v>
      </c>
      <c r="E2092" s="273">
        <v>1602.43</v>
      </c>
    </row>
    <row r="2093" spans="1:5" x14ac:dyDescent="0.2">
      <c r="A2093" s="271">
        <v>735</v>
      </c>
      <c r="B2093" s="271" t="s">
        <v>290</v>
      </c>
      <c r="C2093" s="272" t="s">
        <v>3920</v>
      </c>
      <c r="D2093" s="271" t="s">
        <v>1977</v>
      </c>
      <c r="E2093" s="273">
        <v>2850.63</v>
      </c>
    </row>
    <row r="2094" spans="1:5" x14ac:dyDescent="0.2">
      <c r="A2094" s="271">
        <v>737</v>
      </c>
      <c r="B2094" s="271" t="s">
        <v>290</v>
      </c>
      <c r="C2094" s="272" t="s">
        <v>3921</v>
      </c>
      <c r="D2094" s="271" t="s">
        <v>1977</v>
      </c>
      <c r="E2094" s="273">
        <v>8985.94</v>
      </c>
    </row>
    <row r="2095" spans="1:5" x14ac:dyDescent="0.2">
      <c r="A2095" s="271">
        <v>736</v>
      </c>
      <c r="B2095" s="271" t="s">
        <v>290</v>
      </c>
      <c r="C2095" s="272" t="s">
        <v>3922</v>
      </c>
      <c r="D2095" s="271" t="s">
        <v>1977</v>
      </c>
      <c r="E2095" s="273">
        <v>2396.87</v>
      </c>
    </row>
    <row r="2096" spans="1:5" x14ac:dyDescent="0.2">
      <c r="A2096" s="271">
        <v>738</v>
      </c>
      <c r="B2096" s="271" t="s">
        <v>290</v>
      </c>
      <c r="C2096" s="272" t="s">
        <v>3923</v>
      </c>
      <c r="D2096" s="271" t="s">
        <v>1977</v>
      </c>
      <c r="E2096" s="273">
        <v>4166.71</v>
      </c>
    </row>
    <row r="2097" spans="1:5" x14ac:dyDescent="0.2">
      <c r="A2097" s="271">
        <v>740</v>
      </c>
      <c r="B2097" s="271" t="s">
        <v>290</v>
      </c>
      <c r="C2097" s="272" t="s">
        <v>3924</v>
      </c>
      <c r="D2097" s="271" t="s">
        <v>1977</v>
      </c>
      <c r="E2097" s="273">
        <v>8453.4</v>
      </c>
    </row>
    <row r="2098" spans="1:5" x14ac:dyDescent="0.2">
      <c r="A2098" s="271">
        <v>734</v>
      </c>
      <c r="B2098" s="271" t="s">
        <v>290</v>
      </c>
      <c r="C2098" s="272" t="s">
        <v>3925</v>
      </c>
      <c r="D2098" s="271" t="s">
        <v>1977</v>
      </c>
      <c r="E2098" s="273">
        <v>1717.8</v>
      </c>
    </row>
    <row r="2099" spans="1:5" x14ac:dyDescent="0.2">
      <c r="A2099" s="271">
        <v>39008</v>
      </c>
      <c r="B2099" s="271" t="s">
        <v>290</v>
      </c>
      <c r="C2099" s="272" t="s">
        <v>3926</v>
      </c>
      <c r="D2099" s="271" t="s">
        <v>1977</v>
      </c>
      <c r="E2099" s="273">
        <v>56380.160000000003</v>
      </c>
    </row>
    <row r="2100" spans="1:5" x14ac:dyDescent="0.2">
      <c r="A2100" s="271">
        <v>39009</v>
      </c>
      <c r="B2100" s="271" t="s">
        <v>290</v>
      </c>
      <c r="C2100" s="272" t="s">
        <v>3927</v>
      </c>
      <c r="D2100" s="271" t="s">
        <v>1977</v>
      </c>
      <c r="E2100" s="273">
        <v>60404.35</v>
      </c>
    </row>
    <row r="2101" spans="1:5" x14ac:dyDescent="0.2">
      <c r="A2101" s="271">
        <v>10587</v>
      </c>
      <c r="B2101" s="271" t="s">
        <v>290</v>
      </c>
      <c r="C2101" s="272" t="s">
        <v>3928</v>
      </c>
      <c r="D2101" s="271" t="s">
        <v>1977</v>
      </c>
      <c r="E2101" s="273">
        <v>3353.48</v>
      </c>
    </row>
    <row r="2102" spans="1:5" x14ac:dyDescent="0.2">
      <c r="A2102" s="271">
        <v>759</v>
      </c>
      <c r="B2102" s="271" t="s">
        <v>290</v>
      </c>
      <c r="C2102" s="272" t="s">
        <v>3929</v>
      </c>
      <c r="D2102" s="271" t="s">
        <v>1977</v>
      </c>
      <c r="E2102" s="273">
        <v>4821.6499999999996</v>
      </c>
    </row>
    <row r="2103" spans="1:5" x14ac:dyDescent="0.2">
      <c r="A2103" s="271">
        <v>761</v>
      </c>
      <c r="B2103" s="271" t="s">
        <v>290</v>
      </c>
      <c r="C2103" s="272" t="s">
        <v>3930</v>
      </c>
      <c r="D2103" s="271" t="s">
        <v>1977</v>
      </c>
      <c r="E2103" s="273">
        <v>8173.1</v>
      </c>
    </row>
    <row r="2104" spans="1:5" x14ac:dyDescent="0.2">
      <c r="A2104" s="271">
        <v>750</v>
      </c>
      <c r="B2104" s="271" t="s">
        <v>290</v>
      </c>
      <c r="C2104" s="272" t="s">
        <v>3931</v>
      </c>
      <c r="D2104" s="271" t="s">
        <v>1977</v>
      </c>
      <c r="E2104" s="273">
        <v>7759.7</v>
      </c>
    </row>
    <row r="2105" spans="1:5" x14ac:dyDescent="0.2">
      <c r="A2105" s="271">
        <v>755</v>
      </c>
      <c r="B2105" s="271" t="s">
        <v>290</v>
      </c>
      <c r="C2105" s="272" t="s">
        <v>3932</v>
      </c>
      <c r="D2105" s="271" t="s">
        <v>1977</v>
      </c>
      <c r="E2105" s="273">
        <v>31842.07</v>
      </c>
    </row>
    <row r="2106" spans="1:5" x14ac:dyDescent="0.2">
      <c r="A2106" s="271">
        <v>749</v>
      </c>
      <c r="B2106" s="271" t="s">
        <v>290</v>
      </c>
      <c r="C2106" s="272" t="s">
        <v>3933</v>
      </c>
      <c r="D2106" s="271" t="s">
        <v>1977</v>
      </c>
      <c r="E2106" s="273">
        <v>11710.92</v>
      </c>
    </row>
    <row r="2107" spans="1:5" x14ac:dyDescent="0.2">
      <c r="A2107" s="271">
        <v>756</v>
      </c>
      <c r="B2107" s="271" t="s">
        <v>290</v>
      </c>
      <c r="C2107" s="272" t="s">
        <v>3934</v>
      </c>
      <c r="D2107" s="271" t="s">
        <v>1977</v>
      </c>
      <c r="E2107" s="273">
        <v>34728.04</v>
      </c>
    </row>
    <row r="2108" spans="1:5" x14ac:dyDescent="0.2">
      <c r="A2108" s="271">
        <v>10588</v>
      </c>
      <c r="B2108" s="271" t="s">
        <v>290</v>
      </c>
      <c r="C2108" s="272" t="s">
        <v>3935</v>
      </c>
      <c r="D2108" s="271" t="s">
        <v>1977</v>
      </c>
      <c r="E2108" s="273">
        <v>3481.34</v>
      </c>
    </row>
    <row r="2109" spans="1:5" x14ac:dyDescent="0.2">
      <c r="A2109" s="271">
        <v>10592</v>
      </c>
      <c r="B2109" s="271" t="s">
        <v>290</v>
      </c>
      <c r="C2109" s="272" t="s">
        <v>3936</v>
      </c>
      <c r="D2109" s="271" t="s">
        <v>1977</v>
      </c>
      <c r="E2109" s="273">
        <v>4205</v>
      </c>
    </row>
    <row r="2110" spans="1:5" x14ac:dyDescent="0.2">
      <c r="A2110" s="271">
        <v>10589</v>
      </c>
      <c r="B2110" s="271" t="s">
        <v>290</v>
      </c>
      <c r="C2110" s="272" t="s">
        <v>3937</v>
      </c>
      <c r="D2110" s="271" t="s">
        <v>1977</v>
      </c>
      <c r="E2110" s="273">
        <v>5649.15</v>
      </c>
    </row>
    <row r="2111" spans="1:5" x14ac:dyDescent="0.2">
      <c r="A2111" s="271">
        <v>760</v>
      </c>
      <c r="B2111" s="271" t="s">
        <v>290</v>
      </c>
      <c r="C2111" s="272" t="s">
        <v>3938</v>
      </c>
      <c r="D2111" s="271" t="s">
        <v>1977</v>
      </c>
      <c r="E2111" s="273">
        <v>31537.5</v>
      </c>
    </row>
    <row r="2112" spans="1:5" x14ac:dyDescent="0.2">
      <c r="A2112" s="271">
        <v>751</v>
      </c>
      <c r="B2112" s="271" t="s">
        <v>290</v>
      </c>
      <c r="C2112" s="272" t="s">
        <v>3939</v>
      </c>
      <c r="D2112" s="271" t="s">
        <v>1977</v>
      </c>
      <c r="E2112" s="273">
        <v>4967.1499999999996</v>
      </c>
    </row>
    <row r="2113" spans="1:5" x14ac:dyDescent="0.2">
      <c r="A2113" s="271">
        <v>754</v>
      </c>
      <c r="B2113" s="271" t="s">
        <v>290</v>
      </c>
      <c r="C2113" s="272" t="s">
        <v>3940</v>
      </c>
      <c r="D2113" s="271" t="s">
        <v>1977</v>
      </c>
      <c r="E2113" s="273">
        <v>7884.37</v>
      </c>
    </row>
    <row r="2114" spans="1:5" x14ac:dyDescent="0.2">
      <c r="A2114" s="271">
        <v>757</v>
      </c>
      <c r="B2114" s="271" t="s">
        <v>290</v>
      </c>
      <c r="C2114" s="272" t="s">
        <v>3941</v>
      </c>
      <c r="D2114" s="271" t="s">
        <v>1977</v>
      </c>
      <c r="E2114" s="273">
        <v>15768.75</v>
      </c>
    </row>
    <row r="2115" spans="1:5" x14ac:dyDescent="0.2">
      <c r="A2115" s="271">
        <v>44489</v>
      </c>
      <c r="B2115" s="271" t="s">
        <v>290</v>
      </c>
      <c r="C2115" s="272" t="s">
        <v>3942</v>
      </c>
      <c r="D2115" s="271" t="s">
        <v>1977</v>
      </c>
      <c r="E2115" s="273">
        <v>242819.61</v>
      </c>
    </row>
    <row r="2116" spans="1:5" x14ac:dyDescent="0.2">
      <c r="A2116" s="271">
        <v>39917</v>
      </c>
      <c r="B2116" s="271" t="s">
        <v>290</v>
      </c>
      <c r="C2116" s="272" t="s">
        <v>3943</v>
      </c>
      <c r="D2116" s="271" t="s">
        <v>1977</v>
      </c>
      <c r="E2116" s="273">
        <v>86603.99</v>
      </c>
    </row>
    <row r="2117" spans="1:5" x14ac:dyDescent="0.2">
      <c r="A2117" s="271">
        <v>38167</v>
      </c>
      <c r="B2117" s="271" t="s">
        <v>290</v>
      </c>
      <c r="C2117" s="272" t="s">
        <v>3944</v>
      </c>
      <c r="D2117" s="271" t="s">
        <v>2297</v>
      </c>
      <c r="E2117" s="273">
        <v>26.54</v>
      </c>
    </row>
    <row r="2118" spans="1:5" x14ac:dyDescent="0.2">
      <c r="A2118" s="271">
        <v>36145</v>
      </c>
      <c r="B2118" s="271" t="s">
        <v>290</v>
      </c>
      <c r="C2118" s="272" t="s">
        <v>3945</v>
      </c>
      <c r="D2118" s="271" t="s">
        <v>2297</v>
      </c>
      <c r="E2118" s="273">
        <v>41.07</v>
      </c>
    </row>
    <row r="2119" spans="1:5" x14ac:dyDescent="0.2">
      <c r="A2119" s="271">
        <v>12893</v>
      </c>
      <c r="B2119" s="271" t="s">
        <v>290</v>
      </c>
      <c r="C2119" s="272" t="s">
        <v>3946</v>
      </c>
      <c r="D2119" s="271" t="s">
        <v>2297</v>
      </c>
      <c r="E2119" s="273">
        <v>72.290000000000006</v>
      </c>
    </row>
    <row r="2120" spans="1:5" x14ac:dyDescent="0.2">
      <c r="A2120" s="271">
        <v>11685</v>
      </c>
      <c r="B2120" s="271" t="s">
        <v>290</v>
      </c>
      <c r="C2120" s="272" t="s">
        <v>3947</v>
      </c>
      <c r="D2120" s="271" t="s">
        <v>1977</v>
      </c>
      <c r="E2120" s="273">
        <v>35.33</v>
      </c>
    </row>
    <row r="2121" spans="1:5" x14ac:dyDescent="0.2">
      <c r="A2121" s="271">
        <v>11680</v>
      </c>
      <c r="B2121" s="271" t="s">
        <v>290</v>
      </c>
      <c r="C2121" s="272" t="s">
        <v>3948</v>
      </c>
      <c r="D2121" s="271" t="s">
        <v>1977</v>
      </c>
      <c r="E2121" s="273">
        <v>18.32</v>
      </c>
    </row>
    <row r="2122" spans="1:5" x14ac:dyDescent="0.2">
      <c r="A2122" s="271">
        <v>11679</v>
      </c>
      <c r="B2122" s="271" t="s">
        <v>290</v>
      </c>
      <c r="C2122" s="272" t="s">
        <v>3949</v>
      </c>
      <c r="D2122" s="271" t="s">
        <v>1977</v>
      </c>
      <c r="E2122" s="273">
        <v>24.84</v>
      </c>
    </row>
    <row r="2123" spans="1:5" x14ac:dyDescent="0.2">
      <c r="A2123" s="271">
        <v>2512</v>
      </c>
      <c r="B2123" s="271" t="s">
        <v>290</v>
      </c>
      <c r="C2123" s="272" t="s">
        <v>3950</v>
      </c>
      <c r="D2123" s="271" t="s">
        <v>1977</v>
      </c>
      <c r="E2123" s="273"/>
    </row>
    <row r="2124" spans="1:5" x14ac:dyDescent="0.2">
      <c r="A2124" s="271">
        <v>45203</v>
      </c>
      <c r="B2124" s="271" t="s">
        <v>290</v>
      </c>
      <c r="C2124" s="272" t="s">
        <v>3951</v>
      </c>
      <c r="D2124" s="271" t="s">
        <v>1977</v>
      </c>
      <c r="E2124" s="273">
        <v>8.1</v>
      </c>
    </row>
    <row r="2125" spans="1:5" x14ac:dyDescent="0.2">
      <c r="A2125" s="271">
        <v>4374</v>
      </c>
      <c r="B2125" s="271" t="s">
        <v>290</v>
      </c>
      <c r="C2125" s="272" t="s">
        <v>3952</v>
      </c>
      <c r="D2125" s="271" t="s">
        <v>1977</v>
      </c>
      <c r="E2125" s="273">
        <v>0.37</v>
      </c>
    </row>
    <row r="2126" spans="1:5" x14ac:dyDescent="0.2">
      <c r="A2126" s="271">
        <v>7568</v>
      </c>
      <c r="B2126" s="271" t="s">
        <v>290</v>
      </c>
      <c r="C2126" s="272" t="s">
        <v>3953</v>
      </c>
      <c r="D2126" s="271" t="s">
        <v>1977</v>
      </c>
      <c r="E2126" s="273">
        <v>0.61</v>
      </c>
    </row>
    <row r="2127" spans="1:5" x14ac:dyDescent="0.2">
      <c r="A2127" s="271">
        <v>7584</v>
      </c>
      <c r="B2127" s="271" t="s">
        <v>290</v>
      </c>
      <c r="C2127" s="272" t="s">
        <v>3954</v>
      </c>
      <c r="D2127" s="271" t="s">
        <v>1977</v>
      </c>
      <c r="E2127" s="273">
        <v>0.93</v>
      </c>
    </row>
    <row r="2128" spans="1:5" x14ac:dyDescent="0.2">
      <c r="A2128" s="271">
        <v>11945</v>
      </c>
      <c r="B2128" s="271" t="s">
        <v>290</v>
      </c>
      <c r="C2128" s="272" t="s">
        <v>3955</v>
      </c>
      <c r="D2128" s="271" t="s">
        <v>1977</v>
      </c>
      <c r="E2128" s="273">
        <v>0.06</v>
      </c>
    </row>
    <row r="2129" spans="1:5" x14ac:dyDescent="0.2">
      <c r="A2129" s="271">
        <v>11946</v>
      </c>
      <c r="B2129" s="271" t="s">
        <v>290</v>
      </c>
      <c r="C2129" s="272" t="s">
        <v>3956</v>
      </c>
      <c r="D2129" s="271" t="s">
        <v>1977</v>
      </c>
      <c r="E2129" s="273">
        <v>0.06</v>
      </c>
    </row>
    <row r="2130" spans="1:5" x14ac:dyDescent="0.2">
      <c r="A2130" s="271">
        <v>4375</v>
      </c>
      <c r="B2130" s="271" t="s">
        <v>290</v>
      </c>
      <c r="C2130" s="272" t="s">
        <v>3957</v>
      </c>
      <c r="D2130" s="271" t="s">
        <v>1977</v>
      </c>
      <c r="E2130" s="273">
        <v>0.1</v>
      </c>
    </row>
    <row r="2131" spans="1:5" x14ac:dyDescent="0.2">
      <c r="A2131" s="271">
        <v>11950</v>
      </c>
      <c r="B2131" s="271" t="s">
        <v>290</v>
      </c>
      <c r="C2131" s="272" t="s">
        <v>3958</v>
      </c>
      <c r="D2131" s="271" t="s">
        <v>1977</v>
      </c>
      <c r="E2131" s="273">
        <v>0.2</v>
      </c>
    </row>
    <row r="2132" spans="1:5" x14ac:dyDescent="0.2">
      <c r="A2132" s="271">
        <v>4376</v>
      </c>
      <c r="B2132" s="271" t="s">
        <v>290</v>
      </c>
      <c r="C2132" s="272" t="s">
        <v>3959</v>
      </c>
      <c r="D2132" s="271" t="s">
        <v>1977</v>
      </c>
      <c r="E2132" s="273">
        <v>0.19</v>
      </c>
    </row>
    <row r="2133" spans="1:5" x14ac:dyDescent="0.2">
      <c r="A2133" s="271">
        <v>7583</v>
      </c>
      <c r="B2133" s="271" t="s">
        <v>290</v>
      </c>
      <c r="C2133" s="272" t="s">
        <v>3960</v>
      </c>
      <c r="D2133" s="271" t="s">
        <v>1977</v>
      </c>
      <c r="E2133" s="273">
        <v>0.41</v>
      </c>
    </row>
    <row r="2134" spans="1:5" x14ac:dyDescent="0.2">
      <c r="A2134" s="271">
        <v>4350</v>
      </c>
      <c r="B2134" s="271" t="s">
        <v>290</v>
      </c>
      <c r="C2134" s="272" t="s">
        <v>3961</v>
      </c>
      <c r="D2134" s="271" t="s">
        <v>1977</v>
      </c>
      <c r="E2134" s="273"/>
    </row>
    <row r="2135" spans="1:5" x14ac:dyDescent="0.2">
      <c r="A2135" s="271">
        <v>44400</v>
      </c>
      <c r="B2135" s="271" t="s">
        <v>290</v>
      </c>
      <c r="C2135" s="272" t="s">
        <v>3962</v>
      </c>
      <c r="D2135" s="271" t="s">
        <v>1977</v>
      </c>
      <c r="E2135" s="273">
        <v>38.94</v>
      </c>
    </row>
    <row r="2136" spans="1:5" x14ac:dyDescent="0.2">
      <c r="A2136" s="271">
        <v>39886</v>
      </c>
      <c r="B2136" s="271" t="s">
        <v>290</v>
      </c>
      <c r="C2136" s="272" t="s">
        <v>3963</v>
      </c>
      <c r="D2136" s="271" t="s">
        <v>1977</v>
      </c>
      <c r="E2136" s="273"/>
    </row>
    <row r="2137" spans="1:5" x14ac:dyDescent="0.2">
      <c r="A2137" s="271">
        <v>39887</v>
      </c>
      <c r="B2137" s="271" t="s">
        <v>290</v>
      </c>
      <c r="C2137" s="272" t="s">
        <v>3964</v>
      </c>
      <c r="D2137" s="271" t="s">
        <v>1977</v>
      </c>
      <c r="E2137" s="273"/>
    </row>
    <row r="2138" spans="1:5" x14ac:dyDescent="0.2">
      <c r="A2138" s="271">
        <v>39888</v>
      </c>
      <c r="B2138" s="271" t="s">
        <v>290</v>
      </c>
      <c r="C2138" s="272" t="s">
        <v>3965</v>
      </c>
      <c r="D2138" s="271" t="s">
        <v>1977</v>
      </c>
      <c r="E2138" s="273"/>
    </row>
    <row r="2139" spans="1:5" x14ac:dyDescent="0.2">
      <c r="A2139" s="271">
        <v>39890</v>
      </c>
      <c r="B2139" s="271" t="s">
        <v>290</v>
      </c>
      <c r="C2139" s="272" t="s">
        <v>3966</v>
      </c>
      <c r="D2139" s="271" t="s">
        <v>1977</v>
      </c>
      <c r="E2139" s="273"/>
    </row>
    <row r="2140" spans="1:5" x14ac:dyDescent="0.2">
      <c r="A2140" s="271">
        <v>39891</v>
      </c>
      <c r="B2140" s="271" t="s">
        <v>290</v>
      </c>
      <c r="C2140" s="272" t="s">
        <v>3967</v>
      </c>
      <c r="D2140" s="271" t="s">
        <v>1977</v>
      </c>
      <c r="E2140" s="273"/>
    </row>
    <row r="2141" spans="1:5" x14ac:dyDescent="0.2">
      <c r="A2141" s="271">
        <v>39892</v>
      </c>
      <c r="B2141" s="271" t="s">
        <v>290</v>
      </c>
      <c r="C2141" s="272" t="s">
        <v>3968</v>
      </c>
      <c r="D2141" s="271" t="s">
        <v>1977</v>
      </c>
      <c r="E2141" s="273"/>
    </row>
    <row r="2142" spans="1:5" x14ac:dyDescent="0.2">
      <c r="A2142" s="271">
        <v>790</v>
      </c>
      <c r="B2142" s="271" t="s">
        <v>290</v>
      </c>
      <c r="C2142" s="272" t="s">
        <v>3969</v>
      </c>
      <c r="D2142" s="271" t="s">
        <v>1977</v>
      </c>
      <c r="E2142" s="273"/>
    </row>
    <row r="2143" spans="1:5" x14ac:dyDescent="0.2">
      <c r="A2143" s="271">
        <v>791</v>
      </c>
      <c r="B2143" s="271" t="s">
        <v>290</v>
      </c>
      <c r="C2143" s="272" t="s">
        <v>3970</v>
      </c>
      <c r="D2143" s="271" t="s">
        <v>1977</v>
      </c>
      <c r="E2143" s="273"/>
    </row>
    <row r="2144" spans="1:5" x14ac:dyDescent="0.2">
      <c r="A2144" s="271">
        <v>766</v>
      </c>
      <c r="B2144" s="271" t="s">
        <v>290</v>
      </c>
      <c r="C2144" s="272" t="s">
        <v>3971</v>
      </c>
      <c r="D2144" s="271" t="s">
        <v>1977</v>
      </c>
      <c r="E2144" s="273"/>
    </row>
    <row r="2145" spans="1:5" x14ac:dyDescent="0.2">
      <c r="A2145" s="271">
        <v>767</v>
      </c>
      <c r="B2145" s="271" t="s">
        <v>290</v>
      </c>
      <c r="C2145" s="272" t="s">
        <v>3972</v>
      </c>
      <c r="D2145" s="271" t="s">
        <v>1977</v>
      </c>
      <c r="E2145" s="273"/>
    </row>
    <row r="2146" spans="1:5" x14ac:dyDescent="0.2">
      <c r="A2146" s="271">
        <v>789</v>
      </c>
      <c r="B2146" s="271" t="s">
        <v>290</v>
      </c>
      <c r="C2146" s="272" t="s">
        <v>3973</v>
      </c>
      <c r="D2146" s="271" t="s">
        <v>1977</v>
      </c>
      <c r="E2146" s="273"/>
    </row>
    <row r="2147" spans="1:5" x14ac:dyDescent="0.2">
      <c r="A2147" s="271">
        <v>768</v>
      </c>
      <c r="B2147" s="271" t="s">
        <v>290</v>
      </c>
      <c r="C2147" s="272" t="s">
        <v>3974</v>
      </c>
      <c r="D2147" s="271" t="s">
        <v>1977</v>
      </c>
      <c r="E2147" s="273"/>
    </row>
    <row r="2148" spans="1:5" x14ac:dyDescent="0.2">
      <c r="A2148" s="271">
        <v>769</v>
      </c>
      <c r="B2148" s="271" t="s">
        <v>290</v>
      </c>
      <c r="C2148" s="272" t="s">
        <v>3975</v>
      </c>
      <c r="D2148" s="271" t="s">
        <v>1977</v>
      </c>
      <c r="E2148" s="273"/>
    </row>
    <row r="2149" spans="1:5" x14ac:dyDescent="0.2">
      <c r="A2149" s="271">
        <v>764</v>
      </c>
      <c r="B2149" s="271" t="s">
        <v>290</v>
      </c>
      <c r="C2149" s="272" t="s">
        <v>3976</v>
      </c>
      <c r="D2149" s="271" t="s">
        <v>1977</v>
      </c>
      <c r="E2149" s="273"/>
    </row>
    <row r="2150" spans="1:5" x14ac:dyDescent="0.2">
      <c r="A2150" s="271">
        <v>765</v>
      </c>
      <c r="B2150" s="271" t="s">
        <v>290</v>
      </c>
      <c r="C2150" s="272" t="s">
        <v>3977</v>
      </c>
      <c r="D2150" s="271" t="s">
        <v>1977</v>
      </c>
      <c r="E2150" s="273"/>
    </row>
    <row r="2151" spans="1:5" x14ac:dyDescent="0.2">
      <c r="A2151" s="271">
        <v>770</v>
      </c>
      <c r="B2151" s="271" t="s">
        <v>290</v>
      </c>
      <c r="C2151" s="272" t="s">
        <v>3978</v>
      </c>
      <c r="D2151" s="271" t="s">
        <v>1977</v>
      </c>
      <c r="E2151" s="273"/>
    </row>
    <row r="2152" spans="1:5" x14ac:dyDescent="0.2">
      <c r="A2152" s="271">
        <v>12394</v>
      </c>
      <c r="B2152" s="271" t="s">
        <v>290</v>
      </c>
      <c r="C2152" s="272" t="s">
        <v>3979</v>
      </c>
      <c r="D2152" s="271" t="s">
        <v>1977</v>
      </c>
      <c r="E2152" s="273"/>
    </row>
    <row r="2153" spans="1:5" x14ac:dyDescent="0.2">
      <c r="A2153" s="271">
        <v>787</v>
      </c>
      <c r="B2153" s="271" t="s">
        <v>290</v>
      </c>
      <c r="C2153" s="272" t="s">
        <v>3980</v>
      </c>
      <c r="D2153" s="271" t="s">
        <v>1977</v>
      </c>
      <c r="E2153" s="273"/>
    </row>
    <row r="2154" spans="1:5" x14ac:dyDescent="0.2">
      <c r="A2154" s="271">
        <v>774</v>
      </c>
      <c r="B2154" s="271" t="s">
        <v>290</v>
      </c>
      <c r="C2154" s="272" t="s">
        <v>3981</v>
      </c>
      <c r="D2154" s="271" t="s">
        <v>1977</v>
      </c>
      <c r="E2154" s="273"/>
    </row>
    <row r="2155" spans="1:5" x14ac:dyDescent="0.2">
      <c r="A2155" s="271">
        <v>773</v>
      </c>
      <c r="B2155" s="271" t="s">
        <v>290</v>
      </c>
      <c r="C2155" s="272" t="s">
        <v>3982</v>
      </c>
      <c r="D2155" s="271" t="s">
        <v>1977</v>
      </c>
      <c r="E2155" s="273"/>
    </row>
    <row r="2156" spans="1:5" x14ac:dyDescent="0.2">
      <c r="A2156" s="271">
        <v>775</v>
      </c>
      <c r="B2156" s="271" t="s">
        <v>290</v>
      </c>
      <c r="C2156" s="272" t="s">
        <v>3983</v>
      </c>
      <c r="D2156" s="271" t="s">
        <v>1977</v>
      </c>
      <c r="E2156" s="273"/>
    </row>
    <row r="2157" spans="1:5" x14ac:dyDescent="0.2">
      <c r="A2157" s="271">
        <v>788</v>
      </c>
      <c r="B2157" s="271" t="s">
        <v>290</v>
      </c>
      <c r="C2157" s="272" t="s">
        <v>3984</v>
      </c>
      <c r="D2157" s="271" t="s">
        <v>1977</v>
      </c>
      <c r="E2157" s="273"/>
    </row>
    <row r="2158" spans="1:5" x14ac:dyDescent="0.2">
      <c r="A2158" s="271">
        <v>772</v>
      </c>
      <c r="B2158" s="271" t="s">
        <v>290</v>
      </c>
      <c r="C2158" s="272" t="s">
        <v>3985</v>
      </c>
      <c r="D2158" s="271" t="s">
        <v>1977</v>
      </c>
      <c r="E2158" s="273"/>
    </row>
    <row r="2159" spans="1:5" x14ac:dyDescent="0.2">
      <c r="A2159" s="271">
        <v>771</v>
      </c>
      <c r="B2159" s="271" t="s">
        <v>290</v>
      </c>
      <c r="C2159" s="272" t="s">
        <v>3986</v>
      </c>
      <c r="D2159" s="271" t="s">
        <v>1977</v>
      </c>
      <c r="E2159" s="273"/>
    </row>
    <row r="2160" spans="1:5" x14ac:dyDescent="0.2">
      <c r="A2160" s="271">
        <v>776</v>
      </c>
      <c r="B2160" s="271" t="s">
        <v>290</v>
      </c>
      <c r="C2160" s="272" t="s">
        <v>3987</v>
      </c>
      <c r="D2160" s="271" t="s">
        <v>1977</v>
      </c>
      <c r="E2160" s="273"/>
    </row>
    <row r="2161" spans="1:5" x14ac:dyDescent="0.2">
      <c r="A2161" s="271">
        <v>777</v>
      </c>
      <c r="B2161" s="271" t="s">
        <v>290</v>
      </c>
      <c r="C2161" s="272" t="s">
        <v>3988</v>
      </c>
      <c r="D2161" s="271" t="s">
        <v>1977</v>
      </c>
      <c r="E2161" s="273"/>
    </row>
    <row r="2162" spans="1:5" x14ac:dyDescent="0.2">
      <c r="A2162" s="271">
        <v>780</v>
      </c>
      <c r="B2162" s="271" t="s">
        <v>290</v>
      </c>
      <c r="C2162" s="272" t="s">
        <v>3989</v>
      </c>
      <c r="D2162" s="271" t="s">
        <v>1977</v>
      </c>
      <c r="E2162" s="273"/>
    </row>
    <row r="2163" spans="1:5" x14ac:dyDescent="0.2">
      <c r="A2163" s="271">
        <v>778</v>
      </c>
      <c r="B2163" s="271" t="s">
        <v>290</v>
      </c>
      <c r="C2163" s="272" t="s">
        <v>3990</v>
      </c>
      <c r="D2163" s="271" t="s">
        <v>1977</v>
      </c>
      <c r="E2163" s="273"/>
    </row>
    <row r="2164" spans="1:5" x14ac:dyDescent="0.2">
      <c r="A2164" s="271">
        <v>779</v>
      </c>
      <c r="B2164" s="271" t="s">
        <v>290</v>
      </c>
      <c r="C2164" s="272" t="s">
        <v>3991</v>
      </c>
      <c r="D2164" s="271" t="s">
        <v>1977</v>
      </c>
      <c r="E2164" s="273"/>
    </row>
    <row r="2165" spans="1:5" x14ac:dyDescent="0.2">
      <c r="A2165" s="271">
        <v>781</v>
      </c>
      <c r="B2165" s="271" t="s">
        <v>290</v>
      </c>
      <c r="C2165" s="272" t="s">
        <v>3992</v>
      </c>
      <c r="D2165" s="271" t="s">
        <v>1977</v>
      </c>
      <c r="E2165" s="273"/>
    </row>
    <row r="2166" spans="1:5" x14ac:dyDescent="0.2">
      <c r="A2166" s="271">
        <v>786</v>
      </c>
      <c r="B2166" s="271" t="s">
        <v>290</v>
      </c>
      <c r="C2166" s="272" t="s">
        <v>3993</v>
      </c>
      <c r="D2166" s="271" t="s">
        <v>1977</v>
      </c>
      <c r="E2166" s="273"/>
    </row>
    <row r="2167" spans="1:5" x14ac:dyDescent="0.2">
      <c r="A2167" s="271">
        <v>782</v>
      </c>
      <c r="B2167" s="271" t="s">
        <v>290</v>
      </c>
      <c r="C2167" s="272" t="s">
        <v>3994</v>
      </c>
      <c r="D2167" s="271" t="s">
        <v>1977</v>
      </c>
      <c r="E2167" s="273"/>
    </row>
    <row r="2168" spans="1:5" x14ac:dyDescent="0.2">
      <c r="A2168" s="271">
        <v>783</v>
      </c>
      <c r="B2168" s="271" t="s">
        <v>290</v>
      </c>
      <c r="C2168" s="272" t="s">
        <v>3995</v>
      </c>
      <c r="D2168" s="271" t="s">
        <v>1977</v>
      </c>
      <c r="E2168" s="273"/>
    </row>
    <row r="2169" spans="1:5" x14ac:dyDescent="0.2">
      <c r="A2169" s="271">
        <v>785</v>
      </c>
      <c r="B2169" s="271" t="s">
        <v>290</v>
      </c>
      <c r="C2169" s="272" t="s">
        <v>3996</v>
      </c>
      <c r="D2169" s="271" t="s">
        <v>1977</v>
      </c>
      <c r="E2169" s="273"/>
    </row>
    <row r="2170" spans="1:5" x14ac:dyDescent="0.2">
      <c r="A2170" s="271">
        <v>784</v>
      </c>
      <c r="B2170" s="271" t="s">
        <v>290</v>
      </c>
      <c r="C2170" s="272" t="s">
        <v>3997</v>
      </c>
      <c r="D2170" s="271" t="s">
        <v>1977</v>
      </c>
      <c r="E2170" s="273"/>
    </row>
    <row r="2171" spans="1:5" x14ac:dyDescent="0.2">
      <c r="A2171" s="271">
        <v>828</v>
      </c>
      <c r="B2171" s="271" t="s">
        <v>290</v>
      </c>
      <c r="C2171" s="272" t="s">
        <v>3998</v>
      </c>
      <c r="D2171" s="271" t="s">
        <v>1977</v>
      </c>
      <c r="E2171" s="273">
        <v>0.78</v>
      </c>
    </row>
    <row r="2172" spans="1:5" x14ac:dyDescent="0.2">
      <c r="A2172" s="271">
        <v>829</v>
      </c>
      <c r="B2172" s="271" t="s">
        <v>290</v>
      </c>
      <c r="C2172" s="272" t="s">
        <v>3999</v>
      </c>
      <c r="D2172" s="271" t="s">
        <v>1977</v>
      </c>
      <c r="E2172" s="273">
        <v>1.26</v>
      </c>
    </row>
    <row r="2173" spans="1:5" x14ac:dyDescent="0.2">
      <c r="A2173" s="271">
        <v>812</v>
      </c>
      <c r="B2173" s="271" t="s">
        <v>290</v>
      </c>
      <c r="C2173" s="272" t="s">
        <v>4000</v>
      </c>
      <c r="D2173" s="271" t="s">
        <v>1977</v>
      </c>
      <c r="E2173" s="273">
        <v>2.79</v>
      </c>
    </row>
    <row r="2174" spans="1:5" x14ac:dyDescent="0.2">
      <c r="A2174" s="271">
        <v>819</v>
      </c>
      <c r="B2174" s="271" t="s">
        <v>290</v>
      </c>
      <c r="C2174" s="272" t="s">
        <v>4001</v>
      </c>
      <c r="D2174" s="271" t="s">
        <v>1977</v>
      </c>
      <c r="E2174" s="273">
        <v>4.84</v>
      </c>
    </row>
    <row r="2175" spans="1:5" x14ac:dyDescent="0.2">
      <c r="A2175" s="271">
        <v>818</v>
      </c>
      <c r="B2175" s="271" t="s">
        <v>290</v>
      </c>
      <c r="C2175" s="272" t="s">
        <v>4002</v>
      </c>
      <c r="D2175" s="271" t="s">
        <v>1977</v>
      </c>
      <c r="E2175" s="273">
        <v>9.0299999999999994</v>
      </c>
    </row>
    <row r="2176" spans="1:5" x14ac:dyDescent="0.2">
      <c r="A2176" s="271">
        <v>20086</v>
      </c>
      <c r="B2176" s="271" t="s">
        <v>290</v>
      </c>
      <c r="C2176" s="272" t="s">
        <v>4003</v>
      </c>
      <c r="D2176" s="271" t="s">
        <v>1977</v>
      </c>
      <c r="E2176" s="273">
        <v>4.04</v>
      </c>
    </row>
    <row r="2177" spans="1:5" x14ac:dyDescent="0.2">
      <c r="A2177" s="271">
        <v>832</v>
      </c>
      <c r="B2177" s="271" t="s">
        <v>290</v>
      </c>
      <c r="C2177" s="272" t="s">
        <v>4004</v>
      </c>
      <c r="D2177" s="271" t="s">
        <v>1977</v>
      </c>
      <c r="E2177" s="273">
        <v>3.73</v>
      </c>
    </row>
    <row r="2178" spans="1:5" x14ac:dyDescent="0.2">
      <c r="A2178" s="271">
        <v>834</v>
      </c>
      <c r="B2178" s="271" t="s">
        <v>290</v>
      </c>
      <c r="C2178" s="272" t="s">
        <v>4005</v>
      </c>
      <c r="D2178" s="271" t="s">
        <v>1977</v>
      </c>
      <c r="E2178" s="273">
        <v>4.83</v>
      </c>
    </row>
    <row r="2179" spans="1:5" x14ac:dyDescent="0.2">
      <c r="A2179" s="271">
        <v>813</v>
      </c>
      <c r="B2179" s="271" t="s">
        <v>290</v>
      </c>
      <c r="C2179" s="272" t="s">
        <v>4006</v>
      </c>
      <c r="D2179" s="271" t="s">
        <v>1977</v>
      </c>
      <c r="E2179" s="273">
        <v>5.62</v>
      </c>
    </row>
    <row r="2180" spans="1:5" x14ac:dyDescent="0.2">
      <c r="A2180" s="271">
        <v>820</v>
      </c>
      <c r="B2180" s="271" t="s">
        <v>290</v>
      </c>
      <c r="C2180" s="272" t="s">
        <v>4007</v>
      </c>
      <c r="D2180" s="271" t="s">
        <v>1977</v>
      </c>
      <c r="E2180" s="273">
        <v>7.56</v>
      </c>
    </row>
    <row r="2181" spans="1:5" x14ac:dyDescent="0.2">
      <c r="A2181" s="271">
        <v>816</v>
      </c>
      <c r="B2181" s="271" t="s">
        <v>290</v>
      </c>
      <c r="C2181" s="272" t="s">
        <v>4008</v>
      </c>
      <c r="D2181" s="271" t="s">
        <v>1977</v>
      </c>
      <c r="E2181" s="273">
        <v>13.48</v>
      </c>
    </row>
    <row r="2182" spans="1:5" x14ac:dyDescent="0.2">
      <c r="A2182" s="271">
        <v>814</v>
      </c>
      <c r="B2182" s="271" t="s">
        <v>290</v>
      </c>
      <c r="C2182" s="272" t="s">
        <v>4009</v>
      </c>
      <c r="D2182" s="271" t="s">
        <v>1977</v>
      </c>
      <c r="E2182" s="273">
        <v>16.739999999999998</v>
      </c>
    </row>
    <row r="2183" spans="1:5" x14ac:dyDescent="0.2">
      <c r="A2183" s="271">
        <v>822</v>
      </c>
      <c r="B2183" s="271" t="s">
        <v>290</v>
      </c>
      <c r="C2183" s="272" t="s">
        <v>4010</v>
      </c>
      <c r="D2183" s="271" t="s">
        <v>1977</v>
      </c>
      <c r="E2183" s="273">
        <v>21.85</v>
      </c>
    </row>
    <row r="2184" spans="1:5" x14ac:dyDescent="0.2">
      <c r="A2184" s="271">
        <v>821</v>
      </c>
      <c r="B2184" s="271" t="s">
        <v>290</v>
      </c>
      <c r="C2184" s="272" t="s">
        <v>4011</v>
      </c>
      <c r="D2184" s="271" t="s">
        <v>1977</v>
      </c>
      <c r="E2184" s="273">
        <v>24.99</v>
      </c>
    </row>
    <row r="2185" spans="1:5" x14ac:dyDescent="0.2">
      <c r="A2185" s="271">
        <v>39191</v>
      </c>
      <c r="B2185" s="271" t="s">
        <v>290</v>
      </c>
      <c r="C2185" s="272" t="s">
        <v>4012</v>
      </c>
      <c r="D2185" s="271" t="s">
        <v>1977</v>
      </c>
      <c r="E2185" s="273">
        <v>22.41</v>
      </c>
    </row>
    <row r="2186" spans="1:5" x14ac:dyDescent="0.2">
      <c r="A2186" s="271">
        <v>39190</v>
      </c>
      <c r="B2186" s="271" t="s">
        <v>290</v>
      </c>
      <c r="C2186" s="272" t="s">
        <v>4013</v>
      </c>
      <c r="D2186" s="271" t="s">
        <v>1977</v>
      </c>
      <c r="E2186" s="273">
        <v>23.41</v>
      </c>
    </row>
    <row r="2187" spans="1:5" x14ac:dyDescent="0.2">
      <c r="A2187" s="271">
        <v>39189</v>
      </c>
      <c r="B2187" s="271" t="s">
        <v>290</v>
      </c>
      <c r="C2187" s="272" t="s">
        <v>4014</v>
      </c>
      <c r="D2187" s="271" t="s">
        <v>1977</v>
      </c>
      <c r="E2187" s="273">
        <v>24.78</v>
      </c>
    </row>
    <row r="2188" spans="1:5" x14ac:dyDescent="0.2">
      <c r="A2188" s="271">
        <v>39188</v>
      </c>
      <c r="B2188" s="271" t="s">
        <v>290</v>
      </c>
      <c r="C2188" s="272" t="s">
        <v>4015</v>
      </c>
      <c r="D2188" s="271" t="s">
        <v>1977</v>
      </c>
      <c r="E2188" s="273">
        <v>18.239999999999998</v>
      </c>
    </row>
    <row r="2189" spans="1:5" x14ac:dyDescent="0.2">
      <c r="A2189" s="271">
        <v>39186</v>
      </c>
      <c r="B2189" s="271" t="s">
        <v>290</v>
      </c>
      <c r="C2189" s="272" t="s">
        <v>4016</v>
      </c>
      <c r="D2189" s="271" t="s">
        <v>1977</v>
      </c>
      <c r="E2189" s="273">
        <v>22.17</v>
      </c>
    </row>
    <row r="2190" spans="1:5" x14ac:dyDescent="0.2">
      <c r="A2190" s="271">
        <v>39187</v>
      </c>
      <c r="B2190" s="271" t="s">
        <v>290</v>
      </c>
      <c r="C2190" s="272" t="s">
        <v>4017</v>
      </c>
      <c r="D2190" s="271" t="s">
        <v>1977</v>
      </c>
      <c r="E2190" s="273">
        <v>19.12</v>
      </c>
    </row>
    <row r="2191" spans="1:5" x14ac:dyDescent="0.2">
      <c r="A2191" s="271">
        <v>39184</v>
      </c>
      <c r="B2191" s="271" t="s">
        <v>290</v>
      </c>
      <c r="C2191" s="272" t="s">
        <v>4018</v>
      </c>
      <c r="D2191" s="271" t="s">
        <v>1977</v>
      </c>
      <c r="E2191" s="273">
        <v>7.19</v>
      </c>
    </row>
    <row r="2192" spans="1:5" x14ac:dyDescent="0.2">
      <c r="A2192" s="271">
        <v>39185</v>
      </c>
      <c r="B2192" s="271" t="s">
        <v>290</v>
      </c>
      <c r="C2192" s="272" t="s">
        <v>4019</v>
      </c>
      <c r="D2192" s="271" t="s">
        <v>1977</v>
      </c>
      <c r="E2192" s="273">
        <v>6.56</v>
      </c>
    </row>
    <row r="2193" spans="1:5" x14ac:dyDescent="0.2">
      <c r="A2193" s="271">
        <v>39198</v>
      </c>
      <c r="B2193" s="271" t="s">
        <v>290</v>
      </c>
      <c r="C2193" s="272" t="s">
        <v>4020</v>
      </c>
      <c r="D2193" s="271" t="s">
        <v>1977</v>
      </c>
      <c r="E2193" s="273">
        <v>73.52</v>
      </c>
    </row>
    <row r="2194" spans="1:5" x14ac:dyDescent="0.2">
      <c r="A2194" s="271">
        <v>39197</v>
      </c>
      <c r="B2194" s="271" t="s">
        <v>290</v>
      </c>
      <c r="C2194" s="272" t="s">
        <v>4021</v>
      </c>
      <c r="D2194" s="271" t="s">
        <v>1977</v>
      </c>
      <c r="E2194" s="273">
        <v>76.8</v>
      </c>
    </row>
    <row r="2195" spans="1:5" x14ac:dyDescent="0.2">
      <c r="A2195" s="271">
        <v>39196</v>
      </c>
      <c r="B2195" s="271" t="s">
        <v>290</v>
      </c>
      <c r="C2195" s="272" t="s">
        <v>4022</v>
      </c>
      <c r="D2195" s="271" t="s">
        <v>1977</v>
      </c>
      <c r="E2195" s="273">
        <v>79.209999999999994</v>
      </c>
    </row>
    <row r="2196" spans="1:5" x14ac:dyDescent="0.2">
      <c r="A2196" s="271">
        <v>39199</v>
      </c>
      <c r="B2196" s="271" t="s">
        <v>290</v>
      </c>
      <c r="C2196" s="272" t="s">
        <v>4023</v>
      </c>
      <c r="D2196" s="271" t="s">
        <v>1977</v>
      </c>
      <c r="E2196" s="273">
        <v>70.760000000000005</v>
      </c>
    </row>
    <row r="2197" spans="1:5" x14ac:dyDescent="0.2">
      <c r="A2197" s="271">
        <v>39195</v>
      </c>
      <c r="B2197" s="271" t="s">
        <v>290</v>
      </c>
      <c r="C2197" s="272" t="s">
        <v>4024</v>
      </c>
      <c r="D2197" s="271" t="s">
        <v>1977</v>
      </c>
      <c r="E2197" s="273">
        <v>40.840000000000003</v>
      </c>
    </row>
    <row r="2198" spans="1:5" x14ac:dyDescent="0.2">
      <c r="A2198" s="271">
        <v>39194</v>
      </c>
      <c r="B2198" s="271" t="s">
        <v>290</v>
      </c>
      <c r="C2198" s="272" t="s">
        <v>4025</v>
      </c>
      <c r="D2198" s="271" t="s">
        <v>1977</v>
      </c>
      <c r="E2198" s="273">
        <v>43.71</v>
      </c>
    </row>
    <row r="2199" spans="1:5" x14ac:dyDescent="0.2">
      <c r="A2199" s="271">
        <v>39193</v>
      </c>
      <c r="B2199" s="271" t="s">
        <v>290</v>
      </c>
      <c r="C2199" s="272" t="s">
        <v>4026</v>
      </c>
      <c r="D2199" s="271" t="s">
        <v>1977</v>
      </c>
      <c r="E2199" s="273">
        <v>47.9</v>
      </c>
    </row>
    <row r="2200" spans="1:5" x14ac:dyDescent="0.2">
      <c r="A2200" s="271">
        <v>39192</v>
      </c>
      <c r="B2200" s="271" t="s">
        <v>290</v>
      </c>
      <c r="C2200" s="272" t="s">
        <v>4027</v>
      </c>
      <c r="D2200" s="271" t="s">
        <v>1977</v>
      </c>
      <c r="E2200" s="273">
        <v>49.83</v>
      </c>
    </row>
    <row r="2201" spans="1:5" x14ac:dyDescent="0.2">
      <c r="A2201" s="271">
        <v>39201</v>
      </c>
      <c r="B2201" s="271" t="s">
        <v>290</v>
      </c>
      <c r="C2201" s="272" t="s">
        <v>4028</v>
      </c>
      <c r="D2201" s="271" t="s">
        <v>1977</v>
      </c>
      <c r="E2201" s="273">
        <v>87.9</v>
      </c>
    </row>
    <row r="2202" spans="1:5" x14ac:dyDescent="0.2">
      <c r="A2202" s="271">
        <v>39200</v>
      </c>
      <c r="B2202" s="271" t="s">
        <v>290</v>
      </c>
      <c r="C2202" s="272" t="s">
        <v>4029</v>
      </c>
      <c r="D2202" s="271" t="s">
        <v>1977</v>
      </c>
      <c r="E2202" s="273">
        <v>88.61</v>
      </c>
    </row>
    <row r="2203" spans="1:5" x14ac:dyDescent="0.2">
      <c r="A2203" s="271">
        <v>39203</v>
      </c>
      <c r="B2203" s="271" t="s">
        <v>290</v>
      </c>
      <c r="C2203" s="272" t="s">
        <v>4030</v>
      </c>
      <c r="D2203" s="271" t="s">
        <v>1977</v>
      </c>
      <c r="E2203" s="273">
        <v>71.55</v>
      </c>
    </row>
    <row r="2204" spans="1:5" x14ac:dyDescent="0.2">
      <c r="A2204" s="271">
        <v>39202</v>
      </c>
      <c r="B2204" s="271" t="s">
        <v>290</v>
      </c>
      <c r="C2204" s="272" t="s">
        <v>4031</v>
      </c>
      <c r="D2204" s="271" t="s">
        <v>1977</v>
      </c>
      <c r="E2204" s="273">
        <v>84.05</v>
      </c>
    </row>
    <row r="2205" spans="1:5" x14ac:dyDescent="0.2">
      <c r="A2205" s="271">
        <v>39920</v>
      </c>
      <c r="B2205" s="271" t="s">
        <v>290</v>
      </c>
      <c r="C2205" s="272" t="s">
        <v>4032</v>
      </c>
      <c r="D2205" s="271" t="s">
        <v>1977</v>
      </c>
      <c r="E2205" s="273">
        <v>6.03</v>
      </c>
    </row>
    <row r="2206" spans="1:5" x14ac:dyDescent="0.2">
      <c r="A2206" s="271">
        <v>39205</v>
      </c>
      <c r="B2206" s="271" t="s">
        <v>290</v>
      </c>
      <c r="C2206" s="272" t="s">
        <v>4033</v>
      </c>
      <c r="D2206" s="271" t="s">
        <v>1977</v>
      </c>
      <c r="E2206" s="273">
        <v>140.22</v>
      </c>
    </row>
    <row r="2207" spans="1:5" x14ac:dyDescent="0.2">
      <c r="A2207" s="271">
        <v>39204</v>
      </c>
      <c r="B2207" s="271" t="s">
        <v>290</v>
      </c>
      <c r="C2207" s="272" t="s">
        <v>4034</v>
      </c>
      <c r="D2207" s="271" t="s">
        <v>1977</v>
      </c>
      <c r="E2207" s="273">
        <v>143.61000000000001</v>
      </c>
    </row>
    <row r="2208" spans="1:5" x14ac:dyDescent="0.2">
      <c r="A2208" s="271">
        <v>39206</v>
      </c>
      <c r="B2208" s="271" t="s">
        <v>290</v>
      </c>
      <c r="C2208" s="272" t="s">
        <v>4035</v>
      </c>
      <c r="D2208" s="271" t="s">
        <v>1977</v>
      </c>
      <c r="E2208" s="273">
        <v>136.25</v>
      </c>
    </row>
    <row r="2209" spans="1:5" x14ac:dyDescent="0.2">
      <c r="A2209" s="271">
        <v>798</v>
      </c>
      <c r="B2209" s="271" t="s">
        <v>290</v>
      </c>
      <c r="C2209" s="272" t="s">
        <v>4036</v>
      </c>
      <c r="D2209" s="271" t="s">
        <v>1977</v>
      </c>
      <c r="E2209" s="273">
        <v>1.56</v>
      </c>
    </row>
    <row r="2210" spans="1:5" x14ac:dyDescent="0.2">
      <c r="A2210" s="271">
        <v>797</v>
      </c>
      <c r="B2210" s="271" t="s">
        <v>290</v>
      </c>
      <c r="C2210" s="272" t="s">
        <v>4037</v>
      </c>
      <c r="D2210" s="271" t="s">
        <v>1977</v>
      </c>
      <c r="E2210" s="273">
        <v>11.31</v>
      </c>
    </row>
    <row r="2211" spans="1:5" x14ac:dyDescent="0.2">
      <c r="A2211" s="271">
        <v>796</v>
      </c>
      <c r="B2211" s="271" t="s">
        <v>290</v>
      </c>
      <c r="C2211" s="272" t="s">
        <v>4038</v>
      </c>
      <c r="D2211" s="271" t="s">
        <v>1977</v>
      </c>
      <c r="E2211" s="273">
        <v>9.61</v>
      </c>
    </row>
    <row r="2212" spans="1:5" x14ac:dyDescent="0.2">
      <c r="A2212" s="271">
        <v>799</v>
      </c>
      <c r="B2212" s="271" t="s">
        <v>290</v>
      </c>
      <c r="C2212" s="272" t="s">
        <v>4039</v>
      </c>
      <c r="D2212" s="271" t="s">
        <v>1977</v>
      </c>
      <c r="E2212" s="273">
        <v>4.6500000000000004</v>
      </c>
    </row>
    <row r="2213" spans="1:5" x14ac:dyDescent="0.2">
      <c r="A2213" s="271">
        <v>792</v>
      </c>
      <c r="B2213" s="271" t="s">
        <v>290</v>
      </c>
      <c r="C2213" s="272" t="s">
        <v>4040</v>
      </c>
      <c r="D2213" s="271" t="s">
        <v>1977</v>
      </c>
      <c r="E2213" s="273">
        <v>4.5</v>
      </c>
    </row>
    <row r="2214" spans="1:5" x14ac:dyDescent="0.2">
      <c r="A2214" s="271">
        <v>38001</v>
      </c>
      <c r="B2214" s="271" t="s">
        <v>290</v>
      </c>
      <c r="C2214" s="272" t="s">
        <v>4041</v>
      </c>
      <c r="D2214" s="271" t="s">
        <v>1977</v>
      </c>
      <c r="E2214" s="273">
        <v>1.44</v>
      </c>
    </row>
    <row r="2215" spans="1:5" x14ac:dyDescent="0.2">
      <c r="A2215" s="271">
        <v>38002</v>
      </c>
      <c r="B2215" s="271" t="s">
        <v>290</v>
      </c>
      <c r="C2215" s="272" t="s">
        <v>4042</v>
      </c>
      <c r="D2215" s="271" t="s">
        <v>1977</v>
      </c>
      <c r="E2215" s="273">
        <v>5.03</v>
      </c>
    </row>
    <row r="2216" spans="1:5" x14ac:dyDescent="0.2">
      <c r="A2216" s="271">
        <v>38003</v>
      </c>
      <c r="B2216" s="271" t="s">
        <v>290</v>
      </c>
      <c r="C2216" s="272" t="s">
        <v>4043</v>
      </c>
      <c r="D2216" s="271" t="s">
        <v>1977</v>
      </c>
      <c r="E2216" s="273">
        <v>34.33</v>
      </c>
    </row>
    <row r="2217" spans="1:5" x14ac:dyDescent="0.2">
      <c r="A2217" s="271">
        <v>38004</v>
      </c>
      <c r="B2217" s="271" t="s">
        <v>290</v>
      </c>
      <c r="C2217" s="272" t="s">
        <v>4044</v>
      </c>
      <c r="D2217" s="271" t="s">
        <v>1977</v>
      </c>
      <c r="E2217" s="273">
        <v>39.479999999999997</v>
      </c>
    </row>
    <row r="2218" spans="1:5" x14ac:dyDescent="0.2">
      <c r="A2218" s="271">
        <v>44263</v>
      </c>
      <c r="B2218" s="271" t="s">
        <v>290</v>
      </c>
      <c r="C2218" s="272" t="s">
        <v>4045</v>
      </c>
      <c r="D2218" s="271" t="s">
        <v>1977</v>
      </c>
      <c r="E2218" s="273">
        <v>70.88</v>
      </c>
    </row>
    <row r="2219" spans="1:5" x14ac:dyDescent="0.2">
      <c r="A2219" s="271">
        <v>36327</v>
      </c>
      <c r="B2219" s="271" t="s">
        <v>290</v>
      </c>
      <c r="C2219" s="272" t="s">
        <v>4046</v>
      </c>
      <c r="D2219" s="271" t="s">
        <v>1977</v>
      </c>
      <c r="E2219" s="273"/>
    </row>
    <row r="2220" spans="1:5" x14ac:dyDescent="0.2">
      <c r="A2220" s="271">
        <v>38992</v>
      </c>
      <c r="B2220" s="271" t="s">
        <v>290</v>
      </c>
      <c r="C2220" s="272" t="s">
        <v>4047</v>
      </c>
      <c r="D2220" s="271" t="s">
        <v>1977</v>
      </c>
      <c r="E2220" s="273"/>
    </row>
    <row r="2221" spans="1:5" x14ac:dyDescent="0.2">
      <c r="A2221" s="271">
        <v>38993</v>
      </c>
      <c r="B2221" s="271" t="s">
        <v>290</v>
      </c>
      <c r="C2221" s="272" t="s">
        <v>4048</v>
      </c>
      <c r="D2221" s="271" t="s">
        <v>1977</v>
      </c>
      <c r="E2221" s="273"/>
    </row>
    <row r="2222" spans="1:5" x14ac:dyDescent="0.2">
      <c r="A2222" s="271">
        <v>44175</v>
      </c>
      <c r="B2222" s="271" t="s">
        <v>290</v>
      </c>
      <c r="C2222" s="272" t="s">
        <v>4049</v>
      </c>
      <c r="D2222" s="271" t="s">
        <v>1977</v>
      </c>
      <c r="E2222" s="273"/>
    </row>
    <row r="2223" spans="1:5" x14ac:dyDescent="0.2">
      <c r="A2223" s="271">
        <v>44177</v>
      </c>
      <c r="B2223" s="271" t="s">
        <v>290</v>
      </c>
      <c r="C2223" s="272" t="s">
        <v>4050</v>
      </c>
      <c r="D2223" s="271" t="s">
        <v>1977</v>
      </c>
      <c r="E2223" s="273"/>
    </row>
    <row r="2224" spans="1:5" x14ac:dyDescent="0.2">
      <c r="A2224" s="271">
        <v>38418</v>
      </c>
      <c r="B2224" s="271" t="s">
        <v>290</v>
      </c>
      <c r="C2224" s="272" t="s">
        <v>4051</v>
      </c>
      <c r="D2224" s="271" t="s">
        <v>1977</v>
      </c>
      <c r="E2224" s="273">
        <v>6.94</v>
      </c>
    </row>
    <row r="2225" spans="1:5" x14ac:dyDescent="0.2">
      <c r="A2225" s="271">
        <v>39178</v>
      </c>
      <c r="B2225" s="271" t="s">
        <v>290</v>
      </c>
      <c r="C2225" s="272" t="s">
        <v>4052</v>
      </c>
      <c r="D2225" s="271" t="s">
        <v>1977</v>
      </c>
      <c r="E2225" s="273">
        <v>2.42</v>
      </c>
    </row>
    <row r="2226" spans="1:5" x14ac:dyDescent="0.2">
      <c r="A2226" s="271">
        <v>39177</v>
      </c>
      <c r="B2226" s="271" t="s">
        <v>290</v>
      </c>
      <c r="C2226" s="272" t="s">
        <v>4053</v>
      </c>
      <c r="D2226" s="271" t="s">
        <v>1977</v>
      </c>
      <c r="E2226" s="273">
        <v>2.19</v>
      </c>
    </row>
    <row r="2227" spans="1:5" x14ac:dyDescent="0.2">
      <c r="A2227" s="271">
        <v>39176</v>
      </c>
      <c r="B2227" s="271" t="s">
        <v>290</v>
      </c>
      <c r="C2227" s="272" t="s">
        <v>4054</v>
      </c>
      <c r="D2227" s="271" t="s">
        <v>1977</v>
      </c>
      <c r="E2227" s="273">
        <v>1.43</v>
      </c>
    </row>
    <row r="2228" spans="1:5" x14ac:dyDescent="0.2">
      <c r="A2228" s="271">
        <v>39174</v>
      </c>
      <c r="B2228" s="271" t="s">
        <v>290</v>
      </c>
      <c r="C2228" s="272" t="s">
        <v>4055</v>
      </c>
      <c r="D2228" s="271" t="s">
        <v>1977</v>
      </c>
      <c r="E2228" s="273">
        <v>1.0900000000000001</v>
      </c>
    </row>
    <row r="2229" spans="1:5" x14ac:dyDescent="0.2">
      <c r="A2229" s="271">
        <v>39180</v>
      </c>
      <c r="B2229" s="271" t="s">
        <v>290</v>
      </c>
      <c r="C2229" s="272" t="s">
        <v>4056</v>
      </c>
      <c r="D2229" s="271" t="s">
        <v>1977</v>
      </c>
      <c r="E2229" s="273">
        <v>6.58</v>
      </c>
    </row>
    <row r="2230" spans="1:5" x14ac:dyDescent="0.2">
      <c r="A2230" s="271">
        <v>39179</v>
      </c>
      <c r="B2230" s="271" t="s">
        <v>290</v>
      </c>
      <c r="C2230" s="272" t="s">
        <v>4057</v>
      </c>
      <c r="D2230" s="271" t="s">
        <v>1977</v>
      </c>
      <c r="E2230" s="273">
        <v>5.82</v>
      </c>
    </row>
    <row r="2231" spans="1:5" x14ac:dyDescent="0.2">
      <c r="A2231" s="271">
        <v>39181</v>
      </c>
      <c r="B2231" s="271" t="s">
        <v>290</v>
      </c>
      <c r="C2231" s="272" t="s">
        <v>4058</v>
      </c>
      <c r="D2231" s="271" t="s">
        <v>1977</v>
      </c>
      <c r="E2231" s="273">
        <v>8.82</v>
      </c>
    </row>
    <row r="2232" spans="1:5" x14ac:dyDescent="0.2">
      <c r="A2232" s="271">
        <v>39175</v>
      </c>
      <c r="B2232" s="271" t="s">
        <v>290</v>
      </c>
      <c r="C2232" s="272" t="s">
        <v>4059</v>
      </c>
      <c r="D2232" s="271" t="s">
        <v>1977</v>
      </c>
      <c r="E2232" s="273">
        <v>1.34</v>
      </c>
    </row>
    <row r="2233" spans="1:5" x14ac:dyDescent="0.2">
      <c r="A2233" s="271">
        <v>39217</v>
      </c>
      <c r="B2233" s="271" t="s">
        <v>290</v>
      </c>
      <c r="C2233" s="272" t="s">
        <v>4060</v>
      </c>
      <c r="D2233" s="271" t="s">
        <v>1977</v>
      </c>
      <c r="E2233" s="273">
        <v>1.03</v>
      </c>
    </row>
    <row r="2234" spans="1:5" x14ac:dyDescent="0.2">
      <c r="A2234" s="271">
        <v>39182</v>
      </c>
      <c r="B2234" s="271" t="s">
        <v>290</v>
      </c>
      <c r="C2234" s="272" t="s">
        <v>4061</v>
      </c>
      <c r="D2234" s="271" t="s">
        <v>1977</v>
      </c>
      <c r="E2234" s="273">
        <v>12.41</v>
      </c>
    </row>
    <row r="2235" spans="1:5" x14ac:dyDescent="0.2">
      <c r="A2235" s="271">
        <v>12616</v>
      </c>
      <c r="B2235" s="271" t="s">
        <v>290</v>
      </c>
      <c r="C2235" s="272" t="s">
        <v>4062</v>
      </c>
      <c r="D2235" s="271" t="s">
        <v>1977</v>
      </c>
      <c r="E2235" s="273">
        <v>21.41</v>
      </c>
    </row>
    <row r="2236" spans="1:5" x14ac:dyDescent="0.2">
      <c r="A2236" s="271">
        <v>1049</v>
      </c>
      <c r="B2236" s="271" t="s">
        <v>290</v>
      </c>
      <c r="C2236" s="272" t="s">
        <v>4063</v>
      </c>
      <c r="D2236" s="271" t="s">
        <v>1977</v>
      </c>
      <c r="E2236" s="273">
        <v>10.39</v>
      </c>
    </row>
    <row r="2237" spans="1:5" x14ac:dyDescent="0.2">
      <c r="A2237" s="271">
        <v>1099</v>
      </c>
      <c r="B2237" s="271" t="s">
        <v>290</v>
      </c>
      <c r="C2237" s="272" t="s">
        <v>4064</v>
      </c>
      <c r="D2237" s="271" t="s">
        <v>1977</v>
      </c>
      <c r="E2237" s="273">
        <v>7.95</v>
      </c>
    </row>
    <row r="2238" spans="1:5" x14ac:dyDescent="0.2">
      <c r="A2238" s="271">
        <v>1050</v>
      </c>
      <c r="B2238" s="271" t="s">
        <v>290</v>
      </c>
      <c r="C2238" s="272" t="s">
        <v>4065</v>
      </c>
      <c r="D2238" s="271" t="s">
        <v>1977</v>
      </c>
      <c r="E2238" s="273">
        <v>5.43</v>
      </c>
    </row>
    <row r="2239" spans="1:5" x14ac:dyDescent="0.2">
      <c r="A2239" s="271">
        <v>39678</v>
      </c>
      <c r="B2239" s="271" t="s">
        <v>290</v>
      </c>
      <c r="C2239" s="272" t="s">
        <v>4066</v>
      </c>
      <c r="D2239" s="271" t="s">
        <v>1977</v>
      </c>
      <c r="E2239" s="273">
        <v>3.2</v>
      </c>
    </row>
    <row r="2240" spans="1:5" x14ac:dyDescent="0.2">
      <c r="A2240" s="271">
        <v>1101</v>
      </c>
      <c r="B2240" s="271" t="s">
        <v>290</v>
      </c>
      <c r="C2240" s="272" t="s">
        <v>4067</v>
      </c>
      <c r="D2240" s="271" t="s">
        <v>1977</v>
      </c>
      <c r="E2240" s="273">
        <v>34.270000000000003</v>
      </c>
    </row>
    <row r="2241" spans="1:5" x14ac:dyDescent="0.2">
      <c r="A2241" s="271">
        <v>1100</v>
      </c>
      <c r="B2241" s="271" t="s">
        <v>290</v>
      </c>
      <c r="C2241" s="272" t="s">
        <v>4068</v>
      </c>
      <c r="D2241" s="271" t="s">
        <v>1977</v>
      </c>
      <c r="E2241" s="273">
        <v>17.68</v>
      </c>
    </row>
    <row r="2242" spans="1:5" x14ac:dyDescent="0.2">
      <c r="A2242" s="271">
        <v>39679</v>
      </c>
      <c r="B2242" s="271" t="s">
        <v>290</v>
      </c>
      <c r="C2242" s="272" t="s">
        <v>4069</v>
      </c>
      <c r="D2242" s="271" t="s">
        <v>1977</v>
      </c>
      <c r="E2242" s="273">
        <v>68.290000000000006</v>
      </c>
    </row>
    <row r="2243" spans="1:5" x14ac:dyDescent="0.2">
      <c r="A2243" s="271">
        <v>1102</v>
      </c>
      <c r="B2243" s="271" t="s">
        <v>290</v>
      </c>
      <c r="C2243" s="272" t="s">
        <v>4070</v>
      </c>
      <c r="D2243" s="271" t="s">
        <v>1977</v>
      </c>
      <c r="E2243" s="273">
        <v>51.1</v>
      </c>
    </row>
    <row r="2244" spans="1:5" x14ac:dyDescent="0.2">
      <c r="A2244" s="271">
        <v>1098</v>
      </c>
      <c r="B2244" s="271" t="s">
        <v>290</v>
      </c>
      <c r="C2244" s="272" t="s">
        <v>4071</v>
      </c>
      <c r="D2244" s="271" t="s">
        <v>1977</v>
      </c>
      <c r="E2244" s="273">
        <v>4.24</v>
      </c>
    </row>
    <row r="2245" spans="1:5" x14ac:dyDescent="0.2">
      <c r="A2245" s="271">
        <v>1051</v>
      </c>
      <c r="B2245" s="271" t="s">
        <v>290</v>
      </c>
      <c r="C2245" s="272" t="s">
        <v>4072</v>
      </c>
      <c r="D2245" s="271" t="s">
        <v>1977</v>
      </c>
      <c r="E2245" s="273">
        <v>74.27</v>
      </c>
    </row>
    <row r="2246" spans="1:5" x14ac:dyDescent="0.2">
      <c r="A2246" s="271">
        <v>37399</v>
      </c>
      <c r="B2246" s="271" t="s">
        <v>290</v>
      </c>
      <c r="C2246" s="272" t="s">
        <v>4073</v>
      </c>
      <c r="D2246" s="271" t="s">
        <v>1977</v>
      </c>
      <c r="E2246" s="273">
        <v>31.24</v>
      </c>
    </row>
    <row r="2247" spans="1:5" x14ac:dyDescent="0.2">
      <c r="A2247" s="271">
        <v>43834</v>
      </c>
      <c r="B2247" s="271" t="s">
        <v>290</v>
      </c>
      <c r="C2247" s="272" t="s">
        <v>4074</v>
      </c>
      <c r="D2247" s="271" t="s">
        <v>2014</v>
      </c>
      <c r="E2247" s="273">
        <v>17.690000000000001</v>
      </c>
    </row>
    <row r="2248" spans="1:5" x14ac:dyDescent="0.2">
      <c r="A2248" s="271">
        <v>43835</v>
      </c>
      <c r="B2248" s="271" t="s">
        <v>290</v>
      </c>
      <c r="C2248" s="272" t="s">
        <v>4075</v>
      </c>
      <c r="D2248" s="271" t="s">
        <v>2014</v>
      </c>
      <c r="E2248" s="273">
        <v>1.58</v>
      </c>
    </row>
    <row r="2249" spans="1:5" x14ac:dyDescent="0.2">
      <c r="A2249" s="271">
        <v>43833</v>
      </c>
      <c r="B2249" s="271" t="s">
        <v>290</v>
      </c>
      <c r="C2249" s="272" t="s">
        <v>4076</v>
      </c>
      <c r="D2249" s="271" t="s">
        <v>2014</v>
      </c>
      <c r="E2249" s="273">
        <v>1.65</v>
      </c>
    </row>
    <row r="2250" spans="1:5" x14ac:dyDescent="0.2">
      <c r="A2250" s="271">
        <v>41955</v>
      </c>
      <c r="B2250" s="271" t="s">
        <v>290</v>
      </c>
      <c r="C2250" s="272" t="s">
        <v>4077</v>
      </c>
      <c r="D2250" s="271" t="s">
        <v>1982</v>
      </c>
      <c r="E2250" s="273">
        <v>101.44</v>
      </c>
    </row>
    <row r="2251" spans="1:5" x14ac:dyDescent="0.2">
      <c r="A2251" s="271">
        <v>41953</v>
      </c>
      <c r="B2251" s="271" t="s">
        <v>290</v>
      </c>
      <c r="C2251" s="272" t="s">
        <v>4078</v>
      </c>
      <c r="D2251" s="271" t="s">
        <v>1982</v>
      </c>
      <c r="E2251" s="273">
        <v>96.81</v>
      </c>
    </row>
    <row r="2252" spans="1:5" x14ac:dyDescent="0.2">
      <c r="A2252" s="271">
        <v>41954</v>
      </c>
      <c r="B2252" s="271" t="s">
        <v>290</v>
      </c>
      <c r="C2252" s="272" t="s">
        <v>4079</v>
      </c>
      <c r="D2252" s="271" t="s">
        <v>1982</v>
      </c>
      <c r="E2252" s="273">
        <v>95.89</v>
      </c>
    </row>
    <row r="2253" spans="1:5" x14ac:dyDescent="0.2">
      <c r="A2253" s="271">
        <v>25004</v>
      </c>
      <c r="B2253" s="271" t="s">
        <v>290</v>
      </c>
      <c r="C2253" s="272" t="s">
        <v>4080</v>
      </c>
      <c r="D2253" s="271" t="s">
        <v>1982</v>
      </c>
      <c r="E2253" s="273">
        <v>52.13</v>
      </c>
    </row>
    <row r="2254" spans="1:5" x14ac:dyDescent="0.2">
      <c r="A2254" s="271">
        <v>25002</v>
      </c>
      <c r="B2254" s="271" t="s">
        <v>290</v>
      </c>
      <c r="C2254" s="272" t="s">
        <v>4081</v>
      </c>
      <c r="D2254" s="271" t="s">
        <v>1982</v>
      </c>
      <c r="E2254" s="273">
        <v>52.13</v>
      </c>
    </row>
    <row r="2255" spans="1:5" x14ac:dyDescent="0.2">
      <c r="A2255" s="271">
        <v>37409</v>
      </c>
      <c r="B2255" s="271" t="s">
        <v>290</v>
      </c>
      <c r="C2255" s="272" t="s">
        <v>4082</v>
      </c>
      <c r="D2255" s="271" t="s">
        <v>1982</v>
      </c>
      <c r="E2255" s="273">
        <v>52.13</v>
      </c>
    </row>
    <row r="2256" spans="1:5" x14ac:dyDescent="0.2">
      <c r="A2256" s="271">
        <v>841</v>
      </c>
      <c r="B2256" s="271" t="s">
        <v>290</v>
      </c>
      <c r="C2256" s="272" t="s">
        <v>4083</v>
      </c>
      <c r="D2256" s="271" t="s">
        <v>1982</v>
      </c>
      <c r="E2256" s="273">
        <v>52.76</v>
      </c>
    </row>
    <row r="2257" spans="1:5" x14ac:dyDescent="0.2">
      <c r="A2257" s="271">
        <v>25005</v>
      </c>
      <c r="B2257" s="271" t="s">
        <v>290</v>
      </c>
      <c r="C2257" s="272" t="s">
        <v>4084</v>
      </c>
      <c r="D2257" s="271" t="s">
        <v>1982</v>
      </c>
      <c r="E2257" s="273">
        <v>57.2</v>
      </c>
    </row>
    <row r="2258" spans="1:5" x14ac:dyDescent="0.2">
      <c r="A2258" s="271">
        <v>25003</v>
      </c>
      <c r="B2258" s="271" t="s">
        <v>290</v>
      </c>
      <c r="C2258" s="272" t="s">
        <v>4085</v>
      </c>
      <c r="D2258" s="271" t="s">
        <v>1982</v>
      </c>
      <c r="E2258" s="273">
        <v>58.06</v>
      </c>
    </row>
    <row r="2259" spans="1:5" x14ac:dyDescent="0.2">
      <c r="A2259" s="271">
        <v>37410</v>
      </c>
      <c r="B2259" s="271" t="s">
        <v>290</v>
      </c>
      <c r="C2259" s="272" t="s">
        <v>4086</v>
      </c>
      <c r="D2259" s="271" t="s">
        <v>1982</v>
      </c>
      <c r="E2259" s="273">
        <v>57.2</v>
      </c>
    </row>
    <row r="2260" spans="1:5" x14ac:dyDescent="0.2">
      <c r="A2260" s="271">
        <v>842</v>
      </c>
      <c r="B2260" s="271" t="s">
        <v>290</v>
      </c>
      <c r="C2260" s="272" t="s">
        <v>4087</v>
      </c>
      <c r="D2260" s="271" t="s">
        <v>1982</v>
      </c>
      <c r="E2260" s="273">
        <v>58.01</v>
      </c>
    </row>
    <row r="2261" spans="1:5" x14ac:dyDescent="0.2">
      <c r="A2261" s="271">
        <v>44391</v>
      </c>
      <c r="B2261" s="271" t="s">
        <v>290</v>
      </c>
      <c r="C2261" s="272" t="s">
        <v>4088</v>
      </c>
      <c r="D2261" s="271" t="s">
        <v>2014</v>
      </c>
      <c r="E2261" s="273">
        <v>123.61</v>
      </c>
    </row>
    <row r="2262" spans="1:5" x14ac:dyDescent="0.2">
      <c r="A2262" s="271">
        <v>44388</v>
      </c>
      <c r="B2262" s="271" t="s">
        <v>290</v>
      </c>
      <c r="C2262" s="272" t="s">
        <v>4089</v>
      </c>
      <c r="D2262" s="271" t="s">
        <v>2014</v>
      </c>
      <c r="E2262" s="273">
        <v>2.67</v>
      </c>
    </row>
    <row r="2263" spans="1:5" x14ac:dyDescent="0.2">
      <c r="A2263" s="271">
        <v>44392</v>
      </c>
      <c r="B2263" s="271" t="s">
        <v>290</v>
      </c>
      <c r="C2263" s="272" t="s">
        <v>4090</v>
      </c>
      <c r="D2263" s="271" t="s">
        <v>2014</v>
      </c>
      <c r="E2263" s="273">
        <v>246.13</v>
      </c>
    </row>
    <row r="2264" spans="1:5" x14ac:dyDescent="0.2">
      <c r="A2264" s="271">
        <v>44390</v>
      </c>
      <c r="B2264" s="271" t="s">
        <v>290</v>
      </c>
      <c r="C2264" s="272" t="s">
        <v>4091</v>
      </c>
      <c r="D2264" s="271" t="s">
        <v>2014</v>
      </c>
      <c r="E2264" s="273">
        <v>52.15</v>
      </c>
    </row>
    <row r="2265" spans="1:5" x14ac:dyDescent="0.2">
      <c r="A2265" s="271">
        <v>44389</v>
      </c>
      <c r="B2265" s="271" t="s">
        <v>290</v>
      </c>
      <c r="C2265" s="272" t="s">
        <v>4092</v>
      </c>
      <c r="D2265" s="271" t="s">
        <v>2014</v>
      </c>
      <c r="E2265" s="273">
        <v>6.16</v>
      </c>
    </row>
    <row r="2266" spans="1:5" x14ac:dyDescent="0.2">
      <c r="A2266" s="271">
        <v>862</v>
      </c>
      <c r="B2266" s="271" t="s">
        <v>290</v>
      </c>
      <c r="C2266" s="272" t="s">
        <v>4093</v>
      </c>
      <c r="D2266" s="271" t="s">
        <v>2014</v>
      </c>
      <c r="E2266" s="273">
        <v>11.28</v>
      </c>
    </row>
    <row r="2267" spans="1:5" x14ac:dyDescent="0.2">
      <c r="A2267" s="271">
        <v>866</v>
      </c>
      <c r="B2267" s="271" t="s">
        <v>290</v>
      </c>
      <c r="C2267" s="272" t="s">
        <v>4094</v>
      </c>
      <c r="D2267" s="271" t="s">
        <v>2014</v>
      </c>
      <c r="E2267" s="273">
        <v>143.32</v>
      </c>
    </row>
    <row r="2268" spans="1:5" x14ac:dyDescent="0.2">
      <c r="A2268" s="271">
        <v>892</v>
      </c>
      <c r="B2268" s="271" t="s">
        <v>290</v>
      </c>
      <c r="C2268" s="272" t="s">
        <v>4095</v>
      </c>
      <c r="D2268" s="271" t="s">
        <v>2014</v>
      </c>
      <c r="E2268" s="273">
        <v>173.49</v>
      </c>
    </row>
    <row r="2269" spans="1:5" x14ac:dyDescent="0.2">
      <c r="A2269" s="271">
        <v>857</v>
      </c>
      <c r="B2269" s="271" t="s">
        <v>290</v>
      </c>
      <c r="C2269" s="272" t="s">
        <v>4096</v>
      </c>
      <c r="D2269" s="271" t="s">
        <v>2014</v>
      </c>
      <c r="E2269" s="273">
        <v>18.87</v>
      </c>
    </row>
    <row r="2270" spans="1:5" x14ac:dyDescent="0.2">
      <c r="A2270" s="271">
        <v>37404</v>
      </c>
      <c r="B2270" s="271" t="s">
        <v>290</v>
      </c>
      <c r="C2270" s="272" t="s">
        <v>4097</v>
      </c>
      <c r="D2270" s="271" t="s">
        <v>2014</v>
      </c>
      <c r="E2270" s="273">
        <v>200.72</v>
      </c>
    </row>
    <row r="2271" spans="1:5" x14ac:dyDescent="0.2">
      <c r="A2271" s="271">
        <v>868</v>
      </c>
      <c r="B2271" s="271" t="s">
        <v>290</v>
      </c>
      <c r="C2271" s="272" t="s">
        <v>4098</v>
      </c>
      <c r="D2271" s="271" t="s">
        <v>2014</v>
      </c>
      <c r="E2271" s="273">
        <v>26.89</v>
      </c>
    </row>
    <row r="2272" spans="1:5" x14ac:dyDescent="0.2">
      <c r="A2272" s="271">
        <v>863</v>
      </c>
      <c r="B2272" s="271" t="s">
        <v>290</v>
      </c>
      <c r="C2272" s="272" t="s">
        <v>4099</v>
      </c>
      <c r="D2272" s="271" t="s">
        <v>2014</v>
      </c>
      <c r="E2272" s="273">
        <v>39.6</v>
      </c>
    </row>
    <row r="2273" spans="1:5" x14ac:dyDescent="0.2">
      <c r="A2273" s="271">
        <v>867</v>
      </c>
      <c r="B2273" s="271" t="s">
        <v>290</v>
      </c>
      <c r="C2273" s="272" t="s">
        <v>4100</v>
      </c>
      <c r="D2273" s="271" t="s">
        <v>2014</v>
      </c>
      <c r="E2273" s="273">
        <v>56.42</v>
      </c>
    </row>
    <row r="2274" spans="1:5" x14ac:dyDescent="0.2">
      <c r="A2274" s="271">
        <v>864</v>
      </c>
      <c r="B2274" s="271" t="s">
        <v>290</v>
      </c>
      <c r="C2274" s="272" t="s">
        <v>4101</v>
      </c>
      <c r="D2274" s="271" t="s">
        <v>2014</v>
      </c>
      <c r="E2274" s="273">
        <v>74.52</v>
      </c>
    </row>
    <row r="2275" spans="1:5" x14ac:dyDescent="0.2">
      <c r="A2275" s="271">
        <v>865</v>
      </c>
      <c r="B2275" s="271" t="s">
        <v>290</v>
      </c>
      <c r="C2275" s="272" t="s">
        <v>4102</v>
      </c>
      <c r="D2275" s="271" t="s">
        <v>2014</v>
      </c>
      <c r="E2275" s="273">
        <v>107.19</v>
      </c>
    </row>
    <row r="2276" spans="1:5" x14ac:dyDescent="0.2">
      <c r="A2276" s="271">
        <v>39251</v>
      </c>
      <c r="B2276" s="271" t="s">
        <v>290</v>
      </c>
      <c r="C2276" s="272" t="s">
        <v>4103</v>
      </c>
      <c r="D2276" s="271" t="s">
        <v>2014</v>
      </c>
      <c r="E2276" s="273">
        <v>0.7</v>
      </c>
    </row>
    <row r="2277" spans="1:5" x14ac:dyDescent="0.2">
      <c r="A2277" s="271">
        <v>1011</v>
      </c>
      <c r="B2277" s="271" t="s">
        <v>290</v>
      </c>
      <c r="C2277" s="272" t="s">
        <v>4104</v>
      </c>
      <c r="D2277" s="271" t="s">
        <v>2014</v>
      </c>
      <c r="E2277" s="273">
        <v>0.96</v>
      </c>
    </row>
    <row r="2278" spans="1:5" x14ac:dyDescent="0.2">
      <c r="A2278" s="271">
        <v>39252</v>
      </c>
      <c r="B2278" s="271" t="s">
        <v>290</v>
      </c>
      <c r="C2278" s="272" t="s">
        <v>4105</v>
      </c>
      <c r="D2278" s="271" t="s">
        <v>2014</v>
      </c>
      <c r="E2278" s="273">
        <v>1.26</v>
      </c>
    </row>
    <row r="2279" spans="1:5" x14ac:dyDescent="0.2">
      <c r="A2279" s="271">
        <v>1013</v>
      </c>
      <c r="B2279" s="271" t="s">
        <v>290</v>
      </c>
      <c r="C2279" s="272" t="s">
        <v>4106</v>
      </c>
      <c r="D2279" s="271" t="s">
        <v>2014</v>
      </c>
      <c r="E2279" s="273">
        <v>1.51</v>
      </c>
    </row>
    <row r="2280" spans="1:5" x14ac:dyDescent="0.2">
      <c r="A2280" s="271">
        <v>980</v>
      </c>
      <c r="B2280" s="271" t="s">
        <v>290</v>
      </c>
      <c r="C2280" s="272" t="s">
        <v>4107</v>
      </c>
      <c r="D2280" s="271" t="s">
        <v>2014</v>
      </c>
      <c r="E2280" s="273">
        <v>10.91</v>
      </c>
    </row>
    <row r="2281" spans="1:5" x14ac:dyDescent="0.2">
      <c r="A2281" s="271">
        <v>39237</v>
      </c>
      <c r="B2281" s="271" t="s">
        <v>290</v>
      </c>
      <c r="C2281" s="272" t="s">
        <v>4108</v>
      </c>
      <c r="D2281" s="271" t="s">
        <v>2014</v>
      </c>
      <c r="E2281" s="273">
        <v>116.03</v>
      </c>
    </row>
    <row r="2282" spans="1:5" x14ac:dyDescent="0.2">
      <c r="A2282" s="271">
        <v>39238</v>
      </c>
      <c r="B2282" s="271" t="s">
        <v>290</v>
      </c>
      <c r="C2282" s="272" t="s">
        <v>4109</v>
      </c>
      <c r="D2282" s="271" t="s">
        <v>2014</v>
      </c>
      <c r="E2282" s="273">
        <v>146.34</v>
      </c>
    </row>
    <row r="2283" spans="1:5" x14ac:dyDescent="0.2">
      <c r="A2283" s="271">
        <v>979</v>
      </c>
      <c r="B2283" s="271" t="s">
        <v>290</v>
      </c>
      <c r="C2283" s="272" t="s">
        <v>4110</v>
      </c>
      <c r="D2283" s="271" t="s">
        <v>2014</v>
      </c>
      <c r="E2283" s="273">
        <v>15.58</v>
      </c>
    </row>
    <row r="2284" spans="1:5" x14ac:dyDescent="0.2">
      <c r="A2284" s="271">
        <v>39239</v>
      </c>
      <c r="B2284" s="271" t="s">
        <v>290</v>
      </c>
      <c r="C2284" s="272" t="s">
        <v>4111</v>
      </c>
      <c r="D2284" s="271" t="s">
        <v>2014</v>
      </c>
      <c r="E2284" s="273">
        <v>176.79</v>
      </c>
    </row>
    <row r="2285" spans="1:5" x14ac:dyDescent="0.2">
      <c r="A2285" s="271">
        <v>1014</v>
      </c>
      <c r="B2285" s="271" t="s">
        <v>290</v>
      </c>
      <c r="C2285" s="272" t="s">
        <v>4112</v>
      </c>
      <c r="D2285" s="271" t="s">
        <v>2014</v>
      </c>
      <c r="E2285" s="273">
        <v>2.39</v>
      </c>
    </row>
    <row r="2286" spans="1:5" x14ac:dyDescent="0.2">
      <c r="A2286" s="271">
        <v>39240</v>
      </c>
      <c r="B2286" s="271" t="s">
        <v>290</v>
      </c>
      <c r="C2286" s="272" t="s">
        <v>4113</v>
      </c>
      <c r="D2286" s="271" t="s">
        <v>2014</v>
      </c>
      <c r="E2286" s="273">
        <v>232.52</v>
      </c>
    </row>
    <row r="2287" spans="1:5" x14ac:dyDescent="0.2">
      <c r="A2287" s="271">
        <v>39232</v>
      </c>
      <c r="B2287" s="271" t="s">
        <v>290</v>
      </c>
      <c r="C2287" s="272" t="s">
        <v>4114</v>
      </c>
      <c r="D2287" s="271" t="s">
        <v>2014</v>
      </c>
      <c r="E2287" s="273">
        <v>24.4</v>
      </c>
    </row>
    <row r="2288" spans="1:5" x14ac:dyDescent="0.2">
      <c r="A2288" s="271">
        <v>39233</v>
      </c>
      <c r="B2288" s="271" t="s">
        <v>290</v>
      </c>
      <c r="C2288" s="272" t="s">
        <v>4115</v>
      </c>
      <c r="D2288" s="271" t="s">
        <v>2014</v>
      </c>
      <c r="E2288" s="273">
        <v>35.57</v>
      </c>
    </row>
    <row r="2289" spans="1:5" x14ac:dyDescent="0.2">
      <c r="A2289" s="271">
        <v>981</v>
      </c>
      <c r="B2289" s="271" t="s">
        <v>290</v>
      </c>
      <c r="C2289" s="272" t="s">
        <v>4116</v>
      </c>
      <c r="D2289" s="271" t="s">
        <v>2014</v>
      </c>
      <c r="E2289" s="273">
        <v>3.97</v>
      </c>
    </row>
    <row r="2290" spans="1:5" x14ac:dyDescent="0.2">
      <c r="A2290" s="271">
        <v>39234</v>
      </c>
      <c r="B2290" s="271" t="s">
        <v>290</v>
      </c>
      <c r="C2290" s="272" t="s">
        <v>4117</v>
      </c>
      <c r="D2290" s="271" t="s">
        <v>2014</v>
      </c>
      <c r="E2290" s="273">
        <v>49.51</v>
      </c>
    </row>
    <row r="2291" spans="1:5" x14ac:dyDescent="0.2">
      <c r="A2291" s="271">
        <v>982</v>
      </c>
      <c r="B2291" s="271" t="s">
        <v>290</v>
      </c>
      <c r="C2291" s="272" t="s">
        <v>4118</v>
      </c>
      <c r="D2291" s="271" t="s">
        <v>2014</v>
      </c>
      <c r="E2291" s="273">
        <v>5.71</v>
      </c>
    </row>
    <row r="2292" spans="1:5" x14ac:dyDescent="0.2">
      <c r="A2292" s="271">
        <v>39235</v>
      </c>
      <c r="B2292" s="271" t="s">
        <v>290</v>
      </c>
      <c r="C2292" s="272" t="s">
        <v>4119</v>
      </c>
      <c r="D2292" s="271" t="s">
        <v>2014</v>
      </c>
      <c r="E2292" s="273">
        <v>73.02</v>
      </c>
    </row>
    <row r="2293" spans="1:5" x14ac:dyDescent="0.2">
      <c r="A2293" s="271">
        <v>39236</v>
      </c>
      <c r="B2293" s="271" t="s">
        <v>290</v>
      </c>
      <c r="C2293" s="272" t="s">
        <v>4120</v>
      </c>
      <c r="D2293" s="271" t="s">
        <v>2014</v>
      </c>
      <c r="E2293" s="273">
        <v>96.77</v>
      </c>
    </row>
    <row r="2294" spans="1:5" x14ac:dyDescent="0.2">
      <c r="A2294" s="271">
        <v>993</v>
      </c>
      <c r="B2294" s="271" t="s">
        <v>290</v>
      </c>
      <c r="C2294" s="272" t="s">
        <v>4121</v>
      </c>
      <c r="D2294" s="271" t="s">
        <v>2014</v>
      </c>
      <c r="E2294" s="273">
        <v>2.04</v>
      </c>
    </row>
    <row r="2295" spans="1:5" x14ac:dyDescent="0.2">
      <c r="A2295" s="271">
        <v>1020</v>
      </c>
      <c r="B2295" s="271" t="s">
        <v>290</v>
      </c>
      <c r="C2295" s="272" t="s">
        <v>4122</v>
      </c>
      <c r="D2295" s="271" t="s">
        <v>2014</v>
      </c>
      <c r="E2295" s="273">
        <v>10.4</v>
      </c>
    </row>
    <row r="2296" spans="1:5" x14ac:dyDescent="0.2">
      <c r="A2296" s="271">
        <v>1017</v>
      </c>
      <c r="B2296" s="271" t="s">
        <v>290</v>
      </c>
      <c r="C2296" s="272" t="s">
        <v>4123</v>
      </c>
      <c r="D2296" s="271" t="s">
        <v>2014</v>
      </c>
      <c r="E2296" s="273">
        <v>127.45</v>
      </c>
    </row>
    <row r="2297" spans="1:5" x14ac:dyDescent="0.2">
      <c r="A2297" s="271">
        <v>999</v>
      </c>
      <c r="B2297" s="271" t="s">
        <v>290</v>
      </c>
      <c r="C2297" s="272" t="s">
        <v>4124</v>
      </c>
      <c r="D2297" s="271" t="s">
        <v>2014</v>
      </c>
      <c r="E2297" s="273">
        <v>154.41</v>
      </c>
    </row>
    <row r="2298" spans="1:5" x14ac:dyDescent="0.2">
      <c r="A2298" s="271">
        <v>995</v>
      </c>
      <c r="B2298" s="271" t="s">
        <v>290</v>
      </c>
      <c r="C2298" s="272" t="s">
        <v>4125</v>
      </c>
      <c r="D2298" s="271" t="s">
        <v>2014</v>
      </c>
      <c r="E2298" s="273">
        <v>16.559999999999999</v>
      </c>
    </row>
    <row r="2299" spans="1:5" x14ac:dyDescent="0.2">
      <c r="A2299" s="271">
        <v>1000</v>
      </c>
      <c r="B2299" s="271" t="s">
        <v>290</v>
      </c>
      <c r="C2299" s="272" t="s">
        <v>4126</v>
      </c>
      <c r="D2299" s="271" t="s">
        <v>2014</v>
      </c>
      <c r="E2299" s="273">
        <v>189.66</v>
      </c>
    </row>
    <row r="2300" spans="1:5" x14ac:dyDescent="0.2">
      <c r="A2300" s="271">
        <v>1022</v>
      </c>
      <c r="B2300" s="271" t="s">
        <v>290</v>
      </c>
      <c r="C2300" s="272" t="s">
        <v>4127</v>
      </c>
      <c r="D2300" s="271" t="s">
        <v>2014</v>
      </c>
      <c r="E2300" s="273">
        <v>2.84</v>
      </c>
    </row>
    <row r="2301" spans="1:5" x14ac:dyDescent="0.2">
      <c r="A2301" s="271">
        <v>1015</v>
      </c>
      <c r="B2301" s="271" t="s">
        <v>290</v>
      </c>
      <c r="C2301" s="272" t="s">
        <v>4128</v>
      </c>
      <c r="D2301" s="271" t="s">
        <v>2014</v>
      </c>
      <c r="E2301" s="273">
        <v>252.03</v>
      </c>
    </row>
    <row r="2302" spans="1:5" x14ac:dyDescent="0.2">
      <c r="A2302" s="271">
        <v>996</v>
      </c>
      <c r="B2302" s="271" t="s">
        <v>290</v>
      </c>
      <c r="C2302" s="272" t="s">
        <v>4129</v>
      </c>
      <c r="D2302" s="271" t="s">
        <v>2014</v>
      </c>
      <c r="E2302" s="273">
        <v>25.68</v>
      </c>
    </row>
    <row r="2303" spans="1:5" x14ac:dyDescent="0.2">
      <c r="A2303" s="271">
        <v>1001</v>
      </c>
      <c r="B2303" s="271" t="s">
        <v>290</v>
      </c>
      <c r="C2303" s="272" t="s">
        <v>4130</v>
      </c>
      <c r="D2303" s="271" t="s">
        <v>2014</v>
      </c>
      <c r="E2303" s="273">
        <v>327.01</v>
      </c>
    </row>
    <row r="2304" spans="1:5" x14ac:dyDescent="0.2">
      <c r="A2304" s="271">
        <v>1019</v>
      </c>
      <c r="B2304" s="271" t="s">
        <v>290</v>
      </c>
      <c r="C2304" s="272" t="s">
        <v>4131</v>
      </c>
      <c r="D2304" s="271" t="s">
        <v>2014</v>
      </c>
      <c r="E2304" s="273">
        <v>36.29</v>
      </c>
    </row>
    <row r="2305" spans="1:5" x14ac:dyDescent="0.2">
      <c r="A2305" s="271">
        <v>1021</v>
      </c>
      <c r="B2305" s="271" t="s">
        <v>290</v>
      </c>
      <c r="C2305" s="272" t="s">
        <v>4132</v>
      </c>
      <c r="D2305" s="271" t="s">
        <v>2014</v>
      </c>
      <c r="E2305" s="273">
        <v>4.3600000000000003</v>
      </c>
    </row>
    <row r="2306" spans="1:5" x14ac:dyDescent="0.2">
      <c r="A2306" s="271">
        <v>39249</v>
      </c>
      <c r="B2306" s="271" t="s">
        <v>290</v>
      </c>
      <c r="C2306" s="272" t="s">
        <v>4133</v>
      </c>
      <c r="D2306" s="271" t="s">
        <v>2014</v>
      </c>
      <c r="E2306" s="273">
        <v>439.68</v>
      </c>
    </row>
    <row r="2307" spans="1:5" x14ac:dyDescent="0.2">
      <c r="A2307" s="271">
        <v>1018</v>
      </c>
      <c r="B2307" s="271" t="s">
        <v>290</v>
      </c>
      <c r="C2307" s="272" t="s">
        <v>4134</v>
      </c>
      <c r="D2307" s="271" t="s">
        <v>2014</v>
      </c>
      <c r="E2307" s="273">
        <v>53.66</v>
      </c>
    </row>
    <row r="2308" spans="1:5" x14ac:dyDescent="0.2">
      <c r="A2308" s="271">
        <v>39250</v>
      </c>
      <c r="B2308" s="271" t="s">
        <v>290</v>
      </c>
      <c r="C2308" s="272" t="s">
        <v>4135</v>
      </c>
      <c r="D2308" s="271" t="s">
        <v>2014</v>
      </c>
      <c r="E2308" s="273">
        <v>525.96</v>
      </c>
    </row>
    <row r="2309" spans="1:5" x14ac:dyDescent="0.2">
      <c r="A2309" s="271">
        <v>994</v>
      </c>
      <c r="B2309" s="271" t="s">
        <v>290</v>
      </c>
      <c r="C2309" s="272" t="s">
        <v>4136</v>
      </c>
      <c r="D2309" s="271" t="s">
        <v>2014</v>
      </c>
      <c r="E2309" s="273">
        <v>6.34</v>
      </c>
    </row>
    <row r="2310" spans="1:5" x14ac:dyDescent="0.2">
      <c r="A2310" s="271">
        <v>977</v>
      </c>
      <c r="B2310" s="271" t="s">
        <v>290</v>
      </c>
      <c r="C2310" s="272" t="s">
        <v>4137</v>
      </c>
      <c r="D2310" s="271" t="s">
        <v>2014</v>
      </c>
      <c r="E2310" s="273">
        <v>75.06</v>
      </c>
    </row>
    <row r="2311" spans="1:5" x14ac:dyDescent="0.2">
      <c r="A2311" s="271">
        <v>998</v>
      </c>
      <c r="B2311" s="271" t="s">
        <v>290</v>
      </c>
      <c r="C2311" s="272" t="s">
        <v>4138</v>
      </c>
      <c r="D2311" s="271" t="s">
        <v>2014</v>
      </c>
      <c r="E2311" s="273">
        <v>97.46</v>
      </c>
    </row>
    <row r="2312" spans="1:5" x14ac:dyDescent="0.2">
      <c r="A2312" s="271">
        <v>1006</v>
      </c>
      <c r="B2312" s="271" t="s">
        <v>290</v>
      </c>
      <c r="C2312" s="272" t="s">
        <v>4139</v>
      </c>
      <c r="D2312" s="271" t="s">
        <v>2014</v>
      </c>
      <c r="E2312" s="273">
        <v>129.13999999999999</v>
      </c>
    </row>
    <row r="2313" spans="1:5" x14ac:dyDescent="0.2">
      <c r="A2313" s="271">
        <v>990</v>
      </c>
      <c r="B2313" s="271" t="s">
        <v>290</v>
      </c>
      <c r="C2313" s="272" t="s">
        <v>4140</v>
      </c>
      <c r="D2313" s="271" t="s">
        <v>2014</v>
      </c>
      <c r="E2313" s="273">
        <v>171.72</v>
      </c>
    </row>
    <row r="2314" spans="1:5" x14ac:dyDescent="0.2">
      <c r="A2314" s="271">
        <v>39241</v>
      </c>
      <c r="B2314" s="271" t="s">
        <v>290</v>
      </c>
      <c r="C2314" s="272" t="s">
        <v>4141</v>
      </c>
      <c r="D2314" s="271" t="s">
        <v>2014</v>
      </c>
      <c r="E2314" s="273">
        <v>16.899999999999999</v>
      </c>
    </row>
    <row r="2315" spans="1:5" x14ac:dyDescent="0.2">
      <c r="A2315" s="271">
        <v>1005</v>
      </c>
      <c r="B2315" s="271" t="s">
        <v>290</v>
      </c>
      <c r="C2315" s="272" t="s">
        <v>4142</v>
      </c>
      <c r="D2315" s="271" t="s">
        <v>2014</v>
      </c>
      <c r="E2315" s="273">
        <v>213.8</v>
      </c>
    </row>
    <row r="2316" spans="1:5" x14ac:dyDescent="0.2">
      <c r="A2316" s="271">
        <v>991</v>
      </c>
      <c r="B2316" s="271" t="s">
        <v>290</v>
      </c>
      <c r="C2316" s="272" t="s">
        <v>4143</v>
      </c>
      <c r="D2316" s="271" t="s">
        <v>2014</v>
      </c>
      <c r="E2316" s="273">
        <v>280.02999999999997</v>
      </c>
    </row>
    <row r="2317" spans="1:5" x14ac:dyDescent="0.2">
      <c r="A2317" s="271">
        <v>986</v>
      </c>
      <c r="B2317" s="271" t="s">
        <v>290</v>
      </c>
      <c r="C2317" s="272" t="s">
        <v>4144</v>
      </c>
      <c r="D2317" s="271" t="s">
        <v>2014</v>
      </c>
      <c r="E2317" s="273">
        <v>26.71</v>
      </c>
    </row>
    <row r="2318" spans="1:5" x14ac:dyDescent="0.2">
      <c r="A2318" s="271">
        <v>987</v>
      </c>
      <c r="B2318" s="271" t="s">
        <v>290</v>
      </c>
      <c r="C2318" s="272" t="s">
        <v>4145</v>
      </c>
      <c r="D2318" s="271" t="s">
        <v>2014</v>
      </c>
      <c r="E2318" s="273">
        <v>36.56</v>
      </c>
    </row>
    <row r="2319" spans="1:5" x14ac:dyDescent="0.2">
      <c r="A2319" s="271">
        <v>1007</v>
      </c>
      <c r="B2319" s="271" t="s">
        <v>290</v>
      </c>
      <c r="C2319" s="272" t="s">
        <v>4146</v>
      </c>
      <c r="D2319" s="271" t="s">
        <v>2014</v>
      </c>
      <c r="E2319" s="273">
        <v>50.61</v>
      </c>
    </row>
    <row r="2320" spans="1:5" x14ac:dyDescent="0.2">
      <c r="A2320" s="271">
        <v>1008</v>
      </c>
      <c r="B2320" s="271" t="s">
        <v>290</v>
      </c>
      <c r="C2320" s="272" t="s">
        <v>4147</v>
      </c>
      <c r="D2320" s="271" t="s">
        <v>2014</v>
      </c>
      <c r="E2320" s="273">
        <v>6.42</v>
      </c>
    </row>
    <row r="2321" spans="1:5" x14ac:dyDescent="0.2">
      <c r="A2321" s="271">
        <v>988</v>
      </c>
      <c r="B2321" s="271" t="s">
        <v>290</v>
      </c>
      <c r="C2321" s="272" t="s">
        <v>4148</v>
      </c>
      <c r="D2321" s="271" t="s">
        <v>2014</v>
      </c>
      <c r="E2321" s="273">
        <v>69.78</v>
      </c>
    </row>
    <row r="2322" spans="1:5" x14ac:dyDescent="0.2">
      <c r="A2322" s="271">
        <v>989</v>
      </c>
      <c r="B2322" s="271" t="s">
        <v>290</v>
      </c>
      <c r="C2322" s="272" t="s">
        <v>4149</v>
      </c>
      <c r="D2322" s="271" t="s">
        <v>2014</v>
      </c>
      <c r="E2322" s="273">
        <v>96.33</v>
      </c>
    </row>
    <row r="2323" spans="1:5" x14ac:dyDescent="0.2">
      <c r="A2323" s="271">
        <v>43972</v>
      </c>
      <c r="B2323" s="271" t="s">
        <v>290</v>
      </c>
      <c r="C2323" s="272" t="s">
        <v>4150</v>
      </c>
      <c r="D2323" s="271" t="s">
        <v>2014</v>
      </c>
      <c r="E2323" s="273">
        <v>3.38</v>
      </c>
    </row>
    <row r="2324" spans="1:5" x14ac:dyDescent="0.2">
      <c r="A2324" s="271">
        <v>43971</v>
      </c>
      <c r="B2324" s="271" t="s">
        <v>290</v>
      </c>
      <c r="C2324" s="272" t="s">
        <v>4151</v>
      </c>
      <c r="D2324" s="271" t="s">
        <v>2014</v>
      </c>
      <c r="E2324" s="273">
        <v>2.58</v>
      </c>
    </row>
    <row r="2325" spans="1:5" x14ac:dyDescent="0.2">
      <c r="A2325" s="271">
        <v>39598</v>
      </c>
      <c r="B2325" s="271" t="s">
        <v>290</v>
      </c>
      <c r="C2325" s="272" t="s">
        <v>4152</v>
      </c>
      <c r="D2325" s="271" t="s">
        <v>2014</v>
      </c>
      <c r="E2325" s="273">
        <v>4.78</v>
      </c>
    </row>
    <row r="2326" spans="1:5" x14ac:dyDescent="0.2">
      <c r="A2326" s="271">
        <v>43973</v>
      </c>
      <c r="B2326" s="271" t="s">
        <v>290</v>
      </c>
      <c r="C2326" s="272" t="s">
        <v>4153</v>
      </c>
      <c r="D2326" s="271" t="s">
        <v>2014</v>
      </c>
      <c r="E2326" s="273">
        <v>3.53</v>
      </c>
    </row>
    <row r="2327" spans="1:5" x14ac:dyDescent="0.2">
      <c r="A2327" s="271">
        <v>39599</v>
      </c>
      <c r="B2327" s="271" t="s">
        <v>290</v>
      </c>
      <c r="C2327" s="272" t="s">
        <v>4154</v>
      </c>
      <c r="D2327" s="271" t="s">
        <v>2014</v>
      </c>
      <c r="E2327" s="273">
        <v>6.88</v>
      </c>
    </row>
    <row r="2328" spans="1:5" x14ac:dyDescent="0.2">
      <c r="A2328" s="271">
        <v>43832</v>
      </c>
      <c r="B2328" s="271" t="s">
        <v>290</v>
      </c>
      <c r="C2328" s="272" t="s">
        <v>4155</v>
      </c>
      <c r="D2328" s="271" t="s">
        <v>2014</v>
      </c>
      <c r="E2328" s="273">
        <v>18.13</v>
      </c>
    </row>
    <row r="2329" spans="1:5" x14ac:dyDescent="0.2">
      <c r="A2329" s="271">
        <v>34602</v>
      </c>
      <c r="B2329" s="271" t="s">
        <v>290</v>
      </c>
      <c r="C2329" s="272" t="s">
        <v>4156</v>
      </c>
      <c r="D2329" s="271" t="s">
        <v>2014</v>
      </c>
      <c r="E2329" s="273">
        <v>4.42</v>
      </c>
    </row>
    <row r="2330" spans="1:5" x14ac:dyDescent="0.2">
      <c r="A2330" s="271">
        <v>34607</v>
      </c>
      <c r="B2330" s="271" t="s">
        <v>290</v>
      </c>
      <c r="C2330" s="272" t="s">
        <v>4157</v>
      </c>
      <c r="D2330" s="271" t="s">
        <v>2014</v>
      </c>
      <c r="E2330" s="273">
        <v>10.83</v>
      </c>
    </row>
    <row r="2331" spans="1:5" x14ac:dyDescent="0.2">
      <c r="A2331" s="271">
        <v>34609</v>
      </c>
      <c r="B2331" s="271" t="s">
        <v>290</v>
      </c>
      <c r="C2331" s="272" t="s">
        <v>4158</v>
      </c>
      <c r="D2331" s="271" t="s">
        <v>2014</v>
      </c>
      <c r="E2331" s="273">
        <v>15.75</v>
      </c>
    </row>
    <row r="2332" spans="1:5" x14ac:dyDescent="0.2">
      <c r="A2332" s="271">
        <v>34618</v>
      </c>
      <c r="B2332" s="271" t="s">
        <v>290</v>
      </c>
      <c r="C2332" s="272" t="s">
        <v>4159</v>
      </c>
      <c r="D2332" s="271" t="s">
        <v>2014</v>
      </c>
      <c r="E2332" s="273">
        <v>6.02</v>
      </c>
    </row>
    <row r="2333" spans="1:5" x14ac:dyDescent="0.2">
      <c r="A2333" s="271">
        <v>34621</v>
      </c>
      <c r="B2333" s="271" t="s">
        <v>290</v>
      </c>
      <c r="C2333" s="272" t="s">
        <v>4160</v>
      </c>
      <c r="D2333" s="271" t="s">
        <v>2014</v>
      </c>
      <c r="E2333" s="273">
        <v>14.93</v>
      </c>
    </row>
    <row r="2334" spans="1:5" x14ac:dyDescent="0.2">
      <c r="A2334" s="271">
        <v>34622</v>
      </c>
      <c r="B2334" s="271" t="s">
        <v>290</v>
      </c>
      <c r="C2334" s="272" t="s">
        <v>4161</v>
      </c>
      <c r="D2334" s="271" t="s">
        <v>2014</v>
      </c>
      <c r="E2334" s="273">
        <v>22.18</v>
      </c>
    </row>
    <row r="2335" spans="1:5" x14ac:dyDescent="0.2">
      <c r="A2335" s="271">
        <v>34624</v>
      </c>
      <c r="B2335" s="271" t="s">
        <v>290</v>
      </c>
      <c r="C2335" s="272" t="s">
        <v>4162</v>
      </c>
      <c r="D2335" s="271" t="s">
        <v>2014</v>
      </c>
      <c r="E2335" s="273">
        <v>8.0399999999999991</v>
      </c>
    </row>
    <row r="2336" spans="1:5" x14ac:dyDescent="0.2">
      <c r="A2336" s="271">
        <v>34627</v>
      </c>
      <c r="B2336" s="271" t="s">
        <v>290</v>
      </c>
      <c r="C2336" s="272" t="s">
        <v>4163</v>
      </c>
      <c r="D2336" s="271" t="s">
        <v>2014</v>
      </c>
      <c r="E2336" s="273">
        <v>19.39</v>
      </c>
    </row>
    <row r="2337" spans="1:5" x14ac:dyDescent="0.2">
      <c r="A2337" s="271">
        <v>34629</v>
      </c>
      <c r="B2337" s="271" t="s">
        <v>290</v>
      </c>
      <c r="C2337" s="272" t="s">
        <v>4164</v>
      </c>
      <c r="D2337" s="271" t="s">
        <v>2014</v>
      </c>
      <c r="E2337" s="273">
        <v>29.63</v>
      </c>
    </row>
    <row r="2338" spans="1:5" x14ac:dyDescent="0.2">
      <c r="A2338" s="271">
        <v>39257</v>
      </c>
      <c r="B2338" s="271" t="s">
        <v>290</v>
      </c>
      <c r="C2338" s="272" t="s">
        <v>4165</v>
      </c>
      <c r="D2338" s="271" t="s">
        <v>2014</v>
      </c>
      <c r="E2338" s="273">
        <v>6.03</v>
      </c>
    </row>
    <row r="2339" spans="1:5" x14ac:dyDescent="0.2">
      <c r="A2339" s="271">
        <v>39261</v>
      </c>
      <c r="B2339" s="271" t="s">
        <v>290</v>
      </c>
      <c r="C2339" s="272" t="s">
        <v>4166</v>
      </c>
      <c r="D2339" s="271" t="s">
        <v>2014</v>
      </c>
      <c r="E2339" s="273">
        <v>34.520000000000003</v>
      </c>
    </row>
    <row r="2340" spans="1:5" x14ac:dyDescent="0.2">
      <c r="A2340" s="271">
        <v>39268</v>
      </c>
      <c r="B2340" s="271" t="s">
        <v>290</v>
      </c>
      <c r="C2340" s="272" t="s">
        <v>4167</v>
      </c>
      <c r="D2340" s="271" t="s">
        <v>2014</v>
      </c>
      <c r="E2340" s="273">
        <v>539.6</v>
      </c>
    </row>
    <row r="2341" spans="1:5" x14ac:dyDescent="0.2">
      <c r="A2341" s="271">
        <v>39262</v>
      </c>
      <c r="B2341" s="271" t="s">
        <v>290</v>
      </c>
      <c r="C2341" s="272" t="s">
        <v>4168</v>
      </c>
      <c r="D2341" s="271" t="s">
        <v>2014</v>
      </c>
      <c r="E2341" s="273">
        <v>54.97</v>
      </c>
    </row>
    <row r="2342" spans="1:5" x14ac:dyDescent="0.2">
      <c r="A2342" s="271">
        <v>39258</v>
      </c>
      <c r="B2342" s="271" t="s">
        <v>290</v>
      </c>
      <c r="C2342" s="272" t="s">
        <v>4169</v>
      </c>
      <c r="D2342" s="271" t="s">
        <v>2014</v>
      </c>
      <c r="E2342" s="273">
        <v>9.09</v>
      </c>
    </row>
    <row r="2343" spans="1:5" x14ac:dyDescent="0.2">
      <c r="A2343" s="271">
        <v>39263</v>
      </c>
      <c r="B2343" s="271" t="s">
        <v>290</v>
      </c>
      <c r="C2343" s="272" t="s">
        <v>4170</v>
      </c>
      <c r="D2343" s="271" t="s">
        <v>2014</v>
      </c>
      <c r="E2343" s="273">
        <v>95.06</v>
      </c>
    </row>
    <row r="2344" spans="1:5" x14ac:dyDescent="0.2">
      <c r="A2344" s="271">
        <v>39264</v>
      </c>
      <c r="B2344" s="271" t="s">
        <v>290</v>
      </c>
      <c r="C2344" s="272" t="s">
        <v>4171</v>
      </c>
      <c r="D2344" s="271" t="s">
        <v>2014</v>
      </c>
      <c r="E2344" s="273">
        <v>131.68</v>
      </c>
    </row>
    <row r="2345" spans="1:5" x14ac:dyDescent="0.2">
      <c r="A2345" s="271">
        <v>39259</v>
      </c>
      <c r="B2345" s="271" t="s">
        <v>290</v>
      </c>
      <c r="C2345" s="272" t="s">
        <v>4172</v>
      </c>
      <c r="D2345" s="271" t="s">
        <v>2014</v>
      </c>
      <c r="E2345" s="273">
        <v>13.99</v>
      </c>
    </row>
    <row r="2346" spans="1:5" x14ac:dyDescent="0.2">
      <c r="A2346" s="271">
        <v>39265</v>
      </c>
      <c r="B2346" s="271" t="s">
        <v>290</v>
      </c>
      <c r="C2346" s="272" t="s">
        <v>4173</v>
      </c>
      <c r="D2346" s="271" t="s">
        <v>2014</v>
      </c>
      <c r="E2346" s="273">
        <v>178.78</v>
      </c>
    </row>
    <row r="2347" spans="1:5" x14ac:dyDescent="0.2">
      <c r="A2347" s="271">
        <v>39260</v>
      </c>
      <c r="B2347" s="271" t="s">
        <v>290</v>
      </c>
      <c r="C2347" s="272" t="s">
        <v>4174</v>
      </c>
      <c r="D2347" s="271" t="s">
        <v>2014</v>
      </c>
      <c r="E2347" s="273">
        <v>21.43</v>
      </c>
    </row>
    <row r="2348" spans="1:5" x14ac:dyDescent="0.2">
      <c r="A2348" s="271">
        <v>39266</v>
      </c>
      <c r="B2348" s="271" t="s">
        <v>290</v>
      </c>
      <c r="C2348" s="272" t="s">
        <v>4175</v>
      </c>
      <c r="D2348" s="271" t="s">
        <v>2014</v>
      </c>
      <c r="E2348" s="273">
        <v>269.77999999999997</v>
      </c>
    </row>
    <row r="2349" spans="1:5" x14ac:dyDescent="0.2">
      <c r="A2349" s="271">
        <v>39267</v>
      </c>
      <c r="B2349" s="271" t="s">
        <v>290</v>
      </c>
      <c r="C2349" s="272" t="s">
        <v>4176</v>
      </c>
      <c r="D2349" s="271" t="s">
        <v>2014</v>
      </c>
      <c r="E2349" s="273">
        <v>337.3</v>
      </c>
    </row>
    <row r="2350" spans="1:5" x14ac:dyDescent="0.2">
      <c r="A2350" s="271">
        <v>11901</v>
      </c>
      <c r="B2350" s="271" t="s">
        <v>290</v>
      </c>
      <c r="C2350" s="272" t="s">
        <v>4177</v>
      </c>
      <c r="D2350" s="271" t="s">
        <v>2014</v>
      </c>
      <c r="E2350" s="273">
        <v>0.62</v>
      </c>
    </row>
    <row r="2351" spans="1:5" x14ac:dyDescent="0.2">
      <c r="A2351" s="271">
        <v>11902</v>
      </c>
      <c r="B2351" s="271" t="s">
        <v>290</v>
      </c>
      <c r="C2351" s="272" t="s">
        <v>4178</v>
      </c>
      <c r="D2351" s="271" t="s">
        <v>2014</v>
      </c>
      <c r="E2351" s="273">
        <v>1.18</v>
      </c>
    </row>
    <row r="2352" spans="1:5" x14ac:dyDescent="0.2">
      <c r="A2352" s="271">
        <v>11903</v>
      </c>
      <c r="B2352" s="271" t="s">
        <v>290</v>
      </c>
      <c r="C2352" s="272" t="s">
        <v>4179</v>
      </c>
      <c r="D2352" s="271" t="s">
        <v>2014</v>
      </c>
      <c r="E2352" s="273">
        <v>1.25</v>
      </c>
    </row>
    <row r="2353" spans="1:5" x14ac:dyDescent="0.2">
      <c r="A2353" s="271">
        <v>11904</v>
      </c>
      <c r="B2353" s="271" t="s">
        <v>290</v>
      </c>
      <c r="C2353" s="272" t="s">
        <v>4180</v>
      </c>
      <c r="D2353" s="271" t="s">
        <v>2014</v>
      </c>
      <c r="E2353" s="273">
        <v>1.9</v>
      </c>
    </row>
    <row r="2354" spans="1:5" x14ac:dyDescent="0.2">
      <c r="A2354" s="271">
        <v>11905</v>
      </c>
      <c r="B2354" s="271" t="s">
        <v>290</v>
      </c>
      <c r="C2354" s="272" t="s">
        <v>4181</v>
      </c>
      <c r="D2354" s="271" t="s">
        <v>2014</v>
      </c>
      <c r="E2354" s="273">
        <v>2.3199999999999998</v>
      </c>
    </row>
    <row r="2355" spans="1:5" x14ac:dyDescent="0.2">
      <c r="A2355" s="271">
        <v>11906</v>
      </c>
      <c r="B2355" s="271" t="s">
        <v>290</v>
      </c>
      <c r="C2355" s="272" t="s">
        <v>4182</v>
      </c>
      <c r="D2355" s="271" t="s">
        <v>2014</v>
      </c>
      <c r="E2355" s="273">
        <v>2.95</v>
      </c>
    </row>
    <row r="2356" spans="1:5" x14ac:dyDescent="0.2">
      <c r="A2356" s="271">
        <v>11919</v>
      </c>
      <c r="B2356" s="271" t="s">
        <v>290</v>
      </c>
      <c r="C2356" s="272" t="s">
        <v>4183</v>
      </c>
      <c r="D2356" s="271" t="s">
        <v>2014</v>
      </c>
      <c r="E2356" s="273">
        <v>5.41</v>
      </c>
    </row>
    <row r="2357" spans="1:5" x14ac:dyDescent="0.2">
      <c r="A2357" s="271">
        <v>11920</v>
      </c>
      <c r="B2357" s="271" t="s">
        <v>290</v>
      </c>
      <c r="C2357" s="272" t="s">
        <v>4184</v>
      </c>
      <c r="D2357" s="271" t="s">
        <v>2014</v>
      </c>
      <c r="E2357" s="273">
        <v>10.28</v>
      </c>
    </row>
    <row r="2358" spans="1:5" x14ac:dyDescent="0.2">
      <c r="A2358" s="271">
        <v>11924</v>
      </c>
      <c r="B2358" s="271" t="s">
        <v>290</v>
      </c>
      <c r="C2358" s="272" t="s">
        <v>4185</v>
      </c>
      <c r="D2358" s="271" t="s">
        <v>2014</v>
      </c>
      <c r="E2358" s="273">
        <v>86.31</v>
      </c>
    </row>
    <row r="2359" spans="1:5" x14ac:dyDescent="0.2">
      <c r="A2359" s="271">
        <v>11921</v>
      </c>
      <c r="B2359" s="271" t="s">
        <v>290</v>
      </c>
      <c r="C2359" s="272" t="s">
        <v>4186</v>
      </c>
      <c r="D2359" s="271" t="s">
        <v>2014</v>
      </c>
      <c r="E2359" s="273">
        <v>15.04</v>
      </c>
    </row>
    <row r="2360" spans="1:5" x14ac:dyDescent="0.2">
      <c r="A2360" s="271">
        <v>11922</v>
      </c>
      <c r="B2360" s="271" t="s">
        <v>290</v>
      </c>
      <c r="C2360" s="272" t="s">
        <v>4187</v>
      </c>
      <c r="D2360" s="271" t="s">
        <v>2014</v>
      </c>
      <c r="E2360" s="273">
        <v>24.33</v>
      </c>
    </row>
    <row r="2361" spans="1:5" x14ac:dyDescent="0.2">
      <c r="A2361" s="271">
        <v>11923</v>
      </c>
      <c r="B2361" s="271" t="s">
        <v>290</v>
      </c>
      <c r="C2361" s="272" t="s">
        <v>4188</v>
      </c>
      <c r="D2361" s="271" t="s">
        <v>2014</v>
      </c>
      <c r="E2361" s="273">
        <v>35.61</v>
      </c>
    </row>
    <row r="2362" spans="1:5" x14ac:dyDescent="0.2">
      <c r="A2362" s="271">
        <v>11916</v>
      </c>
      <c r="B2362" s="271" t="s">
        <v>290</v>
      </c>
      <c r="C2362" s="272" t="s">
        <v>4189</v>
      </c>
      <c r="D2362" s="271" t="s">
        <v>2014</v>
      </c>
      <c r="E2362" s="273">
        <v>7.4</v>
      </c>
    </row>
    <row r="2363" spans="1:5" x14ac:dyDescent="0.2">
      <c r="A2363" s="271">
        <v>11914</v>
      </c>
      <c r="B2363" s="271" t="s">
        <v>290</v>
      </c>
      <c r="C2363" s="272" t="s">
        <v>4190</v>
      </c>
      <c r="D2363" s="271" t="s">
        <v>2014</v>
      </c>
      <c r="E2363" s="273">
        <v>53.35</v>
      </c>
    </row>
    <row r="2364" spans="1:5" x14ac:dyDescent="0.2">
      <c r="A2364" s="271">
        <v>11917</v>
      </c>
      <c r="B2364" s="271" t="s">
        <v>290</v>
      </c>
      <c r="C2364" s="272" t="s">
        <v>4191</v>
      </c>
      <c r="D2364" s="271" t="s">
        <v>2014</v>
      </c>
      <c r="E2364" s="273">
        <v>13.04</v>
      </c>
    </row>
    <row r="2365" spans="1:5" x14ac:dyDescent="0.2">
      <c r="A2365" s="271">
        <v>11918</v>
      </c>
      <c r="B2365" s="271" t="s">
        <v>290</v>
      </c>
      <c r="C2365" s="272" t="s">
        <v>4192</v>
      </c>
      <c r="D2365" s="271" t="s">
        <v>2014</v>
      </c>
      <c r="E2365" s="273">
        <v>15.47</v>
      </c>
    </row>
    <row r="2366" spans="1:5" x14ac:dyDescent="0.2">
      <c r="A2366" s="271">
        <v>37734</v>
      </c>
      <c r="B2366" s="271" t="s">
        <v>290</v>
      </c>
      <c r="C2366" s="272" t="s">
        <v>4193</v>
      </c>
      <c r="D2366" s="271" t="s">
        <v>1977</v>
      </c>
      <c r="E2366" s="273">
        <v>86379.04</v>
      </c>
    </row>
    <row r="2367" spans="1:5" x14ac:dyDescent="0.2">
      <c r="A2367" s="271">
        <v>42251</v>
      </c>
      <c r="B2367" s="271" t="s">
        <v>290</v>
      </c>
      <c r="C2367" s="272" t="s">
        <v>4194</v>
      </c>
      <c r="D2367" s="271" t="s">
        <v>1977</v>
      </c>
      <c r="E2367" s="273">
        <v>98088.66</v>
      </c>
    </row>
    <row r="2368" spans="1:5" x14ac:dyDescent="0.2">
      <c r="A2368" s="271">
        <v>37733</v>
      </c>
      <c r="B2368" s="271" t="s">
        <v>290</v>
      </c>
      <c r="C2368" s="272" t="s">
        <v>3350</v>
      </c>
      <c r="D2368" s="271" t="s">
        <v>1977</v>
      </c>
      <c r="E2368" s="273">
        <v>64766.68</v>
      </c>
    </row>
    <row r="2369" spans="1:5" x14ac:dyDescent="0.2">
      <c r="A2369" s="271">
        <v>37735</v>
      </c>
      <c r="B2369" s="271" t="s">
        <v>290</v>
      </c>
      <c r="C2369" s="272" t="s">
        <v>4195</v>
      </c>
      <c r="D2369" s="271" t="s">
        <v>1977</v>
      </c>
      <c r="E2369" s="273">
        <v>78043.850000000006</v>
      </c>
    </row>
    <row r="2370" spans="1:5" x14ac:dyDescent="0.2">
      <c r="A2370" s="271">
        <v>5090</v>
      </c>
      <c r="B2370" s="271" t="s">
        <v>290</v>
      </c>
      <c r="C2370" s="272" t="s">
        <v>4196</v>
      </c>
      <c r="D2370" s="271" t="s">
        <v>1977</v>
      </c>
      <c r="E2370" s="273">
        <v>19.48</v>
      </c>
    </row>
    <row r="2371" spans="1:5" x14ac:dyDescent="0.2">
      <c r="A2371" s="271">
        <v>5085</v>
      </c>
      <c r="B2371" s="271" t="s">
        <v>290</v>
      </c>
      <c r="C2371" s="272" t="s">
        <v>4197</v>
      </c>
      <c r="D2371" s="271" t="s">
        <v>1977</v>
      </c>
      <c r="E2371" s="273">
        <v>29</v>
      </c>
    </row>
    <row r="2372" spans="1:5" x14ac:dyDescent="0.2">
      <c r="A2372" s="271">
        <v>43603</v>
      </c>
      <c r="B2372" s="271" t="s">
        <v>290</v>
      </c>
      <c r="C2372" s="272" t="s">
        <v>4198</v>
      </c>
      <c r="D2372" s="271" t="s">
        <v>1977</v>
      </c>
      <c r="E2372" s="273">
        <v>41.43</v>
      </c>
    </row>
    <row r="2373" spans="1:5" x14ac:dyDescent="0.2">
      <c r="A2373" s="271">
        <v>38374</v>
      </c>
      <c r="B2373" s="271" t="s">
        <v>290</v>
      </c>
      <c r="C2373" s="272" t="s">
        <v>4199</v>
      </c>
      <c r="D2373" s="271" t="s">
        <v>1977</v>
      </c>
      <c r="E2373" s="273">
        <v>757.63</v>
      </c>
    </row>
    <row r="2374" spans="1:5" x14ac:dyDescent="0.2">
      <c r="A2374" s="271">
        <v>4513</v>
      </c>
      <c r="B2374" s="271" t="s">
        <v>290</v>
      </c>
      <c r="C2374" s="272" t="s">
        <v>4200</v>
      </c>
      <c r="D2374" s="271" t="s">
        <v>2014</v>
      </c>
      <c r="E2374" s="273">
        <v>5.64</v>
      </c>
    </row>
    <row r="2375" spans="1:5" x14ac:dyDescent="0.2">
      <c r="A2375" s="271">
        <v>20212</v>
      </c>
      <c r="B2375" s="271" t="s">
        <v>290</v>
      </c>
      <c r="C2375" s="272" t="s">
        <v>4201</v>
      </c>
      <c r="D2375" s="271" t="s">
        <v>2014</v>
      </c>
      <c r="E2375" s="273">
        <v>22.89</v>
      </c>
    </row>
    <row r="2376" spans="1:5" x14ac:dyDescent="0.2">
      <c r="A2376" s="271">
        <v>20209</v>
      </c>
      <c r="B2376" s="271" t="s">
        <v>290</v>
      </c>
      <c r="C2376" s="272" t="s">
        <v>4202</v>
      </c>
      <c r="D2376" s="271" t="s">
        <v>2014</v>
      </c>
      <c r="E2376" s="273">
        <v>27.35</v>
      </c>
    </row>
    <row r="2377" spans="1:5" x14ac:dyDescent="0.2">
      <c r="A2377" s="271">
        <v>4430</v>
      </c>
      <c r="B2377" s="271" t="s">
        <v>290</v>
      </c>
      <c r="C2377" s="272" t="s">
        <v>4203</v>
      </c>
      <c r="D2377" s="271" t="s">
        <v>2014</v>
      </c>
      <c r="E2377" s="273">
        <v>13.4</v>
      </c>
    </row>
    <row r="2378" spans="1:5" x14ac:dyDescent="0.2">
      <c r="A2378" s="271">
        <v>4433</v>
      </c>
      <c r="B2378" s="271" t="s">
        <v>290</v>
      </c>
      <c r="C2378" s="272" t="s">
        <v>4204</v>
      </c>
      <c r="D2378" s="271" t="s">
        <v>2014</v>
      </c>
      <c r="E2378" s="273">
        <v>26.2</v>
      </c>
    </row>
    <row r="2379" spans="1:5" x14ac:dyDescent="0.2">
      <c r="A2379" s="271">
        <v>4400</v>
      </c>
      <c r="B2379" s="271" t="s">
        <v>290</v>
      </c>
      <c r="C2379" s="272" t="s">
        <v>4205</v>
      </c>
      <c r="D2379" s="271" t="s">
        <v>2014</v>
      </c>
      <c r="E2379" s="273">
        <v>21.32</v>
      </c>
    </row>
    <row r="2380" spans="1:5" x14ac:dyDescent="0.2">
      <c r="A2380" s="271">
        <v>2729</v>
      </c>
      <c r="B2380" s="271" t="s">
        <v>290</v>
      </c>
      <c r="C2380" s="272" t="s">
        <v>4206</v>
      </c>
      <c r="D2380" s="271" t="s">
        <v>1977</v>
      </c>
      <c r="E2380" s="273"/>
    </row>
    <row r="2381" spans="1:5" x14ac:dyDescent="0.2">
      <c r="A2381" s="271">
        <v>37106</v>
      </c>
      <c r="B2381" s="271" t="s">
        <v>290</v>
      </c>
      <c r="C2381" s="272" t="s">
        <v>4207</v>
      </c>
      <c r="D2381" s="271" t="s">
        <v>1977</v>
      </c>
      <c r="E2381" s="273">
        <v>4994.96</v>
      </c>
    </row>
    <row r="2382" spans="1:5" x14ac:dyDescent="0.2">
      <c r="A2382" s="271">
        <v>11869</v>
      </c>
      <c r="B2382" s="271" t="s">
        <v>290</v>
      </c>
      <c r="C2382" s="272" t="s">
        <v>4208</v>
      </c>
      <c r="D2382" s="271" t="s">
        <v>1977</v>
      </c>
      <c r="E2382" s="273">
        <v>998.99</v>
      </c>
    </row>
    <row r="2383" spans="1:5" x14ac:dyDescent="0.2">
      <c r="A2383" s="271">
        <v>43981</v>
      </c>
      <c r="B2383" s="271" t="s">
        <v>290</v>
      </c>
      <c r="C2383" s="272" t="s">
        <v>4209</v>
      </c>
      <c r="D2383" s="271" t="s">
        <v>1977</v>
      </c>
      <c r="E2383" s="273">
        <v>7527.36</v>
      </c>
    </row>
    <row r="2384" spans="1:5" x14ac:dyDescent="0.2">
      <c r="A2384" s="271">
        <v>37104</v>
      </c>
      <c r="B2384" s="271" t="s">
        <v>290</v>
      </c>
      <c r="C2384" s="272" t="s">
        <v>4210</v>
      </c>
      <c r="D2384" s="271" t="s">
        <v>1977</v>
      </c>
      <c r="E2384" s="273">
        <v>1253.75</v>
      </c>
    </row>
    <row r="2385" spans="1:5" x14ac:dyDescent="0.2">
      <c r="A2385" s="271">
        <v>43982</v>
      </c>
      <c r="B2385" s="271" t="s">
        <v>290</v>
      </c>
      <c r="C2385" s="272" t="s">
        <v>4211</v>
      </c>
      <c r="D2385" s="271" t="s">
        <v>1977</v>
      </c>
      <c r="E2385" s="273">
        <v>11891.34</v>
      </c>
    </row>
    <row r="2386" spans="1:5" x14ac:dyDescent="0.2">
      <c r="A2386" s="271">
        <v>43978</v>
      </c>
      <c r="B2386" s="271" t="s">
        <v>290</v>
      </c>
      <c r="C2386" s="272" t="s">
        <v>4212</v>
      </c>
      <c r="D2386" s="271" t="s">
        <v>1977</v>
      </c>
      <c r="E2386" s="273">
        <v>1858.04</v>
      </c>
    </row>
    <row r="2387" spans="1:5" x14ac:dyDescent="0.2">
      <c r="A2387" s="271">
        <v>11871</v>
      </c>
      <c r="B2387" s="271" t="s">
        <v>290</v>
      </c>
      <c r="C2387" s="272" t="s">
        <v>4213</v>
      </c>
      <c r="D2387" s="271" t="s">
        <v>1977</v>
      </c>
      <c r="E2387" s="273">
        <v>465.68</v>
      </c>
    </row>
    <row r="2388" spans="1:5" x14ac:dyDescent="0.2">
      <c r="A2388" s="271">
        <v>37105</v>
      </c>
      <c r="B2388" s="271" t="s">
        <v>290</v>
      </c>
      <c r="C2388" s="272" t="s">
        <v>4214</v>
      </c>
      <c r="D2388" s="271" t="s">
        <v>1977</v>
      </c>
      <c r="E2388" s="273">
        <v>2865.31</v>
      </c>
    </row>
    <row r="2389" spans="1:5" x14ac:dyDescent="0.2">
      <c r="A2389" s="271">
        <v>43980</v>
      </c>
      <c r="B2389" s="271" t="s">
        <v>290</v>
      </c>
      <c r="C2389" s="272" t="s">
        <v>4215</v>
      </c>
      <c r="D2389" s="271" t="s">
        <v>1977</v>
      </c>
      <c r="E2389" s="273">
        <v>3568.44</v>
      </c>
    </row>
    <row r="2390" spans="1:5" x14ac:dyDescent="0.2">
      <c r="A2390" s="271">
        <v>43979</v>
      </c>
      <c r="B2390" s="271" t="s">
        <v>290</v>
      </c>
      <c r="C2390" s="272" t="s">
        <v>4216</v>
      </c>
      <c r="D2390" s="271" t="s">
        <v>1977</v>
      </c>
      <c r="E2390" s="273">
        <v>670.47</v>
      </c>
    </row>
    <row r="2391" spans="1:5" x14ac:dyDescent="0.2">
      <c r="A2391" s="271">
        <v>11868</v>
      </c>
      <c r="B2391" s="271" t="s">
        <v>290</v>
      </c>
      <c r="C2391" s="272" t="s">
        <v>4217</v>
      </c>
      <c r="D2391" s="271" t="s">
        <v>1977</v>
      </c>
      <c r="E2391" s="273">
        <v>648.41</v>
      </c>
    </row>
    <row r="2392" spans="1:5" x14ac:dyDescent="0.2">
      <c r="A2392" s="271">
        <v>34636</v>
      </c>
      <c r="B2392" s="271" t="s">
        <v>290</v>
      </c>
      <c r="C2392" s="272" t="s">
        <v>4218</v>
      </c>
      <c r="D2392" s="271" t="s">
        <v>1977</v>
      </c>
      <c r="E2392" s="273">
        <v>460.46</v>
      </c>
    </row>
    <row r="2393" spans="1:5" x14ac:dyDescent="0.2">
      <c r="A2393" s="271">
        <v>34639</v>
      </c>
      <c r="B2393" s="271" t="s">
        <v>290</v>
      </c>
      <c r="C2393" s="272" t="s">
        <v>4219</v>
      </c>
      <c r="D2393" s="271" t="s">
        <v>1977</v>
      </c>
      <c r="E2393" s="273">
        <v>1062.82</v>
      </c>
    </row>
    <row r="2394" spans="1:5" x14ac:dyDescent="0.2">
      <c r="A2394" s="271">
        <v>34640</v>
      </c>
      <c r="B2394" s="271" t="s">
        <v>290</v>
      </c>
      <c r="C2394" s="272" t="s">
        <v>4220</v>
      </c>
      <c r="D2394" s="271" t="s">
        <v>1977</v>
      </c>
      <c r="E2394" s="273">
        <v>1205.6099999999999</v>
      </c>
    </row>
    <row r="2395" spans="1:5" x14ac:dyDescent="0.2">
      <c r="A2395" s="271">
        <v>43977</v>
      </c>
      <c r="B2395" s="271" t="s">
        <v>290</v>
      </c>
      <c r="C2395" s="272" t="s">
        <v>4221</v>
      </c>
      <c r="D2395" s="271" t="s">
        <v>1977</v>
      </c>
      <c r="E2395" s="273">
        <v>2078.39</v>
      </c>
    </row>
    <row r="2396" spans="1:5" x14ac:dyDescent="0.2">
      <c r="A2396" s="271">
        <v>34637</v>
      </c>
      <c r="B2396" s="271" t="s">
        <v>290</v>
      </c>
      <c r="C2396" s="272" t="s">
        <v>4222</v>
      </c>
      <c r="D2396" s="271" t="s">
        <v>1977</v>
      </c>
      <c r="E2396" s="273">
        <v>278.45999999999998</v>
      </c>
    </row>
    <row r="2397" spans="1:5" x14ac:dyDescent="0.2">
      <c r="A2397" s="271">
        <v>34638</v>
      </c>
      <c r="B2397" s="271" t="s">
        <v>290</v>
      </c>
      <c r="C2397" s="272" t="s">
        <v>4223</v>
      </c>
      <c r="D2397" s="271" t="s">
        <v>1977</v>
      </c>
      <c r="E2397" s="273">
        <v>430.73</v>
      </c>
    </row>
    <row r="2398" spans="1:5" x14ac:dyDescent="0.2">
      <c r="A2398" s="271">
        <v>34641</v>
      </c>
      <c r="B2398" s="271" t="s">
        <v>290</v>
      </c>
      <c r="C2398" s="272" t="s">
        <v>4224</v>
      </c>
      <c r="D2398" s="271" t="s">
        <v>1977</v>
      </c>
      <c r="E2398" s="273">
        <v>109.44</v>
      </c>
    </row>
    <row r="2399" spans="1:5" x14ac:dyDescent="0.2">
      <c r="A2399" s="271">
        <v>43434</v>
      </c>
      <c r="B2399" s="271" t="s">
        <v>290</v>
      </c>
      <c r="C2399" s="272" t="s">
        <v>4225</v>
      </c>
      <c r="D2399" s="271" t="s">
        <v>1977</v>
      </c>
      <c r="E2399" s="273">
        <v>118.32</v>
      </c>
    </row>
    <row r="2400" spans="1:5" x14ac:dyDescent="0.2">
      <c r="A2400" s="271">
        <v>43435</v>
      </c>
      <c r="B2400" s="271" t="s">
        <v>290</v>
      </c>
      <c r="C2400" s="272" t="s">
        <v>4226</v>
      </c>
      <c r="D2400" s="271" t="s">
        <v>1977</v>
      </c>
      <c r="E2400" s="273">
        <v>216.93</v>
      </c>
    </row>
    <row r="2401" spans="1:5" x14ac:dyDescent="0.2">
      <c r="A2401" s="271">
        <v>43436</v>
      </c>
      <c r="B2401" s="271" t="s">
        <v>290</v>
      </c>
      <c r="C2401" s="272" t="s">
        <v>4227</v>
      </c>
      <c r="D2401" s="271" t="s">
        <v>1977</v>
      </c>
      <c r="E2401" s="273">
        <v>379.62</v>
      </c>
    </row>
    <row r="2402" spans="1:5" x14ac:dyDescent="0.2">
      <c r="A2402" s="271">
        <v>43437</v>
      </c>
      <c r="B2402" s="271" t="s">
        <v>290</v>
      </c>
      <c r="C2402" s="272" t="s">
        <v>4228</v>
      </c>
      <c r="D2402" s="271" t="s">
        <v>1977</v>
      </c>
      <c r="E2402" s="273">
        <v>688.26</v>
      </c>
    </row>
    <row r="2403" spans="1:5" x14ac:dyDescent="0.2">
      <c r="A2403" s="271">
        <v>43438</v>
      </c>
      <c r="B2403" s="271" t="s">
        <v>290</v>
      </c>
      <c r="C2403" s="272" t="s">
        <v>4229</v>
      </c>
      <c r="D2403" s="271" t="s">
        <v>1977</v>
      </c>
      <c r="E2403" s="273">
        <v>1232.56</v>
      </c>
    </row>
    <row r="2404" spans="1:5" x14ac:dyDescent="0.2">
      <c r="A2404" s="271">
        <v>41627</v>
      </c>
      <c r="B2404" s="271" t="s">
        <v>290</v>
      </c>
      <c r="C2404" s="272" t="s">
        <v>4230</v>
      </c>
      <c r="D2404" s="271" t="s">
        <v>1977</v>
      </c>
      <c r="E2404" s="273">
        <v>182.41</v>
      </c>
    </row>
    <row r="2405" spans="1:5" x14ac:dyDescent="0.2">
      <c r="A2405" s="271">
        <v>41628</v>
      </c>
      <c r="B2405" s="271" t="s">
        <v>290</v>
      </c>
      <c r="C2405" s="272" t="s">
        <v>4231</v>
      </c>
      <c r="D2405" s="271" t="s">
        <v>1977</v>
      </c>
      <c r="E2405" s="273">
        <v>335.25</v>
      </c>
    </row>
    <row r="2406" spans="1:5" x14ac:dyDescent="0.2">
      <c r="A2406" s="271">
        <v>41629</v>
      </c>
      <c r="B2406" s="271" t="s">
        <v>290</v>
      </c>
      <c r="C2406" s="272" t="s">
        <v>4232</v>
      </c>
      <c r="D2406" s="271" t="s">
        <v>1977</v>
      </c>
      <c r="E2406" s="273">
        <v>425.97</v>
      </c>
    </row>
    <row r="2407" spans="1:5" x14ac:dyDescent="0.2">
      <c r="A2407" s="271">
        <v>43429</v>
      </c>
      <c r="B2407" s="271" t="s">
        <v>290</v>
      </c>
      <c r="C2407" s="272" t="s">
        <v>4233</v>
      </c>
      <c r="D2407" s="271" t="s">
        <v>1977</v>
      </c>
      <c r="E2407" s="273">
        <v>94.38</v>
      </c>
    </row>
    <row r="2408" spans="1:5" x14ac:dyDescent="0.2">
      <c r="A2408" s="271">
        <v>43430</v>
      </c>
      <c r="B2408" s="271" t="s">
        <v>290</v>
      </c>
      <c r="C2408" s="272" t="s">
        <v>4234</v>
      </c>
      <c r="D2408" s="271" t="s">
        <v>1977</v>
      </c>
      <c r="E2408" s="273">
        <v>156.78</v>
      </c>
    </row>
    <row r="2409" spans="1:5" x14ac:dyDescent="0.2">
      <c r="A2409" s="271">
        <v>43431</v>
      </c>
      <c r="B2409" s="271" t="s">
        <v>290</v>
      </c>
      <c r="C2409" s="272" t="s">
        <v>4235</v>
      </c>
      <c r="D2409" s="271" t="s">
        <v>1977</v>
      </c>
      <c r="E2409" s="273">
        <v>303.7</v>
      </c>
    </row>
    <row r="2410" spans="1:5" x14ac:dyDescent="0.2">
      <c r="A2410" s="271">
        <v>43432</v>
      </c>
      <c r="B2410" s="271" t="s">
        <v>290</v>
      </c>
      <c r="C2410" s="272" t="s">
        <v>4236</v>
      </c>
      <c r="D2410" s="271" t="s">
        <v>1977</v>
      </c>
      <c r="E2410" s="273">
        <v>631.07000000000005</v>
      </c>
    </row>
    <row r="2411" spans="1:5" x14ac:dyDescent="0.2">
      <c r="A2411" s="271">
        <v>43433</v>
      </c>
      <c r="B2411" s="271" t="s">
        <v>290</v>
      </c>
      <c r="C2411" s="272" t="s">
        <v>4237</v>
      </c>
      <c r="D2411" s="271" t="s">
        <v>1977</v>
      </c>
      <c r="E2411" s="273">
        <v>994.92</v>
      </c>
    </row>
    <row r="2412" spans="1:5" x14ac:dyDescent="0.2">
      <c r="A2412" s="271">
        <v>43094</v>
      </c>
      <c r="B2412" s="271" t="s">
        <v>290</v>
      </c>
      <c r="C2412" s="272" t="s">
        <v>4238</v>
      </c>
      <c r="D2412" s="271" t="s">
        <v>1977</v>
      </c>
      <c r="E2412" s="273">
        <v>276.48</v>
      </c>
    </row>
    <row r="2413" spans="1:5" x14ac:dyDescent="0.2">
      <c r="A2413" s="271">
        <v>43093</v>
      </c>
      <c r="B2413" s="271" t="s">
        <v>290</v>
      </c>
      <c r="C2413" s="272" t="s">
        <v>4239</v>
      </c>
      <c r="D2413" s="271" t="s">
        <v>1977</v>
      </c>
      <c r="E2413" s="273">
        <v>293.82</v>
      </c>
    </row>
    <row r="2414" spans="1:5" x14ac:dyDescent="0.2">
      <c r="A2414" s="271">
        <v>11694</v>
      </c>
      <c r="B2414" s="271" t="s">
        <v>290</v>
      </c>
      <c r="C2414" s="272" t="s">
        <v>4240</v>
      </c>
      <c r="D2414" s="271" t="s">
        <v>1977</v>
      </c>
      <c r="E2414" s="273">
        <v>1116.31</v>
      </c>
    </row>
    <row r="2415" spans="1:5" x14ac:dyDescent="0.2">
      <c r="A2415" s="271">
        <v>1030</v>
      </c>
      <c r="B2415" s="271" t="s">
        <v>290</v>
      </c>
      <c r="C2415" s="272" t="s">
        <v>4241</v>
      </c>
      <c r="D2415" s="271" t="s">
        <v>1977</v>
      </c>
      <c r="E2415" s="273">
        <v>50.5</v>
      </c>
    </row>
    <row r="2416" spans="1:5" x14ac:dyDescent="0.2">
      <c r="A2416" s="271">
        <v>11881</v>
      </c>
      <c r="B2416" s="271" t="s">
        <v>290</v>
      </c>
      <c r="C2416" s="272" t="s">
        <v>4242</v>
      </c>
      <c r="D2416" s="271" t="s">
        <v>1977</v>
      </c>
      <c r="E2416" s="273">
        <v>167.62</v>
      </c>
    </row>
    <row r="2417" spans="1:5" x14ac:dyDescent="0.2">
      <c r="A2417" s="271">
        <v>35277</v>
      </c>
      <c r="B2417" s="271" t="s">
        <v>290</v>
      </c>
      <c r="C2417" s="272" t="s">
        <v>4243</v>
      </c>
      <c r="D2417" s="271" t="s">
        <v>1977</v>
      </c>
      <c r="E2417" s="273">
        <v>392.99</v>
      </c>
    </row>
    <row r="2418" spans="1:5" x14ac:dyDescent="0.2">
      <c r="A2418" s="271">
        <v>10521</v>
      </c>
      <c r="B2418" s="271" t="s">
        <v>290</v>
      </c>
      <c r="C2418" s="272" t="s">
        <v>4244</v>
      </c>
      <c r="D2418" s="271" t="s">
        <v>1977</v>
      </c>
      <c r="E2418" s="273">
        <v>367.49</v>
      </c>
    </row>
    <row r="2419" spans="1:5" x14ac:dyDescent="0.2">
      <c r="A2419" s="271">
        <v>10885</v>
      </c>
      <c r="B2419" s="271" t="s">
        <v>290</v>
      </c>
      <c r="C2419" s="272" t="s">
        <v>4245</v>
      </c>
      <c r="D2419" s="271" t="s">
        <v>1977</v>
      </c>
      <c r="E2419" s="273">
        <v>464.84</v>
      </c>
    </row>
    <row r="2420" spans="1:5" x14ac:dyDescent="0.2">
      <c r="A2420" s="271">
        <v>20962</v>
      </c>
      <c r="B2420" s="271" t="s">
        <v>290</v>
      </c>
      <c r="C2420" s="272" t="s">
        <v>4246</v>
      </c>
      <c r="D2420" s="271" t="s">
        <v>1977</v>
      </c>
      <c r="E2420" s="273">
        <v>385</v>
      </c>
    </row>
    <row r="2421" spans="1:5" x14ac:dyDescent="0.2">
      <c r="A2421" s="271">
        <v>20963</v>
      </c>
      <c r="B2421" s="271" t="s">
        <v>290</v>
      </c>
      <c r="C2421" s="272" t="s">
        <v>4247</v>
      </c>
      <c r="D2421" s="271" t="s">
        <v>1977</v>
      </c>
      <c r="E2421" s="273">
        <v>470.31</v>
      </c>
    </row>
    <row r="2422" spans="1:5" x14ac:dyDescent="0.2">
      <c r="A2422" s="271">
        <v>34643</v>
      </c>
      <c r="B2422" s="271" t="s">
        <v>290</v>
      </c>
      <c r="C2422" s="272" t="s">
        <v>4248</v>
      </c>
      <c r="D2422" s="271" t="s">
        <v>1977</v>
      </c>
      <c r="E2422" s="273">
        <v>45.26</v>
      </c>
    </row>
    <row r="2423" spans="1:5" x14ac:dyDescent="0.2">
      <c r="A2423" s="271">
        <v>41480</v>
      </c>
      <c r="B2423" s="271" t="s">
        <v>290</v>
      </c>
      <c r="C2423" s="272" t="s">
        <v>4249</v>
      </c>
      <c r="D2423" s="271" t="s">
        <v>1977</v>
      </c>
      <c r="E2423" s="273">
        <v>52.47</v>
      </c>
    </row>
    <row r="2424" spans="1:5" x14ac:dyDescent="0.2">
      <c r="A2424" s="271">
        <v>41474</v>
      </c>
      <c r="B2424" s="271" t="s">
        <v>290</v>
      </c>
      <c r="C2424" s="272" t="s">
        <v>4250</v>
      </c>
      <c r="D2424" s="271" t="s">
        <v>1977</v>
      </c>
      <c r="E2424" s="273">
        <v>83.83</v>
      </c>
    </row>
    <row r="2425" spans="1:5" x14ac:dyDescent="0.2">
      <c r="A2425" s="271">
        <v>41475</v>
      </c>
      <c r="B2425" s="271" t="s">
        <v>290</v>
      </c>
      <c r="C2425" s="272" t="s">
        <v>4251</v>
      </c>
      <c r="D2425" s="271" t="s">
        <v>1977</v>
      </c>
      <c r="E2425" s="273">
        <v>71.52</v>
      </c>
    </row>
    <row r="2426" spans="1:5" x14ac:dyDescent="0.2">
      <c r="A2426" s="271">
        <v>41476</v>
      </c>
      <c r="B2426" s="271" t="s">
        <v>290</v>
      </c>
      <c r="C2426" s="272" t="s">
        <v>4252</v>
      </c>
      <c r="D2426" s="271" t="s">
        <v>1977</v>
      </c>
      <c r="E2426" s="273">
        <v>156.61000000000001</v>
      </c>
    </row>
    <row r="2427" spans="1:5" x14ac:dyDescent="0.2">
      <c r="A2427" s="271">
        <v>2555</v>
      </c>
      <c r="B2427" s="271" t="s">
        <v>290</v>
      </c>
      <c r="C2427" s="272" t="s">
        <v>4253</v>
      </c>
      <c r="D2427" s="271" t="s">
        <v>1977</v>
      </c>
      <c r="E2427" s="273">
        <v>1.33</v>
      </c>
    </row>
    <row r="2428" spans="1:5" x14ac:dyDescent="0.2">
      <c r="A2428" s="271">
        <v>2556</v>
      </c>
      <c r="B2428" s="271" t="s">
        <v>290</v>
      </c>
      <c r="C2428" s="272" t="s">
        <v>4254</v>
      </c>
      <c r="D2428" s="271" t="s">
        <v>1977</v>
      </c>
      <c r="E2428" s="273">
        <v>1.37</v>
      </c>
    </row>
    <row r="2429" spans="1:5" x14ac:dyDescent="0.2">
      <c r="A2429" s="271">
        <v>2557</v>
      </c>
      <c r="B2429" s="271" t="s">
        <v>290</v>
      </c>
      <c r="C2429" s="272" t="s">
        <v>4255</v>
      </c>
      <c r="D2429" s="271" t="s">
        <v>1977</v>
      </c>
      <c r="E2429" s="273">
        <v>2.9</v>
      </c>
    </row>
    <row r="2430" spans="1:5" x14ac:dyDescent="0.2">
      <c r="A2430" s="271">
        <v>10569</v>
      </c>
      <c r="B2430" s="271" t="s">
        <v>290</v>
      </c>
      <c r="C2430" s="272" t="s">
        <v>4256</v>
      </c>
      <c r="D2430" s="271" t="s">
        <v>1977</v>
      </c>
      <c r="E2430" s="273">
        <v>2.9</v>
      </c>
    </row>
    <row r="2431" spans="1:5" x14ac:dyDescent="0.2">
      <c r="A2431" s="271">
        <v>39810</v>
      </c>
      <c r="B2431" s="271" t="s">
        <v>290</v>
      </c>
      <c r="C2431" s="272" t="s">
        <v>4257</v>
      </c>
      <c r="D2431" s="271" t="s">
        <v>1977</v>
      </c>
      <c r="E2431" s="273">
        <v>37.31</v>
      </c>
    </row>
    <row r="2432" spans="1:5" x14ac:dyDescent="0.2">
      <c r="A2432" s="271">
        <v>39811</v>
      </c>
      <c r="B2432" s="271" t="s">
        <v>290</v>
      </c>
      <c r="C2432" s="272" t="s">
        <v>4258</v>
      </c>
      <c r="D2432" s="271" t="s">
        <v>1977</v>
      </c>
      <c r="E2432" s="273">
        <v>45.64</v>
      </c>
    </row>
    <row r="2433" spans="1:5" x14ac:dyDescent="0.2">
      <c r="A2433" s="271">
        <v>39812</v>
      </c>
      <c r="B2433" s="271" t="s">
        <v>290</v>
      </c>
      <c r="C2433" s="272" t="s">
        <v>4259</v>
      </c>
      <c r="D2433" s="271" t="s">
        <v>1977</v>
      </c>
      <c r="E2433" s="273">
        <v>75.040000000000006</v>
      </c>
    </row>
    <row r="2434" spans="1:5" x14ac:dyDescent="0.2">
      <c r="A2434" s="271">
        <v>43096</v>
      </c>
      <c r="B2434" s="271" t="s">
        <v>290</v>
      </c>
      <c r="C2434" s="272" t="s">
        <v>4260</v>
      </c>
      <c r="D2434" s="271" t="s">
        <v>1977</v>
      </c>
      <c r="E2434" s="273">
        <v>248.75</v>
      </c>
    </row>
    <row r="2435" spans="1:5" x14ac:dyDescent="0.2">
      <c r="A2435" s="271">
        <v>43102</v>
      </c>
      <c r="B2435" s="271" t="s">
        <v>290</v>
      </c>
      <c r="C2435" s="272" t="s">
        <v>4261</v>
      </c>
      <c r="D2435" s="271" t="s">
        <v>1977</v>
      </c>
      <c r="E2435" s="273">
        <v>151.25</v>
      </c>
    </row>
    <row r="2436" spans="1:5" x14ac:dyDescent="0.2">
      <c r="A2436" s="271">
        <v>43103</v>
      </c>
      <c r="B2436" s="271" t="s">
        <v>290</v>
      </c>
      <c r="C2436" s="272" t="s">
        <v>4262</v>
      </c>
      <c r="D2436" s="271" t="s">
        <v>1977</v>
      </c>
      <c r="E2436" s="273">
        <v>222.72</v>
      </c>
    </row>
    <row r="2437" spans="1:5" x14ac:dyDescent="0.2">
      <c r="A2437" s="271">
        <v>43098</v>
      </c>
      <c r="B2437" s="271" t="s">
        <v>290</v>
      </c>
      <c r="C2437" s="272" t="s">
        <v>4263</v>
      </c>
      <c r="D2437" s="271" t="s">
        <v>1977</v>
      </c>
      <c r="E2437" s="273">
        <v>84.26</v>
      </c>
    </row>
    <row r="2438" spans="1:5" x14ac:dyDescent="0.2">
      <c r="A2438" s="271">
        <v>43097</v>
      </c>
      <c r="B2438" s="271" t="s">
        <v>290</v>
      </c>
      <c r="C2438" s="272" t="s">
        <v>4264</v>
      </c>
      <c r="D2438" s="271" t="s">
        <v>1977</v>
      </c>
      <c r="E2438" s="273">
        <v>49.92</v>
      </c>
    </row>
    <row r="2439" spans="1:5" x14ac:dyDescent="0.2">
      <c r="A2439" s="271">
        <v>43104</v>
      </c>
      <c r="B2439" s="271" t="s">
        <v>290</v>
      </c>
      <c r="C2439" s="272" t="s">
        <v>4265</v>
      </c>
      <c r="D2439" s="271" t="s">
        <v>1977</v>
      </c>
      <c r="E2439" s="273">
        <v>590.49</v>
      </c>
    </row>
    <row r="2440" spans="1:5" x14ac:dyDescent="0.2">
      <c r="A2440" s="271">
        <v>39771</v>
      </c>
      <c r="B2440" s="271" t="s">
        <v>290</v>
      </c>
      <c r="C2440" s="272" t="s">
        <v>4266</v>
      </c>
      <c r="D2440" s="271" t="s">
        <v>1977</v>
      </c>
      <c r="E2440" s="273">
        <v>27.93</v>
      </c>
    </row>
    <row r="2441" spans="1:5" x14ac:dyDescent="0.2">
      <c r="A2441" s="271">
        <v>39772</v>
      </c>
      <c r="B2441" s="271" t="s">
        <v>290</v>
      </c>
      <c r="C2441" s="272" t="s">
        <v>4267</v>
      </c>
      <c r="D2441" s="271" t="s">
        <v>1977</v>
      </c>
      <c r="E2441" s="273">
        <v>54.9</v>
      </c>
    </row>
    <row r="2442" spans="1:5" x14ac:dyDescent="0.2">
      <c r="A2442" s="271">
        <v>39773</v>
      </c>
      <c r="B2442" s="271" t="s">
        <v>290</v>
      </c>
      <c r="C2442" s="272" t="s">
        <v>4268</v>
      </c>
      <c r="D2442" s="271" t="s">
        <v>1977</v>
      </c>
      <c r="E2442" s="273">
        <v>88.24</v>
      </c>
    </row>
    <row r="2443" spans="1:5" x14ac:dyDescent="0.2">
      <c r="A2443" s="271">
        <v>39774</v>
      </c>
      <c r="B2443" s="271" t="s">
        <v>290</v>
      </c>
      <c r="C2443" s="272" t="s">
        <v>4269</v>
      </c>
      <c r="D2443" s="271" t="s">
        <v>1977</v>
      </c>
      <c r="E2443" s="273">
        <v>131.97999999999999</v>
      </c>
    </row>
    <row r="2444" spans="1:5" x14ac:dyDescent="0.2">
      <c r="A2444" s="271">
        <v>39775</v>
      </c>
      <c r="B2444" s="271" t="s">
        <v>290</v>
      </c>
      <c r="C2444" s="272" t="s">
        <v>4270</v>
      </c>
      <c r="D2444" s="271" t="s">
        <v>1977</v>
      </c>
      <c r="E2444" s="273">
        <v>176.15</v>
      </c>
    </row>
    <row r="2445" spans="1:5" x14ac:dyDescent="0.2">
      <c r="A2445" s="271">
        <v>39776</v>
      </c>
      <c r="B2445" s="271" t="s">
        <v>290</v>
      </c>
      <c r="C2445" s="272" t="s">
        <v>4271</v>
      </c>
      <c r="D2445" s="271" t="s">
        <v>1977</v>
      </c>
      <c r="E2445" s="273">
        <v>212.88</v>
      </c>
    </row>
    <row r="2446" spans="1:5" x14ac:dyDescent="0.2">
      <c r="A2446" s="271">
        <v>39777</v>
      </c>
      <c r="B2446" s="271" t="s">
        <v>290</v>
      </c>
      <c r="C2446" s="272" t="s">
        <v>4272</v>
      </c>
      <c r="D2446" s="271" t="s">
        <v>1977</v>
      </c>
      <c r="E2446" s="273">
        <v>269.82</v>
      </c>
    </row>
    <row r="2447" spans="1:5" x14ac:dyDescent="0.2">
      <c r="A2447" s="271">
        <v>20254</v>
      </c>
      <c r="B2447" s="271" t="s">
        <v>290</v>
      </c>
      <c r="C2447" s="272" t="s">
        <v>4273</v>
      </c>
      <c r="D2447" s="271" t="s">
        <v>1977</v>
      </c>
      <c r="E2447" s="273">
        <v>19.579999999999998</v>
      </c>
    </row>
    <row r="2448" spans="1:5" x14ac:dyDescent="0.2">
      <c r="A2448" s="271">
        <v>20253</v>
      </c>
      <c r="B2448" s="271" t="s">
        <v>290</v>
      </c>
      <c r="C2448" s="272" t="s">
        <v>4274</v>
      </c>
      <c r="D2448" s="271" t="s">
        <v>1977</v>
      </c>
      <c r="E2448" s="273">
        <v>64.31</v>
      </c>
    </row>
    <row r="2449" spans="1:5" x14ac:dyDescent="0.2">
      <c r="A2449" s="271">
        <v>1872</v>
      </c>
      <c r="B2449" s="271" t="s">
        <v>290</v>
      </c>
      <c r="C2449" s="272" t="s">
        <v>4275</v>
      </c>
      <c r="D2449" s="271" t="s">
        <v>1977</v>
      </c>
      <c r="E2449" s="273">
        <v>2.5</v>
      </c>
    </row>
    <row r="2450" spans="1:5" x14ac:dyDescent="0.2">
      <c r="A2450" s="271">
        <v>1873</v>
      </c>
      <c r="B2450" s="271" t="s">
        <v>290</v>
      </c>
      <c r="C2450" s="272" t="s">
        <v>4276</v>
      </c>
      <c r="D2450" s="271" t="s">
        <v>1977</v>
      </c>
      <c r="E2450" s="273">
        <v>4.97</v>
      </c>
    </row>
    <row r="2451" spans="1:5" x14ac:dyDescent="0.2">
      <c r="A2451" s="271">
        <v>14055</v>
      </c>
      <c r="B2451" s="271" t="s">
        <v>290</v>
      </c>
      <c r="C2451" s="272" t="s">
        <v>4277</v>
      </c>
      <c r="D2451" s="271" t="s">
        <v>1977</v>
      </c>
      <c r="E2451" s="273">
        <v>587.66999999999996</v>
      </c>
    </row>
    <row r="2452" spans="1:5" x14ac:dyDescent="0.2">
      <c r="A2452" s="271">
        <v>11247</v>
      </c>
      <c r="B2452" s="271" t="s">
        <v>290</v>
      </c>
      <c r="C2452" s="272" t="s">
        <v>4278</v>
      </c>
      <c r="D2452" s="271" t="s">
        <v>1977</v>
      </c>
      <c r="E2452" s="273">
        <v>1236.58</v>
      </c>
    </row>
    <row r="2453" spans="1:5" x14ac:dyDescent="0.2">
      <c r="A2453" s="271">
        <v>11250</v>
      </c>
      <c r="B2453" s="271" t="s">
        <v>290</v>
      </c>
      <c r="C2453" s="272" t="s">
        <v>4279</v>
      </c>
      <c r="D2453" s="271" t="s">
        <v>1977</v>
      </c>
      <c r="E2453" s="273">
        <v>53.24</v>
      </c>
    </row>
    <row r="2454" spans="1:5" x14ac:dyDescent="0.2">
      <c r="A2454" s="271">
        <v>11249</v>
      </c>
      <c r="B2454" s="271" t="s">
        <v>290</v>
      </c>
      <c r="C2454" s="272" t="s">
        <v>4280</v>
      </c>
      <c r="D2454" s="271" t="s">
        <v>1977</v>
      </c>
      <c r="E2454" s="273">
        <v>2415.4699999999998</v>
      </c>
    </row>
    <row r="2455" spans="1:5" x14ac:dyDescent="0.2">
      <c r="A2455" s="271">
        <v>11251</v>
      </c>
      <c r="B2455" s="271" t="s">
        <v>290</v>
      </c>
      <c r="C2455" s="272" t="s">
        <v>4281</v>
      </c>
      <c r="D2455" s="271" t="s">
        <v>1977</v>
      </c>
      <c r="E2455" s="273">
        <v>117.92</v>
      </c>
    </row>
    <row r="2456" spans="1:5" x14ac:dyDescent="0.2">
      <c r="A2456" s="271">
        <v>11253</v>
      </c>
      <c r="B2456" s="271" t="s">
        <v>290</v>
      </c>
      <c r="C2456" s="272" t="s">
        <v>4282</v>
      </c>
      <c r="D2456" s="271" t="s">
        <v>1977</v>
      </c>
      <c r="E2456" s="273">
        <v>195.41</v>
      </c>
    </row>
    <row r="2457" spans="1:5" x14ac:dyDescent="0.2">
      <c r="A2457" s="271">
        <v>11255</v>
      </c>
      <c r="B2457" s="271" t="s">
        <v>290</v>
      </c>
      <c r="C2457" s="272" t="s">
        <v>4283</v>
      </c>
      <c r="D2457" s="271" t="s">
        <v>1977</v>
      </c>
      <c r="E2457" s="273">
        <v>292.13</v>
      </c>
    </row>
    <row r="2458" spans="1:5" x14ac:dyDescent="0.2">
      <c r="A2458" s="271">
        <v>11256</v>
      </c>
      <c r="B2458" s="271" t="s">
        <v>290</v>
      </c>
      <c r="C2458" s="272" t="s">
        <v>4284</v>
      </c>
      <c r="D2458" s="271" t="s">
        <v>1977</v>
      </c>
      <c r="E2458" s="273">
        <v>365.92</v>
      </c>
    </row>
    <row r="2459" spans="1:5" x14ac:dyDescent="0.2">
      <c r="A2459" s="271">
        <v>39693</v>
      </c>
      <c r="B2459" s="271" t="s">
        <v>290</v>
      </c>
      <c r="C2459" s="272" t="s">
        <v>4285</v>
      </c>
      <c r="D2459" s="271" t="s">
        <v>1977</v>
      </c>
      <c r="E2459" s="273">
        <v>2298.1799999999998</v>
      </c>
    </row>
    <row r="2460" spans="1:5" x14ac:dyDescent="0.2">
      <c r="A2460" s="271">
        <v>39692</v>
      </c>
      <c r="B2460" s="271" t="s">
        <v>290</v>
      </c>
      <c r="C2460" s="272" t="s">
        <v>4286</v>
      </c>
      <c r="D2460" s="271" t="s">
        <v>1977</v>
      </c>
      <c r="E2460" s="273">
        <v>735.36</v>
      </c>
    </row>
    <row r="2461" spans="1:5" x14ac:dyDescent="0.2">
      <c r="A2461" s="271">
        <v>1062</v>
      </c>
      <c r="B2461" s="271" t="s">
        <v>290</v>
      </c>
      <c r="C2461" s="272" t="s">
        <v>4287</v>
      </c>
      <c r="D2461" s="271" t="s">
        <v>1977</v>
      </c>
      <c r="E2461" s="273">
        <v>233.05</v>
      </c>
    </row>
    <row r="2462" spans="1:5" x14ac:dyDescent="0.2">
      <c r="A2462" s="271">
        <v>39686</v>
      </c>
      <c r="B2462" s="271" t="s">
        <v>290</v>
      </c>
      <c r="C2462" s="272" t="s">
        <v>4288</v>
      </c>
      <c r="D2462" s="271" t="s">
        <v>1977</v>
      </c>
      <c r="E2462" s="273">
        <v>377.35</v>
      </c>
    </row>
    <row r="2463" spans="1:5" x14ac:dyDescent="0.2">
      <c r="A2463" s="271">
        <v>43095</v>
      </c>
      <c r="B2463" s="271" t="s">
        <v>290</v>
      </c>
      <c r="C2463" s="272" t="s">
        <v>4289</v>
      </c>
      <c r="D2463" s="271" t="s">
        <v>1977</v>
      </c>
      <c r="E2463" s="273">
        <v>163.91</v>
      </c>
    </row>
    <row r="2464" spans="1:5" x14ac:dyDescent="0.2">
      <c r="A2464" s="271">
        <v>1871</v>
      </c>
      <c r="B2464" s="271" t="s">
        <v>290</v>
      </c>
      <c r="C2464" s="272" t="s">
        <v>4290</v>
      </c>
      <c r="D2464" s="271" t="s">
        <v>1977</v>
      </c>
      <c r="E2464" s="273">
        <v>4.47</v>
      </c>
    </row>
    <row r="2465" spans="1:5" x14ac:dyDescent="0.2">
      <c r="A2465" s="271">
        <v>12001</v>
      </c>
      <c r="B2465" s="271" t="s">
        <v>290</v>
      </c>
      <c r="C2465" s="272" t="s">
        <v>4291</v>
      </c>
      <c r="D2465" s="271" t="s">
        <v>1977</v>
      </c>
      <c r="E2465" s="273">
        <v>6.46</v>
      </c>
    </row>
    <row r="2466" spans="1:5" x14ac:dyDescent="0.2">
      <c r="A2466" s="271">
        <v>11882</v>
      </c>
      <c r="B2466" s="271" t="s">
        <v>290</v>
      </c>
      <c r="C2466" s="272" t="s">
        <v>4292</v>
      </c>
      <c r="D2466" s="271" t="s">
        <v>1977</v>
      </c>
      <c r="E2466" s="273">
        <v>120.29</v>
      </c>
    </row>
    <row r="2467" spans="1:5" x14ac:dyDescent="0.2">
      <c r="A2467" s="271">
        <v>1068</v>
      </c>
      <c r="B2467" s="271" t="s">
        <v>290</v>
      </c>
      <c r="C2467" s="272" t="s">
        <v>4293</v>
      </c>
      <c r="D2467" s="271" t="s">
        <v>1977</v>
      </c>
      <c r="E2467" s="273">
        <v>1537.2</v>
      </c>
    </row>
    <row r="2468" spans="1:5" x14ac:dyDescent="0.2">
      <c r="A2468" s="271">
        <v>39690</v>
      </c>
      <c r="B2468" s="271" t="s">
        <v>290</v>
      </c>
      <c r="C2468" s="272" t="s">
        <v>4294</v>
      </c>
      <c r="D2468" s="271" t="s">
        <v>1977</v>
      </c>
      <c r="E2468" s="273">
        <v>2578.92</v>
      </c>
    </row>
    <row r="2469" spans="1:5" x14ac:dyDescent="0.2">
      <c r="A2469" s="271">
        <v>39691</v>
      </c>
      <c r="B2469" s="271" t="s">
        <v>290</v>
      </c>
      <c r="C2469" s="272" t="s">
        <v>4295</v>
      </c>
      <c r="D2469" s="271" t="s">
        <v>1977</v>
      </c>
      <c r="E2469" s="273">
        <v>3243.56</v>
      </c>
    </row>
    <row r="2470" spans="1:5" x14ac:dyDescent="0.2">
      <c r="A2470" s="271">
        <v>39808</v>
      </c>
      <c r="B2470" s="271" t="s">
        <v>290</v>
      </c>
      <c r="C2470" s="272" t="s">
        <v>4296</v>
      </c>
      <c r="D2470" s="271" t="s">
        <v>1977</v>
      </c>
      <c r="E2470" s="273">
        <v>85.57</v>
      </c>
    </row>
    <row r="2471" spans="1:5" x14ac:dyDescent="0.2">
      <c r="A2471" s="271">
        <v>39809</v>
      </c>
      <c r="B2471" s="271" t="s">
        <v>290</v>
      </c>
      <c r="C2471" s="272" t="s">
        <v>4297</v>
      </c>
      <c r="D2471" s="271" t="s">
        <v>1977</v>
      </c>
      <c r="E2471" s="273">
        <v>202.97</v>
      </c>
    </row>
    <row r="2472" spans="1:5" x14ac:dyDescent="0.2">
      <c r="A2472" s="271">
        <v>43439</v>
      </c>
      <c r="B2472" s="271" t="s">
        <v>290</v>
      </c>
      <c r="C2472" s="272" t="s">
        <v>4298</v>
      </c>
      <c r="D2472" s="271" t="s">
        <v>1977</v>
      </c>
      <c r="E2472" s="273">
        <v>552.17999999999995</v>
      </c>
    </row>
    <row r="2473" spans="1:5" x14ac:dyDescent="0.2">
      <c r="A2473" s="271">
        <v>5103</v>
      </c>
      <c r="B2473" s="271" t="s">
        <v>290</v>
      </c>
      <c r="C2473" s="272" t="s">
        <v>4299</v>
      </c>
      <c r="D2473" s="271" t="s">
        <v>1977</v>
      </c>
      <c r="E2473" s="273">
        <v>24.88</v>
      </c>
    </row>
    <row r="2474" spans="1:5" x14ac:dyDescent="0.2">
      <c r="A2474" s="271">
        <v>11880</v>
      </c>
      <c r="B2474" s="271" t="s">
        <v>290</v>
      </c>
      <c r="C2474" s="272" t="s">
        <v>4300</v>
      </c>
      <c r="D2474" s="271" t="s">
        <v>1977</v>
      </c>
      <c r="E2474" s="273">
        <v>104.64</v>
      </c>
    </row>
    <row r="2475" spans="1:5" x14ac:dyDescent="0.2">
      <c r="A2475" s="271">
        <v>11714</v>
      </c>
      <c r="B2475" s="271" t="s">
        <v>290</v>
      </c>
      <c r="C2475" s="272" t="s">
        <v>4301</v>
      </c>
      <c r="D2475" s="271" t="s">
        <v>1977</v>
      </c>
      <c r="E2475" s="273">
        <v>71.290000000000006</v>
      </c>
    </row>
    <row r="2476" spans="1:5" x14ac:dyDescent="0.2">
      <c r="A2476" s="271">
        <v>11712</v>
      </c>
      <c r="B2476" s="271" t="s">
        <v>290</v>
      </c>
      <c r="C2476" s="272" t="s">
        <v>4302</v>
      </c>
      <c r="D2476" s="271" t="s">
        <v>1977</v>
      </c>
      <c r="E2476" s="273">
        <v>46.55</v>
      </c>
    </row>
    <row r="2477" spans="1:5" x14ac:dyDescent="0.2">
      <c r="A2477" s="271">
        <v>11717</v>
      </c>
      <c r="B2477" s="271" t="s">
        <v>290</v>
      </c>
      <c r="C2477" s="272" t="s">
        <v>4303</v>
      </c>
      <c r="D2477" s="271" t="s">
        <v>1977</v>
      </c>
      <c r="E2477" s="273">
        <v>56.11</v>
      </c>
    </row>
    <row r="2478" spans="1:5" x14ac:dyDescent="0.2">
      <c r="A2478" s="271">
        <v>1106</v>
      </c>
      <c r="B2478" s="271" t="s">
        <v>290</v>
      </c>
      <c r="C2478" s="272" t="s">
        <v>4304</v>
      </c>
      <c r="D2478" s="271" t="s">
        <v>1982</v>
      </c>
      <c r="E2478" s="273">
        <v>1.25</v>
      </c>
    </row>
    <row r="2479" spans="1:5" x14ac:dyDescent="0.2">
      <c r="A2479" s="271">
        <v>11161</v>
      </c>
      <c r="B2479" s="271" t="s">
        <v>290</v>
      </c>
      <c r="C2479" s="272" t="s">
        <v>4305</v>
      </c>
      <c r="D2479" s="271" t="s">
        <v>1982</v>
      </c>
      <c r="E2479" s="273">
        <v>2.09</v>
      </c>
    </row>
    <row r="2480" spans="1:5" x14ac:dyDescent="0.2">
      <c r="A2480" s="271">
        <v>1107</v>
      </c>
      <c r="B2480" s="271" t="s">
        <v>290</v>
      </c>
      <c r="C2480" s="272" t="s">
        <v>4306</v>
      </c>
      <c r="D2480" s="271" t="s">
        <v>1982</v>
      </c>
      <c r="E2480" s="273">
        <v>1.06</v>
      </c>
    </row>
    <row r="2481" spans="1:5" x14ac:dyDescent="0.2">
      <c r="A2481" s="271">
        <v>44479</v>
      </c>
      <c r="B2481" s="271" t="s">
        <v>290</v>
      </c>
      <c r="C2481" s="272" t="s">
        <v>4307</v>
      </c>
      <c r="D2481" s="271" t="s">
        <v>1982</v>
      </c>
      <c r="E2481" s="273">
        <v>0.21</v>
      </c>
    </row>
    <row r="2482" spans="1:5" x14ac:dyDescent="0.2">
      <c r="A2482" s="271">
        <v>4759</v>
      </c>
      <c r="B2482" s="271" t="s">
        <v>290</v>
      </c>
      <c r="C2482" s="272" t="s">
        <v>4308</v>
      </c>
      <c r="D2482" s="271" t="s">
        <v>1924</v>
      </c>
      <c r="E2482" s="273">
        <v>19.45</v>
      </c>
    </row>
    <row r="2483" spans="1:5" x14ac:dyDescent="0.2">
      <c r="A2483" s="271">
        <v>41068</v>
      </c>
      <c r="B2483" s="271" t="s">
        <v>290</v>
      </c>
      <c r="C2483" s="272" t="s">
        <v>4309</v>
      </c>
      <c r="D2483" s="271" t="s">
        <v>1959</v>
      </c>
      <c r="E2483" s="273">
        <v>3415.64</v>
      </c>
    </row>
    <row r="2484" spans="1:5" x14ac:dyDescent="0.2">
      <c r="A2484" s="271">
        <v>12618</v>
      </c>
      <c r="B2484" s="271" t="s">
        <v>290</v>
      </c>
      <c r="C2484" s="272" t="s">
        <v>4310</v>
      </c>
      <c r="D2484" s="271" t="s">
        <v>1977</v>
      </c>
      <c r="E2484" s="273">
        <v>218.47</v>
      </c>
    </row>
    <row r="2485" spans="1:5" x14ac:dyDescent="0.2">
      <c r="A2485" s="271">
        <v>1108</v>
      </c>
      <c r="B2485" s="271" t="s">
        <v>290</v>
      </c>
      <c r="C2485" s="272" t="s">
        <v>4311</v>
      </c>
      <c r="D2485" s="271" t="s">
        <v>2014</v>
      </c>
      <c r="E2485" s="273">
        <v>25.06</v>
      </c>
    </row>
    <row r="2486" spans="1:5" x14ac:dyDescent="0.2">
      <c r="A2486" s="271">
        <v>1117</v>
      </c>
      <c r="B2486" s="271" t="s">
        <v>290</v>
      </c>
      <c r="C2486" s="272" t="s">
        <v>4312</v>
      </c>
      <c r="D2486" s="271" t="s">
        <v>2014</v>
      </c>
      <c r="E2486" s="273">
        <v>25.26</v>
      </c>
    </row>
    <row r="2487" spans="1:5" x14ac:dyDescent="0.2">
      <c r="A2487" s="271">
        <v>1118</v>
      </c>
      <c r="B2487" s="271" t="s">
        <v>290</v>
      </c>
      <c r="C2487" s="272" t="s">
        <v>4313</v>
      </c>
      <c r="D2487" s="271" t="s">
        <v>2014</v>
      </c>
      <c r="E2487" s="273">
        <v>29.86</v>
      </c>
    </row>
    <row r="2488" spans="1:5" x14ac:dyDescent="0.2">
      <c r="A2488" s="271">
        <v>1110</v>
      </c>
      <c r="B2488" s="271" t="s">
        <v>290</v>
      </c>
      <c r="C2488" s="272" t="s">
        <v>4314</v>
      </c>
      <c r="D2488" s="271" t="s">
        <v>2014</v>
      </c>
      <c r="E2488" s="273">
        <v>29.86</v>
      </c>
    </row>
    <row r="2489" spans="1:5" x14ac:dyDescent="0.2">
      <c r="A2489" s="271">
        <v>40784</v>
      </c>
      <c r="B2489" s="271" t="s">
        <v>290</v>
      </c>
      <c r="C2489" s="272" t="s">
        <v>4315</v>
      </c>
      <c r="D2489" s="271" t="s">
        <v>2014</v>
      </c>
      <c r="E2489" s="273">
        <v>82.36</v>
      </c>
    </row>
    <row r="2490" spans="1:5" x14ac:dyDescent="0.2">
      <c r="A2490" s="271">
        <v>40782</v>
      </c>
      <c r="B2490" s="271" t="s">
        <v>290</v>
      </c>
      <c r="C2490" s="272" t="s">
        <v>4316</v>
      </c>
      <c r="D2490" s="271" t="s">
        <v>2014</v>
      </c>
      <c r="E2490" s="273">
        <v>32.32</v>
      </c>
    </row>
    <row r="2491" spans="1:5" x14ac:dyDescent="0.2">
      <c r="A2491" s="271">
        <v>40783</v>
      </c>
      <c r="B2491" s="271" t="s">
        <v>290</v>
      </c>
      <c r="C2491" s="272" t="s">
        <v>4317</v>
      </c>
      <c r="D2491" s="271" t="s">
        <v>2014</v>
      </c>
      <c r="E2491" s="273">
        <v>42.1</v>
      </c>
    </row>
    <row r="2492" spans="1:5" x14ac:dyDescent="0.2">
      <c r="A2492" s="271">
        <v>1109</v>
      </c>
      <c r="B2492" s="271" t="s">
        <v>290</v>
      </c>
      <c r="C2492" s="272" t="s">
        <v>4318</v>
      </c>
      <c r="D2492" s="271" t="s">
        <v>2014</v>
      </c>
      <c r="E2492" s="273">
        <v>25.06</v>
      </c>
    </row>
    <row r="2493" spans="1:5" x14ac:dyDescent="0.2">
      <c r="A2493" s="271">
        <v>1119</v>
      </c>
      <c r="B2493" s="271" t="s">
        <v>290</v>
      </c>
      <c r="C2493" s="272" t="s">
        <v>4319</v>
      </c>
      <c r="D2493" s="271" t="s">
        <v>2014</v>
      </c>
      <c r="E2493" s="273">
        <v>16.16</v>
      </c>
    </row>
    <row r="2494" spans="1:5" x14ac:dyDescent="0.2">
      <c r="A2494" s="271">
        <v>13115</v>
      </c>
      <c r="B2494" s="271" t="s">
        <v>290</v>
      </c>
      <c r="C2494" s="272" t="s">
        <v>4320</v>
      </c>
      <c r="D2494" s="271" t="s">
        <v>2014</v>
      </c>
      <c r="E2494" s="273">
        <v>32.43</v>
      </c>
    </row>
    <row r="2495" spans="1:5" x14ac:dyDescent="0.2">
      <c r="A2495" s="271">
        <v>10541</v>
      </c>
      <c r="B2495" s="271" t="s">
        <v>290</v>
      </c>
      <c r="C2495" s="272" t="s">
        <v>4321</v>
      </c>
      <c r="D2495" s="271" t="s">
        <v>2014</v>
      </c>
      <c r="E2495" s="273">
        <v>39.630000000000003</v>
      </c>
    </row>
    <row r="2496" spans="1:5" x14ac:dyDescent="0.2">
      <c r="A2496" s="271">
        <v>10542</v>
      </c>
      <c r="B2496" s="271" t="s">
        <v>290</v>
      </c>
      <c r="C2496" s="272" t="s">
        <v>4322</v>
      </c>
      <c r="D2496" s="271" t="s">
        <v>2014</v>
      </c>
      <c r="E2496" s="273">
        <v>51.82</v>
      </c>
    </row>
    <row r="2497" spans="1:5" x14ac:dyDescent="0.2">
      <c r="A2497" s="271">
        <v>10543</v>
      </c>
      <c r="B2497" s="271" t="s">
        <v>290</v>
      </c>
      <c r="C2497" s="272" t="s">
        <v>4323</v>
      </c>
      <c r="D2497" s="271" t="s">
        <v>2014</v>
      </c>
      <c r="E2497" s="273">
        <v>84.08</v>
      </c>
    </row>
    <row r="2498" spans="1:5" x14ac:dyDescent="0.2">
      <c r="A2498" s="271">
        <v>10544</v>
      </c>
      <c r="B2498" s="271" t="s">
        <v>290</v>
      </c>
      <c r="C2498" s="272" t="s">
        <v>4324</v>
      </c>
      <c r="D2498" s="271" t="s">
        <v>2014</v>
      </c>
      <c r="E2498" s="273">
        <v>108.75</v>
      </c>
    </row>
    <row r="2499" spans="1:5" x14ac:dyDescent="0.2">
      <c r="A2499" s="271">
        <v>10545</v>
      </c>
      <c r="B2499" s="271" t="s">
        <v>290</v>
      </c>
      <c r="C2499" s="272" t="s">
        <v>4325</v>
      </c>
      <c r="D2499" s="271" t="s">
        <v>2014</v>
      </c>
      <c r="E2499" s="273">
        <v>203.24</v>
      </c>
    </row>
    <row r="2500" spans="1:5" x14ac:dyDescent="0.2">
      <c r="A2500" s="271">
        <v>38365</v>
      </c>
      <c r="B2500" s="271" t="s">
        <v>290</v>
      </c>
      <c r="C2500" s="272" t="s">
        <v>4326</v>
      </c>
      <c r="D2500" s="271" t="s">
        <v>2012</v>
      </c>
      <c r="E2500" s="273">
        <v>2.19</v>
      </c>
    </row>
    <row r="2501" spans="1:5" x14ac:dyDescent="0.2">
      <c r="A2501" s="271">
        <v>44056</v>
      </c>
      <c r="B2501" s="271" t="s">
        <v>290</v>
      </c>
      <c r="C2501" s="272" t="s">
        <v>4327</v>
      </c>
      <c r="D2501" s="271" t="s">
        <v>1977</v>
      </c>
      <c r="E2501" s="273"/>
    </row>
    <row r="2502" spans="1:5" x14ac:dyDescent="0.2">
      <c r="A2502" s="271">
        <v>44057</v>
      </c>
      <c r="B2502" s="271" t="s">
        <v>290</v>
      </c>
      <c r="C2502" s="272" t="s">
        <v>3358</v>
      </c>
      <c r="D2502" s="271" t="s">
        <v>1977</v>
      </c>
      <c r="E2502" s="273"/>
    </row>
    <row r="2503" spans="1:5" x14ac:dyDescent="0.2">
      <c r="A2503" s="271">
        <v>37754</v>
      </c>
      <c r="B2503" s="271" t="s">
        <v>290</v>
      </c>
      <c r="C2503" s="272" t="s">
        <v>4328</v>
      </c>
      <c r="D2503" s="271" t="s">
        <v>1977</v>
      </c>
      <c r="E2503" s="273"/>
    </row>
    <row r="2504" spans="1:5" x14ac:dyDescent="0.2">
      <c r="A2504" s="271">
        <v>37757</v>
      </c>
      <c r="B2504" s="271" t="s">
        <v>290</v>
      </c>
      <c r="C2504" s="272" t="s">
        <v>4329</v>
      </c>
      <c r="D2504" s="271" t="s">
        <v>1977</v>
      </c>
      <c r="E2504" s="273"/>
    </row>
    <row r="2505" spans="1:5" x14ac:dyDescent="0.2">
      <c r="A2505" s="271">
        <v>44058</v>
      </c>
      <c r="B2505" s="271" t="s">
        <v>290</v>
      </c>
      <c r="C2505" s="272" t="s">
        <v>4330</v>
      </c>
      <c r="D2505" s="271" t="s">
        <v>1977</v>
      </c>
      <c r="E2505" s="273"/>
    </row>
    <row r="2506" spans="1:5" x14ac:dyDescent="0.2">
      <c r="A2506" s="271">
        <v>37752</v>
      </c>
      <c r="B2506" s="271" t="s">
        <v>290</v>
      </c>
      <c r="C2506" s="272" t="s">
        <v>4331</v>
      </c>
      <c r="D2506" s="271" t="s">
        <v>1977</v>
      </c>
      <c r="E2506" s="273"/>
    </row>
    <row r="2507" spans="1:5" x14ac:dyDescent="0.2">
      <c r="A2507" s="271">
        <v>44059</v>
      </c>
      <c r="B2507" s="271" t="s">
        <v>290</v>
      </c>
      <c r="C2507" s="272" t="s">
        <v>4332</v>
      </c>
      <c r="D2507" s="271" t="s">
        <v>1977</v>
      </c>
      <c r="E2507" s="273"/>
    </row>
    <row r="2508" spans="1:5" x14ac:dyDescent="0.2">
      <c r="A2508" s="271">
        <v>37750</v>
      </c>
      <c r="B2508" s="271" t="s">
        <v>290</v>
      </c>
      <c r="C2508" s="272" t="s">
        <v>4333</v>
      </c>
      <c r="D2508" s="271" t="s">
        <v>1977</v>
      </c>
      <c r="E2508" s="273"/>
    </row>
    <row r="2509" spans="1:5" x14ac:dyDescent="0.2">
      <c r="A2509" s="271">
        <v>37758</v>
      </c>
      <c r="B2509" s="271" t="s">
        <v>290</v>
      </c>
      <c r="C2509" s="272" t="s">
        <v>4334</v>
      </c>
      <c r="D2509" s="271" t="s">
        <v>1977</v>
      </c>
      <c r="E2509" s="273"/>
    </row>
    <row r="2510" spans="1:5" x14ac:dyDescent="0.2">
      <c r="A2510" s="271">
        <v>44060</v>
      </c>
      <c r="B2510" s="271" t="s">
        <v>290</v>
      </c>
      <c r="C2510" s="272" t="s">
        <v>4335</v>
      </c>
      <c r="D2510" s="271" t="s">
        <v>1977</v>
      </c>
      <c r="E2510" s="273"/>
    </row>
    <row r="2511" spans="1:5" x14ac:dyDescent="0.2">
      <c r="A2511" s="271">
        <v>37749</v>
      </c>
      <c r="B2511" s="271" t="s">
        <v>290</v>
      </c>
      <c r="C2511" s="272" t="s">
        <v>4336</v>
      </c>
      <c r="D2511" s="271" t="s">
        <v>1977</v>
      </c>
      <c r="E2511" s="273"/>
    </row>
    <row r="2512" spans="1:5" x14ac:dyDescent="0.2">
      <c r="A2512" s="271">
        <v>44061</v>
      </c>
      <c r="B2512" s="271" t="s">
        <v>290</v>
      </c>
      <c r="C2512" s="272" t="s">
        <v>4337</v>
      </c>
      <c r="D2512" s="271" t="s">
        <v>1977</v>
      </c>
      <c r="E2512" s="273"/>
    </row>
    <row r="2513" spans="1:5" x14ac:dyDescent="0.2">
      <c r="A2513" s="271">
        <v>1159</v>
      </c>
      <c r="B2513" s="271" t="s">
        <v>290</v>
      </c>
      <c r="C2513" s="272" t="s">
        <v>4338</v>
      </c>
      <c r="D2513" s="271" t="s">
        <v>1977</v>
      </c>
      <c r="E2513" s="273">
        <v>278241.67</v>
      </c>
    </row>
    <row r="2514" spans="1:5" x14ac:dyDescent="0.2">
      <c r="A2514" s="271">
        <v>12114</v>
      </c>
      <c r="B2514" s="271" t="s">
        <v>290</v>
      </c>
      <c r="C2514" s="272" t="s">
        <v>4339</v>
      </c>
      <c r="D2514" s="271" t="s">
        <v>1977</v>
      </c>
      <c r="E2514" s="273">
        <v>166.63</v>
      </c>
    </row>
    <row r="2515" spans="1:5" x14ac:dyDescent="0.2">
      <c r="A2515" s="271">
        <v>38106</v>
      </c>
      <c r="B2515" s="271" t="s">
        <v>290</v>
      </c>
      <c r="C2515" s="272" t="s">
        <v>4340</v>
      </c>
      <c r="D2515" s="271" t="s">
        <v>1977</v>
      </c>
      <c r="E2515" s="273">
        <v>22.64</v>
      </c>
    </row>
    <row r="2516" spans="1:5" x14ac:dyDescent="0.2">
      <c r="A2516" s="271">
        <v>38085</v>
      </c>
      <c r="B2516" s="271" t="s">
        <v>290</v>
      </c>
      <c r="C2516" s="272" t="s">
        <v>4341</v>
      </c>
      <c r="D2516" s="271" t="s">
        <v>1977</v>
      </c>
      <c r="E2516" s="273">
        <v>26.75</v>
      </c>
    </row>
    <row r="2517" spans="1:5" x14ac:dyDescent="0.2">
      <c r="A2517" s="271">
        <v>659</v>
      </c>
      <c r="B2517" s="271" t="s">
        <v>290</v>
      </c>
      <c r="C2517" s="272" t="s">
        <v>4342</v>
      </c>
      <c r="D2517" s="271" t="s">
        <v>1977</v>
      </c>
      <c r="E2517" s="273">
        <v>2.86</v>
      </c>
    </row>
    <row r="2518" spans="1:5" x14ac:dyDescent="0.2">
      <c r="A2518" s="271">
        <v>660</v>
      </c>
      <c r="B2518" s="271" t="s">
        <v>290</v>
      </c>
      <c r="C2518" s="272" t="s">
        <v>4343</v>
      </c>
      <c r="D2518" s="271" t="s">
        <v>1977</v>
      </c>
      <c r="E2518" s="273">
        <v>3.43</v>
      </c>
    </row>
    <row r="2519" spans="1:5" x14ac:dyDescent="0.2">
      <c r="A2519" s="271">
        <v>658</v>
      </c>
      <c r="B2519" s="271" t="s">
        <v>290</v>
      </c>
      <c r="C2519" s="272" t="s">
        <v>4344</v>
      </c>
      <c r="D2519" s="271" t="s">
        <v>1977</v>
      </c>
      <c r="E2519" s="273">
        <v>1.94</v>
      </c>
    </row>
    <row r="2520" spans="1:5" x14ac:dyDescent="0.2">
      <c r="A2520" s="271">
        <v>38599</v>
      </c>
      <c r="B2520" s="271" t="s">
        <v>290</v>
      </c>
      <c r="C2520" s="272" t="s">
        <v>4345</v>
      </c>
      <c r="D2520" s="271" t="s">
        <v>1977</v>
      </c>
      <c r="E2520" s="273">
        <v>5.96</v>
      </c>
    </row>
    <row r="2521" spans="1:5" x14ac:dyDescent="0.2">
      <c r="A2521" s="271">
        <v>38596</v>
      </c>
      <c r="B2521" s="271" t="s">
        <v>290</v>
      </c>
      <c r="C2521" s="272" t="s">
        <v>4346</v>
      </c>
      <c r="D2521" s="271" t="s">
        <v>1977</v>
      </c>
      <c r="E2521" s="273">
        <v>4.95</v>
      </c>
    </row>
    <row r="2522" spans="1:5" x14ac:dyDescent="0.2">
      <c r="A2522" s="271">
        <v>38600</v>
      </c>
      <c r="B2522" s="271" t="s">
        <v>290</v>
      </c>
      <c r="C2522" s="272" t="s">
        <v>4347</v>
      </c>
      <c r="D2522" s="271" t="s">
        <v>1977</v>
      </c>
      <c r="E2522" s="273">
        <v>6.32</v>
      </c>
    </row>
    <row r="2523" spans="1:5" x14ac:dyDescent="0.2">
      <c r="A2523" s="271">
        <v>38597</v>
      </c>
      <c r="B2523" s="271" t="s">
        <v>290</v>
      </c>
      <c r="C2523" s="272" t="s">
        <v>4348</v>
      </c>
      <c r="D2523" s="271" t="s">
        <v>1977</v>
      </c>
      <c r="E2523" s="273">
        <v>4.9800000000000004</v>
      </c>
    </row>
    <row r="2524" spans="1:5" x14ac:dyDescent="0.2">
      <c r="A2524" s="271">
        <v>38548</v>
      </c>
      <c r="B2524" s="271" t="s">
        <v>290</v>
      </c>
      <c r="C2524" s="272" t="s">
        <v>4349</v>
      </c>
      <c r="D2524" s="271" t="s">
        <v>1977</v>
      </c>
      <c r="E2524" s="273">
        <v>1.41</v>
      </c>
    </row>
    <row r="2525" spans="1:5" x14ac:dyDescent="0.2">
      <c r="A2525" s="271">
        <v>34649</v>
      </c>
      <c r="B2525" s="271" t="s">
        <v>290</v>
      </c>
      <c r="C2525" s="272" t="s">
        <v>4350</v>
      </c>
      <c r="D2525" s="271" t="s">
        <v>1977</v>
      </c>
      <c r="E2525" s="273">
        <v>2.0699999999999998</v>
      </c>
    </row>
    <row r="2526" spans="1:5" x14ac:dyDescent="0.2">
      <c r="A2526" s="271">
        <v>34655</v>
      </c>
      <c r="B2526" s="271" t="s">
        <v>290</v>
      </c>
      <c r="C2526" s="272" t="s">
        <v>4351</v>
      </c>
      <c r="D2526" s="271" t="s">
        <v>1977</v>
      </c>
      <c r="E2526" s="273">
        <v>3.04</v>
      </c>
    </row>
    <row r="2527" spans="1:5" x14ac:dyDescent="0.2">
      <c r="A2527" s="271">
        <v>40607</v>
      </c>
      <c r="B2527" s="271" t="s">
        <v>290</v>
      </c>
      <c r="C2527" s="272" t="s">
        <v>4352</v>
      </c>
      <c r="D2527" s="271" t="s">
        <v>1977</v>
      </c>
      <c r="E2527" s="273">
        <v>5.64</v>
      </c>
    </row>
    <row r="2528" spans="1:5" x14ac:dyDescent="0.2">
      <c r="A2528" s="271">
        <v>567</v>
      </c>
      <c r="B2528" s="271" t="s">
        <v>290</v>
      </c>
      <c r="C2528" s="272" t="s">
        <v>4353</v>
      </c>
      <c r="D2528" s="271" t="s">
        <v>2014</v>
      </c>
      <c r="E2528" s="273">
        <v>12.91</v>
      </c>
    </row>
    <row r="2529" spans="1:5" x14ac:dyDescent="0.2">
      <c r="A2529" s="271">
        <v>574</v>
      </c>
      <c r="B2529" s="271" t="s">
        <v>290</v>
      </c>
      <c r="C2529" s="272" t="s">
        <v>4354</v>
      </c>
      <c r="D2529" s="271" t="s">
        <v>2014</v>
      </c>
      <c r="E2529" s="273">
        <v>33.94</v>
      </c>
    </row>
    <row r="2530" spans="1:5" x14ac:dyDescent="0.2">
      <c r="A2530" s="271">
        <v>568</v>
      </c>
      <c r="B2530" s="271" t="s">
        <v>290</v>
      </c>
      <c r="C2530" s="272" t="s">
        <v>4355</v>
      </c>
      <c r="D2530" s="271" t="s">
        <v>2014</v>
      </c>
      <c r="E2530" s="273">
        <v>71.52</v>
      </c>
    </row>
    <row r="2531" spans="1:5" x14ac:dyDescent="0.2">
      <c r="A2531" s="271">
        <v>4777</v>
      </c>
      <c r="B2531" s="271" t="s">
        <v>290</v>
      </c>
      <c r="C2531" s="272" t="s">
        <v>4356</v>
      </c>
      <c r="D2531" s="271" t="s">
        <v>1982</v>
      </c>
      <c r="E2531" s="273"/>
    </row>
    <row r="2532" spans="1:5" x14ac:dyDescent="0.2">
      <c r="A2532" s="271">
        <v>592</v>
      </c>
      <c r="B2532" s="271" t="s">
        <v>290</v>
      </c>
      <c r="C2532" s="272" t="s">
        <v>4357</v>
      </c>
      <c r="D2532" s="271" t="s">
        <v>1982</v>
      </c>
      <c r="E2532" s="273"/>
    </row>
    <row r="2533" spans="1:5" x14ac:dyDescent="0.2">
      <c r="A2533" s="271">
        <v>586</v>
      </c>
      <c r="B2533" s="271" t="s">
        <v>290</v>
      </c>
      <c r="C2533" s="272" t="s">
        <v>4358</v>
      </c>
      <c r="D2533" s="271" t="s">
        <v>2014</v>
      </c>
      <c r="E2533" s="273"/>
    </row>
    <row r="2534" spans="1:5" x14ac:dyDescent="0.2">
      <c r="A2534" s="271">
        <v>588</v>
      </c>
      <c r="B2534" s="271" t="s">
        <v>290</v>
      </c>
      <c r="C2534" s="272" t="s">
        <v>4359</v>
      </c>
      <c r="D2534" s="271" t="s">
        <v>2014</v>
      </c>
      <c r="E2534" s="273"/>
    </row>
    <row r="2535" spans="1:5" x14ac:dyDescent="0.2">
      <c r="A2535" s="271">
        <v>591</v>
      </c>
      <c r="B2535" s="271" t="s">
        <v>290</v>
      </c>
      <c r="C2535" s="272" t="s">
        <v>4360</v>
      </c>
      <c r="D2535" s="271" t="s">
        <v>1982</v>
      </c>
      <c r="E2535" s="273"/>
    </row>
    <row r="2536" spans="1:5" x14ac:dyDescent="0.2">
      <c r="A2536" s="271">
        <v>584</v>
      </c>
      <c r="B2536" s="271" t="s">
        <v>290</v>
      </c>
      <c r="C2536" s="272" t="s">
        <v>4361</v>
      </c>
      <c r="D2536" s="271" t="s">
        <v>2014</v>
      </c>
      <c r="E2536" s="273"/>
    </row>
    <row r="2537" spans="1:5" x14ac:dyDescent="0.2">
      <c r="A2537" s="271">
        <v>589</v>
      </c>
      <c r="B2537" s="271" t="s">
        <v>290</v>
      </c>
      <c r="C2537" s="272" t="s">
        <v>4362</v>
      </c>
      <c r="D2537" s="271" t="s">
        <v>2014</v>
      </c>
      <c r="E2537" s="273"/>
    </row>
    <row r="2538" spans="1:5" x14ac:dyDescent="0.2">
      <c r="A2538" s="271">
        <v>1165</v>
      </c>
      <c r="B2538" s="271" t="s">
        <v>290</v>
      </c>
      <c r="C2538" s="272" t="s">
        <v>4363</v>
      </c>
      <c r="D2538" s="271" t="s">
        <v>1977</v>
      </c>
      <c r="E2538" s="273"/>
    </row>
    <row r="2539" spans="1:5" x14ac:dyDescent="0.2">
      <c r="A2539" s="271">
        <v>1164</v>
      </c>
      <c r="B2539" s="271" t="s">
        <v>290</v>
      </c>
      <c r="C2539" s="272" t="s">
        <v>4364</v>
      </c>
      <c r="D2539" s="271" t="s">
        <v>1977</v>
      </c>
      <c r="E2539" s="273"/>
    </row>
    <row r="2540" spans="1:5" x14ac:dyDescent="0.2">
      <c r="A2540" s="271">
        <v>1170</v>
      </c>
      <c r="B2540" s="271" t="s">
        <v>290</v>
      </c>
      <c r="C2540" s="272" t="s">
        <v>4365</v>
      </c>
      <c r="D2540" s="271" t="s">
        <v>1977</v>
      </c>
      <c r="E2540" s="273"/>
    </row>
    <row r="2541" spans="1:5" x14ac:dyDescent="0.2">
      <c r="A2541" s="271">
        <v>1162</v>
      </c>
      <c r="B2541" s="271" t="s">
        <v>290</v>
      </c>
      <c r="C2541" s="272" t="s">
        <v>4366</v>
      </c>
      <c r="D2541" s="271" t="s">
        <v>1977</v>
      </c>
      <c r="E2541" s="273"/>
    </row>
    <row r="2542" spans="1:5" x14ac:dyDescent="0.2">
      <c r="A2542" s="271">
        <v>12395</v>
      </c>
      <c r="B2542" s="271" t="s">
        <v>290</v>
      </c>
      <c r="C2542" s="272" t="s">
        <v>4367</v>
      </c>
      <c r="D2542" s="271" t="s">
        <v>1977</v>
      </c>
      <c r="E2542" s="273"/>
    </row>
    <row r="2543" spans="1:5" x14ac:dyDescent="0.2">
      <c r="A2543" s="271">
        <v>1169</v>
      </c>
      <c r="B2543" s="271" t="s">
        <v>290</v>
      </c>
      <c r="C2543" s="272" t="s">
        <v>4368</v>
      </c>
      <c r="D2543" s="271" t="s">
        <v>1977</v>
      </c>
      <c r="E2543" s="273"/>
    </row>
    <row r="2544" spans="1:5" x14ac:dyDescent="0.2">
      <c r="A2544" s="271">
        <v>1166</v>
      </c>
      <c r="B2544" s="271" t="s">
        <v>290</v>
      </c>
      <c r="C2544" s="272" t="s">
        <v>4369</v>
      </c>
      <c r="D2544" s="271" t="s">
        <v>1977</v>
      </c>
      <c r="E2544" s="273"/>
    </row>
    <row r="2545" spans="1:5" x14ac:dyDescent="0.2">
      <c r="A2545" s="271">
        <v>1168</v>
      </c>
      <c r="B2545" s="271" t="s">
        <v>290</v>
      </c>
      <c r="C2545" s="272" t="s">
        <v>4370</v>
      </c>
      <c r="D2545" s="271" t="s">
        <v>1977</v>
      </c>
      <c r="E2545" s="273"/>
    </row>
    <row r="2546" spans="1:5" x14ac:dyDescent="0.2">
      <c r="A2546" s="271">
        <v>1163</v>
      </c>
      <c r="B2546" s="271" t="s">
        <v>290</v>
      </c>
      <c r="C2546" s="272" t="s">
        <v>4371</v>
      </c>
      <c r="D2546" s="271" t="s">
        <v>1977</v>
      </c>
      <c r="E2546" s="273"/>
    </row>
    <row r="2547" spans="1:5" x14ac:dyDescent="0.2">
      <c r="A2547" s="271">
        <v>12396</v>
      </c>
      <c r="B2547" s="271" t="s">
        <v>290</v>
      </c>
      <c r="C2547" s="272" t="s">
        <v>4372</v>
      </c>
      <c r="D2547" s="271" t="s">
        <v>1977</v>
      </c>
      <c r="E2547" s="273"/>
    </row>
    <row r="2548" spans="1:5" x14ac:dyDescent="0.2">
      <c r="A2548" s="271">
        <v>1167</v>
      </c>
      <c r="B2548" s="271" t="s">
        <v>290</v>
      </c>
      <c r="C2548" s="272" t="s">
        <v>4373</v>
      </c>
      <c r="D2548" s="271" t="s">
        <v>1977</v>
      </c>
      <c r="E2548" s="273"/>
    </row>
    <row r="2549" spans="1:5" x14ac:dyDescent="0.2">
      <c r="A2549" s="271">
        <v>36331</v>
      </c>
      <c r="B2549" s="271" t="s">
        <v>290</v>
      </c>
      <c r="C2549" s="272" t="s">
        <v>4374</v>
      </c>
      <c r="D2549" s="271" t="s">
        <v>1977</v>
      </c>
      <c r="E2549" s="273"/>
    </row>
    <row r="2550" spans="1:5" x14ac:dyDescent="0.2">
      <c r="A2550" s="271">
        <v>36346</v>
      </c>
      <c r="B2550" s="271" t="s">
        <v>290</v>
      </c>
      <c r="C2550" s="272" t="s">
        <v>4375</v>
      </c>
      <c r="D2550" s="271" t="s">
        <v>1977</v>
      </c>
      <c r="E2550" s="273"/>
    </row>
    <row r="2551" spans="1:5" x14ac:dyDescent="0.2">
      <c r="A2551" s="271">
        <v>1202</v>
      </c>
      <c r="B2551" s="271" t="s">
        <v>290</v>
      </c>
      <c r="C2551" s="272" t="s">
        <v>4376</v>
      </c>
      <c r="D2551" s="271" t="s">
        <v>1977</v>
      </c>
      <c r="E2551" s="273">
        <v>6.59</v>
      </c>
    </row>
    <row r="2552" spans="1:5" x14ac:dyDescent="0.2">
      <c r="A2552" s="271">
        <v>1197</v>
      </c>
      <c r="B2552" s="271" t="s">
        <v>290</v>
      </c>
      <c r="C2552" s="272" t="s">
        <v>4377</v>
      </c>
      <c r="D2552" s="271" t="s">
        <v>1977</v>
      </c>
      <c r="E2552" s="273">
        <v>2.3199999999999998</v>
      </c>
    </row>
    <row r="2553" spans="1:5" x14ac:dyDescent="0.2">
      <c r="A2553" s="271">
        <v>1198</v>
      </c>
      <c r="B2553" s="271" t="s">
        <v>290</v>
      </c>
      <c r="C2553" s="272" t="s">
        <v>4378</v>
      </c>
      <c r="D2553" s="271" t="s">
        <v>1977</v>
      </c>
      <c r="E2553" s="273">
        <v>3.04</v>
      </c>
    </row>
    <row r="2554" spans="1:5" x14ac:dyDescent="0.2">
      <c r="A2554" s="271">
        <v>20088</v>
      </c>
      <c r="B2554" s="271" t="s">
        <v>290</v>
      </c>
      <c r="C2554" s="272" t="s">
        <v>4379</v>
      </c>
      <c r="D2554" s="271" t="s">
        <v>1977</v>
      </c>
      <c r="E2554" s="273">
        <v>16.809999999999999</v>
      </c>
    </row>
    <row r="2555" spans="1:5" x14ac:dyDescent="0.2">
      <c r="A2555" s="271">
        <v>20089</v>
      </c>
      <c r="B2555" s="271" t="s">
        <v>290</v>
      </c>
      <c r="C2555" s="272" t="s">
        <v>4380</v>
      </c>
      <c r="D2555" s="271" t="s">
        <v>1977</v>
      </c>
      <c r="E2555" s="273">
        <v>82.4</v>
      </c>
    </row>
    <row r="2556" spans="1:5" x14ac:dyDescent="0.2">
      <c r="A2556" s="271">
        <v>20087</v>
      </c>
      <c r="B2556" s="271" t="s">
        <v>290</v>
      </c>
      <c r="C2556" s="272" t="s">
        <v>4381</v>
      </c>
      <c r="D2556" s="271" t="s">
        <v>1977</v>
      </c>
      <c r="E2556" s="273">
        <v>13.91</v>
      </c>
    </row>
    <row r="2557" spans="1:5" x14ac:dyDescent="0.2">
      <c r="A2557" s="271">
        <v>1191</v>
      </c>
      <c r="B2557" s="271" t="s">
        <v>290</v>
      </c>
      <c r="C2557" s="272" t="s">
        <v>4382</v>
      </c>
      <c r="D2557" s="271" t="s">
        <v>1977</v>
      </c>
      <c r="E2557" s="273">
        <v>1.65</v>
      </c>
    </row>
    <row r="2558" spans="1:5" x14ac:dyDescent="0.2">
      <c r="A2558" s="271">
        <v>1185</v>
      </c>
      <c r="B2558" s="271" t="s">
        <v>290</v>
      </c>
      <c r="C2558" s="272" t="s">
        <v>4383</v>
      </c>
      <c r="D2558" s="271" t="s">
        <v>1977</v>
      </c>
      <c r="E2558" s="273">
        <v>1.65</v>
      </c>
    </row>
    <row r="2559" spans="1:5" x14ac:dyDescent="0.2">
      <c r="A2559" s="271">
        <v>1189</v>
      </c>
      <c r="B2559" s="271" t="s">
        <v>290</v>
      </c>
      <c r="C2559" s="272" t="s">
        <v>4384</v>
      </c>
      <c r="D2559" s="271" t="s">
        <v>1977</v>
      </c>
      <c r="E2559" s="273">
        <v>2.71</v>
      </c>
    </row>
    <row r="2560" spans="1:5" x14ac:dyDescent="0.2">
      <c r="A2560" s="271">
        <v>1193</v>
      </c>
      <c r="B2560" s="271" t="s">
        <v>290</v>
      </c>
      <c r="C2560" s="272" t="s">
        <v>4385</v>
      </c>
      <c r="D2560" s="271" t="s">
        <v>1977</v>
      </c>
      <c r="E2560" s="273">
        <v>5.2</v>
      </c>
    </row>
    <row r="2561" spans="1:5" x14ac:dyDescent="0.2">
      <c r="A2561" s="271">
        <v>1194</v>
      </c>
      <c r="B2561" s="271" t="s">
        <v>290</v>
      </c>
      <c r="C2561" s="272" t="s">
        <v>4386</v>
      </c>
      <c r="D2561" s="271" t="s">
        <v>1977</v>
      </c>
      <c r="E2561" s="273">
        <v>9.4</v>
      </c>
    </row>
    <row r="2562" spans="1:5" x14ac:dyDescent="0.2">
      <c r="A2562" s="271">
        <v>1195</v>
      </c>
      <c r="B2562" s="271" t="s">
        <v>290</v>
      </c>
      <c r="C2562" s="272" t="s">
        <v>4387</v>
      </c>
      <c r="D2562" s="271" t="s">
        <v>1977</v>
      </c>
      <c r="E2562" s="273">
        <v>15.81</v>
      </c>
    </row>
    <row r="2563" spans="1:5" x14ac:dyDescent="0.2">
      <c r="A2563" s="271">
        <v>1204</v>
      </c>
      <c r="B2563" s="271" t="s">
        <v>290</v>
      </c>
      <c r="C2563" s="272" t="s">
        <v>4388</v>
      </c>
      <c r="D2563" s="271" t="s">
        <v>1977</v>
      </c>
      <c r="E2563" s="273">
        <v>27.66</v>
      </c>
    </row>
    <row r="2564" spans="1:5" x14ac:dyDescent="0.2">
      <c r="A2564" s="271">
        <v>1200</v>
      </c>
      <c r="B2564" s="271" t="s">
        <v>290</v>
      </c>
      <c r="C2564" s="272" t="s">
        <v>4389</v>
      </c>
      <c r="D2564" s="271" t="s">
        <v>1977</v>
      </c>
      <c r="E2564" s="273">
        <v>12.63</v>
      </c>
    </row>
    <row r="2565" spans="1:5" x14ac:dyDescent="0.2">
      <c r="A2565" s="271">
        <v>12909</v>
      </c>
      <c r="B2565" s="271" t="s">
        <v>290</v>
      </c>
      <c r="C2565" s="272" t="s">
        <v>4390</v>
      </c>
      <c r="D2565" s="271" t="s">
        <v>1977</v>
      </c>
      <c r="E2565" s="273">
        <v>5.86</v>
      </c>
    </row>
    <row r="2566" spans="1:5" x14ac:dyDescent="0.2">
      <c r="A2566" s="271">
        <v>12910</v>
      </c>
      <c r="B2566" s="271" t="s">
        <v>290</v>
      </c>
      <c r="C2566" s="272" t="s">
        <v>4391</v>
      </c>
      <c r="D2566" s="271" t="s">
        <v>1977</v>
      </c>
      <c r="E2566" s="273">
        <v>10.53</v>
      </c>
    </row>
    <row r="2567" spans="1:5" x14ac:dyDescent="0.2">
      <c r="A2567" s="271">
        <v>1207</v>
      </c>
      <c r="B2567" s="271" t="s">
        <v>290</v>
      </c>
      <c r="C2567" s="272" t="s">
        <v>4392</v>
      </c>
      <c r="D2567" s="271" t="s">
        <v>1977</v>
      </c>
      <c r="E2567" s="273"/>
    </row>
    <row r="2568" spans="1:5" x14ac:dyDescent="0.2">
      <c r="A2568" s="271">
        <v>1206</v>
      </c>
      <c r="B2568" s="271" t="s">
        <v>290</v>
      </c>
      <c r="C2568" s="272" t="s">
        <v>4393</v>
      </c>
      <c r="D2568" s="271" t="s">
        <v>1977</v>
      </c>
      <c r="E2568" s="273"/>
    </row>
    <row r="2569" spans="1:5" x14ac:dyDescent="0.2">
      <c r="A2569" s="271">
        <v>1183</v>
      </c>
      <c r="B2569" s="271" t="s">
        <v>290</v>
      </c>
      <c r="C2569" s="272" t="s">
        <v>4394</v>
      </c>
      <c r="D2569" s="271" t="s">
        <v>1977</v>
      </c>
      <c r="E2569" s="273"/>
    </row>
    <row r="2570" spans="1:5" x14ac:dyDescent="0.2">
      <c r="A2570" s="271">
        <v>42685</v>
      </c>
      <c r="B2570" s="271" t="s">
        <v>290</v>
      </c>
      <c r="C2570" s="272" t="s">
        <v>4395</v>
      </c>
      <c r="D2570" s="271" t="s">
        <v>1977</v>
      </c>
      <c r="E2570" s="273">
        <v>85.39</v>
      </c>
    </row>
    <row r="2571" spans="1:5" x14ac:dyDescent="0.2">
      <c r="A2571" s="271">
        <v>42686</v>
      </c>
      <c r="B2571" s="271" t="s">
        <v>290</v>
      </c>
      <c r="C2571" s="272" t="s">
        <v>4396</v>
      </c>
      <c r="D2571" s="271" t="s">
        <v>1977</v>
      </c>
      <c r="E2571" s="273">
        <v>94.06</v>
      </c>
    </row>
    <row r="2572" spans="1:5" x14ac:dyDescent="0.2">
      <c r="A2572" s="271">
        <v>12894</v>
      </c>
      <c r="B2572" s="271" t="s">
        <v>290</v>
      </c>
      <c r="C2572" s="272" t="s">
        <v>4397</v>
      </c>
      <c r="D2572" s="271" t="s">
        <v>1977</v>
      </c>
      <c r="E2572" s="273">
        <v>19.66</v>
      </c>
    </row>
    <row r="2573" spans="1:5" x14ac:dyDescent="0.2">
      <c r="A2573" s="271">
        <v>12895</v>
      </c>
      <c r="B2573" s="271" t="s">
        <v>290</v>
      </c>
      <c r="C2573" s="272" t="s">
        <v>4398</v>
      </c>
      <c r="D2573" s="271" t="s">
        <v>1977</v>
      </c>
      <c r="E2573" s="273">
        <v>13.2</v>
      </c>
    </row>
    <row r="2574" spans="1:5" x14ac:dyDescent="0.2">
      <c r="A2574" s="271">
        <v>1631</v>
      </c>
      <c r="B2574" s="271" t="s">
        <v>290</v>
      </c>
      <c r="C2574" s="272" t="s">
        <v>4399</v>
      </c>
      <c r="D2574" s="271" t="s">
        <v>1977</v>
      </c>
      <c r="E2574" s="273">
        <v>150.59</v>
      </c>
    </row>
    <row r="2575" spans="1:5" x14ac:dyDescent="0.2">
      <c r="A2575" s="271">
        <v>1633</v>
      </c>
      <c r="B2575" s="271" t="s">
        <v>290</v>
      </c>
      <c r="C2575" s="272" t="s">
        <v>4400</v>
      </c>
      <c r="D2575" s="271" t="s">
        <v>1977</v>
      </c>
      <c r="E2575" s="273">
        <v>255.86</v>
      </c>
    </row>
    <row r="2576" spans="1:5" x14ac:dyDescent="0.2">
      <c r="A2576" s="271">
        <v>10818</v>
      </c>
      <c r="B2576" s="271" t="s">
        <v>290</v>
      </c>
      <c r="C2576" s="272" t="s">
        <v>4401</v>
      </c>
      <c r="D2576" s="271" t="s">
        <v>1982</v>
      </c>
      <c r="E2576" s="273">
        <v>48.69</v>
      </c>
    </row>
    <row r="2577" spans="1:5" x14ac:dyDescent="0.2">
      <c r="A2577" s="271">
        <v>41410</v>
      </c>
      <c r="B2577" s="271" t="s">
        <v>290</v>
      </c>
      <c r="C2577" s="272" t="s">
        <v>4402</v>
      </c>
      <c r="D2577" s="271" t="s">
        <v>1977</v>
      </c>
      <c r="E2577" s="273">
        <v>72.709999999999994</v>
      </c>
    </row>
    <row r="2578" spans="1:5" x14ac:dyDescent="0.2">
      <c r="A2578" s="271">
        <v>41411</v>
      </c>
      <c r="B2578" s="271" t="s">
        <v>290</v>
      </c>
      <c r="C2578" s="272" t="s">
        <v>4403</v>
      </c>
      <c r="D2578" s="271" t="s">
        <v>1977</v>
      </c>
      <c r="E2578" s="273">
        <v>65.92</v>
      </c>
    </row>
    <row r="2579" spans="1:5" x14ac:dyDescent="0.2">
      <c r="A2579" s="271">
        <v>41412</v>
      </c>
      <c r="B2579" s="271" t="s">
        <v>290</v>
      </c>
      <c r="C2579" s="272" t="s">
        <v>4404</v>
      </c>
      <c r="D2579" s="271" t="s">
        <v>1977</v>
      </c>
      <c r="E2579" s="273">
        <v>127.5</v>
      </c>
    </row>
    <row r="2580" spans="1:5" x14ac:dyDescent="0.2">
      <c r="A2580" s="271">
        <v>41413</v>
      </c>
      <c r="B2580" s="271" t="s">
        <v>290</v>
      </c>
      <c r="C2580" s="272" t="s">
        <v>4405</v>
      </c>
      <c r="D2580" s="271" t="s">
        <v>1977</v>
      </c>
      <c r="E2580" s="273">
        <v>114.73</v>
      </c>
    </row>
    <row r="2581" spans="1:5" x14ac:dyDescent="0.2">
      <c r="A2581" s="271">
        <v>39359</v>
      </c>
      <c r="B2581" s="271" t="s">
        <v>290</v>
      </c>
      <c r="C2581" s="272" t="s">
        <v>4406</v>
      </c>
      <c r="D2581" s="271" t="s">
        <v>1977</v>
      </c>
      <c r="E2581" s="273"/>
    </row>
    <row r="2582" spans="1:5" x14ac:dyDescent="0.2">
      <c r="A2582" s="271">
        <v>39360</v>
      </c>
      <c r="B2582" s="271" t="s">
        <v>290</v>
      </c>
      <c r="C2582" s="272" t="s">
        <v>4407</v>
      </c>
      <c r="D2582" s="271" t="s">
        <v>1977</v>
      </c>
      <c r="E2582" s="273"/>
    </row>
    <row r="2583" spans="1:5" x14ac:dyDescent="0.2">
      <c r="A2583" s="271">
        <v>10710</v>
      </c>
      <c r="B2583" s="271" t="s">
        <v>290</v>
      </c>
      <c r="C2583" s="272" t="s">
        <v>4408</v>
      </c>
      <c r="D2583" s="271" t="s">
        <v>2012</v>
      </c>
      <c r="E2583" s="273"/>
    </row>
    <row r="2584" spans="1:5" x14ac:dyDescent="0.2">
      <c r="A2584" s="271">
        <v>10709</v>
      </c>
      <c r="B2584" s="271" t="s">
        <v>290</v>
      </c>
      <c r="C2584" s="272" t="s">
        <v>4409</v>
      </c>
      <c r="D2584" s="271" t="s">
        <v>2012</v>
      </c>
      <c r="E2584" s="273"/>
    </row>
    <row r="2585" spans="1:5" x14ac:dyDescent="0.2">
      <c r="A2585" s="271">
        <v>39636</v>
      </c>
      <c r="B2585" s="271" t="s">
        <v>290</v>
      </c>
      <c r="C2585" s="272" t="s">
        <v>4410</v>
      </c>
      <c r="D2585" s="271" t="s">
        <v>2012</v>
      </c>
      <c r="E2585" s="273"/>
    </row>
    <row r="2586" spans="1:5" x14ac:dyDescent="0.2">
      <c r="A2586" s="271">
        <v>10708</v>
      </c>
      <c r="B2586" s="271" t="s">
        <v>290</v>
      </c>
      <c r="C2586" s="272" t="s">
        <v>4411</v>
      </c>
      <c r="D2586" s="271" t="s">
        <v>2012</v>
      </c>
      <c r="E2586" s="273"/>
    </row>
    <row r="2587" spans="1:5" x14ac:dyDescent="0.2">
      <c r="A2587" s="271">
        <v>39635</v>
      </c>
      <c r="B2587" s="271" t="s">
        <v>290</v>
      </c>
      <c r="C2587" s="272" t="s">
        <v>4412</v>
      </c>
      <c r="D2587" s="271" t="s">
        <v>2012</v>
      </c>
      <c r="E2587" s="273"/>
    </row>
    <row r="2588" spans="1:5" x14ac:dyDescent="0.2">
      <c r="A2588" s="271">
        <v>6117</v>
      </c>
      <c r="B2588" s="271" t="s">
        <v>290</v>
      </c>
      <c r="C2588" s="272" t="s">
        <v>4413</v>
      </c>
      <c r="D2588" s="271" t="s">
        <v>1924</v>
      </c>
      <c r="E2588" s="273">
        <v>18.82</v>
      </c>
    </row>
    <row r="2589" spans="1:5" x14ac:dyDescent="0.2">
      <c r="A2589" s="271">
        <v>40913</v>
      </c>
      <c r="B2589" s="271" t="s">
        <v>290</v>
      </c>
      <c r="C2589" s="272" t="s">
        <v>4414</v>
      </c>
      <c r="D2589" s="271" t="s">
        <v>1959</v>
      </c>
      <c r="E2589" s="273">
        <v>3306.02</v>
      </c>
    </row>
    <row r="2590" spans="1:5" x14ac:dyDescent="0.2">
      <c r="A2590" s="271">
        <v>1214</v>
      </c>
      <c r="B2590" s="271" t="s">
        <v>290</v>
      </c>
      <c r="C2590" s="272" t="s">
        <v>4415</v>
      </c>
      <c r="D2590" s="271" t="s">
        <v>1924</v>
      </c>
      <c r="E2590" s="273">
        <v>25.85</v>
      </c>
    </row>
    <row r="2591" spans="1:5" x14ac:dyDescent="0.2">
      <c r="A2591" s="271">
        <v>40915</v>
      </c>
      <c r="B2591" s="271" t="s">
        <v>290</v>
      </c>
      <c r="C2591" s="272" t="s">
        <v>4416</v>
      </c>
      <c r="D2591" s="271" t="s">
        <v>1959</v>
      </c>
      <c r="E2591" s="273">
        <v>4535.4399999999996</v>
      </c>
    </row>
    <row r="2592" spans="1:5" x14ac:dyDescent="0.2">
      <c r="A2592" s="271">
        <v>40914</v>
      </c>
      <c r="B2592" s="271" t="s">
        <v>290</v>
      </c>
      <c r="C2592" s="272" t="s">
        <v>4417</v>
      </c>
      <c r="D2592" s="271" t="s">
        <v>1959</v>
      </c>
      <c r="E2592" s="273">
        <v>4535.4399999999996</v>
      </c>
    </row>
    <row r="2593" spans="1:5" x14ac:dyDescent="0.2">
      <c r="A2593" s="271">
        <v>1213</v>
      </c>
      <c r="B2593" s="271" t="s">
        <v>290</v>
      </c>
      <c r="C2593" s="272" t="s">
        <v>4418</v>
      </c>
      <c r="D2593" s="271" t="s">
        <v>1924</v>
      </c>
      <c r="E2593" s="273">
        <v>25.85</v>
      </c>
    </row>
    <row r="2594" spans="1:5" x14ac:dyDescent="0.2">
      <c r="A2594" s="271">
        <v>5091</v>
      </c>
      <c r="B2594" s="271" t="s">
        <v>290</v>
      </c>
      <c r="C2594" s="272" t="s">
        <v>4419</v>
      </c>
      <c r="D2594" s="271" t="s">
        <v>1977</v>
      </c>
      <c r="E2594" s="273">
        <v>19.02</v>
      </c>
    </row>
    <row r="2595" spans="1:5" x14ac:dyDescent="0.2">
      <c r="A2595" s="271">
        <v>14615</v>
      </c>
      <c r="B2595" s="271" t="s">
        <v>290</v>
      </c>
      <c r="C2595" s="272" t="s">
        <v>4420</v>
      </c>
      <c r="D2595" s="271" t="s">
        <v>1977</v>
      </c>
      <c r="E2595" s="273">
        <v>2574.65</v>
      </c>
    </row>
    <row r="2596" spans="1:5" x14ac:dyDescent="0.2">
      <c r="A2596" s="271">
        <v>2711</v>
      </c>
      <c r="B2596" s="271" t="s">
        <v>290</v>
      </c>
      <c r="C2596" s="272" t="s">
        <v>4421</v>
      </c>
      <c r="D2596" s="271" t="s">
        <v>1977</v>
      </c>
      <c r="E2596" s="273">
        <v>199</v>
      </c>
    </row>
    <row r="2597" spans="1:5" x14ac:dyDescent="0.2">
      <c r="A2597" s="271">
        <v>45235</v>
      </c>
      <c r="B2597" s="271" t="s">
        <v>290</v>
      </c>
      <c r="C2597" s="272" t="s">
        <v>4422</v>
      </c>
      <c r="D2597" s="271" t="s">
        <v>1977</v>
      </c>
      <c r="E2597" s="273">
        <v>1282.1099999999999</v>
      </c>
    </row>
    <row r="2598" spans="1:5" x14ac:dyDescent="0.2">
      <c r="A2598" s="271">
        <v>37727</v>
      </c>
      <c r="B2598" s="271" t="s">
        <v>290</v>
      </c>
      <c r="C2598" s="272" t="s">
        <v>4423</v>
      </c>
      <c r="D2598" s="271" t="s">
        <v>1977</v>
      </c>
      <c r="E2598" s="273">
        <v>20133.990000000002</v>
      </c>
    </row>
    <row r="2599" spans="1:5" x14ac:dyDescent="0.2">
      <c r="A2599" s="271">
        <v>37728</v>
      </c>
      <c r="B2599" s="271" t="s">
        <v>290</v>
      </c>
      <c r="C2599" s="272" t="s">
        <v>4424</v>
      </c>
      <c r="D2599" s="271" t="s">
        <v>1977</v>
      </c>
      <c r="E2599" s="273">
        <v>27314.639999999999</v>
      </c>
    </row>
    <row r="2600" spans="1:5" x14ac:dyDescent="0.2">
      <c r="A2600" s="271">
        <v>37729</v>
      </c>
      <c r="B2600" s="271" t="s">
        <v>290</v>
      </c>
      <c r="C2600" s="272" t="s">
        <v>4425</v>
      </c>
      <c r="D2600" s="271" t="s">
        <v>1977</v>
      </c>
      <c r="E2600" s="273">
        <v>29567.39</v>
      </c>
    </row>
    <row r="2601" spans="1:5" x14ac:dyDescent="0.2">
      <c r="A2601" s="271">
        <v>37730</v>
      </c>
      <c r="B2601" s="271" t="s">
        <v>290</v>
      </c>
      <c r="C2601" s="272" t="s">
        <v>4426</v>
      </c>
      <c r="D2601" s="271" t="s">
        <v>1977</v>
      </c>
      <c r="E2601" s="273">
        <v>31820.15</v>
      </c>
    </row>
    <row r="2602" spans="1:5" x14ac:dyDescent="0.2">
      <c r="A2602" s="271">
        <v>37731</v>
      </c>
      <c r="B2602" s="271" t="s">
        <v>290</v>
      </c>
      <c r="C2602" s="272" t="s">
        <v>4427</v>
      </c>
      <c r="D2602" s="271" t="s">
        <v>1977</v>
      </c>
      <c r="E2602" s="273">
        <v>34072.9</v>
      </c>
    </row>
    <row r="2603" spans="1:5" x14ac:dyDescent="0.2">
      <c r="A2603" s="271">
        <v>37732</v>
      </c>
      <c r="B2603" s="271" t="s">
        <v>290</v>
      </c>
      <c r="C2603" s="272" t="s">
        <v>4428</v>
      </c>
      <c r="D2603" s="271" t="s">
        <v>1977</v>
      </c>
      <c r="E2603" s="273">
        <v>38860</v>
      </c>
    </row>
    <row r="2604" spans="1:5" x14ac:dyDescent="0.2">
      <c r="A2604" s="271">
        <v>45194</v>
      </c>
      <c r="B2604" s="271" t="s">
        <v>290</v>
      </c>
      <c r="C2604" s="272" t="s">
        <v>4429</v>
      </c>
      <c r="D2604" s="271" t="s">
        <v>1977</v>
      </c>
      <c r="E2604" s="273">
        <v>186.66</v>
      </c>
    </row>
    <row r="2605" spans="1:5" x14ac:dyDescent="0.2">
      <c r="A2605" s="271">
        <v>36496</v>
      </c>
      <c r="B2605" s="271" t="s">
        <v>290</v>
      </c>
      <c r="C2605" s="272" t="s">
        <v>4430</v>
      </c>
      <c r="D2605" s="271" t="s">
        <v>1977</v>
      </c>
      <c r="E2605" s="273">
        <v>6536.99</v>
      </c>
    </row>
    <row r="2606" spans="1:5" x14ac:dyDescent="0.2">
      <c r="A2606" s="271">
        <v>37762</v>
      </c>
      <c r="B2606" s="271" t="s">
        <v>290</v>
      </c>
      <c r="C2606" s="272" t="s">
        <v>4431</v>
      </c>
      <c r="D2606" s="271" t="s">
        <v>1977</v>
      </c>
      <c r="E2606" s="273"/>
    </row>
    <row r="2607" spans="1:5" x14ac:dyDescent="0.2">
      <c r="A2607" s="271">
        <v>37763</v>
      </c>
      <c r="B2607" s="271" t="s">
        <v>290</v>
      </c>
      <c r="C2607" s="272" t="s">
        <v>4432</v>
      </c>
      <c r="D2607" s="271" t="s">
        <v>1977</v>
      </c>
      <c r="E2607" s="273"/>
    </row>
    <row r="2608" spans="1:5" x14ac:dyDescent="0.2">
      <c r="A2608" s="271">
        <v>41992</v>
      </c>
      <c r="B2608" s="271" t="s">
        <v>290</v>
      </c>
      <c r="C2608" s="272" t="s">
        <v>4433</v>
      </c>
      <c r="D2608" s="271" t="s">
        <v>1977</v>
      </c>
      <c r="E2608" s="273"/>
    </row>
    <row r="2609" spans="1:5" x14ac:dyDescent="0.2">
      <c r="A2609" s="271">
        <v>10630</v>
      </c>
      <c r="B2609" s="271" t="s">
        <v>290</v>
      </c>
      <c r="C2609" s="272" t="s">
        <v>4434</v>
      </c>
      <c r="D2609" s="271" t="s">
        <v>1977</v>
      </c>
      <c r="E2609" s="273"/>
    </row>
    <row r="2610" spans="1:5" x14ac:dyDescent="0.2">
      <c r="A2610" s="271">
        <v>13215</v>
      </c>
      <c r="B2610" s="271" t="s">
        <v>290</v>
      </c>
      <c r="C2610" s="272" t="s">
        <v>4435</v>
      </c>
      <c r="D2610" s="271" t="s">
        <v>1977</v>
      </c>
      <c r="E2610" s="273"/>
    </row>
    <row r="2611" spans="1:5" x14ac:dyDescent="0.2">
      <c r="A2611" s="271">
        <v>4235</v>
      </c>
      <c r="B2611" s="271" t="s">
        <v>290</v>
      </c>
      <c r="C2611" s="272" t="s">
        <v>4436</v>
      </c>
      <c r="D2611" s="271" t="s">
        <v>1924</v>
      </c>
      <c r="E2611" s="273">
        <v>16.59</v>
      </c>
    </row>
    <row r="2612" spans="1:5" x14ac:dyDescent="0.2">
      <c r="A2612" s="271">
        <v>40976</v>
      </c>
      <c r="B2612" s="271" t="s">
        <v>290</v>
      </c>
      <c r="C2612" s="272" t="s">
        <v>4437</v>
      </c>
      <c r="D2612" s="271" t="s">
        <v>1959</v>
      </c>
      <c r="E2612" s="273">
        <v>2910.74</v>
      </c>
    </row>
    <row r="2613" spans="1:5" x14ac:dyDescent="0.2">
      <c r="A2613" s="271">
        <v>43091</v>
      </c>
      <c r="B2613" s="271" t="s">
        <v>290</v>
      </c>
      <c r="C2613" s="272" t="s">
        <v>4438</v>
      </c>
      <c r="D2613" s="271" t="s">
        <v>1977</v>
      </c>
      <c r="E2613" s="273">
        <v>6846.36</v>
      </c>
    </row>
    <row r="2614" spans="1:5" x14ac:dyDescent="0.2">
      <c r="A2614" s="271">
        <v>43092</v>
      </c>
      <c r="B2614" s="271" t="s">
        <v>290</v>
      </c>
      <c r="C2614" s="272" t="s">
        <v>4439</v>
      </c>
      <c r="D2614" s="271" t="s">
        <v>1977</v>
      </c>
      <c r="E2614" s="273">
        <v>9128.48</v>
      </c>
    </row>
    <row r="2615" spans="1:5" x14ac:dyDescent="0.2">
      <c r="A2615" s="271">
        <v>43089</v>
      </c>
      <c r="B2615" s="271" t="s">
        <v>290</v>
      </c>
      <c r="C2615" s="272" t="s">
        <v>4440</v>
      </c>
      <c r="D2615" s="271" t="s">
        <v>1977</v>
      </c>
      <c r="E2615" s="273">
        <v>1590.9</v>
      </c>
    </row>
    <row r="2616" spans="1:5" x14ac:dyDescent="0.2">
      <c r="A2616" s="271">
        <v>43090</v>
      </c>
      <c r="B2616" s="271" t="s">
        <v>290</v>
      </c>
      <c r="C2616" s="272" t="s">
        <v>4441</v>
      </c>
      <c r="D2616" s="271" t="s">
        <v>1977</v>
      </c>
      <c r="E2616" s="273">
        <v>3510.95</v>
      </c>
    </row>
    <row r="2617" spans="1:5" x14ac:dyDescent="0.2">
      <c r="A2617" s="271">
        <v>41967</v>
      </c>
      <c r="B2617" s="271" t="s">
        <v>290</v>
      </c>
      <c r="C2617" s="272" t="s">
        <v>4442</v>
      </c>
      <c r="D2617" s="271" t="s">
        <v>2092</v>
      </c>
      <c r="E2617" s="273">
        <v>21.46</v>
      </c>
    </row>
    <row r="2618" spans="1:5" x14ac:dyDescent="0.2">
      <c r="A2618" s="271">
        <v>12760</v>
      </c>
      <c r="B2618" s="271" t="s">
        <v>290</v>
      </c>
      <c r="C2618" s="272" t="s">
        <v>4443</v>
      </c>
      <c r="D2618" s="271" t="s">
        <v>2012</v>
      </c>
      <c r="E2618" s="273">
        <v>1656.75</v>
      </c>
    </row>
    <row r="2619" spans="1:5" x14ac:dyDescent="0.2">
      <c r="A2619" s="271">
        <v>12759</v>
      </c>
      <c r="B2619" s="271" t="s">
        <v>290</v>
      </c>
      <c r="C2619" s="272" t="s">
        <v>4444</v>
      </c>
      <c r="D2619" s="271" t="s">
        <v>2012</v>
      </c>
      <c r="E2619" s="273">
        <v>1104.48</v>
      </c>
    </row>
    <row r="2620" spans="1:5" x14ac:dyDescent="0.2">
      <c r="A2620" s="271">
        <v>43105</v>
      </c>
      <c r="B2620" s="271" t="s">
        <v>290</v>
      </c>
      <c r="C2620" s="272" t="s">
        <v>4445</v>
      </c>
      <c r="D2620" s="271" t="s">
        <v>1982</v>
      </c>
      <c r="E2620" s="273">
        <v>32.6</v>
      </c>
    </row>
    <row r="2621" spans="1:5" x14ac:dyDescent="0.2">
      <c r="A2621" s="271">
        <v>40424</v>
      </c>
      <c r="B2621" s="271" t="s">
        <v>290</v>
      </c>
      <c r="C2621" s="272" t="s">
        <v>4446</v>
      </c>
      <c r="D2621" s="271" t="s">
        <v>1982</v>
      </c>
      <c r="E2621" s="273">
        <v>8.2799999999999994</v>
      </c>
    </row>
    <row r="2622" spans="1:5" x14ac:dyDescent="0.2">
      <c r="A2622" s="271">
        <v>1325</v>
      </c>
      <c r="B2622" s="271" t="s">
        <v>290</v>
      </c>
      <c r="C2622" s="272" t="s">
        <v>4447</v>
      </c>
      <c r="D2622" s="271" t="s">
        <v>1982</v>
      </c>
      <c r="E2622" s="273">
        <v>9.07</v>
      </c>
    </row>
    <row r="2623" spans="1:5" x14ac:dyDescent="0.2">
      <c r="A2623" s="271">
        <v>1327</v>
      </c>
      <c r="B2623" s="271" t="s">
        <v>290</v>
      </c>
      <c r="C2623" s="272" t="s">
        <v>4448</v>
      </c>
      <c r="D2623" s="271" t="s">
        <v>1982</v>
      </c>
      <c r="E2623" s="273">
        <v>9.66</v>
      </c>
    </row>
    <row r="2624" spans="1:5" x14ac:dyDescent="0.2">
      <c r="A2624" s="271">
        <v>1328</v>
      </c>
      <c r="B2624" s="271" t="s">
        <v>290</v>
      </c>
      <c r="C2624" s="272" t="s">
        <v>4449</v>
      </c>
      <c r="D2624" s="271" t="s">
        <v>1982</v>
      </c>
      <c r="E2624" s="273">
        <v>9.09</v>
      </c>
    </row>
    <row r="2625" spans="1:5" x14ac:dyDescent="0.2">
      <c r="A2625" s="271">
        <v>1321</v>
      </c>
      <c r="B2625" s="271" t="s">
        <v>290</v>
      </c>
      <c r="C2625" s="272" t="s">
        <v>4450</v>
      </c>
      <c r="D2625" s="271" t="s">
        <v>1982</v>
      </c>
      <c r="E2625" s="273">
        <v>8.42</v>
      </c>
    </row>
    <row r="2626" spans="1:5" x14ac:dyDescent="0.2">
      <c r="A2626" s="271">
        <v>1318</v>
      </c>
      <c r="B2626" s="271" t="s">
        <v>290</v>
      </c>
      <c r="C2626" s="272" t="s">
        <v>4451</v>
      </c>
      <c r="D2626" s="271" t="s">
        <v>1982</v>
      </c>
      <c r="E2626" s="273">
        <v>8.43</v>
      </c>
    </row>
    <row r="2627" spans="1:5" x14ac:dyDescent="0.2">
      <c r="A2627" s="271">
        <v>1322</v>
      </c>
      <c r="B2627" s="271" t="s">
        <v>290</v>
      </c>
      <c r="C2627" s="272" t="s">
        <v>4452</v>
      </c>
      <c r="D2627" s="271" t="s">
        <v>1982</v>
      </c>
      <c r="E2627" s="273">
        <v>8.9</v>
      </c>
    </row>
    <row r="2628" spans="1:5" x14ac:dyDescent="0.2">
      <c r="A2628" s="271">
        <v>1323</v>
      </c>
      <c r="B2628" s="271" t="s">
        <v>290</v>
      </c>
      <c r="C2628" s="272" t="s">
        <v>4453</v>
      </c>
      <c r="D2628" s="271" t="s">
        <v>1982</v>
      </c>
      <c r="E2628" s="273">
        <v>8.9</v>
      </c>
    </row>
    <row r="2629" spans="1:5" x14ac:dyDescent="0.2">
      <c r="A2629" s="271">
        <v>1319</v>
      </c>
      <c r="B2629" s="271" t="s">
        <v>290</v>
      </c>
      <c r="C2629" s="272" t="s">
        <v>4454</v>
      </c>
      <c r="D2629" s="271" t="s">
        <v>1982</v>
      </c>
      <c r="E2629" s="273">
        <v>7.5</v>
      </c>
    </row>
    <row r="2630" spans="1:5" x14ac:dyDescent="0.2">
      <c r="A2630" s="271">
        <v>11026</v>
      </c>
      <c r="B2630" s="271" t="s">
        <v>290</v>
      </c>
      <c r="C2630" s="272" t="s">
        <v>4455</v>
      </c>
      <c r="D2630" s="271" t="s">
        <v>1982</v>
      </c>
      <c r="E2630" s="273">
        <v>10.32</v>
      </c>
    </row>
    <row r="2631" spans="1:5" x14ac:dyDescent="0.2">
      <c r="A2631" s="271">
        <v>11027</v>
      </c>
      <c r="B2631" s="271" t="s">
        <v>290</v>
      </c>
      <c r="C2631" s="272" t="s">
        <v>4456</v>
      </c>
      <c r="D2631" s="271" t="s">
        <v>1982</v>
      </c>
      <c r="E2631" s="273">
        <v>10.74</v>
      </c>
    </row>
    <row r="2632" spans="1:5" x14ac:dyDescent="0.2">
      <c r="A2632" s="271">
        <v>11046</v>
      </c>
      <c r="B2632" s="271" t="s">
        <v>290</v>
      </c>
      <c r="C2632" s="272" t="s">
        <v>4457</v>
      </c>
      <c r="D2632" s="271" t="s">
        <v>1982</v>
      </c>
      <c r="E2632" s="273">
        <v>10.29</v>
      </c>
    </row>
    <row r="2633" spans="1:5" x14ac:dyDescent="0.2">
      <c r="A2633" s="271">
        <v>11047</v>
      </c>
      <c r="B2633" s="271" t="s">
        <v>290</v>
      </c>
      <c r="C2633" s="272" t="s">
        <v>4458</v>
      </c>
      <c r="D2633" s="271" t="s">
        <v>1982</v>
      </c>
      <c r="E2633" s="273">
        <v>11.21</v>
      </c>
    </row>
    <row r="2634" spans="1:5" x14ac:dyDescent="0.2">
      <c r="A2634" s="271">
        <v>43668</v>
      </c>
      <c r="B2634" s="271" t="s">
        <v>290</v>
      </c>
      <c r="C2634" s="272" t="s">
        <v>4459</v>
      </c>
      <c r="D2634" s="271" t="s">
        <v>1982</v>
      </c>
      <c r="E2634" s="273">
        <v>9.9</v>
      </c>
    </row>
    <row r="2635" spans="1:5" x14ac:dyDescent="0.2">
      <c r="A2635" s="271">
        <v>11049</v>
      </c>
      <c r="B2635" s="271" t="s">
        <v>290</v>
      </c>
      <c r="C2635" s="272" t="s">
        <v>4460</v>
      </c>
      <c r="D2635" s="271" t="s">
        <v>1982</v>
      </c>
      <c r="E2635" s="273">
        <v>10.72</v>
      </c>
    </row>
    <row r="2636" spans="1:5" x14ac:dyDescent="0.2">
      <c r="A2636" s="271">
        <v>43106</v>
      </c>
      <c r="B2636" s="271" t="s">
        <v>290</v>
      </c>
      <c r="C2636" s="272" t="s">
        <v>4461</v>
      </c>
      <c r="D2636" s="271" t="s">
        <v>1982</v>
      </c>
      <c r="E2636" s="273">
        <v>10.78</v>
      </c>
    </row>
    <row r="2637" spans="1:5" x14ac:dyDescent="0.2">
      <c r="A2637" s="271">
        <v>11051</v>
      </c>
      <c r="B2637" s="271" t="s">
        <v>290</v>
      </c>
      <c r="C2637" s="272" t="s">
        <v>4462</v>
      </c>
      <c r="D2637" s="271" t="s">
        <v>1982</v>
      </c>
      <c r="E2637" s="273">
        <v>11.25</v>
      </c>
    </row>
    <row r="2638" spans="1:5" x14ac:dyDescent="0.2">
      <c r="A2638" s="271">
        <v>11061</v>
      </c>
      <c r="B2638" s="271" t="s">
        <v>290</v>
      </c>
      <c r="C2638" s="272" t="s">
        <v>4463</v>
      </c>
      <c r="D2638" s="271" t="s">
        <v>1982</v>
      </c>
      <c r="E2638" s="273">
        <v>13.5</v>
      </c>
    </row>
    <row r="2639" spans="1:5" x14ac:dyDescent="0.2">
      <c r="A2639" s="271">
        <v>43667</v>
      </c>
      <c r="B2639" s="271" t="s">
        <v>290</v>
      </c>
      <c r="C2639" s="272" t="s">
        <v>4464</v>
      </c>
      <c r="D2639" s="271" t="s">
        <v>1982</v>
      </c>
      <c r="E2639" s="273">
        <v>9.81</v>
      </c>
    </row>
    <row r="2640" spans="1:5" x14ac:dyDescent="0.2">
      <c r="A2640" s="271">
        <v>1333</v>
      </c>
      <c r="B2640" s="271" t="s">
        <v>290</v>
      </c>
      <c r="C2640" s="272" t="s">
        <v>4465</v>
      </c>
      <c r="D2640" s="271" t="s">
        <v>1982</v>
      </c>
      <c r="E2640" s="273">
        <v>8.17</v>
      </c>
    </row>
    <row r="2641" spans="1:5" x14ac:dyDescent="0.2">
      <c r="A2641" s="271">
        <v>1330</v>
      </c>
      <c r="B2641" s="271" t="s">
        <v>290</v>
      </c>
      <c r="C2641" s="272" t="s">
        <v>4466</v>
      </c>
      <c r="D2641" s="271" t="s">
        <v>1982</v>
      </c>
      <c r="E2641" s="273">
        <v>8.1</v>
      </c>
    </row>
    <row r="2642" spans="1:5" x14ac:dyDescent="0.2">
      <c r="A2642" s="271">
        <v>10957</v>
      </c>
      <c r="B2642" s="271" t="s">
        <v>290</v>
      </c>
      <c r="C2642" s="272" t="s">
        <v>4467</v>
      </c>
      <c r="D2642" s="271" t="s">
        <v>1982</v>
      </c>
      <c r="E2642" s="273">
        <v>9.34</v>
      </c>
    </row>
    <row r="2643" spans="1:5" x14ac:dyDescent="0.2">
      <c r="A2643" s="271">
        <v>1332</v>
      </c>
      <c r="B2643" s="271" t="s">
        <v>290</v>
      </c>
      <c r="C2643" s="272" t="s">
        <v>4468</v>
      </c>
      <c r="D2643" s="271" t="s">
        <v>1982</v>
      </c>
      <c r="E2643" s="273">
        <v>8.3000000000000007</v>
      </c>
    </row>
    <row r="2644" spans="1:5" x14ac:dyDescent="0.2">
      <c r="A2644" s="271">
        <v>1334</v>
      </c>
      <c r="B2644" s="271" t="s">
        <v>290</v>
      </c>
      <c r="C2644" s="272" t="s">
        <v>4469</v>
      </c>
      <c r="D2644" s="271" t="s">
        <v>1982</v>
      </c>
      <c r="E2644" s="273">
        <v>9.2100000000000009</v>
      </c>
    </row>
    <row r="2645" spans="1:5" x14ac:dyDescent="0.2">
      <c r="A2645" s="271">
        <v>1335</v>
      </c>
      <c r="B2645" s="271" t="s">
        <v>290</v>
      </c>
      <c r="C2645" s="272" t="s">
        <v>4470</v>
      </c>
      <c r="D2645" s="271" t="s">
        <v>1982</v>
      </c>
      <c r="E2645" s="273">
        <v>9.51</v>
      </c>
    </row>
    <row r="2646" spans="1:5" x14ac:dyDescent="0.2">
      <c r="A2646" s="271">
        <v>40425</v>
      </c>
      <c r="B2646" s="271" t="s">
        <v>290</v>
      </c>
      <c r="C2646" s="272" t="s">
        <v>4471</v>
      </c>
      <c r="D2646" s="271" t="s">
        <v>1982</v>
      </c>
      <c r="E2646" s="273">
        <v>8.14</v>
      </c>
    </row>
    <row r="2647" spans="1:5" x14ac:dyDescent="0.2">
      <c r="A2647" s="271">
        <v>1337</v>
      </c>
      <c r="B2647" s="271" t="s">
        <v>290</v>
      </c>
      <c r="C2647" s="272" t="s">
        <v>4472</v>
      </c>
      <c r="D2647" s="271" t="s">
        <v>1982</v>
      </c>
      <c r="E2647" s="273">
        <v>9.34</v>
      </c>
    </row>
    <row r="2648" spans="1:5" x14ac:dyDescent="0.2">
      <c r="A2648" s="271">
        <v>1338</v>
      </c>
      <c r="B2648" s="271" t="s">
        <v>290</v>
      </c>
      <c r="C2648" s="272" t="s">
        <v>4473</v>
      </c>
      <c r="D2648" s="271" t="s">
        <v>2012</v>
      </c>
      <c r="E2648" s="273">
        <v>43.94</v>
      </c>
    </row>
    <row r="2649" spans="1:5" x14ac:dyDescent="0.2">
      <c r="A2649" s="271">
        <v>1340</v>
      </c>
      <c r="B2649" s="271" t="s">
        <v>290</v>
      </c>
      <c r="C2649" s="272" t="s">
        <v>4474</v>
      </c>
      <c r="D2649" s="271" t="s">
        <v>2012</v>
      </c>
      <c r="E2649" s="273">
        <v>50.8</v>
      </c>
    </row>
    <row r="2650" spans="1:5" x14ac:dyDescent="0.2">
      <c r="A2650" s="271">
        <v>1341</v>
      </c>
      <c r="B2650" s="271" t="s">
        <v>290</v>
      </c>
      <c r="C2650" s="272" t="s">
        <v>4475</v>
      </c>
      <c r="D2650" s="271" t="s">
        <v>2012</v>
      </c>
      <c r="E2650" s="273">
        <v>48.93</v>
      </c>
    </row>
    <row r="2651" spans="1:5" x14ac:dyDescent="0.2">
      <c r="A2651" s="271">
        <v>34659</v>
      </c>
      <c r="B2651" s="271" t="s">
        <v>290</v>
      </c>
      <c r="C2651" s="272" t="s">
        <v>4476</v>
      </c>
      <c r="D2651" s="271" t="s">
        <v>2012</v>
      </c>
      <c r="E2651" s="273">
        <v>40.81</v>
      </c>
    </row>
    <row r="2652" spans="1:5" x14ac:dyDescent="0.2">
      <c r="A2652" s="271">
        <v>34514</v>
      </c>
      <c r="B2652" s="271" t="s">
        <v>290</v>
      </c>
      <c r="C2652" s="272" t="s">
        <v>4477</v>
      </c>
      <c r="D2652" s="271" t="s">
        <v>2012</v>
      </c>
      <c r="E2652" s="273">
        <v>45.2</v>
      </c>
    </row>
    <row r="2653" spans="1:5" x14ac:dyDescent="0.2">
      <c r="A2653" s="271">
        <v>34660</v>
      </c>
      <c r="B2653" s="271" t="s">
        <v>290</v>
      </c>
      <c r="C2653" s="272" t="s">
        <v>4478</v>
      </c>
      <c r="D2653" s="271" t="s">
        <v>2012</v>
      </c>
      <c r="E2653" s="273">
        <v>57.36</v>
      </c>
    </row>
    <row r="2654" spans="1:5" x14ac:dyDescent="0.2">
      <c r="A2654" s="271">
        <v>34661</v>
      </c>
      <c r="B2654" s="271" t="s">
        <v>290</v>
      </c>
      <c r="C2654" s="272" t="s">
        <v>4479</v>
      </c>
      <c r="D2654" s="271" t="s">
        <v>2012</v>
      </c>
      <c r="E2654" s="273">
        <v>82.39</v>
      </c>
    </row>
    <row r="2655" spans="1:5" x14ac:dyDescent="0.2">
      <c r="A2655" s="271">
        <v>34667</v>
      </c>
      <c r="B2655" s="271" t="s">
        <v>290</v>
      </c>
      <c r="C2655" s="272" t="s">
        <v>4480</v>
      </c>
      <c r="D2655" s="271" t="s">
        <v>2012</v>
      </c>
      <c r="E2655" s="273">
        <v>29.83</v>
      </c>
    </row>
    <row r="2656" spans="1:5" x14ac:dyDescent="0.2">
      <c r="A2656" s="271">
        <v>34668</v>
      </c>
      <c r="B2656" s="271" t="s">
        <v>290</v>
      </c>
      <c r="C2656" s="272" t="s">
        <v>4481</v>
      </c>
      <c r="D2656" s="271" t="s">
        <v>2012</v>
      </c>
      <c r="E2656" s="273">
        <v>38.99</v>
      </c>
    </row>
    <row r="2657" spans="1:5" x14ac:dyDescent="0.2">
      <c r="A2657" s="271">
        <v>34741</v>
      </c>
      <c r="B2657" s="271" t="s">
        <v>290</v>
      </c>
      <c r="C2657" s="272" t="s">
        <v>4482</v>
      </c>
      <c r="D2657" s="271" t="s">
        <v>2012</v>
      </c>
      <c r="E2657" s="273">
        <v>42.9</v>
      </c>
    </row>
    <row r="2658" spans="1:5" x14ac:dyDescent="0.2">
      <c r="A2658" s="271">
        <v>34664</v>
      </c>
      <c r="B2658" s="271" t="s">
        <v>290</v>
      </c>
      <c r="C2658" s="272" t="s">
        <v>4483</v>
      </c>
      <c r="D2658" s="271" t="s">
        <v>2012</v>
      </c>
      <c r="E2658" s="273">
        <v>46.81</v>
      </c>
    </row>
    <row r="2659" spans="1:5" x14ac:dyDescent="0.2">
      <c r="A2659" s="271">
        <v>34665</v>
      </c>
      <c r="B2659" s="271" t="s">
        <v>290</v>
      </c>
      <c r="C2659" s="272" t="s">
        <v>4484</v>
      </c>
      <c r="D2659" s="271" t="s">
        <v>2012</v>
      </c>
      <c r="E2659" s="273">
        <v>58.11</v>
      </c>
    </row>
    <row r="2660" spans="1:5" x14ac:dyDescent="0.2">
      <c r="A2660" s="271">
        <v>34666</v>
      </c>
      <c r="B2660" s="271" t="s">
        <v>290</v>
      </c>
      <c r="C2660" s="272" t="s">
        <v>4485</v>
      </c>
      <c r="D2660" s="271" t="s">
        <v>2012</v>
      </c>
      <c r="E2660" s="273">
        <v>87.78</v>
      </c>
    </row>
    <row r="2661" spans="1:5" x14ac:dyDescent="0.2">
      <c r="A2661" s="271">
        <v>34669</v>
      </c>
      <c r="B2661" s="271" t="s">
        <v>290</v>
      </c>
      <c r="C2661" s="272" t="s">
        <v>4486</v>
      </c>
      <c r="D2661" s="271" t="s">
        <v>2012</v>
      </c>
      <c r="E2661" s="273">
        <v>32.18</v>
      </c>
    </row>
    <row r="2662" spans="1:5" x14ac:dyDescent="0.2">
      <c r="A2662" s="271">
        <v>34670</v>
      </c>
      <c r="B2662" s="271" t="s">
        <v>290</v>
      </c>
      <c r="C2662" s="272" t="s">
        <v>4487</v>
      </c>
      <c r="D2662" s="271" t="s">
        <v>2012</v>
      </c>
      <c r="E2662" s="273">
        <v>39.36</v>
      </c>
    </row>
    <row r="2663" spans="1:5" x14ac:dyDescent="0.2">
      <c r="A2663" s="271">
        <v>34671</v>
      </c>
      <c r="B2663" s="271" t="s">
        <v>290</v>
      </c>
      <c r="C2663" s="272" t="s">
        <v>4488</v>
      </c>
      <c r="D2663" s="271" t="s">
        <v>2012</v>
      </c>
      <c r="E2663" s="273">
        <v>32.86</v>
      </c>
    </row>
    <row r="2664" spans="1:5" x14ac:dyDescent="0.2">
      <c r="A2664" s="271">
        <v>34672</v>
      </c>
      <c r="B2664" s="271" t="s">
        <v>290</v>
      </c>
      <c r="C2664" s="272" t="s">
        <v>4489</v>
      </c>
      <c r="D2664" s="271" t="s">
        <v>2012</v>
      </c>
      <c r="E2664" s="273">
        <v>34.65</v>
      </c>
    </row>
    <row r="2665" spans="1:5" x14ac:dyDescent="0.2">
      <c r="A2665" s="271">
        <v>34673</v>
      </c>
      <c r="B2665" s="271" t="s">
        <v>290</v>
      </c>
      <c r="C2665" s="272" t="s">
        <v>4490</v>
      </c>
      <c r="D2665" s="271" t="s">
        <v>2012</v>
      </c>
      <c r="E2665" s="273">
        <v>42.28</v>
      </c>
    </row>
    <row r="2666" spans="1:5" x14ac:dyDescent="0.2">
      <c r="A2666" s="271">
        <v>34674</v>
      </c>
      <c r="B2666" s="271" t="s">
        <v>290</v>
      </c>
      <c r="C2666" s="272" t="s">
        <v>4491</v>
      </c>
      <c r="D2666" s="271" t="s">
        <v>2012</v>
      </c>
      <c r="E2666" s="273">
        <v>56.21</v>
      </c>
    </row>
    <row r="2667" spans="1:5" x14ac:dyDescent="0.2">
      <c r="A2667" s="271">
        <v>34675</v>
      </c>
      <c r="B2667" s="271" t="s">
        <v>290</v>
      </c>
      <c r="C2667" s="272" t="s">
        <v>4492</v>
      </c>
      <c r="D2667" s="271" t="s">
        <v>2012</v>
      </c>
      <c r="E2667" s="273">
        <v>68.53</v>
      </c>
    </row>
    <row r="2668" spans="1:5" x14ac:dyDescent="0.2">
      <c r="A2668" s="271">
        <v>34676</v>
      </c>
      <c r="B2668" s="271" t="s">
        <v>290</v>
      </c>
      <c r="C2668" s="272" t="s">
        <v>4493</v>
      </c>
      <c r="D2668" s="271" t="s">
        <v>2012</v>
      </c>
      <c r="E2668" s="273">
        <v>19.73</v>
      </c>
    </row>
    <row r="2669" spans="1:5" x14ac:dyDescent="0.2">
      <c r="A2669" s="271">
        <v>34677</v>
      </c>
      <c r="B2669" s="271" t="s">
        <v>290</v>
      </c>
      <c r="C2669" s="272" t="s">
        <v>4494</v>
      </c>
      <c r="D2669" s="271" t="s">
        <v>2012</v>
      </c>
      <c r="E2669" s="273">
        <v>26.52</v>
      </c>
    </row>
    <row r="2670" spans="1:5" x14ac:dyDescent="0.2">
      <c r="A2670" s="271">
        <v>43126</v>
      </c>
      <c r="B2670" s="271" t="s">
        <v>290</v>
      </c>
      <c r="C2670" s="272" t="s">
        <v>4495</v>
      </c>
      <c r="D2670" s="271" t="s">
        <v>2012</v>
      </c>
      <c r="E2670" s="273"/>
    </row>
    <row r="2671" spans="1:5" x14ac:dyDescent="0.2">
      <c r="A2671" s="271">
        <v>43124</v>
      </c>
      <c r="B2671" s="271" t="s">
        <v>290</v>
      </c>
      <c r="C2671" s="272" t="s">
        <v>4496</v>
      </c>
      <c r="D2671" s="271" t="s">
        <v>2012</v>
      </c>
      <c r="E2671" s="273"/>
    </row>
    <row r="2672" spans="1:5" x14ac:dyDescent="0.2">
      <c r="A2672" s="271">
        <v>43125</v>
      </c>
      <c r="B2672" s="271" t="s">
        <v>290</v>
      </c>
      <c r="C2672" s="272" t="s">
        <v>4497</v>
      </c>
      <c r="D2672" s="271" t="s">
        <v>2012</v>
      </c>
      <c r="E2672" s="273"/>
    </row>
    <row r="2673" spans="1:5" x14ac:dyDescent="0.2">
      <c r="A2673" s="271">
        <v>40623</v>
      </c>
      <c r="B2673" s="271" t="s">
        <v>290</v>
      </c>
      <c r="C2673" s="272" t="s">
        <v>4498</v>
      </c>
      <c r="D2673" s="271" t="s">
        <v>2297</v>
      </c>
      <c r="E2673" s="273">
        <v>90.92</v>
      </c>
    </row>
    <row r="2674" spans="1:5" x14ac:dyDescent="0.2">
      <c r="A2674" s="271">
        <v>43701</v>
      </c>
      <c r="B2674" s="271" t="s">
        <v>290</v>
      </c>
      <c r="C2674" s="272" t="s">
        <v>4499</v>
      </c>
      <c r="D2674" s="271" t="s">
        <v>1982</v>
      </c>
      <c r="E2674" s="273">
        <v>78</v>
      </c>
    </row>
    <row r="2675" spans="1:5" x14ac:dyDescent="0.2">
      <c r="A2675" s="271">
        <v>1345</v>
      </c>
      <c r="B2675" s="271" t="s">
        <v>290</v>
      </c>
      <c r="C2675" s="272" t="s">
        <v>4500</v>
      </c>
      <c r="D2675" s="271" t="s">
        <v>2012</v>
      </c>
      <c r="E2675" s="273">
        <v>93.32</v>
      </c>
    </row>
    <row r="2676" spans="1:5" x14ac:dyDescent="0.2">
      <c r="A2676" s="271">
        <v>1346</v>
      </c>
      <c r="B2676" s="271" t="s">
        <v>290</v>
      </c>
      <c r="C2676" s="272" t="s">
        <v>4501</v>
      </c>
      <c r="D2676" s="271" t="s">
        <v>2012</v>
      </c>
      <c r="E2676" s="273">
        <v>54.28</v>
      </c>
    </row>
    <row r="2677" spans="1:5" x14ac:dyDescent="0.2">
      <c r="A2677" s="271">
        <v>1347</v>
      </c>
      <c r="B2677" s="271" t="s">
        <v>290</v>
      </c>
      <c r="C2677" s="272" t="s">
        <v>4502</v>
      </c>
      <c r="D2677" s="271" t="s">
        <v>2012</v>
      </c>
      <c r="E2677" s="273">
        <v>67.260000000000005</v>
      </c>
    </row>
    <row r="2678" spans="1:5" x14ac:dyDescent="0.2">
      <c r="A2678" s="271">
        <v>43678</v>
      </c>
      <c r="B2678" s="271" t="s">
        <v>290</v>
      </c>
      <c r="C2678" s="272" t="s">
        <v>4503</v>
      </c>
      <c r="D2678" s="271" t="s">
        <v>2012</v>
      </c>
      <c r="E2678" s="273">
        <v>78.02</v>
      </c>
    </row>
    <row r="2679" spans="1:5" x14ac:dyDescent="0.2">
      <c r="A2679" s="271">
        <v>43680</v>
      </c>
      <c r="B2679" s="271" t="s">
        <v>290</v>
      </c>
      <c r="C2679" s="272" t="s">
        <v>4504</v>
      </c>
      <c r="D2679" s="271" t="s">
        <v>2012</v>
      </c>
      <c r="E2679" s="273">
        <v>112.4</v>
      </c>
    </row>
    <row r="2680" spans="1:5" x14ac:dyDescent="0.2">
      <c r="A2680" s="271">
        <v>43679</v>
      </c>
      <c r="B2680" s="271" t="s">
        <v>290</v>
      </c>
      <c r="C2680" s="272" t="s">
        <v>4505</v>
      </c>
      <c r="D2680" s="271" t="s">
        <v>2012</v>
      </c>
      <c r="E2680" s="273">
        <v>39.44</v>
      </c>
    </row>
    <row r="2681" spans="1:5" x14ac:dyDescent="0.2">
      <c r="A2681" s="271">
        <v>1355</v>
      </c>
      <c r="B2681" s="271" t="s">
        <v>290</v>
      </c>
      <c r="C2681" s="272" t="s">
        <v>4506</v>
      </c>
      <c r="D2681" s="271" t="s">
        <v>2012</v>
      </c>
      <c r="E2681" s="273">
        <v>44.89</v>
      </c>
    </row>
    <row r="2682" spans="1:5" x14ac:dyDescent="0.2">
      <c r="A2682" s="271">
        <v>1358</v>
      </c>
      <c r="B2682" s="271" t="s">
        <v>290</v>
      </c>
      <c r="C2682" s="272" t="s">
        <v>4507</v>
      </c>
      <c r="D2682" s="271" t="s">
        <v>2012</v>
      </c>
      <c r="E2682" s="273">
        <v>55.11</v>
      </c>
    </row>
    <row r="2683" spans="1:5" x14ac:dyDescent="0.2">
      <c r="A2683" s="271">
        <v>43677</v>
      </c>
      <c r="B2683" s="271" t="s">
        <v>290</v>
      </c>
      <c r="C2683" s="272" t="s">
        <v>4508</v>
      </c>
      <c r="D2683" s="271" t="s">
        <v>2012</v>
      </c>
      <c r="E2683" s="273">
        <v>68.37</v>
      </c>
    </row>
    <row r="2684" spans="1:5" x14ac:dyDescent="0.2">
      <c r="A2684" s="271">
        <v>43682</v>
      </c>
      <c r="B2684" s="271" t="s">
        <v>290</v>
      </c>
      <c r="C2684" s="272" t="s">
        <v>4509</v>
      </c>
      <c r="D2684" s="271" t="s">
        <v>2012</v>
      </c>
      <c r="E2684" s="273">
        <v>20.96</v>
      </c>
    </row>
    <row r="2685" spans="1:5" x14ac:dyDescent="0.2">
      <c r="A2685" s="271">
        <v>43681</v>
      </c>
      <c r="B2685" s="271" t="s">
        <v>290</v>
      </c>
      <c r="C2685" s="272" t="s">
        <v>4510</v>
      </c>
      <c r="D2685" s="271" t="s">
        <v>2012</v>
      </c>
      <c r="E2685" s="273">
        <v>34.72</v>
      </c>
    </row>
    <row r="2686" spans="1:5" x14ac:dyDescent="0.2">
      <c r="A2686" s="271">
        <v>45248</v>
      </c>
      <c r="B2686" s="271" t="s">
        <v>290</v>
      </c>
      <c r="C2686" s="272" t="s">
        <v>4511</v>
      </c>
      <c r="D2686" s="271" t="s">
        <v>1977</v>
      </c>
      <c r="E2686" s="273">
        <v>62.81</v>
      </c>
    </row>
    <row r="2687" spans="1:5" x14ac:dyDescent="0.2">
      <c r="A2687" s="271">
        <v>45243</v>
      </c>
      <c r="B2687" s="271" t="s">
        <v>290</v>
      </c>
      <c r="C2687" s="272" t="s">
        <v>4512</v>
      </c>
      <c r="D2687" s="271" t="s">
        <v>1977</v>
      </c>
      <c r="E2687" s="273">
        <v>203.09</v>
      </c>
    </row>
    <row r="2688" spans="1:5" x14ac:dyDescent="0.2">
      <c r="A2688" s="271">
        <v>45252</v>
      </c>
      <c r="B2688" s="271" t="s">
        <v>290</v>
      </c>
      <c r="C2688" s="272" t="s">
        <v>4513</v>
      </c>
      <c r="D2688" s="271" t="s">
        <v>1977</v>
      </c>
      <c r="E2688" s="273">
        <v>35.619999999999997</v>
      </c>
    </row>
    <row r="2689" spans="1:5" x14ac:dyDescent="0.2">
      <c r="A2689" s="271">
        <v>45246</v>
      </c>
      <c r="B2689" s="271" t="s">
        <v>290</v>
      </c>
      <c r="C2689" s="272" t="s">
        <v>4514</v>
      </c>
      <c r="D2689" s="271" t="s">
        <v>1977</v>
      </c>
      <c r="E2689" s="273">
        <v>165.07</v>
      </c>
    </row>
    <row r="2690" spans="1:5" x14ac:dyDescent="0.2">
      <c r="A2690" s="271">
        <v>20971</v>
      </c>
      <c r="B2690" s="271" t="s">
        <v>290</v>
      </c>
      <c r="C2690" s="272" t="s">
        <v>4515</v>
      </c>
      <c r="D2690" s="271" t="s">
        <v>1977</v>
      </c>
      <c r="E2690" s="273">
        <v>18.09</v>
      </c>
    </row>
    <row r="2691" spans="1:5" x14ac:dyDescent="0.2">
      <c r="A2691" s="271">
        <v>45247</v>
      </c>
      <c r="B2691" s="271" t="s">
        <v>290</v>
      </c>
      <c r="C2691" s="272" t="s">
        <v>4516</v>
      </c>
      <c r="D2691" s="271" t="s">
        <v>1977</v>
      </c>
      <c r="E2691" s="273">
        <v>23.94</v>
      </c>
    </row>
    <row r="2692" spans="1:5" x14ac:dyDescent="0.2">
      <c r="A2692" s="271">
        <v>39746</v>
      </c>
      <c r="B2692" s="271" t="s">
        <v>290</v>
      </c>
      <c r="C2692" s="272" t="s">
        <v>4517</v>
      </c>
      <c r="D2692" s="271" t="s">
        <v>1977</v>
      </c>
      <c r="E2692" s="273"/>
    </row>
    <row r="2693" spans="1:5" x14ac:dyDescent="0.2">
      <c r="A2693" s="271">
        <v>13279</v>
      </c>
      <c r="B2693" s="271" t="s">
        <v>290</v>
      </c>
      <c r="C2693" s="272" t="s">
        <v>4518</v>
      </c>
      <c r="D2693" s="271" t="s">
        <v>1982</v>
      </c>
      <c r="E2693" s="273"/>
    </row>
    <row r="2694" spans="1:5" x14ac:dyDescent="0.2">
      <c r="A2694" s="271">
        <v>11977</v>
      </c>
      <c r="B2694" s="271" t="s">
        <v>290</v>
      </c>
      <c r="C2694" s="272" t="s">
        <v>4519</v>
      </c>
      <c r="D2694" s="271" t="s">
        <v>1977</v>
      </c>
      <c r="E2694" s="273"/>
    </row>
    <row r="2695" spans="1:5" x14ac:dyDescent="0.2">
      <c r="A2695" s="271">
        <v>11976</v>
      </c>
      <c r="B2695" s="271" t="s">
        <v>290</v>
      </c>
      <c r="C2695" s="272" t="s">
        <v>4520</v>
      </c>
      <c r="D2695" s="271" t="s">
        <v>1977</v>
      </c>
      <c r="E2695" s="273"/>
    </row>
    <row r="2696" spans="1:5" x14ac:dyDescent="0.2">
      <c r="A2696" s="271">
        <v>11975</v>
      </c>
      <c r="B2696" s="271" t="s">
        <v>290</v>
      </c>
      <c r="C2696" s="272" t="s">
        <v>4521</v>
      </c>
      <c r="D2696" s="271" t="s">
        <v>1977</v>
      </c>
      <c r="E2696" s="273"/>
    </row>
    <row r="2697" spans="1:5" x14ac:dyDescent="0.2">
      <c r="A2697" s="271">
        <v>1368</v>
      </c>
      <c r="B2697" s="271" t="s">
        <v>290</v>
      </c>
      <c r="C2697" s="272" t="s">
        <v>4522</v>
      </c>
      <c r="D2697" s="271" t="s">
        <v>1977</v>
      </c>
      <c r="E2697" s="273">
        <v>89.9</v>
      </c>
    </row>
    <row r="2698" spans="1:5" x14ac:dyDescent="0.2">
      <c r="A2698" s="271">
        <v>1367</v>
      </c>
      <c r="B2698" s="271" t="s">
        <v>290</v>
      </c>
      <c r="C2698" s="272" t="s">
        <v>4523</v>
      </c>
      <c r="D2698" s="271" t="s">
        <v>1977</v>
      </c>
      <c r="E2698" s="273">
        <v>290.8</v>
      </c>
    </row>
    <row r="2699" spans="1:5" x14ac:dyDescent="0.2">
      <c r="A2699" s="271">
        <v>1380</v>
      </c>
      <c r="B2699" s="271" t="s">
        <v>290</v>
      </c>
      <c r="C2699" s="272" t="s">
        <v>4524</v>
      </c>
      <c r="D2699" s="271" t="s">
        <v>1982</v>
      </c>
      <c r="E2699" s="273">
        <v>4.28</v>
      </c>
    </row>
    <row r="2700" spans="1:5" x14ac:dyDescent="0.2">
      <c r="A2700" s="271">
        <v>1375</v>
      </c>
      <c r="B2700" s="271" t="s">
        <v>290</v>
      </c>
      <c r="C2700" s="272" t="s">
        <v>4525</v>
      </c>
      <c r="D2700" s="271" t="s">
        <v>1982</v>
      </c>
      <c r="E2700" s="273">
        <v>14.79</v>
      </c>
    </row>
    <row r="2701" spans="1:5" x14ac:dyDescent="0.2">
      <c r="A2701" s="271">
        <v>1379</v>
      </c>
      <c r="B2701" s="271" t="s">
        <v>290</v>
      </c>
      <c r="C2701" s="272" t="s">
        <v>4526</v>
      </c>
      <c r="D2701" s="271" t="s">
        <v>1982</v>
      </c>
      <c r="E2701" s="273">
        <v>0.64</v>
      </c>
    </row>
    <row r="2702" spans="1:5" x14ac:dyDescent="0.2">
      <c r="A2702" s="271">
        <v>13284</v>
      </c>
      <c r="B2702" s="271" t="s">
        <v>290</v>
      </c>
      <c r="C2702" s="272" t="s">
        <v>4527</v>
      </c>
      <c r="D2702" s="271" t="s">
        <v>1982</v>
      </c>
      <c r="E2702" s="273">
        <v>0.56999999999999995</v>
      </c>
    </row>
    <row r="2703" spans="1:5" x14ac:dyDescent="0.2">
      <c r="A2703" s="271">
        <v>44528</v>
      </c>
      <c r="B2703" s="271" t="s">
        <v>290</v>
      </c>
      <c r="C2703" s="272" t="s">
        <v>4528</v>
      </c>
      <c r="D2703" s="271" t="s">
        <v>1982</v>
      </c>
      <c r="E2703" s="273">
        <v>3.41</v>
      </c>
    </row>
    <row r="2704" spans="1:5" x14ac:dyDescent="0.2">
      <c r="A2704" s="271">
        <v>34753</v>
      </c>
      <c r="B2704" s="271" t="s">
        <v>290</v>
      </c>
      <c r="C2704" s="272" t="s">
        <v>4529</v>
      </c>
      <c r="D2704" s="271" t="s">
        <v>1982</v>
      </c>
      <c r="E2704" s="273">
        <v>0.62</v>
      </c>
    </row>
    <row r="2705" spans="1:5" x14ac:dyDescent="0.2">
      <c r="A2705" s="271">
        <v>420</v>
      </c>
      <c r="B2705" s="271" t="s">
        <v>290</v>
      </c>
      <c r="C2705" s="272" t="s">
        <v>4530</v>
      </c>
      <c r="D2705" s="271" t="s">
        <v>1977</v>
      </c>
      <c r="E2705" s="273">
        <v>38.99</v>
      </c>
    </row>
    <row r="2706" spans="1:5" x14ac:dyDescent="0.2">
      <c r="A2706" s="271">
        <v>12327</v>
      </c>
      <c r="B2706" s="271" t="s">
        <v>290</v>
      </c>
      <c r="C2706" s="272" t="s">
        <v>4531</v>
      </c>
      <c r="D2706" s="271" t="s">
        <v>1977</v>
      </c>
      <c r="E2706" s="273">
        <v>46.45</v>
      </c>
    </row>
    <row r="2707" spans="1:5" x14ac:dyDescent="0.2">
      <c r="A2707" s="271">
        <v>36148</v>
      </c>
      <c r="B2707" s="271" t="s">
        <v>290</v>
      </c>
      <c r="C2707" s="272" t="s">
        <v>4532</v>
      </c>
      <c r="D2707" s="271" t="s">
        <v>1977</v>
      </c>
      <c r="E2707" s="273">
        <v>145.46</v>
      </c>
    </row>
    <row r="2708" spans="1:5" x14ac:dyDescent="0.2">
      <c r="A2708" s="271">
        <v>12329</v>
      </c>
      <c r="B2708" s="271" t="s">
        <v>290</v>
      </c>
      <c r="C2708" s="272" t="s">
        <v>4533</v>
      </c>
      <c r="D2708" s="271" t="s">
        <v>1982</v>
      </c>
      <c r="E2708" s="273">
        <v>136.38</v>
      </c>
    </row>
    <row r="2709" spans="1:5" x14ac:dyDescent="0.2">
      <c r="A2709" s="271">
        <v>1339</v>
      </c>
      <c r="B2709" s="271" t="s">
        <v>290</v>
      </c>
      <c r="C2709" s="272" t="s">
        <v>4534</v>
      </c>
      <c r="D2709" s="271" t="s">
        <v>1982</v>
      </c>
      <c r="E2709" s="273">
        <v>44.05</v>
      </c>
    </row>
    <row r="2710" spans="1:5" x14ac:dyDescent="0.2">
      <c r="A2710" s="271">
        <v>44396</v>
      </c>
      <c r="B2710" s="271" t="s">
        <v>290</v>
      </c>
      <c r="C2710" s="272" t="s">
        <v>4535</v>
      </c>
      <c r="D2710" s="271" t="s">
        <v>1982</v>
      </c>
      <c r="E2710" s="273">
        <v>50.66</v>
      </c>
    </row>
    <row r="2711" spans="1:5" x14ac:dyDescent="0.2">
      <c r="A2711" s="271">
        <v>44327</v>
      </c>
      <c r="B2711" s="271" t="s">
        <v>290</v>
      </c>
      <c r="C2711" s="272" t="s">
        <v>4536</v>
      </c>
      <c r="D2711" s="271" t="s">
        <v>2092</v>
      </c>
      <c r="E2711" s="273">
        <v>172.3</v>
      </c>
    </row>
    <row r="2712" spans="1:5" x14ac:dyDescent="0.2">
      <c r="A2712" s="271">
        <v>37418</v>
      </c>
      <c r="B2712" s="271" t="s">
        <v>290</v>
      </c>
      <c r="C2712" s="272" t="s">
        <v>4537</v>
      </c>
      <c r="D2712" s="271" t="s">
        <v>1977</v>
      </c>
      <c r="E2712" s="273"/>
    </row>
    <row r="2713" spans="1:5" x14ac:dyDescent="0.2">
      <c r="A2713" s="271">
        <v>37419</v>
      </c>
      <c r="B2713" s="271" t="s">
        <v>290</v>
      </c>
      <c r="C2713" s="272" t="s">
        <v>4538</v>
      </c>
      <c r="D2713" s="271" t="s">
        <v>1977</v>
      </c>
      <c r="E2713" s="273"/>
    </row>
    <row r="2714" spans="1:5" x14ac:dyDescent="0.2">
      <c r="A2714" s="271">
        <v>1427</v>
      </c>
      <c r="B2714" s="271" t="s">
        <v>290</v>
      </c>
      <c r="C2714" s="272" t="s">
        <v>4539</v>
      </c>
      <c r="D2714" s="271" t="s">
        <v>1977</v>
      </c>
      <c r="E2714" s="273"/>
    </row>
    <row r="2715" spans="1:5" x14ac:dyDescent="0.2">
      <c r="A2715" s="271">
        <v>1402</v>
      </c>
      <c r="B2715" s="271" t="s">
        <v>290</v>
      </c>
      <c r="C2715" s="272" t="s">
        <v>4540</v>
      </c>
      <c r="D2715" s="271" t="s">
        <v>1977</v>
      </c>
      <c r="E2715" s="273"/>
    </row>
    <row r="2716" spans="1:5" x14ac:dyDescent="0.2">
      <c r="A2716" s="271">
        <v>1420</v>
      </c>
      <c r="B2716" s="271" t="s">
        <v>290</v>
      </c>
      <c r="C2716" s="272" t="s">
        <v>4541</v>
      </c>
      <c r="D2716" s="271" t="s">
        <v>1977</v>
      </c>
      <c r="E2716" s="273"/>
    </row>
    <row r="2717" spans="1:5" x14ac:dyDescent="0.2">
      <c r="A2717" s="271">
        <v>1419</v>
      </c>
      <c r="B2717" s="271" t="s">
        <v>290</v>
      </c>
      <c r="C2717" s="272" t="s">
        <v>4542</v>
      </c>
      <c r="D2717" s="271" t="s">
        <v>1977</v>
      </c>
      <c r="E2717" s="273"/>
    </row>
    <row r="2718" spans="1:5" x14ac:dyDescent="0.2">
      <c r="A2718" s="271">
        <v>1414</v>
      </c>
      <c r="B2718" s="271" t="s">
        <v>290</v>
      </c>
      <c r="C2718" s="272" t="s">
        <v>4543</v>
      </c>
      <c r="D2718" s="271" t="s">
        <v>1977</v>
      </c>
      <c r="E2718" s="273"/>
    </row>
    <row r="2719" spans="1:5" x14ac:dyDescent="0.2">
      <c r="A2719" s="271">
        <v>1413</v>
      </c>
      <c r="B2719" s="271" t="s">
        <v>290</v>
      </c>
      <c r="C2719" s="272" t="s">
        <v>4544</v>
      </c>
      <c r="D2719" s="271" t="s">
        <v>1977</v>
      </c>
      <c r="E2719" s="273"/>
    </row>
    <row r="2720" spans="1:5" x14ac:dyDescent="0.2">
      <c r="A2720" s="271">
        <v>1412</v>
      </c>
      <c r="B2720" s="271" t="s">
        <v>290</v>
      </c>
      <c r="C2720" s="272" t="s">
        <v>4545</v>
      </c>
      <c r="D2720" s="271" t="s">
        <v>1977</v>
      </c>
      <c r="E2720" s="273"/>
    </row>
    <row r="2721" spans="1:5" x14ac:dyDescent="0.2">
      <c r="A2721" s="271">
        <v>1406</v>
      </c>
      <c r="B2721" s="271" t="s">
        <v>290</v>
      </c>
      <c r="C2721" s="272" t="s">
        <v>4546</v>
      </c>
      <c r="D2721" s="271" t="s">
        <v>1977</v>
      </c>
      <c r="E2721" s="273"/>
    </row>
    <row r="2722" spans="1:5" x14ac:dyDescent="0.2">
      <c r="A2722" s="271">
        <v>45237</v>
      </c>
      <c r="B2722" s="271" t="s">
        <v>290</v>
      </c>
      <c r="C2722" s="272" t="s">
        <v>4547</v>
      </c>
      <c r="D2722" s="271" t="s">
        <v>1977</v>
      </c>
      <c r="E2722" s="273">
        <v>19.100000000000001</v>
      </c>
    </row>
    <row r="2723" spans="1:5" x14ac:dyDescent="0.2">
      <c r="A2723" s="271">
        <v>11281</v>
      </c>
      <c r="B2723" s="271" t="s">
        <v>290</v>
      </c>
      <c r="C2723" s="272" t="s">
        <v>4548</v>
      </c>
      <c r="D2723" s="271" t="s">
        <v>1977</v>
      </c>
      <c r="E2723" s="273"/>
    </row>
    <row r="2724" spans="1:5" x14ac:dyDescent="0.2">
      <c r="A2724" s="271">
        <v>1442</v>
      </c>
      <c r="B2724" s="271" t="s">
        <v>290</v>
      </c>
      <c r="C2724" s="272" t="s">
        <v>4549</v>
      </c>
      <c r="D2724" s="271" t="s">
        <v>1977</v>
      </c>
      <c r="E2724" s="273"/>
    </row>
    <row r="2725" spans="1:5" x14ac:dyDescent="0.2">
      <c r="A2725" s="271">
        <v>13457</v>
      </c>
      <c r="B2725" s="271" t="s">
        <v>290</v>
      </c>
      <c r="C2725" s="272" t="s">
        <v>4550</v>
      </c>
      <c r="D2725" s="271" t="s">
        <v>1977</v>
      </c>
      <c r="E2725" s="273"/>
    </row>
    <row r="2726" spans="1:5" x14ac:dyDescent="0.2">
      <c r="A2726" s="271">
        <v>40699</v>
      </c>
      <c r="B2726" s="271" t="s">
        <v>290</v>
      </c>
      <c r="C2726" s="272" t="s">
        <v>4551</v>
      </c>
      <c r="D2726" s="271" t="s">
        <v>1977</v>
      </c>
      <c r="E2726" s="273"/>
    </row>
    <row r="2727" spans="1:5" x14ac:dyDescent="0.2">
      <c r="A2727" s="271">
        <v>40701</v>
      </c>
      <c r="B2727" s="271" t="s">
        <v>290</v>
      </c>
      <c r="C2727" s="272" t="s">
        <v>4552</v>
      </c>
      <c r="D2727" s="271" t="s">
        <v>1977</v>
      </c>
      <c r="E2727" s="273"/>
    </row>
    <row r="2728" spans="1:5" x14ac:dyDescent="0.2">
      <c r="A2728" s="271">
        <v>40700</v>
      </c>
      <c r="B2728" s="271" t="s">
        <v>290</v>
      </c>
      <c r="C2728" s="272" t="s">
        <v>4553</v>
      </c>
      <c r="D2728" s="271" t="s">
        <v>1977</v>
      </c>
      <c r="E2728" s="273"/>
    </row>
    <row r="2729" spans="1:5" x14ac:dyDescent="0.2">
      <c r="A2729" s="271">
        <v>13458</v>
      </c>
      <c r="B2729" s="271" t="s">
        <v>290</v>
      </c>
      <c r="C2729" s="272" t="s">
        <v>3355</v>
      </c>
      <c r="D2729" s="271" t="s">
        <v>1977</v>
      </c>
      <c r="E2729" s="273"/>
    </row>
    <row r="2730" spans="1:5" x14ac:dyDescent="0.2">
      <c r="A2730" s="271">
        <v>11134</v>
      </c>
      <c r="B2730" s="271" t="s">
        <v>290</v>
      </c>
      <c r="C2730" s="272" t="s">
        <v>4554</v>
      </c>
      <c r="D2730" s="271" t="s">
        <v>2012</v>
      </c>
      <c r="E2730" s="273">
        <v>77.33</v>
      </c>
    </row>
    <row r="2731" spans="1:5" x14ac:dyDescent="0.2">
      <c r="A2731" s="271">
        <v>11135</v>
      </c>
      <c r="B2731" s="271" t="s">
        <v>290</v>
      </c>
      <c r="C2731" s="272" t="s">
        <v>4555</v>
      </c>
      <c r="D2731" s="271" t="s">
        <v>2012</v>
      </c>
      <c r="E2731" s="273">
        <v>83.49</v>
      </c>
    </row>
    <row r="2732" spans="1:5" x14ac:dyDescent="0.2">
      <c r="A2732" s="271">
        <v>11136</v>
      </c>
      <c r="B2732" s="271" t="s">
        <v>290</v>
      </c>
      <c r="C2732" s="272" t="s">
        <v>4556</v>
      </c>
      <c r="D2732" s="271" t="s">
        <v>2012</v>
      </c>
      <c r="E2732" s="273">
        <v>95.6</v>
      </c>
    </row>
    <row r="2733" spans="1:5" x14ac:dyDescent="0.2">
      <c r="A2733" s="271">
        <v>34743</v>
      </c>
      <c r="B2733" s="271" t="s">
        <v>290</v>
      </c>
      <c r="C2733" s="272" t="s">
        <v>4557</v>
      </c>
      <c r="D2733" s="271" t="s">
        <v>2012</v>
      </c>
      <c r="E2733" s="273">
        <v>115.35</v>
      </c>
    </row>
    <row r="2734" spans="1:5" x14ac:dyDescent="0.2">
      <c r="A2734" s="271">
        <v>11137</v>
      </c>
      <c r="B2734" s="271" t="s">
        <v>290</v>
      </c>
      <c r="C2734" s="272" t="s">
        <v>4558</v>
      </c>
      <c r="D2734" s="271" t="s">
        <v>2012</v>
      </c>
      <c r="E2734" s="273">
        <v>131.01</v>
      </c>
    </row>
    <row r="2735" spans="1:5" x14ac:dyDescent="0.2">
      <c r="A2735" s="271">
        <v>34745</v>
      </c>
      <c r="B2735" s="271" t="s">
        <v>290</v>
      </c>
      <c r="C2735" s="272" t="s">
        <v>4559</v>
      </c>
      <c r="D2735" s="271" t="s">
        <v>2012</v>
      </c>
      <c r="E2735" s="273">
        <v>155.80000000000001</v>
      </c>
    </row>
    <row r="2736" spans="1:5" x14ac:dyDescent="0.2">
      <c r="A2736" s="271">
        <v>34746</v>
      </c>
      <c r="B2736" s="271" t="s">
        <v>290</v>
      </c>
      <c r="C2736" s="272" t="s">
        <v>4560</v>
      </c>
      <c r="D2736" s="271" t="s">
        <v>2012</v>
      </c>
      <c r="E2736" s="273">
        <v>42.49</v>
      </c>
    </row>
    <row r="2737" spans="1:5" x14ac:dyDescent="0.2">
      <c r="A2737" s="271">
        <v>1360</v>
      </c>
      <c r="B2737" s="271" t="s">
        <v>290</v>
      </c>
      <c r="C2737" s="272" t="s">
        <v>4561</v>
      </c>
      <c r="D2737" s="271" t="s">
        <v>2012</v>
      </c>
      <c r="E2737" s="273">
        <v>49.57</v>
      </c>
    </row>
    <row r="2738" spans="1:5" x14ac:dyDescent="0.2">
      <c r="A2738" s="271">
        <v>36524</v>
      </c>
      <c r="B2738" s="271" t="s">
        <v>290</v>
      </c>
      <c r="C2738" s="272" t="s">
        <v>4562</v>
      </c>
      <c r="D2738" s="271" t="s">
        <v>1977</v>
      </c>
      <c r="E2738" s="273"/>
    </row>
    <row r="2739" spans="1:5" x14ac:dyDescent="0.2">
      <c r="A2739" s="271">
        <v>36526</v>
      </c>
      <c r="B2739" s="271" t="s">
        <v>290</v>
      </c>
      <c r="C2739" s="272" t="s">
        <v>4563</v>
      </c>
      <c r="D2739" s="271" t="s">
        <v>1977</v>
      </c>
      <c r="E2739" s="273"/>
    </row>
    <row r="2740" spans="1:5" x14ac:dyDescent="0.2">
      <c r="A2740" s="271">
        <v>36523</v>
      </c>
      <c r="B2740" s="271" t="s">
        <v>290</v>
      </c>
      <c r="C2740" s="272" t="s">
        <v>4564</v>
      </c>
      <c r="D2740" s="271" t="s">
        <v>1977</v>
      </c>
      <c r="E2740" s="273"/>
    </row>
    <row r="2741" spans="1:5" x14ac:dyDescent="0.2">
      <c r="A2741" s="271">
        <v>36527</v>
      </c>
      <c r="B2741" s="271" t="s">
        <v>290</v>
      </c>
      <c r="C2741" s="272" t="s">
        <v>4565</v>
      </c>
      <c r="D2741" s="271" t="s">
        <v>1977</v>
      </c>
      <c r="E2741" s="273"/>
    </row>
    <row r="2742" spans="1:5" x14ac:dyDescent="0.2">
      <c r="A2742" s="271">
        <v>38642</v>
      </c>
      <c r="B2742" s="271" t="s">
        <v>290</v>
      </c>
      <c r="C2742" s="272" t="s">
        <v>4566</v>
      </c>
      <c r="D2742" s="271" t="s">
        <v>1977</v>
      </c>
      <c r="E2742" s="273"/>
    </row>
    <row r="2743" spans="1:5" x14ac:dyDescent="0.2">
      <c r="A2743" s="271">
        <v>36522</v>
      </c>
      <c r="B2743" s="271" t="s">
        <v>290</v>
      </c>
      <c r="C2743" s="272" t="s">
        <v>4567</v>
      </c>
      <c r="D2743" s="271" t="s">
        <v>1977</v>
      </c>
      <c r="E2743" s="273"/>
    </row>
    <row r="2744" spans="1:5" x14ac:dyDescent="0.2">
      <c r="A2744" s="271">
        <v>36525</v>
      </c>
      <c r="B2744" s="271" t="s">
        <v>290</v>
      </c>
      <c r="C2744" s="272" t="s">
        <v>4568</v>
      </c>
      <c r="D2744" s="271" t="s">
        <v>1977</v>
      </c>
      <c r="E2744" s="273"/>
    </row>
    <row r="2745" spans="1:5" x14ac:dyDescent="0.2">
      <c r="A2745" s="271">
        <v>13803</v>
      </c>
      <c r="B2745" s="271" t="s">
        <v>290</v>
      </c>
      <c r="C2745" s="272" t="s">
        <v>4569</v>
      </c>
      <c r="D2745" s="271" t="s">
        <v>1977</v>
      </c>
      <c r="E2745" s="273"/>
    </row>
    <row r="2746" spans="1:5" x14ac:dyDescent="0.2">
      <c r="A2746" s="271">
        <v>34348</v>
      </c>
      <c r="B2746" s="271" t="s">
        <v>290</v>
      </c>
      <c r="C2746" s="272" t="s">
        <v>4570</v>
      </c>
      <c r="D2746" s="271" t="s">
        <v>2014</v>
      </c>
      <c r="E2746" s="273">
        <v>31.75</v>
      </c>
    </row>
    <row r="2747" spans="1:5" x14ac:dyDescent="0.2">
      <c r="A2747" s="271">
        <v>34347</v>
      </c>
      <c r="B2747" s="271" t="s">
        <v>290</v>
      </c>
      <c r="C2747" s="272" t="s">
        <v>4571</v>
      </c>
      <c r="D2747" s="271" t="s">
        <v>2014</v>
      </c>
      <c r="E2747" s="273">
        <v>22.7</v>
      </c>
    </row>
    <row r="2748" spans="1:5" x14ac:dyDescent="0.2">
      <c r="A2748" s="271">
        <v>11146</v>
      </c>
      <c r="B2748" s="271" t="s">
        <v>290</v>
      </c>
      <c r="C2748" s="272" t="s">
        <v>4572</v>
      </c>
      <c r="D2748" s="271" t="s">
        <v>1980</v>
      </c>
      <c r="E2748" s="273">
        <v>655.46</v>
      </c>
    </row>
    <row r="2749" spans="1:5" x14ac:dyDescent="0.2">
      <c r="A2749" s="271">
        <v>11147</v>
      </c>
      <c r="B2749" s="271" t="s">
        <v>290</v>
      </c>
      <c r="C2749" s="272" t="s">
        <v>4573</v>
      </c>
      <c r="D2749" s="271" t="s">
        <v>1980</v>
      </c>
      <c r="E2749" s="273">
        <v>681.11</v>
      </c>
    </row>
    <row r="2750" spans="1:5" x14ac:dyDescent="0.2">
      <c r="A2750" s="271">
        <v>34872</v>
      </c>
      <c r="B2750" s="271" t="s">
        <v>290</v>
      </c>
      <c r="C2750" s="272" t="s">
        <v>4574</v>
      </c>
      <c r="D2750" s="271" t="s">
        <v>1980</v>
      </c>
      <c r="E2750" s="273">
        <v>688.75</v>
      </c>
    </row>
    <row r="2751" spans="1:5" x14ac:dyDescent="0.2">
      <c r="A2751" s="271">
        <v>34491</v>
      </c>
      <c r="B2751" s="271" t="s">
        <v>290</v>
      </c>
      <c r="C2751" s="272" t="s">
        <v>4575</v>
      </c>
      <c r="D2751" s="271" t="s">
        <v>1980</v>
      </c>
      <c r="E2751" s="273">
        <v>708.71</v>
      </c>
    </row>
    <row r="2752" spans="1:5" x14ac:dyDescent="0.2">
      <c r="A2752" s="271">
        <v>34770</v>
      </c>
      <c r="B2752" s="271" t="s">
        <v>290</v>
      </c>
      <c r="C2752" s="272" t="s">
        <v>4576</v>
      </c>
      <c r="D2752" s="271" t="s">
        <v>4577</v>
      </c>
      <c r="E2752" s="273">
        <v>637.57000000000005</v>
      </c>
    </row>
    <row r="2753" spans="1:5" x14ac:dyDescent="0.2">
      <c r="A2753" s="271">
        <v>1518</v>
      </c>
      <c r="B2753" s="271" t="s">
        <v>290</v>
      </c>
      <c r="C2753" s="272" t="s">
        <v>4578</v>
      </c>
      <c r="D2753" s="271" t="s">
        <v>4577</v>
      </c>
      <c r="E2753" s="273">
        <v>650</v>
      </c>
    </row>
    <row r="2754" spans="1:5" x14ac:dyDescent="0.2">
      <c r="A2754" s="271">
        <v>41965</v>
      </c>
      <c r="B2754" s="271" t="s">
        <v>290</v>
      </c>
      <c r="C2754" s="272" t="s">
        <v>4579</v>
      </c>
      <c r="D2754" s="271" t="s">
        <v>4577</v>
      </c>
      <c r="E2754" s="273">
        <v>569.94000000000005</v>
      </c>
    </row>
    <row r="2755" spans="1:5" x14ac:dyDescent="0.2">
      <c r="A2755" s="271">
        <v>1524</v>
      </c>
      <c r="B2755" s="271" t="s">
        <v>290</v>
      </c>
      <c r="C2755" s="272" t="s">
        <v>4580</v>
      </c>
      <c r="D2755" s="271" t="s">
        <v>1980</v>
      </c>
      <c r="E2755" s="273">
        <v>628.86</v>
      </c>
    </row>
    <row r="2756" spans="1:5" x14ac:dyDescent="0.2">
      <c r="A2756" s="271">
        <v>34492</v>
      </c>
      <c r="B2756" s="271" t="s">
        <v>290</v>
      </c>
      <c r="C2756" s="272" t="s">
        <v>4581</v>
      </c>
      <c r="D2756" s="271" t="s">
        <v>1980</v>
      </c>
      <c r="E2756" s="273">
        <v>582.5</v>
      </c>
    </row>
    <row r="2757" spans="1:5" x14ac:dyDescent="0.2">
      <c r="A2757" s="271">
        <v>38404</v>
      </c>
      <c r="B2757" s="271" t="s">
        <v>290</v>
      </c>
      <c r="C2757" s="272" t="s">
        <v>4582</v>
      </c>
      <c r="D2757" s="271" t="s">
        <v>1980</v>
      </c>
      <c r="E2757" s="273">
        <v>603.35</v>
      </c>
    </row>
    <row r="2758" spans="1:5" x14ac:dyDescent="0.2">
      <c r="A2758" s="271">
        <v>39849</v>
      </c>
      <c r="B2758" s="271" t="s">
        <v>290</v>
      </c>
      <c r="C2758" s="272" t="s">
        <v>4583</v>
      </c>
      <c r="D2758" s="271" t="s">
        <v>1980</v>
      </c>
      <c r="E2758" s="273">
        <v>691.45</v>
      </c>
    </row>
    <row r="2759" spans="1:5" x14ac:dyDescent="0.2">
      <c r="A2759" s="271">
        <v>38464</v>
      </c>
      <c r="B2759" s="271" t="s">
        <v>290</v>
      </c>
      <c r="C2759" s="272" t="s">
        <v>4584</v>
      </c>
      <c r="D2759" s="271" t="s">
        <v>1980</v>
      </c>
      <c r="E2759" s="273">
        <v>701.48</v>
      </c>
    </row>
    <row r="2760" spans="1:5" x14ac:dyDescent="0.2">
      <c r="A2760" s="271">
        <v>1527</v>
      </c>
      <c r="B2760" s="271" t="s">
        <v>290</v>
      </c>
      <c r="C2760" s="272" t="s">
        <v>4585</v>
      </c>
      <c r="D2760" s="271" t="s">
        <v>1980</v>
      </c>
      <c r="E2760" s="273">
        <v>648.83000000000004</v>
      </c>
    </row>
    <row r="2761" spans="1:5" x14ac:dyDescent="0.2">
      <c r="A2761" s="271">
        <v>34493</v>
      </c>
      <c r="B2761" s="271" t="s">
        <v>290</v>
      </c>
      <c r="C2761" s="272" t="s">
        <v>4586</v>
      </c>
      <c r="D2761" s="271" t="s">
        <v>1980</v>
      </c>
      <c r="E2761" s="273">
        <v>598.91</v>
      </c>
    </row>
    <row r="2762" spans="1:5" x14ac:dyDescent="0.2">
      <c r="A2762" s="271">
        <v>38405</v>
      </c>
      <c r="B2762" s="271" t="s">
        <v>290</v>
      </c>
      <c r="C2762" s="272" t="s">
        <v>4587</v>
      </c>
      <c r="D2762" s="271" t="s">
        <v>1980</v>
      </c>
      <c r="E2762" s="273">
        <v>621.96</v>
      </c>
    </row>
    <row r="2763" spans="1:5" x14ac:dyDescent="0.2">
      <c r="A2763" s="271">
        <v>38408</v>
      </c>
      <c r="B2763" s="271" t="s">
        <v>290</v>
      </c>
      <c r="C2763" s="272" t="s">
        <v>4588</v>
      </c>
      <c r="D2763" s="271" t="s">
        <v>1980</v>
      </c>
      <c r="E2763" s="273">
        <v>688.45</v>
      </c>
    </row>
    <row r="2764" spans="1:5" x14ac:dyDescent="0.2">
      <c r="A2764" s="271">
        <v>1525</v>
      </c>
      <c r="B2764" s="271" t="s">
        <v>290</v>
      </c>
      <c r="C2764" s="272" t="s">
        <v>4589</v>
      </c>
      <c r="D2764" s="271" t="s">
        <v>1980</v>
      </c>
      <c r="E2764" s="273">
        <v>668.79</v>
      </c>
    </row>
    <row r="2765" spans="1:5" x14ac:dyDescent="0.2">
      <c r="A2765" s="271">
        <v>34494</v>
      </c>
      <c r="B2765" s="271" t="s">
        <v>290</v>
      </c>
      <c r="C2765" s="272" t="s">
        <v>4590</v>
      </c>
      <c r="D2765" s="271" t="s">
        <v>1980</v>
      </c>
      <c r="E2765" s="273">
        <v>618.88</v>
      </c>
    </row>
    <row r="2766" spans="1:5" x14ac:dyDescent="0.2">
      <c r="A2766" s="271">
        <v>38406</v>
      </c>
      <c r="B2766" s="271" t="s">
        <v>290</v>
      </c>
      <c r="C2766" s="272" t="s">
        <v>4591</v>
      </c>
      <c r="D2766" s="271" t="s">
        <v>1980</v>
      </c>
      <c r="E2766" s="273">
        <v>656.75</v>
      </c>
    </row>
    <row r="2767" spans="1:5" x14ac:dyDescent="0.2">
      <c r="A2767" s="271">
        <v>38409</v>
      </c>
      <c r="B2767" s="271" t="s">
        <v>290</v>
      </c>
      <c r="C2767" s="272" t="s">
        <v>4592</v>
      </c>
      <c r="D2767" s="271" t="s">
        <v>1980</v>
      </c>
      <c r="E2767" s="273">
        <v>693.14</v>
      </c>
    </row>
    <row r="2768" spans="1:5" x14ac:dyDescent="0.2">
      <c r="A2768" s="271">
        <v>43360</v>
      </c>
      <c r="B2768" s="271" t="s">
        <v>290</v>
      </c>
      <c r="C2768" s="272" t="s">
        <v>4593</v>
      </c>
      <c r="D2768" s="271" t="s">
        <v>1980</v>
      </c>
      <c r="E2768" s="273">
        <v>722.75</v>
      </c>
    </row>
    <row r="2769" spans="1:5" x14ac:dyDescent="0.2">
      <c r="A2769" s="271">
        <v>11145</v>
      </c>
      <c r="B2769" s="271" t="s">
        <v>290</v>
      </c>
      <c r="C2769" s="272" t="s">
        <v>4594</v>
      </c>
      <c r="D2769" s="271" t="s">
        <v>1980</v>
      </c>
      <c r="E2769" s="273">
        <v>688.75</v>
      </c>
    </row>
    <row r="2770" spans="1:5" x14ac:dyDescent="0.2">
      <c r="A2770" s="271">
        <v>34495</v>
      </c>
      <c r="B2770" s="271" t="s">
        <v>290</v>
      </c>
      <c r="C2770" s="272" t="s">
        <v>4595</v>
      </c>
      <c r="D2770" s="271" t="s">
        <v>1980</v>
      </c>
      <c r="E2770" s="273">
        <v>638.84</v>
      </c>
    </row>
    <row r="2771" spans="1:5" x14ac:dyDescent="0.2">
      <c r="A2771" s="271">
        <v>34479</v>
      </c>
      <c r="B2771" s="271" t="s">
        <v>290</v>
      </c>
      <c r="C2771" s="272" t="s">
        <v>4596</v>
      </c>
      <c r="D2771" s="271" t="s">
        <v>1980</v>
      </c>
      <c r="E2771" s="273">
        <v>708.71</v>
      </c>
    </row>
    <row r="2772" spans="1:5" x14ac:dyDescent="0.2">
      <c r="A2772" s="271">
        <v>34496</v>
      </c>
      <c r="B2772" s="271" t="s">
        <v>290</v>
      </c>
      <c r="C2772" s="272" t="s">
        <v>4597</v>
      </c>
      <c r="D2772" s="271" t="s">
        <v>1980</v>
      </c>
      <c r="E2772" s="273">
        <v>666.42</v>
      </c>
    </row>
    <row r="2773" spans="1:5" x14ac:dyDescent="0.2">
      <c r="A2773" s="271">
        <v>34481</v>
      </c>
      <c r="B2773" s="271" t="s">
        <v>290</v>
      </c>
      <c r="C2773" s="272" t="s">
        <v>4598</v>
      </c>
      <c r="D2773" s="271" t="s">
        <v>1980</v>
      </c>
      <c r="E2773" s="273">
        <v>740.52</v>
      </c>
    </row>
    <row r="2774" spans="1:5" x14ac:dyDescent="0.2">
      <c r="A2774" s="271">
        <v>34483</v>
      </c>
      <c r="B2774" s="271" t="s">
        <v>290</v>
      </c>
      <c r="C2774" s="272" t="s">
        <v>4599</v>
      </c>
      <c r="D2774" s="271" t="s">
        <v>1980</v>
      </c>
      <c r="E2774" s="273">
        <v>791.2</v>
      </c>
    </row>
    <row r="2775" spans="1:5" x14ac:dyDescent="0.2">
      <c r="A2775" s="271">
        <v>34485</v>
      </c>
      <c r="B2775" s="271" t="s">
        <v>290</v>
      </c>
      <c r="C2775" s="272" t="s">
        <v>4600</v>
      </c>
      <c r="D2775" s="271" t="s">
        <v>1980</v>
      </c>
      <c r="E2775" s="273">
        <v>846.1</v>
      </c>
    </row>
    <row r="2776" spans="1:5" x14ac:dyDescent="0.2">
      <c r="A2776" s="271">
        <v>14041</v>
      </c>
      <c r="B2776" s="271" t="s">
        <v>290</v>
      </c>
      <c r="C2776" s="272" t="s">
        <v>4601</v>
      </c>
      <c r="D2776" s="271" t="s">
        <v>1980</v>
      </c>
      <c r="E2776" s="273">
        <v>550</v>
      </c>
    </row>
    <row r="2777" spans="1:5" x14ac:dyDescent="0.2">
      <c r="A2777" s="271">
        <v>1523</v>
      </c>
      <c r="B2777" s="271" t="s">
        <v>290</v>
      </c>
      <c r="C2777" s="272" t="s">
        <v>4602</v>
      </c>
      <c r="D2777" s="271" t="s">
        <v>1980</v>
      </c>
      <c r="E2777" s="273">
        <v>558.99</v>
      </c>
    </row>
    <row r="2778" spans="1:5" x14ac:dyDescent="0.2">
      <c r="A2778" s="271">
        <v>14054</v>
      </c>
      <c r="B2778" s="271" t="s">
        <v>290</v>
      </c>
      <c r="C2778" s="272" t="s">
        <v>4603</v>
      </c>
      <c r="D2778" s="271" t="s">
        <v>1977</v>
      </c>
      <c r="E2778" s="273">
        <v>18.66</v>
      </c>
    </row>
    <row r="2779" spans="1:5" x14ac:dyDescent="0.2">
      <c r="A2779" s="271">
        <v>14052</v>
      </c>
      <c r="B2779" s="271" t="s">
        <v>290</v>
      </c>
      <c r="C2779" s="272" t="s">
        <v>4604</v>
      </c>
      <c r="D2779" s="271" t="s">
        <v>1977</v>
      </c>
      <c r="E2779" s="273">
        <v>14.35</v>
      </c>
    </row>
    <row r="2780" spans="1:5" x14ac:dyDescent="0.2">
      <c r="A2780" s="271">
        <v>14053</v>
      </c>
      <c r="B2780" s="271" t="s">
        <v>290</v>
      </c>
      <c r="C2780" s="272" t="s">
        <v>4605</v>
      </c>
      <c r="D2780" s="271" t="s">
        <v>1977</v>
      </c>
      <c r="E2780" s="273">
        <v>14.57</v>
      </c>
    </row>
    <row r="2781" spans="1:5" x14ac:dyDescent="0.2">
      <c r="A2781" s="271">
        <v>2560</v>
      </c>
      <c r="B2781" s="271" t="s">
        <v>290</v>
      </c>
      <c r="C2781" s="272" t="s">
        <v>4606</v>
      </c>
      <c r="D2781" s="271" t="s">
        <v>1977</v>
      </c>
      <c r="E2781" s="273">
        <v>19.309999999999999</v>
      </c>
    </row>
    <row r="2782" spans="1:5" x14ac:dyDescent="0.2">
      <c r="A2782" s="271">
        <v>2558</v>
      </c>
      <c r="B2782" s="271" t="s">
        <v>290</v>
      </c>
      <c r="C2782" s="272" t="s">
        <v>4607</v>
      </c>
      <c r="D2782" s="271" t="s">
        <v>1977</v>
      </c>
      <c r="E2782" s="273">
        <v>10.97</v>
      </c>
    </row>
    <row r="2783" spans="1:5" x14ac:dyDescent="0.2">
      <c r="A2783" s="271">
        <v>2559</v>
      </c>
      <c r="B2783" s="271" t="s">
        <v>290</v>
      </c>
      <c r="C2783" s="272" t="s">
        <v>4608</v>
      </c>
      <c r="D2783" s="271" t="s">
        <v>1977</v>
      </c>
      <c r="E2783" s="273">
        <v>15.44</v>
      </c>
    </row>
    <row r="2784" spans="1:5" x14ac:dyDescent="0.2">
      <c r="A2784" s="271">
        <v>2592</v>
      </c>
      <c r="B2784" s="271" t="s">
        <v>290</v>
      </c>
      <c r="C2784" s="272" t="s">
        <v>4609</v>
      </c>
      <c r="D2784" s="271" t="s">
        <v>1977</v>
      </c>
      <c r="E2784" s="273">
        <v>255.96</v>
      </c>
    </row>
    <row r="2785" spans="1:5" x14ac:dyDescent="0.2">
      <c r="A2785" s="271">
        <v>2589</v>
      </c>
      <c r="B2785" s="271" t="s">
        <v>290</v>
      </c>
      <c r="C2785" s="272" t="s">
        <v>4610</v>
      </c>
      <c r="D2785" s="271" t="s">
        <v>1977</v>
      </c>
      <c r="E2785" s="273">
        <v>34.24</v>
      </c>
    </row>
    <row r="2786" spans="1:5" x14ac:dyDescent="0.2">
      <c r="A2786" s="271">
        <v>2566</v>
      </c>
      <c r="B2786" s="271" t="s">
        <v>290</v>
      </c>
      <c r="C2786" s="272" t="s">
        <v>4611</v>
      </c>
      <c r="D2786" s="271" t="s">
        <v>1977</v>
      </c>
      <c r="E2786" s="273">
        <v>25.76</v>
      </c>
    </row>
    <row r="2787" spans="1:5" x14ac:dyDescent="0.2">
      <c r="A2787" s="271">
        <v>2590</v>
      </c>
      <c r="B2787" s="271" t="s">
        <v>290</v>
      </c>
      <c r="C2787" s="272" t="s">
        <v>4612</v>
      </c>
      <c r="D2787" s="271" t="s">
        <v>1977</v>
      </c>
      <c r="E2787" s="273">
        <v>21.01</v>
      </c>
    </row>
    <row r="2788" spans="1:5" x14ac:dyDescent="0.2">
      <c r="A2788" s="271">
        <v>2591</v>
      </c>
      <c r="B2788" s="271" t="s">
        <v>290</v>
      </c>
      <c r="C2788" s="272" t="s">
        <v>4613</v>
      </c>
      <c r="D2788" s="271" t="s">
        <v>1977</v>
      </c>
      <c r="E2788" s="273">
        <v>12.49</v>
      </c>
    </row>
    <row r="2789" spans="1:5" x14ac:dyDescent="0.2">
      <c r="A2789" s="271">
        <v>2567</v>
      </c>
      <c r="B2789" s="271" t="s">
        <v>290</v>
      </c>
      <c r="C2789" s="272" t="s">
        <v>4614</v>
      </c>
      <c r="D2789" s="271" t="s">
        <v>1977</v>
      </c>
      <c r="E2789" s="273">
        <v>50.22</v>
      </c>
    </row>
    <row r="2790" spans="1:5" x14ac:dyDescent="0.2">
      <c r="A2790" s="271">
        <v>2568</v>
      </c>
      <c r="B2790" s="271" t="s">
        <v>290</v>
      </c>
      <c r="C2790" s="272" t="s">
        <v>4615</v>
      </c>
      <c r="D2790" s="271" t="s">
        <v>1977</v>
      </c>
      <c r="E2790" s="273">
        <v>139.44999999999999</v>
      </c>
    </row>
    <row r="2791" spans="1:5" x14ac:dyDescent="0.2">
      <c r="A2791" s="271">
        <v>2565</v>
      </c>
      <c r="B2791" s="271" t="s">
        <v>290</v>
      </c>
      <c r="C2791" s="272" t="s">
        <v>4616</v>
      </c>
      <c r="D2791" s="271" t="s">
        <v>1977</v>
      </c>
      <c r="E2791" s="273">
        <v>12.51</v>
      </c>
    </row>
    <row r="2792" spans="1:5" x14ac:dyDescent="0.2">
      <c r="A2792" s="271">
        <v>2594</v>
      </c>
      <c r="B2792" s="271" t="s">
        <v>290</v>
      </c>
      <c r="C2792" s="272" t="s">
        <v>4617</v>
      </c>
      <c r="D2792" s="271" t="s">
        <v>1977</v>
      </c>
      <c r="E2792" s="273">
        <v>232.32</v>
      </c>
    </row>
    <row r="2793" spans="1:5" x14ac:dyDescent="0.2">
      <c r="A2793" s="271">
        <v>2587</v>
      </c>
      <c r="B2793" s="271" t="s">
        <v>290</v>
      </c>
      <c r="C2793" s="272" t="s">
        <v>4618</v>
      </c>
      <c r="D2793" s="271" t="s">
        <v>1977</v>
      </c>
      <c r="E2793" s="273">
        <v>39.590000000000003</v>
      </c>
    </row>
    <row r="2794" spans="1:5" x14ac:dyDescent="0.2">
      <c r="A2794" s="271">
        <v>2588</v>
      </c>
      <c r="B2794" s="271" t="s">
        <v>290</v>
      </c>
      <c r="C2794" s="272" t="s">
        <v>4619</v>
      </c>
      <c r="D2794" s="271" t="s">
        <v>1977</v>
      </c>
      <c r="E2794" s="273">
        <v>31.45</v>
      </c>
    </row>
    <row r="2795" spans="1:5" x14ac:dyDescent="0.2">
      <c r="A2795" s="271">
        <v>2570</v>
      </c>
      <c r="B2795" s="271" t="s">
        <v>290</v>
      </c>
      <c r="C2795" s="272" t="s">
        <v>4620</v>
      </c>
      <c r="D2795" s="271" t="s">
        <v>1977</v>
      </c>
      <c r="E2795" s="273">
        <v>20.309999999999999</v>
      </c>
    </row>
    <row r="2796" spans="1:5" x14ac:dyDescent="0.2">
      <c r="A2796" s="271">
        <v>2569</v>
      </c>
      <c r="B2796" s="271" t="s">
        <v>290</v>
      </c>
      <c r="C2796" s="272" t="s">
        <v>4621</v>
      </c>
      <c r="D2796" s="271" t="s">
        <v>1977</v>
      </c>
      <c r="E2796" s="273">
        <v>12.12</v>
      </c>
    </row>
    <row r="2797" spans="1:5" x14ac:dyDescent="0.2">
      <c r="A2797" s="271">
        <v>2571</v>
      </c>
      <c r="B2797" s="271" t="s">
        <v>290</v>
      </c>
      <c r="C2797" s="272" t="s">
        <v>4622</v>
      </c>
      <c r="D2797" s="271" t="s">
        <v>1977</v>
      </c>
      <c r="E2797" s="273">
        <v>60.3</v>
      </c>
    </row>
    <row r="2798" spans="1:5" x14ac:dyDescent="0.2">
      <c r="A2798" s="271">
        <v>2572</v>
      </c>
      <c r="B2798" s="271" t="s">
        <v>290</v>
      </c>
      <c r="C2798" s="272" t="s">
        <v>4623</v>
      </c>
      <c r="D2798" s="271" t="s">
        <v>1977</v>
      </c>
      <c r="E2798" s="273">
        <v>178.34</v>
      </c>
    </row>
    <row r="2799" spans="1:5" x14ac:dyDescent="0.2">
      <c r="A2799" s="271">
        <v>2593</v>
      </c>
      <c r="B2799" s="271" t="s">
        <v>290</v>
      </c>
      <c r="C2799" s="272" t="s">
        <v>4624</v>
      </c>
      <c r="D2799" s="271" t="s">
        <v>1977</v>
      </c>
      <c r="E2799" s="273">
        <v>12.92</v>
      </c>
    </row>
    <row r="2800" spans="1:5" x14ac:dyDescent="0.2">
      <c r="A2800" s="271">
        <v>2595</v>
      </c>
      <c r="B2800" s="271" t="s">
        <v>290</v>
      </c>
      <c r="C2800" s="272" t="s">
        <v>4625</v>
      </c>
      <c r="D2800" s="271" t="s">
        <v>1977</v>
      </c>
      <c r="E2800" s="273">
        <v>278.24</v>
      </c>
    </row>
    <row r="2801" spans="1:5" x14ac:dyDescent="0.2">
      <c r="A2801" s="271">
        <v>2576</v>
      </c>
      <c r="B2801" s="271" t="s">
        <v>290</v>
      </c>
      <c r="C2801" s="272" t="s">
        <v>4626</v>
      </c>
      <c r="D2801" s="271" t="s">
        <v>1977</v>
      </c>
      <c r="E2801" s="273">
        <v>47.43</v>
      </c>
    </row>
    <row r="2802" spans="1:5" x14ac:dyDescent="0.2">
      <c r="A2802" s="271">
        <v>2575</v>
      </c>
      <c r="B2802" s="271" t="s">
        <v>290</v>
      </c>
      <c r="C2802" s="272" t="s">
        <v>4627</v>
      </c>
      <c r="D2802" s="271" t="s">
        <v>1977</v>
      </c>
      <c r="E2802" s="273">
        <v>35.659999999999997</v>
      </c>
    </row>
    <row r="2803" spans="1:5" x14ac:dyDescent="0.2">
      <c r="A2803" s="271">
        <v>2586</v>
      </c>
      <c r="B2803" s="271" t="s">
        <v>290</v>
      </c>
      <c r="C2803" s="272" t="s">
        <v>4628</v>
      </c>
      <c r="D2803" s="271" t="s">
        <v>1977</v>
      </c>
      <c r="E2803" s="273">
        <v>24</v>
      </c>
    </row>
    <row r="2804" spans="1:5" x14ac:dyDescent="0.2">
      <c r="A2804" s="271">
        <v>2573</v>
      </c>
      <c r="B2804" s="271" t="s">
        <v>290</v>
      </c>
      <c r="C2804" s="272" t="s">
        <v>4629</v>
      </c>
      <c r="D2804" s="271" t="s">
        <v>1977</v>
      </c>
      <c r="E2804" s="273">
        <v>14.81</v>
      </c>
    </row>
    <row r="2805" spans="1:5" x14ac:dyDescent="0.2">
      <c r="A2805" s="271">
        <v>2577</v>
      </c>
      <c r="B2805" s="271" t="s">
        <v>290</v>
      </c>
      <c r="C2805" s="272" t="s">
        <v>4630</v>
      </c>
      <c r="D2805" s="271" t="s">
        <v>1977</v>
      </c>
      <c r="E2805" s="273">
        <v>64.27</v>
      </c>
    </row>
    <row r="2806" spans="1:5" x14ac:dyDescent="0.2">
      <c r="A2806" s="271">
        <v>2578</v>
      </c>
      <c r="B2806" s="271" t="s">
        <v>290</v>
      </c>
      <c r="C2806" s="272" t="s">
        <v>4631</v>
      </c>
      <c r="D2806" s="271" t="s">
        <v>1977</v>
      </c>
      <c r="E2806" s="273">
        <v>200.66</v>
      </c>
    </row>
    <row r="2807" spans="1:5" x14ac:dyDescent="0.2">
      <c r="A2807" s="271">
        <v>2574</v>
      </c>
      <c r="B2807" s="271" t="s">
        <v>290</v>
      </c>
      <c r="C2807" s="272" t="s">
        <v>4632</v>
      </c>
      <c r="D2807" s="271" t="s">
        <v>1977</v>
      </c>
      <c r="E2807" s="273">
        <v>14.9</v>
      </c>
    </row>
    <row r="2808" spans="1:5" x14ac:dyDescent="0.2">
      <c r="A2808" s="271">
        <v>2585</v>
      </c>
      <c r="B2808" s="271" t="s">
        <v>290</v>
      </c>
      <c r="C2808" s="272" t="s">
        <v>4633</v>
      </c>
      <c r="D2808" s="271" t="s">
        <v>1977</v>
      </c>
      <c r="E2808" s="273">
        <v>275.36</v>
      </c>
    </row>
    <row r="2809" spans="1:5" x14ac:dyDescent="0.2">
      <c r="A2809" s="271">
        <v>12008</v>
      </c>
      <c r="B2809" s="271" t="s">
        <v>290</v>
      </c>
      <c r="C2809" s="272" t="s">
        <v>4634</v>
      </c>
      <c r="D2809" s="271" t="s">
        <v>1977</v>
      </c>
      <c r="E2809" s="273">
        <v>147.74</v>
      </c>
    </row>
    <row r="2810" spans="1:5" x14ac:dyDescent="0.2">
      <c r="A2810" s="271">
        <v>2582</v>
      </c>
      <c r="B2810" s="271" t="s">
        <v>290</v>
      </c>
      <c r="C2810" s="272" t="s">
        <v>4635</v>
      </c>
      <c r="D2810" s="271" t="s">
        <v>1977</v>
      </c>
      <c r="E2810" s="273">
        <v>43.99</v>
      </c>
    </row>
    <row r="2811" spans="1:5" x14ac:dyDescent="0.2">
      <c r="A2811" s="271">
        <v>2597</v>
      </c>
      <c r="B2811" s="271" t="s">
        <v>290</v>
      </c>
      <c r="C2811" s="272" t="s">
        <v>4636</v>
      </c>
      <c r="D2811" s="271" t="s">
        <v>1977</v>
      </c>
      <c r="E2811" s="273">
        <v>37.71</v>
      </c>
    </row>
    <row r="2812" spans="1:5" x14ac:dyDescent="0.2">
      <c r="A2812" s="271">
        <v>2581</v>
      </c>
      <c r="B2812" s="271" t="s">
        <v>290</v>
      </c>
      <c r="C2812" s="272" t="s">
        <v>4637</v>
      </c>
      <c r="D2812" s="271" t="s">
        <v>1977</v>
      </c>
      <c r="E2812" s="273">
        <v>22.97</v>
      </c>
    </row>
    <row r="2813" spans="1:5" x14ac:dyDescent="0.2">
      <c r="A2813" s="271">
        <v>2579</v>
      </c>
      <c r="B2813" s="271" t="s">
        <v>290</v>
      </c>
      <c r="C2813" s="272" t="s">
        <v>4638</v>
      </c>
      <c r="D2813" s="271" t="s">
        <v>1977</v>
      </c>
      <c r="E2813" s="273">
        <v>17.95</v>
      </c>
    </row>
    <row r="2814" spans="1:5" x14ac:dyDescent="0.2">
      <c r="A2814" s="271">
        <v>2596</v>
      </c>
      <c r="B2814" s="271" t="s">
        <v>290</v>
      </c>
      <c r="C2814" s="272" t="s">
        <v>4639</v>
      </c>
      <c r="D2814" s="271" t="s">
        <v>1977</v>
      </c>
      <c r="E2814" s="273">
        <v>67.94</v>
      </c>
    </row>
    <row r="2815" spans="1:5" x14ac:dyDescent="0.2">
      <c r="A2815" s="271">
        <v>2583</v>
      </c>
      <c r="B2815" s="271" t="s">
        <v>290</v>
      </c>
      <c r="C2815" s="272" t="s">
        <v>4640</v>
      </c>
      <c r="D2815" s="271" t="s">
        <v>1977</v>
      </c>
      <c r="E2815" s="273">
        <v>165.24</v>
      </c>
    </row>
    <row r="2816" spans="1:5" x14ac:dyDescent="0.2">
      <c r="A2816" s="271">
        <v>2580</v>
      </c>
      <c r="B2816" s="271" t="s">
        <v>290</v>
      </c>
      <c r="C2816" s="272" t="s">
        <v>4641</v>
      </c>
      <c r="D2816" s="271" t="s">
        <v>1977</v>
      </c>
      <c r="E2816" s="273">
        <v>19.670000000000002</v>
      </c>
    </row>
    <row r="2817" spans="1:5" x14ac:dyDescent="0.2">
      <c r="A2817" s="271">
        <v>2584</v>
      </c>
      <c r="B2817" s="271" t="s">
        <v>290</v>
      </c>
      <c r="C2817" s="272" t="s">
        <v>4642</v>
      </c>
      <c r="D2817" s="271" t="s">
        <v>1977</v>
      </c>
      <c r="E2817" s="273">
        <v>275.07</v>
      </c>
    </row>
    <row r="2818" spans="1:5" x14ac:dyDescent="0.2">
      <c r="A2818" s="271">
        <v>39329</v>
      </c>
      <c r="B2818" s="271" t="s">
        <v>290</v>
      </c>
      <c r="C2818" s="272" t="s">
        <v>4643</v>
      </c>
      <c r="D2818" s="271" t="s">
        <v>1977</v>
      </c>
      <c r="E2818" s="273">
        <v>10.99</v>
      </c>
    </row>
    <row r="2819" spans="1:5" x14ac:dyDescent="0.2">
      <c r="A2819" s="271">
        <v>12010</v>
      </c>
      <c r="B2819" s="271" t="s">
        <v>290</v>
      </c>
      <c r="C2819" s="272" t="s">
        <v>4644</v>
      </c>
      <c r="D2819" s="271" t="s">
        <v>1977</v>
      </c>
      <c r="E2819" s="273">
        <v>10.51</v>
      </c>
    </row>
    <row r="2820" spans="1:5" x14ac:dyDescent="0.2">
      <c r="A2820" s="271">
        <v>39332</v>
      </c>
      <c r="B2820" s="271" t="s">
        <v>290</v>
      </c>
      <c r="C2820" s="272" t="s">
        <v>4645</v>
      </c>
      <c r="D2820" s="271" t="s">
        <v>1977</v>
      </c>
      <c r="E2820" s="273">
        <v>12.92</v>
      </c>
    </row>
    <row r="2821" spans="1:5" x14ac:dyDescent="0.2">
      <c r="A2821" s="271">
        <v>39330</v>
      </c>
      <c r="B2821" s="271" t="s">
        <v>290</v>
      </c>
      <c r="C2821" s="272" t="s">
        <v>4646</v>
      </c>
      <c r="D2821" s="271" t="s">
        <v>1977</v>
      </c>
      <c r="E2821" s="273">
        <v>11.56</v>
      </c>
    </row>
    <row r="2822" spans="1:5" x14ac:dyDescent="0.2">
      <c r="A2822" s="271">
        <v>39331</v>
      </c>
      <c r="B2822" s="271" t="s">
        <v>290</v>
      </c>
      <c r="C2822" s="272" t="s">
        <v>4647</v>
      </c>
      <c r="D2822" s="271" t="s">
        <v>1977</v>
      </c>
      <c r="E2822" s="273">
        <v>10.28</v>
      </c>
    </row>
    <row r="2823" spans="1:5" x14ac:dyDescent="0.2">
      <c r="A2823" s="271">
        <v>39335</v>
      </c>
      <c r="B2823" s="271" t="s">
        <v>290</v>
      </c>
      <c r="C2823" s="272" t="s">
        <v>4648</v>
      </c>
      <c r="D2823" s="271" t="s">
        <v>1977</v>
      </c>
      <c r="E2823" s="273">
        <v>11.6</v>
      </c>
    </row>
    <row r="2824" spans="1:5" x14ac:dyDescent="0.2">
      <c r="A2824" s="271">
        <v>39333</v>
      </c>
      <c r="B2824" s="271" t="s">
        <v>290</v>
      </c>
      <c r="C2824" s="272" t="s">
        <v>4649</v>
      </c>
      <c r="D2824" s="271" t="s">
        <v>1977</v>
      </c>
      <c r="E2824" s="273">
        <v>10.029999999999999</v>
      </c>
    </row>
    <row r="2825" spans="1:5" x14ac:dyDescent="0.2">
      <c r="A2825" s="271">
        <v>39334</v>
      </c>
      <c r="B2825" s="271" t="s">
        <v>290</v>
      </c>
      <c r="C2825" s="272" t="s">
        <v>4650</v>
      </c>
      <c r="D2825" s="271" t="s">
        <v>1977</v>
      </c>
      <c r="E2825" s="273">
        <v>9.2200000000000006</v>
      </c>
    </row>
    <row r="2826" spans="1:5" x14ac:dyDescent="0.2">
      <c r="A2826" s="271">
        <v>12015</v>
      </c>
      <c r="B2826" s="271" t="s">
        <v>290</v>
      </c>
      <c r="C2826" s="272" t="s">
        <v>4651</v>
      </c>
      <c r="D2826" s="271" t="s">
        <v>1977</v>
      </c>
      <c r="E2826" s="273">
        <v>13.47</v>
      </c>
    </row>
    <row r="2827" spans="1:5" x14ac:dyDescent="0.2">
      <c r="A2827" s="271">
        <v>12016</v>
      </c>
      <c r="B2827" s="271" t="s">
        <v>290</v>
      </c>
      <c r="C2827" s="272" t="s">
        <v>4652</v>
      </c>
      <c r="D2827" s="271" t="s">
        <v>1977</v>
      </c>
      <c r="E2827" s="273">
        <v>11.58</v>
      </c>
    </row>
    <row r="2828" spans="1:5" x14ac:dyDescent="0.2">
      <c r="A2828" s="271">
        <v>12019</v>
      </c>
      <c r="B2828" s="271" t="s">
        <v>290</v>
      </c>
      <c r="C2828" s="272" t="s">
        <v>4653</v>
      </c>
      <c r="D2828" s="271" t="s">
        <v>1977</v>
      </c>
      <c r="E2828" s="273">
        <v>13.47</v>
      </c>
    </row>
    <row r="2829" spans="1:5" x14ac:dyDescent="0.2">
      <c r="A2829" s="271">
        <v>12020</v>
      </c>
      <c r="B2829" s="271" t="s">
        <v>290</v>
      </c>
      <c r="C2829" s="272" t="s">
        <v>4654</v>
      </c>
      <c r="D2829" s="271" t="s">
        <v>1977</v>
      </c>
      <c r="E2829" s="273">
        <v>11.58</v>
      </c>
    </row>
    <row r="2830" spans="1:5" x14ac:dyDescent="0.2">
      <c r="A2830" s="271">
        <v>39338</v>
      </c>
      <c r="B2830" s="271" t="s">
        <v>290</v>
      </c>
      <c r="C2830" s="272" t="s">
        <v>4655</v>
      </c>
      <c r="D2830" s="271" t="s">
        <v>1977</v>
      </c>
      <c r="E2830" s="273">
        <v>12.92</v>
      </c>
    </row>
    <row r="2831" spans="1:5" x14ac:dyDescent="0.2">
      <c r="A2831" s="271">
        <v>39336</v>
      </c>
      <c r="B2831" s="271" t="s">
        <v>290</v>
      </c>
      <c r="C2831" s="272" t="s">
        <v>4656</v>
      </c>
      <c r="D2831" s="271" t="s">
        <v>1977</v>
      </c>
      <c r="E2831" s="273">
        <v>11.56</v>
      </c>
    </row>
    <row r="2832" spans="1:5" x14ac:dyDescent="0.2">
      <c r="A2832" s="271">
        <v>39337</v>
      </c>
      <c r="B2832" s="271" t="s">
        <v>290</v>
      </c>
      <c r="C2832" s="272" t="s">
        <v>4657</v>
      </c>
      <c r="D2832" s="271" t="s">
        <v>1977</v>
      </c>
      <c r="E2832" s="273">
        <v>10.28</v>
      </c>
    </row>
    <row r="2833" spans="1:5" x14ac:dyDescent="0.2">
      <c r="A2833" s="271">
        <v>39341</v>
      </c>
      <c r="B2833" s="271" t="s">
        <v>290</v>
      </c>
      <c r="C2833" s="272" t="s">
        <v>4658</v>
      </c>
      <c r="D2833" s="271" t="s">
        <v>1977</v>
      </c>
      <c r="E2833" s="273">
        <v>16.84</v>
      </c>
    </row>
    <row r="2834" spans="1:5" x14ac:dyDescent="0.2">
      <c r="A2834" s="271">
        <v>39340</v>
      </c>
      <c r="B2834" s="271" t="s">
        <v>290</v>
      </c>
      <c r="C2834" s="272" t="s">
        <v>4659</v>
      </c>
      <c r="D2834" s="271" t="s">
        <v>1977</v>
      </c>
      <c r="E2834" s="273">
        <v>12.36</v>
      </c>
    </row>
    <row r="2835" spans="1:5" x14ac:dyDescent="0.2">
      <c r="A2835" s="271">
        <v>39342</v>
      </c>
      <c r="B2835" s="271" t="s">
        <v>290</v>
      </c>
      <c r="C2835" s="272" t="s">
        <v>4660</v>
      </c>
      <c r="D2835" s="271" t="s">
        <v>1977</v>
      </c>
      <c r="E2835" s="273">
        <v>16.84</v>
      </c>
    </row>
    <row r="2836" spans="1:5" x14ac:dyDescent="0.2">
      <c r="A2836" s="271">
        <v>12025</v>
      </c>
      <c r="B2836" s="271" t="s">
        <v>290</v>
      </c>
      <c r="C2836" s="272" t="s">
        <v>4661</v>
      </c>
      <c r="D2836" s="271" t="s">
        <v>1977</v>
      </c>
      <c r="E2836" s="273">
        <v>12.77</v>
      </c>
    </row>
    <row r="2837" spans="1:5" x14ac:dyDescent="0.2">
      <c r="A2837" s="271">
        <v>39345</v>
      </c>
      <c r="B2837" s="271" t="s">
        <v>290</v>
      </c>
      <c r="C2837" s="272" t="s">
        <v>4662</v>
      </c>
      <c r="D2837" s="271" t="s">
        <v>1977</v>
      </c>
      <c r="E2837" s="273">
        <v>19.239999999999998</v>
      </c>
    </row>
    <row r="2838" spans="1:5" x14ac:dyDescent="0.2">
      <c r="A2838" s="271">
        <v>39343</v>
      </c>
      <c r="B2838" s="271" t="s">
        <v>290</v>
      </c>
      <c r="C2838" s="272" t="s">
        <v>4663</v>
      </c>
      <c r="D2838" s="271" t="s">
        <v>1977</v>
      </c>
      <c r="E2838" s="273">
        <v>14.22</v>
      </c>
    </row>
    <row r="2839" spans="1:5" x14ac:dyDescent="0.2">
      <c r="A2839" s="271">
        <v>39344</v>
      </c>
      <c r="B2839" s="271" t="s">
        <v>290</v>
      </c>
      <c r="C2839" s="272" t="s">
        <v>4664</v>
      </c>
      <c r="D2839" s="271" t="s">
        <v>1977</v>
      </c>
      <c r="E2839" s="273">
        <v>13.75</v>
      </c>
    </row>
    <row r="2840" spans="1:5" x14ac:dyDescent="0.2">
      <c r="A2840" s="271">
        <v>12623</v>
      </c>
      <c r="B2840" s="271" t="s">
        <v>290</v>
      </c>
      <c r="C2840" s="272" t="s">
        <v>4665</v>
      </c>
      <c r="D2840" s="271" t="s">
        <v>2014</v>
      </c>
      <c r="E2840" s="273">
        <v>57.6</v>
      </c>
    </row>
    <row r="2841" spans="1:5" x14ac:dyDescent="0.2">
      <c r="A2841" s="271">
        <v>34498</v>
      </c>
      <c r="B2841" s="271" t="s">
        <v>290</v>
      </c>
      <c r="C2841" s="272" t="s">
        <v>4666</v>
      </c>
      <c r="D2841" s="271" t="s">
        <v>1977</v>
      </c>
      <c r="E2841" s="273">
        <v>91.79</v>
      </c>
    </row>
    <row r="2842" spans="1:5" x14ac:dyDescent="0.2">
      <c r="A2842" s="271">
        <v>13244</v>
      </c>
      <c r="B2842" s="271" t="s">
        <v>290</v>
      </c>
      <c r="C2842" s="272" t="s">
        <v>4667</v>
      </c>
      <c r="D2842" s="271" t="s">
        <v>1977</v>
      </c>
      <c r="E2842" s="273">
        <v>38.64</v>
      </c>
    </row>
    <row r="2843" spans="1:5" x14ac:dyDescent="0.2">
      <c r="A2843" s="271">
        <v>38998</v>
      </c>
      <c r="B2843" s="271" t="s">
        <v>290</v>
      </c>
      <c r="C2843" s="272" t="s">
        <v>4668</v>
      </c>
      <c r="D2843" s="271" t="s">
        <v>1977</v>
      </c>
      <c r="E2843" s="273"/>
    </row>
    <row r="2844" spans="1:5" x14ac:dyDescent="0.2">
      <c r="A2844" s="271">
        <v>38999</v>
      </c>
      <c r="B2844" s="271" t="s">
        <v>290</v>
      </c>
      <c r="C2844" s="272" t="s">
        <v>4669</v>
      </c>
      <c r="D2844" s="271" t="s">
        <v>1977</v>
      </c>
      <c r="E2844" s="273"/>
    </row>
    <row r="2845" spans="1:5" x14ac:dyDescent="0.2">
      <c r="A2845" s="271">
        <v>38996</v>
      </c>
      <c r="B2845" s="271" t="s">
        <v>290</v>
      </c>
      <c r="C2845" s="272" t="s">
        <v>4670</v>
      </c>
      <c r="D2845" s="271" t="s">
        <v>1977</v>
      </c>
      <c r="E2845" s="273"/>
    </row>
    <row r="2846" spans="1:5" x14ac:dyDescent="0.2">
      <c r="A2846" s="271">
        <v>44173</v>
      </c>
      <c r="B2846" s="271" t="s">
        <v>290</v>
      </c>
      <c r="C2846" s="272" t="s">
        <v>4671</v>
      </c>
      <c r="D2846" s="271" t="s">
        <v>1977</v>
      </c>
      <c r="E2846" s="273"/>
    </row>
    <row r="2847" spans="1:5" x14ac:dyDescent="0.2">
      <c r="A2847" s="271">
        <v>44174</v>
      </c>
      <c r="B2847" s="271" t="s">
        <v>290</v>
      </c>
      <c r="C2847" s="272" t="s">
        <v>4672</v>
      </c>
      <c r="D2847" s="271" t="s">
        <v>1977</v>
      </c>
      <c r="E2847" s="273"/>
    </row>
    <row r="2848" spans="1:5" x14ac:dyDescent="0.2">
      <c r="A2848" s="271">
        <v>38997</v>
      </c>
      <c r="B2848" s="271" t="s">
        <v>290</v>
      </c>
      <c r="C2848" s="272" t="s">
        <v>4673</v>
      </c>
      <c r="D2848" s="271" t="s">
        <v>1977</v>
      </c>
      <c r="E2848" s="273"/>
    </row>
    <row r="2849" spans="1:5" x14ac:dyDescent="0.2">
      <c r="A2849" s="271">
        <v>39600</v>
      </c>
      <c r="B2849" s="271" t="s">
        <v>290</v>
      </c>
      <c r="C2849" s="272" t="s">
        <v>4674</v>
      </c>
      <c r="D2849" s="271" t="s">
        <v>1977</v>
      </c>
      <c r="E2849" s="273">
        <v>13.53</v>
      </c>
    </row>
    <row r="2850" spans="1:5" x14ac:dyDescent="0.2">
      <c r="A2850" s="271">
        <v>39601</v>
      </c>
      <c r="B2850" s="271" t="s">
        <v>290</v>
      </c>
      <c r="C2850" s="272" t="s">
        <v>4675</v>
      </c>
      <c r="D2850" s="271" t="s">
        <v>1977</v>
      </c>
      <c r="E2850" s="273">
        <v>28.69</v>
      </c>
    </row>
    <row r="2851" spans="1:5" x14ac:dyDescent="0.2">
      <c r="A2851" s="271">
        <v>39862</v>
      </c>
      <c r="B2851" s="271" t="s">
        <v>290</v>
      </c>
      <c r="C2851" s="272" t="s">
        <v>4676</v>
      </c>
      <c r="D2851" s="271" t="s">
        <v>1977</v>
      </c>
      <c r="E2851" s="273"/>
    </row>
    <row r="2852" spans="1:5" x14ac:dyDescent="0.2">
      <c r="A2852" s="271">
        <v>39863</v>
      </c>
      <c r="B2852" s="271" t="s">
        <v>290</v>
      </c>
      <c r="C2852" s="272" t="s">
        <v>4677</v>
      </c>
      <c r="D2852" s="271" t="s">
        <v>1977</v>
      </c>
      <c r="E2852" s="273"/>
    </row>
    <row r="2853" spans="1:5" x14ac:dyDescent="0.2">
      <c r="A2853" s="271">
        <v>39864</v>
      </c>
      <c r="B2853" s="271" t="s">
        <v>290</v>
      </c>
      <c r="C2853" s="272" t="s">
        <v>4678</v>
      </c>
      <c r="D2853" s="271" t="s">
        <v>1977</v>
      </c>
      <c r="E2853" s="273"/>
    </row>
    <row r="2854" spans="1:5" x14ac:dyDescent="0.2">
      <c r="A2854" s="271">
        <v>39865</v>
      </c>
      <c r="B2854" s="271" t="s">
        <v>290</v>
      </c>
      <c r="C2854" s="272" t="s">
        <v>4679</v>
      </c>
      <c r="D2854" s="271" t="s">
        <v>1977</v>
      </c>
      <c r="E2854" s="273"/>
    </row>
    <row r="2855" spans="1:5" x14ac:dyDescent="0.2">
      <c r="A2855" s="271">
        <v>2517</v>
      </c>
      <c r="B2855" s="271" t="s">
        <v>290</v>
      </c>
      <c r="C2855" s="272" t="s">
        <v>4680</v>
      </c>
      <c r="D2855" s="271" t="s">
        <v>1977</v>
      </c>
      <c r="E2855" s="273">
        <v>27.41</v>
      </c>
    </row>
    <row r="2856" spans="1:5" x14ac:dyDescent="0.2">
      <c r="A2856" s="271">
        <v>2522</v>
      </c>
      <c r="B2856" s="271" t="s">
        <v>290</v>
      </c>
      <c r="C2856" s="272" t="s">
        <v>4681</v>
      </c>
      <c r="D2856" s="271" t="s">
        <v>1977</v>
      </c>
      <c r="E2856" s="273">
        <v>17.71</v>
      </c>
    </row>
    <row r="2857" spans="1:5" x14ac:dyDescent="0.2">
      <c r="A2857" s="271">
        <v>2516</v>
      </c>
      <c r="B2857" s="271" t="s">
        <v>290</v>
      </c>
      <c r="C2857" s="272" t="s">
        <v>4682</v>
      </c>
      <c r="D2857" s="271" t="s">
        <v>1977</v>
      </c>
      <c r="E2857" s="273">
        <v>14.22</v>
      </c>
    </row>
    <row r="2858" spans="1:5" x14ac:dyDescent="0.2">
      <c r="A2858" s="271">
        <v>2548</v>
      </c>
      <c r="B2858" s="271" t="s">
        <v>290</v>
      </c>
      <c r="C2858" s="272" t="s">
        <v>4683</v>
      </c>
      <c r="D2858" s="271" t="s">
        <v>1977</v>
      </c>
      <c r="E2858" s="273">
        <v>10.89</v>
      </c>
    </row>
    <row r="2859" spans="1:5" x14ac:dyDescent="0.2">
      <c r="A2859" s="271">
        <v>2518</v>
      </c>
      <c r="B2859" s="271" t="s">
        <v>290</v>
      </c>
      <c r="C2859" s="272" t="s">
        <v>4684</v>
      </c>
      <c r="D2859" s="271" t="s">
        <v>1977</v>
      </c>
      <c r="E2859" s="273">
        <v>130.44999999999999</v>
      </c>
    </row>
    <row r="2860" spans="1:5" x14ac:dyDescent="0.2">
      <c r="A2860" s="271">
        <v>2521</v>
      </c>
      <c r="B2860" s="271" t="s">
        <v>290</v>
      </c>
      <c r="C2860" s="272" t="s">
        <v>4685</v>
      </c>
      <c r="D2860" s="271" t="s">
        <v>1977</v>
      </c>
      <c r="E2860" s="273">
        <v>55.53</v>
      </c>
    </row>
    <row r="2861" spans="1:5" x14ac:dyDescent="0.2">
      <c r="A2861" s="271">
        <v>2519</v>
      </c>
      <c r="B2861" s="271" t="s">
        <v>290</v>
      </c>
      <c r="C2861" s="272" t="s">
        <v>4686</v>
      </c>
      <c r="D2861" s="271" t="s">
        <v>1977</v>
      </c>
      <c r="E2861" s="273">
        <v>157.30000000000001</v>
      </c>
    </row>
    <row r="2862" spans="1:5" x14ac:dyDescent="0.2">
      <c r="A2862" s="271">
        <v>2515</v>
      </c>
      <c r="B2862" s="271" t="s">
        <v>290</v>
      </c>
      <c r="C2862" s="272" t="s">
        <v>4687</v>
      </c>
      <c r="D2862" s="271" t="s">
        <v>1977</v>
      </c>
      <c r="E2862" s="273">
        <v>11.84</v>
      </c>
    </row>
    <row r="2863" spans="1:5" x14ac:dyDescent="0.2">
      <c r="A2863" s="271">
        <v>2520</v>
      </c>
      <c r="B2863" s="271" t="s">
        <v>290</v>
      </c>
      <c r="C2863" s="272" t="s">
        <v>4688</v>
      </c>
      <c r="D2863" s="271" t="s">
        <v>1977</v>
      </c>
      <c r="E2863" s="273">
        <v>289.52</v>
      </c>
    </row>
    <row r="2864" spans="1:5" x14ac:dyDescent="0.2">
      <c r="A2864" s="271">
        <v>1602</v>
      </c>
      <c r="B2864" s="271" t="s">
        <v>290</v>
      </c>
      <c r="C2864" s="272" t="s">
        <v>4689</v>
      </c>
      <c r="D2864" s="271" t="s">
        <v>1977</v>
      </c>
      <c r="E2864" s="273">
        <v>56.35</v>
      </c>
    </row>
    <row r="2865" spans="1:5" x14ac:dyDescent="0.2">
      <c r="A2865" s="271">
        <v>1601</v>
      </c>
      <c r="B2865" s="271" t="s">
        <v>290</v>
      </c>
      <c r="C2865" s="272" t="s">
        <v>4690</v>
      </c>
      <c r="D2865" s="271" t="s">
        <v>1977</v>
      </c>
      <c r="E2865" s="273">
        <v>50.22</v>
      </c>
    </row>
    <row r="2866" spans="1:5" x14ac:dyDescent="0.2">
      <c r="A2866" s="271">
        <v>1600</v>
      </c>
      <c r="B2866" s="271" t="s">
        <v>290</v>
      </c>
      <c r="C2866" s="272" t="s">
        <v>4691</v>
      </c>
      <c r="D2866" s="271" t="s">
        <v>1977</v>
      </c>
      <c r="E2866" s="273">
        <v>21.94</v>
      </c>
    </row>
    <row r="2867" spans="1:5" x14ac:dyDescent="0.2">
      <c r="A2867" s="271">
        <v>1598</v>
      </c>
      <c r="B2867" s="271" t="s">
        <v>290</v>
      </c>
      <c r="C2867" s="272" t="s">
        <v>4692</v>
      </c>
      <c r="D2867" s="271" t="s">
        <v>1977</v>
      </c>
      <c r="E2867" s="273">
        <v>14.86</v>
      </c>
    </row>
    <row r="2868" spans="1:5" x14ac:dyDescent="0.2">
      <c r="A2868" s="271">
        <v>1603</v>
      </c>
      <c r="B2868" s="271" t="s">
        <v>290</v>
      </c>
      <c r="C2868" s="272" t="s">
        <v>4693</v>
      </c>
      <c r="D2868" s="271" t="s">
        <v>1977</v>
      </c>
      <c r="E2868" s="273">
        <v>85.08</v>
      </c>
    </row>
    <row r="2869" spans="1:5" x14ac:dyDescent="0.2">
      <c r="A2869" s="271">
        <v>1599</v>
      </c>
      <c r="B2869" s="271" t="s">
        <v>290</v>
      </c>
      <c r="C2869" s="272" t="s">
        <v>4694</v>
      </c>
      <c r="D2869" s="271" t="s">
        <v>1977</v>
      </c>
      <c r="E2869" s="273">
        <v>17.25</v>
      </c>
    </row>
    <row r="2870" spans="1:5" x14ac:dyDescent="0.2">
      <c r="A2870" s="271">
        <v>1597</v>
      </c>
      <c r="B2870" s="271" t="s">
        <v>290</v>
      </c>
      <c r="C2870" s="272" t="s">
        <v>4695</v>
      </c>
      <c r="D2870" s="271" t="s">
        <v>1977</v>
      </c>
      <c r="E2870" s="273">
        <v>13.97</v>
      </c>
    </row>
    <row r="2871" spans="1:5" x14ac:dyDescent="0.2">
      <c r="A2871" s="271">
        <v>39602</v>
      </c>
      <c r="B2871" s="271" t="s">
        <v>290</v>
      </c>
      <c r="C2871" s="272" t="s">
        <v>4696</v>
      </c>
      <c r="D2871" s="271" t="s">
        <v>1977</v>
      </c>
      <c r="E2871" s="273">
        <v>1.43</v>
      </c>
    </row>
    <row r="2872" spans="1:5" x14ac:dyDescent="0.2">
      <c r="A2872" s="271">
        <v>39603</v>
      </c>
      <c r="B2872" s="271" t="s">
        <v>290</v>
      </c>
      <c r="C2872" s="272" t="s">
        <v>4697</v>
      </c>
      <c r="D2872" s="271" t="s">
        <v>1977</v>
      </c>
      <c r="E2872" s="273">
        <v>3.05</v>
      </c>
    </row>
    <row r="2873" spans="1:5" x14ac:dyDescent="0.2">
      <c r="A2873" s="271">
        <v>11821</v>
      </c>
      <c r="B2873" s="271" t="s">
        <v>290</v>
      </c>
      <c r="C2873" s="272" t="s">
        <v>4698</v>
      </c>
      <c r="D2873" s="271" t="s">
        <v>1977</v>
      </c>
      <c r="E2873" s="273">
        <v>11.48</v>
      </c>
    </row>
    <row r="2874" spans="1:5" x14ac:dyDescent="0.2">
      <c r="A2874" s="271">
        <v>1562</v>
      </c>
      <c r="B2874" s="271" t="s">
        <v>290</v>
      </c>
      <c r="C2874" s="272" t="s">
        <v>4699</v>
      </c>
      <c r="D2874" s="271" t="s">
        <v>1977</v>
      </c>
      <c r="E2874" s="273">
        <v>18.8</v>
      </c>
    </row>
    <row r="2875" spans="1:5" x14ac:dyDescent="0.2">
      <c r="A2875" s="271">
        <v>1563</v>
      </c>
      <c r="B2875" s="271" t="s">
        <v>290</v>
      </c>
      <c r="C2875" s="272" t="s">
        <v>4700</v>
      </c>
      <c r="D2875" s="271" t="s">
        <v>1977</v>
      </c>
      <c r="E2875" s="273">
        <v>25.22</v>
      </c>
    </row>
    <row r="2876" spans="1:5" x14ac:dyDescent="0.2">
      <c r="A2876" s="271">
        <v>11856</v>
      </c>
      <c r="B2876" s="271" t="s">
        <v>290</v>
      </c>
      <c r="C2876" s="272" t="s">
        <v>4701</v>
      </c>
      <c r="D2876" s="271" t="s">
        <v>1977</v>
      </c>
      <c r="E2876" s="273">
        <v>7.52</v>
      </c>
    </row>
    <row r="2877" spans="1:5" x14ac:dyDescent="0.2">
      <c r="A2877" s="271">
        <v>11857</v>
      </c>
      <c r="B2877" s="271" t="s">
        <v>290</v>
      </c>
      <c r="C2877" s="272" t="s">
        <v>4702</v>
      </c>
      <c r="D2877" s="271" t="s">
        <v>1977</v>
      </c>
      <c r="E2877" s="273">
        <v>39.58</v>
      </c>
    </row>
    <row r="2878" spans="1:5" x14ac:dyDescent="0.2">
      <c r="A2878" s="271">
        <v>11858</v>
      </c>
      <c r="B2878" s="271" t="s">
        <v>290</v>
      </c>
      <c r="C2878" s="272" t="s">
        <v>4703</v>
      </c>
      <c r="D2878" s="271" t="s">
        <v>1977</v>
      </c>
      <c r="E2878" s="273">
        <v>49.12</v>
      </c>
    </row>
    <row r="2879" spans="1:5" x14ac:dyDescent="0.2">
      <c r="A2879" s="271">
        <v>1539</v>
      </c>
      <c r="B2879" s="271" t="s">
        <v>290</v>
      </c>
      <c r="C2879" s="272" t="s">
        <v>4704</v>
      </c>
      <c r="D2879" s="271" t="s">
        <v>1977</v>
      </c>
      <c r="E2879" s="273">
        <v>8.84</v>
      </c>
    </row>
    <row r="2880" spans="1:5" x14ac:dyDescent="0.2">
      <c r="A2880" s="271">
        <v>11859</v>
      </c>
      <c r="B2880" s="271" t="s">
        <v>290</v>
      </c>
      <c r="C2880" s="272" t="s">
        <v>4705</v>
      </c>
      <c r="D2880" s="271" t="s">
        <v>1977</v>
      </c>
      <c r="E2880" s="273">
        <v>66.83</v>
      </c>
    </row>
    <row r="2881" spans="1:5" x14ac:dyDescent="0.2">
      <c r="A2881" s="271">
        <v>1550</v>
      </c>
      <c r="B2881" s="271" t="s">
        <v>290</v>
      </c>
      <c r="C2881" s="272" t="s">
        <v>4706</v>
      </c>
      <c r="D2881" s="271" t="s">
        <v>1977</v>
      </c>
      <c r="E2881" s="273">
        <v>9.32</v>
      </c>
    </row>
    <row r="2882" spans="1:5" x14ac:dyDescent="0.2">
      <c r="A2882" s="271">
        <v>11854</v>
      </c>
      <c r="B2882" s="271" t="s">
        <v>290</v>
      </c>
      <c r="C2882" s="272" t="s">
        <v>4707</v>
      </c>
      <c r="D2882" s="271" t="s">
        <v>1977</v>
      </c>
      <c r="E2882" s="273">
        <v>11.65</v>
      </c>
    </row>
    <row r="2883" spans="1:5" x14ac:dyDescent="0.2">
      <c r="A2883" s="271">
        <v>11862</v>
      </c>
      <c r="B2883" s="271" t="s">
        <v>290</v>
      </c>
      <c r="C2883" s="272" t="s">
        <v>4708</v>
      </c>
      <c r="D2883" s="271" t="s">
        <v>1977</v>
      </c>
      <c r="E2883" s="273">
        <v>16.34</v>
      </c>
    </row>
    <row r="2884" spans="1:5" x14ac:dyDescent="0.2">
      <c r="A2884" s="271">
        <v>11863</v>
      </c>
      <c r="B2884" s="271" t="s">
        <v>290</v>
      </c>
      <c r="C2884" s="272" t="s">
        <v>4709</v>
      </c>
      <c r="D2884" s="271" t="s">
        <v>1977</v>
      </c>
      <c r="E2884" s="273">
        <v>6.6</v>
      </c>
    </row>
    <row r="2885" spans="1:5" x14ac:dyDescent="0.2">
      <c r="A2885" s="271">
        <v>11855</v>
      </c>
      <c r="B2885" s="271" t="s">
        <v>290</v>
      </c>
      <c r="C2885" s="272" t="s">
        <v>4710</v>
      </c>
      <c r="D2885" s="271" t="s">
        <v>1977</v>
      </c>
      <c r="E2885" s="273">
        <v>24.39</v>
      </c>
    </row>
    <row r="2886" spans="1:5" x14ac:dyDescent="0.2">
      <c r="A2886" s="271">
        <v>11864</v>
      </c>
      <c r="B2886" s="271" t="s">
        <v>290</v>
      </c>
      <c r="C2886" s="272" t="s">
        <v>4711</v>
      </c>
      <c r="D2886" s="271" t="s">
        <v>1977</v>
      </c>
      <c r="E2886" s="273">
        <v>36.880000000000003</v>
      </c>
    </row>
    <row r="2887" spans="1:5" x14ac:dyDescent="0.2">
      <c r="A2887" s="271">
        <v>2527</v>
      </c>
      <c r="B2887" s="271" t="s">
        <v>290</v>
      </c>
      <c r="C2887" s="272" t="s">
        <v>4712</v>
      </c>
      <c r="D2887" s="271" t="s">
        <v>1977</v>
      </c>
      <c r="E2887" s="273">
        <v>9.81</v>
      </c>
    </row>
    <row r="2888" spans="1:5" x14ac:dyDescent="0.2">
      <c r="A2888" s="271">
        <v>2526</v>
      </c>
      <c r="B2888" s="271" t="s">
        <v>290</v>
      </c>
      <c r="C2888" s="272" t="s">
        <v>4713</v>
      </c>
      <c r="D2888" s="271" t="s">
        <v>1977</v>
      </c>
      <c r="E2888" s="273">
        <v>6.28</v>
      </c>
    </row>
    <row r="2889" spans="1:5" x14ac:dyDescent="0.2">
      <c r="A2889" s="271">
        <v>2483</v>
      </c>
      <c r="B2889" s="271" t="s">
        <v>290</v>
      </c>
      <c r="C2889" s="272" t="s">
        <v>4714</v>
      </c>
      <c r="D2889" s="271" t="s">
        <v>1977</v>
      </c>
      <c r="E2889" s="273">
        <v>4.47</v>
      </c>
    </row>
    <row r="2890" spans="1:5" x14ac:dyDescent="0.2">
      <c r="A2890" s="271">
        <v>2487</v>
      </c>
      <c r="B2890" s="271" t="s">
        <v>290</v>
      </c>
      <c r="C2890" s="272" t="s">
        <v>4715</v>
      </c>
      <c r="D2890" s="271" t="s">
        <v>1977</v>
      </c>
      <c r="E2890" s="273">
        <v>2.14</v>
      </c>
    </row>
    <row r="2891" spans="1:5" x14ac:dyDescent="0.2">
      <c r="A2891" s="271">
        <v>2528</v>
      </c>
      <c r="B2891" s="271" t="s">
        <v>290</v>
      </c>
      <c r="C2891" s="272" t="s">
        <v>4716</v>
      </c>
      <c r="D2891" s="271" t="s">
        <v>1977</v>
      </c>
      <c r="E2891" s="273">
        <v>24.68</v>
      </c>
    </row>
    <row r="2892" spans="1:5" x14ac:dyDescent="0.2">
      <c r="A2892" s="271">
        <v>2489</v>
      </c>
      <c r="B2892" s="271" t="s">
        <v>290</v>
      </c>
      <c r="C2892" s="272" t="s">
        <v>4717</v>
      </c>
      <c r="D2892" s="271" t="s">
        <v>1977</v>
      </c>
      <c r="E2892" s="273">
        <v>10.87</v>
      </c>
    </row>
    <row r="2893" spans="1:5" x14ac:dyDescent="0.2">
      <c r="A2893" s="271">
        <v>2484</v>
      </c>
      <c r="B2893" s="271" t="s">
        <v>290</v>
      </c>
      <c r="C2893" s="272" t="s">
        <v>4718</v>
      </c>
      <c r="D2893" s="271" t="s">
        <v>1977</v>
      </c>
      <c r="E2893" s="273">
        <v>35.85</v>
      </c>
    </row>
    <row r="2894" spans="1:5" x14ac:dyDescent="0.2">
      <c r="A2894" s="271">
        <v>2488</v>
      </c>
      <c r="B2894" s="271" t="s">
        <v>290</v>
      </c>
      <c r="C2894" s="272" t="s">
        <v>4719</v>
      </c>
      <c r="D2894" s="271" t="s">
        <v>1977</v>
      </c>
      <c r="E2894" s="273">
        <v>2.5099999999999998</v>
      </c>
    </row>
    <row r="2895" spans="1:5" x14ac:dyDescent="0.2">
      <c r="A2895" s="271">
        <v>2485</v>
      </c>
      <c r="B2895" s="271" t="s">
        <v>290</v>
      </c>
      <c r="C2895" s="272" t="s">
        <v>4720</v>
      </c>
      <c r="D2895" s="271" t="s">
        <v>1977</v>
      </c>
      <c r="E2895" s="273">
        <v>56.19</v>
      </c>
    </row>
    <row r="2896" spans="1:5" x14ac:dyDescent="0.2">
      <c r="A2896" s="271">
        <v>44247</v>
      </c>
      <c r="B2896" s="271" t="s">
        <v>290</v>
      </c>
      <c r="C2896" s="272" t="s">
        <v>4721</v>
      </c>
      <c r="D2896" s="271" t="s">
        <v>1977</v>
      </c>
      <c r="E2896" s="273">
        <v>1936.47</v>
      </c>
    </row>
    <row r="2897" spans="1:5" x14ac:dyDescent="0.2">
      <c r="A2897" s="271">
        <v>38005</v>
      </c>
      <c r="B2897" s="271" t="s">
        <v>290</v>
      </c>
      <c r="C2897" s="272" t="s">
        <v>4722</v>
      </c>
      <c r="D2897" s="271" t="s">
        <v>1977</v>
      </c>
      <c r="E2897" s="273">
        <v>23.02</v>
      </c>
    </row>
    <row r="2898" spans="1:5" x14ac:dyDescent="0.2">
      <c r="A2898" s="271">
        <v>38006</v>
      </c>
      <c r="B2898" s="271" t="s">
        <v>290</v>
      </c>
      <c r="C2898" s="272" t="s">
        <v>4723</v>
      </c>
      <c r="D2898" s="271" t="s">
        <v>1977</v>
      </c>
      <c r="E2898" s="273">
        <v>30.6</v>
      </c>
    </row>
    <row r="2899" spans="1:5" x14ac:dyDescent="0.2">
      <c r="A2899" s="271">
        <v>38428</v>
      </c>
      <c r="B2899" s="271" t="s">
        <v>290</v>
      </c>
      <c r="C2899" s="272" t="s">
        <v>4724</v>
      </c>
      <c r="D2899" s="271" t="s">
        <v>1977</v>
      </c>
      <c r="E2899" s="273">
        <v>27.4</v>
      </c>
    </row>
    <row r="2900" spans="1:5" x14ac:dyDescent="0.2">
      <c r="A2900" s="271">
        <v>38007</v>
      </c>
      <c r="B2900" s="271" t="s">
        <v>290</v>
      </c>
      <c r="C2900" s="272" t="s">
        <v>4725</v>
      </c>
      <c r="D2900" s="271" t="s">
        <v>1977</v>
      </c>
      <c r="E2900" s="273">
        <v>35.299999999999997</v>
      </c>
    </row>
    <row r="2901" spans="1:5" x14ac:dyDescent="0.2">
      <c r="A2901" s="271">
        <v>38008</v>
      </c>
      <c r="B2901" s="271" t="s">
        <v>290</v>
      </c>
      <c r="C2901" s="272" t="s">
        <v>4726</v>
      </c>
      <c r="D2901" s="271" t="s">
        <v>1977</v>
      </c>
      <c r="E2901" s="273">
        <v>56.49</v>
      </c>
    </row>
    <row r="2902" spans="1:5" x14ac:dyDescent="0.2">
      <c r="A2902" s="271">
        <v>38009</v>
      </c>
      <c r="B2902" s="271" t="s">
        <v>290</v>
      </c>
      <c r="C2902" s="272" t="s">
        <v>4727</v>
      </c>
      <c r="D2902" s="271" t="s">
        <v>1977</v>
      </c>
      <c r="E2902" s="273">
        <v>69.16</v>
      </c>
    </row>
    <row r="2903" spans="1:5" x14ac:dyDescent="0.2">
      <c r="A2903" s="271">
        <v>44248</v>
      </c>
      <c r="B2903" s="271" t="s">
        <v>290</v>
      </c>
      <c r="C2903" s="272" t="s">
        <v>4728</v>
      </c>
      <c r="D2903" s="271" t="s">
        <v>1977</v>
      </c>
      <c r="E2903" s="273">
        <v>112.72</v>
      </c>
    </row>
    <row r="2904" spans="1:5" x14ac:dyDescent="0.2">
      <c r="A2904" s="271">
        <v>44249</v>
      </c>
      <c r="B2904" s="271" t="s">
        <v>290</v>
      </c>
      <c r="C2904" s="272" t="s">
        <v>4729</v>
      </c>
      <c r="D2904" s="271" t="s">
        <v>1977</v>
      </c>
      <c r="E2904" s="273">
        <v>434.91</v>
      </c>
    </row>
    <row r="2905" spans="1:5" x14ac:dyDescent="0.2">
      <c r="A2905" s="271">
        <v>44250</v>
      </c>
      <c r="B2905" s="271" t="s">
        <v>290</v>
      </c>
      <c r="C2905" s="272" t="s">
        <v>4730</v>
      </c>
      <c r="D2905" s="271" t="s">
        <v>1977</v>
      </c>
      <c r="E2905" s="273">
        <v>631.58000000000004</v>
      </c>
    </row>
    <row r="2906" spans="1:5" x14ac:dyDescent="0.2">
      <c r="A2906" s="271">
        <v>39279</v>
      </c>
      <c r="B2906" s="271" t="s">
        <v>290</v>
      </c>
      <c r="C2906" s="272" t="s">
        <v>4731</v>
      </c>
      <c r="D2906" s="271" t="s">
        <v>1977</v>
      </c>
      <c r="E2906" s="273"/>
    </row>
    <row r="2907" spans="1:5" x14ac:dyDescent="0.2">
      <c r="A2907" s="271">
        <v>39280</v>
      </c>
      <c r="B2907" s="271" t="s">
        <v>290</v>
      </c>
      <c r="C2907" s="272" t="s">
        <v>4732</v>
      </c>
      <c r="D2907" s="271" t="s">
        <v>1977</v>
      </c>
      <c r="E2907" s="273"/>
    </row>
    <row r="2908" spans="1:5" x14ac:dyDescent="0.2">
      <c r="A2908" s="271">
        <v>39281</v>
      </c>
      <c r="B2908" s="271" t="s">
        <v>290</v>
      </c>
      <c r="C2908" s="272" t="s">
        <v>4733</v>
      </c>
      <c r="D2908" s="271" t="s">
        <v>1977</v>
      </c>
      <c r="E2908" s="273"/>
    </row>
    <row r="2909" spans="1:5" x14ac:dyDescent="0.2">
      <c r="A2909" s="271">
        <v>39282</v>
      </c>
      <c r="B2909" s="271" t="s">
        <v>290</v>
      </c>
      <c r="C2909" s="272" t="s">
        <v>4734</v>
      </c>
      <c r="D2909" s="271" t="s">
        <v>1977</v>
      </c>
      <c r="E2909" s="273"/>
    </row>
    <row r="2910" spans="1:5" x14ac:dyDescent="0.2">
      <c r="A2910" s="271">
        <v>38844</v>
      </c>
      <c r="B2910" s="271" t="s">
        <v>290</v>
      </c>
      <c r="C2910" s="272" t="s">
        <v>4735</v>
      </c>
      <c r="D2910" s="271" t="s">
        <v>1977</v>
      </c>
      <c r="E2910" s="273"/>
    </row>
    <row r="2911" spans="1:5" x14ac:dyDescent="0.2">
      <c r="A2911" s="271">
        <v>38846</v>
      </c>
      <c r="B2911" s="271" t="s">
        <v>290</v>
      </c>
      <c r="C2911" s="272" t="s">
        <v>4736</v>
      </c>
      <c r="D2911" s="271" t="s">
        <v>1977</v>
      </c>
      <c r="E2911" s="273"/>
    </row>
    <row r="2912" spans="1:5" x14ac:dyDescent="0.2">
      <c r="A2912" s="271">
        <v>38847</v>
      </c>
      <c r="B2912" s="271" t="s">
        <v>290</v>
      </c>
      <c r="C2912" s="272" t="s">
        <v>4737</v>
      </c>
      <c r="D2912" s="271" t="s">
        <v>1977</v>
      </c>
      <c r="E2912" s="273"/>
    </row>
    <row r="2913" spans="1:5" x14ac:dyDescent="0.2">
      <c r="A2913" s="271">
        <v>38850</v>
      </c>
      <c r="B2913" s="271" t="s">
        <v>290</v>
      </c>
      <c r="C2913" s="272" t="s">
        <v>4738</v>
      </c>
      <c r="D2913" s="271" t="s">
        <v>1977</v>
      </c>
      <c r="E2913" s="273"/>
    </row>
    <row r="2914" spans="1:5" x14ac:dyDescent="0.2">
      <c r="A2914" s="271">
        <v>38848</v>
      </c>
      <c r="B2914" s="271" t="s">
        <v>290</v>
      </c>
      <c r="C2914" s="272" t="s">
        <v>4739</v>
      </c>
      <c r="D2914" s="271" t="s">
        <v>1977</v>
      </c>
      <c r="E2914" s="273"/>
    </row>
    <row r="2915" spans="1:5" x14ac:dyDescent="0.2">
      <c r="A2915" s="271">
        <v>38851</v>
      </c>
      <c r="B2915" s="271" t="s">
        <v>290</v>
      </c>
      <c r="C2915" s="272" t="s">
        <v>4740</v>
      </c>
      <c r="D2915" s="271" t="s">
        <v>1977</v>
      </c>
      <c r="E2915" s="273"/>
    </row>
    <row r="2916" spans="1:5" x14ac:dyDescent="0.2">
      <c r="A2916" s="271">
        <v>38854</v>
      </c>
      <c r="B2916" s="271" t="s">
        <v>290</v>
      </c>
      <c r="C2916" s="272" t="s">
        <v>4741</v>
      </c>
      <c r="D2916" s="271" t="s">
        <v>1977</v>
      </c>
      <c r="E2916" s="273"/>
    </row>
    <row r="2917" spans="1:5" x14ac:dyDescent="0.2">
      <c r="A2917" s="271">
        <v>3104</v>
      </c>
      <c r="B2917" s="271" t="s">
        <v>290</v>
      </c>
      <c r="C2917" s="272" t="s">
        <v>4742</v>
      </c>
      <c r="D2917" s="271" t="s">
        <v>2368</v>
      </c>
      <c r="E2917" s="273">
        <v>125.04</v>
      </c>
    </row>
    <row r="2918" spans="1:5" x14ac:dyDescent="0.2">
      <c r="A2918" s="271">
        <v>1607</v>
      </c>
      <c r="B2918" s="271" t="s">
        <v>290</v>
      </c>
      <c r="C2918" s="272" t="s">
        <v>4743</v>
      </c>
      <c r="D2918" s="271" t="s">
        <v>2368</v>
      </c>
      <c r="E2918" s="273">
        <v>0.28000000000000003</v>
      </c>
    </row>
    <row r="2919" spans="1:5" x14ac:dyDescent="0.2">
      <c r="A2919" s="271">
        <v>38169</v>
      </c>
      <c r="B2919" s="271" t="s">
        <v>290</v>
      </c>
      <c r="C2919" s="272" t="s">
        <v>4744</v>
      </c>
      <c r="D2919" s="271" t="s">
        <v>2368</v>
      </c>
      <c r="E2919" s="273">
        <v>76.989999999999995</v>
      </c>
    </row>
    <row r="2920" spans="1:5" x14ac:dyDescent="0.2">
      <c r="A2920" s="271">
        <v>6142</v>
      </c>
      <c r="B2920" s="271" t="s">
        <v>290</v>
      </c>
      <c r="C2920" s="272" t="s">
        <v>4745</v>
      </c>
      <c r="D2920" s="271" t="s">
        <v>1977</v>
      </c>
      <c r="E2920" s="273">
        <v>9.5500000000000007</v>
      </c>
    </row>
    <row r="2921" spans="1:5" x14ac:dyDescent="0.2">
      <c r="A2921" s="271">
        <v>11686</v>
      </c>
      <c r="B2921" s="271" t="s">
        <v>290</v>
      </c>
      <c r="C2921" s="272" t="s">
        <v>4746</v>
      </c>
      <c r="D2921" s="271" t="s">
        <v>1977</v>
      </c>
      <c r="E2921" s="273">
        <v>13.26</v>
      </c>
    </row>
    <row r="2922" spans="1:5" x14ac:dyDescent="0.2">
      <c r="A2922" s="271">
        <v>37598</v>
      </c>
      <c r="B2922" s="271" t="s">
        <v>290</v>
      </c>
      <c r="C2922" s="272" t="s">
        <v>4747</v>
      </c>
      <c r="D2922" s="271" t="s">
        <v>1977</v>
      </c>
      <c r="E2922" s="273"/>
    </row>
    <row r="2923" spans="1:5" x14ac:dyDescent="0.2">
      <c r="A2923" s="271">
        <v>25398</v>
      </c>
      <c r="B2923" s="271" t="s">
        <v>290</v>
      </c>
      <c r="C2923" s="272" t="s">
        <v>4748</v>
      </c>
      <c r="D2923" s="271" t="s">
        <v>1977</v>
      </c>
      <c r="E2923" s="273"/>
    </row>
    <row r="2924" spans="1:5" x14ac:dyDescent="0.2">
      <c r="A2924" s="271">
        <v>25399</v>
      </c>
      <c r="B2924" s="271" t="s">
        <v>290</v>
      </c>
      <c r="C2924" s="272" t="s">
        <v>4749</v>
      </c>
      <c r="D2924" s="271" t="s">
        <v>1977</v>
      </c>
      <c r="E2924" s="273"/>
    </row>
    <row r="2925" spans="1:5" x14ac:dyDescent="0.2">
      <c r="A2925" s="271">
        <v>43440</v>
      </c>
      <c r="B2925" s="271" t="s">
        <v>290</v>
      </c>
      <c r="C2925" s="272" t="s">
        <v>4750</v>
      </c>
      <c r="D2925" s="271" t="s">
        <v>1977</v>
      </c>
      <c r="E2925" s="273">
        <v>476.26</v>
      </c>
    </row>
    <row r="2926" spans="1:5" x14ac:dyDescent="0.2">
      <c r="A2926" s="271">
        <v>10667</v>
      </c>
      <c r="B2926" s="271" t="s">
        <v>290</v>
      </c>
      <c r="C2926" s="272" t="s">
        <v>4751</v>
      </c>
      <c r="D2926" s="271" t="s">
        <v>1977</v>
      </c>
      <c r="E2926" s="273"/>
    </row>
    <row r="2927" spans="1:5" x14ac:dyDescent="0.2">
      <c r="A2927" s="271">
        <v>1613</v>
      </c>
      <c r="B2927" s="271" t="s">
        <v>290</v>
      </c>
      <c r="C2927" s="272" t="s">
        <v>4752</v>
      </c>
      <c r="D2927" s="271" t="s">
        <v>1977</v>
      </c>
      <c r="E2927" s="273">
        <v>1511.41</v>
      </c>
    </row>
    <row r="2928" spans="1:5" x14ac:dyDescent="0.2">
      <c r="A2928" s="271">
        <v>1626</v>
      </c>
      <c r="B2928" s="271" t="s">
        <v>290</v>
      </c>
      <c r="C2928" s="272" t="s">
        <v>4753</v>
      </c>
      <c r="D2928" s="271" t="s">
        <v>1977</v>
      </c>
      <c r="E2928" s="273">
        <v>2260.5100000000002</v>
      </c>
    </row>
    <row r="2929" spans="1:5" x14ac:dyDescent="0.2">
      <c r="A2929" s="271">
        <v>1625</v>
      </c>
      <c r="B2929" s="271" t="s">
        <v>290</v>
      </c>
      <c r="C2929" s="272" t="s">
        <v>4754</v>
      </c>
      <c r="D2929" s="271" t="s">
        <v>1977</v>
      </c>
      <c r="E2929" s="273">
        <v>157.88999999999999</v>
      </c>
    </row>
    <row r="2930" spans="1:5" x14ac:dyDescent="0.2">
      <c r="A2930" s="271">
        <v>1622</v>
      </c>
      <c r="B2930" s="271" t="s">
        <v>290</v>
      </c>
      <c r="C2930" s="272" t="s">
        <v>4755</v>
      </c>
      <c r="D2930" s="271" t="s">
        <v>1977</v>
      </c>
      <c r="E2930" s="273">
        <v>5101.04</v>
      </c>
    </row>
    <row r="2931" spans="1:5" x14ac:dyDescent="0.2">
      <c r="A2931" s="271">
        <v>1620</v>
      </c>
      <c r="B2931" s="271" t="s">
        <v>290</v>
      </c>
      <c r="C2931" s="272" t="s">
        <v>4756</v>
      </c>
      <c r="D2931" s="271" t="s">
        <v>1977</v>
      </c>
      <c r="E2931" s="273">
        <v>332.59</v>
      </c>
    </row>
    <row r="2932" spans="1:5" x14ac:dyDescent="0.2">
      <c r="A2932" s="271">
        <v>1629</v>
      </c>
      <c r="B2932" s="271" t="s">
        <v>290</v>
      </c>
      <c r="C2932" s="272" t="s">
        <v>4757</v>
      </c>
      <c r="D2932" s="271" t="s">
        <v>1977</v>
      </c>
      <c r="E2932" s="273">
        <v>12414.71</v>
      </c>
    </row>
    <row r="2933" spans="1:5" x14ac:dyDescent="0.2">
      <c r="A2933" s="271">
        <v>1627</v>
      </c>
      <c r="B2933" s="271" t="s">
        <v>290</v>
      </c>
      <c r="C2933" s="272" t="s">
        <v>4758</v>
      </c>
      <c r="D2933" s="271" t="s">
        <v>1977</v>
      </c>
      <c r="E2933" s="273">
        <v>635.74</v>
      </c>
    </row>
    <row r="2934" spans="1:5" x14ac:dyDescent="0.2">
      <c r="A2934" s="271">
        <v>1623</v>
      </c>
      <c r="B2934" s="271" t="s">
        <v>290</v>
      </c>
      <c r="C2934" s="272" t="s">
        <v>4759</v>
      </c>
      <c r="D2934" s="271" t="s">
        <v>1977</v>
      </c>
      <c r="E2934" s="273">
        <v>128.76</v>
      </c>
    </row>
    <row r="2935" spans="1:5" x14ac:dyDescent="0.2">
      <c r="A2935" s="271">
        <v>1619</v>
      </c>
      <c r="B2935" s="271" t="s">
        <v>290</v>
      </c>
      <c r="C2935" s="272" t="s">
        <v>4760</v>
      </c>
      <c r="D2935" s="271" t="s">
        <v>1977</v>
      </c>
      <c r="E2935" s="273">
        <v>177.12</v>
      </c>
    </row>
    <row r="2936" spans="1:5" x14ac:dyDescent="0.2">
      <c r="A2936" s="271">
        <v>1630</v>
      </c>
      <c r="B2936" s="271" t="s">
        <v>290</v>
      </c>
      <c r="C2936" s="272" t="s">
        <v>4761</v>
      </c>
      <c r="D2936" s="271" t="s">
        <v>1977</v>
      </c>
      <c r="E2936" s="273">
        <v>3899.85</v>
      </c>
    </row>
    <row r="2937" spans="1:5" x14ac:dyDescent="0.2">
      <c r="A2937" s="271">
        <v>1616</v>
      </c>
      <c r="B2937" s="271" t="s">
        <v>290</v>
      </c>
      <c r="C2937" s="272" t="s">
        <v>4762</v>
      </c>
      <c r="D2937" s="271" t="s">
        <v>1977</v>
      </c>
      <c r="E2937" s="273">
        <v>5998.03</v>
      </c>
    </row>
    <row r="2938" spans="1:5" x14ac:dyDescent="0.2">
      <c r="A2938" s="271">
        <v>1614</v>
      </c>
      <c r="B2938" s="271" t="s">
        <v>290</v>
      </c>
      <c r="C2938" s="272" t="s">
        <v>4763</v>
      </c>
      <c r="D2938" s="271" t="s">
        <v>1977</v>
      </c>
      <c r="E2938" s="273">
        <v>274.13</v>
      </c>
    </row>
    <row r="2939" spans="1:5" x14ac:dyDescent="0.2">
      <c r="A2939" s="271">
        <v>1617</v>
      </c>
      <c r="B2939" s="271" t="s">
        <v>290</v>
      </c>
      <c r="C2939" s="272" t="s">
        <v>4764</v>
      </c>
      <c r="D2939" s="271" t="s">
        <v>1977</v>
      </c>
      <c r="E2939" s="273">
        <v>7160.35</v>
      </c>
    </row>
    <row r="2940" spans="1:5" x14ac:dyDescent="0.2">
      <c r="A2940" s="271">
        <v>1621</v>
      </c>
      <c r="B2940" s="271" t="s">
        <v>290</v>
      </c>
      <c r="C2940" s="272" t="s">
        <v>4765</v>
      </c>
      <c r="D2940" s="271" t="s">
        <v>1977</v>
      </c>
      <c r="E2940" s="273">
        <v>490.28</v>
      </c>
    </row>
    <row r="2941" spans="1:5" x14ac:dyDescent="0.2">
      <c r="A2941" s="271">
        <v>1624</v>
      </c>
      <c r="B2941" s="271" t="s">
        <v>290</v>
      </c>
      <c r="C2941" s="272" t="s">
        <v>4766</v>
      </c>
      <c r="D2941" s="271" t="s">
        <v>1977</v>
      </c>
      <c r="E2941" s="273">
        <v>17600.5</v>
      </c>
    </row>
    <row r="2942" spans="1:5" x14ac:dyDescent="0.2">
      <c r="A2942" s="271">
        <v>1615</v>
      </c>
      <c r="B2942" s="271" t="s">
        <v>290</v>
      </c>
      <c r="C2942" s="272" t="s">
        <v>4767</v>
      </c>
      <c r="D2942" s="271" t="s">
        <v>1977</v>
      </c>
      <c r="E2942" s="273">
        <v>920.66</v>
      </c>
    </row>
    <row r="2943" spans="1:5" x14ac:dyDescent="0.2">
      <c r="A2943" s="271">
        <v>1612</v>
      </c>
      <c r="B2943" s="271" t="s">
        <v>290</v>
      </c>
      <c r="C2943" s="272" t="s">
        <v>4768</v>
      </c>
      <c r="D2943" s="271" t="s">
        <v>1977</v>
      </c>
      <c r="E2943" s="273">
        <v>121.26</v>
      </c>
    </row>
    <row r="2944" spans="1:5" x14ac:dyDescent="0.2">
      <c r="A2944" s="271">
        <v>1618</v>
      </c>
      <c r="B2944" s="271" t="s">
        <v>290</v>
      </c>
      <c r="C2944" s="272" t="s">
        <v>4769</v>
      </c>
      <c r="D2944" s="271" t="s">
        <v>1977</v>
      </c>
      <c r="E2944" s="273">
        <v>1265.1300000000001</v>
      </c>
    </row>
    <row r="2945" spans="1:5" x14ac:dyDescent="0.2">
      <c r="A2945" s="271">
        <v>14211</v>
      </c>
      <c r="B2945" s="271" t="s">
        <v>290</v>
      </c>
      <c r="C2945" s="272" t="s">
        <v>4770</v>
      </c>
      <c r="D2945" s="271" t="s">
        <v>1977</v>
      </c>
      <c r="E2945" s="273"/>
    </row>
    <row r="2946" spans="1:5" x14ac:dyDescent="0.2">
      <c r="A2946" s="271">
        <v>43657</v>
      </c>
      <c r="B2946" s="271" t="s">
        <v>290</v>
      </c>
      <c r="C2946" s="272" t="s">
        <v>4771</v>
      </c>
      <c r="D2946" s="271" t="s">
        <v>2014</v>
      </c>
      <c r="E2946" s="273">
        <v>5.71</v>
      </c>
    </row>
    <row r="2947" spans="1:5" x14ac:dyDescent="0.2">
      <c r="A2947" s="271">
        <v>38200</v>
      </c>
      <c r="B2947" s="271" t="s">
        <v>290</v>
      </c>
      <c r="C2947" s="272" t="s">
        <v>4772</v>
      </c>
      <c r="D2947" s="271" t="s">
        <v>4773</v>
      </c>
      <c r="E2947" s="273">
        <v>375.5</v>
      </c>
    </row>
    <row r="2948" spans="1:5" x14ac:dyDescent="0.2">
      <c r="A2948" s="271">
        <v>39269</v>
      </c>
      <c r="B2948" s="271" t="s">
        <v>290</v>
      </c>
      <c r="C2948" s="272" t="s">
        <v>4774</v>
      </c>
      <c r="D2948" s="271" t="s">
        <v>2014</v>
      </c>
      <c r="E2948" s="273">
        <v>1.44</v>
      </c>
    </row>
    <row r="2949" spans="1:5" x14ac:dyDescent="0.2">
      <c r="A2949" s="271">
        <v>11889</v>
      </c>
      <c r="B2949" s="271" t="s">
        <v>290</v>
      </c>
      <c r="C2949" s="272" t="s">
        <v>4775</v>
      </c>
      <c r="D2949" s="271" t="s">
        <v>2014</v>
      </c>
      <c r="E2949" s="273">
        <v>1.97</v>
      </c>
    </row>
    <row r="2950" spans="1:5" x14ac:dyDescent="0.2">
      <c r="A2950" s="271">
        <v>39270</v>
      </c>
      <c r="B2950" s="271" t="s">
        <v>290</v>
      </c>
      <c r="C2950" s="272" t="s">
        <v>4776</v>
      </c>
      <c r="D2950" s="271" t="s">
        <v>2014</v>
      </c>
      <c r="E2950" s="273">
        <v>2.56</v>
      </c>
    </row>
    <row r="2951" spans="1:5" x14ac:dyDescent="0.2">
      <c r="A2951" s="271">
        <v>11890</v>
      </c>
      <c r="B2951" s="271" t="s">
        <v>290</v>
      </c>
      <c r="C2951" s="272" t="s">
        <v>4777</v>
      </c>
      <c r="D2951" s="271" t="s">
        <v>2014</v>
      </c>
      <c r="E2951" s="273">
        <v>3.49</v>
      </c>
    </row>
    <row r="2952" spans="1:5" x14ac:dyDescent="0.2">
      <c r="A2952" s="271">
        <v>11891</v>
      </c>
      <c r="B2952" s="271" t="s">
        <v>290</v>
      </c>
      <c r="C2952" s="272" t="s">
        <v>4778</v>
      </c>
      <c r="D2952" s="271" t="s">
        <v>2014</v>
      </c>
      <c r="E2952" s="273">
        <v>5.66</v>
      </c>
    </row>
    <row r="2953" spans="1:5" x14ac:dyDescent="0.2">
      <c r="A2953" s="271">
        <v>11892</v>
      </c>
      <c r="B2953" s="271" t="s">
        <v>290</v>
      </c>
      <c r="C2953" s="272" t="s">
        <v>4779</v>
      </c>
      <c r="D2953" s="271" t="s">
        <v>2014</v>
      </c>
      <c r="E2953" s="273">
        <v>9.25</v>
      </c>
    </row>
    <row r="2954" spans="1:5" x14ac:dyDescent="0.2">
      <c r="A2954" s="271">
        <v>37601</v>
      </c>
      <c r="B2954" s="271" t="s">
        <v>290</v>
      </c>
      <c r="C2954" s="272" t="s">
        <v>4780</v>
      </c>
      <c r="D2954" s="271" t="s">
        <v>2014</v>
      </c>
      <c r="E2954" s="273"/>
    </row>
    <row r="2955" spans="1:5" x14ac:dyDescent="0.2">
      <c r="A2955" s="271">
        <v>1634</v>
      </c>
      <c r="B2955" s="271" t="s">
        <v>290</v>
      </c>
      <c r="C2955" s="272" t="s">
        <v>4781</v>
      </c>
      <c r="D2955" s="271" t="s">
        <v>2014</v>
      </c>
      <c r="E2955" s="273"/>
    </row>
    <row r="2956" spans="1:5" x14ac:dyDescent="0.2">
      <c r="A2956" s="271">
        <v>44274</v>
      </c>
      <c r="B2956" s="271" t="s">
        <v>290</v>
      </c>
      <c r="C2956" s="272" t="s">
        <v>4782</v>
      </c>
      <c r="D2956" s="271" t="s">
        <v>1977</v>
      </c>
      <c r="E2956" s="273">
        <v>737.73</v>
      </c>
    </row>
    <row r="2957" spans="1:5" x14ac:dyDescent="0.2">
      <c r="A2957" s="271">
        <v>5086</v>
      </c>
      <c r="B2957" s="271" t="s">
        <v>290</v>
      </c>
      <c r="C2957" s="272" t="s">
        <v>4783</v>
      </c>
      <c r="D2957" s="271" t="s">
        <v>1982</v>
      </c>
      <c r="E2957" s="273">
        <v>31.87</v>
      </c>
    </row>
    <row r="2958" spans="1:5" x14ac:dyDescent="0.2">
      <c r="A2958" s="271">
        <v>45244</v>
      </c>
      <c r="B2958" s="271" t="s">
        <v>290</v>
      </c>
      <c r="C2958" s="272" t="s">
        <v>4784</v>
      </c>
      <c r="D2958" s="271" t="s">
        <v>1977</v>
      </c>
      <c r="E2958" s="273">
        <v>94.3</v>
      </c>
    </row>
    <row r="2959" spans="1:5" x14ac:dyDescent="0.2">
      <c r="A2959" s="271">
        <v>11280</v>
      </c>
      <c r="B2959" s="271" t="s">
        <v>290</v>
      </c>
      <c r="C2959" s="272" t="s">
        <v>4785</v>
      </c>
      <c r="D2959" s="271" t="s">
        <v>1977</v>
      </c>
      <c r="E2959" s="273"/>
    </row>
    <row r="2960" spans="1:5" x14ac:dyDescent="0.2">
      <c r="A2960" s="271">
        <v>40519</v>
      </c>
      <c r="B2960" s="271" t="s">
        <v>290</v>
      </c>
      <c r="C2960" s="272" t="s">
        <v>4786</v>
      </c>
      <c r="D2960" s="271" t="s">
        <v>1977</v>
      </c>
      <c r="E2960" s="273"/>
    </row>
    <row r="2961" spans="1:5" x14ac:dyDescent="0.2">
      <c r="A2961" s="271">
        <v>3446</v>
      </c>
      <c r="B2961" s="271" t="s">
        <v>290</v>
      </c>
      <c r="C2961" s="272" t="s">
        <v>4787</v>
      </c>
      <c r="D2961" s="271" t="s">
        <v>1977</v>
      </c>
      <c r="E2961" s="273"/>
    </row>
    <row r="2962" spans="1:5" x14ac:dyDescent="0.2">
      <c r="A2962" s="271">
        <v>3445</v>
      </c>
      <c r="B2962" s="271" t="s">
        <v>290</v>
      </c>
      <c r="C2962" s="272" t="s">
        <v>4788</v>
      </c>
      <c r="D2962" s="271" t="s">
        <v>1977</v>
      </c>
      <c r="E2962" s="273"/>
    </row>
    <row r="2963" spans="1:5" x14ac:dyDescent="0.2">
      <c r="A2963" s="271">
        <v>3444</v>
      </c>
      <c r="B2963" s="271" t="s">
        <v>290</v>
      </c>
      <c r="C2963" s="272" t="s">
        <v>4789</v>
      </c>
      <c r="D2963" s="271" t="s">
        <v>1977</v>
      </c>
      <c r="E2963" s="273"/>
    </row>
    <row r="2964" spans="1:5" x14ac:dyDescent="0.2">
      <c r="A2964" s="271">
        <v>3441</v>
      </c>
      <c r="B2964" s="271" t="s">
        <v>290</v>
      </c>
      <c r="C2964" s="272" t="s">
        <v>4790</v>
      </c>
      <c r="D2964" s="271" t="s">
        <v>1977</v>
      </c>
      <c r="E2964" s="273"/>
    </row>
    <row r="2965" spans="1:5" x14ac:dyDescent="0.2">
      <c r="A2965" s="271">
        <v>12402</v>
      </c>
      <c r="B2965" s="271" t="s">
        <v>290</v>
      </c>
      <c r="C2965" s="272" t="s">
        <v>4791</v>
      </c>
      <c r="D2965" s="271" t="s">
        <v>1977</v>
      </c>
      <c r="E2965" s="273"/>
    </row>
    <row r="2966" spans="1:5" x14ac:dyDescent="0.2">
      <c r="A2966" s="271">
        <v>3447</v>
      </c>
      <c r="B2966" s="271" t="s">
        <v>290</v>
      </c>
      <c r="C2966" s="272" t="s">
        <v>4792</v>
      </c>
      <c r="D2966" s="271" t="s">
        <v>1977</v>
      </c>
      <c r="E2966" s="273"/>
    </row>
    <row r="2967" spans="1:5" x14ac:dyDescent="0.2">
      <c r="A2967" s="271">
        <v>3448</v>
      </c>
      <c r="B2967" s="271" t="s">
        <v>290</v>
      </c>
      <c r="C2967" s="272" t="s">
        <v>4793</v>
      </c>
      <c r="D2967" s="271" t="s">
        <v>1977</v>
      </c>
      <c r="E2967" s="273"/>
    </row>
    <row r="2968" spans="1:5" x14ac:dyDescent="0.2">
      <c r="A2968" s="271">
        <v>3442</v>
      </c>
      <c r="B2968" s="271" t="s">
        <v>290</v>
      </c>
      <c r="C2968" s="272" t="s">
        <v>4794</v>
      </c>
      <c r="D2968" s="271" t="s">
        <v>1977</v>
      </c>
      <c r="E2968" s="273"/>
    </row>
    <row r="2969" spans="1:5" x14ac:dyDescent="0.2">
      <c r="A2969" s="271">
        <v>3449</v>
      </c>
      <c r="B2969" s="271" t="s">
        <v>290</v>
      </c>
      <c r="C2969" s="272" t="s">
        <v>4795</v>
      </c>
      <c r="D2969" s="271" t="s">
        <v>1977</v>
      </c>
      <c r="E2969" s="273"/>
    </row>
    <row r="2970" spans="1:5" x14ac:dyDescent="0.2">
      <c r="A2970" s="271">
        <v>37438</v>
      </c>
      <c r="B2970" s="271" t="s">
        <v>290</v>
      </c>
      <c r="C2970" s="272" t="s">
        <v>4796</v>
      </c>
      <c r="D2970" s="271" t="s">
        <v>1977</v>
      </c>
      <c r="E2970" s="273"/>
    </row>
    <row r="2971" spans="1:5" x14ac:dyDescent="0.2">
      <c r="A2971" s="271">
        <v>37439</v>
      </c>
      <c r="B2971" s="271" t="s">
        <v>290</v>
      </c>
      <c r="C2971" s="272" t="s">
        <v>4797</v>
      </c>
      <c r="D2971" s="271" t="s">
        <v>1977</v>
      </c>
      <c r="E2971" s="273"/>
    </row>
    <row r="2972" spans="1:5" x14ac:dyDescent="0.2">
      <c r="A2972" s="271">
        <v>37435</v>
      </c>
      <c r="B2972" s="271" t="s">
        <v>290</v>
      </c>
      <c r="C2972" s="272" t="s">
        <v>4798</v>
      </c>
      <c r="D2972" s="271" t="s">
        <v>1977</v>
      </c>
      <c r="E2972" s="273"/>
    </row>
    <row r="2973" spans="1:5" x14ac:dyDescent="0.2">
      <c r="A2973" s="271">
        <v>37436</v>
      </c>
      <c r="B2973" s="271" t="s">
        <v>290</v>
      </c>
      <c r="C2973" s="272" t="s">
        <v>4799</v>
      </c>
      <c r="D2973" s="271" t="s">
        <v>1977</v>
      </c>
      <c r="E2973" s="273"/>
    </row>
    <row r="2974" spans="1:5" x14ac:dyDescent="0.2">
      <c r="A2974" s="271">
        <v>37437</v>
      </c>
      <c r="B2974" s="271" t="s">
        <v>290</v>
      </c>
      <c r="C2974" s="272" t="s">
        <v>4800</v>
      </c>
      <c r="D2974" s="271" t="s">
        <v>1977</v>
      </c>
      <c r="E2974" s="273"/>
    </row>
    <row r="2975" spans="1:5" x14ac:dyDescent="0.2">
      <c r="A2975" s="271">
        <v>3473</v>
      </c>
      <c r="B2975" s="271" t="s">
        <v>290</v>
      </c>
      <c r="C2975" s="272" t="s">
        <v>4801</v>
      </c>
      <c r="D2975" s="271" t="s">
        <v>1977</v>
      </c>
      <c r="E2975" s="273"/>
    </row>
    <row r="2976" spans="1:5" x14ac:dyDescent="0.2">
      <c r="A2976" s="271">
        <v>3474</v>
      </c>
      <c r="B2976" s="271" t="s">
        <v>290</v>
      </c>
      <c r="C2976" s="272" t="s">
        <v>4802</v>
      </c>
      <c r="D2976" s="271" t="s">
        <v>1977</v>
      </c>
      <c r="E2976" s="273"/>
    </row>
    <row r="2977" spans="1:5" x14ac:dyDescent="0.2">
      <c r="A2977" s="271">
        <v>3443</v>
      </c>
      <c r="B2977" s="271" t="s">
        <v>290</v>
      </c>
      <c r="C2977" s="272" t="s">
        <v>4803</v>
      </c>
      <c r="D2977" s="271" t="s">
        <v>1977</v>
      </c>
      <c r="E2977" s="273"/>
    </row>
    <row r="2978" spans="1:5" x14ac:dyDescent="0.2">
      <c r="A2978" s="271">
        <v>3450</v>
      </c>
      <c r="B2978" s="271" t="s">
        <v>290</v>
      </c>
      <c r="C2978" s="272" t="s">
        <v>4804</v>
      </c>
      <c r="D2978" s="271" t="s">
        <v>1977</v>
      </c>
      <c r="E2978" s="273"/>
    </row>
    <row r="2979" spans="1:5" x14ac:dyDescent="0.2">
      <c r="A2979" s="271">
        <v>3453</v>
      </c>
      <c r="B2979" s="271" t="s">
        <v>290</v>
      </c>
      <c r="C2979" s="272" t="s">
        <v>4805</v>
      </c>
      <c r="D2979" s="271" t="s">
        <v>1977</v>
      </c>
      <c r="E2979" s="273"/>
    </row>
    <row r="2980" spans="1:5" x14ac:dyDescent="0.2">
      <c r="A2980" s="271">
        <v>3452</v>
      </c>
      <c r="B2980" s="271" t="s">
        <v>290</v>
      </c>
      <c r="C2980" s="272" t="s">
        <v>4806</v>
      </c>
      <c r="D2980" s="271" t="s">
        <v>1977</v>
      </c>
      <c r="E2980" s="273"/>
    </row>
    <row r="2981" spans="1:5" x14ac:dyDescent="0.2">
      <c r="A2981" s="271">
        <v>3454</v>
      </c>
      <c r="B2981" s="271" t="s">
        <v>290</v>
      </c>
      <c r="C2981" s="272" t="s">
        <v>4807</v>
      </c>
      <c r="D2981" s="271" t="s">
        <v>1977</v>
      </c>
      <c r="E2981" s="273"/>
    </row>
    <row r="2982" spans="1:5" x14ac:dyDescent="0.2">
      <c r="A2982" s="271">
        <v>3451</v>
      </c>
      <c r="B2982" s="271" t="s">
        <v>290</v>
      </c>
      <c r="C2982" s="272" t="s">
        <v>4808</v>
      </c>
      <c r="D2982" s="271" t="s">
        <v>1977</v>
      </c>
      <c r="E2982" s="273"/>
    </row>
    <row r="2983" spans="1:5" x14ac:dyDescent="0.2">
      <c r="A2983" s="271">
        <v>3458</v>
      </c>
      <c r="B2983" s="271" t="s">
        <v>290</v>
      </c>
      <c r="C2983" s="272" t="s">
        <v>4809</v>
      </c>
      <c r="D2983" s="271" t="s">
        <v>1977</v>
      </c>
      <c r="E2983" s="273"/>
    </row>
    <row r="2984" spans="1:5" x14ac:dyDescent="0.2">
      <c r="A2984" s="271">
        <v>3457</v>
      </c>
      <c r="B2984" s="271" t="s">
        <v>290</v>
      </c>
      <c r="C2984" s="272" t="s">
        <v>4810</v>
      </c>
      <c r="D2984" s="271" t="s">
        <v>1977</v>
      </c>
      <c r="E2984" s="273"/>
    </row>
    <row r="2985" spans="1:5" x14ac:dyDescent="0.2">
      <c r="A2985" s="271">
        <v>3472</v>
      </c>
      <c r="B2985" s="271" t="s">
        <v>290</v>
      </c>
      <c r="C2985" s="272" t="s">
        <v>4811</v>
      </c>
      <c r="D2985" s="271" t="s">
        <v>1977</v>
      </c>
      <c r="E2985" s="273"/>
    </row>
    <row r="2986" spans="1:5" x14ac:dyDescent="0.2">
      <c r="A2986" s="271">
        <v>3455</v>
      </c>
      <c r="B2986" s="271" t="s">
        <v>290</v>
      </c>
      <c r="C2986" s="272" t="s">
        <v>4812</v>
      </c>
      <c r="D2986" s="271" t="s">
        <v>1977</v>
      </c>
      <c r="E2986" s="273"/>
    </row>
    <row r="2987" spans="1:5" x14ac:dyDescent="0.2">
      <c r="A2987" s="271">
        <v>3470</v>
      </c>
      <c r="B2987" s="271" t="s">
        <v>290</v>
      </c>
      <c r="C2987" s="272" t="s">
        <v>4813</v>
      </c>
      <c r="D2987" s="271" t="s">
        <v>1977</v>
      </c>
      <c r="E2987" s="273"/>
    </row>
    <row r="2988" spans="1:5" x14ac:dyDescent="0.2">
      <c r="A2988" s="271">
        <v>3471</v>
      </c>
      <c r="B2988" s="271" t="s">
        <v>290</v>
      </c>
      <c r="C2988" s="272" t="s">
        <v>4814</v>
      </c>
      <c r="D2988" s="271" t="s">
        <v>1977</v>
      </c>
      <c r="E2988" s="273"/>
    </row>
    <row r="2989" spans="1:5" x14ac:dyDescent="0.2">
      <c r="A2989" s="271">
        <v>3459</v>
      </c>
      <c r="B2989" s="271" t="s">
        <v>290</v>
      </c>
      <c r="C2989" s="272" t="s">
        <v>4815</v>
      </c>
      <c r="D2989" s="271" t="s">
        <v>1977</v>
      </c>
      <c r="E2989" s="273"/>
    </row>
    <row r="2990" spans="1:5" x14ac:dyDescent="0.2">
      <c r="A2990" s="271">
        <v>3456</v>
      </c>
      <c r="B2990" s="271" t="s">
        <v>290</v>
      </c>
      <c r="C2990" s="272" t="s">
        <v>4816</v>
      </c>
      <c r="D2990" s="271" t="s">
        <v>1977</v>
      </c>
      <c r="E2990" s="273"/>
    </row>
    <row r="2991" spans="1:5" x14ac:dyDescent="0.2">
      <c r="A2991" s="271">
        <v>3469</v>
      </c>
      <c r="B2991" s="271" t="s">
        <v>290</v>
      </c>
      <c r="C2991" s="272" t="s">
        <v>4817</v>
      </c>
      <c r="D2991" s="271" t="s">
        <v>1977</v>
      </c>
      <c r="E2991" s="273"/>
    </row>
    <row r="2992" spans="1:5" x14ac:dyDescent="0.2">
      <c r="A2992" s="271">
        <v>3460</v>
      </c>
      <c r="B2992" s="271" t="s">
        <v>290</v>
      </c>
      <c r="C2992" s="272" t="s">
        <v>4818</v>
      </c>
      <c r="D2992" s="271" t="s">
        <v>1977</v>
      </c>
      <c r="E2992" s="273"/>
    </row>
    <row r="2993" spans="1:5" x14ac:dyDescent="0.2">
      <c r="A2993" s="271">
        <v>3461</v>
      </c>
      <c r="B2993" s="271" t="s">
        <v>290</v>
      </c>
      <c r="C2993" s="272" t="s">
        <v>4819</v>
      </c>
      <c r="D2993" s="271" t="s">
        <v>1977</v>
      </c>
      <c r="E2993" s="273"/>
    </row>
    <row r="2994" spans="1:5" x14ac:dyDescent="0.2">
      <c r="A2994" s="271">
        <v>37433</v>
      </c>
      <c r="B2994" s="271" t="s">
        <v>290</v>
      </c>
      <c r="C2994" s="272" t="s">
        <v>4820</v>
      </c>
      <c r="D2994" s="271" t="s">
        <v>1977</v>
      </c>
      <c r="E2994" s="273"/>
    </row>
    <row r="2995" spans="1:5" x14ac:dyDescent="0.2">
      <c r="A2995" s="271">
        <v>37430</v>
      </c>
      <c r="B2995" s="271" t="s">
        <v>290</v>
      </c>
      <c r="C2995" s="272" t="s">
        <v>4821</v>
      </c>
      <c r="D2995" s="271" t="s">
        <v>1977</v>
      </c>
      <c r="E2995" s="273"/>
    </row>
    <row r="2996" spans="1:5" x14ac:dyDescent="0.2">
      <c r="A2996" s="271">
        <v>37434</v>
      </c>
      <c r="B2996" s="271" t="s">
        <v>290</v>
      </c>
      <c r="C2996" s="272" t="s">
        <v>4822</v>
      </c>
      <c r="D2996" s="271" t="s">
        <v>1977</v>
      </c>
      <c r="E2996" s="273"/>
    </row>
    <row r="2997" spans="1:5" x14ac:dyDescent="0.2">
      <c r="A2997" s="271">
        <v>37431</v>
      </c>
      <c r="B2997" s="271" t="s">
        <v>290</v>
      </c>
      <c r="C2997" s="272" t="s">
        <v>4823</v>
      </c>
      <c r="D2997" s="271" t="s">
        <v>1977</v>
      </c>
      <c r="E2997" s="273"/>
    </row>
    <row r="2998" spans="1:5" x14ac:dyDescent="0.2">
      <c r="A2998" s="271">
        <v>37432</v>
      </c>
      <c r="B2998" s="271" t="s">
        <v>290</v>
      </c>
      <c r="C2998" s="272" t="s">
        <v>4824</v>
      </c>
      <c r="D2998" s="271" t="s">
        <v>1977</v>
      </c>
      <c r="E2998" s="273"/>
    </row>
    <row r="2999" spans="1:5" x14ac:dyDescent="0.2">
      <c r="A2999" s="271">
        <v>39869</v>
      </c>
      <c r="B2999" s="271" t="s">
        <v>290</v>
      </c>
      <c r="C2999" s="272" t="s">
        <v>4825</v>
      </c>
      <c r="D2999" s="271" t="s">
        <v>1977</v>
      </c>
      <c r="E2999" s="273"/>
    </row>
    <row r="3000" spans="1:5" x14ac:dyDescent="0.2">
      <c r="A3000" s="271">
        <v>39870</v>
      </c>
      <c r="B3000" s="271" t="s">
        <v>290</v>
      </c>
      <c r="C3000" s="272" t="s">
        <v>4826</v>
      </c>
      <c r="D3000" s="271" t="s">
        <v>1977</v>
      </c>
      <c r="E3000" s="273"/>
    </row>
    <row r="3001" spans="1:5" x14ac:dyDescent="0.2">
      <c r="A3001" s="271">
        <v>39871</v>
      </c>
      <c r="B3001" s="271" t="s">
        <v>290</v>
      </c>
      <c r="C3001" s="272" t="s">
        <v>4827</v>
      </c>
      <c r="D3001" s="271" t="s">
        <v>1977</v>
      </c>
      <c r="E3001" s="273"/>
    </row>
    <row r="3002" spans="1:5" x14ac:dyDescent="0.2">
      <c r="A3002" s="271">
        <v>12722</v>
      </c>
      <c r="B3002" s="271" t="s">
        <v>290</v>
      </c>
      <c r="C3002" s="272" t="s">
        <v>4828</v>
      </c>
      <c r="D3002" s="271" t="s">
        <v>1977</v>
      </c>
      <c r="E3002" s="273"/>
    </row>
    <row r="3003" spans="1:5" x14ac:dyDescent="0.2">
      <c r="A3003" s="271">
        <v>12714</v>
      </c>
      <c r="B3003" s="271" t="s">
        <v>290</v>
      </c>
      <c r="C3003" s="272" t="s">
        <v>4829</v>
      </c>
      <c r="D3003" s="271" t="s">
        <v>1977</v>
      </c>
      <c r="E3003" s="273"/>
    </row>
    <row r="3004" spans="1:5" x14ac:dyDescent="0.2">
      <c r="A3004" s="271">
        <v>12715</v>
      </c>
      <c r="B3004" s="271" t="s">
        <v>290</v>
      </c>
      <c r="C3004" s="272" t="s">
        <v>4830</v>
      </c>
      <c r="D3004" s="271" t="s">
        <v>1977</v>
      </c>
      <c r="E3004" s="273"/>
    </row>
    <row r="3005" spans="1:5" x14ac:dyDescent="0.2">
      <c r="A3005" s="271">
        <v>12716</v>
      </c>
      <c r="B3005" s="271" t="s">
        <v>290</v>
      </c>
      <c r="C3005" s="272" t="s">
        <v>4831</v>
      </c>
      <c r="D3005" s="271" t="s">
        <v>1977</v>
      </c>
      <c r="E3005" s="273"/>
    </row>
    <row r="3006" spans="1:5" x14ac:dyDescent="0.2">
      <c r="A3006" s="271">
        <v>12717</v>
      </c>
      <c r="B3006" s="271" t="s">
        <v>290</v>
      </c>
      <c r="C3006" s="272" t="s">
        <v>4832</v>
      </c>
      <c r="D3006" s="271" t="s">
        <v>1977</v>
      </c>
      <c r="E3006" s="273"/>
    </row>
    <row r="3007" spans="1:5" x14ac:dyDescent="0.2">
      <c r="A3007" s="271">
        <v>12718</v>
      </c>
      <c r="B3007" s="271" t="s">
        <v>290</v>
      </c>
      <c r="C3007" s="272" t="s">
        <v>4833</v>
      </c>
      <c r="D3007" s="271" t="s">
        <v>1977</v>
      </c>
      <c r="E3007" s="273"/>
    </row>
    <row r="3008" spans="1:5" x14ac:dyDescent="0.2">
      <c r="A3008" s="271">
        <v>12719</v>
      </c>
      <c r="B3008" s="271" t="s">
        <v>290</v>
      </c>
      <c r="C3008" s="272" t="s">
        <v>4834</v>
      </c>
      <c r="D3008" s="271" t="s">
        <v>1977</v>
      </c>
      <c r="E3008" s="273"/>
    </row>
    <row r="3009" spans="1:5" x14ac:dyDescent="0.2">
      <c r="A3009" s="271">
        <v>12720</v>
      </c>
      <c r="B3009" s="271" t="s">
        <v>290</v>
      </c>
      <c r="C3009" s="272" t="s">
        <v>4835</v>
      </c>
      <c r="D3009" s="271" t="s">
        <v>1977</v>
      </c>
      <c r="E3009" s="273"/>
    </row>
    <row r="3010" spans="1:5" x14ac:dyDescent="0.2">
      <c r="A3010" s="271">
        <v>12721</v>
      </c>
      <c r="B3010" s="271" t="s">
        <v>290</v>
      </c>
      <c r="C3010" s="272" t="s">
        <v>4836</v>
      </c>
      <c r="D3010" s="271" t="s">
        <v>1977</v>
      </c>
      <c r="E3010" s="273"/>
    </row>
    <row r="3011" spans="1:5" x14ac:dyDescent="0.2">
      <c r="A3011" s="271">
        <v>3468</v>
      </c>
      <c r="B3011" s="271" t="s">
        <v>290</v>
      </c>
      <c r="C3011" s="272" t="s">
        <v>4837</v>
      </c>
      <c r="D3011" s="271" t="s">
        <v>1977</v>
      </c>
      <c r="E3011" s="273"/>
    </row>
    <row r="3012" spans="1:5" x14ac:dyDescent="0.2">
      <c r="A3012" s="271">
        <v>3465</v>
      </c>
      <c r="B3012" s="271" t="s">
        <v>290</v>
      </c>
      <c r="C3012" s="272" t="s">
        <v>4838</v>
      </c>
      <c r="D3012" s="271" t="s">
        <v>1977</v>
      </c>
      <c r="E3012" s="273"/>
    </row>
    <row r="3013" spans="1:5" x14ac:dyDescent="0.2">
      <c r="A3013" s="271">
        <v>12403</v>
      </c>
      <c r="B3013" s="271" t="s">
        <v>290</v>
      </c>
      <c r="C3013" s="272" t="s">
        <v>4839</v>
      </c>
      <c r="D3013" s="271" t="s">
        <v>1977</v>
      </c>
      <c r="E3013" s="273"/>
    </row>
    <row r="3014" spans="1:5" x14ac:dyDescent="0.2">
      <c r="A3014" s="271">
        <v>3463</v>
      </c>
      <c r="B3014" s="271" t="s">
        <v>290</v>
      </c>
      <c r="C3014" s="272" t="s">
        <v>4840</v>
      </c>
      <c r="D3014" s="271" t="s">
        <v>1977</v>
      </c>
      <c r="E3014" s="273"/>
    </row>
    <row r="3015" spans="1:5" x14ac:dyDescent="0.2">
      <c r="A3015" s="271">
        <v>3464</v>
      </c>
      <c r="B3015" s="271" t="s">
        <v>290</v>
      </c>
      <c r="C3015" s="272" t="s">
        <v>4841</v>
      </c>
      <c r="D3015" s="271" t="s">
        <v>1977</v>
      </c>
      <c r="E3015" s="273"/>
    </row>
    <row r="3016" spans="1:5" x14ac:dyDescent="0.2">
      <c r="A3016" s="271">
        <v>3466</v>
      </c>
      <c r="B3016" s="271" t="s">
        <v>290</v>
      </c>
      <c r="C3016" s="272" t="s">
        <v>4842</v>
      </c>
      <c r="D3016" s="271" t="s">
        <v>1977</v>
      </c>
      <c r="E3016" s="273"/>
    </row>
    <row r="3017" spans="1:5" x14ac:dyDescent="0.2">
      <c r="A3017" s="271">
        <v>3467</v>
      </c>
      <c r="B3017" s="271" t="s">
        <v>290</v>
      </c>
      <c r="C3017" s="272" t="s">
        <v>4843</v>
      </c>
      <c r="D3017" s="271" t="s">
        <v>1977</v>
      </c>
      <c r="E3017" s="273"/>
    </row>
    <row r="3018" spans="1:5" x14ac:dyDescent="0.2">
      <c r="A3018" s="271">
        <v>3462</v>
      </c>
      <c r="B3018" s="271" t="s">
        <v>290</v>
      </c>
      <c r="C3018" s="272" t="s">
        <v>4844</v>
      </c>
      <c r="D3018" s="271" t="s">
        <v>1977</v>
      </c>
      <c r="E3018" s="273"/>
    </row>
    <row r="3019" spans="1:5" x14ac:dyDescent="0.2">
      <c r="A3019" s="271">
        <v>37416</v>
      </c>
      <c r="B3019" s="271" t="s">
        <v>290</v>
      </c>
      <c r="C3019" s="272" t="s">
        <v>4845</v>
      </c>
      <c r="D3019" s="271" t="s">
        <v>1977</v>
      </c>
      <c r="E3019" s="273"/>
    </row>
    <row r="3020" spans="1:5" x14ac:dyDescent="0.2">
      <c r="A3020" s="271">
        <v>37417</v>
      </c>
      <c r="B3020" s="271" t="s">
        <v>290</v>
      </c>
      <c r="C3020" s="272" t="s">
        <v>4846</v>
      </c>
      <c r="D3020" s="271" t="s">
        <v>1977</v>
      </c>
      <c r="E3020" s="273"/>
    </row>
    <row r="3021" spans="1:5" x14ac:dyDescent="0.2">
      <c r="A3021" s="271">
        <v>37413</v>
      </c>
      <c r="B3021" s="271" t="s">
        <v>290</v>
      </c>
      <c r="C3021" s="272" t="s">
        <v>4847</v>
      </c>
      <c r="D3021" s="271" t="s">
        <v>1977</v>
      </c>
      <c r="E3021" s="273"/>
    </row>
    <row r="3022" spans="1:5" x14ac:dyDescent="0.2">
      <c r="A3022" s="271">
        <v>37414</v>
      </c>
      <c r="B3022" s="271" t="s">
        <v>290</v>
      </c>
      <c r="C3022" s="272" t="s">
        <v>4848</v>
      </c>
      <c r="D3022" s="271" t="s">
        <v>1977</v>
      </c>
      <c r="E3022" s="273"/>
    </row>
    <row r="3023" spans="1:5" x14ac:dyDescent="0.2">
      <c r="A3023" s="271">
        <v>37415</v>
      </c>
      <c r="B3023" s="271" t="s">
        <v>290</v>
      </c>
      <c r="C3023" s="272" t="s">
        <v>4849</v>
      </c>
      <c r="D3023" s="271" t="s">
        <v>1977</v>
      </c>
      <c r="E3023" s="273"/>
    </row>
    <row r="3024" spans="1:5" x14ac:dyDescent="0.2">
      <c r="A3024" s="271">
        <v>43590</v>
      </c>
      <c r="B3024" s="271" t="s">
        <v>290</v>
      </c>
      <c r="C3024" s="272" t="s">
        <v>4850</v>
      </c>
      <c r="D3024" s="271" t="s">
        <v>1977</v>
      </c>
      <c r="E3024" s="273">
        <v>148.16999999999999</v>
      </c>
    </row>
    <row r="3025" spans="1:5" x14ac:dyDescent="0.2">
      <c r="A3025" s="271">
        <v>43589</v>
      </c>
      <c r="B3025" s="271" t="s">
        <v>290</v>
      </c>
      <c r="C3025" s="272" t="s">
        <v>4851</v>
      </c>
      <c r="D3025" s="271" t="s">
        <v>1977</v>
      </c>
      <c r="E3025" s="273">
        <v>26.81</v>
      </c>
    </row>
    <row r="3026" spans="1:5" x14ac:dyDescent="0.2">
      <c r="A3026" s="271">
        <v>34519</v>
      </c>
      <c r="B3026" s="271" t="s">
        <v>290</v>
      </c>
      <c r="C3026" s="272" t="s">
        <v>4852</v>
      </c>
      <c r="D3026" s="271" t="s">
        <v>1977</v>
      </c>
      <c r="E3026" s="273">
        <v>111.41</v>
      </c>
    </row>
    <row r="3027" spans="1:5" x14ac:dyDescent="0.2">
      <c r="A3027" s="271">
        <v>1649</v>
      </c>
      <c r="B3027" s="271" t="s">
        <v>290</v>
      </c>
      <c r="C3027" s="272" t="s">
        <v>4853</v>
      </c>
      <c r="D3027" s="271" t="s">
        <v>1977</v>
      </c>
      <c r="E3027" s="273"/>
    </row>
    <row r="3028" spans="1:5" x14ac:dyDescent="0.2">
      <c r="A3028" s="271">
        <v>1653</v>
      </c>
      <c r="B3028" s="271" t="s">
        <v>290</v>
      </c>
      <c r="C3028" s="272" t="s">
        <v>4854</v>
      </c>
      <c r="D3028" s="271" t="s">
        <v>1977</v>
      </c>
      <c r="E3028" s="273"/>
    </row>
    <row r="3029" spans="1:5" x14ac:dyDescent="0.2">
      <c r="A3029" s="271">
        <v>1648</v>
      </c>
      <c r="B3029" s="271" t="s">
        <v>290</v>
      </c>
      <c r="C3029" s="272" t="s">
        <v>4855</v>
      </c>
      <c r="D3029" s="271" t="s">
        <v>1977</v>
      </c>
      <c r="E3029" s="273"/>
    </row>
    <row r="3030" spans="1:5" x14ac:dyDescent="0.2">
      <c r="A3030" s="271">
        <v>1647</v>
      </c>
      <c r="B3030" s="271" t="s">
        <v>290</v>
      </c>
      <c r="C3030" s="272" t="s">
        <v>4856</v>
      </c>
      <c r="D3030" s="271" t="s">
        <v>1977</v>
      </c>
      <c r="E3030" s="273"/>
    </row>
    <row r="3031" spans="1:5" x14ac:dyDescent="0.2">
      <c r="A3031" s="271">
        <v>1651</v>
      </c>
      <c r="B3031" s="271" t="s">
        <v>290</v>
      </c>
      <c r="C3031" s="272" t="s">
        <v>4857</v>
      </c>
      <c r="D3031" s="271" t="s">
        <v>1977</v>
      </c>
      <c r="E3031" s="273"/>
    </row>
    <row r="3032" spans="1:5" x14ac:dyDescent="0.2">
      <c r="A3032" s="271">
        <v>1650</v>
      </c>
      <c r="B3032" s="271" t="s">
        <v>290</v>
      </c>
      <c r="C3032" s="272" t="s">
        <v>4858</v>
      </c>
      <c r="D3032" s="271" t="s">
        <v>1977</v>
      </c>
      <c r="E3032" s="273"/>
    </row>
    <row r="3033" spans="1:5" x14ac:dyDescent="0.2">
      <c r="A3033" s="271">
        <v>1652</v>
      </c>
      <c r="B3033" s="271" t="s">
        <v>290</v>
      </c>
      <c r="C3033" s="272" t="s">
        <v>4859</v>
      </c>
      <c r="D3033" s="271" t="s">
        <v>1977</v>
      </c>
      <c r="E3033" s="273"/>
    </row>
    <row r="3034" spans="1:5" x14ac:dyDescent="0.2">
      <c r="A3034" s="271">
        <v>1654</v>
      </c>
      <c r="B3034" s="271" t="s">
        <v>290</v>
      </c>
      <c r="C3034" s="272" t="s">
        <v>4860</v>
      </c>
      <c r="D3034" s="271" t="s">
        <v>1977</v>
      </c>
      <c r="E3034" s="273"/>
    </row>
    <row r="3035" spans="1:5" x14ac:dyDescent="0.2">
      <c r="A3035" s="271">
        <v>10510</v>
      </c>
      <c r="B3035" s="271" t="s">
        <v>290</v>
      </c>
      <c r="C3035" s="272" t="s">
        <v>4861</v>
      </c>
      <c r="D3035" s="271" t="s">
        <v>1977</v>
      </c>
      <c r="E3035" s="273"/>
    </row>
    <row r="3036" spans="1:5" x14ac:dyDescent="0.2">
      <c r="A3036" s="271">
        <v>1744</v>
      </c>
      <c r="B3036" s="271" t="s">
        <v>290</v>
      </c>
      <c r="C3036" s="272" t="s">
        <v>4862</v>
      </c>
      <c r="D3036" s="271" t="s">
        <v>1977</v>
      </c>
      <c r="E3036" s="273">
        <v>157.41999999999999</v>
      </c>
    </row>
    <row r="3037" spans="1:5" x14ac:dyDescent="0.2">
      <c r="A3037" s="271">
        <v>1743</v>
      </c>
      <c r="B3037" s="271" t="s">
        <v>290</v>
      </c>
      <c r="C3037" s="272" t="s">
        <v>4863</v>
      </c>
      <c r="D3037" s="271" t="s">
        <v>1977</v>
      </c>
      <c r="E3037" s="273">
        <v>206.71</v>
      </c>
    </row>
    <row r="3038" spans="1:5" x14ac:dyDescent="0.2">
      <c r="A3038" s="271">
        <v>1747</v>
      </c>
      <c r="B3038" s="271" t="s">
        <v>290</v>
      </c>
      <c r="C3038" s="272" t="s">
        <v>4864</v>
      </c>
      <c r="D3038" s="271" t="s">
        <v>1977</v>
      </c>
      <c r="E3038" s="273">
        <v>227.27</v>
      </c>
    </row>
    <row r="3039" spans="1:5" x14ac:dyDescent="0.2">
      <c r="A3039" s="271">
        <v>39640</v>
      </c>
      <c r="B3039" s="271" t="s">
        <v>290</v>
      </c>
      <c r="C3039" s="272" t="s">
        <v>4865</v>
      </c>
      <c r="D3039" s="271" t="s">
        <v>1977</v>
      </c>
      <c r="E3039" s="273">
        <v>11.94</v>
      </c>
    </row>
    <row r="3040" spans="1:5" x14ac:dyDescent="0.2">
      <c r="A3040" s="271">
        <v>7216</v>
      </c>
      <c r="B3040" s="271" t="s">
        <v>290</v>
      </c>
      <c r="C3040" s="272" t="s">
        <v>4866</v>
      </c>
      <c r="D3040" s="271" t="s">
        <v>1977</v>
      </c>
      <c r="E3040" s="273">
        <v>64.17</v>
      </c>
    </row>
    <row r="3041" spans="1:5" x14ac:dyDescent="0.2">
      <c r="A3041" s="271">
        <v>20235</v>
      </c>
      <c r="B3041" s="271" t="s">
        <v>290</v>
      </c>
      <c r="C3041" s="272" t="s">
        <v>4867</v>
      </c>
      <c r="D3041" s="271" t="s">
        <v>1977</v>
      </c>
      <c r="E3041" s="273">
        <v>51.59</v>
      </c>
    </row>
    <row r="3042" spans="1:5" x14ac:dyDescent="0.2">
      <c r="A3042" s="271">
        <v>7181</v>
      </c>
      <c r="B3042" s="271" t="s">
        <v>290</v>
      </c>
      <c r="C3042" s="272" t="s">
        <v>4868</v>
      </c>
      <c r="D3042" s="271" t="s">
        <v>1977</v>
      </c>
      <c r="E3042" s="273">
        <v>2.2000000000000002</v>
      </c>
    </row>
    <row r="3043" spans="1:5" x14ac:dyDescent="0.2">
      <c r="A3043" s="271">
        <v>40742</v>
      </c>
      <c r="B3043" s="271" t="s">
        <v>290</v>
      </c>
      <c r="C3043" s="272" t="s">
        <v>4869</v>
      </c>
      <c r="D3043" s="271" t="s">
        <v>1977</v>
      </c>
      <c r="E3043" s="273">
        <v>11.59</v>
      </c>
    </row>
    <row r="3044" spans="1:5" x14ac:dyDescent="0.2">
      <c r="A3044" s="271">
        <v>7214</v>
      </c>
      <c r="B3044" s="271" t="s">
        <v>290</v>
      </c>
      <c r="C3044" s="272" t="s">
        <v>4870</v>
      </c>
      <c r="D3044" s="271" t="s">
        <v>1977</v>
      </c>
      <c r="E3044" s="273">
        <v>62.67</v>
      </c>
    </row>
    <row r="3045" spans="1:5" x14ac:dyDescent="0.2">
      <c r="A3045" s="271">
        <v>7219</v>
      </c>
      <c r="B3045" s="271" t="s">
        <v>290</v>
      </c>
      <c r="C3045" s="272" t="s">
        <v>4871</v>
      </c>
      <c r="D3045" s="271" t="s">
        <v>1977</v>
      </c>
      <c r="E3045" s="273">
        <v>55.58</v>
      </c>
    </row>
    <row r="3046" spans="1:5" x14ac:dyDescent="0.2">
      <c r="A3046" s="271">
        <v>2628</v>
      </c>
      <c r="B3046" s="271" t="s">
        <v>290</v>
      </c>
      <c r="C3046" s="272" t="s">
        <v>4872</v>
      </c>
      <c r="D3046" s="271" t="s">
        <v>1977</v>
      </c>
      <c r="E3046" s="273">
        <v>162.68</v>
      </c>
    </row>
    <row r="3047" spans="1:5" x14ac:dyDescent="0.2">
      <c r="A3047" s="271">
        <v>2622</v>
      </c>
      <c r="B3047" s="271" t="s">
        <v>290</v>
      </c>
      <c r="C3047" s="272" t="s">
        <v>4873</v>
      </c>
      <c r="D3047" s="271" t="s">
        <v>1977</v>
      </c>
      <c r="E3047" s="273">
        <v>3.86</v>
      </c>
    </row>
    <row r="3048" spans="1:5" x14ac:dyDescent="0.2">
      <c r="A3048" s="271">
        <v>2623</v>
      </c>
      <c r="B3048" s="271" t="s">
        <v>290</v>
      </c>
      <c r="C3048" s="272" t="s">
        <v>4874</v>
      </c>
      <c r="D3048" s="271" t="s">
        <v>1977</v>
      </c>
      <c r="E3048" s="273">
        <v>4.6500000000000004</v>
      </c>
    </row>
    <row r="3049" spans="1:5" x14ac:dyDescent="0.2">
      <c r="A3049" s="271">
        <v>2624</v>
      </c>
      <c r="B3049" s="271" t="s">
        <v>290</v>
      </c>
      <c r="C3049" s="272" t="s">
        <v>4875</v>
      </c>
      <c r="D3049" s="271" t="s">
        <v>1977</v>
      </c>
      <c r="E3049" s="273">
        <v>7.39</v>
      </c>
    </row>
    <row r="3050" spans="1:5" x14ac:dyDescent="0.2">
      <c r="A3050" s="271">
        <v>2625</v>
      </c>
      <c r="B3050" s="271" t="s">
        <v>290</v>
      </c>
      <c r="C3050" s="272" t="s">
        <v>4876</v>
      </c>
      <c r="D3050" s="271" t="s">
        <v>1977</v>
      </c>
      <c r="E3050" s="273">
        <v>15.61</v>
      </c>
    </row>
    <row r="3051" spans="1:5" x14ac:dyDescent="0.2">
      <c r="A3051" s="271">
        <v>2626</v>
      </c>
      <c r="B3051" s="271" t="s">
        <v>290</v>
      </c>
      <c r="C3051" s="272" t="s">
        <v>4877</v>
      </c>
      <c r="D3051" s="271" t="s">
        <v>1977</v>
      </c>
      <c r="E3051" s="273">
        <v>22.87</v>
      </c>
    </row>
    <row r="3052" spans="1:5" x14ac:dyDescent="0.2">
      <c r="A3052" s="271">
        <v>2630</v>
      </c>
      <c r="B3052" s="271" t="s">
        <v>290</v>
      </c>
      <c r="C3052" s="272" t="s">
        <v>4878</v>
      </c>
      <c r="D3052" s="271" t="s">
        <v>1977</v>
      </c>
      <c r="E3052" s="273">
        <v>34.78</v>
      </c>
    </row>
    <row r="3053" spans="1:5" x14ac:dyDescent="0.2">
      <c r="A3053" s="271">
        <v>2627</v>
      </c>
      <c r="B3053" s="271" t="s">
        <v>290</v>
      </c>
      <c r="C3053" s="272" t="s">
        <v>4879</v>
      </c>
      <c r="D3053" s="271" t="s">
        <v>1977</v>
      </c>
      <c r="E3053" s="273">
        <v>61.27</v>
      </c>
    </row>
    <row r="3054" spans="1:5" x14ac:dyDescent="0.2">
      <c r="A3054" s="271">
        <v>2629</v>
      </c>
      <c r="B3054" s="271" t="s">
        <v>290</v>
      </c>
      <c r="C3054" s="272" t="s">
        <v>4880</v>
      </c>
      <c r="D3054" s="271" t="s">
        <v>1977</v>
      </c>
      <c r="E3054" s="273">
        <v>82.88</v>
      </c>
    </row>
    <row r="3055" spans="1:5" x14ac:dyDescent="0.2">
      <c r="A3055" s="271">
        <v>1880</v>
      </c>
      <c r="B3055" s="271" t="s">
        <v>290</v>
      </c>
      <c r="C3055" s="272" t="s">
        <v>4881</v>
      </c>
      <c r="D3055" s="271" t="s">
        <v>1977</v>
      </c>
      <c r="E3055" s="273">
        <v>3.44</v>
      </c>
    </row>
    <row r="3056" spans="1:5" x14ac:dyDescent="0.2">
      <c r="A3056" s="271">
        <v>39274</v>
      </c>
      <c r="B3056" s="271" t="s">
        <v>290</v>
      </c>
      <c r="C3056" s="272" t="s">
        <v>4882</v>
      </c>
      <c r="D3056" s="271" t="s">
        <v>1977</v>
      </c>
      <c r="E3056" s="273">
        <v>2.66</v>
      </c>
    </row>
    <row r="3057" spans="1:5" x14ac:dyDescent="0.2">
      <c r="A3057" s="271">
        <v>12033</v>
      </c>
      <c r="B3057" s="271" t="s">
        <v>290</v>
      </c>
      <c r="C3057" s="272" t="s">
        <v>4883</v>
      </c>
      <c r="D3057" s="271" t="s">
        <v>1977</v>
      </c>
      <c r="E3057" s="273">
        <v>10.97</v>
      </c>
    </row>
    <row r="3058" spans="1:5" x14ac:dyDescent="0.2">
      <c r="A3058" s="271">
        <v>40408</v>
      </c>
      <c r="B3058" s="271" t="s">
        <v>290</v>
      </c>
      <c r="C3058" s="272" t="s">
        <v>4884</v>
      </c>
      <c r="D3058" s="271" t="s">
        <v>1977</v>
      </c>
      <c r="E3058" s="273">
        <v>7.21</v>
      </c>
    </row>
    <row r="3059" spans="1:5" x14ac:dyDescent="0.2">
      <c r="A3059" s="271">
        <v>39276</v>
      </c>
      <c r="B3059" s="271" t="s">
        <v>290</v>
      </c>
      <c r="C3059" s="272" t="s">
        <v>4885</v>
      </c>
      <c r="D3059" s="271" t="s">
        <v>1977</v>
      </c>
      <c r="E3059" s="273">
        <v>6.49</v>
      </c>
    </row>
    <row r="3060" spans="1:5" x14ac:dyDescent="0.2">
      <c r="A3060" s="271">
        <v>40409</v>
      </c>
      <c r="B3060" s="271" t="s">
        <v>290</v>
      </c>
      <c r="C3060" s="272" t="s">
        <v>4886</v>
      </c>
      <c r="D3060" s="271" t="s">
        <v>1977</v>
      </c>
      <c r="E3060" s="273">
        <v>2.5499999999999998</v>
      </c>
    </row>
    <row r="3061" spans="1:5" x14ac:dyDescent="0.2">
      <c r="A3061" s="271">
        <v>39277</v>
      </c>
      <c r="B3061" s="271" t="s">
        <v>290</v>
      </c>
      <c r="C3061" s="272" t="s">
        <v>4887</v>
      </c>
      <c r="D3061" s="271" t="s">
        <v>1977</v>
      </c>
      <c r="E3061" s="273">
        <v>17.54</v>
      </c>
    </row>
    <row r="3062" spans="1:5" x14ac:dyDescent="0.2">
      <c r="A3062" s="271">
        <v>12034</v>
      </c>
      <c r="B3062" s="271" t="s">
        <v>290</v>
      </c>
      <c r="C3062" s="272" t="s">
        <v>4888</v>
      </c>
      <c r="D3062" s="271" t="s">
        <v>1977</v>
      </c>
      <c r="E3062" s="273">
        <v>4.97</v>
      </c>
    </row>
    <row r="3063" spans="1:5" x14ac:dyDescent="0.2">
      <c r="A3063" s="271">
        <v>39879</v>
      </c>
      <c r="B3063" s="271" t="s">
        <v>290</v>
      </c>
      <c r="C3063" s="272" t="s">
        <v>4889</v>
      </c>
      <c r="D3063" s="271" t="s">
        <v>1977</v>
      </c>
      <c r="E3063" s="273"/>
    </row>
    <row r="3064" spans="1:5" x14ac:dyDescent="0.2">
      <c r="A3064" s="271">
        <v>39880</v>
      </c>
      <c r="B3064" s="271" t="s">
        <v>290</v>
      </c>
      <c r="C3064" s="272" t="s">
        <v>4890</v>
      </c>
      <c r="D3064" s="271" t="s">
        <v>1977</v>
      </c>
      <c r="E3064" s="273"/>
    </row>
    <row r="3065" spans="1:5" x14ac:dyDescent="0.2">
      <c r="A3065" s="271">
        <v>39881</v>
      </c>
      <c r="B3065" s="271" t="s">
        <v>290</v>
      </c>
      <c r="C3065" s="272" t="s">
        <v>4891</v>
      </c>
      <c r="D3065" s="271" t="s">
        <v>1977</v>
      </c>
      <c r="E3065" s="273"/>
    </row>
    <row r="3066" spans="1:5" x14ac:dyDescent="0.2">
      <c r="A3066" s="271">
        <v>39882</v>
      </c>
      <c r="B3066" s="271" t="s">
        <v>290</v>
      </c>
      <c r="C3066" s="272" t="s">
        <v>4892</v>
      </c>
      <c r="D3066" s="271" t="s">
        <v>1977</v>
      </c>
      <c r="E3066" s="273"/>
    </row>
    <row r="3067" spans="1:5" x14ac:dyDescent="0.2">
      <c r="A3067" s="271">
        <v>39883</v>
      </c>
      <c r="B3067" s="271" t="s">
        <v>290</v>
      </c>
      <c r="C3067" s="272" t="s">
        <v>4893</v>
      </c>
      <c r="D3067" s="271" t="s">
        <v>1977</v>
      </c>
      <c r="E3067" s="273"/>
    </row>
    <row r="3068" spans="1:5" x14ac:dyDescent="0.2">
      <c r="A3068" s="271">
        <v>39884</v>
      </c>
      <c r="B3068" s="271" t="s">
        <v>290</v>
      </c>
      <c r="C3068" s="272" t="s">
        <v>4894</v>
      </c>
      <c r="D3068" s="271" t="s">
        <v>1977</v>
      </c>
      <c r="E3068" s="273"/>
    </row>
    <row r="3069" spans="1:5" x14ac:dyDescent="0.2">
      <c r="A3069" s="271">
        <v>39885</v>
      </c>
      <c r="B3069" s="271" t="s">
        <v>290</v>
      </c>
      <c r="C3069" s="272" t="s">
        <v>4895</v>
      </c>
      <c r="D3069" s="271" t="s">
        <v>1977</v>
      </c>
      <c r="E3069" s="273"/>
    </row>
    <row r="3070" spans="1:5" x14ac:dyDescent="0.2">
      <c r="A3070" s="271">
        <v>1777</v>
      </c>
      <c r="B3070" s="271" t="s">
        <v>290</v>
      </c>
      <c r="C3070" s="272" t="s">
        <v>4896</v>
      </c>
      <c r="D3070" s="271" t="s">
        <v>1977</v>
      </c>
      <c r="E3070" s="273"/>
    </row>
    <row r="3071" spans="1:5" x14ac:dyDescent="0.2">
      <c r="A3071" s="271">
        <v>1819</v>
      </c>
      <c r="B3071" s="271" t="s">
        <v>290</v>
      </c>
      <c r="C3071" s="272" t="s">
        <v>4897</v>
      </c>
      <c r="D3071" s="271" t="s">
        <v>1977</v>
      </c>
      <c r="E3071" s="273"/>
    </row>
    <row r="3072" spans="1:5" x14ac:dyDescent="0.2">
      <c r="A3072" s="271">
        <v>1776</v>
      </c>
      <c r="B3072" s="271" t="s">
        <v>290</v>
      </c>
      <c r="C3072" s="272" t="s">
        <v>4898</v>
      </c>
      <c r="D3072" s="271" t="s">
        <v>1977</v>
      </c>
      <c r="E3072" s="273"/>
    </row>
    <row r="3073" spans="1:5" x14ac:dyDescent="0.2">
      <c r="A3073" s="271">
        <v>1775</v>
      </c>
      <c r="B3073" s="271" t="s">
        <v>290</v>
      </c>
      <c r="C3073" s="272" t="s">
        <v>4899</v>
      </c>
      <c r="D3073" s="271" t="s">
        <v>1977</v>
      </c>
      <c r="E3073" s="273"/>
    </row>
    <row r="3074" spans="1:5" x14ac:dyDescent="0.2">
      <c r="A3074" s="271">
        <v>1778</v>
      </c>
      <c r="B3074" s="271" t="s">
        <v>290</v>
      </c>
      <c r="C3074" s="272" t="s">
        <v>4900</v>
      </c>
      <c r="D3074" s="271" t="s">
        <v>1977</v>
      </c>
      <c r="E3074" s="273"/>
    </row>
    <row r="3075" spans="1:5" x14ac:dyDescent="0.2">
      <c r="A3075" s="271">
        <v>1818</v>
      </c>
      <c r="B3075" s="271" t="s">
        <v>290</v>
      </c>
      <c r="C3075" s="272" t="s">
        <v>4901</v>
      </c>
      <c r="D3075" s="271" t="s">
        <v>1977</v>
      </c>
      <c r="E3075" s="273"/>
    </row>
    <row r="3076" spans="1:5" x14ac:dyDescent="0.2">
      <c r="A3076" s="271">
        <v>1779</v>
      </c>
      <c r="B3076" s="271" t="s">
        <v>290</v>
      </c>
      <c r="C3076" s="272" t="s">
        <v>4902</v>
      </c>
      <c r="D3076" s="271" t="s">
        <v>1977</v>
      </c>
      <c r="E3076" s="273"/>
    </row>
    <row r="3077" spans="1:5" x14ac:dyDescent="0.2">
      <c r="A3077" s="271">
        <v>1820</v>
      </c>
      <c r="B3077" s="271" t="s">
        <v>290</v>
      </c>
      <c r="C3077" s="272" t="s">
        <v>4903</v>
      </c>
      <c r="D3077" s="271" t="s">
        <v>1977</v>
      </c>
      <c r="E3077" s="273"/>
    </row>
    <row r="3078" spans="1:5" x14ac:dyDescent="0.2">
      <c r="A3078" s="271">
        <v>1780</v>
      </c>
      <c r="B3078" s="271" t="s">
        <v>290</v>
      </c>
      <c r="C3078" s="272" t="s">
        <v>4904</v>
      </c>
      <c r="D3078" s="271" t="s">
        <v>1977</v>
      </c>
      <c r="E3078" s="273"/>
    </row>
    <row r="3079" spans="1:5" x14ac:dyDescent="0.2">
      <c r="A3079" s="271">
        <v>1783</v>
      </c>
      <c r="B3079" s="271" t="s">
        <v>290</v>
      </c>
      <c r="C3079" s="272" t="s">
        <v>4905</v>
      </c>
      <c r="D3079" s="271" t="s">
        <v>1977</v>
      </c>
      <c r="E3079" s="273"/>
    </row>
    <row r="3080" spans="1:5" x14ac:dyDescent="0.2">
      <c r="A3080" s="271">
        <v>1782</v>
      </c>
      <c r="B3080" s="271" t="s">
        <v>290</v>
      </c>
      <c r="C3080" s="272" t="s">
        <v>4906</v>
      </c>
      <c r="D3080" s="271" t="s">
        <v>1977</v>
      </c>
      <c r="E3080" s="273"/>
    </row>
    <row r="3081" spans="1:5" x14ac:dyDescent="0.2">
      <c r="A3081" s="271">
        <v>1781</v>
      </c>
      <c r="B3081" s="271" t="s">
        <v>290</v>
      </c>
      <c r="C3081" s="272" t="s">
        <v>4907</v>
      </c>
      <c r="D3081" s="271" t="s">
        <v>1977</v>
      </c>
      <c r="E3081" s="273"/>
    </row>
    <row r="3082" spans="1:5" x14ac:dyDescent="0.2">
      <c r="A3082" s="271">
        <v>1817</v>
      </c>
      <c r="B3082" s="271" t="s">
        <v>290</v>
      </c>
      <c r="C3082" s="272" t="s">
        <v>4908</v>
      </c>
      <c r="D3082" s="271" t="s">
        <v>1977</v>
      </c>
      <c r="E3082" s="273"/>
    </row>
    <row r="3083" spans="1:5" x14ac:dyDescent="0.2">
      <c r="A3083" s="271">
        <v>1784</v>
      </c>
      <c r="B3083" s="271" t="s">
        <v>290</v>
      </c>
      <c r="C3083" s="272" t="s">
        <v>4909</v>
      </c>
      <c r="D3083" s="271" t="s">
        <v>1977</v>
      </c>
      <c r="E3083" s="273"/>
    </row>
    <row r="3084" spans="1:5" x14ac:dyDescent="0.2">
      <c r="A3084" s="271">
        <v>1810</v>
      </c>
      <c r="B3084" s="271" t="s">
        <v>290</v>
      </c>
      <c r="C3084" s="272" t="s">
        <v>4910</v>
      </c>
      <c r="D3084" s="271" t="s">
        <v>1977</v>
      </c>
      <c r="E3084" s="273"/>
    </row>
    <row r="3085" spans="1:5" x14ac:dyDescent="0.2">
      <c r="A3085" s="271">
        <v>1812</v>
      </c>
      <c r="B3085" s="271" t="s">
        <v>290</v>
      </c>
      <c r="C3085" s="272" t="s">
        <v>4911</v>
      </c>
      <c r="D3085" s="271" t="s">
        <v>1977</v>
      </c>
      <c r="E3085" s="273"/>
    </row>
    <row r="3086" spans="1:5" x14ac:dyDescent="0.2">
      <c r="A3086" s="271">
        <v>1811</v>
      </c>
      <c r="B3086" s="271" t="s">
        <v>290</v>
      </c>
      <c r="C3086" s="272" t="s">
        <v>4912</v>
      </c>
      <c r="D3086" s="271" t="s">
        <v>1977</v>
      </c>
      <c r="E3086" s="273"/>
    </row>
    <row r="3087" spans="1:5" x14ac:dyDescent="0.2">
      <c r="A3087" s="271">
        <v>40386</v>
      </c>
      <c r="B3087" s="271" t="s">
        <v>290</v>
      </c>
      <c r="C3087" s="272" t="s">
        <v>4913</v>
      </c>
      <c r="D3087" s="271" t="s">
        <v>1977</v>
      </c>
      <c r="E3087" s="273">
        <v>70.849999999999994</v>
      </c>
    </row>
    <row r="3088" spans="1:5" x14ac:dyDescent="0.2">
      <c r="A3088" s="271">
        <v>40384</v>
      </c>
      <c r="B3088" s="271" t="s">
        <v>290</v>
      </c>
      <c r="C3088" s="272" t="s">
        <v>4914</v>
      </c>
      <c r="D3088" s="271" t="s">
        <v>1977</v>
      </c>
      <c r="E3088" s="273">
        <v>48.51</v>
      </c>
    </row>
    <row r="3089" spans="1:5" x14ac:dyDescent="0.2">
      <c r="A3089" s="271">
        <v>40423</v>
      </c>
      <c r="B3089" s="271" t="s">
        <v>290</v>
      </c>
      <c r="C3089" s="272" t="s">
        <v>4915</v>
      </c>
      <c r="D3089" s="271" t="s">
        <v>1977</v>
      </c>
      <c r="E3089" s="273">
        <v>31.74</v>
      </c>
    </row>
    <row r="3090" spans="1:5" x14ac:dyDescent="0.2">
      <c r="A3090" s="271">
        <v>40379</v>
      </c>
      <c r="B3090" s="271" t="s">
        <v>290</v>
      </c>
      <c r="C3090" s="272" t="s">
        <v>4916</v>
      </c>
      <c r="D3090" s="271" t="s">
        <v>1977</v>
      </c>
      <c r="E3090" s="273">
        <v>16.77</v>
      </c>
    </row>
    <row r="3091" spans="1:5" x14ac:dyDescent="0.2">
      <c r="A3091" s="271">
        <v>40389</v>
      </c>
      <c r="B3091" s="271" t="s">
        <v>290</v>
      </c>
      <c r="C3091" s="272" t="s">
        <v>4917</v>
      </c>
      <c r="D3091" s="271" t="s">
        <v>1977</v>
      </c>
      <c r="E3091" s="273">
        <v>201.26</v>
      </c>
    </row>
    <row r="3092" spans="1:5" x14ac:dyDescent="0.2">
      <c r="A3092" s="271">
        <v>40388</v>
      </c>
      <c r="B3092" s="271" t="s">
        <v>290</v>
      </c>
      <c r="C3092" s="272" t="s">
        <v>4918</v>
      </c>
      <c r="D3092" s="271" t="s">
        <v>1977</v>
      </c>
      <c r="E3092" s="273">
        <v>100.74</v>
      </c>
    </row>
    <row r="3093" spans="1:5" x14ac:dyDescent="0.2">
      <c r="A3093" s="271">
        <v>40391</v>
      </c>
      <c r="B3093" s="271" t="s">
        <v>290</v>
      </c>
      <c r="C3093" s="272" t="s">
        <v>4919</v>
      </c>
      <c r="D3093" s="271" t="s">
        <v>1977</v>
      </c>
      <c r="E3093" s="273">
        <v>522.38</v>
      </c>
    </row>
    <row r="3094" spans="1:5" x14ac:dyDescent="0.2">
      <c r="A3094" s="271">
        <v>40381</v>
      </c>
      <c r="B3094" s="271" t="s">
        <v>290</v>
      </c>
      <c r="C3094" s="272" t="s">
        <v>4920</v>
      </c>
      <c r="D3094" s="271" t="s">
        <v>1977</v>
      </c>
      <c r="E3094" s="273">
        <v>22.36</v>
      </c>
    </row>
    <row r="3095" spans="1:5" x14ac:dyDescent="0.2">
      <c r="A3095" s="271">
        <v>2609</v>
      </c>
      <c r="B3095" s="271" t="s">
        <v>290</v>
      </c>
      <c r="C3095" s="272" t="s">
        <v>4921</v>
      </c>
      <c r="D3095" s="271" t="s">
        <v>1977</v>
      </c>
      <c r="E3095" s="273">
        <v>3.63</v>
      </c>
    </row>
    <row r="3096" spans="1:5" x14ac:dyDescent="0.2">
      <c r="A3096" s="271">
        <v>2634</v>
      </c>
      <c r="B3096" s="271" t="s">
        <v>290</v>
      </c>
      <c r="C3096" s="272" t="s">
        <v>4922</v>
      </c>
      <c r="D3096" s="271" t="s">
        <v>1977</v>
      </c>
      <c r="E3096" s="273">
        <v>4.76</v>
      </c>
    </row>
    <row r="3097" spans="1:5" x14ac:dyDescent="0.2">
      <c r="A3097" s="271">
        <v>2611</v>
      </c>
      <c r="B3097" s="271" t="s">
        <v>290</v>
      </c>
      <c r="C3097" s="272" t="s">
        <v>4923</v>
      </c>
      <c r="D3097" s="271" t="s">
        <v>1977</v>
      </c>
      <c r="E3097" s="273">
        <v>13.43</v>
      </c>
    </row>
    <row r="3098" spans="1:5" x14ac:dyDescent="0.2">
      <c r="A3098" s="271">
        <v>40414</v>
      </c>
      <c r="B3098" s="271" t="s">
        <v>290</v>
      </c>
      <c r="C3098" s="272" t="s">
        <v>4924</v>
      </c>
      <c r="D3098" s="271" t="s">
        <v>1977</v>
      </c>
      <c r="E3098" s="273"/>
    </row>
    <row r="3099" spans="1:5" x14ac:dyDescent="0.2">
      <c r="A3099" s="271">
        <v>40416</v>
      </c>
      <c r="B3099" s="271" t="s">
        <v>290</v>
      </c>
      <c r="C3099" s="272" t="s">
        <v>4925</v>
      </c>
      <c r="D3099" s="271" t="s">
        <v>1977</v>
      </c>
      <c r="E3099" s="273"/>
    </row>
    <row r="3100" spans="1:5" x14ac:dyDescent="0.2">
      <c r="A3100" s="271">
        <v>40418</v>
      </c>
      <c r="B3100" s="271" t="s">
        <v>290</v>
      </c>
      <c r="C3100" s="272" t="s">
        <v>4926</v>
      </c>
      <c r="D3100" s="271" t="s">
        <v>1977</v>
      </c>
      <c r="E3100" s="273"/>
    </row>
    <row r="3101" spans="1:5" x14ac:dyDescent="0.2">
      <c r="A3101" s="271">
        <v>34359</v>
      </c>
      <c r="B3101" s="271" t="s">
        <v>290</v>
      </c>
      <c r="C3101" s="272" t="s">
        <v>4927</v>
      </c>
      <c r="D3101" s="271" t="s">
        <v>1977</v>
      </c>
      <c r="E3101" s="273"/>
    </row>
    <row r="3102" spans="1:5" x14ac:dyDescent="0.2">
      <c r="A3102" s="271">
        <v>1789</v>
      </c>
      <c r="B3102" s="271" t="s">
        <v>290</v>
      </c>
      <c r="C3102" s="272" t="s">
        <v>4928</v>
      </c>
      <c r="D3102" s="271" t="s">
        <v>1977</v>
      </c>
      <c r="E3102" s="273"/>
    </row>
    <row r="3103" spans="1:5" x14ac:dyDescent="0.2">
      <c r="A3103" s="271">
        <v>1788</v>
      </c>
      <c r="B3103" s="271" t="s">
        <v>290</v>
      </c>
      <c r="C3103" s="272" t="s">
        <v>4929</v>
      </c>
      <c r="D3103" s="271" t="s">
        <v>1977</v>
      </c>
      <c r="E3103" s="273"/>
    </row>
    <row r="3104" spans="1:5" x14ac:dyDescent="0.2">
      <c r="A3104" s="271">
        <v>1787</v>
      </c>
      <c r="B3104" s="271" t="s">
        <v>290</v>
      </c>
      <c r="C3104" s="272" t="s">
        <v>4930</v>
      </c>
      <c r="D3104" s="271" t="s">
        <v>1977</v>
      </c>
      <c r="E3104" s="273"/>
    </row>
    <row r="3105" spans="1:5" x14ac:dyDescent="0.2">
      <c r="A3105" s="271">
        <v>1786</v>
      </c>
      <c r="B3105" s="271" t="s">
        <v>290</v>
      </c>
      <c r="C3105" s="272" t="s">
        <v>4931</v>
      </c>
      <c r="D3105" s="271" t="s">
        <v>1977</v>
      </c>
      <c r="E3105" s="273"/>
    </row>
    <row r="3106" spans="1:5" x14ac:dyDescent="0.2">
      <c r="A3106" s="271">
        <v>1791</v>
      </c>
      <c r="B3106" s="271" t="s">
        <v>290</v>
      </c>
      <c r="C3106" s="272" t="s">
        <v>4932</v>
      </c>
      <c r="D3106" s="271" t="s">
        <v>1977</v>
      </c>
      <c r="E3106" s="273"/>
    </row>
    <row r="3107" spans="1:5" x14ac:dyDescent="0.2">
      <c r="A3107" s="271">
        <v>1790</v>
      </c>
      <c r="B3107" s="271" t="s">
        <v>290</v>
      </c>
      <c r="C3107" s="272" t="s">
        <v>4933</v>
      </c>
      <c r="D3107" s="271" t="s">
        <v>1977</v>
      </c>
      <c r="E3107" s="273"/>
    </row>
    <row r="3108" spans="1:5" x14ac:dyDescent="0.2">
      <c r="A3108" s="271">
        <v>1792</v>
      </c>
      <c r="B3108" s="271" t="s">
        <v>290</v>
      </c>
      <c r="C3108" s="272" t="s">
        <v>4934</v>
      </c>
      <c r="D3108" s="271" t="s">
        <v>1977</v>
      </c>
      <c r="E3108" s="273"/>
    </row>
    <row r="3109" spans="1:5" x14ac:dyDescent="0.2">
      <c r="A3109" s="271">
        <v>1813</v>
      </c>
      <c r="B3109" s="271" t="s">
        <v>290</v>
      </c>
      <c r="C3109" s="272" t="s">
        <v>4935</v>
      </c>
      <c r="D3109" s="271" t="s">
        <v>1977</v>
      </c>
      <c r="E3109" s="273"/>
    </row>
    <row r="3110" spans="1:5" x14ac:dyDescent="0.2">
      <c r="A3110" s="271">
        <v>1793</v>
      </c>
      <c r="B3110" s="271" t="s">
        <v>290</v>
      </c>
      <c r="C3110" s="272" t="s">
        <v>4936</v>
      </c>
      <c r="D3110" s="271" t="s">
        <v>1977</v>
      </c>
      <c r="E3110" s="273"/>
    </row>
    <row r="3111" spans="1:5" x14ac:dyDescent="0.2">
      <c r="A3111" s="271">
        <v>1797</v>
      </c>
      <c r="B3111" s="271" t="s">
        <v>290</v>
      </c>
      <c r="C3111" s="272" t="s">
        <v>4937</v>
      </c>
      <c r="D3111" s="271" t="s">
        <v>1977</v>
      </c>
      <c r="E3111" s="273"/>
    </row>
    <row r="3112" spans="1:5" x14ac:dyDescent="0.2">
      <c r="A3112" s="271">
        <v>1796</v>
      </c>
      <c r="B3112" s="271" t="s">
        <v>290</v>
      </c>
      <c r="C3112" s="272" t="s">
        <v>4938</v>
      </c>
      <c r="D3112" s="271" t="s">
        <v>1977</v>
      </c>
      <c r="E3112" s="273"/>
    </row>
    <row r="3113" spans="1:5" x14ac:dyDescent="0.2">
      <c r="A3113" s="271">
        <v>1816</v>
      </c>
      <c r="B3113" s="271" t="s">
        <v>290</v>
      </c>
      <c r="C3113" s="272" t="s">
        <v>4939</v>
      </c>
      <c r="D3113" s="271" t="s">
        <v>1977</v>
      </c>
      <c r="E3113" s="273"/>
    </row>
    <row r="3114" spans="1:5" x14ac:dyDescent="0.2">
      <c r="A3114" s="271">
        <v>1794</v>
      </c>
      <c r="B3114" s="271" t="s">
        <v>290</v>
      </c>
      <c r="C3114" s="272" t="s">
        <v>4940</v>
      </c>
      <c r="D3114" s="271" t="s">
        <v>1977</v>
      </c>
      <c r="E3114" s="273"/>
    </row>
    <row r="3115" spans="1:5" x14ac:dyDescent="0.2">
      <c r="A3115" s="271">
        <v>1815</v>
      </c>
      <c r="B3115" s="271" t="s">
        <v>290</v>
      </c>
      <c r="C3115" s="272" t="s">
        <v>4941</v>
      </c>
      <c r="D3115" s="271" t="s">
        <v>1977</v>
      </c>
      <c r="E3115" s="273"/>
    </row>
    <row r="3116" spans="1:5" x14ac:dyDescent="0.2">
      <c r="A3116" s="271">
        <v>1798</v>
      </c>
      <c r="B3116" s="271" t="s">
        <v>290</v>
      </c>
      <c r="C3116" s="272" t="s">
        <v>4942</v>
      </c>
      <c r="D3116" s="271" t="s">
        <v>1977</v>
      </c>
      <c r="E3116" s="273"/>
    </row>
    <row r="3117" spans="1:5" x14ac:dyDescent="0.2">
      <c r="A3117" s="271">
        <v>1799</v>
      </c>
      <c r="B3117" s="271" t="s">
        <v>290</v>
      </c>
      <c r="C3117" s="272" t="s">
        <v>4943</v>
      </c>
      <c r="D3117" s="271" t="s">
        <v>1977</v>
      </c>
      <c r="E3117" s="273"/>
    </row>
    <row r="3118" spans="1:5" x14ac:dyDescent="0.2">
      <c r="A3118" s="271">
        <v>1795</v>
      </c>
      <c r="B3118" s="271" t="s">
        <v>290</v>
      </c>
      <c r="C3118" s="272" t="s">
        <v>4944</v>
      </c>
      <c r="D3118" s="271" t="s">
        <v>1977</v>
      </c>
      <c r="E3118" s="273"/>
    </row>
    <row r="3119" spans="1:5" x14ac:dyDescent="0.2">
      <c r="A3119" s="271">
        <v>1800</v>
      </c>
      <c r="B3119" s="271" t="s">
        <v>290</v>
      </c>
      <c r="C3119" s="272" t="s">
        <v>4945</v>
      </c>
      <c r="D3119" s="271" t="s">
        <v>1977</v>
      </c>
      <c r="E3119" s="273"/>
    </row>
    <row r="3120" spans="1:5" x14ac:dyDescent="0.2">
      <c r="A3120" s="271">
        <v>1802</v>
      </c>
      <c r="B3120" s="271" t="s">
        <v>290</v>
      </c>
      <c r="C3120" s="272" t="s">
        <v>4946</v>
      </c>
      <c r="D3120" s="271" t="s">
        <v>1977</v>
      </c>
      <c r="E3120" s="273"/>
    </row>
    <row r="3121" spans="1:5" x14ac:dyDescent="0.2">
      <c r="A3121" s="271">
        <v>1809</v>
      </c>
      <c r="B3121" s="271" t="s">
        <v>290</v>
      </c>
      <c r="C3121" s="272" t="s">
        <v>4947</v>
      </c>
      <c r="D3121" s="271" t="s">
        <v>1977</v>
      </c>
      <c r="E3121" s="273"/>
    </row>
    <row r="3122" spans="1:5" x14ac:dyDescent="0.2">
      <c r="A3122" s="271">
        <v>1814</v>
      </c>
      <c r="B3122" s="271" t="s">
        <v>290</v>
      </c>
      <c r="C3122" s="272" t="s">
        <v>4948</v>
      </c>
      <c r="D3122" s="271" t="s">
        <v>1977</v>
      </c>
      <c r="E3122" s="273"/>
    </row>
    <row r="3123" spans="1:5" x14ac:dyDescent="0.2">
      <c r="A3123" s="271">
        <v>1805</v>
      </c>
      <c r="B3123" s="271" t="s">
        <v>290</v>
      </c>
      <c r="C3123" s="272" t="s">
        <v>4949</v>
      </c>
      <c r="D3123" s="271" t="s">
        <v>1977</v>
      </c>
      <c r="E3123" s="273"/>
    </row>
    <row r="3124" spans="1:5" x14ac:dyDescent="0.2">
      <c r="A3124" s="271">
        <v>1803</v>
      </c>
      <c r="B3124" s="271" t="s">
        <v>290</v>
      </c>
      <c r="C3124" s="272" t="s">
        <v>4950</v>
      </c>
      <c r="D3124" s="271" t="s">
        <v>1977</v>
      </c>
      <c r="E3124" s="273"/>
    </row>
    <row r="3125" spans="1:5" x14ac:dyDescent="0.2">
      <c r="A3125" s="271">
        <v>1821</v>
      </c>
      <c r="B3125" s="271" t="s">
        <v>290</v>
      </c>
      <c r="C3125" s="272" t="s">
        <v>4951</v>
      </c>
      <c r="D3125" s="271" t="s">
        <v>1977</v>
      </c>
      <c r="E3125" s="273"/>
    </row>
    <row r="3126" spans="1:5" x14ac:dyDescent="0.2">
      <c r="A3126" s="271">
        <v>1806</v>
      </c>
      <c r="B3126" s="271" t="s">
        <v>290</v>
      </c>
      <c r="C3126" s="272" t="s">
        <v>4952</v>
      </c>
      <c r="D3126" s="271" t="s">
        <v>1977</v>
      </c>
      <c r="E3126" s="273"/>
    </row>
    <row r="3127" spans="1:5" x14ac:dyDescent="0.2">
      <c r="A3127" s="271">
        <v>1807</v>
      </c>
      <c r="B3127" s="271" t="s">
        <v>290</v>
      </c>
      <c r="C3127" s="272" t="s">
        <v>4953</v>
      </c>
      <c r="D3127" s="271" t="s">
        <v>1977</v>
      </c>
      <c r="E3127" s="273"/>
    </row>
    <row r="3128" spans="1:5" x14ac:dyDescent="0.2">
      <c r="A3128" s="271">
        <v>1804</v>
      </c>
      <c r="B3128" s="271" t="s">
        <v>290</v>
      </c>
      <c r="C3128" s="272" t="s">
        <v>4954</v>
      </c>
      <c r="D3128" s="271" t="s">
        <v>1977</v>
      </c>
      <c r="E3128" s="273"/>
    </row>
    <row r="3129" spans="1:5" x14ac:dyDescent="0.2">
      <c r="A3129" s="271">
        <v>1808</v>
      </c>
      <c r="B3129" s="271" t="s">
        <v>290</v>
      </c>
      <c r="C3129" s="272" t="s">
        <v>4955</v>
      </c>
      <c r="D3129" s="271" t="s">
        <v>1977</v>
      </c>
      <c r="E3129" s="273"/>
    </row>
    <row r="3130" spans="1:5" x14ac:dyDescent="0.2">
      <c r="A3130" s="271">
        <v>40385</v>
      </c>
      <c r="B3130" s="271" t="s">
        <v>290</v>
      </c>
      <c r="C3130" s="272" t="s">
        <v>4956</v>
      </c>
      <c r="D3130" s="271" t="s">
        <v>1977</v>
      </c>
      <c r="E3130" s="273">
        <v>70.849999999999994</v>
      </c>
    </row>
    <row r="3131" spans="1:5" x14ac:dyDescent="0.2">
      <c r="A3131" s="271">
        <v>40383</v>
      </c>
      <c r="B3131" s="271" t="s">
        <v>290</v>
      </c>
      <c r="C3131" s="272" t="s">
        <v>4957</v>
      </c>
      <c r="D3131" s="271" t="s">
        <v>1977</v>
      </c>
      <c r="E3131" s="273">
        <v>48.51</v>
      </c>
    </row>
    <row r="3132" spans="1:5" x14ac:dyDescent="0.2">
      <c r="A3132" s="271">
        <v>40382</v>
      </c>
      <c r="B3132" s="271" t="s">
        <v>290</v>
      </c>
      <c r="C3132" s="272" t="s">
        <v>4958</v>
      </c>
      <c r="D3132" s="271" t="s">
        <v>1977</v>
      </c>
      <c r="E3132" s="273">
        <v>31.74</v>
      </c>
    </row>
    <row r="3133" spans="1:5" x14ac:dyDescent="0.2">
      <c r="A3133" s="271">
        <v>40378</v>
      </c>
      <c r="B3133" s="271" t="s">
        <v>290</v>
      </c>
      <c r="C3133" s="272" t="s">
        <v>4959</v>
      </c>
      <c r="D3133" s="271" t="s">
        <v>1977</v>
      </c>
      <c r="E3133" s="273">
        <v>16.77</v>
      </c>
    </row>
    <row r="3134" spans="1:5" x14ac:dyDescent="0.2">
      <c r="A3134" s="271">
        <v>40422</v>
      </c>
      <c r="B3134" s="271" t="s">
        <v>290</v>
      </c>
      <c r="C3134" s="272" t="s">
        <v>4960</v>
      </c>
      <c r="D3134" s="271" t="s">
        <v>1977</v>
      </c>
      <c r="E3134" s="273">
        <v>216.2</v>
      </c>
    </row>
    <row r="3135" spans="1:5" x14ac:dyDescent="0.2">
      <c r="A3135" s="271">
        <v>40387</v>
      </c>
      <c r="B3135" s="271" t="s">
        <v>290</v>
      </c>
      <c r="C3135" s="272" t="s">
        <v>4961</v>
      </c>
      <c r="D3135" s="271" t="s">
        <v>1977</v>
      </c>
      <c r="E3135" s="273">
        <v>110.08</v>
      </c>
    </row>
    <row r="3136" spans="1:5" x14ac:dyDescent="0.2">
      <c r="A3136" s="271">
        <v>40390</v>
      </c>
      <c r="B3136" s="271" t="s">
        <v>290</v>
      </c>
      <c r="C3136" s="272" t="s">
        <v>4962</v>
      </c>
      <c r="D3136" s="271" t="s">
        <v>1977</v>
      </c>
      <c r="E3136" s="273">
        <v>455.35</v>
      </c>
    </row>
    <row r="3137" spans="1:5" x14ac:dyDescent="0.2">
      <c r="A3137" s="271">
        <v>40380</v>
      </c>
      <c r="B3137" s="271" t="s">
        <v>290</v>
      </c>
      <c r="C3137" s="272" t="s">
        <v>4963</v>
      </c>
      <c r="D3137" s="271" t="s">
        <v>1977</v>
      </c>
      <c r="E3137" s="273">
        <v>22.36</v>
      </c>
    </row>
    <row r="3138" spans="1:5" x14ac:dyDescent="0.2">
      <c r="A3138" s="271">
        <v>2621</v>
      </c>
      <c r="B3138" s="271" t="s">
        <v>290</v>
      </c>
      <c r="C3138" s="272" t="s">
        <v>4964</v>
      </c>
      <c r="D3138" s="271" t="s">
        <v>1977</v>
      </c>
      <c r="E3138" s="273">
        <v>114.94</v>
      </c>
    </row>
    <row r="3139" spans="1:5" x14ac:dyDescent="0.2">
      <c r="A3139" s="271">
        <v>2616</v>
      </c>
      <c r="B3139" s="271" t="s">
        <v>290</v>
      </c>
      <c r="C3139" s="272" t="s">
        <v>4965</v>
      </c>
      <c r="D3139" s="271" t="s">
        <v>1977</v>
      </c>
      <c r="E3139" s="273">
        <v>3.25</v>
      </c>
    </row>
    <row r="3140" spans="1:5" x14ac:dyDescent="0.2">
      <c r="A3140" s="271">
        <v>2633</v>
      </c>
      <c r="B3140" s="271" t="s">
        <v>290</v>
      </c>
      <c r="C3140" s="272" t="s">
        <v>4966</v>
      </c>
      <c r="D3140" s="271" t="s">
        <v>1977</v>
      </c>
      <c r="E3140" s="273">
        <v>3.68</v>
      </c>
    </row>
    <row r="3141" spans="1:5" x14ac:dyDescent="0.2">
      <c r="A3141" s="271">
        <v>2617</v>
      </c>
      <c r="B3141" s="271" t="s">
        <v>290</v>
      </c>
      <c r="C3141" s="272" t="s">
        <v>4967</v>
      </c>
      <c r="D3141" s="271" t="s">
        <v>1977</v>
      </c>
      <c r="E3141" s="273">
        <v>5</v>
      </c>
    </row>
    <row r="3142" spans="1:5" x14ac:dyDescent="0.2">
      <c r="A3142" s="271">
        <v>2618</v>
      </c>
      <c r="B3142" s="271" t="s">
        <v>290</v>
      </c>
      <c r="C3142" s="272" t="s">
        <v>4968</v>
      </c>
      <c r="D3142" s="271" t="s">
        <v>1977</v>
      </c>
      <c r="E3142" s="273">
        <v>11.38</v>
      </c>
    </row>
    <row r="3143" spans="1:5" x14ac:dyDescent="0.2">
      <c r="A3143" s="271">
        <v>2632</v>
      </c>
      <c r="B3143" s="271" t="s">
        <v>290</v>
      </c>
      <c r="C3143" s="272" t="s">
        <v>4969</v>
      </c>
      <c r="D3143" s="271" t="s">
        <v>1977</v>
      </c>
      <c r="E3143" s="273">
        <v>13.88</v>
      </c>
    </row>
    <row r="3144" spans="1:5" x14ac:dyDescent="0.2">
      <c r="A3144" s="271">
        <v>2631</v>
      </c>
      <c r="B3144" s="271" t="s">
        <v>290</v>
      </c>
      <c r="C3144" s="272" t="s">
        <v>4970</v>
      </c>
      <c r="D3144" s="271" t="s">
        <v>1977</v>
      </c>
      <c r="E3144" s="273">
        <v>20.38</v>
      </c>
    </row>
    <row r="3145" spans="1:5" x14ac:dyDescent="0.2">
      <c r="A3145" s="271">
        <v>2619</v>
      </c>
      <c r="B3145" s="271" t="s">
        <v>290</v>
      </c>
      <c r="C3145" s="272" t="s">
        <v>4971</v>
      </c>
      <c r="D3145" s="271" t="s">
        <v>1977</v>
      </c>
      <c r="E3145" s="273">
        <v>51.62</v>
      </c>
    </row>
    <row r="3146" spans="1:5" x14ac:dyDescent="0.2">
      <c r="A3146" s="271">
        <v>2620</v>
      </c>
      <c r="B3146" s="271" t="s">
        <v>290</v>
      </c>
      <c r="C3146" s="272" t="s">
        <v>4972</v>
      </c>
      <c r="D3146" s="271" t="s">
        <v>1977</v>
      </c>
      <c r="E3146" s="273">
        <v>67.77</v>
      </c>
    </row>
    <row r="3147" spans="1:5" x14ac:dyDescent="0.2">
      <c r="A3147" s="271">
        <v>40413</v>
      </c>
      <c r="B3147" s="271" t="s">
        <v>290</v>
      </c>
      <c r="C3147" s="272" t="s">
        <v>4973</v>
      </c>
      <c r="D3147" s="271" t="s">
        <v>1977</v>
      </c>
      <c r="E3147" s="273"/>
    </row>
    <row r="3148" spans="1:5" x14ac:dyDescent="0.2">
      <c r="A3148" s="271">
        <v>40415</v>
      </c>
      <c r="B3148" s="271" t="s">
        <v>290</v>
      </c>
      <c r="C3148" s="272" t="s">
        <v>4974</v>
      </c>
      <c r="D3148" s="271" t="s">
        <v>1977</v>
      </c>
      <c r="E3148" s="273"/>
    </row>
    <row r="3149" spans="1:5" x14ac:dyDescent="0.2">
      <c r="A3149" s="271">
        <v>40417</v>
      </c>
      <c r="B3149" s="271" t="s">
        <v>290</v>
      </c>
      <c r="C3149" s="272" t="s">
        <v>4975</v>
      </c>
      <c r="D3149" s="271" t="s">
        <v>1977</v>
      </c>
      <c r="E3149" s="273"/>
    </row>
    <row r="3150" spans="1:5" x14ac:dyDescent="0.2">
      <c r="A3150" s="271">
        <v>39273</v>
      </c>
      <c r="B3150" s="271" t="s">
        <v>290</v>
      </c>
      <c r="C3150" s="272" t="s">
        <v>4976</v>
      </c>
      <c r="D3150" s="271" t="s">
        <v>1977</v>
      </c>
      <c r="E3150" s="273">
        <v>3.75</v>
      </c>
    </row>
    <row r="3151" spans="1:5" x14ac:dyDescent="0.2">
      <c r="A3151" s="271">
        <v>39271</v>
      </c>
      <c r="B3151" s="271" t="s">
        <v>290</v>
      </c>
      <c r="C3151" s="272" t="s">
        <v>4977</v>
      </c>
      <c r="D3151" s="271" t="s">
        <v>1977</v>
      </c>
      <c r="E3151" s="273">
        <v>2.21</v>
      </c>
    </row>
    <row r="3152" spans="1:5" x14ac:dyDescent="0.2">
      <c r="A3152" s="271">
        <v>39272</v>
      </c>
      <c r="B3152" s="271" t="s">
        <v>290</v>
      </c>
      <c r="C3152" s="272" t="s">
        <v>4978</v>
      </c>
      <c r="D3152" s="271" t="s">
        <v>1977</v>
      </c>
      <c r="E3152" s="273">
        <v>2.71</v>
      </c>
    </row>
    <row r="3153" spans="1:5" x14ac:dyDescent="0.2">
      <c r="A3153" s="271">
        <v>1875</v>
      </c>
      <c r="B3153" s="271" t="s">
        <v>290</v>
      </c>
      <c r="C3153" s="272" t="s">
        <v>4979</v>
      </c>
      <c r="D3153" s="271" t="s">
        <v>1977</v>
      </c>
      <c r="E3153" s="273">
        <v>6</v>
      </c>
    </row>
    <row r="3154" spans="1:5" x14ac:dyDescent="0.2">
      <c r="A3154" s="271">
        <v>1874</v>
      </c>
      <c r="B3154" s="271" t="s">
        <v>290</v>
      </c>
      <c r="C3154" s="272" t="s">
        <v>4980</v>
      </c>
      <c r="D3154" s="271" t="s">
        <v>1977</v>
      </c>
      <c r="E3154" s="273">
        <v>4.95</v>
      </c>
    </row>
    <row r="3155" spans="1:5" x14ac:dyDescent="0.2">
      <c r="A3155" s="271">
        <v>1884</v>
      </c>
      <c r="B3155" s="271" t="s">
        <v>290</v>
      </c>
      <c r="C3155" s="272" t="s">
        <v>4981</v>
      </c>
      <c r="D3155" s="271" t="s">
        <v>1977</v>
      </c>
      <c r="E3155" s="273">
        <v>4.3899999999999997</v>
      </c>
    </row>
    <row r="3156" spans="1:5" x14ac:dyDescent="0.2">
      <c r="A3156" s="271">
        <v>1870</v>
      </c>
      <c r="B3156" s="271" t="s">
        <v>290</v>
      </c>
      <c r="C3156" s="272" t="s">
        <v>4982</v>
      </c>
      <c r="D3156" s="271" t="s">
        <v>1977</v>
      </c>
      <c r="E3156" s="273">
        <v>2.86</v>
      </c>
    </row>
    <row r="3157" spans="1:5" x14ac:dyDescent="0.2">
      <c r="A3157" s="271">
        <v>1887</v>
      </c>
      <c r="B3157" s="271" t="s">
        <v>290</v>
      </c>
      <c r="C3157" s="272" t="s">
        <v>4983</v>
      </c>
      <c r="D3157" s="271" t="s">
        <v>1977</v>
      </c>
      <c r="E3157" s="273">
        <v>24.86</v>
      </c>
    </row>
    <row r="3158" spans="1:5" x14ac:dyDescent="0.2">
      <c r="A3158" s="271">
        <v>1876</v>
      </c>
      <c r="B3158" s="271" t="s">
        <v>290</v>
      </c>
      <c r="C3158" s="272" t="s">
        <v>4984</v>
      </c>
      <c r="D3158" s="271" t="s">
        <v>1977</v>
      </c>
      <c r="E3158" s="273">
        <v>9.74</v>
      </c>
    </row>
    <row r="3159" spans="1:5" x14ac:dyDescent="0.2">
      <c r="A3159" s="271">
        <v>1877</v>
      </c>
      <c r="B3159" s="271" t="s">
        <v>290</v>
      </c>
      <c r="C3159" s="272" t="s">
        <v>4985</v>
      </c>
      <c r="D3159" s="271" t="s">
        <v>1977</v>
      </c>
      <c r="E3159" s="273">
        <v>24.9</v>
      </c>
    </row>
    <row r="3160" spans="1:5" x14ac:dyDescent="0.2">
      <c r="A3160" s="271">
        <v>1879</v>
      </c>
      <c r="B3160" s="271" t="s">
        <v>290</v>
      </c>
      <c r="C3160" s="272" t="s">
        <v>4986</v>
      </c>
      <c r="D3160" s="271" t="s">
        <v>1977</v>
      </c>
      <c r="E3160" s="273">
        <v>2.9</v>
      </c>
    </row>
    <row r="3161" spans="1:5" x14ac:dyDescent="0.2">
      <c r="A3161" s="271">
        <v>1878</v>
      </c>
      <c r="B3161" s="271" t="s">
        <v>290</v>
      </c>
      <c r="C3161" s="272" t="s">
        <v>4987</v>
      </c>
      <c r="D3161" s="271" t="s">
        <v>1977</v>
      </c>
      <c r="E3161" s="273">
        <v>50.02</v>
      </c>
    </row>
    <row r="3162" spans="1:5" x14ac:dyDescent="0.2">
      <c r="A3162" s="271">
        <v>37971</v>
      </c>
      <c r="B3162" s="271" t="s">
        <v>290</v>
      </c>
      <c r="C3162" s="272" t="s">
        <v>4988</v>
      </c>
      <c r="D3162" s="271" t="s">
        <v>1977</v>
      </c>
      <c r="E3162" s="273">
        <v>6.26</v>
      </c>
    </row>
    <row r="3163" spans="1:5" x14ac:dyDescent="0.2">
      <c r="A3163" s="271">
        <v>37972</v>
      </c>
      <c r="B3163" s="271" t="s">
        <v>290</v>
      </c>
      <c r="C3163" s="272" t="s">
        <v>4989</v>
      </c>
      <c r="D3163" s="271" t="s">
        <v>1977</v>
      </c>
      <c r="E3163" s="273">
        <v>8.8800000000000008</v>
      </c>
    </row>
    <row r="3164" spans="1:5" x14ac:dyDescent="0.2">
      <c r="A3164" s="271">
        <v>37973</v>
      </c>
      <c r="B3164" s="271" t="s">
        <v>290</v>
      </c>
      <c r="C3164" s="272" t="s">
        <v>4990</v>
      </c>
      <c r="D3164" s="271" t="s">
        <v>1977</v>
      </c>
      <c r="E3164" s="273">
        <v>16.68</v>
      </c>
    </row>
    <row r="3165" spans="1:5" x14ac:dyDescent="0.2">
      <c r="A3165" s="271">
        <v>1926</v>
      </c>
      <c r="B3165" s="271" t="s">
        <v>290</v>
      </c>
      <c r="C3165" s="272" t="s">
        <v>4991</v>
      </c>
      <c r="D3165" s="271" t="s">
        <v>1977</v>
      </c>
      <c r="E3165" s="273">
        <v>2.9</v>
      </c>
    </row>
    <row r="3166" spans="1:5" x14ac:dyDescent="0.2">
      <c r="A3166" s="271">
        <v>1927</v>
      </c>
      <c r="B3166" s="271" t="s">
        <v>290</v>
      </c>
      <c r="C3166" s="272" t="s">
        <v>4992</v>
      </c>
      <c r="D3166" s="271" t="s">
        <v>1977</v>
      </c>
      <c r="E3166" s="273">
        <v>3.25</v>
      </c>
    </row>
    <row r="3167" spans="1:5" x14ac:dyDescent="0.2">
      <c r="A3167" s="271">
        <v>1923</v>
      </c>
      <c r="B3167" s="271" t="s">
        <v>290</v>
      </c>
      <c r="C3167" s="272" t="s">
        <v>4993</v>
      </c>
      <c r="D3167" s="271" t="s">
        <v>1977</v>
      </c>
      <c r="E3167" s="273">
        <v>5.92</v>
      </c>
    </row>
    <row r="3168" spans="1:5" x14ac:dyDescent="0.2">
      <c r="A3168" s="271">
        <v>1929</v>
      </c>
      <c r="B3168" s="271" t="s">
        <v>290</v>
      </c>
      <c r="C3168" s="272" t="s">
        <v>4994</v>
      </c>
      <c r="D3168" s="271" t="s">
        <v>1977</v>
      </c>
      <c r="E3168" s="273">
        <v>7.18</v>
      </c>
    </row>
    <row r="3169" spans="1:5" x14ac:dyDescent="0.2">
      <c r="A3169" s="271">
        <v>1930</v>
      </c>
      <c r="B3169" s="271" t="s">
        <v>290</v>
      </c>
      <c r="C3169" s="272" t="s">
        <v>4995</v>
      </c>
      <c r="D3169" s="271" t="s">
        <v>1977</v>
      </c>
      <c r="E3169" s="273">
        <v>12.28</v>
      </c>
    </row>
    <row r="3170" spans="1:5" x14ac:dyDescent="0.2">
      <c r="A3170" s="271">
        <v>1924</v>
      </c>
      <c r="B3170" s="271" t="s">
        <v>290</v>
      </c>
      <c r="C3170" s="272" t="s">
        <v>4996</v>
      </c>
      <c r="D3170" s="271" t="s">
        <v>1977</v>
      </c>
      <c r="E3170" s="273">
        <v>19.82</v>
      </c>
    </row>
    <row r="3171" spans="1:5" x14ac:dyDescent="0.2">
      <c r="A3171" s="271">
        <v>1922</v>
      </c>
      <c r="B3171" s="271" t="s">
        <v>290</v>
      </c>
      <c r="C3171" s="272" t="s">
        <v>4997</v>
      </c>
      <c r="D3171" s="271" t="s">
        <v>1977</v>
      </c>
      <c r="E3171" s="273">
        <v>41</v>
      </c>
    </row>
    <row r="3172" spans="1:5" x14ac:dyDescent="0.2">
      <c r="A3172" s="271">
        <v>1953</v>
      </c>
      <c r="B3172" s="271" t="s">
        <v>290</v>
      </c>
      <c r="C3172" s="272" t="s">
        <v>4998</v>
      </c>
      <c r="D3172" s="271" t="s">
        <v>1977</v>
      </c>
      <c r="E3172" s="273">
        <v>50.05</v>
      </c>
    </row>
    <row r="3173" spans="1:5" x14ac:dyDescent="0.2">
      <c r="A3173" s="271">
        <v>1962</v>
      </c>
      <c r="B3173" s="271" t="s">
        <v>290</v>
      </c>
      <c r="C3173" s="272" t="s">
        <v>4999</v>
      </c>
      <c r="D3173" s="271" t="s">
        <v>1977</v>
      </c>
      <c r="E3173" s="273">
        <v>243.13</v>
      </c>
    </row>
    <row r="3174" spans="1:5" x14ac:dyDescent="0.2">
      <c r="A3174" s="271">
        <v>1955</v>
      </c>
      <c r="B3174" s="271" t="s">
        <v>290</v>
      </c>
      <c r="C3174" s="272" t="s">
        <v>5000</v>
      </c>
      <c r="D3174" s="271" t="s">
        <v>1977</v>
      </c>
      <c r="E3174" s="273">
        <v>2.8</v>
      </c>
    </row>
    <row r="3175" spans="1:5" x14ac:dyDescent="0.2">
      <c r="A3175" s="271">
        <v>1956</v>
      </c>
      <c r="B3175" s="271" t="s">
        <v>290</v>
      </c>
      <c r="C3175" s="272" t="s">
        <v>5001</v>
      </c>
      <c r="D3175" s="271" t="s">
        <v>1977</v>
      </c>
      <c r="E3175" s="273">
        <v>3.95</v>
      </c>
    </row>
    <row r="3176" spans="1:5" x14ac:dyDescent="0.2">
      <c r="A3176" s="271">
        <v>1957</v>
      </c>
      <c r="B3176" s="271" t="s">
        <v>290</v>
      </c>
      <c r="C3176" s="272" t="s">
        <v>5002</v>
      </c>
      <c r="D3176" s="271" t="s">
        <v>1977</v>
      </c>
      <c r="E3176" s="273">
        <v>8.5500000000000007</v>
      </c>
    </row>
    <row r="3177" spans="1:5" x14ac:dyDescent="0.2">
      <c r="A3177" s="271">
        <v>1958</v>
      </c>
      <c r="B3177" s="271" t="s">
        <v>290</v>
      </c>
      <c r="C3177" s="272" t="s">
        <v>5003</v>
      </c>
      <c r="D3177" s="271" t="s">
        <v>1977</v>
      </c>
      <c r="E3177" s="273">
        <v>15.92</v>
      </c>
    </row>
    <row r="3178" spans="1:5" x14ac:dyDescent="0.2">
      <c r="A3178" s="271">
        <v>1959</v>
      </c>
      <c r="B3178" s="271" t="s">
        <v>290</v>
      </c>
      <c r="C3178" s="272" t="s">
        <v>5004</v>
      </c>
      <c r="D3178" s="271" t="s">
        <v>1977</v>
      </c>
      <c r="E3178" s="273">
        <v>17.28</v>
      </c>
    </row>
    <row r="3179" spans="1:5" x14ac:dyDescent="0.2">
      <c r="A3179" s="271">
        <v>1925</v>
      </c>
      <c r="B3179" s="271" t="s">
        <v>290</v>
      </c>
      <c r="C3179" s="272" t="s">
        <v>5005</v>
      </c>
      <c r="D3179" s="271" t="s">
        <v>1977</v>
      </c>
      <c r="E3179" s="273">
        <v>45.15</v>
      </c>
    </row>
    <row r="3180" spans="1:5" x14ac:dyDescent="0.2">
      <c r="A3180" s="271">
        <v>1960</v>
      </c>
      <c r="B3180" s="271" t="s">
        <v>290</v>
      </c>
      <c r="C3180" s="272" t="s">
        <v>5006</v>
      </c>
      <c r="D3180" s="271" t="s">
        <v>1977</v>
      </c>
      <c r="E3180" s="273">
        <v>69.33</v>
      </c>
    </row>
    <row r="3181" spans="1:5" x14ac:dyDescent="0.2">
      <c r="A3181" s="271">
        <v>1961</v>
      </c>
      <c r="B3181" s="271" t="s">
        <v>290</v>
      </c>
      <c r="C3181" s="272" t="s">
        <v>5007</v>
      </c>
      <c r="D3181" s="271" t="s">
        <v>1977</v>
      </c>
      <c r="E3181" s="273">
        <v>88.82</v>
      </c>
    </row>
    <row r="3182" spans="1:5" x14ac:dyDescent="0.2">
      <c r="A3182" s="271">
        <v>38423</v>
      </c>
      <c r="B3182" s="271" t="s">
        <v>290</v>
      </c>
      <c r="C3182" s="272" t="s">
        <v>5008</v>
      </c>
      <c r="D3182" s="271" t="s">
        <v>1977</v>
      </c>
      <c r="E3182" s="273">
        <v>46.4</v>
      </c>
    </row>
    <row r="3183" spans="1:5" x14ac:dyDescent="0.2">
      <c r="A3183" s="271">
        <v>39866</v>
      </c>
      <c r="B3183" s="271" t="s">
        <v>290</v>
      </c>
      <c r="C3183" s="272" t="s">
        <v>5009</v>
      </c>
      <c r="D3183" s="271" t="s">
        <v>1977</v>
      </c>
      <c r="E3183" s="273"/>
    </row>
    <row r="3184" spans="1:5" x14ac:dyDescent="0.2">
      <c r="A3184" s="271">
        <v>39867</v>
      </c>
      <c r="B3184" s="271" t="s">
        <v>290</v>
      </c>
      <c r="C3184" s="272" t="s">
        <v>5010</v>
      </c>
      <c r="D3184" s="271" t="s">
        <v>1977</v>
      </c>
      <c r="E3184" s="273"/>
    </row>
    <row r="3185" spans="1:5" x14ac:dyDescent="0.2">
      <c r="A3185" s="271">
        <v>39868</v>
      </c>
      <c r="B3185" s="271" t="s">
        <v>290</v>
      </c>
      <c r="C3185" s="272" t="s">
        <v>5011</v>
      </c>
      <c r="D3185" s="271" t="s">
        <v>1977</v>
      </c>
      <c r="E3185" s="273"/>
    </row>
    <row r="3186" spans="1:5" x14ac:dyDescent="0.2">
      <c r="A3186" s="271">
        <v>37999</v>
      </c>
      <c r="B3186" s="271" t="s">
        <v>290</v>
      </c>
      <c r="C3186" s="272" t="s">
        <v>5012</v>
      </c>
      <c r="D3186" s="271" t="s">
        <v>1977</v>
      </c>
      <c r="E3186" s="273">
        <v>10.55</v>
      </c>
    </row>
    <row r="3187" spans="1:5" x14ac:dyDescent="0.2">
      <c r="A3187" s="271">
        <v>38000</v>
      </c>
      <c r="B3187" s="271" t="s">
        <v>290</v>
      </c>
      <c r="C3187" s="272" t="s">
        <v>5013</v>
      </c>
      <c r="D3187" s="271" t="s">
        <v>1977</v>
      </c>
      <c r="E3187" s="273">
        <v>12.32</v>
      </c>
    </row>
    <row r="3188" spans="1:5" x14ac:dyDescent="0.2">
      <c r="A3188" s="271">
        <v>38129</v>
      </c>
      <c r="B3188" s="271" t="s">
        <v>290</v>
      </c>
      <c r="C3188" s="272" t="s">
        <v>5014</v>
      </c>
      <c r="D3188" s="271" t="s">
        <v>1977</v>
      </c>
      <c r="E3188" s="273">
        <v>6.52</v>
      </c>
    </row>
    <row r="3189" spans="1:5" x14ac:dyDescent="0.2">
      <c r="A3189" s="271">
        <v>38025</v>
      </c>
      <c r="B3189" s="271" t="s">
        <v>290</v>
      </c>
      <c r="C3189" s="272" t="s">
        <v>5015</v>
      </c>
      <c r="D3189" s="271" t="s">
        <v>1977</v>
      </c>
      <c r="E3189" s="273">
        <v>8.85</v>
      </c>
    </row>
    <row r="3190" spans="1:5" x14ac:dyDescent="0.2">
      <c r="A3190" s="271">
        <v>38026</v>
      </c>
      <c r="B3190" s="271" t="s">
        <v>290</v>
      </c>
      <c r="C3190" s="272" t="s">
        <v>5016</v>
      </c>
      <c r="D3190" s="271" t="s">
        <v>1977</v>
      </c>
      <c r="E3190" s="273">
        <v>21.85</v>
      </c>
    </row>
    <row r="3191" spans="1:5" x14ac:dyDescent="0.2">
      <c r="A3191" s="271">
        <v>1858</v>
      </c>
      <c r="B3191" s="271" t="s">
        <v>290</v>
      </c>
      <c r="C3191" s="272" t="s">
        <v>5017</v>
      </c>
      <c r="D3191" s="271" t="s">
        <v>1977</v>
      </c>
      <c r="E3191" s="273">
        <v>71.900000000000006</v>
      </c>
    </row>
    <row r="3192" spans="1:5" x14ac:dyDescent="0.2">
      <c r="A3192" s="271">
        <v>1844</v>
      </c>
      <c r="B3192" s="271" t="s">
        <v>290</v>
      </c>
      <c r="C3192" s="272" t="s">
        <v>5018</v>
      </c>
      <c r="D3192" s="271" t="s">
        <v>1977</v>
      </c>
      <c r="E3192" s="273">
        <v>164.66</v>
      </c>
    </row>
    <row r="3193" spans="1:5" x14ac:dyDescent="0.2">
      <c r="A3193" s="271">
        <v>1863</v>
      </c>
      <c r="B3193" s="271" t="s">
        <v>290</v>
      </c>
      <c r="C3193" s="272" t="s">
        <v>5019</v>
      </c>
      <c r="D3193" s="271" t="s">
        <v>1977</v>
      </c>
      <c r="E3193" s="273">
        <v>76.510000000000005</v>
      </c>
    </row>
    <row r="3194" spans="1:5" x14ac:dyDescent="0.2">
      <c r="A3194" s="271">
        <v>1865</v>
      </c>
      <c r="B3194" s="271" t="s">
        <v>290</v>
      </c>
      <c r="C3194" s="272" t="s">
        <v>5020</v>
      </c>
      <c r="D3194" s="271" t="s">
        <v>1977</v>
      </c>
      <c r="E3194" s="273">
        <v>199.35</v>
      </c>
    </row>
    <row r="3195" spans="1:5" x14ac:dyDescent="0.2">
      <c r="A3195" s="271">
        <v>36355</v>
      </c>
      <c r="B3195" s="271" t="s">
        <v>290</v>
      </c>
      <c r="C3195" s="272" t="s">
        <v>5021</v>
      </c>
      <c r="D3195" s="271" t="s">
        <v>1977</v>
      </c>
      <c r="E3195" s="273"/>
    </row>
    <row r="3196" spans="1:5" x14ac:dyDescent="0.2">
      <c r="A3196" s="271">
        <v>36356</v>
      </c>
      <c r="B3196" s="271" t="s">
        <v>290</v>
      </c>
      <c r="C3196" s="272" t="s">
        <v>5022</v>
      </c>
      <c r="D3196" s="271" t="s">
        <v>1977</v>
      </c>
      <c r="E3196" s="273"/>
    </row>
    <row r="3197" spans="1:5" x14ac:dyDescent="0.2">
      <c r="A3197" s="271">
        <v>1940</v>
      </c>
      <c r="B3197" s="271" t="s">
        <v>290</v>
      </c>
      <c r="C3197" s="272" t="s">
        <v>5023</v>
      </c>
      <c r="D3197" s="271" t="s">
        <v>1977</v>
      </c>
      <c r="E3197" s="273">
        <v>44.12</v>
      </c>
    </row>
    <row r="3198" spans="1:5" x14ac:dyDescent="0.2">
      <c r="A3198" s="271">
        <v>1939</v>
      </c>
      <c r="B3198" s="271" t="s">
        <v>290</v>
      </c>
      <c r="C3198" s="272" t="s">
        <v>5024</v>
      </c>
      <c r="D3198" s="271" t="s">
        <v>1977</v>
      </c>
      <c r="E3198" s="273">
        <v>12.1</v>
      </c>
    </row>
    <row r="3199" spans="1:5" x14ac:dyDescent="0.2">
      <c r="A3199" s="271">
        <v>1937</v>
      </c>
      <c r="B3199" s="271" t="s">
        <v>290</v>
      </c>
      <c r="C3199" s="272" t="s">
        <v>5025</v>
      </c>
      <c r="D3199" s="271" t="s">
        <v>1977</v>
      </c>
      <c r="E3199" s="273">
        <v>7.45</v>
      </c>
    </row>
    <row r="3200" spans="1:5" x14ac:dyDescent="0.2">
      <c r="A3200" s="271">
        <v>1938</v>
      </c>
      <c r="B3200" s="271" t="s">
        <v>290</v>
      </c>
      <c r="C3200" s="272" t="s">
        <v>5026</v>
      </c>
      <c r="D3200" s="271" t="s">
        <v>1977</v>
      </c>
      <c r="E3200" s="273">
        <v>8.4700000000000006</v>
      </c>
    </row>
    <row r="3201" spans="1:5" x14ac:dyDescent="0.2">
      <c r="A3201" s="271">
        <v>1966</v>
      </c>
      <c r="B3201" s="271" t="s">
        <v>290</v>
      </c>
      <c r="C3201" s="272" t="s">
        <v>5027</v>
      </c>
      <c r="D3201" s="271" t="s">
        <v>1977</v>
      </c>
      <c r="E3201" s="273">
        <v>30.51</v>
      </c>
    </row>
    <row r="3202" spans="1:5" x14ac:dyDescent="0.2">
      <c r="A3202" s="271">
        <v>1933</v>
      </c>
      <c r="B3202" s="271" t="s">
        <v>290</v>
      </c>
      <c r="C3202" s="272" t="s">
        <v>5028</v>
      </c>
      <c r="D3202" s="271" t="s">
        <v>1977</v>
      </c>
      <c r="E3202" s="273">
        <v>6.57</v>
      </c>
    </row>
    <row r="3203" spans="1:5" x14ac:dyDescent="0.2">
      <c r="A3203" s="271">
        <v>1932</v>
      </c>
      <c r="B3203" s="271" t="s">
        <v>290</v>
      </c>
      <c r="C3203" s="272" t="s">
        <v>5029</v>
      </c>
      <c r="D3203" s="271" t="s">
        <v>1977</v>
      </c>
      <c r="E3203" s="273">
        <v>15.05</v>
      </c>
    </row>
    <row r="3204" spans="1:5" x14ac:dyDescent="0.2">
      <c r="A3204" s="271">
        <v>1951</v>
      </c>
      <c r="B3204" s="271" t="s">
        <v>290</v>
      </c>
      <c r="C3204" s="272" t="s">
        <v>5030</v>
      </c>
      <c r="D3204" s="271" t="s">
        <v>1977</v>
      </c>
      <c r="E3204" s="273">
        <v>31.39</v>
      </c>
    </row>
    <row r="3205" spans="1:5" x14ac:dyDescent="0.2">
      <c r="A3205" s="271">
        <v>1970</v>
      </c>
      <c r="B3205" s="271" t="s">
        <v>290</v>
      </c>
      <c r="C3205" s="272" t="s">
        <v>5031</v>
      </c>
      <c r="D3205" s="271" t="s">
        <v>1977</v>
      </c>
      <c r="E3205" s="273">
        <v>76.27</v>
      </c>
    </row>
    <row r="3206" spans="1:5" x14ac:dyDescent="0.2">
      <c r="A3206" s="271">
        <v>1967</v>
      </c>
      <c r="B3206" s="271" t="s">
        <v>290</v>
      </c>
      <c r="C3206" s="272" t="s">
        <v>5032</v>
      </c>
      <c r="D3206" s="271" t="s">
        <v>1977</v>
      </c>
      <c r="E3206" s="273">
        <v>9.06</v>
      </c>
    </row>
    <row r="3207" spans="1:5" x14ac:dyDescent="0.2">
      <c r="A3207" s="271">
        <v>1968</v>
      </c>
      <c r="B3207" s="271" t="s">
        <v>290</v>
      </c>
      <c r="C3207" s="272" t="s">
        <v>5033</v>
      </c>
      <c r="D3207" s="271" t="s">
        <v>1977</v>
      </c>
      <c r="E3207" s="273">
        <v>17.899999999999999</v>
      </c>
    </row>
    <row r="3208" spans="1:5" x14ac:dyDescent="0.2">
      <c r="A3208" s="271">
        <v>1969</v>
      </c>
      <c r="B3208" s="271" t="s">
        <v>290</v>
      </c>
      <c r="C3208" s="272" t="s">
        <v>5034</v>
      </c>
      <c r="D3208" s="271" t="s">
        <v>1977</v>
      </c>
      <c r="E3208" s="273">
        <v>58.27</v>
      </c>
    </row>
    <row r="3209" spans="1:5" x14ac:dyDescent="0.2">
      <c r="A3209" s="271">
        <v>1827</v>
      </c>
      <c r="B3209" s="271" t="s">
        <v>290</v>
      </c>
      <c r="C3209" s="272" t="s">
        <v>5035</v>
      </c>
      <c r="D3209" s="271" t="s">
        <v>1977</v>
      </c>
      <c r="E3209" s="273"/>
    </row>
    <row r="3210" spans="1:5" x14ac:dyDescent="0.2">
      <c r="A3210" s="271">
        <v>1831</v>
      </c>
      <c r="B3210" s="271" t="s">
        <v>290</v>
      </c>
      <c r="C3210" s="272" t="s">
        <v>5036</v>
      </c>
      <c r="D3210" s="271" t="s">
        <v>1977</v>
      </c>
      <c r="E3210" s="273"/>
    </row>
    <row r="3211" spans="1:5" x14ac:dyDescent="0.2">
      <c r="A3211" s="271">
        <v>1825</v>
      </c>
      <c r="B3211" s="271" t="s">
        <v>290</v>
      </c>
      <c r="C3211" s="272" t="s">
        <v>5037</v>
      </c>
      <c r="D3211" s="271" t="s">
        <v>1977</v>
      </c>
      <c r="E3211" s="273"/>
    </row>
    <row r="3212" spans="1:5" x14ac:dyDescent="0.2">
      <c r="A3212" s="271">
        <v>1828</v>
      </c>
      <c r="B3212" s="271" t="s">
        <v>290</v>
      </c>
      <c r="C3212" s="272" t="s">
        <v>5038</v>
      </c>
      <c r="D3212" s="271" t="s">
        <v>1977</v>
      </c>
      <c r="E3212" s="273"/>
    </row>
    <row r="3213" spans="1:5" x14ac:dyDescent="0.2">
      <c r="A3213" s="271">
        <v>1845</v>
      </c>
      <c r="B3213" s="271" t="s">
        <v>290</v>
      </c>
      <c r="C3213" s="272" t="s">
        <v>5039</v>
      </c>
      <c r="D3213" s="271" t="s">
        <v>1977</v>
      </c>
      <c r="E3213" s="273"/>
    </row>
    <row r="3214" spans="1:5" x14ac:dyDescent="0.2">
      <c r="A3214" s="271">
        <v>1824</v>
      </c>
      <c r="B3214" s="271" t="s">
        <v>290</v>
      </c>
      <c r="C3214" s="272" t="s">
        <v>5040</v>
      </c>
      <c r="D3214" s="271" t="s">
        <v>1977</v>
      </c>
      <c r="E3214" s="273"/>
    </row>
    <row r="3215" spans="1:5" x14ac:dyDescent="0.2">
      <c r="A3215" s="271">
        <v>42693</v>
      </c>
      <c r="B3215" s="271" t="s">
        <v>290</v>
      </c>
      <c r="C3215" s="272" t="s">
        <v>5041</v>
      </c>
      <c r="D3215" s="271" t="s">
        <v>1977</v>
      </c>
      <c r="E3215" s="273">
        <v>560</v>
      </c>
    </row>
    <row r="3216" spans="1:5" x14ac:dyDescent="0.2">
      <c r="A3216" s="271">
        <v>42695</v>
      </c>
      <c r="B3216" s="271" t="s">
        <v>290</v>
      </c>
      <c r="C3216" s="272" t="s">
        <v>5042</v>
      </c>
      <c r="D3216" s="271" t="s">
        <v>1977</v>
      </c>
      <c r="E3216" s="273">
        <v>391.25</v>
      </c>
    </row>
    <row r="3217" spans="1:5" x14ac:dyDescent="0.2">
      <c r="A3217" s="271">
        <v>42694</v>
      </c>
      <c r="B3217" s="271" t="s">
        <v>290</v>
      </c>
      <c r="C3217" s="272" t="s">
        <v>5043</v>
      </c>
      <c r="D3217" s="271" t="s">
        <v>1977</v>
      </c>
      <c r="E3217" s="273">
        <v>749.4</v>
      </c>
    </row>
    <row r="3218" spans="1:5" x14ac:dyDescent="0.2">
      <c r="A3218" s="271">
        <v>20097</v>
      </c>
      <c r="B3218" s="271" t="s">
        <v>290</v>
      </c>
      <c r="C3218" s="272" t="s">
        <v>5044</v>
      </c>
      <c r="D3218" s="271" t="s">
        <v>1977</v>
      </c>
      <c r="E3218" s="273">
        <v>32.49</v>
      </c>
    </row>
    <row r="3219" spans="1:5" x14ac:dyDescent="0.2">
      <c r="A3219" s="271">
        <v>20098</v>
      </c>
      <c r="B3219" s="271" t="s">
        <v>290</v>
      </c>
      <c r="C3219" s="272" t="s">
        <v>5045</v>
      </c>
      <c r="D3219" s="271" t="s">
        <v>1977</v>
      </c>
      <c r="E3219" s="273">
        <v>132.80000000000001</v>
      </c>
    </row>
    <row r="3220" spans="1:5" x14ac:dyDescent="0.2">
      <c r="A3220" s="271">
        <v>20096</v>
      </c>
      <c r="B3220" s="271" t="s">
        <v>290</v>
      </c>
      <c r="C3220" s="272" t="s">
        <v>5046</v>
      </c>
      <c r="D3220" s="271" t="s">
        <v>1977</v>
      </c>
      <c r="E3220" s="273">
        <v>33.630000000000003</v>
      </c>
    </row>
    <row r="3221" spans="1:5" x14ac:dyDescent="0.2">
      <c r="A3221" s="271">
        <v>44472</v>
      </c>
      <c r="B3221" s="271" t="s">
        <v>290</v>
      </c>
      <c r="C3221" s="272" t="s">
        <v>5047</v>
      </c>
      <c r="D3221" s="271" t="s">
        <v>1977</v>
      </c>
      <c r="E3221" s="273"/>
    </row>
    <row r="3222" spans="1:5" x14ac:dyDescent="0.2">
      <c r="A3222" s="271">
        <v>38369</v>
      </c>
      <c r="B3222" s="271" t="s">
        <v>290</v>
      </c>
      <c r="C3222" s="272" t="s">
        <v>5048</v>
      </c>
      <c r="D3222" s="271" t="s">
        <v>1977</v>
      </c>
      <c r="E3222" s="273">
        <v>18.57</v>
      </c>
    </row>
    <row r="3223" spans="1:5" x14ac:dyDescent="0.2">
      <c r="A3223" s="271">
        <v>38370</v>
      </c>
      <c r="B3223" s="271" t="s">
        <v>290</v>
      </c>
      <c r="C3223" s="272" t="s">
        <v>5049</v>
      </c>
      <c r="D3223" s="271" t="s">
        <v>1977</v>
      </c>
      <c r="E3223" s="273">
        <v>12.53</v>
      </c>
    </row>
    <row r="3224" spans="1:5" x14ac:dyDescent="0.2">
      <c r="A3224" s="271">
        <v>45199</v>
      </c>
      <c r="B3224" s="271" t="s">
        <v>290</v>
      </c>
      <c r="C3224" s="272" t="s">
        <v>5050</v>
      </c>
      <c r="D3224" s="271" t="s">
        <v>1977</v>
      </c>
      <c r="E3224" s="273">
        <v>29.73</v>
      </c>
    </row>
    <row r="3225" spans="1:5" x14ac:dyDescent="0.2">
      <c r="A3225" s="271">
        <v>38372</v>
      </c>
      <c r="B3225" s="271" t="s">
        <v>290</v>
      </c>
      <c r="C3225" s="272" t="s">
        <v>5051</v>
      </c>
      <c r="D3225" s="271" t="s">
        <v>1977</v>
      </c>
      <c r="E3225" s="273">
        <v>15.96</v>
      </c>
    </row>
    <row r="3226" spans="1:5" x14ac:dyDescent="0.2">
      <c r="A3226" s="271">
        <v>2358</v>
      </c>
      <c r="B3226" s="271" t="s">
        <v>290</v>
      </c>
      <c r="C3226" s="272" t="s">
        <v>5052</v>
      </c>
      <c r="D3226" s="271" t="s">
        <v>1924</v>
      </c>
      <c r="E3226" s="273">
        <v>12.64</v>
      </c>
    </row>
    <row r="3227" spans="1:5" x14ac:dyDescent="0.2">
      <c r="A3227" s="271">
        <v>40807</v>
      </c>
      <c r="B3227" s="271" t="s">
        <v>290</v>
      </c>
      <c r="C3227" s="272" t="s">
        <v>5053</v>
      </c>
      <c r="D3227" s="271" t="s">
        <v>1959</v>
      </c>
      <c r="E3227" s="273">
        <v>2221.33</v>
      </c>
    </row>
    <row r="3228" spans="1:5" x14ac:dyDescent="0.2">
      <c r="A3228" s="271">
        <v>44330</v>
      </c>
      <c r="B3228" s="271" t="s">
        <v>290</v>
      </c>
      <c r="C3228" s="272" t="s">
        <v>5054</v>
      </c>
      <c r="D3228" s="271" t="s">
        <v>2092</v>
      </c>
      <c r="E3228" s="273">
        <v>9.6999999999999993</v>
      </c>
    </row>
    <row r="3229" spans="1:5" x14ac:dyDescent="0.2">
      <c r="A3229" s="271">
        <v>43144</v>
      </c>
      <c r="B3229" s="271" t="s">
        <v>290</v>
      </c>
      <c r="C3229" s="272" t="s">
        <v>5055</v>
      </c>
      <c r="D3229" s="271" t="s">
        <v>1982</v>
      </c>
      <c r="E3229" s="273">
        <v>32.82</v>
      </c>
    </row>
    <row r="3230" spans="1:5" x14ac:dyDescent="0.2">
      <c r="A3230" s="271">
        <v>39397</v>
      </c>
      <c r="B3230" s="271" t="s">
        <v>290</v>
      </c>
      <c r="C3230" s="272" t="s">
        <v>5056</v>
      </c>
      <c r="D3230" s="271" t="s">
        <v>2092</v>
      </c>
      <c r="E3230" s="273">
        <v>14.96</v>
      </c>
    </row>
    <row r="3231" spans="1:5" x14ac:dyDescent="0.2">
      <c r="A3231" s="271">
        <v>2692</v>
      </c>
      <c r="B3231" s="271" t="s">
        <v>290</v>
      </c>
      <c r="C3231" s="272" t="s">
        <v>5057</v>
      </c>
      <c r="D3231" s="271" t="s">
        <v>2092</v>
      </c>
      <c r="E3231" s="273">
        <v>6.03</v>
      </c>
    </row>
    <row r="3232" spans="1:5" x14ac:dyDescent="0.2">
      <c r="A3232" s="271">
        <v>44329</v>
      </c>
      <c r="B3232" s="271" t="s">
        <v>290</v>
      </c>
      <c r="C3232" s="272" t="s">
        <v>5058</v>
      </c>
      <c r="D3232" s="271" t="s">
        <v>2092</v>
      </c>
      <c r="E3232" s="273">
        <v>12.71</v>
      </c>
    </row>
    <row r="3233" spans="1:5" x14ac:dyDescent="0.2">
      <c r="A3233" s="271">
        <v>5318</v>
      </c>
      <c r="B3233" s="271" t="s">
        <v>290</v>
      </c>
      <c r="C3233" s="272" t="s">
        <v>5059</v>
      </c>
      <c r="D3233" s="271" t="s">
        <v>2092</v>
      </c>
      <c r="E3233" s="273">
        <v>20.56</v>
      </c>
    </row>
    <row r="3234" spans="1:5" x14ac:dyDescent="0.2">
      <c r="A3234" s="271">
        <v>5330</v>
      </c>
      <c r="B3234" s="271" t="s">
        <v>290</v>
      </c>
      <c r="C3234" s="272" t="s">
        <v>5060</v>
      </c>
      <c r="D3234" s="271" t="s">
        <v>2092</v>
      </c>
      <c r="E3234" s="273">
        <v>46.86</v>
      </c>
    </row>
    <row r="3235" spans="1:5" x14ac:dyDescent="0.2">
      <c r="A3235" s="271">
        <v>44532</v>
      </c>
      <c r="B3235" s="271" t="s">
        <v>290</v>
      </c>
      <c r="C3235" s="272" t="s">
        <v>5061</v>
      </c>
      <c r="D3235" s="271" t="s">
        <v>1977</v>
      </c>
      <c r="E3235" s="273">
        <v>19.05</v>
      </c>
    </row>
    <row r="3236" spans="1:5" x14ac:dyDescent="0.2">
      <c r="A3236" s="271">
        <v>44531</v>
      </c>
      <c r="B3236" s="271" t="s">
        <v>290</v>
      </c>
      <c r="C3236" s="272" t="s">
        <v>5062</v>
      </c>
      <c r="D3236" s="271" t="s">
        <v>1977</v>
      </c>
      <c r="E3236" s="273">
        <v>65.31</v>
      </c>
    </row>
    <row r="3237" spans="1:5" x14ac:dyDescent="0.2">
      <c r="A3237" s="271">
        <v>13887</v>
      </c>
      <c r="B3237" s="271" t="s">
        <v>290</v>
      </c>
      <c r="C3237" s="272" t="s">
        <v>5063</v>
      </c>
      <c r="D3237" s="271" t="s">
        <v>1977</v>
      </c>
      <c r="E3237" s="273">
        <v>284.51</v>
      </c>
    </row>
    <row r="3238" spans="1:5" x14ac:dyDescent="0.2">
      <c r="A3238" s="271">
        <v>38140</v>
      </c>
      <c r="B3238" s="271" t="s">
        <v>290</v>
      </c>
      <c r="C3238" s="272" t="s">
        <v>5064</v>
      </c>
      <c r="D3238" s="271" t="s">
        <v>1977</v>
      </c>
      <c r="E3238" s="273">
        <v>23.3</v>
      </c>
    </row>
    <row r="3239" spans="1:5" x14ac:dyDescent="0.2">
      <c r="A3239" s="271">
        <v>44495</v>
      </c>
      <c r="B3239" s="271" t="s">
        <v>290</v>
      </c>
      <c r="C3239" s="272" t="s">
        <v>5065</v>
      </c>
      <c r="D3239" s="271" t="s">
        <v>1977</v>
      </c>
      <c r="E3239" s="273">
        <v>24.64</v>
      </c>
    </row>
    <row r="3240" spans="1:5" x14ac:dyDescent="0.2">
      <c r="A3240" s="271">
        <v>44533</v>
      </c>
      <c r="B3240" s="271" t="s">
        <v>290</v>
      </c>
      <c r="C3240" s="272" t="s">
        <v>5066</v>
      </c>
      <c r="D3240" s="271" t="s">
        <v>1977</v>
      </c>
      <c r="E3240" s="273">
        <v>25</v>
      </c>
    </row>
    <row r="3241" spans="1:5" x14ac:dyDescent="0.2">
      <c r="A3241" s="271">
        <v>44534</v>
      </c>
      <c r="B3241" s="271" t="s">
        <v>290</v>
      </c>
      <c r="C3241" s="272" t="s">
        <v>5067</v>
      </c>
      <c r="D3241" s="271" t="s">
        <v>1977</v>
      </c>
      <c r="E3241" s="273">
        <v>4.9000000000000004</v>
      </c>
    </row>
    <row r="3242" spans="1:5" x14ac:dyDescent="0.2">
      <c r="A3242" s="271">
        <v>34729</v>
      </c>
      <c r="B3242" s="271" t="s">
        <v>290</v>
      </c>
      <c r="C3242" s="272" t="s">
        <v>5068</v>
      </c>
      <c r="D3242" s="271" t="s">
        <v>1977</v>
      </c>
      <c r="E3242" s="273">
        <v>1121.94</v>
      </c>
    </row>
    <row r="3243" spans="1:5" x14ac:dyDescent="0.2">
      <c r="A3243" s="271">
        <v>34734</v>
      </c>
      <c r="B3243" s="271" t="s">
        <v>290</v>
      </c>
      <c r="C3243" s="272" t="s">
        <v>5069</v>
      </c>
      <c r="D3243" s="271" t="s">
        <v>1977</v>
      </c>
      <c r="E3243" s="273">
        <v>1737.12</v>
      </c>
    </row>
    <row r="3244" spans="1:5" x14ac:dyDescent="0.2">
      <c r="A3244" s="271">
        <v>34738</v>
      </c>
      <c r="B3244" s="271" t="s">
        <v>290</v>
      </c>
      <c r="C3244" s="272" t="s">
        <v>5070</v>
      </c>
      <c r="D3244" s="271" t="s">
        <v>1977</v>
      </c>
      <c r="E3244" s="273">
        <v>4058.46</v>
      </c>
    </row>
    <row r="3245" spans="1:5" x14ac:dyDescent="0.2">
      <c r="A3245" s="271">
        <v>34623</v>
      </c>
      <c r="B3245" s="271" t="s">
        <v>290</v>
      </c>
      <c r="C3245" s="272" t="s">
        <v>5071</v>
      </c>
      <c r="D3245" s="271" t="s">
        <v>1977</v>
      </c>
      <c r="E3245" s="273">
        <v>48.63</v>
      </c>
    </row>
    <row r="3246" spans="1:5" x14ac:dyDescent="0.2">
      <c r="A3246" s="271">
        <v>34616</v>
      </c>
      <c r="B3246" s="271" t="s">
        <v>290</v>
      </c>
      <c r="C3246" s="272" t="s">
        <v>5072</v>
      </c>
      <c r="D3246" s="271" t="s">
        <v>1977</v>
      </c>
      <c r="E3246" s="273">
        <v>49.39</v>
      </c>
    </row>
    <row r="3247" spans="1:5" x14ac:dyDescent="0.2">
      <c r="A3247" s="271">
        <v>34628</v>
      </c>
      <c r="B3247" s="271" t="s">
        <v>290</v>
      </c>
      <c r="C3247" s="272" t="s">
        <v>5073</v>
      </c>
      <c r="D3247" s="271" t="s">
        <v>1977</v>
      </c>
      <c r="E3247" s="273">
        <v>69.66</v>
      </c>
    </row>
    <row r="3248" spans="1:5" x14ac:dyDescent="0.2">
      <c r="A3248" s="271">
        <v>34686</v>
      </c>
      <c r="B3248" s="271" t="s">
        <v>290</v>
      </c>
      <c r="C3248" s="272" t="s">
        <v>5074</v>
      </c>
      <c r="D3248" s="271" t="s">
        <v>1977</v>
      </c>
      <c r="E3248" s="273">
        <v>12.77</v>
      </c>
    </row>
    <row r="3249" spans="1:5" x14ac:dyDescent="0.2">
      <c r="A3249" s="271">
        <v>34653</v>
      </c>
      <c r="B3249" s="271" t="s">
        <v>290</v>
      </c>
      <c r="C3249" s="272" t="s">
        <v>5075</v>
      </c>
      <c r="D3249" s="271" t="s">
        <v>1977</v>
      </c>
      <c r="E3249" s="273">
        <v>8.61</v>
      </c>
    </row>
    <row r="3250" spans="1:5" x14ac:dyDescent="0.2">
      <c r="A3250" s="271">
        <v>34688</v>
      </c>
      <c r="B3250" s="271" t="s">
        <v>290</v>
      </c>
      <c r="C3250" s="272" t="s">
        <v>5076</v>
      </c>
      <c r="D3250" s="271" t="s">
        <v>1977</v>
      </c>
      <c r="E3250" s="273">
        <v>15.61</v>
      </c>
    </row>
    <row r="3251" spans="1:5" x14ac:dyDescent="0.2">
      <c r="A3251" s="271">
        <v>34709</v>
      </c>
      <c r="B3251" s="271" t="s">
        <v>290</v>
      </c>
      <c r="C3251" s="272" t="s">
        <v>5077</v>
      </c>
      <c r="D3251" s="271" t="s">
        <v>1977</v>
      </c>
      <c r="E3251" s="273">
        <v>60.51</v>
      </c>
    </row>
    <row r="3252" spans="1:5" x14ac:dyDescent="0.2">
      <c r="A3252" s="271">
        <v>34714</v>
      </c>
      <c r="B3252" s="271" t="s">
        <v>290</v>
      </c>
      <c r="C3252" s="272" t="s">
        <v>5078</v>
      </c>
      <c r="D3252" s="271" t="s">
        <v>1977</v>
      </c>
      <c r="E3252" s="273">
        <v>72.27</v>
      </c>
    </row>
    <row r="3253" spans="1:5" x14ac:dyDescent="0.2">
      <c r="A3253" s="271">
        <v>2391</v>
      </c>
      <c r="B3253" s="271" t="s">
        <v>290</v>
      </c>
      <c r="C3253" s="272" t="s">
        <v>5079</v>
      </c>
      <c r="D3253" s="271" t="s">
        <v>1977</v>
      </c>
      <c r="E3253" s="273">
        <v>330.08</v>
      </c>
    </row>
    <row r="3254" spans="1:5" x14ac:dyDescent="0.2">
      <c r="A3254" s="271">
        <v>2374</v>
      </c>
      <c r="B3254" s="271" t="s">
        <v>290</v>
      </c>
      <c r="C3254" s="272" t="s">
        <v>5080</v>
      </c>
      <c r="D3254" s="271" t="s">
        <v>1977</v>
      </c>
      <c r="E3254" s="273">
        <v>374.47</v>
      </c>
    </row>
    <row r="3255" spans="1:5" x14ac:dyDescent="0.2">
      <c r="A3255" s="271">
        <v>2377</v>
      </c>
      <c r="B3255" s="271" t="s">
        <v>290</v>
      </c>
      <c r="C3255" s="272" t="s">
        <v>5081</v>
      </c>
      <c r="D3255" s="271" t="s">
        <v>1977</v>
      </c>
      <c r="E3255" s="273">
        <v>525.53</v>
      </c>
    </row>
    <row r="3256" spans="1:5" x14ac:dyDescent="0.2">
      <c r="A3256" s="271">
        <v>2393</v>
      </c>
      <c r="B3256" s="271" t="s">
        <v>290</v>
      </c>
      <c r="C3256" s="272" t="s">
        <v>5082</v>
      </c>
      <c r="D3256" s="271" t="s">
        <v>1977</v>
      </c>
      <c r="E3256" s="273">
        <v>880.07</v>
      </c>
    </row>
    <row r="3257" spans="1:5" x14ac:dyDescent="0.2">
      <c r="A3257" s="271">
        <v>34705</v>
      </c>
      <c r="B3257" s="271" t="s">
        <v>290</v>
      </c>
      <c r="C3257" s="272" t="s">
        <v>5083</v>
      </c>
      <c r="D3257" s="271" t="s">
        <v>1977</v>
      </c>
      <c r="E3257" s="273">
        <v>769.75</v>
      </c>
    </row>
    <row r="3258" spans="1:5" x14ac:dyDescent="0.2">
      <c r="A3258" s="271">
        <v>34707</v>
      </c>
      <c r="B3258" s="271" t="s">
        <v>290</v>
      </c>
      <c r="C3258" s="272" t="s">
        <v>5084</v>
      </c>
      <c r="D3258" s="271" t="s">
        <v>1977</v>
      </c>
      <c r="E3258" s="273">
        <v>1426.36</v>
      </c>
    </row>
    <row r="3259" spans="1:5" x14ac:dyDescent="0.2">
      <c r="A3259" s="271">
        <v>34544</v>
      </c>
      <c r="B3259" s="271" t="s">
        <v>290</v>
      </c>
      <c r="C3259" s="272" t="s">
        <v>5085</v>
      </c>
      <c r="D3259" s="271" t="s">
        <v>1977</v>
      </c>
      <c r="E3259" s="273">
        <v>1426.22</v>
      </c>
    </row>
    <row r="3260" spans="1:5" x14ac:dyDescent="0.2">
      <c r="A3260" s="271">
        <v>2378</v>
      </c>
      <c r="B3260" s="271" t="s">
        <v>290</v>
      </c>
      <c r="C3260" s="272" t="s">
        <v>5086</v>
      </c>
      <c r="D3260" s="271" t="s">
        <v>1977</v>
      </c>
      <c r="E3260" s="273">
        <v>1208.9000000000001</v>
      </c>
    </row>
    <row r="3261" spans="1:5" x14ac:dyDescent="0.2">
      <c r="A3261" s="271">
        <v>2379</v>
      </c>
      <c r="B3261" s="271" t="s">
        <v>290</v>
      </c>
      <c r="C3261" s="272" t="s">
        <v>5087</v>
      </c>
      <c r="D3261" s="271" t="s">
        <v>1977</v>
      </c>
      <c r="E3261" s="273">
        <v>1208.9000000000001</v>
      </c>
    </row>
    <row r="3262" spans="1:5" x14ac:dyDescent="0.2">
      <c r="A3262" s="271">
        <v>2376</v>
      </c>
      <c r="B3262" s="271" t="s">
        <v>290</v>
      </c>
      <c r="C3262" s="272" t="s">
        <v>5088</v>
      </c>
      <c r="D3262" s="271" t="s">
        <v>1977</v>
      </c>
      <c r="E3262" s="273">
        <v>1991.05</v>
      </c>
    </row>
    <row r="3263" spans="1:5" x14ac:dyDescent="0.2">
      <c r="A3263" s="271">
        <v>2394</v>
      </c>
      <c r="B3263" s="271" t="s">
        <v>290</v>
      </c>
      <c r="C3263" s="272" t="s">
        <v>5089</v>
      </c>
      <c r="D3263" s="271" t="s">
        <v>1977</v>
      </c>
      <c r="E3263" s="273">
        <v>4256.51</v>
      </c>
    </row>
    <row r="3264" spans="1:5" x14ac:dyDescent="0.2">
      <c r="A3264" s="271">
        <v>2388</v>
      </c>
      <c r="B3264" s="271" t="s">
        <v>290</v>
      </c>
      <c r="C3264" s="272" t="s">
        <v>5090</v>
      </c>
      <c r="D3264" s="271" t="s">
        <v>1977</v>
      </c>
      <c r="E3264" s="273">
        <v>60.06</v>
      </c>
    </row>
    <row r="3265" spans="1:5" x14ac:dyDescent="0.2">
      <c r="A3265" s="271">
        <v>34606</v>
      </c>
      <c r="B3265" s="271" t="s">
        <v>290</v>
      </c>
      <c r="C3265" s="272" t="s">
        <v>5091</v>
      </c>
      <c r="D3265" s="271" t="s">
        <v>1977</v>
      </c>
      <c r="E3265" s="273">
        <v>92.13</v>
      </c>
    </row>
    <row r="3266" spans="1:5" x14ac:dyDescent="0.2">
      <c r="A3266" s="271">
        <v>2370</v>
      </c>
      <c r="B3266" s="271" t="s">
        <v>290</v>
      </c>
      <c r="C3266" s="272" t="s">
        <v>5092</v>
      </c>
      <c r="D3266" s="271" t="s">
        <v>1977</v>
      </c>
      <c r="E3266" s="273">
        <v>11.16</v>
      </c>
    </row>
    <row r="3267" spans="1:5" x14ac:dyDescent="0.2">
      <c r="A3267" s="271">
        <v>2386</v>
      </c>
      <c r="B3267" s="271" t="s">
        <v>290</v>
      </c>
      <c r="C3267" s="272" t="s">
        <v>5093</v>
      </c>
      <c r="D3267" s="271" t="s">
        <v>1977</v>
      </c>
      <c r="E3267" s="273">
        <v>18.72</v>
      </c>
    </row>
    <row r="3268" spans="1:5" x14ac:dyDescent="0.2">
      <c r="A3268" s="271">
        <v>34689</v>
      </c>
      <c r="B3268" s="271" t="s">
        <v>290</v>
      </c>
      <c r="C3268" s="272" t="s">
        <v>5094</v>
      </c>
      <c r="D3268" s="271" t="s">
        <v>1977</v>
      </c>
      <c r="E3268" s="273">
        <v>29.33</v>
      </c>
    </row>
    <row r="3269" spans="1:5" x14ac:dyDescent="0.2">
      <c r="A3269" s="271">
        <v>2392</v>
      </c>
      <c r="B3269" s="271" t="s">
        <v>290</v>
      </c>
      <c r="C3269" s="272" t="s">
        <v>5095</v>
      </c>
      <c r="D3269" s="271" t="s">
        <v>1977</v>
      </c>
      <c r="E3269" s="273">
        <v>74.91</v>
      </c>
    </row>
    <row r="3270" spans="1:5" x14ac:dyDescent="0.2">
      <c r="A3270" s="271">
        <v>2373</v>
      </c>
      <c r="B3270" s="271" t="s">
        <v>290</v>
      </c>
      <c r="C3270" s="272" t="s">
        <v>5096</v>
      </c>
      <c r="D3270" s="271" t="s">
        <v>1977</v>
      </c>
      <c r="E3270" s="273">
        <v>105.55</v>
      </c>
    </row>
    <row r="3271" spans="1:5" x14ac:dyDescent="0.2">
      <c r="A3271" s="271">
        <v>39465</v>
      </c>
      <c r="B3271" s="271" t="s">
        <v>290</v>
      </c>
      <c r="C3271" s="272" t="s">
        <v>5097</v>
      </c>
      <c r="D3271" s="271" t="s">
        <v>1977</v>
      </c>
      <c r="E3271" s="273">
        <v>64.48</v>
      </c>
    </row>
    <row r="3272" spans="1:5" x14ac:dyDescent="0.2">
      <c r="A3272" s="271">
        <v>39466</v>
      </c>
      <c r="B3272" s="271" t="s">
        <v>290</v>
      </c>
      <c r="C3272" s="272" t="s">
        <v>5098</v>
      </c>
      <c r="D3272" s="271" t="s">
        <v>1977</v>
      </c>
      <c r="E3272" s="273">
        <v>72.540000000000006</v>
      </c>
    </row>
    <row r="3273" spans="1:5" x14ac:dyDescent="0.2">
      <c r="A3273" s="271">
        <v>39467</v>
      </c>
      <c r="B3273" s="271" t="s">
        <v>290</v>
      </c>
      <c r="C3273" s="272" t="s">
        <v>5099</v>
      </c>
      <c r="D3273" s="271" t="s">
        <v>1977</v>
      </c>
      <c r="E3273" s="273">
        <v>92.78</v>
      </c>
    </row>
    <row r="3274" spans="1:5" x14ac:dyDescent="0.2">
      <c r="A3274" s="271">
        <v>39468</v>
      </c>
      <c r="B3274" s="271" t="s">
        <v>290</v>
      </c>
      <c r="C3274" s="272" t="s">
        <v>5100</v>
      </c>
      <c r="D3274" s="271" t="s">
        <v>1977</v>
      </c>
      <c r="E3274" s="273">
        <v>164.92</v>
      </c>
    </row>
    <row r="3275" spans="1:5" x14ac:dyDescent="0.2">
      <c r="A3275" s="271">
        <v>39469</v>
      </c>
      <c r="B3275" s="271" t="s">
        <v>290</v>
      </c>
      <c r="C3275" s="272" t="s">
        <v>5101</v>
      </c>
      <c r="D3275" s="271" t="s">
        <v>1977</v>
      </c>
      <c r="E3275" s="273">
        <v>67.180000000000007</v>
      </c>
    </row>
    <row r="3276" spans="1:5" x14ac:dyDescent="0.2">
      <c r="A3276" s="271">
        <v>39470</v>
      </c>
      <c r="B3276" s="271" t="s">
        <v>290</v>
      </c>
      <c r="C3276" s="272" t="s">
        <v>5102</v>
      </c>
      <c r="D3276" s="271" t="s">
        <v>1977</v>
      </c>
      <c r="E3276" s="273">
        <v>82.54</v>
      </c>
    </row>
    <row r="3277" spans="1:5" x14ac:dyDescent="0.2">
      <c r="A3277" s="271">
        <v>39471</v>
      </c>
      <c r="B3277" s="271" t="s">
        <v>290</v>
      </c>
      <c r="C3277" s="272" t="s">
        <v>5103</v>
      </c>
      <c r="D3277" s="271" t="s">
        <v>1977</v>
      </c>
      <c r="E3277" s="273">
        <v>99.2</v>
      </c>
    </row>
    <row r="3278" spans="1:5" x14ac:dyDescent="0.2">
      <c r="A3278" s="271">
        <v>39472</v>
      </c>
      <c r="B3278" s="271" t="s">
        <v>290</v>
      </c>
      <c r="C3278" s="272" t="s">
        <v>5104</v>
      </c>
      <c r="D3278" s="271" t="s">
        <v>1977</v>
      </c>
      <c r="E3278" s="273">
        <v>172.35</v>
      </c>
    </row>
    <row r="3279" spans="1:5" x14ac:dyDescent="0.2">
      <c r="A3279" s="271">
        <v>39473</v>
      </c>
      <c r="B3279" s="271" t="s">
        <v>290</v>
      </c>
      <c r="C3279" s="272" t="s">
        <v>5105</v>
      </c>
      <c r="D3279" s="271" t="s">
        <v>1977</v>
      </c>
      <c r="E3279" s="273">
        <v>111.34</v>
      </c>
    </row>
    <row r="3280" spans="1:5" x14ac:dyDescent="0.2">
      <c r="A3280" s="271">
        <v>39474</v>
      </c>
      <c r="B3280" s="271" t="s">
        <v>290</v>
      </c>
      <c r="C3280" s="272" t="s">
        <v>5106</v>
      </c>
      <c r="D3280" s="271" t="s">
        <v>1977</v>
      </c>
      <c r="E3280" s="273">
        <v>118.69</v>
      </c>
    </row>
    <row r="3281" spans="1:5" x14ac:dyDescent="0.2">
      <c r="A3281" s="271">
        <v>39475</v>
      </c>
      <c r="B3281" s="271" t="s">
        <v>290</v>
      </c>
      <c r="C3281" s="272" t="s">
        <v>5107</v>
      </c>
      <c r="D3281" s="271" t="s">
        <v>1977</v>
      </c>
      <c r="E3281" s="273">
        <v>134.66999999999999</v>
      </c>
    </row>
    <row r="3282" spans="1:5" x14ac:dyDescent="0.2">
      <c r="A3282" s="271">
        <v>39476</v>
      </c>
      <c r="B3282" s="271" t="s">
        <v>290</v>
      </c>
      <c r="C3282" s="272" t="s">
        <v>5108</v>
      </c>
      <c r="D3282" s="271" t="s">
        <v>1977</v>
      </c>
      <c r="E3282" s="273">
        <v>253.51</v>
      </c>
    </row>
    <row r="3283" spans="1:5" x14ac:dyDescent="0.2">
      <c r="A3283" s="271">
        <v>39477</v>
      </c>
      <c r="B3283" s="271" t="s">
        <v>290</v>
      </c>
      <c r="C3283" s="272" t="s">
        <v>5109</v>
      </c>
      <c r="D3283" s="271" t="s">
        <v>1977</v>
      </c>
      <c r="E3283" s="273">
        <v>124.21</v>
      </c>
    </row>
    <row r="3284" spans="1:5" x14ac:dyDescent="0.2">
      <c r="A3284" s="271">
        <v>39478</v>
      </c>
      <c r="B3284" s="271" t="s">
        <v>290</v>
      </c>
      <c r="C3284" s="272" t="s">
        <v>5110</v>
      </c>
      <c r="D3284" s="271" t="s">
        <v>1977</v>
      </c>
      <c r="E3284" s="273">
        <v>128.06</v>
      </c>
    </row>
    <row r="3285" spans="1:5" x14ac:dyDescent="0.2">
      <c r="A3285" s="271">
        <v>39479</v>
      </c>
      <c r="B3285" s="271" t="s">
        <v>290</v>
      </c>
      <c r="C3285" s="272" t="s">
        <v>5111</v>
      </c>
      <c r="D3285" s="271" t="s">
        <v>1977</v>
      </c>
      <c r="E3285" s="273">
        <v>150.88</v>
      </c>
    </row>
    <row r="3286" spans="1:5" x14ac:dyDescent="0.2">
      <c r="A3286" s="271">
        <v>39480</v>
      </c>
      <c r="B3286" s="271" t="s">
        <v>290</v>
      </c>
      <c r="C3286" s="272" t="s">
        <v>5112</v>
      </c>
      <c r="D3286" s="271" t="s">
        <v>1977</v>
      </c>
      <c r="E3286" s="273">
        <v>311.33</v>
      </c>
    </row>
    <row r="3287" spans="1:5" x14ac:dyDescent="0.2">
      <c r="A3287" s="271">
        <v>39459</v>
      </c>
      <c r="B3287" s="271" t="s">
        <v>290</v>
      </c>
      <c r="C3287" s="272" t="s">
        <v>5113</v>
      </c>
      <c r="D3287" s="271" t="s">
        <v>1977</v>
      </c>
      <c r="E3287" s="273">
        <v>264.25</v>
      </c>
    </row>
    <row r="3288" spans="1:5" x14ac:dyDescent="0.2">
      <c r="A3288" s="271">
        <v>39445</v>
      </c>
      <c r="B3288" s="271" t="s">
        <v>290</v>
      </c>
      <c r="C3288" s="272" t="s">
        <v>5114</v>
      </c>
      <c r="D3288" s="271" t="s">
        <v>1977</v>
      </c>
      <c r="E3288" s="273">
        <v>132.68</v>
      </c>
    </row>
    <row r="3289" spans="1:5" x14ac:dyDescent="0.2">
      <c r="A3289" s="271">
        <v>39446</v>
      </c>
      <c r="B3289" s="271" t="s">
        <v>290</v>
      </c>
      <c r="C3289" s="272" t="s">
        <v>5115</v>
      </c>
      <c r="D3289" s="271" t="s">
        <v>1977</v>
      </c>
      <c r="E3289" s="273">
        <v>135.04</v>
      </c>
    </row>
    <row r="3290" spans="1:5" x14ac:dyDescent="0.2">
      <c r="A3290" s="271">
        <v>39447</v>
      </c>
      <c r="B3290" s="271" t="s">
        <v>290</v>
      </c>
      <c r="C3290" s="272" t="s">
        <v>5116</v>
      </c>
      <c r="D3290" s="271" t="s">
        <v>1977</v>
      </c>
      <c r="E3290" s="273">
        <v>144.41</v>
      </c>
    </row>
    <row r="3291" spans="1:5" x14ac:dyDescent="0.2">
      <c r="A3291" s="271">
        <v>39448</v>
      </c>
      <c r="B3291" s="271" t="s">
        <v>290</v>
      </c>
      <c r="C3291" s="272" t="s">
        <v>5117</v>
      </c>
      <c r="D3291" s="271" t="s">
        <v>1977</v>
      </c>
      <c r="E3291" s="273">
        <v>246.24</v>
      </c>
    </row>
    <row r="3292" spans="1:5" x14ac:dyDescent="0.2">
      <c r="A3292" s="271">
        <v>39450</v>
      </c>
      <c r="B3292" s="271" t="s">
        <v>290</v>
      </c>
      <c r="C3292" s="272" t="s">
        <v>5118</v>
      </c>
      <c r="D3292" s="271" t="s">
        <v>1977</v>
      </c>
      <c r="E3292" s="273">
        <v>150.22999999999999</v>
      </c>
    </row>
    <row r="3293" spans="1:5" x14ac:dyDescent="0.2">
      <c r="A3293" s="271">
        <v>39451</v>
      </c>
      <c r="B3293" s="271" t="s">
        <v>290</v>
      </c>
      <c r="C3293" s="272" t="s">
        <v>5119</v>
      </c>
      <c r="D3293" s="271" t="s">
        <v>1977</v>
      </c>
      <c r="E3293" s="273">
        <v>163.86</v>
      </c>
    </row>
    <row r="3294" spans="1:5" x14ac:dyDescent="0.2">
      <c r="A3294" s="271">
        <v>39452</v>
      </c>
      <c r="B3294" s="271" t="s">
        <v>290</v>
      </c>
      <c r="C3294" s="272" t="s">
        <v>5120</v>
      </c>
      <c r="D3294" s="271" t="s">
        <v>1977</v>
      </c>
      <c r="E3294" s="273">
        <v>164.84</v>
      </c>
    </row>
    <row r="3295" spans="1:5" x14ac:dyDescent="0.2">
      <c r="A3295" s="271">
        <v>39523</v>
      </c>
      <c r="B3295" s="271" t="s">
        <v>290</v>
      </c>
      <c r="C3295" s="272" t="s">
        <v>5121</v>
      </c>
      <c r="D3295" s="271" t="s">
        <v>1977</v>
      </c>
      <c r="E3295" s="273">
        <v>275.86</v>
      </c>
    </row>
    <row r="3296" spans="1:5" x14ac:dyDescent="0.2">
      <c r="A3296" s="271">
        <v>39449</v>
      </c>
      <c r="B3296" s="271" t="s">
        <v>290</v>
      </c>
      <c r="C3296" s="272" t="s">
        <v>5122</v>
      </c>
      <c r="D3296" s="271" t="s">
        <v>1977</v>
      </c>
      <c r="E3296" s="273">
        <v>305.49</v>
      </c>
    </row>
    <row r="3297" spans="1:5" x14ac:dyDescent="0.2">
      <c r="A3297" s="271">
        <v>39455</v>
      </c>
      <c r="B3297" s="271" t="s">
        <v>290</v>
      </c>
      <c r="C3297" s="272" t="s">
        <v>5123</v>
      </c>
      <c r="D3297" s="271" t="s">
        <v>1977</v>
      </c>
      <c r="E3297" s="273">
        <v>151.16</v>
      </c>
    </row>
    <row r="3298" spans="1:5" x14ac:dyDescent="0.2">
      <c r="A3298" s="271">
        <v>39456</v>
      </c>
      <c r="B3298" s="271" t="s">
        <v>290</v>
      </c>
      <c r="C3298" s="272" t="s">
        <v>5124</v>
      </c>
      <c r="D3298" s="271" t="s">
        <v>1977</v>
      </c>
      <c r="E3298" s="273">
        <v>151.28</v>
      </c>
    </row>
    <row r="3299" spans="1:5" x14ac:dyDescent="0.2">
      <c r="A3299" s="271">
        <v>39457</v>
      </c>
      <c r="B3299" s="271" t="s">
        <v>290</v>
      </c>
      <c r="C3299" s="272" t="s">
        <v>5125</v>
      </c>
      <c r="D3299" s="271" t="s">
        <v>1977</v>
      </c>
      <c r="E3299" s="273">
        <v>164.92</v>
      </c>
    </row>
    <row r="3300" spans="1:5" x14ac:dyDescent="0.2">
      <c r="A3300" s="271">
        <v>39458</v>
      </c>
      <c r="B3300" s="271" t="s">
        <v>290</v>
      </c>
      <c r="C3300" s="272" t="s">
        <v>5126</v>
      </c>
      <c r="D3300" s="271" t="s">
        <v>1977</v>
      </c>
      <c r="E3300" s="273">
        <v>307.74</v>
      </c>
    </row>
    <row r="3301" spans="1:5" x14ac:dyDescent="0.2">
      <c r="A3301" s="271">
        <v>39464</v>
      </c>
      <c r="B3301" s="271" t="s">
        <v>290</v>
      </c>
      <c r="C3301" s="272" t="s">
        <v>5127</v>
      </c>
      <c r="D3301" s="271" t="s">
        <v>1977</v>
      </c>
      <c r="E3301" s="273">
        <v>494.88</v>
      </c>
    </row>
    <row r="3302" spans="1:5" x14ac:dyDescent="0.2">
      <c r="A3302" s="271">
        <v>39460</v>
      </c>
      <c r="B3302" s="271" t="s">
        <v>290</v>
      </c>
      <c r="C3302" s="272" t="s">
        <v>5128</v>
      </c>
      <c r="D3302" s="271" t="s">
        <v>1977</v>
      </c>
      <c r="E3302" s="273">
        <v>187.69</v>
      </c>
    </row>
    <row r="3303" spans="1:5" x14ac:dyDescent="0.2">
      <c r="A3303" s="271">
        <v>39461</v>
      </c>
      <c r="B3303" s="271" t="s">
        <v>290</v>
      </c>
      <c r="C3303" s="272" t="s">
        <v>5129</v>
      </c>
      <c r="D3303" s="271" t="s">
        <v>1977</v>
      </c>
      <c r="E3303" s="273">
        <v>219.93</v>
      </c>
    </row>
    <row r="3304" spans="1:5" x14ac:dyDescent="0.2">
      <c r="A3304" s="271">
        <v>39462</v>
      </c>
      <c r="B3304" s="271" t="s">
        <v>290</v>
      </c>
      <c r="C3304" s="272" t="s">
        <v>5130</v>
      </c>
      <c r="D3304" s="271" t="s">
        <v>1977</v>
      </c>
      <c r="E3304" s="273">
        <v>211.96</v>
      </c>
    </row>
    <row r="3305" spans="1:5" x14ac:dyDescent="0.2">
      <c r="A3305" s="271">
        <v>39463</v>
      </c>
      <c r="B3305" s="271" t="s">
        <v>290</v>
      </c>
      <c r="C3305" s="272" t="s">
        <v>5131</v>
      </c>
      <c r="D3305" s="271" t="s">
        <v>1977</v>
      </c>
      <c r="E3305" s="273">
        <v>491.04</v>
      </c>
    </row>
    <row r="3306" spans="1:5" x14ac:dyDescent="0.2">
      <c r="A3306" s="271">
        <v>26039</v>
      </c>
      <c r="B3306" s="271" t="s">
        <v>290</v>
      </c>
      <c r="C3306" s="272" t="s">
        <v>5132</v>
      </c>
      <c r="D3306" s="271" t="s">
        <v>1977</v>
      </c>
      <c r="E3306" s="273"/>
    </row>
    <row r="3307" spans="1:5" x14ac:dyDescent="0.2">
      <c r="A3307" s="271">
        <v>2401</v>
      </c>
      <c r="B3307" s="271" t="s">
        <v>290</v>
      </c>
      <c r="C3307" s="272" t="s">
        <v>5133</v>
      </c>
      <c r="D3307" s="271" t="s">
        <v>1977</v>
      </c>
      <c r="E3307" s="273"/>
    </row>
    <row r="3308" spans="1:5" x14ac:dyDescent="0.2">
      <c r="A3308" s="271">
        <v>38870</v>
      </c>
      <c r="B3308" s="271" t="s">
        <v>290</v>
      </c>
      <c r="C3308" s="272" t="s">
        <v>5134</v>
      </c>
      <c r="D3308" s="271" t="s">
        <v>1977</v>
      </c>
      <c r="E3308" s="273"/>
    </row>
    <row r="3309" spans="1:5" x14ac:dyDescent="0.2">
      <c r="A3309" s="271">
        <v>38869</v>
      </c>
      <c r="B3309" s="271" t="s">
        <v>290</v>
      </c>
      <c r="C3309" s="272" t="s">
        <v>5135</v>
      </c>
      <c r="D3309" s="271" t="s">
        <v>1977</v>
      </c>
      <c r="E3309" s="273"/>
    </row>
    <row r="3310" spans="1:5" x14ac:dyDescent="0.2">
      <c r="A3310" s="271">
        <v>38872</v>
      </c>
      <c r="B3310" s="271" t="s">
        <v>290</v>
      </c>
      <c r="C3310" s="272" t="s">
        <v>5136</v>
      </c>
      <c r="D3310" s="271" t="s">
        <v>1977</v>
      </c>
      <c r="E3310" s="273"/>
    </row>
    <row r="3311" spans="1:5" x14ac:dyDescent="0.2">
      <c r="A3311" s="271">
        <v>38871</v>
      </c>
      <c r="B3311" s="271" t="s">
        <v>290</v>
      </c>
      <c r="C3311" s="272" t="s">
        <v>5137</v>
      </c>
      <c r="D3311" s="271" t="s">
        <v>1977</v>
      </c>
      <c r="E3311" s="273"/>
    </row>
    <row r="3312" spans="1:5" x14ac:dyDescent="0.2">
      <c r="A3312" s="271">
        <v>39283</v>
      </c>
      <c r="B3312" s="271" t="s">
        <v>290</v>
      </c>
      <c r="C3312" s="272" t="s">
        <v>5138</v>
      </c>
      <c r="D3312" s="271" t="s">
        <v>1977</v>
      </c>
      <c r="E3312" s="273"/>
    </row>
    <row r="3313" spans="1:5" x14ac:dyDescent="0.2">
      <c r="A3313" s="271">
        <v>39285</v>
      </c>
      <c r="B3313" s="271" t="s">
        <v>290</v>
      </c>
      <c r="C3313" s="272" t="s">
        <v>5139</v>
      </c>
      <c r="D3313" s="271" t="s">
        <v>1977</v>
      </c>
      <c r="E3313" s="273"/>
    </row>
    <row r="3314" spans="1:5" x14ac:dyDescent="0.2">
      <c r="A3314" s="271">
        <v>39286</v>
      </c>
      <c r="B3314" s="271" t="s">
        <v>290</v>
      </c>
      <c r="C3314" s="272" t="s">
        <v>5140</v>
      </c>
      <c r="D3314" s="271" t="s">
        <v>1977</v>
      </c>
      <c r="E3314" s="273"/>
    </row>
    <row r="3315" spans="1:5" x14ac:dyDescent="0.2">
      <c r="A3315" s="271">
        <v>39288</v>
      </c>
      <c r="B3315" s="271" t="s">
        <v>290</v>
      </c>
      <c r="C3315" s="272" t="s">
        <v>5141</v>
      </c>
      <c r="D3315" s="271" t="s">
        <v>1977</v>
      </c>
      <c r="E3315" s="273"/>
    </row>
    <row r="3316" spans="1:5" x14ac:dyDescent="0.2">
      <c r="A3316" s="271">
        <v>44476</v>
      </c>
      <c r="B3316" s="271" t="s">
        <v>290</v>
      </c>
      <c r="C3316" s="272" t="s">
        <v>5142</v>
      </c>
      <c r="D3316" s="271" t="s">
        <v>2012</v>
      </c>
      <c r="E3316" s="273">
        <v>397.32</v>
      </c>
    </row>
    <row r="3317" spans="1:5" x14ac:dyDescent="0.2">
      <c r="A3317" s="271">
        <v>10629</v>
      </c>
      <c r="B3317" s="271" t="s">
        <v>290</v>
      </c>
      <c r="C3317" s="272" t="s">
        <v>5143</v>
      </c>
      <c r="D3317" s="271" t="s">
        <v>2012</v>
      </c>
      <c r="E3317" s="273">
        <v>262.94</v>
      </c>
    </row>
    <row r="3318" spans="1:5" x14ac:dyDescent="0.2">
      <c r="A3318" s="271">
        <v>10698</v>
      </c>
      <c r="B3318" s="271" t="s">
        <v>290</v>
      </c>
      <c r="C3318" s="272" t="s">
        <v>5144</v>
      </c>
      <c r="D3318" s="271" t="s">
        <v>2012</v>
      </c>
      <c r="E3318" s="273"/>
    </row>
    <row r="3319" spans="1:5" x14ac:dyDescent="0.2">
      <c r="A3319" s="271">
        <v>40521</v>
      </c>
      <c r="B3319" s="271" t="s">
        <v>290</v>
      </c>
      <c r="C3319" s="272" t="s">
        <v>5145</v>
      </c>
      <c r="D3319" s="271" t="s">
        <v>1977</v>
      </c>
      <c r="E3319" s="273"/>
    </row>
    <row r="3320" spans="1:5" x14ac:dyDescent="0.2">
      <c r="A3320" s="271">
        <v>2432</v>
      </c>
      <c r="B3320" s="271" t="s">
        <v>290</v>
      </c>
      <c r="C3320" s="272" t="s">
        <v>5146</v>
      </c>
      <c r="D3320" s="271" t="s">
        <v>1977</v>
      </c>
      <c r="E3320" s="273">
        <v>22.91</v>
      </c>
    </row>
    <row r="3321" spans="1:5" x14ac:dyDescent="0.2">
      <c r="A3321" s="271">
        <v>2418</v>
      </c>
      <c r="B3321" s="271" t="s">
        <v>290</v>
      </c>
      <c r="C3321" s="272" t="s">
        <v>5147</v>
      </c>
      <c r="D3321" s="271" t="s">
        <v>1977</v>
      </c>
      <c r="E3321" s="273">
        <v>10.63</v>
      </c>
    </row>
    <row r="3322" spans="1:5" x14ac:dyDescent="0.2">
      <c r="A3322" s="271">
        <v>2433</v>
      </c>
      <c r="B3322" s="271" t="s">
        <v>290</v>
      </c>
      <c r="C3322" s="272" t="s">
        <v>5148</v>
      </c>
      <c r="D3322" s="271" t="s">
        <v>1977</v>
      </c>
      <c r="E3322" s="273">
        <v>7.76</v>
      </c>
    </row>
    <row r="3323" spans="1:5" x14ac:dyDescent="0.2">
      <c r="A3323" s="271">
        <v>2420</v>
      </c>
      <c r="B3323" s="271" t="s">
        <v>290</v>
      </c>
      <c r="C3323" s="272" t="s">
        <v>5149</v>
      </c>
      <c r="D3323" s="271" t="s">
        <v>1977</v>
      </c>
      <c r="E3323" s="273">
        <v>13.33</v>
      </c>
    </row>
    <row r="3324" spans="1:5" x14ac:dyDescent="0.2">
      <c r="A3324" s="271">
        <v>11447</v>
      </c>
      <c r="B3324" s="271" t="s">
        <v>290</v>
      </c>
      <c r="C3324" s="272" t="s">
        <v>5150</v>
      </c>
      <c r="D3324" s="271" t="s">
        <v>1977</v>
      </c>
      <c r="E3324" s="273">
        <v>26.35</v>
      </c>
    </row>
    <row r="3325" spans="1:5" x14ac:dyDescent="0.2">
      <c r="A3325" s="271">
        <v>11451</v>
      </c>
      <c r="B3325" s="271" t="s">
        <v>290</v>
      </c>
      <c r="C3325" s="272" t="s">
        <v>5151</v>
      </c>
      <c r="D3325" s="271" t="s">
        <v>1977</v>
      </c>
      <c r="E3325" s="273">
        <v>70.63</v>
      </c>
    </row>
    <row r="3326" spans="1:5" x14ac:dyDescent="0.2">
      <c r="A3326" s="271">
        <v>11116</v>
      </c>
      <c r="B3326" s="271" t="s">
        <v>290</v>
      </c>
      <c r="C3326" s="272" t="s">
        <v>5152</v>
      </c>
      <c r="D3326" s="271" t="s">
        <v>1977</v>
      </c>
      <c r="E3326" s="273"/>
    </row>
    <row r="3327" spans="1:5" x14ac:dyDescent="0.2">
      <c r="A3327" s="271">
        <v>38411</v>
      </c>
      <c r="B3327" s="271" t="s">
        <v>290</v>
      </c>
      <c r="C3327" s="272" t="s">
        <v>5153</v>
      </c>
      <c r="D3327" s="271" t="s">
        <v>1977</v>
      </c>
      <c r="E3327" s="273">
        <v>1532.3</v>
      </c>
    </row>
    <row r="3328" spans="1:5" x14ac:dyDescent="0.2">
      <c r="A3328" s="271">
        <v>38189</v>
      </c>
      <c r="B3328" s="271" t="s">
        <v>290</v>
      </c>
      <c r="C3328" s="272" t="s">
        <v>5154</v>
      </c>
      <c r="D3328" s="271" t="s">
        <v>1977</v>
      </c>
      <c r="E3328" s="273">
        <v>135.57</v>
      </c>
    </row>
    <row r="3329" spans="1:5" x14ac:dyDescent="0.2">
      <c r="A3329" s="271">
        <v>38190</v>
      </c>
      <c r="B3329" s="271" t="s">
        <v>290</v>
      </c>
      <c r="C3329" s="272" t="s">
        <v>5155</v>
      </c>
      <c r="D3329" s="271" t="s">
        <v>1977</v>
      </c>
      <c r="E3329" s="273">
        <v>285.60000000000002</v>
      </c>
    </row>
    <row r="3330" spans="1:5" x14ac:dyDescent="0.2">
      <c r="A3330" s="271">
        <v>7608</v>
      </c>
      <c r="B3330" s="271" t="s">
        <v>290</v>
      </c>
      <c r="C3330" s="272" t="s">
        <v>5156</v>
      </c>
      <c r="D3330" s="271" t="s">
        <v>1977</v>
      </c>
      <c r="E3330" s="273">
        <v>12.73</v>
      </c>
    </row>
    <row r="3331" spans="1:5" x14ac:dyDescent="0.2">
      <c r="A3331" s="271">
        <v>1370</v>
      </c>
      <c r="B3331" s="271" t="s">
        <v>290</v>
      </c>
      <c r="C3331" s="272" t="s">
        <v>5157</v>
      </c>
      <c r="D3331" s="271" t="s">
        <v>1977</v>
      </c>
      <c r="E3331" s="273">
        <v>122.42</v>
      </c>
    </row>
    <row r="3332" spans="1:5" x14ac:dyDescent="0.2">
      <c r="A3332" s="271">
        <v>36516</v>
      </c>
      <c r="B3332" s="271" t="s">
        <v>290</v>
      </c>
      <c r="C3332" s="272" t="s">
        <v>5158</v>
      </c>
      <c r="D3332" s="271" t="s">
        <v>1977</v>
      </c>
      <c r="E3332" s="273"/>
    </row>
    <row r="3333" spans="1:5" x14ac:dyDescent="0.2">
      <c r="A3333" s="271">
        <v>34777</v>
      </c>
      <c r="B3333" s="271" t="s">
        <v>290</v>
      </c>
      <c r="C3333" s="272" t="s">
        <v>5159</v>
      </c>
      <c r="D3333" s="271" t="s">
        <v>1977</v>
      </c>
      <c r="E3333" s="273">
        <v>2.3199999999999998</v>
      </c>
    </row>
    <row r="3334" spans="1:5" x14ac:dyDescent="0.2">
      <c r="A3334" s="271">
        <v>7272</v>
      </c>
      <c r="B3334" s="271" t="s">
        <v>290</v>
      </c>
      <c r="C3334" s="272" t="s">
        <v>5160</v>
      </c>
      <c r="D3334" s="271" t="s">
        <v>1977</v>
      </c>
      <c r="E3334" s="273">
        <v>1.75</v>
      </c>
    </row>
    <row r="3335" spans="1:5" x14ac:dyDescent="0.2">
      <c r="A3335" s="271">
        <v>10605</v>
      </c>
      <c r="B3335" s="271" t="s">
        <v>290</v>
      </c>
      <c r="C3335" s="272" t="s">
        <v>5161</v>
      </c>
      <c r="D3335" s="271" t="s">
        <v>1977</v>
      </c>
      <c r="E3335" s="273">
        <v>5.43</v>
      </c>
    </row>
    <row r="3336" spans="1:5" x14ac:dyDescent="0.2">
      <c r="A3336" s="271">
        <v>10604</v>
      </c>
      <c r="B3336" s="271" t="s">
        <v>290</v>
      </c>
      <c r="C3336" s="272" t="s">
        <v>5162</v>
      </c>
      <c r="D3336" s="271" t="s">
        <v>1977</v>
      </c>
      <c r="E3336" s="273">
        <v>12.65</v>
      </c>
    </row>
    <row r="3337" spans="1:5" x14ac:dyDescent="0.2">
      <c r="A3337" s="271">
        <v>672</v>
      </c>
      <c r="B3337" s="271" t="s">
        <v>290</v>
      </c>
      <c r="C3337" s="272" t="s">
        <v>5163</v>
      </c>
      <c r="D3337" s="271" t="s">
        <v>1977</v>
      </c>
      <c r="E3337" s="273">
        <v>17.39</v>
      </c>
    </row>
    <row r="3338" spans="1:5" x14ac:dyDescent="0.2">
      <c r="A3338" s="271">
        <v>668</v>
      </c>
      <c r="B3338" s="271" t="s">
        <v>290</v>
      </c>
      <c r="C3338" s="272" t="s">
        <v>5164</v>
      </c>
      <c r="D3338" s="271" t="s">
        <v>1977</v>
      </c>
      <c r="E3338" s="273">
        <v>21</v>
      </c>
    </row>
    <row r="3339" spans="1:5" x14ac:dyDescent="0.2">
      <c r="A3339" s="271">
        <v>10578</v>
      </c>
      <c r="B3339" s="271" t="s">
        <v>290</v>
      </c>
      <c r="C3339" s="272" t="s">
        <v>5165</v>
      </c>
      <c r="D3339" s="271" t="s">
        <v>1977</v>
      </c>
      <c r="E3339" s="273">
        <v>24.46</v>
      </c>
    </row>
    <row r="3340" spans="1:5" x14ac:dyDescent="0.2">
      <c r="A3340" s="271">
        <v>666</v>
      </c>
      <c r="B3340" s="271" t="s">
        <v>290</v>
      </c>
      <c r="C3340" s="272" t="s">
        <v>5166</v>
      </c>
      <c r="D3340" s="271" t="s">
        <v>1977</v>
      </c>
      <c r="E3340" s="273">
        <v>27.2</v>
      </c>
    </row>
    <row r="3341" spans="1:5" x14ac:dyDescent="0.2">
      <c r="A3341" s="271">
        <v>665</v>
      </c>
      <c r="B3341" s="271" t="s">
        <v>290</v>
      </c>
      <c r="C3341" s="272" t="s">
        <v>5167</v>
      </c>
      <c r="D3341" s="271" t="s">
        <v>1977</v>
      </c>
      <c r="E3341" s="273">
        <v>36.369999999999997</v>
      </c>
    </row>
    <row r="3342" spans="1:5" x14ac:dyDescent="0.2">
      <c r="A3342" s="271">
        <v>10577</v>
      </c>
      <c r="B3342" s="271" t="s">
        <v>290</v>
      </c>
      <c r="C3342" s="272" t="s">
        <v>5168</v>
      </c>
      <c r="D3342" s="271" t="s">
        <v>1977</v>
      </c>
      <c r="E3342" s="273">
        <v>32.26</v>
      </c>
    </row>
    <row r="3343" spans="1:5" x14ac:dyDescent="0.2">
      <c r="A3343" s="271">
        <v>10583</v>
      </c>
      <c r="B3343" s="271" t="s">
        <v>290</v>
      </c>
      <c r="C3343" s="272" t="s">
        <v>5169</v>
      </c>
      <c r="D3343" s="271" t="s">
        <v>1977</v>
      </c>
      <c r="E3343" s="273">
        <v>16.760000000000002</v>
      </c>
    </row>
    <row r="3344" spans="1:5" x14ac:dyDescent="0.2">
      <c r="A3344" s="271">
        <v>10579</v>
      </c>
      <c r="B3344" s="271" t="s">
        <v>290</v>
      </c>
      <c r="C3344" s="272" t="s">
        <v>5170</v>
      </c>
      <c r="D3344" s="271" t="s">
        <v>1977</v>
      </c>
      <c r="E3344" s="273">
        <v>29.21</v>
      </c>
    </row>
    <row r="3345" spans="1:5" x14ac:dyDescent="0.2">
      <c r="A3345" s="271">
        <v>10582</v>
      </c>
      <c r="B3345" s="271" t="s">
        <v>290</v>
      </c>
      <c r="C3345" s="272" t="s">
        <v>5171</v>
      </c>
      <c r="D3345" s="271" t="s">
        <v>1977</v>
      </c>
      <c r="E3345" s="273">
        <v>14.76</v>
      </c>
    </row>
    <row r="3346" spans="1:5" x14ac:dyDescent="0.2">
      <c r="A3346" s="271">
        <v>2436</v>
      </c>
      <c r="B3346" s="271" t="s">
        <v>290</v>
      </c>
      <c r="C3346" s="272" t="s">
        <v>5172</v>
      </c>
      <c r="D3346" s="271" t="s">
        <v>1924</v>
      </c>
      <c r="E3346" s="273">
        <v>29.3</v>
      </c>
    </row>
    <row r="3347" spans="1:5" x14ac:dyDescent="0.2">
      <c r="A3347" s="271">
        <v>40918</v>
      </c>
      <c r="B3347" s="271" t="s">
        <v>290</v>
      </c>
      <c r="C3347" s="272" t="s">
        <v>5173</v>
      </c>
      <c r="D3347" s="271" t="s">
        <v>1959</v>
      </c>
      <c r="E3347" s="273">
        <v>5140.41</v>
      </c>
    </row>
    <row r="3348" spans="1:5" x14ac:dyDescent="0.2">
      <c r="A3348" s="271">
        <v>10998</v>
      </c>
      <c r="B3348" s="271" t="s">
        <v>290</v>
      </c>
      <c r="C3348" s="272" t="s">
        <v>5174</v>
      </c>
      <c r="D3348" s="271" t="s">
        <v>1982</v>
      </c>
      <c r="E3348" s="273">
        <v>29.73</v>
      </c>
    </row>
    <row r="3349" spans="1:5" x14ac:dyDescent="0.2">
      <c r="A3349" s="271">
        <v>11002</v>
      </c>
      <c r="B3349" s="271" t="s">
        <v>290</v>
      </c>
      <c r="C3349" s="272" t="s">
        <v>5175</v>
      </c>
      <c r="D3349" s="271" t="s">
        <v>1982</v>
      </c>
      <c r="E3349" s="273">
        <v>27.24</v>
      </c>
    </row>
    <row r="3350" spans="1:5" x14ac:dyDescent="0.2">
      <c r="A3350" s="271">
        <v>10999</v>
      </c>
      <c r="B3350" s="271" t="s">
        <v>290</v>
      </c>
      <c r="C3350" s="272" t="s">
        <v>5176</v>
      </c>
      <c r="D3350" s="271" t="s">
        <v>1982</v>
      </c>
      <c r="E3350" s="273">
        <v>26.17</v>
      </c>
    </row>
    <row r="3351" spans="1:5" x14ac:dyDescent="0.2">
      <c r="A3351" s="271">
        <v>10997</v>
      </c>
      <c r="B3351" s="271" t="s">
        <v>290</v>
      </c>
      <c r="C3351" s="272" t="s">
        <v>5177</v>
      </c>
      <c r="D3351" s="271" t="s">
        <v>1982</v>
      </c>
      <c r="E3351" s="273">
        <v>28.37</v>
      </c>
    </row>
    <row r="3352" spans="1:5" x14ac:dyDescent="0.2">
      <c r="A3352" s="271">
        <v>2680</v>
      </c>
      <c r="B3352" s="271" t="s">
        <v>290</v>
      </c>
      <c r="C3352" s="272" t="s">
        <v>5178</v>
      </c>
      <c r="D3352" s="271" t="s">
        <v>2014</v>
      </c>
      <c r="E3352" s="273">
        <v>10.11</v>
      </c>
    </row>
    <row r="3353" spans="1:5" x14ac:dyDescent="0.2">
      <c r="A3353" s="271">
        <v>2684</v>
      </c>
      <c r="B3353" s="271" t="s">
        <v>290</v>
      </c>
      <c r="C3353" s="272" t="s">
        <v>5179</v>
      </c>
      <c r="D3353" s="271" t="s">
        <v>2014</v>
      </c>
      <c r="E3353" s="273">
        <v>9.19</v>
      </c>
    </row>
    <row r="3354" spans="1:5" x14ac:dyDescent="0.2">
      <c r="A3354" s="271">
        <v>2685</v>
      </c>
      <c r="B3354" s="271" t="s">
        <v>290</v>
      </c>
      <c r="C3354" s="272" t="s">
        <v>5180</v>
      </c>
      <c r="D3354" s="271" t="s">
        <v>2014</v>
      </c>
      <c r="E3354" s="273">
        <v>6.91</v>
      </c>
    </row>
    <row r="3355" spans="1:5" x14ac:dyDescent="0.2">
      <c r="A3355" s="271">
        <v>2673</v>
      </c>
      <c r="B3355" s="271" t="s">
        <v>290</v>
      </c>
      <c r="C3355" s="272" t="s">
        <v>5181</v>
      </c>
      <c r="D3355" s="271" t="s">
        <v>2014</v>
      </c>
      <c r="E3355" s="273">
        <v>3.55</v>
      </c>
    </row>
    <row r="3356" spans="1:5" x14ac:dyDescent="0.2">
      <c r="A3356" s="271">
        <v>2682</v>
      </c>
      <c r="B3356" s="271" t="s">
        <v>290</v>
      </c>
      <c r="C3356" s="272" t="s">
        <v>5182</v>
      </c>
      <c r="D3356" s="271" t="s">
        <v>2014</v>
      </c>
      <c r="E3356" s="273">
        <v>24.1</v>
      </c>
    </row>
    <row r="3357" spans="1:5" x14ac:dyDescent="0.2">
      <c r="A3357" s="271">
        <v>2681</v>
      </c>
      <c r="B3357" s="271" t="s">
        <v>290</v>
      </c>
      <c r="C3357" s="272" t="s">
        <v>5183</v>
      </c>
      <c r="D3357" s="271" t="s">
        <v>2014</v>
      </c>
      <c r="E3357" s="273">
        <v>16.52</v>
      </c>
    </row>
    <row r="3358" spans="1:5" x14ac:dyDescent="0.2">
      <c r="A3358" s="271">
        <v>2686</v>
      </c>
      <c r="B3358" s="271" t="s">
        <v>290</v>
      </c>
      <c r="C3358" s="272" t="s">
        <v>5184</v>
      </c>
      <c r="D3358" s="271" t="s">
        <v>2014</v>
      </c>
      <c r="E3358" s="273">
        <v>30.22</v>
      </c>
    </row>
    <row r="3359" spans="1:5" x14ac:dyDescent="0.2">
      <c r="A3359" s="271">
        <v>2674</v>
      </c>
      <c r="B3359" s="271" t="s">
        <v>290</v>
      </c>
      <c r="C3359" s="272" t="s">
        <v>5185</v>
      </c>
      <c r="D3359" s="271" t="s">
        <v>2014</v>
      </c>
      <c r="E3359" s="273">
        <v>4.42</v>
      </c>
    </row>
    <row r="3360" spans="1:5" x14ac:dyDescent="0.2">
      <c r="A3360" s="271">
        <v>2683</v>
      </c>
      <c r="B3360" s="271" t="s">
        <v>290</v>
      </c>
      <c r="C3360" s="272" t="s">
        <v>5186</v>
      </c>
      <c r="D3360" s="271" t="s">
        <v>2014</v>
      </c>
      <c r="E3360" s="273">
        <v>47.62</v>
      </c>
    </row>
    <row r="3361" spans="1:5" x14ac:dyDescent="0.2">
      <c r="A3361" s="271">
        <v>2676</v>
      </c>
      <c r="B3361" s="271" t="s">
        <v>290</v>
      </c>
      <c r="C3361" s="272" t="s">
        <v>5187</v>
      </c>
      <c r="D3361" s="271" t="s">
        <v>2014</v>
      </c>
      <c r="E3361" s="273">
        <v>2.06</v>
      </c>
    </row>
    <row r="3362" spans="1:5" x14ac:dyDescent="0.2">
      <c r="A3362" s="271">
        <v>2678</v>
      </c>
      <c r="B3362" s="271" t="s">
        <v>290</v>
      </c>
      <c r="C3362" s="272" t="s">
        <v>5188</v>
      </c>
      <c r="D3362" s="271" t="s">
        <v>2014</v>
      </c>
      <c r="E3362" s="273">
        <v>2.58</v>
      </c>
    </row>
    <row r="3363" spans="1:5" x14ac:dyDescent="0.2">
      <c r="A3363" s="271">
        <v>2679</v>
      </c>
      <c r="B3363" s="271" t="s">
        <v>290</v>
      </c>
      <c r="C3363" s="272" t="s">
        <v>5189</v>
      </c>
      <c r="D3363" s="271" t="s">
        <v>2014</v>
      </c>
      <c r="E3363" s="273">
        <v>3.98</v>
      </c>
    </row>
    <row r="3364" spans="1:5" x14ac:dyDescent="0.2">
      <c r="A3364" s="271">
        <v>12070</v>
      </c>
      <c r="B3364" s="271" t="s">
        <v>290</v>
      </c>
      <c r="C3364" s="272" t="s">
        <v>5190</v>
      </c>
      <c r="D3364" s="271" t="s">
        <v>2014</v>
      </c>
      <c r="E3364" s="273">
        <v>5.55</v>
      </c>
    </row>
    <row r="3365" spans="1:5" x14ac:dyDescent="0.2">
      <c r="A3365" s="271">
        <v>2675</v>
      </c>
      <c r="B3365" s="271" t="s">
        <v>290</v>
      </c>
      <c r="C3365" s="272" t="s">
        <v>5191</v>
      </c>
      <c r="D3365" s="271" t="s">
        <v>2014</v>
      </c>
      <c r="E3365" s="273">
        <v>7.21</v>
      </c>
    </row>
    <row r="3366" spans="1:5" x14ac:dyDescent="0.2">
      <c r="A3366" s="271">
        <v>12067</v>
      </c>
      <c r="B3366" s="271" t="s">
        <v>290</v>
      </c>
      <c r="C3366" s="272" t="s">
        <v>5192</v>
      </c>
      <c r="D3366" s="271" t="s">
        <v>2014</v>
      </c>
      <c r="E3366" s="273">
        <v>9.7799999999999994</v>
      </c>
    </row>
    <row r="3367" spans="1:5" x14ac:dyDescent="0.2">
      <c r="A3367" s="271">
        <v>21128</v>
      </c>
      <c r="B3367" s="271" t="s">
        <v>290</v>
      </c>
      <c r="C3367" s="272" t="s">
        <v>5193</v>
      </c>
      <c r="D3367" s="271" t="s">
        <v>2014</v>
      </c>
      <c r="E3367" s="273">
        <v>7.53</v>
      </c>
    </row>
    <row r="3368" spans="1:5" x14ac:dyDescent="0.2">
      <c r="A3368" s="271">
        <v>40400</v>
      </c>
      <c r="B3368" s="271" t="s">
        <v>290</v>
      </c>
      <c r="C3368" s="272" t="s">
        <v>5194</v>
      </c>
      <c r="D3368" s="271" t="s">
        <v>2014</v>
      </c>
      <c r="E3368" s="273">
        <v>2.11</v>
      </c>
    </row>
    <row r="3369" spans="1:5" x14ac:dyDescent="0.2">
      <c r="A3369" s="271">
        <v>40401</v>
      </c>
      <c r="B3369" s="271" t="s">
        <v>290</v>
      </c>
      <c r="C3369" s="272" t="s">
        <v>5195</v>
      </c>
      <c r="D3369" s="271" t="s">
        <v>2014</v>
      </c>
      <c r="E3369" s="273">
        <v>3.1</v>
      </c>
    </row>
    <row r="3370" spans="1:5" x14ac:dyDescent="0.2">
      <c r="A3370" s="271">
        <v>40402</v>
      </c>
      <c r="B3370" s="271" t="s">
        <v>290</v>
      </c>
      <c r="C3370" s="272" t="s">
        <v>5196</v>
      </c>
      <c r="D3370" s="271" t="s">
        <v>2014</v>
      </c>
      <c r="E3370" s="273">
        <v>3.98</v>
      </c>
    </row>
    <row r="3371" spans="1:5" x14ac:dyDescent="0.2">
      <c r="A3371" s="271">
        <v>21137</v>
      </c>
      <c r="B3371" s="271" t="s">
        <v>290</v>
      </c>
      <c r="C3371" s="272" t="s">
        <v>5197</v>
      </c>
      <c r="D3371" s="271" t="s">
        <v>2014</v>
      </c>
      <c r="E3371" s="273">
        <v>7.7</v>
      </c>
    </row>
    <row r="3372" spans="1:5" x14ac:dyDescent="0.2">
      <c r="A3372" s="271">
        <v>2504</v>
      </c>
      <c r="B3372" s="271" t="s">
        <v>290</v>
      </c>
      <c r="C3372" s="272" t="s">
        <v>5198</v>
      </c>
      <c r="D3372" s="271" t="s">
        <v>2014</v>
      </c>
      <c r="E3372" s="273">
        <v>8.35</v>
      </c>
    </row>
    <row r="3373" spans="1:5" x14ac:dyDescent="0.2">
      <c r="A3373" s="271">
        <v>2501</v>
      </c>
      <c r="B3373" s="271" t="s">
        <v>290</v>
      </c>
      <c r="C3373" s="272" t="s">
        <v>5199</v>
      </c>
      <c r="D3373" s="271" t="s">
        <v>2014</v>
      </c>
      <c r="E3373" s="273">
        <v>10.95</v>
      </c>
    </row>
    <row r="3374" spans="1:5" x14ac:dyDescent="0.2">
      <c r="A3374" s="271">
        <v>2502</v>
      </c>
      <c r="B3374" s="271" t="s">
        <v>290</v>
      </c>
      <c r="C3374" s="272" t="s">
        <v>5200</v>
      </c>
      <c r="D3374" s="271" t="s">
        <v>2014</v>
      </c>
      <c r="E3374" s="273">
        <v>16.53</v>
      </c>
    </row>
    <row r="3375" spans="1:5" x14ac:dyDescent="0.2">
      <c r="A3375" s="271">
        <v>2503</v>
      </c>
      <c r="B3375" s="271" t="s">
        <v>290</v>
      </c>
      <c r="C3375" s="272" t="s">
        <v>5201</v>
      </c>
      <c r="D3375" s="271" t="s">
        <v>2014</v>
      </c>
      <c r="E3375" s="273">
        <v>21.28</v>
      </c>
    </row>
    <row r="3376" spans="1:5" x14ac:dyDescent="0.2">
      <c r="A3376" s="271">
        <v>2500</v>
      </c>
      <c r="B3376" s="271" t="s">
        <v>290</v>
      </c>
      <c r="C3376" s="272" t="s">
        <v>5202</v>
      </c>
      <c r="D3376" s="271" t="s">
        <v>2014</v>
      </c>
      <c r="E3376" s="273">
        <v>28.34</v>
      </c>
    </row>
    <row r="3377" spans="1:5" x14ac:dyDescent="0.2">
      <c r="A3377" s="271">
        <v>2505</v>
      </c>
      <c r="B3377" s="271" t="s">
        <v>290</v>
      </c>
      <c r="C3377" s="272" t="s">
        <v>5203</v>
      </c>
      <c r="D3377" s="271" t="s">
        <v>2014</v>
      </c>
      <c r="E3377" s="273">
        <v>44.17</v>
      </c>
    </row>
    <row r="3378" spans="1:5" x14ac:dyDescent="0.2">
      <c r="A3378" s="271">
        <v>12056</v>
      </c>
      <c r="B3378" s="271" t="s">
        <v>290</v>
      </c>
      <c r="C3378" s="272" t="s">
        <v>5204</v>
      </c>
      <c r="D3378" s="271" t="s">
        <v>2014</v>
      </c>
      <c r="E3378" s="273">
        <v>17.84</v>
      </c>
    </row>
    <row r="3379" spans="1:5" x14ac:dyDescent="0.2">
      <c r="A3379" s="271">
        <v>12057</v>
      </c>
      <c r="B3379" s="271" t="s">
        <v>290</v>
      </c>
      <c r="C3379" s="272" t="s">
        <v>5205</v>
      </c>
      <c r="D3379" s="271" t="s">
        <v>2014</v>
      </c>
      <c r="E3379" s="273">
        <v>15.16</v>
      </c>
    </row>
    <row r="3380" spans="1:5" x14ac:dyDescent="0.2">
      <c r="A3380" s="271">
        <v>12058</v>
      </c>
      <c r="B3380" s="271" t="s">
        <v>290</v>
      </c>
      <c r="C3380" s="272" t="s">
        <v>5206</v>
      </c>
      <c r="D3380" s="271" t="s">
        <v>2014</v>
      </c>
      <c r="E3380" s="273">
        <v>9.4499999999999993</v>
      </c>
    </row>
    <row r="3381" spans="1:5" x14ac:dyDescent="0.2">
      <c r="A3381" s="271">
        <v>12059</v>
      </c>
      <c r="B3381" s="271" t="s">
        <v>290</v>
      </c>
      <c r="C3381" s="272" t="s">
        <v>5207</v>
      </c>
      <c r="D3381" s="271" t="s">
        <v>2014</v>
      </c>
      <c r="E3381" s="273">
        <v>5.32</v>
      </c>
    </row>
    <row r="3382" spans="1:5" x14ac:dyDescent="0.2">
      <c r="A3382" s="271">
        <v>12060</v>
      </c>
      <c r="B3382" s="271" t="s">
        <v>290</v>
      </c>
      <c r="C3382" s="272" t="s">
        <v>5208</v>
      </c>
      <c r="D3382" s="271" t="s">
        <v>2014</v>
      </c>
      <c r="E3382" s="273">
        <v>39.380000000000003</v>
      </c>
    </row>
    <row r="3383" spans="1:5" x14ac:dyDescent="0.2">
      <c r="A3383" s="271">
        <v>12061</v>
      </c>
      <c r="B3383" s="271" t="s">
        <v>290</v>
      </c>
      <c r="C3383" s="272" t="s">
        <v>5209</v>
      </c>
      <c r="D3383" s="271" t="s">
        <v>2014</v>
      </c>
      <c r="E3383" s="273">
        <v>24.05</v>
      </c>
    </row>
    <row r="3384" spans="1:5" x14ac:dyDescent="0.2">
      <c r="A3384" s="271">
        <v>12062</v>
      </c>
      <c r="B3384" s="271" t="s">
        <v>290</v>
      </c>
      <c r="C3384" s="272" t="s">
        <v>5210</v>
      </c>
      <c r="D3384" s="271" t="s">
        <v>2014</v>
      </c>
      <c r="E3384" s="273">
        <v>44.35</v>
      </c>
    </row>
    <row r="3385" spans="1:5" x14ac:dyDescent="0.2">
      <c r="A3385" s="271">
        <v>2687</v>
      </c>
      <c r="B3385" s="271" t="s">
        <v>290</v>
      </c>
      <c r="C3385" s="272" t="s">
        <v>5211</v>
      </c>
      <c r="D3385" s="271" t="s">
        <v>2014</v>
      </c>
      <c r="E3385" s="273">
        <v>1.8</v>
      </c>
    </row>
    <row r="3386" spans="1:5" x14ac:dyDescent="0.2">
      <c r="A3386" s="271">
        <v>2689</v>
      </c>
      <c r="B3386" s="271" t="s">
        <v>290</v>
      </c>
      <c r="C3386" s="272" t="s">
        <v>5212</v>
      </c>
      <c r="D3386" s="271" t="s">
        <v>2014</v>
      </c>
      <c r="E3386" s="273">
        <v>2.14</v>
      </c>
    </row>
    <row r="3387" spans="1:5" x14ac:dyDescent="0.2">
      <c r="A3387" s="271">
        <v>2688</v>
      </c>
      <c r="B3387" s="271" t="s">
        <v>290</v>
      </c>
      <c r="C3387" s="272" t="s">
        <v>5213</v>
      </c>
      <c r="D3387" s="271" t="s">
        <v>2014</v>
      </c>
      <c r="E3387" s="273">
        <v>2.3199999999999998</v>
      </c>
    </row>
    <row r="3388" spans="1:5" x14ac:dyDescent="0.2">
      <c r="A3388" s="271">
        <v>2690</v>
      </c>
      <c r="B3388" s="271" t="s">
        <v>290</v>
      </c>
      <c r="C3388" s="272" t="s">
        <v>5214</v>
      </c>
      <c r="D3388" s="271" t="s">
        <v>2014</v>
      </c>
      <c r="E3388" s="273">
        <v>3.98</v>
      </c>
    </row>
    <row r="3389" spans="1:5" x14ac:dyDescent="0.2">
      <c r="A3389" s="271">
        <v>39243</v>
      </c>
      <c r="B3389" s="271" t="s">
        <v>290</v>
      </c>
      <c r="C3389" s="272" t="s">
        <v>5215</v>
      </c>
      <c r="D3389" s="271" t="s">
        <v>2014</v>
      </c>
      <c r="E3389" s="273">
        <v>2.62</v>
      </c>
    </row>
    <row r="3390" spans="1:5" x14ac:dyDescent="0.2">
      <c r="A3390" s="271">
        <v>39244</v>
      </c>
      <c r="B3390" s="271" t="s">
        <v>290</v>
      </c>
      <c r="C3390" s="272" t="s">
        <v>5216</v>
      </c>
      <c r="D3390" s="271" t="s">
        <v>2014</v>
      </c>
      <c r="E3390" s="273">
        <v>3.54</v>
      </c>
    </row>
    <row r="3391" spans="1:5" x14ac:dyDescent="0.2">
      <c r="A3391" s="271">
        <v>39245</v>
      </c>
      <c r="B3391" s="271" t="s">
        <v>290</v>
      </c>
      <c r="C3391" s="272" t="s">
        <v>5217</v>
      </c>
      <c r="D3391" s="271" t="s">
        <v>2014</v>
      </c>
      <c r="E3391" s="273">
        <v>6.81</v>
      </c>
    </row>
    <row r="3392" spans="1:5" x14ac:dyDescent="0.2">
      <c r="A3392" s="271">
        <v>39255</v>
      </c>
      <c r="B3392" s="271" t="s">
        <v>290</v>
      </c>
      <c r="C3392" s="272" t="s">
        <v>5218</v>
      </c>
      <c r="D3392" s="271" t="s">
        <v>2014</v>
      </c>
      <c r="E3392" s="273">
        <v>18.86</v>
      </c>
    </row>
    <row r="3393" spans="1:5" x14ac:dyDescent="0.2">
      <c r="A3393" s="271">
        <v>39254</v>
      </c>
      <c r="B3393" s="271" t="s">
        <v>290</v>
      </c>
      <c r="C3393" s="272" t="s">
        <v>5219</v>
      </c>
      <c r="D3393" s="271" t="s">
        <v>2014</v>
      </c>
      <c r="E3393" s="273">
        <v>10.19</v>
      </c>
    </row>
    <row r="3394" spans="1:5" x14ac:dyDescent="0.2">
      <c r="A3394" s="271">
        <v>39253</v>
      </c>
      <c r="B3394" s="271" t="s">
        <v>290</v>
      </c>
      <c r="C3394" s="272" t="s">
        <v>5220</v>
      </c>
      <c r="D3394" s="271" t="s">
        <v>2014</v>
      </c>
      <c r="E3394" s="273">
        <v>12.99</v>
      </c>
    </row>
    <row r="3395" spans="1:5" x14ac:dyDescent="0.2">
      <c r="A3395" s="271">
        <v>39246</v>
      </c>
      <c r="B3395" s="271" t="s">
        <v>290</v>
      </c>
      <c r="C3395" s="272" t="s">
        <v>5221</v>
      </c>
      <c r="D3395" s="271" t="s">
        <v>2014</v>
      </c>
      <c r="E3395" s="273">
        <v>5.39</v>
      </c>
    </row>
    <row r="3396" spans="1:5" x14ac:dyDescent="0.2">
      <c r="A3396" s="271">
        <v>39247</v>
      </c>
      <c r="B3396" s="271" t="s">
        <v>290</v>
      </c>
      <c r="C3396" s="272" t="s">
        <v>5222</v>
      </c>
      <c r="D3396" s="271" t="s">
        <v>2014</v>
      </c>
      <c r="E3396" s="273">
        <v>4.7</v>
      </c>
    </row>
    <row r="3397" spans="1:5" x14ac:dyDescent="0.2">
      <c r="A3397" s="271">
        <v>2446</v>
      </c>
      <c r="B3397" s="271" t="s">
        <v>290</v>
      </c>
      <c r="C3397" s="272" t="s">
        <v>5223</v>
      </c>
      <c r="D3397" s="271" t="s">
        <v>2014</v>
      </c>
      <c r="E3397" s="273">
        <v>7.74</v>
      </c>
    </row>
    <row r="3398" spans="1:5" x14ac:dyDescent="0.2">
      <c r="A3398" s="271">
        <v>2442</v>
      </c>
      <c r="B3398" s="271" t="s">
        <v>290</v>
      </c>
      <c r="C3398" s="272" t="s">
        <v>5224</v>
      </c>
      <c r="D3398" s="271" t="s">
        <v>2014</v>
      </c>
      <c r="E3398" s="273">
        <v>10.84</v>
      </c>
    </row>
    <row r="3399" spans="1:5" x14ac:dyDescent="0.2">
      <c r="A3399" s="271">
        <v>39248</v>
      </c>
      <c r="B3399" s="271" t="s">
        <v>290</v>
      </c>
      <c r="C3399" s="272" t="s">
        <v>5225</v>
      </c>
      <c r="D3399" s="271" t="s">
        <v>2014</v>
      </c>
      <c r="E3399" s="273">
        <v>15.11</v>
      </c>
    </row>
    <row r="3400" spans="1:5" x14ac:dyDescent="0.2">
      <c r="A3400" s="271">
        <v>2438</v>
      </c>
      <c r="B3400" s="271" t="s">
        <v>290</v>
      </c>
      <c r="C3400" s="272" t="s">
        <v>5226</v>
      </c>
      <c r="D3400" s="271" t="s">
        <v>1924</v>
      </c>
      <c r="E3400" s="273">
        <v>33.68</v>
      </c>
    </row>
    <row r="3401" spans="1:5" x14ac:dyDescent="0.2">
      <c r="A3401" s="271">
        <v>40922</v>
      </c>
      <c r="B3401" s="271" t="s">
        <v>290</v>
      </c>
      <c r="C3401" s="272" t="s">
        <v>5227</v>
      </c>
      <c r="D3401" s="271" t="s">
        <v>1959</v>
      </c>
      <c r="E3401" s="273">
        <v>5910.86</v>
      </c>
    </row>
    <row r="3402" spans="1:5" x14ac:dyDescent="0.2">
      <c r="A3402" s="271">
        <v>36486</v>
      </c>
      <c r="B3402" s="271" t="s">
        <v>290</v>
      </c>
      <c r="C3402" s="272" t="s">
        <v>5228</v>
      </c>
      <c r="D3402" s="271" t="s">
        <v>1977</v>
      </c>
      <c r="E3402" s="273"/>
    </row>
    <row r="3403" spans="1:5" x14ac:dyDescent="0.2">
      <c r="A3403" s="271">
        <v>37777</v>
      </c>
      <c r="B3403" s="271" t="s">
        <v>290</v>
      </c>
      <c r="C3403" s="272" t="s">
        <v>5229</v>
      </c>
      <c r="D3403" s="271" t="s">
        <v>1977</v>
      </c>
      <c r="E3403" s="273"/>
    </row>
    <row r="3404" spans="1:5" x14ac:dyDescent="0.2">
      <c r="A3404" s="271">
        <v>12624</v>
      </c>
      <c r="B3404" s="271" t="s">
        <v>290</v>
      </c>
      <c r="C3404" s="272" t="s">
        <v>5230</v>
      </c>
      <c r="D3404" s="271" t="s">
        <v>1977</v>
      </c>
      <c r="E3404" s="273">
        <v>41.95</v>
      </c>
    </row>
    <row r="3405" spans="1:5" x14ac:dyDescent="0.2">
      <c r="A3405" s="271">
        <v>517</v>
      </c>
      <c r="B3405" s="271" t="s">
        <v>290</v>
      </c>
      <c r="C3405" s="272" t="s">
        <v>5231</v>
      </c>
      <c r="D3405" s="271" t="s">
        <v>2092</v>
      </c>
      <c r="E3405" s="273"/>
    </row>
    <row r="3406" spans="1:5" x14ac:dyDescent="0.2">
      <c r="A3406" s="271">
        <v>37534</v>
      </c>
      <c r="B3406" s="271" t="s">
        <v>290</v>
      </c>
      <c r="C3406" s="272" t="s">
        <v>5232</v>
      </c>
      <c r="D3406" s="271" t="s">
        <v>1982</v>
      </c>
      <c r="E3406" s="273"/>
    </row>
    <row r="3407" spans="1:5" x14ac:dyDescent="0.2">
      <c r="A3407" s="271">
        <v>37535</v>
      </c>
      <c r="B3407" s="271" t="s">
        <v>290</v>
      </c>
      <c r="C3407" s="272" t="s">
        <v>5233</v>
      </c>
      <c r="D3407" s="271" t="s">
        <v>1982</v>
      </c>
      <c r="E3407" s="273"/>
    </row>
    <row r="3408" spans="1:5" x14ac:dyDescent="0.2">
      <c r="A3408" s="271">
        <v>37533</v>
      </c>
      <c r="B3408" s="271" t="s">
        <v>290</v>
      </c>
      <c r="C3408" s="272" t="s">
        <v>5234</v>
      </c>
      <c r="D3408" s="271" t="s">
        <v>1982</v>
      </c>
      <c r="E3408" s="273"/>
    </row>
    <row r="3409" spans="1:5" x14ac:dyDescent="0.2">
      <c r="A3409" s="271">
        <v>37537</v>
      </c>
      <c r="B3409" s="271" t="s">
        <v>290</v>
      </c>
      <c r="C3409" s="272" t="s">
        <v>5235</v>
      </c>
      <c r="D3409" s="271" t="s">
        <v>1982</v>
      </c>
      <c r="E3409" s="273"/>
    </row>
    <row r="3410" spans="1:5" x14ac:dyDescent="0.2">
      <c r="A3410" s="271">
        <v>37536</v>
      </c>
      <c r="B3410" s="271" t="s">
        <v>290</v>
      </c>
      <c r="C3410" s="272" t="s">
        <v>5236</v>
      </c>
      <c r="D3410" s="271" t="s">
        <v>1982</v>
      </c>
      <c r="E3410" s="273"/>
    </row>
    <row r="3411" spans="1:5" x14ac:dyDescent="0.2">
      <c r="A3411" s="271">
        <v>37532</v>
      </c>
      <c r="B3411" s="271" t="s">
        <v>290</v>
      </c>
      <c r="C3411" s="272" t="s">
        <v>5237</v>
      </c>
      <c r="D3411" s="271" t="s">
        <v>1982</v>
      </c>
      <c r="E3411" s="273"/>
    </row>
    <row r="3412" spans="1:5" x14ac:dyDescent="0.2">
      <c r="A3412" s="271">
        <v>2696</v>
      </c>
      <c r="B3412" s="271" t="s">
        <v>290</v>
      </c>
      <c r="C3412" s="272" t="s">
        <v>5238</v>
      </c>
      <c r="D3412" s="271" t="s">
        <v>1924</v>
      </c>
      <c r="E3412" s="273">
        <v>22.16</v>
      </c>
    </row>
    <row r="3413" spans="1:5" x14ac:dyDescent="0.2">
      <c r="A3413" s="271">
        <v>40928</v>
      </c>
      <c r="B3413" s="271" t="s">
        <v>290</v>
      </c>
      <c r="C3413" s="272" t="s">
        <v>5239</v>
      </c>
      <c r="D3413" s="271" t="s">
        <v>1959</v>
      </c>
      <c r="E3413" s="273">
        <v>3888.6</v>
      </c>
    </row>
    <row r="3414" spans="1:5" x14ac:dyDescent="0.2">
      <c r="A3414" s="271">
        <v>4083</v>
      </c>
      <c r="B3414" s="271" t="s">
        <v>290</v>
      </c>
      <c r="C3414" s="272" t="s">
        <v>5240</v>
      </c>
      <c r="D3414" s="271" t="s">
        <v>1924</v>
      </c>
      <c r="E3414" s="273">
        <v>35.479999999999997</v>
      </c>
    </row>
    <row r="3415" spans="1:5" x14ac:dyDescent="0.2">
      <c r="A3415" s="271">
        <v>40818</v>
      </c>
      <c r="B3415" s="271" t="s">
        <v>290</v>
      </c>
      <c r="C3415" s="272" t="s">
        <v>5241</v>
      </c>
      <c r="D3415" s="271" t="s">
        <v>1959</v>
      </c>
      <c r="E3415" s="273">
        <v>6224.81</v>
      </c>
    </row>
    <row r="3416" spans="1:5" x14ac:dyDescent="0.2">
      <c r="A3416" s="271">
        <v>43146</v>
      </c>
      <c r="B3416" s="271" t="s">
        <v>290</v>
      </c>
      <c r="C3416" s="272" t="s">
        <v>5242</v>
      </c>
      <c r="D3416" s="271" t="s">
        <v>1982</v>
      </c>
      <c r="E3416" s="273">
        <v>7.73</v>
      </c>
    </row>
    <row r="3417" spans="1:5" x14ac:dyDescent="0.2">
      <c r="A3417" s="271">
        <v>2705</v>
      </c>
      <c r="B3417" s="271" t="s">
        <v>290</v>
      </c>
      <c r="C3417" s="272" t="s">
        <v>5243</v>
      </c>
      <c r="D3417" s="271" t="s">
        <v>2803</v>
      </c>
      <c r="E3417" s="273">
        <v>0.86</v>
      </c>
    </row>
    <row r="3418" spans="1:5" x14ac:dyDescent="0.2">
      <c r="A3418" s="271">
        <v>14250</v>
      </c>
      <c r="B3418" s="271" t="s">
        <v>290</v>
      </c>
      <c r="C3418" s="272" t="s">
        <v>5244</v>
      </c>
      <c r="D3418" s="271" t="s">
        <v>2803</v>
      </c>
      <c r="E3418" s="273">
        <v>0.88</v>
      </c>
    </row>
    <row r="3419" spans="1:5" x14ac:dyDescent="0.2">
      <c r="A3419" s="271">
        <v>11683</v>
      </c>
      <c r="B3419" s="271" t="s">
        <v>290</v>
      </c>
      <c r="C3419" s="272" t="s">
        <v>5245</v>
      </c>
      <c r="D3419" s="271" t="s">
        <v>1977</v>
      </c>
      <c r="E3419" s="273">
        <v>50.11</v>
      </c>
    </row>
    <row r="3420" spans="1:5" x14ac:dyDescent="0.2">
      <c r="A3420" s="271">
        <v>11684</v>
      </c>
      <c r="B3420" s="271" t="s">
        <v>290</v>
      </c>
      <c r="C3420" s="272" t="s">
        <v>5246</v>
      </c>
      <c r="D3420" s="271" t="s">
        <v>1977</v>
      </c>
      <c r="E3420" s="273">
        <v>54.84</v>
      </c>
    </row>
    <row r="3421" spans="1:5" x14ac:dyDescent="0.2">
      <c r="A3421" s="271">
        <v>6141</v>
      </c>
      <c r="B3421" s="271" t="s">
        <v>290</v>
      </c>
      <c r="C3421" s="272" t="s">
        <v>5247</v>
      </c>
      <c r="D3421" s="271" t="s">
        <v>1977</v>
      </c>
      <c r="E3421" s="273">
        <v>5.08</v>
      </c>
    </row>
    <row r="3422" spans="1:5" x14ac:dyDescent="0.2">
      <c r="A3422" s="271">
        <v>11681</v>
      </c>
      <c r="B3422" s="271" t="s">
        <v>290</v>
      </c>
      <c r="C3422" s="272" t="s">
        <v>5248</v>
      </c>
      <c r="D3422" s="271" t="s">
        <v>1977</v>
      </c>
      <c r="E3422" s="273">
        <v>6.41</v>
      </c>
    </row>
    <row r="3423" spans="1:5" x14ac:dyDescent="0.2">
      <c r="A3423" s="271">
        <v>2706</v>
      </c>
      <c r="B3423" s="271" t="s">
        <v>290</v>
      </c>
      <c r="C3423" s="272" t="s">
        <v>5249</v>
      </c>
      <c r="D3423" s="271" t="s">
        <v>1924</v>
      </c>
      <c r="E3423" s="273">
        <v>127.2</v>
      </c>
    </row>
    <row r="3424" spans="1:5" x14ac:dyDescent="0.2">
      <c r="A3424" s="271">
        <v>40811</v>
      </c>
      <c r="B3424" s="271" t="s">
        <v>290</v>
      </c>
      <c r="C3424" s="272" t="s">
        <v>5250</v>
      </c>
      <c r="D3424" s="271" t="s">
        <v>1959</v>
      </c>
      <c r="E3424" s="273">
        <v>22315.73</v>
      </c>
    </row>
    <row r="3425" spans="1:5" x14ac:dyDescent="0.2">
      <c r="A3425" s="271">
        <v>2707</v>
      </c>
      <c r="B3425" s="271" t="s">
        <v>290</v>
      </c>
      <c r="C3425" s="272" t="s">
        <v>5251</v>
      </c>
      <c r="D3425" s="271" t="s">
        <v>1924</v>
      </c>
      <c r="E3425" s="273">
        <v>136.66</v>
      </c>
    </row>
    <row r="3426" spans="1:5" x14ac:dyDescent="0.2">
      <c r="A3426" s="271">
        <v>40813</v>
      </c>
      <c r="B3426" s="271" t="s">
        <v>290</v>
      </c>
      <c r="C3426" s="272" t="s">
        <v>5252</v>
      </c>
      <c r="D3426" s="271" t="s">
        <v>1959</v>
      </c>
      <c r="E3426" s="273">
        <v>23975.03</v>
      </c>
    </row>
    <row r="3427" spans="1:5" x14ac:dyDescent="0.2">
      <c r="A3427" s="271">
        <v>2708</v>
      </c>
      <c r="B3427" s="271" t="s">
        <v>290</v>
      </c>
      <c r="C3427" s="272" t="s">
        <v>5253</v>
      </c>
      <c r="D3427" s="271" t="s">
        <v>1924</v>
      </c>
      <c r="E3427" s="273">
        <v>159.78</v>
      </c>
    </row>
    <row r="3428" spans="1:5" x14ac:dyDescent="0.2">
      <c r="A3428" s="271">
        <v>40814</v>
      </c>
      <c r="B3428" s="271" t="s">
        <v>290</v>
      </c>
      <c r="C3428" s="272" t="s">
        <v>5254</v>
      </c>
      <c r="D3428" s="271" t="s">
        <v>1959</v>
      </c>
      <c r="E3428" s="273">
        <v>28033.72</v>
      </c>
    </row>
    <row r="3429" spans="1:5" x14ac:dyDescent="0.2">
      <c r="A3429" s="271">
        <v>38403</v>
      </c>
      <c r="B3429" s="271" t="s">
        <v>290</v>
      </c>
      <c r="C3429" s="272" t="s">
        <v>5255</v>
      </c>
      <c r="D3429" s="271" t="s">
        <v>1977</v>
      </c>
      <c r="E3429" s="273">
        <v>63.89</v>
      </c>
    </row>
    <row r="3430" spans="1:5" x14ac:dyDescent="0.2">
      <c r="A3430" s="271">
        <v>43482</v>
      </c>
      <c r="B3430" s="271" t="s">
        <v>290</v>
      </c>
      <c r="C3430" s="272" t="s">
        <v>5256</v>
      </c>
      <c r="D3430" s="271" t="s">
        <v>1924</v>
      </c>
      <c r="E3430" s="273">
        <v>0.81</v>
      </c>
    </row>
    <row r="3431" spans="1:5" x14ac:dyDescent="0.2">
      <c r="A3431" s="271">
        <v>43494</v>
      </c>
      <c r="B3431" s="271" t="s">
        <v>290</v>
      </c>
      <c r="C3431" s="272" t="s">
        <v>5257</v>
      </c>
      <c r="D3431" s="271" t="s">
        <v>1959</v>
      </c>
      <c r="E3431" s="273">
        <v>153.54</v>
      </c>
    </row>
    <row r="3432" spans="1:5" x14ac:dyDescent="0.2">
      <c r="A3432" s="271">
        <v>43483</v>
      </c>
      <c r="B3432" s="271" t="s">
        <v>290</v>
      </c>
      <c r="C3432" s="272" t="s">
        <v>5258</v>
      </c>
      <c r="D3432" s="271" t="s">
        <v>1924</v>
      </c>
      <c r="E3432" s="273">
        <v>1.43</v>
      </c>
    </row>
    <row r="3433" spans="1:5" x14ac:dyDescent="0.2">
      <c r="A3433" s="271">
        <v>43495</v>
      </c>
      <c r="B3433" s="271" t="s">
        <v>290</v>
      </c>
      <c r="C3433" s="272" t="s">
        <v>5259</v>
      </c>
      <c r="D3433" s="271" t="s">
        <v>1959</v>
      </c>
      <c r="E3433" s="273">
        <v>270.51</v>
      </c>
    </row>
    <row r="3434" spans="1:5" x14ac:dyDescent="0.2">
      <c r="A3434" s="271">
        <v>43484</v>
      </c>
      <c r="B3434" s="271" t="s">
        <v>290</v>
      </c>
      <c r="C3434" s="272" t="s">
        <v>5260</v>
      </c>
      <c r="D3434" s="271" t="s">
        <v>1924</v>
      </c>
      <c r="E3434" s="273">
        <v>1.26</v>
      </c>
    </row>
    <row r="3435" spans="1:5" x14ac:dyDescent="0.2">
      <c r="A3435" s="271">
        <v>43496</v>
      </c>
      <c r="B3435" s="271" t="s">
        <v>290</v>
      </c>
      <c r="C3435" s="272" t="s">
        <v>5261</v>
      </c>
      <c r="D3435" s="271" t="s">
        <v>1959</v>
      </c>
      <c r="E3435" s="273">
        <v>238.02</v>
      </c>
    </row>
    <row r="3436" spans="1:5" x14ac:dyDescent="0.2">
      <c r="A3436" s="271">
        <v>43485</v>
      </c>
      <c r="B3436" s="271" t="s">
        <v>290</v>
      </c>
      <c r="C3436" s="272" t="s">
        <v>5262</v>
      </c>
      <c r="D3436" s="271" t="s">
        <v>1924</v>
      </c>
      <c r="E3436" s="273">
        <v>1.1299999999999999</v>
      </c>
    </row>
    <row r="3437" spans="1:5" x14ac:dyDescent="0.2">
      <c r="A3437" s="271">
        <v>43497</v>
      </c>
      <c r="B3437" s="271" t="s">
        <v>290</v>
      </c>
      <c r="C3437" s="272" t="s">
        <v>5263</v>
      </c>
      <c r="D3437" s="271" t="s">
        <v>1959</v>
      </c>
      <c r="E3437" s="273">
        <v>212.45</v>
      </c>
    </row>
    <row r="3438" spans="1:5" x14ac:dyDescent="0.2">
      <c r="A3438" s="271">
        <v>43487</v>
      </c>
      <c r="B3438" s="271" t="s">
        <v>290</v>
      </c>
      <c r="C3438" s="272" t="s">
        <v>5264</v>
      </c>
      <c r="D3438" s="271" t="s">
        <v>1924</v>
      </c>
      <c r="E3438" s="273">
        <v>1.28</v>
      </c>
    </row>
    <row r="3439" spans="1:5" x14ac:dyDescent="0.2">
      <c r="A3439" s="271">
        <v>43499</v>
      </c>
      <c r="B3439" s="271" t="s">
        <v>290</v>
      </c>
      <c r="C3439" s="272" t="s">
        <v>5265</v>
      </c>
      <c r="D3439" s="271" t="s">
        <v>1959</v>
      </c>
      <c r="E3439" s="273">
        <v>241.99</v>
      </c>
    </row>
    <row r="3440" spans="1:5" x14ac:dyDescent="0.2">
      <c r="A3440" s="271">
        <v>43486</v>
      </c>
      <c r="B3440" s="271" t="s">
        <v>290</v>
      </c>
      <c r="C3440" s="272" t="s">
        <v>5266</v>
      </c>
      <c r="D3440" s="271" t="s">
        <v>1924</v>
      </c>
      <c r="E3440" s="273">
        <v>0.77</v>
      </c>
    </row>
    <row r="3441" spans="1:5" x14ac:dyDescent="0.2">
      <c r="A3441" s="271">
        <v>43498</v>
      </c>
      <c r="B3441" s="271" t="s">
        <v>290</v>
      </c>
      <c r="C3441" s="272" t="s">
        <v>5267</v>
      </c>
      <c r="D3441" s="271" t="s">
        <v>1959</v>
      </c>
      <c r="E3441" s="273">
        <v>146</v>
      </c>
    </row>
    <row r="3442" spans="1:5" x14ac:dyDescent="0.2">
      <c r="A3442" s="271">
        <v>43488</v>
      </c>
      <c r="B3442" s="271" t="s">
        <v>290</v>
      </c>
      <c r="C3442" s="272" t="s">
        <v>5268</v>
      </c>
      <c r="D3442" s="271" t="s">
        <v>1924</v>
      </c>
      <c r="E3442" s="273">
        <v>0.89</v>
      </c>
    </row>
    <row r="3443" spans="1:5" x14ac:dyDescent="0.2">
      <c r="A3443" s="271">
        <v>43500</v>
      </c>
      <c r="B3443" s="271" t="s">
        <v>290</v>
      </c>
      <c r="C3443" s="272" t="s">
        <v>5269</v>
      </c>
      <c r="D3443" s="271" t="s">
        <v>1959</v>
      </c>
      <c r="E3443" s="273">
        <v>167.95</v>
      </c>
    </row>
    <row r="3444" spans="1:5" x14ac:dyDescent="0.2">
      <c r="A3444" s="271">
        <v>43489</v>
      </c>
      <c r="B3444" s="271" t="s">
        <v>290</v>
      </c>
      <c r="C3444" s="272" t="s">
        <v>5270</v>
      </c>
      <c r="D3444" s="271" t="s">
        <v>1924</v>
      </c>
      <c r="E3444" s="273">
        <v>1.31</v>
      </c>
    </row>
    <row r="3445" spans="1:5" x14ac:dyDescent="0.2">
      <c r="A3445" s="271">
        <v>43501</v>
      </c>
      <c r="B3445" s="271" t="s">
        <v>290</v>
      </c>
      <c r="C3445" s="272" t="s">
        <v>5271</v>
      </c>
      <c r="D3445" s="271" t="s">
        <v>1959</v>
      </c>
      <c r="E3445" s="273">
        <v>247.11</v>
      </c>
    </row>
    <row r="3446" spans="1:5" x14ac:dyDescent="0.2">
      <c r="A3446" s="271">
        <v>43490</v>
      </c>
      <c r="B3446" s="271" t="s">
        <v>290</v>
      </c>
      <c r="C3446" s="272" t="s">
        <v>5272</v>
      </c>
      <c r="D3446" s="271" t="s">
        <v>1924</v>
      </c>
      <c r="E3446" s="273">
        <v>1.85</v>
      </c>
    </row>
    <row r="3447" spans="1:5" x14ac:dyDescent="0.2">
      <c r="A3447" s="271">
        <v>43502</v>
      </c>
      <c r="B3447" s="271" t="s">
        <v>290</v>
      </c>
      <c r="C3447" s="272" t="s">
        <v>5273</v>
      </c>
      <c r="D3447" s="271" t="s">
        <v>1959</v>
      </c>
      <c r="E3447" s="273">
        <v>348.39</v>
      </c>
    </row>
    <row r="3448" spans="1:5" x14ac:dyDescent="0.2">
      <c r="A3448" s="271">
        <v>43491</v>
      </c>
      <c r="B3448" s="271" t="s">
        <v>290</v>
      </c>
      <c r="C3448" s="272" t="s">
        <v>5274</v>
      </c>
      <c r="D3448" s="271" t="s">
        <v>1924</v>
      </c>
      <c r="E3448" s="273">
        <v>1.39</v>
      </c>
    </row>
    <row r="3449" spans="1:5" x14ac:dyDescent="0.2">
      <c r="A3449" s="271">
        <v>43503</v>
      </c>
      <c r="B3449" s="271" t="s">
        <v>290</v>
      </c>
      <c r="C3449" s="272" t="s">
        <v>5275</v>
      </c>
      <c r="D3449" s="271" t="s">
        <v>1959</v>
      </c>
      <c r="E3449" s="273">
        <v>261.93</v>
      </c>
    </row>
    <row r="3450" spans="1:5" x14ac:dyDescent="0.2">
      <c r="A3450" s="271">
        <v>43492</v>
      </c>
      <c r="B3450" s="271" t="s">
        <v>290</v>
      </c>
      <c r="C3450" s="272" t="s">
        <v>5276</v>
      </c>
      <c r="D3450" s="271" t="s">
        <v>1924</v>
      </c>
      <c r="E3450" s="273">
        <v>1.82</v>
      </c>
    </row>
    <row r="3451" spans="1:5" x14ac:dyDescent="0.2">
      <c r="A3451" s="271">
        <v>43504</v>
      </c>
      <c r="B3451" s="271" t="s">
        <v>290</v>
      </c>
      <c r="C3451" s="272" t="s">
        <v>5277</v>
      </c>
      <c r="D3451" s="271" t="s">
        <v>1959</v>
      </c>
      <c r="E3451" s="273">
        <v>342.83</v>
      </c>
    </row>
    <row r="3452" spans="1:5" x14ac:dyDescent="0.2">
      <c r="A3452" s="271">
        <v>43493</v>
      </c>
      <c r="B3452" s="271" t="s">
        <v>290</v>
      </c>
      <c r="C3452" s="272" t="s">
        <v>5278</v>
      </c>
      <c r="D3452" s="271" t="s">
        <v>1924</v>
      </c>
      <c r="E3452" s="273">
        <v>0.74</v>
      </c>
    </row>
    <row r="3453" spans="1:5" x14ac:dyDescent="0.2">
      <c r="A3453" s="271">
        <v>43505</v>
      </c>
      <c r="B3453" s="271" t="s">
        <v>290</v>
      </c>
      <c r="C3453" s="272" t="s">
        <v>5279</v>
      </c>
      <c r="D3453" s="271" t="s">
        <v>1959</v>
      </c>
      <c r="E3453" s="273">
        <v>138.97999999999999</v>
      </c>
    </row>
    <row r="3454" spans="1:5" x14ac:dyDescent="0.2">
      <c r="A3454" s="271">
        <v>37774</v>
      </c>
      <c r="B3454" s="271" t="s">
        <v>290</v>
      </c>
      <c r="C3454" s="272" t="s">
        <v>5280</v>
      </c>
      <c r="D3454" s="271" t="s">
        <v>1977</v>
      </c>
      <c r="E3454" s="273"/>
    </row>
    <row r="3455" spans="1:5" x14ac:dyDescent="0.2">
      <c r="A3455" s="271">
        <v>38629</v>
      </c>
      <c r="B3455" s="271" t="s">
        <v>290</v>
      </c>
      <c r="C3455" s="272" t="s">
        <v>5281</v>
      </c>
      <c r="D3455" s="271" t="s">
        <v>1977</v>
      </c>
      <c r="E3455" s="273">
        <v>3067287.53</v>
      </c>
    </row>
    <row r="3456" spans="1:5" x14ac:dyDescent="0.2">
      <c r="A3456" s="271">
        <v>38630</v>
      </c>
      <c r="B3456" s="271" t="s">
        <v>290</v>
      </c>
      <c r="C3456" s="272" t="s">
        <v>5282</v>
      </c>
      <c r="D3456" s="271" t="s">
        <v>1977</v>
      </c>
      <c r="E3456" s="273">
        <v>2060588.03</v>
      </c>
    </row>
    <row r="3457" spans="1:5" x14ac:dyDescent="0.2">
      <c r="A3457" s="271">
        <v>38476</v>
      </c>
      <c r="B3457" s="271" t="s">
        <v>290</v>
      </c>
      <c r="C3457" s="272" t="s">
        <v>5283</v>
      </c>
      <c r="D3457" s="271" t="s">
        <v>1977</v>
      </c>
      <c r="E3457" s="273">
        <v>244.51</v>
      </c>
    </row>
    <row r="3458" spans="1:5" x14ac:dyDescent="0.2">
      <c r="A3458" s="271">
        <v>38477</v>
      </c>
      <c r="B3458" s="271" t="s">
        <v>290</v>
      </c>
      <c r="C3458" s="272" t="s">
        <v>5284</v>
      </c>
      <c r="D3458" s="271" t="s">
        <v>1977</v>
      </c>
      <c r="E3458" s="273">
        <v>648.34</v>
      </c>
    </row>
    <row r="3459" spans="1:5" x14ac:dyDescent="0.2">
      <c r="A3459" s="271">
        <v>45112</v>
      </c>
      <c r="B3459" s="271" t="s">
        <v>290</v>
      </c>
      <c r="C3459" s="272" t="s">
        <v>5285</v>
      </c>
      <c r="D3459" s="271" t="s">
        <v>1977</v>
      </c>
      <c r="E3459" s="273">
        <v>1162278.8899999999</v>
      </c>
    </row>
    <row r="3460" spans="1:5" x14ac:dyDescent="0.2">
      <c r="A3460" s="271">
        <v>14525</v>
      </c>
      <c r="B3460" s="271" t="s">
        <v>290</v>
      </c>
      <c r="C3460" s="272" t="s">
        <v>5286</v>
      </c>
      <c r="D3460" s="271" t="s">
        <v>1977</v>
      </c>
      <c r="E3460" s="273">
        <v>1010490.71</v>
      </c>
    </row>
    <row r="3461" spans="1:5" x14ac:dyDescent="0.2">
      <c r="A3461" s="271">
        <v>36408</v>
      </c>
      <c r="B3461" s="271" t="s">
        <v>290</v>
      </c>
      <c r="C3461" s="272" t="s">
        <v>5287</v>
      </c>
      <c r="D3461" s="271" t="s">
        <v>1977</v>
      </c>
      <c r="E3461" s="273">
        <v>1233613.98</v>
      </c>
    </row>
    <row r="3462" spans="1:5" x14ac:dyDescent="0.2">
      <c r="A3462" s="271">
        <v>2723</v>
      </c>
      <c r="B3462" s="271" t="s">
        <v>290</v>
      </c>
      <c r="C3462" s="272" t="s">
        <v>5288</v>
      </c>
      <c r="D3462" s="271" t="s">
        <v>1977</v>
      </c>
      <c r="E3462" s="273">
        <v>750895.42</v>
      </c>
    </row>
    <row r="3463" spans="1:5" x14ac:dyDescent="0.2">
      <c r="A3463" s="271">
        <v>10685</v>
      </c>
      <c r="B3463" s="271" t="s">
        <v>290</v>
      </c>
      <c r="C3463" s="272" t="s">
        <v>5289</v>
      </c>
      <c r="D3463" s="271" t="s">
        <v>1977</v>
      </c>
      <c r="E3463" s="273">
        <v>893029.24</v>
      </c>
    </row>
    <row r="3464" spans="1:5" x14ac:dyDescent="0.2">
      <c r="A3464" s="271">
        <v>40636</v>
      </c>
      <c r="B3464" s="271" t="s">
        <v>290</v>
      </c>
      <c r="C3464" s="272" t="s">
        <v>5290</v>
      </c>
      <c r="D3464" s="271" t="s">
        <v>1977</v>
      </c>
      <c r="E3464" s="273">
        <v>1236621.07</v>
      </c>
    </row>
    <row r="3465" spans="1:5" x14ac:dyDescent="0.2">
      <c r="A3465" s="271">
        <v>4111</v>
      </c>
      <c r="B3465" s="271" t="s">
        <v>290</v>
      </c>
      <c r="C3465" s="272" t="s">
        <v>5291</v>
      </c>
      <c r="D3465" s="271" t="s">
        <v>1977</v>
      </c>
      <c r="E3465" s="273">
        <v>67.81</v>
      </c>
    </row>
    <row r="3466" spans="1:5" x14ac:dyDescent="0.2">
      <c r="A3466" s="271">
        <v>44538</v>
      </c>
      <c r="B3466" s="271" t="s">
        <v>290</v>
      </c>
      <c r="C3466" s="272" t="s">
        <v>5292</v>
      </c>
      <c r="D3466" s="271" t="s">
        <v>1977</v>
      </c>
      <c r="E3466" s="273">
        <v>53.79</v>
      </c>
    </row>
    <row r="3467" spans="1:5" x14ac:dyDescent="0.2">
      <c r="A3467" s="271">
        <v>12</v>
      </c>
      <c r="B3467" s="271" t="s">
        <v>290</v>
      </c>
      <c r="C3467" s="272" t="s">
        <v>5293</v>
      </c>
      <c r="D3467" s="271" t="s">
        <v>1977</v>
      </c>
      <c r="E3467" s="273">
        <v>6.78</v>
      </c>
    </row>
    <row r="3468" spans="1:5" x14ac:dyDescent="0.2">
      <c r="A3468" s="271">
        <v>37554</v>
      </c>
      <c r="B3468" s="271" t="s">
        <v>290</v>
      </c>
      <c r="C3468" s="272" t="s">
        <v>5294</v>
      </c>
      <c r="D3468" s="271" t="s">
        <v>1977</v>
      </c>
      <c r="E3468" s="273">
        <v>223.13</v>
      </c>
    </row>
    <row r="3469" spans="1:5" x14ac:dyDescent="0.2">
      <c r="A3469" s="271">
        <v>37555</v>
      </c>
      <c r="B3469" s="271" t="s">
        <v>290</v>
      </c>
      <c r="C3469" s="272" t="s">
        <v>5295</v>
      </c>
      <c r="D3469" s="271" t="s">
        <v>1977</v>
      </c>
      <c r="E3469" s="273">
        <v>271.42</v>
      </c>
    </row>
    <row r="3470" spans="1:5" x14ac:dyDescent="0.2">
      <c r="A3470" s="271">
        <v>10902</v>
      </c>
      <c r="B3470" s="271" t="s">
        <v>290</v>
      </c>
      <c r="C3470" s="272" t="s">
        <v>5296</v>
      </c>
      <c r="D3470" s="271" t="s">
        <v>1977</v>
      </c>
      <c r="E3470" s="273">
        <v>68.11</v>
      </c>
    </row>
    <row r="3471" spans="1:5" x14ac:dyDescent="0.2">
      <c r="A3471" s="271">
        <v>20965</v>
      </c>
      <c r="B3471" s="271" t="s">
        <v>290</v>
      </c>
      <c r="C3471" s="272" t="s">
        <v>5297</v>
      </c>
      <c r="D3471" s="271" t="s">
        <v>1977</v>
      </c>
      <c r="E3471" s="273">
        <v>68.739999999999995</v>
      </c>
    </row>
    <row r="3472" spans="1:5" x14ac:dyDescent="0.2">
      <c r="A3472" s="271">
        <v>20966</v>
      </c>
      <c r="B3472" s="271" t="s">
        <v>290</v>
      </c>
      <c r="C3472" s="272" t="s">
        <v>5298</v>
      </c>
      <c r="D3472" s="271" t="s">
        <v>1977</v>
      </c>
      <c r="E3472" s="273">
        <v>74.010000000000005</v>
      </c>
    </row>
    <row r="3473" spans="1:5" x14ac:dyDescent="0.2">
      <c r="A3473" s="271">
        <v>10903</v>
      </c>
      <c r="B3473" s="271" t="s">
        <v>290</v>
      </c>
      <c r="C3473" s="272" t="s">
        <v>5299</v>
      </c>
      <c r="D3473" s="271" t="s">
        <v>1977</v>
      </c>
      <c r="E3473" s="273">
        <v>112.19</v>
      </c>
    </row>
    <row r="3474" spans="1:5" x14ac:dyDescent="0.2">
      <c r="A3474" s="271">
        <v>20967</v>
      </c>
      <c r="B3474" s="271" t="s">
        <v>290</v>
      </c>
      <c r="C3474" s="272" t="s">
        <v>5300</v>
      </c>
      <c r="D3474" s="271" t="s">
        <v>1977</v>
      </c>
      <c r="E3474" s="273">
        <v>112.19</v>
      </c>
    </row>
    <row r="3475" spans="1:5" x14ac:dyDescent="0.2">
      <c r="A3475" s="271">
        <v>20968</v>
      </c>
      <c r="B3475" s="271" t="s">
        <v>290</v>
      </c>
      <c r="C3475" s="272" t="s">
        <v>5301</v>
      </c>
      <c r="D3475" s="271" t="s">
        <v>1977</v>
      </c>
      <c r="E3475" s="273">
        <v>123.04</v>
      </c>
    </row>
    <row r="3476" spans="1:5" x14ac:dyDescent="0.2">
      <c r="A3476" s="271">
        <v>11359</v>
      </c>
      <c r="B3476" s="271" t="s">
        <v>290</v>
      </c>
      <c r="C3476" s="272" t="s">
        <v>5302</v>
      </c>
      <c r="D3476" s="271" t="s">
        <v>1977</v>
      </c>
      <c r="E3476" s="273"/>
    </row>
    <row r="3477" spans="1:5" x14ac:dyDescent="0.2">
      <c r="A3477" s="271">
        <v>39017</v>
      </c>
      <c r="B3477" s="271" t="s">
        <v>290</v>
      </c>
      <c r="C3477" s="272" t="s">
        <v>5303</v>
      </c>
      <c r="D3477" s="271" t="s">
        <v>1977</v>
      </c>
      <c r="E3477" s="273">
        <v>0.16</v>
      </c>
    </row>
    <row r="3478" spans="1:5" x14ac:dyDescent="0.2">
      <c r="A3478" s="271">
        <v>39315</v>
      </c>
      <c r="B3478" s="271" t="s">
        <v>290</v>
      </c>
      <c r="C3478" s="272" t="s">
        <v>5304</v>
      </c>
      <c r="D3478" s="271" t="s">
        <v>1977</v>
      </c>
      <c r="E3478" s="273">
        <v>0.25</v>
      </c>
    </row>
    <row r="3479" spans="1:5" x14ac:dyDescent="0.2">
      <c r="A3479" s="271">
        <v>39016</v>
      </c>
      <c r="B3479" s="271" t="s">
        <v>290</v>
      </c>
      <c r="C3479" s="272" t="s">
        <v>5305</v>
      </c>
      <c r="D3479" s="271" t="s">
        <v>1977</v>
      </c>
      <c r="E3479" s="273">
        <v>0.26</v>
      </c>
    </row>
    <row r="3480" spans="1:5" x14ac:dyDescent="0.2">
      <c r="A3480" s="271">
        <v>39481</v>
      </c>
      <c r="B3480" s="271" t="s">
        <v>290</v>
      </c>
      <c r="C3480" s="272" t="s">
        <v>5306</v>
      </c>
      <c r="D3480" s="271" t="s">
        <v>1977</v>
      </c>
      <c r="E3480" s="273">
        <v>1.25</v>
      </c>
    </row>
    <row r="3481" spans="1:5" x14ac:dyDescent="0.2">
      <c r="A3481" s="271">
        <v>39013</v>
      </c>
      <c r="B3481" s="271" t="s">
        <v>290</v>
      </c>
      <c r="C3481" s="272" t="s">
        <v>5307</v>
      </c>
      <c r="D3481" s="271" t="s">
        <v>1977</v>
      </c>
      <c r="E3481" s="273">
        <v>1.07</v>
      </c>
    </row>
    <row r="3482" spans="1:5" x14ac:dyDescent="0.2">
      <c r="A3482" s="271">
        <v>44919</v>
      </c>
      <c r="B3482" s="271" t="s">
        <v>290</v>
      </c>
      <c r="C3482" s="272" t="s">
        <v>5308</v>
      </c>
      <c r="D3482" s="271" t="s">
        <v>1977</v>
      </c>
      <c r="E3482" s="273">
        <v>2</v>
      </c>
    </row>
    <row r="3483" spans="1:5" x14ac:dyDescent="0.2">
      <c r="A3483" s="271">
        <v>40433</v>
      </c>
      <c r="B3483" s="271" t="s">
        <v>290</v>
      </c>
      <c r="C3483" s="272" t="s">
        <v>5309</v>
      </c>
      <c r="D3483" s="271" t="s">
        <v>1977</v>
      </c>
      <c r="E3483" s="273">
        <v>1.1100000000000001</v>
      </c>
    </row>
    <row r="3484" spans="1:5" x14ac:dyDescent="0.2">
      <c r="A3484" s="271">
        <v>20219</v>
      </c>
      <c r="B3484" s="271" t="s">
        <v>290</v>
      </c>
      <c r="C3484" s="272" t="s">
        <v>5310</v>
      </c>
      <c r="D3484" s="271" t="s">
        <v>1977</v>
      </c>
      <c r="E3484" s="273"/>
    </row>
    <row r="3485" spans="1:5" x14ac:dyDescent="0.2">
      <c r="A3485" s="271">
        <v>36484</v>
      </c>
      <c r="B3485" s="271" t="s">
        <v>290</v>
      </c>
      <c r="C3485" s="272" t="s">
        <v>5311</v>
      </c>
      <c r="D3485" s="271" t="s">
        <v>1977</v>
      </c>
      <c r="E3485" s="273"/>
    </row>
    <row r="3486" spans="1:5" x14ac:dyDescent="0.2">
      <c r="A3486" s="271">
        <v>38368</v>
      </c>
      <c r="B3486" s="271" t="s">
        <v>290</v>
      </c>
      <c r="C3486" s="272" t="s">
        <v>5312</v>
      </c>
      <c r="D3486" s="271" t="s">
        <v>1977</v>
      </c>
      <c r="E3486" s="273">
        <v>9.41</v>
      </c>
    </row>
    <row r="3487" spans="1:5" x14ac:dyDescent="0.2">
      <c r="A3487" s="271">
        <v>38367</v>
      </c>
      <c r="B3487" s="271" t="s">
        <v>290</v>
      </c>
      <c r="C3487" s="272" t="s">
        <v>5313</v>
      </c>
      <c r="D3487" s="271" t="s">
        <v>1977</v>
      </c>
      <c r="E3487" s="273">
        <v>12.11</v>
      </c>
    </row>
    <row r="3488" spans="1:5" x14ac:dyDescent="0.2">
      <c r="A3488" s="271">
        <v>38091</v>
      </c>
      <c r="B3488" s="271" t="s">
        <v>290</v>
      </c>
      <c r="C3488" s="272" t="s">
        <v>5314</v>
      </c>
      <c r="D3488" s="271" t="s">
        <v>1977</v>
      </c>
      <c r="E3488" s="273">
        <v>2.98</v>
      </c>
    </row>
    <row r="3489" spans="1:5" x14ac:dyDescent="0.2">
      <c r="A3489" s="271">
        <v>38095</v>
      </c>
      <c r="B3489" s="271" t="s">
        <v>290</v>
      </c>
      <c r="C3489" s="272" t="s">
        <v>5315</v>
      </c>
      <c r="D3489" s="271" t="s">
        <v>1977</v>
      </c>
      <c r="E3489" s="273">
        <v>6.31</v>
      </c>
    </row>
    <row r="3490" spans="1:5" x14ac:dyDescent="0.2">
      <c r="A3490" s="271">
        <v>38092</v>
      </c>
      <c r="B3490" s="271" t="s">
        <v>290</v>
      </c>
      <c r="C3490" s="272" t="s">
        <v>5316</v>
      </c>
      <c r="D3490" s="271" t="s">
        <v>1977</v>
      </c>
      <c r="E3490" s="273">
        <v>2.83</v>
      </c>
    </row>
    <row r="3491" spans="1:5" x14ac:dyDescent="0.2">
      <c r="A3491" s="271">
        <v>38093</v>
      </c>
      <c r="B3491" s="271" t="s">
        <v>290</v>
      </c>
      <c r="C3491" s="272" t="s">
        <v>5317</v>
      </c>
      <c r="D3491" s="271" t="s">
        <v>1977</v>
      </c>
      <c r="E3491" s="273">
        <v>2.92</v>
      </c>
    </row>
    <row r="3492" spans="1:5" x14ac:dyDescent="0.2">
      <c r="A3492" s="271">
        <v>38096</v>
      </c>
      <c r="B3492" s="271" t="s">
        <v>290</v>
      </c>
      <c r="C3492" s="272" t="s">
        <v>5318</v>
      </c>
      <c r="D3492" s="271" t="s">
        <v>1977</v>
      </c>
      <c r="E3492" s="273">
        <v>6.78</v>
      </c>
    </row>
    <row r="3493" spans="1:5" x14ac:dyDescent="0.2">
      <c r="A3493" s="271">
        <v>38094</v>
      </c>
      <c r="B3493" s="271" t="s">
        <v>290</v>
      </c>
      <c r="C3493" s="272" t="s">
        <v>5319</v>
      </c>
      <c r="D3493" s="271" t="s">
        <v>1977</v>
      </c>
      <c r="E3493" s="273">
        <v>3.58</v>
      </c>
    </row>
    <row r="3494" spans="1:5" x14ac:dyDescent="0.2">
      <c r="A3494" s="271">
        <v>38097</v>
      </c>
      <c r="B3494" s="271" t="s">
        <v>290</v>
      </c>
      <c r="C3494" s="272" t="s">
        <v>5320</v>
      </c>
      <c r="D3494" s="271" t="s">
        <v>1977</v>
      </c>
      <c r="E3494" s="273">
        <v>7.27</v>
      </c>
    </row>
    <row r="3495" spans="1:5" x14ac:dyDescent="0.2">
      <c r="A3495" s="271">
        <v>38098</v>
      </c>
      <c r="B3495" s="271" t="s">
        <v>290</v>
      </c>
      <c r="C3495" s="272" t="s">
        <v>5321</v>
      </c>
      <c r="D3495" s="271" t="s">
        <v>1977</v>
      </c>
      <c r="E3495" s="273">
        <v>7.27</v>
      </c>
    </row>
    <row r="3496" spans="1:5" x14ac:dyDescent="0.2">
      <c r="A3496" s="271">
        <v>11186</v>
      </c>
      <c r="B3496" s="271" t="s">
        <v>290</v>
      </c>
      <c r="C3496" s="272" t="s">
        <v>5322</v>
      </c>
      <c r="D3496" s="271" t="s">
        <v>2012</v>
      </c>
      <c r="E3496" s="273">
        <v>427.13</v>
      </c>
    </row>
    <row r="3497" spans="1:5" x14ac:dyDescent="0.2">
      <c r="A3497" s="271">
        <v>11558</v>
      </c>
      <c r="B3497" s="271" t="s">
        <v>290</v>
      </c>
      <c r="C3497" s="272" t="s">
        <v>5323</v>
      </c>
      <c r="D3497" s="271" t="s">
        <v>2297</v>
      </c>
      <c r="E3497" s="273">
        <v>13.96</v>
      </c>
    </row>
    <row r="3498" spans="1:5" x14ac:dyDescent="0.2">
      <c r="A3498" s="271">
        <v>11557</v>
      </c>
      <c r="B3498" s="271" t="s">
        <v>290</v>
      </c>
      <c r="C3498" s="272" t="s">
        <v>5324</v>
      </c>
      <c r="D3498" s="271" t="s">
        <v>2297</v>
      </c>
      <c r="E3498" s="273">
        <v>35.35</v>
      </c>
    </row>
    <row r="3499" spans="1:5" x14ac:dyDescent="0.2">
      <c r="A3499" s="271">
        <v>2759</v>
      </c>
      <c r="B3499" s="271" t="s">
        <v>290</v>
      </c>
      <c r="C3499" s="272" t="s">
        <v>5325</v>
      </c>
      <c r="D3499" s="271" t="s">
        <v>1977</v>
      </c>
      <c r="E3499" s="273"/>
    </row>
    <row r="3500" spans="1:5" x14ac:dyDescent="0.2">
      <c r="A3500" s="271">
        <v>38124</v>
      </c>
      <c r="B3500" s="271" t="s">
        <v>290</v>
      </c>
      <c r="C3500" s="272" t="s">
        <v>5326</v>
      </c>
      <c r="D3500" s="271" t="s">
        <v>1977</v>
      </c>
      <c r="E3500" s="273">
        <v>28.48</v>
      </c>
    </row>
    <row r="3501" spans="1:5" x14ac:dyDescent="0.2">
      <c r="A3501" s="271">
        <v>38380</v>
      </c>
      <c r="B3501" s="271" t="s">
        <v>290</v>
      </c>
      <c r="C3501" s="272" t="s">
        <v>5327</v>
      </c>
      <c r="D3501" s="271" t="s">
        <v>1977</v>
      </c>
      <c r="E3501" s="273">
        <v>20.14</v>
      </c>
    </row>
    <row r="3502" spans="1:5" x14ac:dyDescent="0.2">
      <c r="A3502" s="271">
        <v>45278</v>
      </c>
      <c r="B3502" s="271" t="s">
        <v>290</v>
      </c>
      <c r="C3502" s="272" t="s">
        <v>5328</v>
      </c>
      <c r="D3502" s="271" t="s">
        <v>1977</v>
      </c>
      <c r="E3502" s="273">
        <v>112.66</v>
      </c>
    </row>
    <row r="3503" spans="1:5" x14ac:dyDescent="0.2">
      <c r="A3503" s="271">
        <v>42429</v>
      </c>
      <c r="B3503" s="271" t="s">
        <v>290</v>
      </c>
      <c r="C3503" s="272" t="s">
        <v>5329</v>
      </c>
      <c r="D3503" s="271" t="s">
        <v>1977</v>
      </c>
      <c r="E3503" s="273"/>
    </row>
    <row r="3504" spans="1:5" x14ac:dyDescent="0.2">
      <c r="A3504" s="271">
        <v>39616</v>
      </c>
      <c r="B3504" s="271" t="s">
        <v>290</v>
      </c>
      <c r="C3504" s="272" t="s">
        <v>5330</v>
      </c>
      <c r="D3504" s="271" t="s">
        <v>1977</v>
      </c>
      <c r="E3504" s="273"/>
    </row>
    <row r="3505" spans="1:5" x14ac:dyDescent="0.2">
      <c r="A3505" s="271">
        <v>39618</v>
      </c>
      <c r="B3505" s="271" t="s">
        <v>290</v>
      </c>
      <c r="C3505" s="272" t="s">
        <v>5331</v>
      </c>
      <c r="D3505" s="271" t="s">
        <v>1977</v>
      </c>
      <c r="E3505" s="273"/>
    </row>
    <row r="3506" spans="1:5" x14ac:dyDescent="0.2">
      <c r="A3506" s="271">
        <v>39619</v>
      </c>
      <c r="B3506" s="271" t="s">
        <v>290</v>
      </c>
      <c r="C3506" s="272" t="s">
        <v>5332</v>
      </c>
      <c r="D3506" s="271" t="s">
        <v>1977</v>
      </c>
      <c r="E3506" s="273"/>
    </row>
    <row r="3507" spans="1:5" x14ac:dyDescent="0.2">
      <c r="A3507" s="271">
        <v>39613</v>
      </c>
      <c r="B3507" s="271" t="s">
        <v>290</v>
      </c>
      <c r="C3507" s="272" t="s">
        <v>5333</v>
      </c>
      <c r="D3507" s="271" t="s">
        <v>1977</v>
      </c>
      <c r="E3507" s="273"/>
    </row>
    <row r="3508" spans="1:5" x14ac:dyDescent="0.2">
      <c r="A3508" s="271">
        <v>39614</v>
      </c>
      <c r="B3508" s="271" t="s">
        <v>290</v>
      </c>
      <c r="C3508" s="272" t="s">
        <v>5334</v>
      </c>
      <c r="D3508" s="271" t="s">
        <v>1977</v>
      </c>
      <c r="E3508" s="273"/>
    </row>
    <row r="3509" spans="1:5" x14ac:dyDescent="0.2">
      <c r="A3509" s="271">
        <v>38538</v>
      </c>
      <c r="B3509" s="271" t="s">
        <v>290</v>
      </c>
      <c r="C3509" s="272" t="s">
        <v>5335</v>
      </c>
      <c r="D3509" s="271" t="s">
        <v>2014</v>
      </c>
      <c r="E3509" s="273"/>
    </row>
    <row r="3510" spans="1:5" x14ac:dyDescent="0.2">
      <c r="A3510" s="271">
        <v>38539</v>
      </c>
      <c r="B3510" s="271" t="s">
        <v>290</v>
      </c>
      <c r="C3510" s="272" t="s">
        <v>5336</v>
      </c>
      <c r="D3510" s="271" t="s">
        <v>2014</v>
      </c>
      <c r="E3510" s="273"/>
    </row>
    <row r="3511" spans="1:5" x14ac:dyDescent="0.2">
      <c r="A3511" s="271">
        <v>38540</v>
      </c>
      <c r="B3511" s="271" t="s">
        <v>290</v>
      </c>
      <c r="C3511" s="272" t="s">
        <v>5337</v>
      </c>
      <c r="D3511" s="271" t="s">
        <v>2014</v>
      </c>
      <c r="E3511" s="273"/>
    </row>
    <row r="3512" spans="1:5" x14ac:dyDescent="0.2">
      <c r="A3512" s="271">
        <v>38384</v>
      </c>
      <c r="B3512" s="271" t="s">
        <v>290</v>
      </c>
      <c r="C3512" s="272" t="s">
        <v>5338</v>
      </c>
      <c r="D3512" s="271" t="s">
        <v>1977</v>
      </c>
      <c r="E3512" s="273">
        <v>14.5</v>
      </c>
    </row>
    <row r="3513" spans="1:5" x14ac:dyDescent="0.2">
      <c r="A3513" s="271">
        <v>13</v>
      </c>
      <c r="B3513" s="271" t="s">
        <v>290</v>
      </c>
      <c r="C3513" s="272" t="s">
        <v>5339</v>
      </c>
      <c r="D3513" s="271" t="s">
        <v>1982</v>
      </c>
      <c r="E3513" s="273">
        <v>18.239999999999998</v>
      </c>
    </row>
    <row r="3514" spans="1:5" x14ac:dyDescent="0.2">
      <c r="A3514" s="271">
        <v>2762</v>
      </c>
      <c r="B3514" s="271" t="s">
        <v>290</v>
      </c>
      <c r="C3514" s="272" t="s">
        <v>5340</v>
      </c>
      <c r="D3514" s="271" t="s">
        <v>2014</v>
      </c>
      <c r="E3514" s="273"/>
    </row>
    <row r="3515" spans="1:5" x14ac:dyDescent="0.2">
      <c r="A3515" s="271">
        <v>21142</v>
      </c>
      <c r="B3515" s="271" t="s">
        <v>290</v>
      </c>
      <c r="C3515" s="272" t="s">
        <v>5341</v>
      </c>
      <c r="D3515" s="271" t="s">
        <v>1977</v>
      </c>
      <c r="E3515" s="273">
        <v>35.35</v>
      </c>
    </row>
    <row r="3516" spans="1:5" x14ac:dyDescent="0.2">
      <c r="A3516" s="271">
        <v>4223</v>
      </c>
      <c r="B3516" s="271" t="s">
        <v>290</v>
      </c>
      <c r="C3516" s="272" t="s">
        <v>5342</v>
      </c>
      <c r="D3516" s="271" t="s">
        <v>2092</v>
      </c>
      <c r="E3516" s="273">
        <v>4.4400000000000004</v>
      </c>
    </row>
    <row r="3517" spans="1:5" x14ac:dyDescent="0.2">
      <c r="A3517" s="271">
        <v>37372</v>
      </c>
      <c r="B3517" s="271" t="s">
        <v>290</v>
      </c>
      <c r="C3517" s="272" t="s">
        <v>5343</v>
      </c>
      <c r="D3517" s="271" t="s">
        <v>1924</v>
      </c>
      <c r="E3517" s="273">
        <v>1.43</v>
      </c>
    </row>
    <row r="3518" spans="1:5" x14ac:dyDescent="0.2">
      <c r="A3518" s="271">
        <v>40863</v>
      </c>
      <c r="B3518" s="271" t="s">
        <v>290</v>
      </c>
      <c r="C3518" s="272" t="s">
        <v>5344</v>
      </c>
      <c r="D3518" s="271" t="s">
        <v>1959</v>
      </c>
      <c r="E3518" s="273">
        <v>270.51</v>
      </c>
    </row>
    <row r="3519" spans="1:5" x14ac:dyDescent="0.2">
      <c r="A3519" s="271">
        <v>38475</v>
      </c>
      <c r="B3519" s="271" t="s">
        <v>290</v>
      </c>
      <c r="C3519" s="272" t="s">
        <v>5345</v>
      </c>
      <c r="D3519" s="271" t="s">
        <v>1977</v>
      </c>
      <c r="E3519" s="273">
        <v>59.49</v>
      </c>
    </row>
    <row r="3520" spans="1:5" x14ac:dyDescent="0.2">
      <c r="A3520" s="271">
        <v>38474</v>
      </c>
      <c r="B3520" s="271" t="s">
        <v>290</v>
      </c>
      <c r="C3520" s="272" t="s">
        <v>5346</v>
      </c>
      <c r="D3520" s="271" t="s">
        <v>1977</v>
      </c>
      <c r="E3520" s="273">
        <v>60.32</v>
      </c>
    </row>
    <row r="3521" spans="1:5" x14ac:dyDescent="0.2">
      <c r="A3521" s="271">
        <v>10886</v>
      </c>
      <c r="B3521" s="271" t="s">
        <v>290</v>
      </c>
      <c r="C3521" s="272" t="s">
        <v>5347</v>
      </c>
      <c r="D3521" s="271" t="s">
        <v>1977</v>
      </c>
      <c r="E3521" s="273">
        <v>210.87</v>
      </c>
    </row>
    <row r="3522" spans="1:5" x14ac:dyDescent="0.2">
      <c r="A3522" s="271">
        <v>10888</v>
      </c>
      <c r="B3522" s="271" t="s">
        <v>290</v>
      </c>
      <c r="C3522" s="272" t="s">
        <v>5348</v>
      </c>
      <c r="D3522" s="271" t="s">
        <v>1977</v>
      </c>
      <c r="E3522" s="273">
        <v>667.38</v>
      </c>
    </row>
    <row r="3523" spans="1:5" x14ac:dyDescent="0.2">
      <c r="A3523" s="271">
        <v>10889</v>
      </c>
      <c r="B3523" s="271" t="s">
        <v>290</v>
      </c>
      <c r="C3523" s="272" t="s">
        <v>5349</v>
      </c>
      <c r="D3523" s="271" t="s">
        <v>1977</v>
      </c>
      <c r="E3523" s="273">
        <v>723</v>
      </c>
    </row>
    <row r="3524" spans="1:5" x14ac:dyDescent="0.2">
      <c r="A3524" s="271">
        <v>10890</v>
      </c>
      <c r="B3524" s="271" t="s">
        <v>290</v>
      </c>
      <c r="C3524" s="272" t="s">
        <v>5350</v>
      </c>
      <c r="D3524" s="271" t="s">
        <v>1977</v>
      </c>
      <c r="E3524" s="273">
        <v>333.69</v>
      </c>
    </row>
    <row r="3525" spans="1:5" x14ac:dyDescent="0.2">
      <c r="A3525" s="271">
        <v>10891</v>
      </c>
      <c r="B3525" s="271" t="s">
        <v>290</v>
      </c>
      <c r="C3525" s="272" t="s">
        <v>5351</v>
      </c>
      <c r="D3525" s="271" t="s">
        <v>1977</v>
      </c>
      <c r="E3525" s="273">
        <v>203.92</v>
      </c>
    </row>
    <row r="3526" spans="1:5" x14ac:dyDescent="0.2">
      <c r="A3526" s="271">
        <v>10892</v>
      </c>
      <c r="B3526" s="271" t="s">
        <v>290</v>
      </c>
      <c r="C3526" s="272" t="s">
        <v>5352</v>
      </c>
      <c r="D3526" s="271" t="s">
        <v>1977</v>
      </c>
      <c r="E3526" s="273">
        <v>241</v>
      </c>
    </row>
    <row r="3527" spans="1:5" x14ac:dyDescent="0.2">
      <c r="A3527" s="271">
        <v>20977</v>
      </c>
      <c r="B3527" s="271" t="s">
        <v>290</v>
      </c>
      <c r="C3527" s="272" t="s">
        <v>5353</v>
      </c>
      <c r="D3527" s="271" t="s">
        <v>1977</v>
      </c>
      <c r="E3527" s="273">
        <v>287.33999999999997</v>
      </c>
    </row>
    <row r="3528" spans="1:5" x14ac:dyDescent="0.2">
      <c r="A3528" s="271">
        <v>3073</v>
      </c>
      <c r="B3528" s="271" t="s">
        <v>290</v>
      </c>
      <c r="C3528" s="272" t="s">
        <v>5354</v>
      </c>
      <c r="D3528" s="271" t="s">
        <v>1977</v>
      </c>
      <c r="E3528" s="273"/>
    </row>
    <row r="3529" spans="1:5" x14ac:dyDescent="0.2">
      <c r="A3529" s="271">
        <v>3074</v>
      </c>
      <c r="B3529" s="271" t="s">
        <v>290</v>
      </c>
      <c r="C3529" s="272" t="s">
        <v>5355</v>
      </c>
      <c r="D3529" s="271" t="s">
        <v>1977</v>
      </c>
      <c r="E3529" s="273"/>
    </row>
    <row r="3530" spans="1:5" x14ac:dyDescent="0.2">
      <c r="A3530" s="271">
        <v>3076</v>
      </c>
      <c r="B3530" s="271" t="s">
        <v>290</v>
      </c>
      <c r="C3530" s="272" t="s">
        <v>5356</v>
      </c>
      <c r="D3530" s="271" t="s">
        <v>1977</v>
      </c>
      <c r="E3530" s="273"/>
    </row>
    <row r="3531" spans="1:5" x14ac:dyDescent="0.2">
      <c r="A3531" s="271">
        <v>3075</v>
      </c>
      <c r="B3531" s="271" t="s">
        <v>290</v>
      </c>
      <c r="C3531" s="272" t="s">
        <v>5357</v>
      </c>
      <c r="D3531" s="271" t="s">
        <v>1977</v>
      </c>
      <c r="E3531" s="273"/>
    </row>
    <row r="3532" spans="1:5" x14ac:dyDescent="0.2">
      <c r="A3532" s="271">
        <v>10781</v>
      </c>
      <c r="B3532" s="271" t="s">
        <v>290</v>
      </c>
      <c r="C3532" s="272" t="s">
        <v>5358</v>
      </c>
      <c r="D3532" s="271" t="s">
        <v>1977</v>
      </c>
      <c r="E3532" s="273"/>
    </row>
    <row r="3533" spans="1:5" x14ac:dyDescent="0.2">
      <c r="A3533" s="271">
        <v>11480</v>
      </c>
      <c r="B3533" s="271" t="s">
        <v>290</v>
      </c>
      <c r="C3533" s="272" t="s">
        <v>5359</v>
      </c>
      <c r="D3533" s="271" t="s">
        <v>2368</v>
      </c>
      <c r="E3533" s="273">
        <v>100.34</v>
      </c>
    </row>
    <row r="3534" spans="1:5" x14ac:dyDescent="0.2">
      <c r="A3534" s="271">
        <v>43612</v>
      </c>
      <c r="B3534" s="271" t="s">
        <v>290</v>
      </c>
      <c r="C3534" s="272" t="s">
        <v>5360</v>
      </c>
      <c r="D3534" s="271" t="s">
        <v>2368</v>
      </c>
      <c r="E3534" s="273">
        <v>78.97</v>
      </c>
    </row>
    <row r="3535" spans="1:5" x14ac:dyDescent="0.2">
      <c r="A3535" s="271">
        <v>43613</v>
      </c>
      <c r="B3535" s="271" t="s">
        <v>290</v>
      </c>
      <c r="C3535" s="272" t="s">
        <v>5361</v>
      </c>
      <c r="D3535" s="271" t="s">
        <v>2368</v>
      </c>
      <c r="E3535" s="273">
        <v>65.38</v>
      </c>
    </row>
    <row r="3536" spans="1:5" x14ac:dyDescent="0.2">
      <c r="A3536" s="271">
        <v>11469</v>
      </c>
      <c r="B3536" s="271" t="s">
        <v>290</v>
      </c>
      <c r="C3536" s="272" t="s">
        <v>5362</v>
      </c>
      <c r="D3536" s="271" t="s">
        <v>1977</v>
      </c>
      <c r="E3536" s="273">
        <v>10.71</v>
      </c>
    </row>
    <row r="3537" spans="1:5" x14ac:dyDescent="0.2">
      <c r="A3537" s="271">
        <v>11468</v>
      </c>
      <c r="B3537" s="271" t="s">
        <v>290</v>
      </c>
      <c r="C3537" s="272" t="s">
        <v>5363</v>
      </c>
      <c r="D3537" s="271" t="s">
        <v>1977</v>
      </c>
      <c r="E3537" s="273">
        <v>10.72</v>
      </c>
    </row>
    <row r="3538" spans="1:5" x14ac:dyDescent="0.2">
      <c r="A3538" s="271">
        <v>11484</v>
      </c>
      <c r="B3538" s="271" t="s">
        <v>290</v>
      </c>
      <c r="C3538" s="272" t="s">
        <v>5364</v>
      </c>
      <c r="D3538" s="271" t="s">
        <v>1977</v>
      </c>
      <c r="E3538" s="273">
        <v>47.07</v>
      </c>
    </row>
    <row r="3539" spans="1:5" x14ac:dyDescent="0.2">
      <c r="A3539" s="271">
        <v>38155</v>
      </c>
      <c r="B3539" s="271" t="s">
        <v>290</v>
      </c>
      <c r="C3539" s="272" t="s">
        <v>5365</v>
      </c>
      <c r="D3539" s="271" t="s">
        <v>1977</v>
      </c>
      <c r="E3539" s="273">
        <v>73.08</v>
      </c>
    </row>
    <row r="3540" spans="1:5" x14ac:dyDescent="0.2">
      <c r="A3540" s="271">
        <v>11467</v>
      </c>
      <c r="B3540" s="271" t="s">
        <v>290</v>
      </c>
      <c r="C3540" s="272" t="s">
        <v>5366</v>
      </c>
      <c r="D3540" s="271" t="s">
        <v>1977</v>
      </c>
      <c r="E3540" s="273">
        <v>16.7</v>
      </c>
    </row>
    <row r="3541" spans="1:5" x14ac:dyDescent="0.2">
      <c r="A3541" s="271">
        <v>38153</v>
      </c>
      <c r="B3541" s="271" t="s">
        <v>290</v>
      </c>
      <c r="C3541" s="272" t="s">
        <v>5367</v>
      </c>
      <c r="D3541" s="271" t="s">
        <v>2368</v>
      </c>
      <c r="E3541" s="273">
        <v>42.66</v>
      </c>
    </row>
    <row r="3542" spans="1:5" x14ac:dyDescent="0.2">
      <c r="A3542" s="271">
        <v>43607</v>
      </c>
      <c r="B3542" s="271" t="s">
        <v>290</v>
      </c>
      <c r="C3542" s="272" t="s">
        <v>5368</v>
      </c>
      <c r="D3542" s="271" t="s">
        <v>2368</v>
      </c>
      <c r="E3542" s="273">
        <v>80.680000000000007</v>
      </c>
    </row>
    <row r="3543" spans="1:5" x14ac:dyDescent="0.2">
      <c r="A3543" s="271">
        <v>3080</v>
      </c>
      <c r="B3543" s="271" t="s">
        <v>290</v>
      </c>
      <c r="C3543" s="272" t="s">
        <v>5369</v>
      </c>
      <c r="D3543" s="271" t="s">
        <v>2368</v>
      </c>
      <c r="E3543" s="273">
        <v>54.25</v>
      </c>
    </row>
    <row r="3544" spans="1:5" x14ac:dyDescent="0.2">
      <c r="A3544" s="271">
        <v>3081</v>
      </c>
      <c r="B3544" s="271" t="s">
        <v>290</v>
      </c>
      <c r="C3544" s="272" t="s">
        <v>5370</v>
      </c>
      <c r="D3544" s="271" t="s">
        <v>2368</v>
      </c>
      <c r="E3544" s="273">
        <v>107.33</v>
      </c>
    </row>
    <row r="3545" spans="1:5" x14ac:dyDescent="0.2">
      <c r="A3545" s="271">
        <v>3090</v>
      </c>
      <c r="B3545" s="271" t="s">
        <v>290</v>
      </c>
      <c r="C3545" s="272" t="s">
        <v>5371</v>
      </c>
      <c r="D3545" s="271" t="s">
        <v>2368</v>
      </c>
      <c r="E3545" s="273">
        <v>48.42</v>
      </c>
    </row>
    <row r="3546" spans="1:5" x14ac:dyDescent="0.2">
      <c r="A3546" s="271">
        <v>43611</v>
      </c>
      <c r="B3546" s="271" t="s">
        <v>290</v>
      </c>
      <c r="C3546" s="272" t="s">
        <v>5372</v>
      </c>
      <c r="D3546" s="271" t="s">
        <v>2368</v>
      </c>
      <c r="E3546" s="273">
        <v>80.349999999999994</v>
      </c>
    </row>
    <row r="3547" spans="1:5" x14ac:dyDescent="0.2">
      <c r="A3547" s="271">
        <v>3103</v>
      </c>
      <c r="B3547" s="271" t="s">
        <v>290</v>
      </c>
      <c r="C3547" s="272" t="s">
        <v>5373</v>
      </c>
      <c r="D3547" s="271" t="s">
        <v>1977</v>
      </c>
      <c r="E3547" s="273">
        <v>40.15</v>
      </c>
    </row>
    <row r="3548" spans="1:5" x14ac:dyDescent="0.2">
      <c r="A3548" s="271">
        <v>3097</v>
      </c>
      <c r="B3548" s="271" t="s">
        <v>290</v>
      </c>
      <c r="C3548" s="272" t="s">
        <v>5374</v>
      </c>
      <c r="D3548" s="271" t="s">
        <v>2368</v>
      </c>
      <c r="E3548" s="273">
        <v>60.74</v>
      </c>
    </row>
    <row r="3549" spans="1:5" x14ac:dyDescent="0.2">
      <c r="A3549" s="271">
        <v>3099</v>
      </c>
      <c r="B3549" s="271" t="s">
        <v>290</v>
      </c>
      <c r="C3549" s="272" t="s">
        <v>5375</v>
      </c>
      <c r="D3549" s="271" t="s">
        <v>2368</v>
      </c>
      <c r="E3549" s="273">
        <v>97.26</v>
      </c>
    </row>
    <row r="3550" spans="1:5" x14ac:dyDescent="0.2">
      <c r="A3550" s="271">
        <v>38151</v>
      </c>
      <c r="B3550" s="271" t="s">
        <v>290</v>
      </c>
      <c r="C3550" s="272" t="s">
        <v>5376</v>
      </c>
      <c r="D3550" s="271" t="s">
        <v>2368</v>
      </c>
      <c r="E3550" s="273">
        <v>70.510000000000005</v>
      </c>
    </row>
    <row r="3551" spans="1:5" x14ac:dyDescent="0.2">
      <c r="A3551" s="271">
        <v>38152</v>
      </c>
      <c r="B3551" s="271" t="s">
        <v>290</v>
      </c>
      <c r="C3551" s="272" t="s">
        <v>5377</v>
      </c>
      <c r="D3551" s="271" t="s">
        <v>2368</v>
      </c>
      <c r="E3551" s="273">
        <v>113.74</v>
      </c>
    </row>
    <row r="3552" spans="1:5" x14ac:dyDescent="0.2">
      <c r="A3552" s="271">
        <v>43610</v>
      </c>
      <c r="B3552" s="271" t="s">
        <v>290</v>
      </c>
      <c r="C3552" s="272" t="s">
        <v>5378</v>
      </c>
      <c r="D3552" s="271" t="s">
        <v>2368</v>
      </c>
      <c r="E3552" s="273">
        <v>60.27</v>
      </c>
    </row>
    <row r="3553" spans="1:5" x14ac:dyDescent="0.2">
      <c r="A3553" s="271">
        <v>3093</v>
      </c>
      <c r="B3553" s="271" t="s">
        <v>290</v>
      </c>
      <c r="C3553" s="272" t="s">
        <v>5379</v>
      </c>
      <c r="D3553" s="271" t="s">
        <v>2368</v>
      </c>
      <c r="E3553" s="273">
        <v>97.26</v>
      </c>
    </row>
    <row r="3554" spans="1:5" x14ac:dyDescent="0.2">
      <c r="A3554" s="271">
        <v>38165</v>
      </c>
      <c r="B3554" s="271" t="s">
        <v>290</v>
      </c>
      <c r="C3554" s="272" t="s">
        <v>5380</v>
      </c>
      <c r="D3554" s="271" t="s">
        <v>2368</v>
      </c>
      <c r="E3554" s="273">
        <v>67.180000000000007</v>
      </c>
    </row>
    <row r="3555" spans="1:5" x14ac:dyDescent="0.2">
      <c r="A3555" s="271">
        <v>38177</v>
      </c>
      <c r="B3555" s="271" t="s">
        <v>290</v>
      </c>
      <c r="C3555" s="272" t="s">
        <v>5381</v>
      </c>
      <c r="D3555" s="271" t="s">
        <v>1977</v>
      </c>
      <c r="E3555" s="273">
        <v>19.96</v>
      </c>
    </row>
    <row r="3556" spans="1:5" x14ac:dyDescent="0.2">
      <c r="A3556" s="271">
        <v>11458</v>
      </c>
      <c r="B3556" s="271" t="s">
        <v>290</v>
      </c>
      <c r="C3556" s="272" t="s">
        <v>5382</v>
      </c>
      <c r="D3556" s="271" t="s">
        <v>1977</v>
      </c>
      <c r="E3556" s="273">
        <v>23.83</v>
      </c>
    </row>
    <row r="3557" spans="1:5" x14ac:dyDescent="0.2">
      <c r="A3557" s="271">
        <v>3108</v>
      </c>
      <c r="B3557" s="271" t="s">
        <v>290</v>
      </c>
      <c r="C3557" s="272" t="s">
        <v>5383</v>
      </c>
      <c r="D3557" s="271" t="s">
        <v>1977</v>
      </c>
      <c r="E3557" s="273">
        <v>101.31</v>
      </c>
    </row>
    <row r="3558" spans="1:5" x14ac:dyDescent="0.2">
      <c r="A3558" s="271">
        <v>3105</v>
      </c>
      <c r="B3558" s="271" t="s">
        <v>290</v>
      </c>
      <c r="C3558" s="272" t="s">
        <v>5384</v>
      </c>
      <c r="D3558" s="271" t="s">
        <v>1977</v>
      </c>
      <c r="E3558" s="273">
        <v>132.5</v>
      </c>
    </row>
    <row r="3559" spans="1:5" x14ac:dyDescent="0.2">
      <c r="A3559" s="271">
        <v>38178</v>
      </c>
      <c r="B3559" s="271" t="s">
        <v>290</v>
      </c>
      <c r="C3559" s="272" t="s">
        <v>5385</v>
      </c>
      <c r="D3559" s="271" t="s">
        <v>1977</v>
      </c>
      <c r="E3559" s="273">
        <v>21.96</v>
      </c>
    </row>
    <row r="3560" spans="1:5" x14ac:dyDescent="0.2">
      <c r="A3560" s="271">
        <v>43575</v>
      </c>
      <c r="B3560" s="271" t="s">
        <v>290</v>
      </c>
      <c r="C3560" s="272" t="s">
        <v>5386</v>
      </c>
      <c r="D3560" s="271" t="s">
        <v>1977</v>
      </c>
      <c r="E3560" s="273">
        <v>47.59</v>
      </c>
    </row>
    <row r="3561" spans="1:5" x14ac:dyDescent="0.2">
      <c r="A3561" s="271">
        <v>43577</v>
      </c>
      <c r="B3561" s="271" t="s">
        <v>290</v>
      </c>
      <c r="C3561" s="272" t="s">
        <v>5387</v>
      </c>
      <c r="D3561" s="271" t="s">
        <v>1977</v>
      </c>
      <c r="E3561" s="273">
        <v>82.73</v>
      </c>
    </row>
    <row r="3562" spans="1:5" x14ac:dyDescent="0.2">
      <c r="A3562" s="271">
        <v>43458</v>
      </c>
      <c r="B3562" s="271" t="s">
        <v>290</v>
      </c>
      <c r="C3562" s="272" t="s">
        <v>5388</v>
      </c>
      <c r="D3562" s="271" t="s">
        <v>1924</v>
      </c>
      <c r="E3562" s="273">
        <v>0.06</v>
      </c>
    </row>
    <row r="3563" spans="1:5" x14ac:dyDescent="0.2">
      <c r="A3563" s="271">
        <v>43470</v>
      </c>
      <c r="B3563" s="271" t="s">
        <v>290</v>
      </c>
      <c r="C3563" s="272" t="s">
        <v>5389</v>
      </c>
      <c r="D3563" s="271" t="s">
        <v>1959</v>
      </c>
      <c r="E3563" s="273">
        <v>11.14</v>
      </c>
    </row>
    <row r="3564" spans="1:5" x14ac:dyDescent="0.2">
      <c r="A3564" s="271">
        <v>43459</v>
      </c>
      <c r="B3564" s="271" t="s">
        <v>290</v>
      </c>
      <c r="C3564" s="272" t="s">
        <v>5390</v>
      </c>
      <c r="D3564" s="271" t="s">
        <v>1924</v>
      </c>
      <c r="E3564" s="273">
        <v>0.44</v>
      </c>
    </row>
    <row r="3565" spans="1:5" x14ac:dyDescent="0.2">
      <c r="A3565" s="271">
        <v>43471</v>
      </c>
      <c r="B3565" s="271" t="s">
        <v>290</v>
      </c>
      <c r="C3565" s="272" t="s">
        <v>5391</v>
      </c>
      <c r="D3565" s="271" t="s">
        <v>1959</v>
      </c>
      <c r="E3565" s="273">
        <v>82.31</v>
      </c>
    </row>
    <row r="3566" spans="1:5" x14ac:dyDescent="0.2">
      <c r="A3566" s="271">
        <v>43460</v>
      </c>
      <c r="B3566" s="271" t="s">
        <v>290</v>
      </c>
      <c r="C3566" s="272" t="s">
        <v>5392</v>
      </c>
      <c r="D3566" s="271" t="s">
        <v>1924</v>
      </c>
      <c r="E3566" s="273">
        <v>0.86</v>
      </c>
    </row>
    <row r="3567" spans="1:5" x14ac:dyDescent="0.2">
      <c r="A3567" s="271">
        <v>43472</v>
      </c>
      <c r="B3567" s="271" t="s">
        <v>290</v>
      </c>
      <c r="C3567" s="272" t="s">
        <v>5393</v>
      </c>
      <c r="D3567" s="271" t="s">
        <v>1959</v>
      </c>
      <c r="E3567" s="273">
        <v>161.72999999999999</v>
      </c>
    </row>
    <row r="3568" spans="1:5" x14ac:dyDescent="0.2">
      <c r="A3568" s="271">
        <v>43461</v>
      </c>
      <c r="B3568" s="271" t="s">
        <v>290</v>
      </c>
      <c r="C3568" s="272" t="s">
        <v>5394</v>
      </c>
      <c r="D3568" s="271" t="s">
        <v>1924</v>
      </c>
      <c r="E3568" s="273">
        <v>0.31</v>
      </c>
    </row>
    <row r="3569" spans="1:5" x14ac:dyDescent="0.2">
      <c r="A3569" s="271">
        <v>43473</v>
      </c>
      <c r="B3569" s="271" t="s">
        <v>290</v>
      </c>
      <c r="C3569" s="272" t="s">
        <v>5395</v>
      </c>
      <c r="D3569" s="271" t="s">
        <v>1959</v>
      </c>
      <c r="E3569" s="273">
        <v>59.01</v>
      </c>
    </row>
    <row r="3570" spans="1:5" x14ac:dyDescent="0.2">
      <c r="A3570" s="271">
        <v>43463</v>
      </c>
      <c r="B3570" s="271" t="s">
        <v>290</v>
      </c>
      <c r="C3570" s="272" t="s">
        <v>5396</v>
      </c>
      <c r="D3570" s="271" t="s">
        <v>1924</v>
      </c>
      <c r="E3570" s="273">
        <v>0.08</v>
      </c>
    </row>
    <row r="3571" spans="1:5" x14ac:dyDescent="0.2">
      <c r="A3571" s="271">
        <v>43475</v>
      </c>
      <c r="B3571" s="271" t="s">
        <v>290</v>
      </c>
      <c r="C3571" s="272" t="s">
        <v>5397</v>
      </c>
      <c r="D3571" s="271" t="s">
        <v>1959</v>
      </c>
      <c r="E3571" s="273">
        <v>15.46</v>
      </c>
    </row>
    <row r="3572" spans="1:5" x14ac:dyDescent="0.2">
      <c r="A3572" s="271">
        <v>43462</v>
      </c>
      <c r="B3572" s="271" t="s">
        <v>290</v>
      </c>
      <c r="C3572" s="272" t="s">
        <v>5398</v>
      </c>
      <c r="D3572" s="271" t="s">
        <v>1924</v>
      </c>
      <c r="E3572" s="273">
        <v>0.01</v>
      </c>
    </row>
    <row r="3573" spans="1:5" x14ac:dyDescent="0.2">
      <c r="A3573" s="271">
        <v>43474</v>
      </c>
      <c r="B3573" s="271" t="s">
        <v>290</v>
      </c>
      <c r="C3573" s="272" t="s">
        <v>5399</v>
      </c>
      <c r="D3573" s="271" t="s">
        <v>1959</v>
      </c>
      <c r="E3573" s="273">
        <v>2.35</v>
      </c>
    </row>
    <row r="3574" spans="1:5" x14ac:dyDescent="0.2">
      <c r="A3574" s="271">
        <v>43464</v>
      </c>
      <c r="B3574" s="271" t="s">
        <v>290</v>
      </c>
      <c r="C3574" s="272" t="s">
        <v>5400</v>
      </c>
      <c r="D3574" s="271" t="s">
        <v>1924</v>
      </c>
      <c r="E3574" s="273">
        <v>0.01</v>
      </c>
    </row>
    <row r="3575" spans="1:5" x14ac:dyDescent="0.2">
      <c r="A3575" s="271">
        <v>43476</v>
      </c>
      <c r="B3575" s="271" t="s">
        <v>290</v>
      </c>
      <c r="C3575" s="272" t="s">
        <v>5401</v>
      </c>
      <c r="D3575" s="271" t="s">
        <v>1959</v>
      </c>
      <c r="E3575" s="273">
        <v>0.01</v>
      </c>
    </row>
    <row r="3576" spans="1:5" x14ac:dyDescent="0.2">
      <c r="A3576" s="271">
        <v>43465</v>
      </c>
      <c r="B3576" s="271" t="s">
        <v>290</v>
      </c>
      <c r="C3576" s="272" t="s">
        <v>5402</v>
      </c>
      <c r="D3576" s="271" t="s">
        <v>1924</v>
      </c>
      <c r="E3576" s="273">
        <v>0.78</v>
      </c>
    </row>
    <row r="3577" spans="1:5" x14ac:dyDescent="0.2">
      <c r="A3577" s="271">
        <v>43477</v>
      </c>
      <c r="B3577" s="271" t="s">
        <v>290</v>
      </c>
      <c r="C3577" s="272" t="s">
        <v>5403</v>
      </c>
      <c r="D3577" s="271" t="s">
        <v>1959</v>
      </c>
      <c r="E3577" s="273">
        <v>147.87</v>
      </c>
    </row>
    <row r="3578" spans="1:5" x14ac:dyDescent="0.2">
      <c r="A3578" s="271">
        <v>43466</v>
      </c>
      <c r="B3578" s="271" t="s">
        <v>290</v>
      </c>
      <c r="C3578" s="272" t="s">
        <v>5404</v>
      </c>
      <c r="D3578" s="271" t="s">
        <v>1924</v>
      </c>
      <c r="E3578" s="273">
        <v>2.0499999999999998</v>
      </c>
    </row>
    <row r="3579" spans="1:5" x14ac:dyDescent="0.2">
      <c r="A3579" s="271">
        <v>43478</v>
      </c>
      <c r="B3579" s="271" t="s">
        <v>290</v>
      </c>
      <c r="C3579" s="272" t="s">
        <v>5405</v>
      </c>
      <c r="D3579" s="271" t="s">
        <v>1959</v>
      </c>
      <c r="E3579" s="273">
        <v>387.36</v>
      </c>
    </row>
    <row r="3580" spans="1:5" x14ac:dyDescent="0.2">
      <c r="A3580" s="271">
        <v>43467</v>
      </c>
      <c r="B3580" s="271" t="s">
        <v>290</v>
      </c>
      <c r="C3580" s="272" t="s">
        <v>5406</v>
      </c>
      <c r="D3580" s="271" t="s">
        <v>1924</v>
      </c>
      <c r="E3580" s="273">
        <v>0.61</v>
      </c>
    </row>
    <row r="3581" spans="1:5" x14ac:dyDescent="0.2">
      <c r="A3581" s="271">
        <v>43479</v>
      </c>
      <c r="B3581" s="271" t="s">
        <v>290</v>
      </c>
      <c r="C3581" s="272" t="s">
        <v>5407</v>
      </c>
      <c r="D3581" s="271" t="s">
        <v>1959</v>
      </c>
      <c r="E3581" s="273">
        <v>114.77</v>
      </c>
    </row>
    <row r="3582" spans="1:5" x14ac:dyDescent="0.2">
      <c r="A3582" s="271">
        <v>43468</v>
      </c>
      <c r="B3582" s="271" t="s">
        <v>290</v>
      </c>
      <c r="C3582" s="272" t="s">
        <v>5408</v>
      </c>
      <c r="D3582" s="271" t="s">
        <v>1924</v>
      </c>
      <c r="E3582" s="273">
        <v>1.21</v>
      </c>
    </row>
    <row r="3583" spans="1:5" x14ac:dyDescent="0.2">
      <c r="A3583" s="271">
        <v>43480</v>
      </c>
      <c r="B3583" s="271" t="s">
        <v>290</v>
      </c>
      <c r="C3583" s="272" t="s">
        <v>5409</v>
      </c>
      <c r="D3583" s="271" t="s">
        <v>1959</v>
      </c>
      <c r="E3583" s="273">
        <v>228.92</v>
      </c>
    </row>
    <row r="3584" spans="1:5" x14ac:dyDescent="0.2">
      <c r="A3584" s="271">
        <v>43469</v>
      </c>
      <c r="B3584" s="271" t="s">
        <v>290</v>
      </c>
      <c r="C3584" s="272" t="s">
        <v>5410</v>
      </c>
      <c r="D3584" s="271" t="s">
        <v>1924</v>
      </c>
      <c r="E3584" s="273">
        <v>0.05</v>
      </c>
    </row>
    <row r="3585" spans="1:5" x14ac:dyDescent="0.2">
      <c r="A3585" s="271">
        <v>43481</v>
      </c>
      <c r="B3585" s="271" t="s">
        <v>290</v>
      </c>
      <c r="C3585" s="272" t="s">
        <v>5411</v>
      </c>
      <c r="D3585" s="271" t="s">
        <v>1959</v>
      </c>
      <c r="E3585" s="273">
        <v>9.89</v>
      </c>
    </row>
    <row r="3586" spans="1:5" x14ac:dyDescent="0.2">
      <c r="A3586" s="271">
        <v>45204</v>
      </c>
      <c r="B3586" s="271" t="s">
        <v>290</v>
      </c>
      <c r="C3586" s="272" t="s">
        <v>5412</v>
      </c>
      <c r="D3586" s="271" t="s">
        <v>1977</v>
      </c>
      <c r="E3586" s="273">
        <v>44.02</v>
      </c>
    </row>
    <row r="3587" spans="1:5" x14ac:dyDescent="0.2">
      <c r="A3587" s="271">
        <v>3119</v>
      </c>
      <c r="B3587" s="271" t="s">
        <v>290</v>
      </c>
      <c r="C3587" s="272" t="s">
        <v>5413</v>
      </c>
      <c r="D3587" s="271" t="s">
        <v>1977</v>
      </c>
      <c r="E3587" s="273">
        <v>2.58</v>
      </c>
    </row>
    <row r="3588" spans="1:5" x14ac:dyDescent="0.2">
      <c r="A3588" s="271">
        <v>3122</v>
      </c>
      <c r="B3588" s="271" t="s">
        <v>290</v>
      </c>
      <c r="C3588" s="272" t="s">
        <v>5414</v>
      </c>
      <c r="D3588" s="271" t="s">
        <v>1977</v>
      </c>
      <c r="E3588" s="273">
        <v>5.25</v>
      </c>
    </row>
    <row r="3589" spans="1:5" x14ac:dyDescent="0.2">
      <c r="A3589" s="271">
        <v>3121</v>
      </c>
      <c r="B3589" s="271" t="s">
        <v>290</v>
      </c>
      <c r="C3589" s="272" t="s">
        <v>5415</v>
      </c>
      <c r="D3589" s="271" t="s">
        <v>1977</v>
      </c>
      <c r="E3589" s="273">
        <v>5.95</v>
      </c>
    </row>
    <row r="3590" spans="1:5" x14ac:dyDescent="0.2">
      <c r="A3590" s="271">
        <v>3120</v>
      </c>
      <c r="B3590" s="271" t="s">
        <v>290</v>
      </c>
      <c r="C3590" s="272" t="s">
        <v>5416</v>
      </c>
      <c r="D3590" s="271" t="s">
        <v>1977</v>
      </c>
      <c r="E3590" s="273">
        <v>11.28</v>
      </c>
    </row>
    <row r="3591" spans="1:5" x14ac:dyDescent="0.2">
      <c r="A3591" s="271">
        <v>11455</v>
      </c>
      <c r="B3591" s="271" t="s">
        <v>290</v>
      </c>
      <c r="C3591" s="272" t="s">
        <v>5417</v>
      </c>
      <c r="D3591" s="271" t="s">
        <v>1977</v>
      </c>
      <c r="E3591" s="273">
        <v>16.309999999999999</v>
      </c>
    </row>
    <row r="3592" spans="1:5" x14ac:dyDescent="0.2">
      <c r="A3592" s="271">
        <v>11456</v>
      </c>
      <c r="B3592" s="271" t="s">
        <v>290</v>
      </c>
      <c r="C3592" s="272" t="s">
        <v>5418</v>
      </c>
      <c r="D3592" s="271" t="s">
        <v>1977</v>
      </c>
      <c r="E3592" s="273">
        <v>19.5</v>
      </c>
    </row>
    <row r="3593" spans="1:5" x14ac:dyDescent="0.2">
      <c r="A3593" s="271">
        <v>3107</v>
      </c>
      <c r="B3593" s="271" t="s">
        <v>290</v>
      </c>
      <c r="C3593" s="272" t="s">
        <v>5419</v>
      </c>
      <c r="D3593" s="271" t="s">
        <v>1977</v>
      </c>
      <c r="E3593" s="273">
        <v>8.2200000000000006</v>
      </c>
    </row>
    <row r="3594" spans="1:5" x14ac:dyDescent="0.2">
      <c r="A3594" s="271">
        <v>43583</v>
      </c>
      <c r="B3594" s="271" t="s">
        <v>290</v>
      </c>
      <c r="C3594" s="272" t="s">
        <v>5420</v>
      </c>
      <c r="D3594" s="271" t="s">
        <v>1977</v>
      </c>
      <c r="E3594" s="273">
        <v>9.2799999999999994</v>
      </c>
    </row>
    <row r="3595" spans="1:5" x14ac:dyDescent="0.2">
      <c r="A3595" s="271">
        <v>43586</v>
      </c>
      <c r="B3595" s="271" t="s">
        <v>290</v>
      </c>
      <c r="C3595" s="272" t="s">
        <v>5421</v>
      </c>
      <c r="D3595" s="271" t="s">
        <v>1977</v>
      </c>
      <c r="E3595" s="273">
        <v>9.51</v>
      </c>
    </row>
    <row r="3596" spans="1:5" x14ac:dyDescent="0.2">
      <c r="A3596" s="271">
        <v>11461</v>
      </c>
      <c r="B3596" s="271" t="s">
        <v>290</v>
      </c>
      <c r="C3596" s="272" t="s">
        <v>5422</v>
      </c>
      <c r="D3596" s="271" t="s">
        <v>1977</v>
      </c>
      <c r="E3596" s="273">
        <v>10.36</v>
      </c>
    </row>
    <row r="3597" spans="1:5" x14ac:dyDescent="0.2">
      <c r="A3597" s="271">
        <v>43587</v>
      </c>
      <c r="B3597" s="271" t="s">
        <v>290</v>
      </c>
      <c r="C3597" s="272" t="s">
        <v>5423</v>
      </c>
      <c r="D3597" s="271" t="s">
        <v>1977</v>
      </c>
      <c r="E3597" s="273">
        <v>11.95</v>
      </c>
    </row>
    <row r="3598" spans="1:5" x14ac:dyDescent="0.2">
      <c r="A3598" s="271">
        <v>3106</v>
      </c>
      <c r="B3598" s="271" t="s">
        <v>290</v>
      </c>
      <c r="C3598" s="272" t="s">
        <v>5424</v>
      </c>
      <c r="D3598" s="271" t="s">
        <v>1977</v>
      </c>
      <c r="E3598" s="273">
        <v>15.17</v>
      </c>
    </row>
    <row r="3599" spans="1:5" x14ac:dyDescent="0.2">
      <c r="A3599" s="271">
        <v>44539</v>
      </c>
      <c r="B3599" s="271" t="s">
        <v>290</v>
      </c>
      <c r="C3599" s="272" t="s">
        <v>5425</v>
      </c>
      <c r="D3599" s="271" t="s">
        <v>1982</v>
      </c>
      <c r="E3599" s="273">
        <v>2.72</v>
      </c>
    </row>
    <row r="3600" spans="1:5" x14ac:dyDescent="0.2">
      <c r="A3600" s="271">
        <v>3123</v>
      </c>
      <c r="B3600" s="271" t="s">
        <v>290</v>
      </c>
      <c r="C3600" s="272" t="s">
        <v>5426</v>
      </c>
      <c r="D3600" s="271" t="s">
        <v>1982</v>
      </c>
      <c r="E3600" s="273">
        <v>2.54</v>
      </c>
    </row>
    <row r="3601" spans="1:5" x14ac:dyDescent="0.2">
      <c r="A3601" s="271">
        <v>38125</v>
      </c>
      <c r="B3601" s="271" t="s">
        <v>290</v>
      </c>
      <c r="C3601" s="272" t="s">
        <v>5427</v>
      </c>
      <c r="D3601" s="271" t="s">
        <v>1982</v>
      </c>
      <c r="E3601" s="273">
        <v>1.5</v>
      </c>
    </row>
    <row r="3602" spans="1:5" x14ac:dyDescent="0.2">
      <c r="A3602" s="271">
        <v>39014</v>
      </c>
      <c r="B3602" s="271" t="s">
        <v>290</v>
      </c>
      <c r="C3602" s="272" t="s">
        <v>5428</v>
      </c>
      <c r="D3602" s="271" t="s">
        <v>1982</v>
      </c>
      <c r="E3602" s="273"/>
    </row>
    <row r="3603" spans="1:5" x14ac:dyDescent="0.2">
      <c r="A3603" s="271">
        <v>39365</v>
      </c>
      <c r="B3603" s="271" t="s">
        <v>290</v>
      </c>
      <c r="C3603" s="272" t="s">
        <v>5429</v>
      </c>
      <c r="D3603" s="271" t="s">
        <v>1977</v>
      </c>
      <c r="E3603" s="273">
        <v>1974.57</v>
      </c>
    </row>
    <row r="3604" spans="1:5" x14ac:dyDescent="0.2">
      <c r="A3604" s="271">
        <v>39366</v>
      </c>
      <c r="B3604" s="271" t="s">
        <v>290</v>
      </c>
      <c r="C3604" s="272" t="s">
        <v>5430</v>
      </c>
      <c r="D3604" s="271" t="s">
        <v>1977</v>
      </c>
      <c r="E3604" s="273">
        <v>2995.74</v>
      </c>
    </row>
    <row r="3605" spans="1:5" x14ac:dyDescent="0.2">
      <c r="A3605" s="271">
        <v>39367</v>
      </c>
      <c r="B3605" s="271" t="s">
        <v>290</v>
      </c>
      <c r="C3605" s="272" t="s">
        <v>5431</v>
      </c>
      <c r="D3605" s="271" t="s">
        <v>1977</v>
      </c>
      <c r="E3605" s="273">
        <v>5133</v>
      </c>
    </row>
    <row r="3606" spans="1:5" x14ac:dyDescent="0.2">
      <c r="A3606" s="271">
        <v>45263</v>
      </c>
      <c r="B3606" s="271" t="s">
        <v>290</v>
      </c>
      <c r="C3606" s="272" t="s">
        <v>5432</v>
      </c>
      <c r="D3606" s="271" t="s">
        <v>1977</v>
      </c>
      <c r="E3606" s="273">
        <v>16.420000000000002</v>
      </c>
    </row>
    <row r="3607" spans="1:5" x14ac:dyDescent="0.2">
      <c r="A3607" s="271">
        <v>37394</v>
      </c>
      <c r="B3607" s="271" t="s">
        <v>290</v>
      </c>
      <c r="C3607" s="272" t="s">
        <v>5433</v>
      </c>
      <c r="D3607" s="271" t="s">
        <v>5434</v>
      </c>
      <c r="E3607" s="273"/>
    </row>
    <row r="3608" spans="1:5" x14ac:dyDescent="0.2">
      <c r="A3608" s="271">
        <v>14146</v>
      </c>
      <c r="B3608" s="271" t="s">
        <v>290</v>
      </c>
      <c r="C3608" s="272" t="s">
        <v>5435</v>
      </c>
      <c r="D3608" s="271" t="s">
        <v>5434</v>
      </c>
      <c r="E3608" s="273"/>
    </row>
    <row r="3609" spans="1:5" x14ac:dyDescent="0.2">
      <c r="A3609" s="271">
        <v>938</v>
      </c>
      <c r="B3609" s="271" t="s">
        <v>290</v>
      </c>
      <c r="C3609" s="272" t="s">
        <v>5436</v>
      </c>
      <c r="D3609" s="271" t="s">
        <v>2014</v>
      </c>
      <c r="E3609" s="273">
        <v>1.65</v>
      </c>
    </row>
    <row r="3610" spans="1:5" x14ac:dyDescent="0.2">
      <c r="A3610" s="271">
        <v>937</v>
      </c>
      <c r="B3610" s="271" t="s">
        <v>290</v>
      </c>
      <c r="C3610" s="272" t="s">
        <v>5437</v>
      </c>
      <c r="D3610" s="271" t="s">
        <v>2014</v>
      </c>
      <c r="E3610" s="273">
        <v>9.6300000000000008</v>
      </c>
    </row>
    <row r="3611" spans="1:5" x14ac:dyDescent="0.2">
      <c r="A3611" s="271">
        <v>939</v>
      </c>
      <c r="B3611" s="271" t="s">
        <v>290</v>
      </c>
      <c r="C3611" s="272" t="s">
        <v>5438</v>
      </c>
      <c r="D3611" s="271" t="s">
        <v>2014</v>
      </c>
      <c r="E3611" s="273">
        <v>2.67</v>
      </c>
    </row>
    <row r="3612" spans="1:5" x14ac:dyDescent="0.2">
      <c r="A3612" s="271">
        <v>944</v>
      </c>
      <c r="B3612" s="271" t="s">
        <v>290</v>
      </c>
      <c r="C3612" s="272" t="s">
        <v>5439</v>
      </c>
      <c r="D3612" s="271" t="s">
        <v>2014</v>
      </c>
      <c r="E3612" s="273">
        <v>4.22</v>
      </c>
    </row>
    <row r="3613" spans="1:5" x14ac:dyDescent="0.2">
      <c r="A3613" s="271">
        <v>940</v>
      </c>
      <c r="B3613" s="271" t="s">
        <v>290</v>
      </c>
      <c r="C3613" s="272" t="s">
        <v>5440</v>
      </c>
      <c r="D3613" s="271" t="s">
        <v>2014</v>
      </c>
      <c r="E3613" s="273">
        <v>6.1</v>
      </c>
    </row>
    <row r="3614" spans="1:5" x14ac:dyDescent="0.2">
      <c r="A3614" s="271">
        <v>44397</v>
      </c>
      <c r="B3614" s="271" t="s">
        <v>290</v>
      </c>
      <c r="C3614" s="272" t="s">
        <v>5441</v>
      </c>
      <c r="D3614" s="271" t="s">
        <v>2014</v>
      </c>
      <c r="E3614" s="273">
        <v>4.46</v>
      </c>
    </row>
    <row r="3615" spans="1:5" x14ac:dyDescent="0.2">
      <c r="A3615" s="271">
        <v>406</v>
      </c>
      <c r="B3615" s="271" t="s">
        <v>290</v>
      </c>
      <c r="C3615" s="272" t="s">
        <v>5442</v>
      </c>
      <c r="D3615" s="271" t="s">
        <v>1977</v>
      </c>
      <c r="E3615" s="273">
        <v>98.2</v>
      </c>
    </row>
    <row r="3616" spans="1:5" x14ac:dyDescent="0.2">
      <c r="A3616" s="271">
        <v>42529</v>
      </c>
      <c r="B3616" s="271" t="s">
        <v>290</v>
      </c>
      <c r="C3616" s="272" t="s">
        <v>5443</v>
      </c>
      <c r="D3616" s="271" t="s">
        <v>2014</v>
      </c>
      <c r="E3616" s="273">
        <v>0.93</v>
      </c>
    </row>
    <row r="3617" spans="1:5" x14ac:dyDescent="0.2">
      <c r="A3617" s="271">
        <v>39634</v>
      </c>
      <c r="B3617" s="271" t="s">
        <v>290</v>
      </c>
      <c r="C3617" s="272" t="s">
        <v>5444</v>
      </c>
      <c r="D3617" s="271" t="s">
        <v>2014</v>
      </c>
      <c r="E3617" s="273">
        <v>9.25</v>
      </c>
    </row>
    <row r="3618" spans="1:5" x14ac:dyDescent="0.2">
      <c r="A3618" s="271">
        <v>39701</v>
      </c>
      <c r="B3618" s="271" t="s">
        <v>290</v>
      </c>
      <c r="C3618" s="272" t="s">
        <v>5445</v>
      </c>
      <c r="D3618" s="271" t="s">
        <v>1977</v>
      </c>
      <c r="E3618" s="273">
        <v>101.61</v>
      </c>
    </row>
    <row r="3619" spans="1:5" x14ac:dyDescent="0.2">
      <c r="A3619" s="271">
        <v>12815</v>
      </c>
      <c r="B3619" s="271" t="s">
        <v>290</v>
      </c>
      <c r="C3619" s="272" t="s">
        <v>5446</v>
      </c>
      <c r="D3619" s="271" t="s">
        <v>1977</v>
      </c>
      <c r="E3619" s="273">
        <v>12.82</v>
      </c>
    </row>
    <row r="3620" spans="1:5" x14ac:dyDescent="0.2">
      <c r="A3620" s="271">
        <v>39431</v>
      </c>
      <c r="B3620" s="271" t="s">
        <v>290</v>
      </c>
      <c r="C3620" s="272" t="s">
        <v>5447</v>
      </c>
      <c r="D3620" s="271" t="s">
        <v>2014</v>
      </c>
      <c r="E3620" s="273">
        <v>0.31</v>
      </c>
    </row>
    <row r="3621" spans="1:5" x14ac:dyDescent="0.2">
      <c r="A3621" s="271">
        <v>39432</v>
      </c>
      <c r="B3621" s="271" t="s">
        <v>290</v>
      </c>
      <c r="C3621" s="272" t="s">
        <v>5448</v>
      </c>
      <c r="D3621" s="271" t="s">
        <v>2014</v>
      </c>
      <c r="E3621" s="273">
        <v>2.76</v>
      </c>
    </row>
    <row r="3622" spans="1:5" x14ac:dyDescent="0.2">
      <c r="A3622" s="271">
        <v>20111</v>
      </c>
      <c r="B3622" s="271" t="s">
        <v>290</v>
      </c>
      <c r="C3622" s="272" t="s">
        <v>5449</v>
      </c>
      <c r="D3622" s="271" t="s">
        <v>1977</v>
      </c>
      <c r="E3622" s="273">
        <v>11.45</v>
      </c>
    </row>
    <row r="3623" spans="1:5" x14ac:dyDescent="0.2">
      <c r="A3623" s="271">
        <v>21127</v>
      </c>
      <c r="B3623" s="271" t="s">
        <v>290</v>
      </c>
      <c r="C3623" s="272" t="s">
        <v>5450</v>
      </c>
      <c r="D3623" s="271" t="s">
        <v>1977</v>
      </c>
      <c r="E3623" s="273">
        <v>4.33</v>
      </c>
    </row>
    <row r="3624" spans="1:5" x14ac:dyDescent="0.2">
      <c r="A3624" s="271">
        <v>404</v>
      </c>
      <c r="B3624" s="271" t="s">
        <v>290</v>
      </c>
      <c r="C3624" s="272" t="s">
        <v>5451</v>
      </c>
      <c r="D3624" s="271" t="s">
        <v>2014</v>
      </c>
      <c r="E3624" s="273">
        <v>1.56</v>
      </c>
    </row>
    <row r="3625" spans="1:5" x14ac:dyDescent="0.2">
      <c r="A3625" s="271">
        <v>14151</v>
      </c>
      <c r="B3625" s="271" t="s">
        <v>290</v>
      </c>
      <c r="C3625" s="272" t="s">
        <v>5452</v>
      </c>
      <c r="D3625" s="271" t="s">
        <v>1977</v>
      </c>
      <c r="E3625" s="273"/>
    </row>
    <row r="3626" spans="1:5" x14ac:dyDescent="0.2">
      <c r="A3626" s="271">
        <v>14153</v>
      </c>
      <c r="B3626" s="271" t="s">
        <v>290</v>
      </c>
      <c r="C3626" s="272" t="s">
        <v>5453</v>
      </c>
      <c r="D3626" s="271" t="s">
        <v>1977</v>
      </c>
      <c r="E3626" s="273"/>
    </row>
    <row r="3627" spans="1:5" x14ac:dyDescent="0.2">
      <c r="A3627" s="271">
        <v>14152</v>
      </c>
      <c r="B3627" s="271" t="s">
        <v>290</v>
      </c>
      <c r="C3627" s="272" t="s">
        <v>5454</v>
      </c>
      <c r="D3627" s="271" t="s">
        <v>1977</v>
      </c>
      <c r="E3627" s="273"/>
    </row>
    <row r="3628" spans="1:5" x14ac:dyDescent="0.2">
      <c r="A3628" s="271">
        <v>14154</v>
      </c>
      <c r="B3628" s="271" t="s">
        <v>290</v>
      </c>
      <c r="C3628" s="272" t="s">
        <v>5455</v>
      </c>
      <c r="D3628" s="271" t="s">
        <v>1977</v>
      </c>
      <c r="E3628" s="273"/>
    </row>
    <row r="3629" spans="1:5" x14ac:dyDescent="0.2">
      <c r="A3629" s="271">
        <v>3146</v>
      </c>
      <c r="B3629" s="271" t="s">
        <v>290</v>
      </c>
      <c r="C3629" s="272" t="s">
        <v>5456</v>
      </c>
      <c r="D3629" s="271" t="s">
        <v>1977</v>
      </c>
      <c r="E3629" s="273">
        <v>4.75</v>
      </c>
    </row>
    <row r="3630" spans="1:5" x14ac:dyDescent="0.2">
      <c r="A3630" s="271">
        <v>3143</v>
      </c>
      <c r="B3630" s="271" t="s">
        <v>290</v>
      </c>
      <c r="C3630" s="272" t="s">
        <v>5457</v>
      </c>
      <c r="D3630" s="271" t="s">
        <v>1977</v>
      </c>
      <c r="E3630" s="273">
        <v>10.8</v>
      </c>
    </row>
    <row r="3631" spans="1:5" x14ac:dyDescent="0.2">
      <c r="A3631" s="271">
        <v>3148</v>
      </c>
      <c r="B3631" s="271" t="s">
        <v>290</v>
      </c>
      <c r="C3631" s="272" t="s">
        <v>5458</v>
      </c>
      <c r="D3631" s="271" t="s">
        <v>1977</v>
      </c>
      <c r="E3631" s="273">
        <v>17.510000000000002</v>
      </c>
    </row>
    <row r="3632" spans="1:5" x14ac:dyDescent="0.2">
      <c r="A3632" s="271">
        <v>4310</v>
      </c>
      <c r="B3632" s="271" t="s">
        <v>290</v>
      </c>
      <c r="C3632" s="272" t="s">
        <v>5459</v>
      </c>
      <c r="D3632" s="271" t="s">
        <v>1977</v>
      </c>
      <c r="E3632" s="273">
        <v>3.38</v>
      </c>
    </row>
    <row r="3633" spans="1:5" x14ac:dyDescent="0.2">
      <c r="A3633" s="271">
        <v>4311</v>
      </c>
      <c r="B3633" s="271" t="s">
        <v>290</v>
      </c>
      <c r="C3633" s="272" t="s">
        <v>5460</v>
      </c>
      <c r="D3633" s="271" t="s">
        <v>1977</v>
      </c>
      <c r="E3633" s="273">
        <v>2.38</v>
      </c>
    </row>
    <row r="3634" spans="1:5" x14ac:dyDescent="0.2">
      <c r="A3634" s="271">
        <v>4312</v>
      </c>
      <c r="B3634" s="271" t="s">
        <v>290</v>
      </c>
      <c r="C3634" s="272" t="s">
        <v>5461</v>
      </c>
      <c r="D3634" s="271" t="s">
        <v>1977</v>
      </c>
      <c r="E3634" s="273">
        <v>3.33</v>
      </c>
    </row>
    <row r="3635" spans="1:5" x14ac:dyDescent="0.2">
      <c r="A3635" s="271">
        <v>13261</v>
      </c>
      <c r="B3635" s="271" t="s">
        <v>290</v>
      </c>
      <c r="C3635" s="272" t="s">
        <v>5462</v>
      </c>
      <c r="D3635" s="271" t="s">
        <v>1977</v>
      </c>
      <c r="E3635" s="273">
        <v>2.3199999999999998</v>
      </c>
    </row>
    <row r="3636" spans="1:5" x14ac:dyDescent="0.2">
      <c r="A3636" s="271">
        <v>3272</v>
      </c>
      <c r="B3636" s="271" t="s">
        <v>290</v>
      </c>
      <c r="C3636" s="272" t="s">
        <v>5463</v>
      </c>
      <c r="D3636" s="271" t="s">
        <v>1977</v>
      </c>
      <c r="E3636" s="273"/>
    </row>
    <row r="3637" spans="1:5" x14ac:dyDescent="0.2">
      <c r="A3637" s="271">
        <v>3265</v>
      </c>
      <c r="B3637" s="271" t="s">
        <v>290</v>
      </c>
      <c r="C3637" s="272" t="s">
        <v>5464</v>
      </c>
      <c r="D3637" s="271" t="s">
        <v>1977</v>
      </c>
      <c r="E3637" s="273"/>
    </row>
    <row r="3638" spans="1:5" x14ac:dyDescent="0.2">
      <c r="A3638" s="271">
        <v>3264</v>
      </c>
      <c r="B3638" s="271" t="s">
        <v>290</v>
      </c>
      <c r="C3638" s="272" t="s">
        <v>5465</v>
      </c>
      <c r="D3638" s="271" t="s">
        <v>1977</v>
      </c>
      <c r="E3638" s="273"/>
    </row>
    <row r="3639" spans="1:5" x14ac:dyDescent="0.2">
      <c r="A3639" s="271">
        <v>3262</v>
      </c>
      <c r="B3639" s="271" t="s">
        <v>290</v>
      </c>
      <c r="C3639" s="272" t="s">
        <v>5466</v>
      </c>
      <c r="D3639" s="271" t="s">
        <v>1977</v>
      </c>
      <c r="E3639" s="273"/>
    </row>
    <row r="3640" spans="1:5" x14ac:dyDescent="0.2">
      <c r="A3640" s="271">
        <v>3267</v>
      </c>
      <c r="B3640" s="271" t="s">
        <v>290</v>
      </c>
      <c r="C3640" s="272" t="s">
        <v>5467</v>
      </c>
      <c r="D3640" s="271" t="s">
        <v>1977</v>
      </c>
      <c r="E3640" s="273"/>
    </row>
    <row r="3641" spans="1:5" x14ac:dyDescent="0.2">
      <c r="A3641" s="271">
        <v>3266</v>
      </c>
      <c r="B3641" s="271" t="s">
        <v>290</v>
      </c>
      <c r="C3641" s="272" t="s">
        <v>5468</v>
      </c>
      <c r="D3641" s="271" t="s">
        <v>1977</v>
      </c>
      <c r="E3641" s="273"/>
    </row>
    <row r="3642" spans="1:5" x14ac:dyDescent="0.2">
      <c r="A3642" s="271">
        <v>3268</v>
      </c>
      <c r="B3642" s="271" t="s">
        <v>290</v>
      </c>
      <c r="C3642" s="272" t="s">
        <v>5469</v>
      </c>
      <c r="D3642" s="271" t="s">
        <v>1977</v>
      </c>
      <c r="E3642" s="273"/>
    </row>
    <row r="3643" spans="1:5" x14ac:dyDescent="0.2">
      <c r="A3643" s="271">
        <v>3263</v>
      </c>
      <c r="B3643" s="271" t="s">
        <v>290</v>
      </c>
      <c r="C3643" s="272" t="s">
        <v>5470</v>
      </c>
      <c r="D3643" s="271" t="s">
        <v>1977</v>
      </c>
      <c r="E3643" s="273"/>
    </row>
    <row r="3644" spans="1:5" x14ac:dyDescent="0.2">
      <c r="A3644" s="271">
        <v>3271</v>
      </c>
      <c r="B3644" s="271" t="s">
        <v>290</v>
      </c>
      <c r="C3644" s="272" t="s">
        <v>5471</v>
      </c>
      <c r="D3644" s="271" t="s">
        <v>1977</v>
      </c>
      <c r="E3644" s="273"/>
    </row>
    <row r="3645" spans="1:5" x14ac:dyDescent="0.2">
      <c r="A3645" s="271">
        <v>3270</v>
      </c>
      <c r="B3645" s="271" t="s">
        <v>290</v>
      </c>
      <c r="C3645" s="272" t="s">
        <v>5472</v>
      </c>
      <c r="D3645" s="271" t="s">
        <v>1977</v>
      </c>
      <c r="E3645" s="273"/>
    </row>
    <row r="3646" spans="1:5" x14ac:dyDescent="0.2">
      <c r="A3646" s="271">
        <v>45256</v>
      </c>
      <c r="B3646" s="271" t="s">
        <v>290</v>
      </c>
      <c r="C3646" s="272" t="s">
        <v>5473</v>
      </c>
      <c r="D3646" s="271" t="s">
        <v>1977</v>
      </c>
      <c r="E3646" s="273">
        <v>25.24</v>
      </c>
    </row>
    <row r="3647" spans="1:5" x14ac:dyDescent="0.2">
      <c r="A3647" s="271">
        <v>3275</v>
      </c>
      <c r="B3647" s="271" t="s">
        <v>290</v>
      </c>
      <c r="C3647" s="272" t="s">
        <v>5474</v>
      </c>
      <c r="D3647" s="271" t="s">
        <v>2012</v>
      </c>
      <c r="E3647" s="273">
        <v>110.28</v>
      </c>
    </row>
    <row r="3648" spans="1:5" x14ac:dyDescent="0.2">
      <c r="A3648" s="271">
        <v>39512</v>
      </c>
      <c r="B3648" s="271" t="s">
        <v>290</v>
      </c>
      <c r="C3648" s="272" t="s">
        <v>5475</v>
      </c>
      <c r="D3648" s="271" t="s">
        <v>2012</v>
      </c>
      <c r="E3648" s="273">
        <v>74.08</v>
      </c>
    </row>
    <row r="3649" spans="1:5" x14ac:dyDescent="0.2">
      <c r="A3649" s="271">
        <v>39511</v>
      </c>
      <c r="B3649" s="271" t="s">
        <v>290</v>
      </c>
      <c r="C3649" s="272" t="s">
        <v>5476</v>
      </c>
      <c r="D3649" s="271" t="s">
        <v>2012</v>
      </c>
      <c r="E3649" s="273">
        <v>80.8</v>
      </c>
    </row>
    <row r="3650" spans="1:5" x14ac:dyDescent="0.2">
      <c r="A3650" s="271">
        <v>39513</v>
      </c>
      <c r="B3650" s="271" t="s">
        <v>290</v>
      </c>
      <c r="C3650" s="272" t="s">
        <v>5477</v>
      </c>
      <c r="D3650" s="271" t="s">
        <v>2012</v>
      </c>
      <c r="E3650" s="273">
        <v>86.67</v>
      </c>
    </row>
    <row r="3651" spans="1:5" x14ac:dyDescent="0.2">
      <c r="A3651" s="271">
        <v>3286</v>
      </c>
      <c r="B3651" s="271" t="s">
        <v>290</v>
      </c>
      <c r="C3651" s="272" t="s">
        <v>5478</v>
      </c>
      <c r="D3651" s="271" t="s">
        <v>2012</v>
      </c>
      <c r="E3651" s="273">
        <v>132.35</v>
      </c>
    </row>
    <row r="3652" spans="1:5" x14ac:dyDescent="0.2">
      <c r="A3652" s="271">
        <v>3287</v>
      </c>
      <c r="B3652" s="271" t="s">
        <v>290</v>
      </c>
      <c r="C3652" s="272" t="s">
        <v>5479</v>
      </c>
      <c r="D3652" s="271" t="s">
        <v>2012</v>
      </c>
      <c r="E3652" s="273">
        <v>200</v>
      </c>
    </row>
    <row r="3653" spans="1:5" x14ac:dyDescent="0.2">
      <c r="A3653" s="271">
        <v>3283</v>
      </c>
      <c r="B3653" s="271" t="s">
        <v>290</v>
      </c>
      <c r="C3653" s="272" t="s">
        <v>5480</v>
      </c>
      <c r="D3653" s="271" t="s">
        <v>2012</v>
      </c>
      <c r="E3653" s="273">
        <v>42.01</v>
      </c>
    </row>
    <row r="3654" spans="1:5" x14ac:dyDescent="0.2">
      <c r="A3654" s="271">
        <v>11587</v>
      </c>
      <c r="B3654" s="271" t="s">
        <v>290</v>
      </c>
      <c r="C3654" s="272" t="s">
        <v>5481</v>
      </c>
      <c r="D3654" s="271" t="s">
        <v>2012</v>
      </c>
      <c r="E3654" s="273">
        <v>75.62</v>
      </c>
    </row>
    <row r="3655" spans="1:5" x14ac:dyDescent="0.2">
      <c r="A3655" s="271">
        <v>36225</v>
      </c>
      <c r="B3655" s="271" t="s">
        <v>290</v>
      </c>
      <c r="C3655" s="272" t="s">
        <v>5482</v>
      </c>
      <c r="D3655" s="271" t="s">
        <v>2012</v>
      </c>
      <c r="E3655" s="273">
        <v>30.72</v>
      </c>
    </row>
    <row r="3656" spans="1:5" x14ac:dyDescent="0.2">
      <c r="A3656" s="271">
        <v>36230</v>
      </c>
      <c r="B3656" s="271" t="s">
        <v>290</v>
      </c>
      <c r="C3656" s="272" t="s">
        <v>5483</v>
      </c>
      <c r="D3656" s="271" t="s">
        <v>2012</v>
      </c>
      <c r="E3656" s="273">
        <v>22.57</v>
      </c>
    </row>
    <row r="3657" spans="1:5" x14ac:dyDescent="0.2">
      <c r="A3657" s="271">
        <v>36238</v>
      </c>
      <c r="B3657" s="271" t="s">
        <v>290</v>
      </c>
      <c r="C3657" s="272" t="s">
        <v>5484</v>
      </c>
      <c r="D3657" s="271" t="s">
        <v>2012</v>
      </c>
      <c r="E3657" s="273">
        <v>22.05</v>
      </c>
    </row>
    <row r="3658" spans="1:5" x14ac:dyDescent="0.2">
      <c r="A3658" s="271">
        <v>39363</v>
      </c>
      <c r="B3658" s="271" t="s">
        <v>290</v>
      </c>
      <c r="C3658" s="272" t="s">
        <v>5485</v>
      </c>
      <c r="D3658" s="271" t="s">
        <v>1977</v>
      </c>
      <c r="E3658" s="273">
        <v>5820.35</v>
      </c>
    </row>
    <row r="3659" spans="1:5" x14ac:dyDescent="0.2">
      <c r="A3659" s="271">
        <v>39361</v>
      </c>
      <c r="B3659" s="271" t="s">
        <v>290</v>
      </c>
      <c r="C3659" s="272" t="s">
        <v>5486</v>
      </c>
      <c r="D3659" s="271" t="s">
        <v>1977</v>
      </c>
      <c r="E3659" s="273">
        <v>1778.16</v>
      </c>
    </row>
    <row r="3660" spans="1:5" x14ac:dyDescent="0.2">
      <c r="A3660" s="271">
        <v>39362</v>
      </c>
      <c r="B3660" s="271" t="s">
        <v>290</v>
      </c>
      <c r="C3660" s="272" t="s">
        <v>5487</v>
      </c>
      <c r="D3660" s="271" t="s">
        <v>1977</v>
      </c>
      <c r="E3660" s="273">
        <v>3141.21</v>
      </c>
    </row>
    <row r="3661" spans="1:5" x14ac:dyDescent="0.2">
      <c r="A3661" s="271">
        <v>39364</v>
      </c>
      <c r="B3661" s="271" t="s">
        <v>290</v>
      </c>
      <c r="C3661" s="272" t="s">
        <v>5488</v>
      </c>
      <c r="D3661" s="271" t="s">
        <v>1977</v>
      </c>
      <c r="E3661" s="273">
        <v>12276.66</v>
      </c>
    </row>
    <row r="3662" spans="1:5" x14ac:dyDescent="0.2">
      <c r="A3662" s="271">
        <v>14576</v>
      </c>
      <c r="B3662" s="271" t="s">
        <v>290</v>
      </c>
      <c r="C3662" s="272" t="s">
        <v>5489</v>
      </c>
      <c r="D3662" s="271" t="s">
        <v>1977</v>
      </c>
      <c r="E3662" s="273"/>
    </row>
    <row r="3663" spans="1:5" x14ac:dyDescent="0.2">
      <c r="A3663" s="271">
        <v>13877</v>
      </c>
      <c r="B3663" s="271" t="s">
        <v>290</v>
      </c>
      <c r="C3663" s="272" t="s">
        <v>5490</v>
      </c>
      <c r="D3663" s="271" t="s">
        <v>1977</v>
      </c>
      <c r="E3663" s="273"/>
    </row>
    <row r="3664" spans="1:5" x14ac:dyDescent="0.2">
      <c r="A3664" s="271">
        <v>7307</v>
      </c>
      <c r="B3664" s="271" t="s">
        <v>290</v>
      </c>
      <c r="C3664" s="272" t="s">
        <v>5491</v>
      </c>
      <c r="D3664" s="271" t="s">
        <v>2092</v>
      </c>
      <c r="E3664" s="273">
        <v>49.14</v>
      </c>
    </row>
    <row r="3665" spans="1:5" x14ac:dyDescent="0.2">
      <c r="A3665" s="271">
        <v>38122</v>
      </c>
      <c r="B3665" s="271" t="s">
        <v>290</v>
      </c>
      <c r="C3665" s="272" t="s">
        <v>5492</v>
      </c>
      <c r="D3665" s="271" t="s">
        <v>2092</v>
      </c>
      <c r="E3665" s="273">
        <v>23.29</v>
      </c>
    </row>
    <row r="3666" spans="1:5" x14ac:dyDescent="0.2">
      <c r="A3666" s="271">
        <v>43653</v>
      </c>
      <c r="B3666" s="271" t="s">
        <v>290</v>
      </c>
      <c r="C3666" s="272" t="s">
        <v>5493</v>
      </c>
      <c r="D3666" s="271" t="s">
        <v>2092</v>
      </c>
      <c r="E3666" s="273">
        <v>51.15</v>
      </c>
    </row>
    <row r="3667" spans="1:5" x14ac:dyDescent="0.2">
      <c r="A3667" s="271">
        <v>45334</v>
      </c>
      <c r="B3667" s="271" t="s">
        <v>290</v>
      </c>
      <c r="C3667" s="272" t="s">
        <v>5494</v>
      </c>
      <c r="D3667" s="271" t="s">
        <v>1977</v>
      </c>
      <c r="E3667" s="273">
        <v>9.19</v>
      </c>
    </row>
    <row r="3668" spans="1:5" x14ac:dyDescent="0.2">
      <c r="A3668" s="271">
        <v>12344</v>
      </c>
      <c r="B3668" s="271" t="s">
        <v>290</v>
      </c>
      <c r="C3668" s="272" t="s">
        <v>5495</v>
      </c>
      <c r="D3668" s="271" t="s">
        <v>1977</v>
      </c>
      <c r="E3668" s="273">
        <v>3.28</v>
      </c>
    </row>
    <row r="3669" spans="1:5" x14ac:dyDescent="0.2">
      <c r="A3669" s="271">
        <v>12343</v>
      </c>
      <c r="B3669" s="271" t="s">
        <v>290</v>
      </c>
      <c r="C3669" s="272" t="s">
        <v>5496</v>
      </c>
      <c r="D3669" s="271" t="s">
        <v>1977</v>
      </c>
      <c r="E3669" s="273">
        <v>5.08</v>
      </c>
    </row>
    <row r="3670" spans="1:5" x14ac:dyDescent="0.2">
      <c r="A3670" s="271">
        <v>3295</v>
      </c>
      <c r="B3670" s="271" t="s">
        <v>290</v>
      </c>
      <c r="C3670" s="272" t="s">
        <v>5497</v>
      </c>
      <c r="D3670" s="271" t="s">
        <v>1977</v>
      </c>
      <c r="E3670" s="273">
        <v>17.75</v>
      </c>
    </row>
    <row r="3671" spans="1:5" x14ac:dyDescent="0.2">
      <c r="A3671" s="271">
        <v>3302</v>
      </c>
      <c r="B3671" s="271" t="s">
        <v>290</v>
      </c>
      <c r="C3671" s="272" t="s">
        <v>5498</v>
      </c>
      <c r="D3671" s="271" t="s">
        <v>1977</v>
      </c>
      <c r="E3671" s="273">
        <v>18.559999999999999</v>
      </c>
    </row>
    <row r="3672" spans="1:5" x14ac:dyDescent="0.2">
      <c r="A3672" s="271">
        <v>3297</v>
      </c>
      <c r="B3672" s="271" t="s">
        <v>290</v>
      </c>
      <c r="C3672" s="272" t="s">
        <v>5499</v>
      </c>
      <c r="D3672" s="271" t="s">
        <v>1977</v>
      </c>
      <c r="E3672" s="273">
        <v>19.809999999999999</v>
      </c>
    </row>
    <row r="3673" spans="1:5" x14ac:dyDescent="0.2">
      <c r="A3673" s="271">
        <v>3294</v>
      </c>
      <c r="B3673" s="271" t="s">
        <v>290</v>
      </c>
      <c r="C3673" s="272" t="s">
        <v>5500</v>
      </c>
      <c r="D3673" s="271" t="s">
        <v>1977</v>
      </c>
      <c r="E3673" s="273">
        <v>20.12</v>
      </c>
    </row>
    <row r="3674" spans="1:5" x14ac:dyDescent="0.2">
      <c r="A3674" s="271">
        <v>3292</v>
      </c>
      <c r="B3674" s="271" t="s">
        <v>290</v>
      </c>
      <c r="C3674" s="272" t="s">
        <v>5501</v>
      </c>
      <c r="D3674" s="271" t="s">
        <v>1977</v>
      </c>
      <c r="E3674" s="273">
        <v>18.899999999999999</v>
      </c>
    </row>
    <row r="3675" spans="1:5" x14ac:dyDescent="0.2">
      <c r="A3675" s="271">
        <v>3298</v>
      </c>
      <c r="B3675" s="271" t="s">
        <v>290</v>
      </c>
      <c r="C3675" s="272" t="s">
        <v>5502</v>
      </c>
      <c r="D3675" s="271" t="s">
        <v>1977</v>
      </c>
      <c r="E3675" s="273">
        <v>44.29</v>
      </c>
    </row>
    <row r="3676" spans="1:5" x14ac:dyDescent="0.2">
      <c r="A3676" s="271">
        <v>34802</v>
      </c>
      <c r="B3676" s="271" t="s">
        <v>290</v>
      </c>
      <c r="C3676" s="272" t="s">
        <v>5503</v>
      </c>
      <c r="D3676" s="271" t="s">
        <v>1977</v>
      </c>
      <c r="E3676" s="273">
        <v>1767.21</v>
      </c>
    </row>
    <row r="3677" spans="1:5" x14ac:dyDescent="0.2">
      <c r="A3677" s="271">
        <v>11588</v>
      </c>
      <c r="B3677" s="271" t="s">
        <v>290</v>
      </c>
      <c r="C3677" s="272" t="s">
        <v>5504</v>
      </c>
      <c r="D3677" s="271" t="s">
        <v>1977</v>
      </c>
      <c r="E3677" s="273">
        <v>1906.53</v>
      </c>
    </row>
    <row r="3678" spans="1:5" x14ac:dyDescent="0.2">
      <c r="A3678" s="271">
        <v>34383</v>
      </c>
      <c r="B3678" s="271" t="s">
        <v>290</v>
      </c>
      <c r="C3678" s="272" t="s">
        <v>5505</v>
      </c>
      <c r="D3678" s="271" t="s">
        <v>1977</v>
      </c>
      <c r="E3678" s="273">
        <v>2097.3200000000002</v>
      </c>
    </row>
    <row r="3679" spans="1:5" x14ac:dyDescent="0.2">
      <c r="A3679" s="271">
        <v>40451</v>
      </c>
      <c r="B3679" s="271" t="s">
        <v>290</v>
      </c>
      <c r="C3679" s="272" t="s">
        <v>5506</v>
      </c>
      <c r="D3679" s="271" t="s">
        <v>2012</v>
      </c>
      <c r="E3679" s="273">
        <v>169.53</v>
      </c>
    </row>
    <row r="3680" spans="1:5" x14ac:dyDescent="0.2">
      <c r="A3680" s="271">
        <v>40453</v>
      </c>
      <c r="B3680" s="271" t="s">
        <v>290</v>
      </c>
      <c r="C3680" s="272" t="s">
        <v>5507</v>
      </c>
      <c r="D3680" s="271" t="s">
        <v>2012</v>
      </c>
      <c r="E3680" s="273">
        <v>183.43</v>
      </c>
    </row>
    <row r="3681" spans="1:5" x14ac:dyDescent="0.2">
      <c r="A3681" s="271">
        <v>40452</v>
      </c>
      <c r="B3681" s="271" t="s">
        <v>290</v>
      </c>
      <c r="C3681" s="272" t="s">
        <v>5508</v>
      </c>
      <c r="D3681" s="271" t="s">
        <v>2012</v>
      </c>
      <c r="E3681" s="273">
        <v>201.21</v>
      </c>
    </row>
    <row r="3682" spans="1:5" x14ac:dyDescent="0.2">
      <c r="A3682" s="271">
        <v>11594</v>
      </c>
      <c r="B3682" s="271" t="s">
        <v>290</v>
      </c>
      <c r="C3682" s="272" t="s">
        <v>5509</v>
      </c>
      <c r="D3682" s="271" t="s">
        <v>1977</v>
      </c>
      <c r="E3682" s="273">
        <v>607.66999999999996</v>
      </c>
    </row>
    <row r="3683" spans="1:5" x14ac:dyDescent="0.2">
      <c r="A3683" s="271">
        <v>3311</v>
      </c>
      <c r="B3683" s="271" t="s">
        <v>290</v>
      </c>
      <c r="C3683" s="272" t="s">
        <v>5510</v>
      </c>
      <c r="D3683" s="271" t="s">
        <v>1980</v>
      </c>
      <c r="E3683" s="273">
        <v>607.66999999999996</v>
      </c>
    </row>
    <row r="3684" spans="1:5" x14ac:dyDescent="0.2">
      <c r="A3684" s="271">
        <v>11599</v>
      </c>
      <c r="B3684" s="271" t="s">
        <v>290</v>
      </c>
      <c r="C3684" s="272" t="s">
        <v>5511</v>
      </c>
      <c r="D3684" s="271" t="s">
        <v>1977</v>
      </c>
      <c r="E3684" s="273">
        <v>808.12</v>
      </c>
    </row>
    <row r="3685" spans="1:5" x14ac:dyDescent="0.2">
      <c r="A3685" s="271">
        <v>11593</v>
      </c>
      <c r="B3685" s="271" t="s">
        <v>290</v>
      </c>
      <c r="C3685" s="272" t="s">
        <v>5512</v>
      </c>
      <c r="D3685" s="271" t="s">
        <v>1977</v>
      </c>
      <c r="E3685" s="273">
        <v>1132.94</v>
      </c>
    </row>
    <row r="3686" spans="1:5" x14ac:dyDescent="0.2">
      <c r="A3686" s="271">
        <v>3314</v>
      </c>
      <c r="B3686" s="271" t="s">
        <v>290</v>
      </c>
      <c r="C3686" s="272" t="s">
        <v>5513</v>
      </c>
      <c r="D3686" s="271" t="s">
        <v>1980</v>
      </c>
      <c r="E3686" s="273">
        <v>810.29</v>
      </c>
    </row>
    <row r="3687" spans="1:5" x14ac:dyDescent="0.2">
      <c r="A3687" s="271">
        <v>11597</v>
      </c>
      <c r="B3687" s="271" t="s">
        <v>290</v>
      </c>
      <c r="C3687" s="272" t="s">
        <v>5514</v>
      </c>
      <c r="D3687" s="271" t="s">
        <v>1977</v>
      </c>
      <c r="E3687" s="273">
        <v>942.26</v>
      </c>
    </row>
    <row r="3688" spans="1:5" x14ac:dyDescent="0.2">
      <c r="A3688" s="271">
        <v>3309</v>
      </c>
      <c r="B3688" s="271" t="s">
        <v>290</v>
      </c>
      <c r="C3688" s="272" t="s">
        <v>5515</v>
      </c>
      <c r="D3688" s="271" t="s">
        <v>1980</v>
      </c>
      <c r="E3688" s="273">
        <v>643.48</v>
      </c>
    </row>
    <row r="3689" spans="1:5" x14ac:dyDescent="0.2">
      <c r="A3689" s="271">
        <v>40440</v>
      </c>
      <c r="B3689" s="271" t="s">
        <v>290</v>
      </c>
      <c r="C3689" s="272" t="s">
        <v>5516</v>
      </c>
      <c r="D3689" s="271" t="s">
        <v>1980</v>
      </c>
      <c r="E3689" s="273">
        <v>843.99</v>
      </c>
    </row>
    <row r="3690" spans="1:5" x14ac:dyDescent="0.2">
      <c r="A3690" s="271">
        <v>40441</v>
      </c>
      <c r="B3690" s="271" t="s">
        <v>290</v>
      </c>
      <c r="C3690" s="272" t="s">
        <v>5517</v>
      </c>
      <c r="D3690" s="271" t="s">
        <v>1980</v>
      </c>
      <c r="E3690" s="273">
        <v>538.84</v>
      </c>
    </row>
    <row r="3691" spans="1:5" x14ac:dyDescent="0.2">
      <c r="A3691" s="271">
        <v>34612</v>
      </c>
      <c r="B3691" s="271" t="s">
        <v>290</v>
      </c>
      <c r="C3691" s="272" t="s">
        <v>5518</v>
      </c>
      <c r="D3691" s="271" t="s">
        <v>1977</v>
      </c>
      <c r="E3691" s="273">
        <v>1165.4100000000001</v>
      </c>
    </row>
    <row r="3692" spans="1:5" x14ac:dyDescent="0.2">
      <c r="A3692" s="271">
        <v>34635</v>
      </c>
      <c r="B3692" s="271" t="s">
        <v>290</v>
      </c>
      <c r="C3692" s="272" t="s">
        <v>5519</v>
      </c>
      <c r="D3692" s="271" t="s">
        <v>1977</v>
      </c>
      <c r="E3692" s="273">
        <v>1498.66</v>
      </c>
    </row>
    <row r="3693" spans="1:5" x14ac:dyDescent="0.2">
      <c r="A3693" s="271">
        <v>34633</v>
      </c>
      <c r="B3693" s="271" t="s">
        <v>290</v>
      </c>
      <c r="C3693" s="272" t="s">
        <v>5520</v>
      </c>
      <c r="D3693" s="271" t="s">
        <v>1977</v>
      </c>
      <c r="E3693" s="273">
        <v>1651.92</v>
      </c>
    </row>
    <row r="3694" spans="1:5" x14ac:dyDescent="0.2">
      <c r="A3694" s="271">
        <v>40449</v>
      </c>
      <c r="B3694" s="271" t="s">
        <v>290</v>
      </c>
      <c r="C3694" s="272" t="s">
        <v>5521</v>
      </c>
      <c r="D3694" s="271" t="s">
        <v>1980</v>
      </c>
      <c r="E3694" s="273">
        <v>452.99</v>
      </c>
    </row>
    <row r="3695" spans="1:5" x14ac:dyDescent="0.2">
      <c r="A3695" s="271">
        <v>11592</v>
      </c>
      <c r="B3695" s="271" t="s">
        <v>290</v>
      </c>
      <c r="C3695" s="272" t="s">
        <v>5522</v>
      </c>
      <c r="D3695" s="271" t="s">
        <v>1977</v>
      </c>
      <c r="E3695" s="273">
        <v>810.29</v>
      </c>
    </row>
    <row r="3696" spans="1:5" x14ac:dyDescent="0.2">
      <c r="A3696" s="271">
        <v>34800</v>
      </c>
      <c r="B3696" s="271" t="s">
        <v>290</v>
      </c>
      <c r="C3696" s="272" t="s">
        <v>5523</v>
      </c>
      <c r="D3696" s="271" t="s">
        <v>1980</v>
      </c>
      <c r="E3696" s="273">
        <v>566.46</v>
      </c>
    </row>
    <row r="3697" spans="1:5" x14ac:dyDescent="0.2">
      <c r="A3697" s="271">
        <v>11596</v>
      </c>
      <c r="B3697" s="271" t="s">
        <v>290</v>
      </c>
      <c r="C3697" s="272" t="s">
        <v>5524</v>
      </c>
      <c r="D3697" s="271" t="s">
        <v>1977</v>
      </c>
      <c r="E3697" s="273">
        <v>643.48</v>
      </c>
    </row>
    <row r="3698" spans="1:5" x14ac:dyDescent="0.2">
      <c r="A3698" s="271">
        <v>40438</v>
      </c>
      <c r="B3698" s="271" t="s">
        <v>290</v>
      </c>
      <c r="C3698" s="272" t="s">
        <v>5525</v>
      </c>
      <c r="D3698" s="271" t="s">
        <v>1980</v>
      </c>
      <c r="E3698" s="273">
        <v>377.39</v>
      </c>
    </row>
    <row r="3699" spans="1:5" x14ac:dyDescent="0.2">
      <c r="A3699" s="271">
        <v>40436</v>
      </c>
      <c r="B3699" s="271" t="s">
        <v>290</v>
      </c>
      <c r="C3699" s="272" t="s">
        <v>5526</v>
      </c>
      <c r="D3699" s="271" t="s">
        <v>1980</v>
      </c>
      <c r="E3699" s="273">
        <v>470.57</v>
      </c>
    </row>
    <row r="3700" spans="1:5" x14ac:dyDescent="0.2">
      <c r="A3700" s="271">
        <v>4315</v>
      </c>
      <c r="B3700" s="271" t="s">
        <v>290</v>
      </c>
      <c r="C3700" s="272" t="s">
        <v>5527</v>
      </c>
      <c r="D3700" s="271" t="s">
        <v>1977</v>
      </c>
      <c r="E3700" s="273">
        <v>2.4500000000000002</v>
      </c>
    </row>
    <row r="3701" spans="1:5" x14ac:dyDescent="0.2">
      <c r="A3701" s="271">
        <v>402</v>
      </c>
      <c r="B3701" s="271" t="s">
        <v>290</v>
      </c>
      <c r="C3701" s="272" t="s">
        <v>5528</v>
      </c>
      <c r="D3701" s="271" t="s">
        <v>1977</v>
      </c>
      <c r="E3701" s="273">
        <v>17.36</v>
      </c>
    </row>
    <row r="3702" spans="1:5" x14ac:dyDescent="0.2">
      <c r="A3702" s="271">
        <v>4226</v>
      </c>
      <c r="B3702" s="271" t="s">
        <v>290</v>
      </c>
      <c r="C3702" s="272" t="s">
        <v>5529</v>
      </c>
      <c r="D3702" s="271" t="s">
        <v>1982</v>
      </c>
      <c r="E3702" s="273">
        <v>7.62</v>
      </c>
    </row>
    <row r="3703" spans="1:5" x14ac:dyDescent="0.2">
      <c r="A3703" s="271">
        <v>4222</v>
      </c>
      <c r="B3703" s="271" t="s">
        <v>290</v>
      </c>
      <c r="C3703" s="272" t="s">
        <v>3291</v>
      </c>
      <c r="D3703" s="271" t="s">
        <v>2092</v>
      </c>
      <c r="E3703" s="273">
        <v>6.01</v>
      </c>
    </row>
    <row r="3704" spans="1:5" x14ac:dyDescent="0.2">
      <c r="A3704" s="271">
        <v>34804</v>
      </c>
      <c r="B3704" s="271" t="s">
        <v>290</v>
      </c>
      <c r="C3704" s="272" t="s">
        <v>5530</v>
      </c>
      <c r="D3704" s="271" t="s">
        <v>2012</v>
      </c>
      <c r="E3704" s="273">
        <v>68.400000000000006</v>
      </c>
    </row>
    <row r="3705" spans="1:5" x14ac:dyDescent="0.2">
      <c r="A3705" s="271">
        <v>4013</v>
      </c>
      <c r="B3705" s="271" t="s">
        <v>290</v>
      </c>
      <c r="C3705" s="272" t="s">
        <v>5531</v>
      </c>
      <c r="D3705" s="271" t="s">
        <v>2012</v>
      </c>
      <c r="E3705" s="273">
        <v>7.16</v>
      </c>
    </row>
    <row r="3706" spans="1:5" x14ac:dyDescent="0.2">
      <c r="A3706" s="271">
        <v>4011</v>
      </c>
      <c r="B3706" s="271" t="s">
        <v>290</v>
      </c>
      <c r="C3706" s="272" t="s">
        <v>5532</v>
      </c>
      <c r="D3706" s="271" t="s">
        <v>2012</v>
      </c>
      <c r="E3706" s="273">
        <v>8</v>
      </c>
    </row>
    <row r="3707" spans="1:5" x14ac:dyDescent="0.2">
      <c r="A3707" s="271">
        <v>4021</v>
      </c>
      <c r="B3707" s="271" t="s">
        <v>290</v>
      </c>
      <c r="C3707" s="272" t="s">
        <v>5533</v>
      </c>
      <c r="D3707" s="271" t="s">
        <v>2012</v>
      </c>
      <c r="E3707" s="273">
        <v>9.98</v>
      </c>
    </row>
    <row r="3708" spans="1:5" x14ac:dyDescent="0.2">
      <c r="A3708" s="271">
        <v>4019</v>
      </c>
      <c r="B3708" s="271" t="s">
        <v>290</v>
      </c>
      <c r="C3708" s="272" t="s">
        <v>5534</v>
      </c>
      <c r="D3708" s="271" t="s">
        <v>2012</v>
      </c>
      <c r="E3708" s="273">
        <v>11.98</v>
      </c>
    </row>
    <row r="3709" spans="1:5" x14ac:dyDescent="0.2">
      <c r="A3709" s="271">
        <v>4012</v>
      </c>
      <c r="B3709" s="271" t="s">
        <v>290</v>
      </c>
      <c r="C3709" s="272" t="s">
        <v>5535</v>
      </c>
      <c r="D3709" s="271" t="s">
        <v>2012</v>
      </c>
      <c r="E3709" s="273">
        <v>16.059999999999999</v>
      </c>
    </row>
    <row r="3710" spans="1:5" x14ac:dyDescent="0.2">
      <c r="A3710" s="271">
        <v>4020</v>
      </c>
      <c r="B3710" s="271" t="s">
        <v>290</v>
      </c>
      <c r="C3710" s="272" t="s">
        <v>5536</v>
      </c>
      <c r="D3710" s="271" t="s">
        <v>2012</v>
      </c>
      <c r="E3710" s="273">
        <v>20.11</v>
      </c>
    </row>
    <row r="3711" spans="1:5" x14ac:dyDescent="0.2">
      <c r="A3711" s="271">
        <v>4018</v>
      </c>
      <c r="B3711" s="271" t="s">
        <v>290</v>
      </c>
      <c r="C3711" s="272" t="s">
        <v>5537</v>
      </c>
      <c r="D3711" s="271" t="s">
        <v>2012</v>
      </c>
      <c r="E3711" s="273">
        <v>24.09</v>
      </c>
    </row>
    <row r="3712" spans="1:5" x14ac:dyDescent="0.2">
      <c r="A3712" s="271">
        <v>36498</v>
      </c>
      <c r="B3712" s="271" t="s">
        <v>290</v>
      </c>
      <c r="C3712" s="272" t="s">
        <v>5538</v>
      </c>
      <c r="D3712" s="271" t="s">
        <v>1977</v>
      </c>
      <c r="E3712" s="273"/>
    </row>
    <row r="3713" spans="1:5" x14ac:dyDescent="0.2">
      <c r="A3713" s="271">
        <v>12872</v>
      </c>
      <c r="B3713" s="271" t="s">
        <v>290</v>
      </c>
      <c r="C3713" s="272" t="s">
        <v>5539</v>
      </c>
      <c r="D3713" s="271" t="s">
        <v>1924</v>
      </c>
      <c r="E3713" s="273">
        <v>16.440000000000001</v>
      </c>
    </row>
    <row r="3714" spans="1:5" x14ac:dyDescent="0.2">
      <c r="A3714" s="271">
        <v>41075</v>
      </c>
      <c r="B3714" s="271" t="s">
        <v>290</v>
      </c>
      <c r="C3714" s="272" t="s">
        <v>5540</v>
      </c>
      <c r="D3714" s="271" t="s">
        <v>1959</v>
      </c>
      <c r="E3714" s="273">
        <v>2885.32</v>
      </c>
    </row>
    <row r="3715" spans="1:5" x14ac:dyDescent="0.2">
      <c r="A3715" s="271">
        <v>44324</v>
      </c>
      <c r="B3715" s="271" t="s">
        <v>290</v>
      </c>
      <c r="C3715" s="272" t="s">
        <v>5541</v>
      </c>
      <c r="D3715" s="271" t="s">
        <v>1982</v>
      </c>
      <c r="E3715" s="273">
        <v>2.74</v>
      </c>
    </row>
    <row r="3716" spans="1:5" x14ac:dyDescent="0.2">
      <c r="A3716" s="271">
        <v>3315</v>
      </c>
      <c r="B3716" s="271" t="s">
        <v>290</v>
      </c>
      <c r="C3716" s="272" t="s">
        <v>5542</v>
      </c>
      <c r="D3716" s="271" t="s">
        <v>1982</v>
      </c>
      <c r="E3716" s="273">
        <v>0.79</v>
      </c>
    </row>
    <row r="3717" spans="1:5" x14ac:dyDescent="0.2">
      <c r="A3717" s="271">
        <v>36870</v>
      </c>
      <c r="B3717" s="271" t="s">
        <v>290</v>
      </c>
      <c r="C3717" s="272" t="s">
        <v>5543</v>
      </c>
      <c r="D3717" s="271" t="s">
        <v>1982</v>
      </c>
      <c r="E3717" s="273">
        <v>0.61</v>
      </c>
    </row>
    <row r="3718" spans="1:5" x14ac:dyDescent="0.2">
      <c r="A3718" s="271">
        <v>5092</v>
      </c>
      <c r="B3718" s="271" t="s">
        <v>290</v>
      </c>
      <c r="C3718" s="272" t="s">
        <v>5544</v>
      </c>
      <c r="D3718" s="271" t="s">
        <v>2297</v>
      </c>
      <c r="E3718" s="273">
        <v>17.09</v>
      </c>
    </row>
    <row r="3719" spans="1:5" x14ac:dyDescent="0.2">
      <c r="A3719" s="271">
        <v>11462</v>
      </c>
      <c r="B3719" s="271" t="s">
        <v>290</v>
      </c>
      <c r="C3719" s="272" t="s">
        <v>5545</v>
      </c>
      <c r="D3719" s="271" t="s">
        <v>2297</v>
      </c>
      <c r="E3719" s="273">
        <v>17.48</v>
      </c>
    </row>
    <row r="3720" spans="1:5" x14ac:dyDescent="0.2">
      <c r="A3720" s="271">
        <v>36529</v>
      </c>
      <c r="B3720" s="271" t="s">
        <v>290</v>
      </c>
      <c r="C3720" s="272" t="s">
        <v>5546</v>
      </c>
      <c r="D3720" s="271" t="s">
        <v>1977</v>
      </c>
      <c r="E3720" s="273"/>
    </row>
    <row r="3721" spans="1:5" x14ac:dyDescent="0.2">
      <c r="A3721" s="271">
        <v>3318</v>
      </c>
      <c r="B3721" s="271" t="s">
        <v>290</v>
      </c>
      <c r="C3721" s="272" t="s">
        <v>5547</v>
      </c>
      <c r="D3721" s="271" t="s">
        <v>1977</v>
      </c>
      <c r="E3721" s="273"/>
    </row>
    <row r="3722" spans="1:5" x14ac:dyDescent="0.2">
      <c r="A3722" s="271">
        <v>3324</v>
      </c>
      <c r="B3722" s="271" t="s">
        <v>290</v>
      </c>
      <c r="C3722" s="272" t="s">
        <v>5548</v>
      </c>
      <c r="D3722" s="271" t="s">
        <v>2012</v>
      </c>
      <c r="E3722" s="273">
        <v>10.58</v>
      </c>
    </row>
    <row r="3723" spans="1:5" x14ac:dyDescent="0.2">
      <c r="A3723" s="271">
        <v>3322</v>
      </c>
      <c r="B3723" s="271" t="s">
        <v>290</v>
      </c>
      <c r="C3723" s="272" t="s">
        <v>5549</v>
      </c>
      <c r="D3723" s="271" t="s">
        <v>2012</v>
      </c>
      <c r="E3723" s="273">
        <v>14.82</v>
      </c>
    </row>
    <row r="3724" spans="1:5" x14ac:dyDescent="0.2">
      <c r="A3724" s="271">
        <v>5076</v>
      </c>
      <c r="B3724" s="271" t="s">
        <v>290</v>
      </c>
      <c r="C3724" s="272" t="s">
        <v>5550</v>
      </c>
      <c r="D3724" s="271" t="s">
        <v>1982</v>
      </c>
      <c r="E3724" s="273">
        <v>20.55</v>
      </c>
    </row>
    <row r="3725" spans="1:5" x14ac:dyDescent="0.2">
      <c r="A3725" s="271">
        <v>5077</v>
      </c>
      <c r="B3725" s="271" t="s">
        <v>290</v>
      </c>
      <c r="C3725" s="272" t="s">
        <v>5551</v>
      </c>
      <c r="D3725" s="271" t="s">
        <v>1982</v>
      </c>
      <c r="E3725" s="273">
        <v>22.71</v>
      </c>
    </row>
    <row r="3726" spans="1:5" x14ac:dyDescent="0.2">
      <c r="A3726" s="271">
        <v>45242</v>
      </c>
      <c r="B3726" s="271" t="s">
        <v>290</v>
      </c>
      <c r="C3726" s="272" t="s">
        <v>5552</v>
      </c>
      <c r="D3726" s="271" t="s">
        <v>1977</v>
      </c>
      <c r="E3726" s="273">
        <v>58.87</v>
      </c>
    </row>
    <row r="3727" spans="1:5" x14ac:dyDescent="0.2">
      <c r="A3727" s="271">
        <v>11837</v>
      </c>
      <c r="B3727" s="271" t="s">
        <v>290</v>
      </c>
      <c r="C3727" s="272" t="s">
        <v>5553</v>
      </c>
      <c r="D3727" s="271" t="s">
        <v>1977</v>
      </c>
      <c r="E3727" s="273">
        <v>66.06</v>
      </c>
    </row>
    <row r="3728" spans="1:5" x14ac:dyDescent="0.2">
      <c r="A3728" s="271">
        <v>415</v>
      </c>
      <c r="B3728" s="271" t="s">
        <v>290</v>
      </c>
      <c r="C3728" s="272" t="s">
        <v>5554</v>
      </c>
      <c r="D3728" s="271" t="s">
        <v>1977</v>
      </c>
      <c r="E3728" s="273">
        <v>27.09</v>
      </c>
    </row>
    <row r="3729" spans="1:5" x14ac:dyDescent="0.2">
      <c r="A3729" s="271">
        <v>38055</v>
      </c>
      <c r="B3729" s="271" t="s">
        <v>290</v>
      </c>
      <c r="C3729" s="272" t="s">
        <v>5555</v>
      </c>
      <c r="D3729" s="271" t="s">
        <v>1977</v>
      </c>
      <c r="E3729" s="273">
        <v>5.99</v>
      </c>
    </row>
    <row r="3730" spans="1:5" x14ac:dyDescent="0.2">
      <c r="A3730" s="271">
        <v>416</v>
      </c>
      <c r="B3730" s="271" t="s">
        <v>290</v>
      </c>
      <c r="C3730" s="272" t="s">
        <v>5556</v>
      </c>
      <c r="D3730" s="271" t="s">
        <v>1977</v>
      </c>
      <c r="E3730" s="273">
        <v>9.91</v>
      </c>
    </row>
    <row r="3731" spans="1:5" x14ac:dyDescent="0.2">
      <c r="A3731" s="271">
        <v>425</v>
      </c>
      <c r="B3731" s="271" t="s">
        <v>290</v>
      </c>
      <c r="C3731" s="272" t="s">
        <v>5557</v>
      </c>
      <c r="D3731" s="271" t="s">
        <v>1977</v>
      </c>
      <c r="E3731" s="273">
        <v>6.14</v>
      </c>
    </row>
    <row r="3732" spans="1:5" x14ac:dyDescent="0.2">
      <c r="A3732" s="271">
        <v>426</v>
      </c>
      <c r="B3732" s="271" t="s">
        <v>290</v>
      </c>
      <c r="C3732" s="272" t="s">
        <v>5558</v>
      </c>
      <c r="D3732" s="271" t="s">
        <v>1977</v>
      </c>
      <c r="E3732" s="273">
        <v>33.85</v>
      </c>
    </row>
    <row r="3733" spans="1:5" x14ac:dyDescent="0.2">
      <c r="A3733" s="271">
        <v>38056</v>
      </c>
      <c r="B3733" s="271" t="s">
        <v>290</v>
      </c>
      <c r="C3733" s="272" t="s">
        <v>5559</v>
      </c>
      <c r="D3733" s="271" t="s">
        <v>1977</v>
      </c>
      <c r="E3733" s="273">
        <v>33.06</v>
      </c>
    </row>
    <row r="3734" spans="1:5" x14ac:dyDescent="0.2">
      <c r="A3734" s="271">
        <v>1564</v>
      </c>
      <c r="B3734" s="271" t="s">
        <v>290</v>
      </c>
      <c r="C3734" s="272" t="s">
        <v>5560</v>
      </c>
      <c r="D3734" s="271" t="s">
        <v>1977</v>
      </c>
      <c r="E3734" s="273">
        <v>12.61</v>
      </c>
    </row>
    <row r="3735" spans="1:5" x14ac:dyDescent="0.2">
      <c r="A3735" s="271">
        <v>11032</v>
      </c>
      <c r="B3735" s="271" t="s">
        <v>290</v>
      </c>
      <c r="C3735" s="272" t="s">
        <v>5561</v>
      </c>
      <c r="D3735" s="271" t="s">
        <v>1977</v>
      </c>
      <c r="E3735" s="273">
        <v>13.8</v>
      </c>
    </row>
    <row r="3736" spans="1:5" x14ac:dyDescent="0.2">
      <c r="A3736" s="271">
        <v>36786</v>
      </c>
      <c r="B3736" s="271" t="s">
        <v>290</v>
      </c>
      <c r="C3736" s="272" t="s">
        <v>5562</v>
      </c>
      <c r="D3736" s="271" t="s">
        <v>5563</v>
      </c>
      <c r="E3736" s="273"/>
    </row>
    <row r="3737" spans="1:5" x14ac:dyDescent="0.2">
      <c r="A3737" s="271">
        <v>36785</v>
      </c>
      <c r="B3737" s="271" t="s">
        <v>290</v>
      </c>
      <c r="C3737" s="272" t="s">
        <v>5564</v>
      </c>
      <c r="D3737" s="271" t="s">
        <v>5563</v>
      </c>
      <c r="E3737" s="273"/>
    </row>
    <row r="3738" spans="1:5" x14ac:dyDescent="0.2">
      <c r="A3738" s="271">
        <v>36782</v>
      </c>
      <c r="B3738" s="271" t="s">
        <v>290</v>
      </c>
      <c r="C3738" s="272" t="s">
        <v>5565</v>
      </c>
      <c r="D3738" s="271" t="s">
        <v>5563</v>
      </c>
      <c r="E3738" s="273"/>
    </row>
    <row r="3739" spans="1:5" x14ac:dyDescent="0.2">
      <c r="A3739" s="271">
        <v>44481</v>
      </c>
      <c r="B3739" s="271" t="s">
        <v>290</v>
      </c>
      <c r="C3739" s="272" t="s">
        <v>5566</v>
      </c>
      <c r="D3739" s="271" t="s">
        <v>5563</v>
      </c>
      <c r="E3739" s="273"/>
    </row>
    <row r="3740" spans="1:5" x14ac:dyDescent="0.2">
      <c r="A3740" s="271">
        <v>4824</v>
      </c>
      <c r="B3740" s="271" t="s">
        <v>290</v>
      </c>
      <c r="C3740" s="272" t="s">
        <v>5567</v>
      </c>
      <c r="D3740" s="271" t="s">
        <v>1982</v>
      </c>
      <c r="E3740" s="273">
        <v>0.24</v>
      </c>
    </row>
    <row r="3741" spans="1:5" x14ac:dyDescent="0.2">
      <c r="A3741" s="271">
        <v>11795</v>
      </c>
      <c r="B3741" s="271" t="s">
        <v>290</v>
      </c>
      <c r="C3741" s="272" t="s">
        <v>5568</v>
      </c>
      <c r="D3741" s="271" t="s">
        <v>2012</v>
      </c>
      <c r="E3741" s="273">
        <v>358.49</v>
      </c>
    </row>
    <row r="3742" spans="1:5" x14ac:dyDescent="0.2">
      <c r="A3742" s="271">
        <v>134</v>
      </c>
      <c r="B3742" s="271" t="s">
        <v>290</v>
      </c>
      <c r="C3742" s="272" t="s">
        <v>5569</v>
      </c>
      <c r="D3742" s="271" t="s">
        <v>1982</v>
      </c>
      <c r="E3742" s="273">
        <v>1.48</v>
      </c>
    </row>
    <row r="3743" spans="1:5" x14ac:dyDescent="0.2">
      <c r="A3743" s="271">
        <v>4229</v>
      </c>
      <c r="B3743" s="271" t="s">
        <v>290</v>
      </c>
      <c r="C3743" s="272" t="s">
        <v>5570</v>
      </c>
      <c r="D3743" s="271" t="s">
        <v>1982</v>
      </c>
      <c r="E3743" s="273">
        <v>44.31</v>
      </c>
    </row>
    <row r="3744" spans="1:5" x14ac:dyDescent="0.2">
      <c r="A3744" s="271">
        <v>11731</v>
      </c>
      <c r="B3744" s="271" t="s">
        <v>290</v>
      </c>
      <c r="C3744" s="272" t="s">
        <v>5571</v>
      </c>
      <c r="D3744" s="271" t="s">
        <v>1977</v>
      </c>
      <c r="E3744" s="273">
        <v>10.63</v>
      </c>
    </row>
    <row r="3745" spans="1:5" x14ac:dyDescent="0.2">
      <c r="A3745" s="271">
        <v>11732</v>
      </c>
      <c r="B3745" s="271" t="s">
        <v>290</v>
      </c>
      <c r="C3745" s="272" t="s">
        <v>5572</v>
      </c>
      <c r="D3745" s="271" t="s">
        <v>1977</v>
      </c>
      <c r="E3745" s="273">
        <v>27.86</v>
      </c>
    </row>
    <row r="3746" spans="1:5" x14ac:dyDescent="0.2">
      <c r="A3746" s="271">
        <v>11244</v>
      </c>
      <c r="B3746" s="271" t="s">
        <v>290</v>
      </c>
      <c r="C3746" s="272" t="s">
        <v>5573</v>
      </c>
      <c r="D3746" s="271" t="s">
        <v>1977</v>
      </c>
      <c r="E3746" s="273"/>
    </row>
    <row r="3747" spans="1:5" x14ac:dyDescent="0.2">
      <c r="A3747" s="271">
        <v>11235</v>
      </c>
      <c r="B3747" s="271" t="s">
        <v>290</v>
      </c>
      <c r="C3747" s="272" t="s">
        <v>5574</v>
      </c>
      <c r="D3747" s="271" t="s">
        <v>1977</v>
      </c>
      <c r="E3747" s="273"/>
    </row>
    <row r="3748" spans="1:5" x14ac:dyDescent="0.2">
      <c r="A3748" s="271">
        <v>11236</v>
      </c>
      <c r="B3748" s="271" t="s">
        <v>290</v>
      </c>
      <c r="C3748" s="272" t="s">
        <v>5575</v>
      </c>
      <c r="D3748" s="271" t="s">
        <v>1977</v>
      </c>
      <c r="E3748" s="273"/>
    </row>
    <row r="3749" spans="1:5" x14ac:dyDescent="0.2">
      <c r="A3749" s="271">
        <v>11245</v>
      </c>
      <c r="B3749" s="271" t="s">
        <v>290</v>
      </c>
      <c r="C3749" s="272" t="s">
        <v>5576</v>
      </c>
      <c r="D3749" s="271" t="s">
        <v>1977</v>
      </c>
      <c r="E3749" s="273"/>
    </row>
    <row r="3750" spans="1:5" x14ac:dyDescent="0.2">
      <c r="A3750" s="271">
        <v>36494</v>
      </c>
      <c r="B3750" s="271" t="s">
        <v>290</v>
      </c>
      <c r="C3750" s="272" t="s">
        <v>5577</v>
      </c>
      <c r="D3750" s="271" t="s">
        <v>1977</v>
      </c>
      <c r="E3750" s="273"/>
    </row>
    <row r="3751" spans="1:5" x14ac:dyDescent="0.2">
      <c r="A3751" s="271">
        <v>36493</v>
      </c>
      <c r="B3751" s="271" t="s">
        <v>290</v>
      </c>
      <c r="C3751" s="272" t="s">
        <v>5578</v>
      </c>
      <c r="D3751" s="271" t="s">
        <v>1977</v>
      </c>
      <c r="E3751" s="273"/>
    </row>
    <row r="3752" spans="1:5" x14ac:dyDescent="0.2">
      <c r="A3752" s="271">
        <v>36492</v>
      </c>
      <c r="B3752" s="271" t="s">
        <v>290</v>
      </c>
      <c r="C3752" s="272" t="s">
        <v>5579</v>
      </c>
      <c r="D3752" s="271" t="s">
        <v>1977</v>
      </c>
      <c r="E3752" s="273"/>
    </row>
    <row r="3753" spans="1:5" x14ac:dyDescent="0.2">
      <c r="A3753" s="271">
        <v>36499</v>
      </c>
      <c r="B3753" s="271" t="s">
        <v>290</v>
      </c>
      <c r="C3753" s="272" t="s">
        <v>5580</v>
      </c>
      <c r="D3753" s="271" t="s">
        <v>1977</v>
      </c>
      <c r="E3753" s="273"/>
    </row>
    <row r="3754" spans="1:5" x14ac:dyDescent="0.2">
      <c r="A3754" s="271">
        <v>13533</v>
      </c>
      <c r="B3754" s="271" t="s">
        <v>290</v>
      </c>
      <c r="C3754" s="272" t="s">
        <v>5581</v>
      </c>
      <c r="D3754" s="271" t="s">
        <v>1977</v>
      </c>
      <c r="E3754" s="273"/>
    </row>
    <row r="3755" spans="1:5" x14ac:dyDescent="0.2">
      <c r="A3755" s="271">
        <v>13333</v>
      </c>
      <c r="B3755" s="271" t="s">
        <v>290</v>
      </c>
      <c r="C3755" s="272" t="s">
        <v>5582</v>
      </c>
      <c r="D3755" s="271" t="s">
        <v>1977</v>
      </c>
      <c r="E3755" s="273"/>
    </row>
    <row r="3756" spans="1:5" x14ac:dyDescent="0.2">
      <c r="A3756" s="271">
        <v>39585</v>
      </c>
      <c r="B3756" s="271" t="s">
        <v>290</v>
      </c>
      <c r="C3756" s="272" t="s">
        <v>5583</v>
      </c>
      <c r="D3756" s="271" t="s">
        <v>1977</v>
      </c>
      <c r="E3756" s="273"/>
    </row>
    <row r="3757" spans="1:5" x14ac:dyDescent="0.2">
      <c r="A3757" s="271">
        <v>39586</v>
      </c>
      <c r="B3757" s="271" t="s">
        <v>290</v>
      </c>
      <c r="C3757" s="272" t="s">
        <v>5584</v>
      </c>
      <c r="D3757" s="271" t="s">
        <v>1977</v>
      </c>
      <c r="E3757" s="273"/>
    </row>
    <row r="3758" spans="1:5" x14ac:dyDescent="0.2">
      <c r="A3758" s="271">
        <v>39587</v>
      </c>
      <c r="B3758" s="271" t="s">
        <v>290</v>
      </c>
      <c r="C3758" s="272" t="s">
        <v>5585</v>
      </c>
      <c r="D3758" s="271" t="s">
        <v>1977</v>
      </c>
      <c r="E3758" s="273"/>
    </row>
    <row r="3759" spans="1:5" x14ac:dyDescent="0.2">
      <c r="A3759" s="271">
        <v>39588</v>
      </c>
      <c r="B3759" s="271" t="s">
        <v>290</v>
      </c>
      <c r="C3759" s="272" t="s">
        <v>5586</v>
      </c>
      <c r="D3759" s="271" t="s">
        <v>1977</v>
      </c>
      <c r="E3759" s="273"/>
    </row>
    <row r="3760" spans="1:5" x14ac:dyDescent="0.2">
      <c r="A3760" s="271">
        <v>39584</v>
      </c>
      <c r="B3760" s="271" t="s">
        <v>290</v>
      </c>
      <c r="C3760" s="272" t="s">
        <v>5587</v>
      </c>
      <c r="D3760" s="271" t="s">
        <v>1977</v>
      </c>
      <c r="E3760" s="273"/>
    </row>
    <row r="3761" spans="1:5" x14ac:dyDescent="0.2">
      <c r="A3761" s="271">
        <v>39590</v>
      </c>
      <c r="B3761" s="271" t="s">
        <v>290</v>
      </c>
      <c r="C3761" s="272" t="s">
        <v>5588</v>
      </c>
      <c r="D3761" s="271" t="s">
        <v>1977</v>
      </c>
      <c r="E3761" s="273"/>
    </row>
    <row r="3762" spans="1:5" x14ac:dyDescent="0.2">
      <c r="A3762" s="271">
        <v>39592</v>
      </c>
      <c r="B3762" s="271" t="s">
        <v>290</v>
      </c>
      <c r="C3762" s="272" t="s">
        <v>5589</v>
      </c>
      <c r="D3762" s="271" t="s">
        <v>1977</v>
      </c>
      <c r="E3762" s="273"/>
    </row>
    <row r="3763" spans="1:5" x14ac:dyDescent="0.2">
      <c r="A3763" s="271">
        <v>39593</v>
      </c>
      <c r="B3763" s="271" t="s">
        <v>290</v>
      </c>
      <c r="C3763" s="272" t="s">
        <v>5590</v>
      </c>
      <c r="D3763" s="271" t="s">
        <v>1977</v>
      </c>
      <c r="E3763" s="273"/>
    </row>
    <row r="3764" spans="1:5" x14ac:dyDescent="0.2">
      <c r="A3764" s="271">
        <v>14254</v>
      </c>
      <c r="B3764" s="271" t="s">
        <v>290</v>
      </c>
      <c r="C3764" s="272" t="s">
        <v>5591</v>
      </c>
      <c r="D3764" s="271" t="s">
        <v>1977</v>
      </c>
      <c r="E3764" s="273"/>
    </row>
    <row r="3765" spans="1:5" x14ac:dyDescent="0.2">
      <c r="A3765" s="271">
        <v>44494</v>
      </c>
      <c r="B3765" s="271" t="s">
        <v>290</v>
      </c>
      <c r="C3765" s="272" t="s">
        <v>5592</v>
      </c>
      <c r="D3765" s="271" t="s">
        <v>1977</v>
      </c>
      <c r="E3765" s="273"/>
    </row>
    <row r="3766" spans="1:5" x14ac:dyDescent="0.2">
      <c r="A3766" s="271">
        <v>25019</v>
      </c>
      <c r="B3766" s="271" t="s">
        <v>290</v>
      </c>
      <c r="C3766" s="272" t="s">
        <v>5593</v>
      </c>
      <c r="D3766" s="271" t="s">
        <v>1977</v>
      </c>
      <c r="E3766" s="273"/>
    </row>
    <row r="3767" spans="1:5" x14ac:dyDescent="0.2">
      <c r="A3767" s="271">
        <v>36501</v>
      </c>
      <c r="B3767" s="271" t="s">
        <v>290</v>
      </c>
      <c r="C3767" s="272" t="s">
        <v>5594</v>
      </c>
      <c r="D3767" s="271" t="s">
        <v>1977</v>
      </c>
      <c r="E3767" s="273"/>
    </row>
    <row r="3768" spans="1:5" x14ac:dyDescent="0.2">
      <c r="A3768" s="271">
        <v>44493</v>
      </c>
      <c r="B3768" s="271" t="s">
        <v>290</v>
      </c>
      <c r="C3768" s="272" t="s">
        <v>5595</v>
      </c>
      <c r="D3768" s="271" t="s">
        <v>1977</v>
      </c>
      <c r="E3768" s="273"/>
    </row>
    <row r="3769" spans="1:5" x14ac:dyDescent="0.2">
      <c r="A3769" s="271">
        <v>36500</v>
      </c>
      <c r="B3769" s="271" t="s">
        <v>290</v>
      </c>
      <c r="C3769" s="272" t="s">
        <v>5596</v>
      </c>
      <c r="D3769" s="271" t="s">
        <v>1977</v>
      </c>
      <c r="E3769" s="273"/>
    </row>
    <row r="3770" spans="1:5" x14ac:dyDescent="0.2">
      <c r="A3770" s="271">
        <v>20017</v>
      </c>
      <c r="B3770" s="271" t="s">
        <v>290</v>
      </c>
      <c r="C3770" s="272" t="s">
        <v>5597</v>
      </c>
      <c r="D3770" s="271" t="s">
        <v>2014</v>
      </c>
      <c r="E3770" s="273">
        <v>7.09</v>
      </c>
    </row>
    <row r="3771" spans="1:5" x14ac:dyDescent="0.2">
      <c r="A3771" s="271">
        <v>20007</v>
      </c>
      <c r="B3771" s="271" t="s">
        <v>290</v>
      </c>
      <c r="C3771" s="272" t="s">
        <v>5598</v>
      </c>
      <c r="D3771" s="271" t="s">
        <v>2014</v>
      </c>
      <c r="E3771" s="273">
        <v>4.2300000000000004</v>
      </c>
    </row>
    <row r="3772" spans="1:5" x14ac:dyDescent="0.2">
      <c r="A3772" s="271">
        <v>39831</v>
      </c>
      <c r="B3772" s="271" t="s">
        <v>290</v>
      </c>
      <c r="C3772" s="272" t="s">
        <v>5599</v>
      </c>
      <c r="D3772" s="271" t="s">
        <v>3816</v>
      </c>
      <c r="E3772" s="273">
        <v>237.11</v>
      </c>
    </row>
    <row r="3773" spans="1:5" x14ac:dyDescent="0.2">
      <c r="A3773" s="271">
        <v>36888</v>
      </c>
      <c r="B3773" s="271" t="s">
        <v>290</v>
      </c>
      <c r="C3773" s="272" t="s">
        <v>5600</v>
      </c>
      <c r="D3773" s="271" t="s">
        <v>2014</v>
      </c>
      <c r="E3773" s="273">
        <v>21.8</v>
      </c>
    </row>
    <row r="3774" spans="1:5" x14ac:dyDescent="0.2">
      <c r="A3774" s="271">
        <v>39836</v>
      </c>
      <c r="B3774" s="271" t="s">
        <v>290</v>
      </c>
      <c r="C3774" s="272" t="s">
        <v>5601</v>
      </c>
      <c r="D3774" s="271" t="s">
        <v>3816</v>
      </c>
      <c r="E3774" s="273">
        <v>208.35</v>
      </c>
    </row>
    <row r="3775" spans="1:5" x14ac:dyDescent="0.2">
      <c r="A3775" s="271">
        <v>39830</v>
      </c>
      <c r="B3775" s="271" t="s">
        <v>290</v>
      </c>
      <c r="C3775" s="272" t="s">
        <v>5602</v>
      </c>
      <c r="D3775" s="271" t="s">
        <v>3816</v>
      </c>
      <c r="E3775" s="273">
        <v>237.62</v>
      </c>
    </row>
    <row r="3776" spans="1:5" x14ac:dyDescent="0.2">
      <c r="A3776" s="271">
        <v>36497</v>
      </c>
      <c r="B3776" s="271" t="s">
        <v>290</v>
      </c>
      <c r="C3776" s="272" t="s">
        <v>5603</v>
      </c>
      <c r="D3776" s="271" t="s">
        <v>1977</v>
      </c>
      <c r="E3776" s="273">
        <v>1918.47</v>
      </c>
    </row>
    <row r="3777" spans="1:5" x14ac:dyDescent="0.2">
      <c r="A3777" s="271">
        <v>40527</v>
      </c>
      <c r="B3777" s="271" t="s">
        <v>290</v>
      </c>
      <c r="C3777" s="272" t="s">
        <v>5604</v>
      </c>
      <c r="D3777" s="271" t="s">
        <v>1977</v>
      </c>
      <c r="E3777" s="273">
        <v>1680.5</v>
      </c>
    </row>
    <row r="3778" spans="1:5" x14ac:dyDescent="0.2">
      <c r="A3778" s="271">
        <v>36487</v>
      </c>
      <c r="B3778" s="271" t="s">
        <v>290</v>
      </c>
      <c r="C3778" s="272" t="s">
        <v>5605</v>
      </c>
      <c r="D3778" s="271" t="s">
        <v>1977</v>
      </c>
      <c r="E3778" s="273">
        <v>3340.35</v>
      </c>
    </row>
    <row r="3779" spans="1:5" x14ac:dyDescent="0.2">
      <c r="A3779" s="271">
        <v>44475</v>
      </c>
      <c r="B3779" s="271" t="s">
        <v>290</v>
      </c>
      <c r="C3779" s="272" t="s">
        <v>5606</v>
      </c>
      <c r="D3779" s="271" t="s">
        <v>1977</v>
      </c>
      <c r="E3779" s="273"/>
    </row>
    <row r="3780" spans="1:5" x14ac:dyDescent="0.2">
      <c r="A3780" s="271">
        <v>44474</v>
      </c>
      <c r="B3780" s="271" t="s">
        <v>290</v>
      </c>
      <c r="C3780" s="272" t="s">
        <v>3345</v>
      </c>
      <c r="D3780" s="271" t="s">
        <v>1977</v>
      </c>
      <c r="E3780" s="273"/>
    </row>
    <row r="3781" spans="1:5" x14ac:dyDescent="0.2">
      <c r="A3781" s="271">
        <v>44490</v>
      </c>
      <c r="B3781" s="271" t="s">
        <v>290</v>
      </c>
      <c r="C3781" s="272" t="s">
        <v>5607</v>
      </c>
      <c r="D3781" s="271" t="s">
        <v>1977</v>
      </c>
      <c r="E3781" s="273"/>
    </row>
    <row r="3782" spans="1:5" x14ac:dyDescent="0.2">
      <c r="A3782" s="271">
        <v>37776</v>
      </c>
      <c r="B3782" s="271" t="s">
        <v>290</v>
      </c>
      <c r="C3782" s="272" t="s">
        <v>5608</v>
      </c>
      <c r="D3782" s="271" t="s">
        <v>1977</v>
      </c>
      <c r="E3782" s="273"/>
    </row>
    <row r="3783" spans="1:5" x14ac:dyDescent="0.2">
      <c r="A3783" s="271">
        <v>37775</v>
      </c>
      <c r="B3783" s="271" t="s">
        <v>290</v>
      </c>
      <c r="C3783" s="272" t="s">
        <v>5609</v>
      </c>
      <c r="D3783" s="271" t="s">
        <v>1977</v>
      </c>
      <c r="E3783" s="273"/>
    </row>
    <row r="3784" spans="1:5" x14ac:dyDescent="0.2">
      <c r="A3784" s="271">
        <v>36491</v>
      </c>
      <c r="B3784" s="271" t="s">
        <v>290</v>
      </c>
      <c r="C3784" s="272" t="s">
        <v>5610</v>
      </c>
      <c r="D3784" s="271" t="s">
        <v>1977</v>
      </c>
      <c r="E3784" s="273"/>
    </row>
    <row r="3785" spans="1:5" x14ac:dyDescent="0.2">
      <c r="A3785" s="271">
        <v>10712</v>
      </c>
      <c r="B3785" s="271" t="s">
        <v>290</v>
      </c>
      <c r="C3785" s="272" t="s">
        <v>5611</v>
      </c>
      <c r="D3785" s="271" t="s">
        <v>1977</v>
      </c>
      <c r="E3785" s="273"/>
    </row>
    <row r="3786" spans="1:5" x14ac:dyDescent="0.2">
      <c r="A3786" s="271">
        <v>3363</v>
      </c>
      <c r="B3786" s="271" t="s">
        <v>290</v>
      </c>
      <c r="C3786" s="272" t="s">
        <v>5612</v>
      </c>
      <c r="D3786" s="271" t="s">
        <v>1977</v>
      </c>
      <c r="E3786" s="273"/>
    </row>
    <row r="3787" spans="1:5" x14ac:dyDescent="0.2">
      <c r="A3787" s="271">
        <v>3365</v>
      </c>
      <c r="B3787" s="271" t="s">
        <v>290</v>
      </c>
      <c r="C3787" s="272" t="s">
        <v>5613</v>
      </c>
      <c r="D3787" s="271" t="s">
        <v>1977</v>
      </c>
      <c r="E3787" s="273"/>
    </row>
    <row r="3788" spans="1:5" x14ac:dyDescent="0.2">
      <c r="A3788" s="271">
        <v>7569</v>
      </c>
      <c r="B3788" s="271" t="s">
        <v>290</v>
      </c>
      <c r="C3788" s="272" t="s">
        <v>5614</v>
      </c>
      <c r="D3788" s="271" t="s">
        <v>1977</v>
      </c>
      <c r="E3788" s="273">
        <v>81.099999999999994</v>
      </c>
    </row>
    <row r="3789" spans="1:5" x14ac:dyDescent="0.2">
      <c r="A3789" s="271">
        <v>3378</v>
      </c>
      <c r="B3789" s="271" t="s">
        <v>290</v>
      </c>
      <c r="C3789" s="272" t="s">
        <v>5615</v>
      </c>
      <c r="D3789" s="271" t="s">
        <v>1977</v>
      </c>
      <c r="E3789" s="273">
        <v>95.88</v>
      </c>
    </row>
    <row r="3790" spans="1:5" x14ac:dyDescent="0.2">
      <c r="A3790" s="271">
        <v>3380</v>
      </c>
      <c r="B3790" s="271" t="s">
        <v>290</v>
      </c>
      <c r="C3790" s="272" t="s">
        <v>5616</v>
      </c>
      <c r="D3790" s="271" t="s">
        <v>1977</v>
      </c>
      <c r="E3790" s="273">
        <v>67.12</v>
      </c>
    </row>
    <row r="3791" spans="1:5" x14ac:dyDescent="0.2">
      <c r="A3791" s="271">
        <v>3379</v>
      </c>
      <c r="B3791" s="271" t="s">
        <v>290</v>
      </c>
      <c r="C3791" s="272" t="s">
        <v>5617</v>
      </c>
      <c r="D3791" s="271" t="s">
        <v>1977</v>
      </c>
      <c r="E3791" s="273">
        <v>64.8</v>
      </c>
    </row>
    <row r="3792" spans="1:5" x14ac:dyDescent="0.2">
      <c r="A3792" s="271">
        <v>11991</v>
      </c>
      <c r="B3792" s="271" t="s">
        <v>290</v>
      </c>
      <c r="C3792" s="272" t="s">
        <v>5618</v>
      </c>
      <c r="D3792" s="271" t="s">
        <v>1977</v>
      </c>
      <c r="E3792" s="273">
        <v>75.239999999999995</v>
      </c>
    </row>
    <row r="3793" spans="1:5" x14ac:dyDescent="0.2">
      <c r="A3793" s="271">
        <v>44305</v>
      </c>
      <c r="B3793" s="271" t="s">
        <v>290</v>
      </c>
      <c r="C3793" s="272" t="s">
        <v>5619</v>
      </c>
      <c r="D3793" s="271" t="s">
        <v>1977</v>
      </c>
      <c r="E3793" s="273">
        <v>2008.15</v>
      </c>
    </row>
    <row r="3794" spans="1:5" x14ac:dyDescent="0.2">
      <c r="A3794" s="271">
        <v>34349</v>
      </c>
      <c r="B3794" s="271" t="s">
        <v>290</v>
      </c>
      <c r="C3794" s="272" t="s">
        <v>5620</v>
      </c>
      <c r="D3794" s="271" t="s">
        <v>1977</v>
      </c>
      <c r="E3794" s="273">
        <v>38.86</v>
      </c>
    </row>
    <row r="3795" spans="1:5" x14ac:dyDescent="0.2">
      <c r="A3795" s="271">
        <v>11029</v>
      </c>
      <c r="B3795" s="271" t="s">
        <v>290</v>
      </c>
      <c r="C3795" s="272" t="s">
        <v>5621</v>
      </c>
      <c r="D3795" s="271" t="s">
        <v>2368</v>
      </c>
      <c r="E3795" s="273">
        <v>2.11</v>
      </c>
    </row>
    <row r="3796" spans="1:5" x14ac:dyDescent="0.2">
      <c r="A3796" s="271">
        <v>4316</v>
      </c>
      <c r="B3796" s="271" t="s">
        <v>290</v>
      </c>
      <c r="C3796" s="272" t="s">
        <v>5622</v>
      </c>
      <c r="D3796" s="271" t="s">
        <v>1977</v>
      </c>
      <c r="E3796" s="273">
        <v>2.14</v>
      </c>
    </row>
    <row r="3797" spans="1:5" x14ac:dyDescent="0.2">
      <c r="A3797" s="271">
        <v>4313</v>
      </c>
      <c r="B3797" s="271" t="s">
        <v>290</v>
      </c>
      <c r="C3797" s="272" t="s">
        <v>5623</v>
      </c>
      <c r="D3797" s="271" t="s">
        <v>2368</v>
      </c>
      <c r="E3797" s="273">
        <v>3.07</v>
      </c>
    </row>
    <row r="3798" spans="1:5" x14ac:dyDescent="0.2">
      <c r="A3798" s="271">
        <v>4317</v>
      </c>
      <c r="B3798" s="271" t="s">
        <v>290</v>
      </c>
      <c r="C3798" s="272" t="s">
        <v>5624</v>
      </c>
      <c r="D3798" s="271" t="s">
        <v>1977</v>
      </c>
      <c r="E3798" s="273">
        <v>3.49</v>
      </c>
    </row>
    <row r="3799" spans="1:5" x14ac:dyDescent="0.2">
      <c r="A3799" s="271">
        <v>4314</v>
      </c>
      <c r="B3799" s="271" t="s">
        <v>290</v>
      </c>
      <c r="C3799" s="272" t="s">
        <v>5625</v>
      </c>
      <c r="D3799" s="271" t="s">
        <v>2368</v>
      </c>
      <c r="E3799" s="273">
        <v>4.09</v>
      </c>
    </row>
    <row r="3800" spans="1:5" x14ac:dyDescent="0.2">
      <c r="A3800" s="271">
        <v>10921</v>
      </c>
      <c r="B3800" s="271" t="s">
        <v>290</v>
      </c>
      <c r="C3800" s="272" t="s">
        <v>5626</v>
      </c>
      <c r="D3800" s="271" t="s">
        <v>1977</v>
      </c>
      <c r="E3800" s="273"/>
    </row>
    <row r="3801" spans="1:5" x14ac:dyDescent="0.2">
      <c r="A3801" s="271">
        <v>10922</v>
      </c>
      <c r="B3801" s="271" t="s">
        <v>290</v>
      </c>
      <c r="C3801" s="272" t="s">
        <v>5627</v>
      </c>
      <c r="D3801" s="271" t="s">
        <v>1977</v>
      </c>
      <c r="E3801" s="273"/>
    </row>
    <row r="3802" spans="1:5" x14ac:dyDescent="0.2">
      <c r="A3802" s="271">
        <v>10923</v>
      </c>
      <c r="B3802" s="271" t="s">
        <v>290</v>
      </c>
      <c r="C3802" s="272" t="s">
        <v>5628</v>
      </c>
      <c r="D3802" s="271" t="s">
        <v>1977</v>
      </c>
      <c r="E3802" s="273"/>
    </row>
    <row r="3803" spans="1:5" x14ac:dyDescent="0.2">
      <c r="A3803" s="271">
        <v>10924</v>
      </c>
      <c r="B3803" s="271" t="s">
        <v>290</v>
      </c>
      <c r="C3803" s="272" t="s">
        <v>5629</v>
      </c>
      <c r="D3803" s="271" t="s">
        <v>1977</v>
      </c>
      <c r="E3803" s="273"/>
    </row>
    <row r="3804" spans="1:5" x14ac:dyDescent="0.2">
      <c r="A3804" s="271">
        <v>37772</v>
      </c>
      <c r="B3804" s="271" t="s">
        <v>290</v>
      </c>
      <c r="C3804" s="272" t="s">
        <v>5630</v>
      </c>
      <c r="D3804" s="271" t="s">
        <v>1977</v>
      </c>
      <c r="E3804" s="273"/>
    </row>
    <row r="3805" spans="1:5" x14ac:dyDescent="0.2">
      <c r="A3805" s="271">
        <v>37771</v>
      </c>
      <c r="B3805" s="271" t="s">
        <v>290</v>
      </c>
      <c r="C3805" s="272" t="s">
        <v>5631</v>
      </c>
      <c r="D3805" s="271" t="s">
        <v>1977</v>
      </c>
      <c r="E3805" s="273"/>
    </row>
    <row r="3806" spans="1:5" x14ac:dyDescent="0.2">
      <c r="A3806" s="271">
        <v>12772</v>
      </c>
      <c r="B3806" s="271" t="s">
        <v>290</v>
      </c>
      <c r="C3806" s="272" t="s">
        <v>5632</v>
      </c>
      <c r="D3806" s="271" t="s">
        <v>1977</v>
      </c>
      <c r="E3806" s="273"/>
    </row>
    <row r="3807" spans="1:5" x14ac:dyDescent="0.2">
      <c r="A3807" s="271">
        <v>12770</v>
      </c>
      <c r="B3807" s="271" t="s">
        <v>290</v>
      </c>
      <c r="C3807" s="272" t="s">
        <v>5633</v>
      </c>
      <c r="D3807" s="271" t="s">
        <v>1977</v>
      </c>
      <c r="E3807" s="273"/>
    </row>
    <row r="3808" spans="1:5" x14ac:dyDescent="0.2">
      <c r="A3808" s="271">
        <v>12775</v>
      </c>
      <c r="B3808" s="271" t="s">
        <v>290</v>
      </c>
      <c r="C3808" s="272" t="s">
        <v>5634</v>
      </c>
      <c r="D3808" s="271" t="s">
        <v>1977</v>
      </c>
      <c r="E3808" s="273"/>
    </row>
    <row r="3809" spans="1:5" x14ac:dyDescent="0.2">
      <c r="A3809" s="271">
        <v>12768</v>
      </c>
      <c r="B3809" s="271" t="s">
        <v>290</v>
      </c>
      <c r="C3809" s="272" t="s">
        <v>5635</v>
      </c>
      <c r="D3809" s="271" t="s">
        <v>1977</v>
      </c>
      <c r="E3809" s="273"/>
    </row>
    <row r="3810" spans="1:5" x14ac:dyDescent="0.2">
      <c r="A3810" s="271">
        <v>12769</v>
      </c>
      <c r="B3810" s="271" t="s">
        <v>290</v>
      </c>
      <c r="C3810" s="272" t="s">
        <v>5636</v>
      </c>
      <c r="D3810" s="271" t="s">
        <v>1977</v>
      </c>
      <c r="E3810" s="273"/>
    </row>
    <row r="3811" spans="1:5" x14ac:dyDescent="0.2">
      <c r="A3811" s="271">
        <v>12773</v>
      </c>
      <c r="B3811" s="271" t="s">
        <v>290</v>
      </c>
      <c r="C3811" s="272" t="s">
        <v>5637</v>
      </c>
      <c r="D3811" s="271" t="s">
        <v>1977</v>
      </c>
      <c r="E3811" s="273"/>
    </row>
    <row r="3812" spans="1:5" x14ac:dyDescent="0.2">
      <c r="A3812" s="271">
        <v>12774</v>
      </c>
      <c r="B3812" s="271" t="s">
        <v>290</v>
      </c>
      <c r="C3812" s="272" t="s">
        <v>5638</v>
      </c>
      <c r="D3812" s="271" t="s">
        <v>1977</v>
      </c>
      <c r="E3812" s="273"/>
    </row>
    <row r="3813" spans="1:5" x14ac:dyDescent="0.2">
      <c r="A3813" s="271">
        <v>12776</v>
      </c>
      <c r="B3813" s="271" t="s">
        <v>290</v>
      </c>
      <c r="C3813" s="272" t="s">
        <v>5639</v>
      </c>
      <c r="D3813" s="271" t="s">
        <v>1977</v>
      </c>
      <c r="E3813" s="273"/>
    </row>
    <row r="3814" spans="1:5" x14ac:dyDescent="0.2">
      <c r="A3814" s="271">
        <v>12777</v>
      </c>
      <c r="B3814" s="271" t="s">
        <v>290</v>
      </c>
      <c r="C3814" s="272" t="s">
        <v>5640</v>
      </c>
      <c r="D3814" s="271" t="s">
        <v>1977</v>
      </c>
      <c r="E3814" s="273"/>
    </row>
    <row r="3815" spans="1:5" x14ac:dyDescent="0.2">
      <c r="A3815" s="271">
        <v>12873</v>
      </c>
      <c r="B3815" s="271" t="s">
        <v>290</v>
      </c>
      <c r="C3815" s="272" t="s">
        <v>5641</v>
      </c>
      <c r="D3815" s="271" t="s">
        <v>1924</v>
      </c>
      <c r="E3815" s="273">
        <v>21.03</v>
      </c>
    </row>
    <row r="3816" spans="1:5" x14ac:dyDescent="0.2">
      <c r="A3816" s="271">
        <v>41076</v>
      </c>
      <c r="B3816" s="271" t="s">
        <v>290</v>
      </c>
      <c r="C3816" s="272" t="s">
        <v>5642</v>
      </c>
      <c r="D3816" s="271" t="s">
        <v>1959</v>
      </c>
      <c r="E3816" s="273">
        <v>3691.01</v>
      </c>
    </row>
    <row r="3817" spans="1:5" x14ac:dyDescent="0.2">
      <c r="A3817" s="271">
        <v>140</v>
      </c>
      <c r="B3817" s="271" t="s">
        <v>290</v>
      </c>
      <c r="C3817" s="272" t="s">
        <v>5643</v>
      </c>
      <c r="D3817" s="271" t="s">
        <v>1982</v>
      </c>
      <c r="E3817" s="273">
        <v>16.510000000000002</v>
      </c>
    </row>
    <row r="3818" spans="1:5" x14ac:dyDescent="0.2">
      <c r="A3818" s="271">
        <v>151</v>
      </c>
      <c r="B3818" s="271" t="s">
        <v>290</v>
      </c>
      <c r="C3818" s="272" t="s">
        <v>5644</v>
      </c>
      <c r="D3818" s="271" t="s">
        <v>2092</v>
      </c>
      <c r="E3818" s="273">
        <v>24.36</v>
      </c>
    </row>
    <row r="3819" spans="1:5" x14ac:dyDescent="0.2">
      <c r="A3819" s="271">
        <v>7340</v>
      </c>
      <c r="B3819" s="271" t="s">
        <v>290</v>
      </c>
      <c r="C3819" s="272" t="s">
        <v>5645</v>
      </c>
      <c r="D3819" s="271" t="s">
        <v>2092</v>
      </c>
      <c r="E3819" s="273"/>
    </row>
    <row r="3820" spans="1:5" x14ac:dyDescent="0.2">
      <c r="A3820" s="271">
        <v>40929</v>
      </c>
      <c r="B3820" s="271" t="s">
        <v>290</v>
      </c>
      <c r="C3820" s="272" t="s">
        <v>5646</v>
      </c>
      <c r="D3820" s="271" t="s">
        <v>1959</v>
      </c>
      <c r="E3820" s="273">
        <v>5260.62</v>
      </c>
    </row>
    <row r="3821" spans="1:5" x14ac:dyDescent="0.2">
      <c r="A3821" s="271">
        <v>2701</v>
      </c>
      <c r="B3821" s="271" t="s">
        <v>290</v>
      </c>
      <c r="C3821" s="272" t="s">
        <v>5647</v>
      </c>
      <c r="D3821" s="271" t="s">
        <v>1924</v>
      </c>
      <c r="E3821" s="273">
        <v>29.97</v>
      </c>
    </row>
    <row r="3822" spans="1:5" x14ac:dyDescent="0.2">
      <c r="A3822" s="271">
        <v>38064</v>
      </c>
      <c r="B3822" s="271" t="s">
        <v>290</v>
      </c>
      <c r="C3822" s="272" t="s">
        <v>5648</v>
      </c>
      <c r="D3822" s="271" t="s">
        <v>1977</v>
      </c>
      <c r="E3822" s="273">
        <v>24.48</v>
      </c>
    </row>
    <row r="3823" spans="1:5" x14ac:dyDescent="0.2">
      <c r="A3823" s="271">
        <v>38114</v>
      </c>
      <c r="B3823" s="271" t="s">
        <v>290</v>
      </c>
      <c r="C3823" s="272" t="s">
        <v>5649</v>
      </c>
      <c r="D3823" s="271" t="s">
        <v>1977</v>
      </c>
      <c r="E3823" s="273">
        <v>21.89</v>
      </c>
    </row>
    <row r="3824" spans="1:5" x14ac:dyDescent="0.2">
      <c r="A3824" s="271">
        <v>38115</v>
      </c>
      <c r="B3824" s="271" t="s">
        <v>290</v>
      </c>
      <c r="C3824" s="272" t="s">
        <v>5650</v>
      </c>
      <c r="D3824" s="271" t="s">
        <v>1977</v>
      </c>
      <c r="E3824" s="273">
        <v>23.38</v>
      </c>
    </row>
    <row r="3825" spans="1:5" x14ac:dyDescent="0.2">
      <c r="A3825" s="271">
        <v>38065</v>
      </c>
      <c r="B3825" s="271" t="s">
        <v>290</v>
      </c>
      <c r="C3825" s="272" t="s">
        <v>5651</v>
      </c>
      <c r="D3825" s="271" t="s">
        <v>1977</v>
      </c>
      <c r="E3825" s="273">
        <v>34.729999999999997</v>
      </c>
    </row>
    <row r="3826" spans="1:5" x14ac:dyDescent="0.2">
      <c r="A3826" s="271">
        <v>38078</v>
      </c>
      <c r="B3826" s="271" t="s">
        <v>290</v>
      </c>
      <c r="C3826" s="272" t="s">
        <v>5652</v>
      </c>
      <c r="D3826" s="271" t="s">
        <v>1977</v>
      </c>
      <c r="E3826" s="273">
        <v>20.260000000000002</v>
      </c>
    </row>
    <row r="3827" spans="1:5" x14ac:dyDescent="0.2">
      <c r="A3827" s="271">
        <v>38113</v>
      </c>
      <c r="B3827" s="271" t="s">
        <v>290</v>
      </c>
      <c r="C3827" s="272" t="s">
        <v>5653</v>
      </c>
      <c r="D3827" s="271" t="s">
        <v>1977</v>
      </c>
      <c r="E3827" s="273">
        <v>11.01</v>
      </c>
    </row>
    <row r="3828" spans="1:5" x14ac:dyDescent="0.2">
      <c r="A3828" s="271">
        <v>38063</v>
      </c>
      <c r="B3828" s="271" t="s">
        <v>290</v>
      </c>
      <c r="C3828" s="272" t="s">
        <v>5654</v>
      </c>
      <c r="D3828" s="271" t="s">
        <v>1977</v>
      </c>
      <c r="E3828" s="273">
        <v>11.81</v>
      </c>
    </row>
    <row r="3829" spans="1:5" x14ac:dyDescent="0.2">
      <c r="A3829" s="271">
        <v>38073</v>
      </c>
      <c r="B3829" s="271" t="s">
        <v>290</v>
      </c>
      <c r="C3829" s="272" t="s">
        <v>5655</v>
      </c>
      <c r="D3829" s="271" t="s">
        <v>1977</v>
      </c>
      <c r="E3829" s="273">
        <v>28.65</v>
      </c>
    </row>
    <row r="3830" spans="1:5" x14ac:dyDescent="0.2">
      <c r="A3830" s="271">
        <v>38080</v>
      </c>
      <c r="B3830" s="271" t="s">
        <v>290</v>
      </c>
      <c r="C3830" s="272" t="s">
        <v>5656</v>
      </c>
      <c r="D3830" s="271" t="s">
        <v>1977</v>
      </c>
      <c r="E3830" s="273">
        <v>35.19</v>
      </c>
    </row>
    <row r="3831" spans="1:5" x14ac:dyDescent="0.2">
      <c r="A3831" s="271">
        <v>38069</v>
      </c>
      <c r="B3831" s="271" t="s">
        <v>290</v>
      </c>
      <c r="C3831" s="272" t="s">
        <v>5657</v>
      </c>
      <c r="D3831" s="271" t="s">
        <v>1977</v>
      </c>
      <c r="E3831" s="273">
        <v>19.25</v>
      </c>
    </row>
    <row r="3832" spans="1:5" x14ac:dyDescent="0.2">
      <c r="A3832" s="271">
        <v>38077</v>
      </c>
      <c r="B3832" s="271" t="s">
        <v>290</v>
      </c>
      <c r="C3832" s="272" t="s">
        <v>5658</v>
      </c>
      <c r="D3832" s="271" t="s">
        <v>1977</v>
      </c>
      <c r="E3832" s="273">
        <v>18.809999999999999</v>
      </c>
    </row>
    <row r="3833" spans="1:5" x14ac:dyDescent="0.2">
      <c r="A3833" s="271">
        <v>38112</v>
      </c>
      <c r="B3833" s="271" t="s">
        <v>290</v>
      </c>
      <c r="C3833" s="272" t="s">
        <v>5659</v>
      </c>
      <c r="D3833" s="271" t="s">
        <v>1977</v>
      </c>
      <c r="E3833" s="273">
        <v>8.4499999999999993</v>
      </c>
    </row>
    <row r="3834" spans="1:5" x14ac:dyDescent="0.2">
      <c r="A3834" s="271">
        <v>38062</v>
      </c>
      <c r="B3834" s="271" t="s">
        <v>290</v>
      </c>
      <c r="C3834" s="272" t="s">
        <v>5660</v>
      </c>
      <c r="D3834" s="271" t="s">
        <v>1977</v>
      </c>
      <c r="E3834" s="273">
        <v>8.67</v>
      </c>
    </row>
    <row r="3835" spans="1:5" x14ac:dyDescent="0.2">
      <c r="A3835" s="271">
        <v>12129</v>
      </c>
      <c r="B3835" s="271" t="s">
        <v>290</v>
      </c>
      <c r="C3835" s="272" t="s">
        <v>5661</v>
      </c>
      <c r="D3835" s="271" t="s">
        <v>1977</v>
      </c>
      <c r="E3835" s="273">
        <v>15.32</v>
      </c>
    </row>
    <row r="3836" spans="1:5" x14ac:dyDescent="0.2">
      <c r="A3836" s="271">
        <v>12128</v>
      </c>
      <c r="B3836" s="271" t="s">
        <v>290</v>
      </c>
      <c r="C3836" s="272" t="s">
        <v>5662</v>
      </c>
      <c r="D3836" s="271" t="s">
        <v>1977</v>
      </c>
      <c r="E3836" s="273">
        <v>11.59</v>
      </c>
    </row>
    <row r="3837" spans="1:5" x14ac:dyDescent="0.2">
      <c r="A3837" s="271">
        <v>38081</v>
      </c>
      <c r="B3837" s="271" t="s">
        <v>290</v>
      </c>
      <c r="C3837" s="272" t="s">
        <v>5663</v>
      </c>
      <c r="D3837" s="271" t="s">
        <v>1977</v>
      </c>
      <c r="E3837" s="273">
        <v>29.85</v>
      </c>
    </row>
    <row r="3838" spans="1:5" x14ac:dyDescent="0.2">
      <c r="A3838" s="271">
        <v>38070</v>
      </c>
      <c r="B3838" s="271" t="s">
        <v>290</v>
      </c>
      <c r="C3838" s="272" t="s">
        <v>5664</v>
      </c>
      <c r="D3838" s="271" t="s">
        <v>1977</v>
      </c>
      <c r="E3838" s="273">
        <v>20.57</v>
      </c>
    </row>
    <row r="3839" spans="1:5" x14ac:dyDescent="0.2">
      <c r="A3839" s="271">
        <v>38074</v>
      </c>
      <c r="B3839" s="271" t="s">
        <v>290</v>
      </c>
      <c r="C3839" s="272" t="s">
        <v>5665</v>
      </c>
      <c r="D3839" s="271" t="s">
        <v>1977</v>
      </c>
      <c r="E3839" s="273">
        <v>31.27</v>
      </c>
    </row>
    <row r="3840" spans="1:5" x14ac:dyDescent="0.2">
      <c r="A3840" s="271">
        <v>38072</v>
      </c>
      <c r="B3840" s="271" t="s">
        <v>290</v>
      </c>
      <c r="C3840" s="272" t="s">
        <v>5666</v>
      </c>
      <c r="D3840" s="271" t="s">
        <v>1977</v>
      </c>
      <c r="E3840" s="273">
        <v>25.79</v>
      </c>
    </row>
    <row r="3841" spans="1:5" x14ac:dyDescent="0.2">
      <c r="A3841" s="271">
        <v>38079</v>
      </c>
      <c r="B3841" s="271" t="s">
        <v>290</v>
      </c>
      <c r="C3841" s="272" t="s">
        <v>5667</v>
      </c>
      <c r="D3841" s="271" t="s">
        <v>1977</v>
      </c>
      <c r="E3841" s="273">
        <v>26.84</v>
      </c>
    </row>
    <row r="3842" spans="1:5" x14ac:dyDescent="0.2">
      <c r="A3842" s="271">
        <v>38068</v>
      </c>
      <c r="B3842" s="271" t="s">
        <v>290</v>
      </c>
      <c r="C3842" s="272" t="s">
        <v>5668</v>
      </c>
      <c r="D3842" s="271" t="s">
        <v>1977</v>
      </c>
      <c r="E3842" s="273">
        <v>17.809999999999999</v>
      </c>
    </row>
    <row r="3843" spans="1:5" x14ac:dyDescent="0.2">
      <c r="A3843" s="271">
        <v>38071</v>
      </c>
      <c r="B3843" s="271" t="s">
        <v>290</v>
      </c>
      <c r="C3843" s="272" t="s">
        <v>5669</v>
      </c>
      <c r="D3843" s="271" t="s">
        <v>1977</v>
      </c>
      <c r="E3843" s="273">
        <v>21.29</v>
      </c>
    </row>
    <row r="3844" spans="1:5" x14ac:dyDescent="0.2">
      <c r="A3844" s="271">
        <v>45279</v>
      </c>
      <c r="B3844" s="271" t="s">
        <v>290</v>
      </c>
      <c r="C3844" s="272" t="s">
        <v>5670</v>
      </c>
      <c r="D3844" s="271" t="s">
        <v>1977</v>
      </c>
      <c r="E3844" s="273">
        <v>974.69</v>
      </c>
    </row>
    <row r="3845" spans="1:5" x14ac:dyDescent="0.2">
      <c r="A3845" s="271">
        <v>38412</v>
      </c>
      <c r="B3845" s="271" t="s">
        <v>290</v>
      </c>
      <c r="C3845" s="272" t="s">
        <v>5671</v>
      </c>
      <c r="D3845" s="271" t="s">
        <v>1977</v>
      </c>
      <c r="E3845" s="273">
        <v>974.69</v>
      </c>
    </row>
    <row r="3846" spans="1:5" x14ac:dyDescent="0.2">
      <c r="A3846" s="271">
        <v>45280</v>
      </c>
      <c r="B3846" s="271" t="s">
        <v>290</v>
      </c>
      <c r="C3846" s="272" t="s">
        <v>5672</v>
      </c>
      <c r="D3846" s="271" t="s">
        <v>1977</v>
      </c>
      <c r="E3846" s="273">
        <v>2442.41</v>
      </c>
    </row>
    <row r="3847" spans="1:5" x14ac:dyDescent="0.2">
      <c r="A3847" s="271">
        <v>3405</v>
      </c>
      <c r="B3847" s="271" t="s">
        <v>290</v>
      </c>
      <c r="C3847" s="272" t="s">
        <v>5673</v>
      </c>
      <c r="D3847" s="271" t="s">
        <v>1977</v>
      </c>
      <c r="E3847" s="273">
        <v>117.25</v>
      </c>
    </row>
    <row r="3848" spans="1:5" x14ac:dyDescent="0.2">
      <c r="A3848" s="271">
        <v>3394</v>
      </c>
      <c r="B3848" s="271" t="s">
        <v>290</v>
      </c>
      <c r="C3848" s="272" t="s">
        <v>5674</v>
      </c>
      <c r="D3848" s="271" t="s">
        <v>1977</v>
      </c>
      <c r="E3848" s="273">
        <v>618.94000000000005</v>
      </c>
    </row>
    <row r="3849" spans="1:5" x14ac:dyDescent="0.2">
      <c r="A3849" s="271">
        <v>3393</v>
      </c>
      <c r="B3849" s="271" t="s">
        <v>290</v>
      </c>
      <c r="C3849" s="272" t="s">
        <v>5675</v>
      </c>
      <c r="D3849" s="271" t="s">
        <v>1977</v>
      </c>
      <c r="E3849" s="273">
        <v>1053.81</v>
      </c>
    </row>
    <row r="3850" spans="1:5" x14ac:dyDescent="0.2">
      <c r="A3850" s="271">
        <v>3406</v>
      </c>
      <c r="B3850" s="271" t="s">
        <v>290</v>
      </c>
      <c r="C3850" s="272" t="s">
        <v>5676</v>
      </c>
      <c r="D3850" s="271" t="s">
        <v>1977</v>
      </c>
      <c r="E3850" s="273">
        <v>35.89</v>
      </c>
    </row>
    <row r="3851" spans="1:5" x14ac:dyDescent="0.2">
      <c r="A3851" s="271">
        <v>3395</v>
      </c>
      <c r="B3851" s="271" t="s">
        <v>290</v>
      </c>
      <c r="C3851" s="272" t="s">
        <v>5677</v>
      </c>
      <c r="D3851" s="271" t="s">
        <v>1977</v>
      </c>
      <c r="E3851" s="273">
        <v>151.4</v>
      </c>
    </row>
    <row r="3852" spans="1:5" x14ac:dyDescent="0.2">
      <c r="A3852" s="271">
        <v>3398</v>
      </c>
      <c r="B3852" s="271" t="s">
        <v>290</v>
      </c>
      <c r="C3852" s="272" t="s">
        <v>5678</v>
      </c>
      <c r="D3852" s="271" t="s">
        <v>1977</v>
      </c>
      <c r="E3852" s="273">
        <v>7.19</v>
      </c>
    </row>
    <row r="3853" spans="1:5" x14ac:dyDescent="0.2">
      <c r="A3853" s="271">
        <v>40662</v>
      </c>
      <c r="B3853" s="271" t="s">
        <v>290</v>
      </c>
      <c r="C3853" s="272" t="s">
        <v>5679</v>
      </c>
      <c r="D3853" s="271" t="s">
        <v>1977</v>
      </c>
      <c r="E3853" s="273"/>
    </row>
    <row r="3854" spans="1:5" x14ac:dyDescent="0.2">
      <c r="A3854" s="271">
        <v>3437</v>
      </c>
      <c r="B3854" s="271" t="s">
        <v>290</v>
      </c>
      <c r="C3854" s="272" t="s">
        <v>5680</v>
      </c>
      <c r="D3854" s="271" t="s">
        <v>2012</v>
      </c>
      <c r="E3854" s="273"/>
    </row>
    <row r="3855" spans="1:5" x14ac:dyDescent="0.2">
      <c r="A3855" s="271">
        <v>11190</v>
      </c>
      <c r="B3855" s="271" t="s">
        <v>290</v>
      </c>
      <c r="C3855" s="272" t="s">
        <v>5681</v>
      </c>
      <c r="D3855" s="271" t="s">
        <v>1977</v>
      </c>
      <c r="E3855" s="273"/>
    </row>
    <row r="3856" spans="1:5" x14ac:dyDescent="0.2">
      <c r="A3856" s="271">
        <v>34377</v>
      </c>
      <c r="B3856" s="271" t="s">
        <v>290</v>
      </c>
      <c r="C3856" s="272" t="s">
        <v>5682</v>
      </c>
      <c r="D3856" s="271" t="s">
        <v>1977</v>
      </c>
      <c r="E3856" s="273">
        <v>153.49</v>
      </c>
    </row>
    <row r="3857" spans="1:5" x14ac:dyDescent="0.2">
      <c r="A3857" s="271">
        <v>40659</v>
      </c>
      <c r="B3857" s="271" t="s">
        <v>290</v>
      </c>
      <c r="C3857" s="272" t="s">
        <v>5683</v>
      </c>
      <c r="D3857" s="271" t="s">
        <v>2012</v>
      </c>
      <c r="E3857" s="273"/>
    </row>
    <row r="3858" spans="1:5" x14ac:dyDescent="0.2">
      <c r="A3858" s="271">
        <v>40660</v>
      </c>
      <c r="B3858" s="271" t="s">
        <v>290</v>
      </c>
      <c r="C3858" s="272" t="s">
        <v>5684</v>
      </c>
      <c r="D3858" s="271" t="s">
        <v>2012</v>
      </c>
      <c r="E3858" s="273"/>
    </row>
    <row r="3859" spans="1:5" x14ac:dyDescent="0.2">
      <c r="A3859" s="271">
        <v>40661</v>
      </c>
      <c r="B3859" s="271" t="s">
        <v>290</v>
      </c>
      <c r="C3859" s="272" t="s">
        <v>5685</v>
      </c>
      <c r="D3859" s="271" t="s">
        <v>2012</v>
      </c>
      <c r="E3859" s="273"/>
    </row>
    <row r="3860" spans="1:5" x14ac:dyDescent="0.2">
      <c r="A3860" s="271">
        <v>3428</v>
      </c>
      <c r="B3860" s="271" t="s">
        <v>290</v>
      </c>
      <c r="C3860" s="272" t="s">
        <v>5686</v>
      </c>
      <c r="D3860" s="271" t="s">
        <v>2012</v>
      </c>
      <c r="E3860" s="273"/>
    </row>
    <row r="3861" spans="1:5" x14ac:dyDescent="0.2">
      <c r="A3861" s="271">
        <v>3429</v>
      </c>
      <c r="B3861" s="271" t="s">
        <v>290</v>
      </c>
      <c r="C3861" s="272" t="s">
        <v>5687</v>
      </c>
      <c r="D3861" s="271" t="s">
        <v>2012</v>
      </c>
      <c r="E3861" s="273"/>
    </row>
    <row r="3862" spans="1:5" x14ac:dyDescent="0.2">
      <c r="A3862" s="271">
        <v>11199</v>
      </c>
      <c r="B3862" s="271" t="s">
        <v>290</v>
      </c>
      <c r="C3862" s="272" t="s">
        <v>5688</v>
      </c>
      <c r="D3862" s="271" t="s">
        <v>1977</v>
      </c>
      <c r="E3862" s="273"/>
    </row>
    <row r="3863" spans="1:5" x14ac:dyDescent="0.2">
      <c r="A3863" s="271">
        <v>36896</v>
      </c>
      <c r="B3863" s="271" t="s">
        <v>290</v>
      </c>
      <c r="C3863" s="272" t="s">
        <v>5689</v>
      </c>
      <c r="D3863" s="271" t="s">
        <v>1977</v>
      </c>
      <c r="E3863" s="273">
        <v>297.27999999999997</v>
      </c>
    </row>
    <row r="3864" spans="1:5" x14ac:dyDescent="0.2">
      <c r="A3864" s="271">
        <v>34367</v>
      </c>
      <c r="B3864" s="271" t="s">
        <v>290</v>
      </c>
      <c r="C3864" s="272" t="s">
        <v>5690</v>
      </c>
      <c r="D3864" s="271" t="s">
        <v>1977</v>
      </c>
      <c r="E3864" s="273">
        <v>383.15</v>
      </c>
    </row>
    <row r="3865" spans="1:5" x14ac:dyDescent="0.2">
      <c r="A3865" s="271">
        <v>36897</v>
      </c>
      <c r="B3865" s="271" t="s">
        <v>290</v>
      </c>
      <c r="C3865" s="272" t="s">
        <v>5691</v>
      </c>
      <c r="D3865" s="271" t="s">
        <v>1977</v>
      </c>
      <c r="E3865" s="273">
        <v>463.9</v>
      </c>
    </row>
    <row r="3866" spans="1:5" x14ac:dyDescent="0.2">
      <c r="A3866" s="271">
        <v>34369</v>
      </c>
      <c r="B3866" s="271" t="s">
        <v>290</v>
      </c>
      <c r="C3866" s="272" t="s">
        <v>5692</v>
      </c>
      <c r="D3866" s="271" t="s">
        <v>1977</v>
      </c>
      <c r="E3866" s="273">
        <v>533.86</v>
      </c>
    </row>
    <row r="3867" spans="1:5" x14ac:dyDescent="0.2">
      <c r="A3867" s="271">
        <v>34364</v>
      </c>
      <c r="B3867" s="271" t="s">
        <v>290</v>
      </c>
      <c r="C3867" s="272" t="s">
        <v>5693</v>
      </c>
      <c r="D3867" s="271" t="s">
        <v>1977</v>
      </c>
      <c r="E3867" s="273">
        <v>503.63</v>
      </c>
    </row>
    <row r="3868" spans="1:5" x14ac:dyDescent="0.2">
      <c r="A3868" s="271">
        <v>3421</v>
      </c>
      <c r="B3868" s="271" t="s">
        <v>290</v>
      </c>
      <c r="C3868" s="272" t="s">
        <v>5694</v>
      </c>
      <c r="D3868" s="271" t="s">
        <v>2012</v>
      </c>
      <c r="E3868" s="273"/>
    </row>
    <row r="3869" spans="1:5" x14ac:dyDescent="0.2">
      <c r="A3869" s="271">
        <v>599</v>
      </c>
      <c r="B3869" s="271" t="s">
        <v>290</v>
      </c>
      <c r="C3869" s="272" t="s">
        <v>5695</v>
      </c>
      <c r="D3869" s="271" t="s">
        <v>2012</v>
      </c>
      <c r="E3869" s="273">
        <v>542.16999999999996</v>
      </c>
    </row>
    <row r="3870" spans="1:5" x14ac:dyDescent="0.2">
      <c r="A3870" s="271">
        <v>44053</v>
      </c>
      <c r="B3870" s="271" t="s">
        <v>290</v>
      </c>
      <c r="C3870" s="272" t="s">
        <v>5696</v>
      </c>
      <c r="D3870" s="271" t="s">
        <v>1977</v>
      </c>
      <c r="E3870" s="273">
        <v>1203.3699999999999</v>
      </c>
    </row>
    <row r="3871" spans="1:5" x14ac:dyDescent="0.2">
      <c r="A3871" s="271">
        <v>3423</v>
      </c>
      <c r="B3871" s="271" t="s">
        <v>290</v>
      </c>
      <c r="C3871" s="272" t="s">
        <v>5697</v>
      </c>
      <c r="D3871" s="271" t="s">
        <v>2012</v>
      </c>
      <c r="E3871" s="273"/>
    </row>
    <row r="3872" spans="1:5" x14ac:dyDescent="0.2">
      <c r="A3872" s="271">
        <v>34797</v>
      </c>
      <c r="B3872" s="271" t="s">
        <v>290</v>
      </c>
      <c r="C3872" s="272" t="s">
        <v>5698</v>
      </c>
      <c r="D3872" s="271" t="s">
        <v>1977</v>
      </c>
      <c r="E3872" s="273"/>
    </row>
    <row r="3873" spans="1:5" x14ac:dyDescent="0.2">
      <c r="A3873" s="271">
        <v>34381</v>
      </c>
      <c r="B3873" s="271" t="s">
        <v>290</v>
      </c>
      <c r="C3873" s="272" t="s">
        <v>5699</v>
      </c>
      <c r="D3873" s="271" t="s">
        <v>1977</v>
      </c>
      <c r="E3873" s="273">
        <v>218.92</v>
      </c>
    </row>
    <row r="3874" spans="1:5" x14ac:dyDescent="0.2">
      <c r="A3874" s="271">
        <v>44054</v>
      </c>
      <c r="B3874" s="271" t="s">
        <v>290</v>
      </c>
      <c r="C3874" s="272" t="s">
        <v>5700</v>
      </c>
      <c r="D3874" s="271" t="s">
        <v>1977</v>
      </c>
      <c r="E3874" s="273">
        <v>431.69</v>
      </c>
    </row>
    <row r="3875" spans="1:5" x14ac:dyDescent="0.2">
      <c r="A3875" s="271">
        <v>44399</v>
      </c>
      <c r="B3875" s="271" t="s">
        <v>290</v>
      </c>
      <c r="C3875" s="272" t="s">
        <v>5701</v>
      </c>
      <c r="D3875" s="271" t="s">
        <v>1977</v>
      </c>
      <c r="E3875" s="273">
        <v>589.84</v>
      </c>
    </row>
    <row r="3876" spans="1:5" x14ac:dyDescent="0.2">
      <c r="A3876" s="271">
        <v>44503</v>
      </c>
      <c r="B3876" s="271" t="s">
        <v>290</v>
      </c>
      <c r="C3876" s="272" t="s">
        <v>5702</v>
      </c>
      <c r="D3876" s="271" t="s">
        <v>1924</v>
      </c>
      <c r="E3876" s="273">
        <v>18.760000000000002</v>
      </c>
    </row>
    <row r="3877" spans="1:5" x14ac:dyDescent="0.2">
      <c r="A3877" s="271">
        <v>41077</v>
      </c>
      <c r="B3877" s="271" t="s">
        <v>290</v>
      </c>
      <c r="C3877" s="272" t="s">
        <v>5703</v>
      </c>
      <c r="D3877" s="271" t="s">
        <v>1959</v>
      </c>
      <c r="E3877" s="273">
        <v>3294.17</v>
      </c>
    </row>
    <row r="3878" spans="1:5" x14ac:dyDescent="0.2">
      <c r="A3878" s="271">
        <v>37963</v>
      </c>
      <c r="B3878" s="271" t="s">
        <v>290</v>
      </c>
      <c r="C3878" s="272" t="s">
        <v>5704</v>
      </c>
      <c r="D3878" s="271" t="s">
        <v>1977</v>
      </c>
      <c r="E3878" s="273">
        <v>5.46</v>
      </c>
    </row>
    <row r="3879" spans="1:5" x14ac:dyDescent="0.2">
      <c r="A3879" s="271">
        <v>37964</v>
      </c>
      <c r="B3879" s="271" t="s">
        <v>290</v>
      </c>
      <c r="C3879" s="272" t="s">
        <v>5705</v>
      </c>
      <c r="D3879" s="271" t="s">
        <v>1977</v>
      </c>
      <c r="E3879" s="273">
        <v>7.31</v>
      </c>
    </row>
    <row r="3880" spans="1:5" x14ac:dyDescent="0.2">
      <c r="A3880" s="271">
        <v>37965</v>
      </c>
      <c r="B3880" s="271" t="s">
        <v>290</v>
      </c>
      <c r="C3880" s="272" t="s">
        <v>5706</v>
      </c>
      <c r="D3880" s="271" t="s">
        <v>1977</v>
      </c>
      <c r="E3880" s="273">
        <v>10.54</v>
      </c>
    </row>
    <row r="3881" spans="1:5" x14ac:dyDescent="0.2">
      <c r="A3881" s="271">
        <v>37966</v>
      </c>
      <c r="B3881" s="271" t="s">
        <v>290</v>
      </c>
      <c r="C3881" s="272" t="s">
        <v>5707</v>
      </c>
      <c r="D3881" s="271" t="s">
        <v>1977</v>
      </c>
      <c r="E3881" s="273">
        <v>18.5</v>
      </c>
    </row>
    <row r="3882" spans="1:5" x14ac:dyDescent="0.2">
      <c r="A3882" s="271">
        <v>37967</v>
      </c>
      <c r="B3882" s="271" t="s">
        <v>290</v>
      </c>
      <c r="C3882" s="272" t="s">
        <v>5708</v>
      </c>
      <c r="D3882" s="271" t="s">
        <v>1977</v>
      </c>
      <c r="E3882" s="273">
        <v>31.09</v>
      </c>
    </row>
    <row r="3883" spans="1:5" x14ac:dyDescent="0.2">
      <c r="A3883" s="271">
        <v>37968</v>
      </c>
      <c r="B3883" s="271" t="s">
        <v>290</v>
      </c>
      <c r="C3883" s="272" t="s">
        <v>5709</v>
      </c>
      <c r="D3883" s="271" t="s">
        <v>1977</v>
      </c>
      <c r="E3883" s="273">
        <v>66.02</v>
      </c>
    </row>
    <row r="3884" spans="1:5" x14ac:dyDescent="0.2">
      <c r="A3884" s="271">
        <v>37969</v>
      </c>
      <c r="B3884" s="271" t="s">
        <v>290</v>
      </c>
      <c r="C3884" s="272" t="s">
        <v>5710</v>
      </c>
      <c r="D3884" s="271" t="s">
        <v>1977</v>
      </c>
      <c r="E3884" s="273">
        <v>166.81</v>
      </c>
    </row>
    <row r="3885" spans="1:5" x14ac:dyDescent="0.2">
      <c r="A3885" s="271">
        <v>37970</v>
      </c>
      <c r="B3885" s="271" t="s">
        <v>290</v>
      </c>
      <c r="C3885" s="272" t="s">
        <v>5711</v>
      </c>
      <c r="D3885" s="271" t="s">
        <v>1977</v>
      </c>
      <c r="E3885" s="273">
        <v>241.34</v>
      </c>
    </row>
    <row r="3886" spans="1:5" x14ac:dyDescent="0.2">
      <c r="A3886" s="271">
        <v>44251</v>
      </c>
      <c r="B3886" s="271" t="s">
        <v>290</v>
      </c>
      <c r="C3886" s="272" t="s">
        <v>5712</v>
      </c>
      <c r="D3886" s="271" t="s">
        <v>1977</v>
      </c>
      <c r="E3886" s="273">
        <v>278.77</v>
      </c>
    </row>
    <row r="3887" spans="1:5" x14ac:dyDescent="0.2">
      <c r="A3887" s="271">
        <v>21118</v>
      </c>
      <c r="B3887" s="271" t="s">
        <v>290</v>
      </c>
      <c r="C3887" s="272" t="s">
        <v>5713</v>
      </c>
      <c r="D3887" s="271" t="s">
        <v>1977</v>
      </c>
      <c r="E3887" s="273">
        <v>4.34</v>
      </c>
    </row>
    <row r="3888" spans="1:5" x14ac:dyDescent="0.2">
      <c r="A3888" s="271">
        <v>37956</v>
      </c>
      <c r="B3888" s="271" t="s">
        <v>290</v>
      </c>
      <c r="C3888" s="272" t="s">
        <v>5714</v>
      </c>
      <c r="D3888" s="271" t="s">
        <v>1977</v>
      </c>
      <c r="E3888" s="273">
        <v>5.33</v>
      </c>
    </row>
    <row r="3889" spans="1:5" x14ac:dyDescent="0.2">
      <c r="A3889" s="271">
        <v>37957</v>
      </c>
      <c r="B3889" s="271" t="s">
        <v>290</v>
      </c>
      <c r="C3889" s="272" t="s">
        <v>5715</v>
      </c>
      <c r="D3889" s="271" t="s">
        <v>1977</v>
      </c>
      <c r="E3889" s="273">
        <v>11.35</v>
      </c>
    </row>
    <row r="3890" spans="1:5" x14ac:dyDescent="0.2">
      <c r="A3890" s="271">
        <v>37958</v>
      </c>
      <c r="B3890" s="271" t="s">
        <v>290</v>
      </c>
      <c r="C3890" s="272" t="s">
        <v>5716</v>
      </c>
      <c r="D3890" s="271" t="s">
        <v>1977</v>
      </c>
      <c r="E3890" s="273">
        <v>20.52</v>
      </c>
    </row>
    <row r="3891" spans="1:5" x14ac:dyDescent="0.2">
      <c r="A3891" s="271">
        <v>37959</v>
      </c>
      <c r="B3891" s="271" t="s">
        <v>290</v>
      </c>
      <c r="C3891" s="272" t="s">
        <v>5717</v>
      </c>
      <c r="D3891" s="271" t="s">
        <v>1977</v>
      </c>
      <c r="E3891" s="273">
        <v>31.59</v>
      </c>
    </row>
    <row r="3892" spans="1:5" x14ac:dyDescent="0.2">
      <c r="A3892" s="271">
        <v>37960</v>
      </c>
      <c r="B3892" s="271" t="s">
        <v>290</v>
      </c>
      <c r="C3892" s="272" t="s">
        <v>5718</v>
      </c>
      <c r="D3892" s="271" t="s">
        <v>1977</v>
      </c>
      <c r="E3892" s="273">
        <v>80.709999999999994</v>
      </c>
    </row>
    <row r="3893" spans="1:5" x14ac:dyDescent="0.2">
      <c r="A3893" s="271">
        <v>37961</v>
      </c>
      <c r="B3893" s="271" t="s">
        <v>290</v>
      </c>
      <c r="C3893" s="272" t="s">
        <v>5719</v>
      </c>
      <c r="D3893" s="271" t="s">
        <v>1977</v>
      </c>
      <c r="E3893" s="273">
        <v>173.46</v>
      </c>
    </row>
    <row r="3894" spans="1:5" x14ac:dyDescent="0.2">
      <c r="A3894" s="271">
        <v>37962</v>
      </c>
      <c r="B3894" s="271" t="s">
        <v>290</v>
      </c>
      <c r="C3894" s="272" t="s">
        <v>5720</v>
      </c>
      <c r="D3894" s="271" t="s">
        <v>1977</v>
      </c>
      <c r="E3894" s="273">
        <v>199.98</v>
      </c>
    </row>
    <row r="3895" spans="1:5" x14ac:dyDescent="0.2">
      <c r="A3895" s="271">
        <v>3533</v>
      </c>
      <c r="B3895" s="271" t="s">
        <v>290</v>
      </c>
      <c r="C3895" s="272" t="s">
        <v>5721</v>
      </c>
      <c r="D3895" s="271" t="s">
        <v>1977</v>
      </c>
      <c r="E3895" s="273">
        <v>3.62</v>
      </c>
    </row>
    <row r="3896" spans="1:5" x14ac:dyDescent="0.2">
      <c r="A3896" s="271">
        <v>3538</v>
      </c>
      <c r="B3896" s="271" t="s">
        <v>290</v>
      </c>
      <c r="C3896" s="272" t="s">
        <v>5722</v>
      </c>
      <c r="D3896" s="271" t="s">
        <v>1977</v>
      </c>
      <c r="E3896" s="273">
        <v>6.86</v>
      </c>
    </row>
    <row r="3897" spans="1:5" x14ac:dyDescent="0.2">
      <c r="A3897" s="271">
        <v>3498</v>
      </c>
      <c r="B3897" s="271" t="s">
        <v>290</v>
      </c>
      <c r="C3897" s="272" t="s">
        <v>5723</v>
      </c>
      <c r="D3897" s="271" t="s">
        <v>1977</v>
      </c>
      <c r="E3897" s="273">
        <v>6.65</v>
      </c>
    </row>
    <row r="3898" spans="1:5" x14ac:dyDescent="0.2">
      <c r="A3898" s="271">
        <v>3496</v>
      </c>
      <c r="B3898" s="271" t="s">
        <v>290</v>
      </c>
      <c r="C3898" s="272" t="s">
        <v>5724</v>
      </c>
      <c r="D3898" s="271" t="s">
        <v>1977</v>
      </c>
      <c r="E3898" s="273">
        <v>4.45</v>
      </c>
    </row>
    <row r="3899" spans="1:5" x14ac:dyDescent="0.2">
      <c r="A3899" s="271">
        <v>38429</v>
      </c>
      <c r="B3899" s="271" t="s">
        <v>290</v>
      </c>
      <c r="C3899" s="272" t="s">
        <v>5725</v>
      </c>
      <c r="D3899" s="271" t="s">
        <v>1977</v>
      </c>
      <c r="E3899" s="273">
        <v>14.77</v>
      </c>
    </row>
    <row r="3900" spans="1:5" x14ac:dyDescent="0.2">
      <c r="A3900" s="271">
        <v>38431</v>
      </c>
      <c r="B3900" s="271" t="s">
        <v>290</v>
      </c>
      <c r="C3900" s="272" t="s">
        <v>5726</v>
      </c>
      <c r="D3900" s="271" t="s">
        <v>1977</v>
      </c>
      <c r="E3900" s="273">
        <v>18.53</v>
      </c>
    </row>
    <row r="3901" spans="1:5" x14ac:dyDescent="0.2">
      <c r="A3901" s="271">
        <v>38430</v>
      </c>
      <c r="B3901" s="271" t="s">
        <v>290</v>
      </c>
      <c r="C3901" s="272" t="s">
        <v>5727</v>
      </c>
      <c r="D3901" s="271" t="s">
        <v>1977</v>
      </c>
      <c r="E3901" s="273">
        <v>28.72</v>
      </c>
    </row>
    <row r="3902" spans="1:5" x14ac:dyDescent="0.2">
      <c r="A3902" s="271">
        <v>36348</v>
      </c>
      <c r="B3902" s="271" t="s">
        <v>290</v>
      </c>
      <c r="C3902" s="272" t="s">
        <v>5728</v>
      </c>
      <c r="D3902" s="271" t="s">
        <v>1977</v>
      </c>
      <c r="E3902" s="273"/>
    </row>
    <row r="3903" spans="1:5" x14ac:dyDescent="0.2">
      <c r="A3903" s="271">
        <v>36349</v>
      </c>
      <c r="B3903" s="271" t="s">
        <v>290</v>
      </c>
      <c r="C3903" s="272" t="s">
        <v>5729</v>
      </c>
      <c r="D3903" s="271" t="s">
        <v>1977</v>
      </c>
      <c r="E3903" s="273"/>
    </row>
    <row r="3904" spans="1:5" x14ac:dyDescent="0.2">
      <c r="A3904" s="271">
        <v>38987</v>
      </c>
      <c r="B3904" s="271" t="s">
        <v>290</v>
      </c>
      <c r="C3904" s="272" t="s">
        <v>5730</v>
      </c>
      <c r="D3904" s="271" t="s">
        <v>1977</v>
      </c>
      <c r="E3904" s="273"/>
    </row>
    <row r="3905" spans="1:5" x14ac:dyDescent="0.2">
      <c r="A3905" s="271">
        <v>38988</v>
      </c>
      <c r="B3905" s="271" t="s">
        <v>290</v>
      </c>
      <c r="C3905" s="272" t="s">
        <v>5731</v>
      </c>
      <c r="D3905" s="271" t="s">
        <v>1977</v>
      </c>
      <c r="E3905" s="273"/>
    </row>
    <row r="3906" spans="1:5" x14ac:dyDescent="0.2">
      <c r="A3906" s="271">
        <v>38989</v>
      </c>
      <c r="B3906" s="271" t="s">
        <v>290</v>
      </c>
      <c r="C3906" s="272" t="s">
        <v>5732</v>
      </c>
      <c r="D3906" s="271" t="s">
        <v>1977</v>
      </c>
      <c r="E3906" s="273"/>
    </row>
    <row r="3907" spans="1:5" x14ac:dyDescent="0.2">
      <c r="A3907" s="271">
        <v>38990</v>
      </c>
      <c r="B3907" s="271" t="s">
        <v>290</v>
      </c>
      <c r="C3907" s="272" t="s">
        <v>5733</v>
      </c>
      <c r="D3907" s="271" t="s">
        <v>1977</v>
      </c>
      <c r="E3907" s="273"/>
    </row>
    <row r="3908" spans="1:5" x14ac:dyDescent="0.2">
      <c r="A3908" s="271">
        <v>38991</v>
      </c>
      <c r="B3908" s="271" t="s">
        <v>290</v>
      </c>
      <c r="C3908" s="272" t="s">
        <v>5734</v>
      </c>
      <c r="D3908" s="271" t="s">
        <v>1977</v>
      </c>
      <c r="E3908" s="273"/>
    </row>
    <row r="3909" spans="1:5" x14ac:dyDescent="0.2">
      <c r="A3909" s="271">
        <v>38433</v>
      </c>
      <c r="B3909" s="271" t="s">
        <v>290</v>
      </c>
      <c r="C3909" s="272" t="s">
        <v>5735</v>
      </c>
      <c r="D3909" s="271" t="s">
        <v>1977</v>
      </c>
      <c r="E3909" s="273"/>
    </row>
    <row r="3910" spans="1:5" x14ac:dyDescent="0.2">
      <c r="A3910" s="271">
        <v>38440</v>
      </c>
      <c r="B3910" s="271" t="s">
        <v>290</v>
      </c>
      <c r="C3910" s="272" t="s">
        <v>5736</v>
      </c>
      <c r="D3910" s="271" t="s">
        <v>1977</v>
      </c>
      <c r="E3910" s="273"/>
    </row>
    <row r="3911" spans="1:5" x14ac:dyDescent="0.2">
      <c r="A3911" s="271">
        <v>36359</v>
      </c>
      <c r="B3911" s="271" t="s">
        <v>290</v>
      </c>
      <c r="C3911" s="272" t="s">
        <v>5737</v>
      </c>
      <c r="D3911" s="271" t="s">
        <v>1977</v>
      </c>
      <c r="E3911" s="273"/>
    </row>
    <row r="3912" spans="1:5" x14ac:dyDescent="0.2">
      <c r="A3912" s="271">
        <v>36360</v>
      </c>
      <c r="B3912" s="271" t="s">
        <v>290</v>
      </c>
      <c r="C3912" s="272" t="s">
        <v>5738</v>
      </c>
      <c r="D3912" s="271" t="s">
        <v>1977</v>
      </c>
      <c r="E3912" s="273"/>
    </row>
    <row r="3913" spans="1:5" x14ac:dyDescent="0.2">
      <c r="A3913" s="271">
        <v>38434</v>
      </c>
      <c r="B3913" s="271" t="s">
        <v>290</v>
      </c>
      <c r="C3913" s="272" t="s">
        <v>5739</v>
      </c>
      <c r="D3913" s="271" t="s">
        <v>1977</v>
      </c>
      <c r="E3913" s="273"/>
    </row>
    <row r="3914" spans="1:5" x14ac:dyDescent="0.2">
      <c r="A3914" s="271">
        <v>38435</v>
      </c>
      <c r="B3914" s="271" t="s">
        <v>290</v>
      </c>
      <c r="C3914" s="272" t="s">
        <v>5740</v>
      </c>
      <c r="D3914" s="271" t="s">
        <v>1977</v>
      </c>
      <c r="E3914" s="273"/>
    </row>
    <row r="3915" spans="1:5" x14ac:dyDescent="0.2">
      <c r="A3915" s="271">
        <v>38436</v>
      </c>
      <c r="B3915" s="271" t="s">
        <v>290</v>
      </c>
      <c r="C3915" s="272" t="s">
        <v>5741</v>
      </c>
      <c r="D3915" s="271" t="s">
        <v>1977</v>
      </c>
      <c r="E3915" s="273"/>
    </row>
    <row r="3916" spans="1:5" x14ac:dyDescent="0.2">
      <c r="A3916" s="271">
        <v>38437</v>
      </c>
      <c r="B3916" s="271" t="s">
        <v>290</v>
      </c>
      <c r="C3916" s="272" t="s">
        <v>5742</v>
      </c>
      <c r="D3916" s="271" t="s">
        <v>1977</v>
      </c>
      <c r="E3916" s="273"/>
    </row>
    <row r="3917" spans="1:5" x14ac:dyDescent="0.2">
      <c r="A3917" s="271">
        <v>38438</v>
      </c>
      <c r="B3917" s="271" t="s">
        <v>290</v>
      </c>
      <c r="C3917" s="272" t="s">
        <v>5743</v>
      </c>
      <c r="D3917" s="271" t="s">
        <v>1977</v>
      </c>
      <c r="E3917" s="273"/>
    </row>
    <row r="3918" spans="1:5" x14ac:dyDescent="0.2">
      <c r="A3918" s="271">
        <v>38439</v>
      </c>
      <c r="B3918" s="271" t="s">
        <v>290</v>
      </c>
      <c r="C3918" s="272" t="s">
        <v>5744</v>
      </c>
      <c r="D3918" s="271" t="s">
        <v>1977</v>
      </c>
      <c r="E3918" s="273"/>
    </row>
    <row r="3919" spans="1:5" x14ac:dyDescent="0.2">
      <c r="A3919" s="271">
        <v>10836</v>
      </c>
      <c r="B3919" s="271" t="s">
        <v>290</v>
      </c>
      <c r="C3919" s="272" t="s">
        <v>5745</v>
      </c>
      <c r="D3919" s="271" t="s">
        <v>1977</v>
      </c>
      <c r="E3919" s="273">
        <v>26.57</v>
      </c>
    </row>
    <row r="3920" spans="1:5" x14ac:dyDescent="0.2">
      <c r="A3920" s="271">
        <v>3510</v>
      </c>
      <c r="B3920" s="271" t="s">
        <v>290</v>
      </c>
      <c r="C3920" s="272" t="s">
        <v>5746</v>
      </c>
      <c r="D3920" s="271" t="s">
        <v>1977</v>
      </c>
      <c r="E3920" s="273">
        <v>16.690000000000001</v>
      </c>
    </row>
    <row r="3921" spans="1:5" x14ac:dyDescent="0.2">
      <c r="A3921" s="271">
        <v>10835</v>
      </c>
      <c r="B3921" s="271" t="s">
        <v>290</v>
      </c>
      <c r="C3921" s="272" t="s">
        <v>5747</v>
      </c>
      <c r="D3921" s="271" t="s">
        <v>1977</v>
      </c>
      <c r="E3921" s="273">
        <v>7.42</v>
      </c>
    </row>
    <row r="3922" spans="1:5" x14ac:dyDescent="0.2">
      <c r="A3922" s="271">
        <v>3485</v>
      </c>
      <c r="B3922" s="271" t="s">
        <v>290</v>
      </c>
      <c r="C3922" s="272" t="s">
        <v>5748</v>
      </c>
      <c r="D3922" s="271" t="s">
        <v>1977</v>
      </c>
      <c r="E3922" s="273">
        <v>17.55</v>
      </c>
    </row>
    <row r="3923" spans="1:5" x14ac:dyDescent="0.2">
      <c r="A3923" s="271">
        <v>3475</v>
      </c>
      <c r="B3923" s="271" t="s">
        <v>290</v>
      </c>
      <c r="C3923" s="272" t="s">
        <v>5749</v>
      </c>
      <c r="D3923" s="271" t="s">
        <v>1977</v>
      </c>
      <c r="E3923" s="273">
        <v>6.35</v>
      </c>
    </row>
    <row r="3924" spans="1:5" x14ac:dyDescent="0.2">
      <c r="A3924" s="271">
        <v>3534</v>
      </c>
      <c r="B3924" s="271" t="s">
        <v>290</v>
      </c>
      <c r="C3924" s="272" t="s">
        <v>5750</v>
      </c>
      <c r="D3924" s="271" t="s">
        <v>1977</v>
      </c>
      <c r="E3924" s="273">
        <v>10.06</v>
      </c>
    </row>
    <row r="3925" spans="1:5" x14ac:dyDescent="0.2">
      <c r="A3925" s="271">
        <v>3482</v>
      </c>
      <c r="B3925" s="271" t="s">
        <v>290</v>
      </c>
      <c r="C3925" s="272" t="s">
        <v>5751</v>
      </c>
      <c r="D3925" s="271" t="s">
        <v>1977</v>
      </c>
      <c r="E3925" s="273">
        <v>7.2</v>
      </c>
    </row>
    <row r="3926" spans="1:5" x14ac:dyDescent="0.2">
      <c r="A3926" s="271">
        <v>3543</v>
      </c>
      <c r="B3926" s="271" t="s">
        <v>290</v>
      </c>
      <c r="C3926" s="272" t="s">
        <v>5752</v>
      </c>
      <c r="D3926" s="271" t="s">
        <v>1977</v>
      </c>
      <c r="E3926" s="273">
        <v>2.34</v>
      </c>
    </row>
    <row r="3927" spans="1:5" x14ac:dyDescent="0.2">
      <c r="A3927" s="271">
        <v>3505</v>
      </c>
      <c r="B3927" s="271" t="s">
        <v>290</v>
      </c>
      <c r="C3927" s="272" t="s">
        <v>5753</v>
      </c>
      <c r="D3927" s="271" t="s">
        <v>1977</v>
      </c>
      <c r="E3927" s="273">
        <v>3.47</v>
      </c>
    </row>
    <row r="3928" spans="1:5" x14ac:dyDescent="0.2">
      <c r="A3928" s="271">
        <v>3521</v>
      </c>
      <c r="B3928" s="271" t="s">
        <v>290</v>
      </c>
      <c r="C3928" s="272" t="s">
        <v>5754</v>
      </c>
      <c r="D3928" s="271" t="s">
        <v>1977</v>
      </c>
      <c r="E3928" s="273">
        <v>2.62</v>
      </c>
    </row>
    <row r="3929" spans="1:5" x14ac:dyDescent="0.2">
      <c r="A3929" s="271">
        <v>3531</v>
      </c>
      <c r="B3929" s="271" t="s">
        <v>290</v>
      </c>
      <c r="C3929" s="272" t="s">
        <v>5755</v>
      </c>
      <c r="D3929" s="271" t="s">
        <v>1977</v>
      </c>
      <c r="E3929" s="273">
        <v>4.99</v>
      </c>
    </row>
    <row r="3930" spans="1:5" x14ac:dyDescent="0.2">
      <c r="A3930" s="271">
        <v>3522</v>
      </c>
      <c r="B3930" s="271" t="s">
        <v>290</v>
      </c>
      <c r="C3930" s="272" t="s">
        <v>5756</v>
      </c>
      <c r="D3930" s="271" t="s">
        <v>1977</v>
      </c>
      <c r="E3930" s="273">
        <v>3.22</v>
      </c>
    </row>
    <row r="3931" spans="1:5" x14ac:dyDescent="0.2">
      <c r="A3931" s="271">
        <v>3527</v>
      </c>
      <c r="B3931" s="271" t="s">
        <v>290</v>
      </c>
      <c r="C3931" s="272" t="s">
        <v>5757</v>
      </c>
      <c r="D3931" s="271" t="s">
        <v>1977</v>
      </c>
      <c r="E3931" s="273">
        <v>16.91</v>
      </c>
    </row>
    <row r="3932" spans="1:5" x14ac:dyDescent="0.2">
      <c r="A3932" s="271">
        <v>3530</v>
      </c>
      <c r="B3932" s="271" t="s">
        <v>290</v>
      </c>
      <c r="C3932" s="272" t="s">
        <v>5758</v>
      </c>
      <c r="D3932" s="271" t="s">
        <v>1977</v>
      </c>
      <c r="E3932" s="273">
        <v>273.89999999999998</v>
      </c>
    </row>
    <row r="3933" spans="1:5" x14ac:dyDescent="0.2">
      <c r="A3933" s="271">
        <v>3542</v>
      </c>
      <c r="B3933" s="271" t="s">
        <v>290</v>
      </c>
      <c r="C3933" s="272" t="s">
        <v>5759</v>
      </c>
      <c r="D3933" s="271" t="s">
        <v>1977</v>
      </c>
      <c r="E3933" s="273">
        <v>0.78</v>
      </c>
    </row>
    <row r="3934" spans="1:5" x14ac:dyDescent="0.2">
      <c r="A3934" s="271">
        <v>3529</v>
      </c>
      <c r="B3934" s="271" t="s">
        <v>290</v>
      </c>
      <c r="C3934" s="272" t="s">
        <v>5760</v>
      </c>
      <c r="D3934" s="271" t="s">
        <v>1977</v>
      </c>
      <c r="E3934" s="273">
        <v>0.96</v>
      </c>
    </row>
    <row r="3935" spans="1:5" x14ac:dyDescent="0.2">
      <c r="A3935" s="271">
        <v>3536</v>
      </c>
      <c r="B3935" s="271" t="s">
        <v>290</v>
      </c>
      <c r="C3935" s="272" t="s">
        <v>5761</v>
      </c>
      <c r="D3935" s="271" t="s">
        <v>1977</v>
      </c>
      <c r="E3935" s="273">
        <v>3.21</v>
      </c>
    </row>
    <row r="3936" spans="1:5" x14ac:dyDescent="0.2">
      <c r="A3936" s="271">
        <v>3535</v>
      </c>
      <c r="B3936" s="271" t="s">
        <v>290</v>
      </c>
      <c r="C3936" s="272" t="s">
        <v>5762</v>
      </c>
      <c r="D3936" s="271" t="s">
        <v>1977</v>
      </c>
      <c r="E3936" s="273">
        <v>7.82</v>
      </c>
    </row>
    <row r="3937" spans="1:5" x14ac:dyDescent="0.2">
      <c r="A3937" s="271">
        <v>3540</v>
      </c>
      <c r="B3937" s="271" t="s">
        <v>290</v>
      </c>
      <c r="C3937" s="272" t="s">
        <v>5763</v>
      </c>
      <c r="D3937" s="271" t="s">
        <v>1977</v>
      </c>
      <c r="E3937" s="273">
        <v>6.61</v>
      </c>
    </row>
    <row r="3938" spans="1:5" x14ac:dyDescent="0.2">
      <c r="A3938" s="271">
        <v>3539</v>
      </c>
      <c r="B3938" s="271" t="s">
        <v>290</v>
      </c>
      <c r="C3938" s="272" t="s">
        <v>5764</v>
      </c>
      <c r="D3938" s="271" t="s">
        <v>1977</v>
      </c>
      <c r="E3938" s="273">
        <v>38.340000000000003</v>
      </c>
    </row>
    <row r="3939" spans="1:5" x14ac:dyDescent="0.2">
      <c r="A3939" s="271">
        <v>3513</v>
      </c>
      <c r="B3939" s="271" t="s">
        <v>290</v>
      </c>
      <c r="C3939" s="272" t="s">
        <v>5765</v>
      </c>
      <c r="D3939" s="271" t="s">
        <v>1977</v>
      </c>
      <c r="E3939" s="273">
        <v>135.16999999999999</v>
      </c>
    </row>
    <row r="3940" spans="1:5" x14ac:dyDescent="0.2">
      <c r="A3940" s="271">
        <v>3516</v>
      </c>
      <c r="B3940" s="271" t="s">
        <v>290</v>
      </c>
      <c r="C3940" s="272" t="s">
        <v>5766</v>
      </c>
      <c r="D3940" s="271" t="s">
        <v>1977</v>
      </c>
      <c r="E3940" s="273">
        <v>3.06</v>
      </c>
    </row>
    <row r="3941" spans="1:5" x14ac:dyDescent="0.2">
      <c r="A3941" s="271">
        <v>3517</v>
      </c>
      <c r="B3941" s="271" t="s">
        <v>290</v>
      </c>
      <c r="C3941" s="272" t="s">
        <v>5767</v>
      </c>
      <c r="D3941" s="271" t="s">
        <v>1977</v>
      </c>
      <c r="E3941" s="273">
        <v>2.76</v>
      </c>
    </row>
    <row r="3942" spans="1:5" x14ac:dyDescent="0.2">
      <c r="A3942" s="271">
        <v>3515</v>
      </c>
      <c r="B3942" s="271" t="s">
        <v>290</v>
      </c>
      <c r="C3942" s="272" t="s">
        <v>5768</v>
      </c>
      <c r="D3942" s="271" t="s">
        <v>1977</v>
      </c>
      <c r="E3942" s="273">
        <v>8.6300000000000008</v>
      </c>
    </row>
    <row r="3943" spans="1:5" x14ac:dyDescent="0.2">
      <c r="A3943" s="271">
        <v>20147</v>
      </c>
      <c r="B3943" s="271" t="s">
        <v>290</v>
      </c>
      <c r="C3943" s="272" t="s">
        <v>5769</v>
      </c>
      <c r="D3943" s="271" t="s">
        <v>1977</v>
      </c>
      <c r="E3943" s="273">
        <v>7.09</v>
      </c>
    </row>
    <row r="3944" spans="1:5" x14ac:dyDescent="0.2">
      <c r="A3944" s="271">
        <v>3524</v>
      </c>
      <c r="B3944" s="271" t="s">
        <v>290</v>
      </c>
      <c r="C3944" s="272" t="s">
        <v>5770</v>
      </c>
      <c r="D3944" s="271" t="s">
        <v>1977</v>
      </c>
      <c r="E3944" s="273">
        <v>10.68</v>
      </c>
    </row>
    <row r="3945" spans="1:5" x14ac:dyDescent="0.2">
      <c r="A3945" s="271">
        <v>3532</v>
      </c>
      <c r="B3945" s="271" t="s">
        <v>290</v>
      </c>
      <c r="C3945" s="272" t="s">
        <v>5771</v>
      </c>
      <c r="D3945" s="271" t="s">
        <v>1977</v>
      </c>
      <c r="E3945" s="273">
        <v>24.67</v>
      </c>
    </row>
    <row r="3946" spans="1:5" x14ac:dyDescent="0.2">
      <c r="A3946" s="271">
        <v>3528</v>
      </c>
      <c r="B3946" s="271" t="s">
        <v>290</v>
      </c>
      <c r="C3946" s="272" t="s">
        <v>5772</v>
      </c>
      <c r="D3946" s="271" t="s">
        <v>1977</v>
      </c>
      <c r="E3946" s="273">
        <v>11.96</v>
      </c>
    </row>
    <row r="3947" spans="1:5" x14ac:dyDescent="0.2">
      <c r="A3947" s="271">
        <v>37952</v>
      </c>
      <c r="B3947" s="271" t="s">
        <v>290</v>
      </c>
      <c r="C3947" s="272" t="s">
        <v>5773</v>
      </c>
      <c r="D3947" s="271" t="s">
        <v>1977</v>
      </c>
      <c r="E3947" s="273">
        <v>85.73</v>
      </c>
    </row>
    <row r="3948" spans="1:5" x14ac:dyDescent="0.2">
      <c r="A3948" s="271">
        <v>37951</v>
      </c>
      <c r="B3948" s="271" t="s">
        <v>290</v>
      </c>
      <c r="C3948" s="272" t="s">
        <v>5774</v>
      </c>
      <c r="D3948" s="271" t="s">
        <v>1977</v>
      </c>
      <c r="E3948" s="273">
        <v>3.22</v>
      </c>
    </row>
    <row r="3949" spans="1:5" x14ac:dyDescent="0.2">
      <c r="A3949" s="271">
        <v>3518</v>
      </c>
      <c r="B3949" s="271" t="s">
        <v>290</v>
      </c>
      <c r="C3949" s="272" t="s">
        <v>5775</v>
      </c>
      <c r="D3949" s="271" t="s">
        <v>1977</v>
      </c>
      <c r="E3949" s="273">
        <v>4.96</v>
      </c>
    </row>
    <row r="3950" spans="1:5" x14ac:dyDescent="0.2">
      <c r="A3950" s="271">
        <v>3519</v>
      </c>
      <c r="B3950" s="271" t="s">
        <v>290</v>
      </c>
      <c r="C3950" s="272" t="s">
        <v>5776</v>
      </c>
      <c r="D3950" s="271" t="s">
        <v>1977</v>
      </c>
      <c r="E3950" s="273">
        <v>10.37</v>
      </c>
    </row>
    <row r="3951" spans="1:5" x14ac:dyDescent="0.2">
      <c r="A3951" s="271">
        <v>3520</v>
      </c>
      <c r="B3951" s="271" t="s">
        <v>290</v>
      </c>
      <c r="C3951" s="272" t="s">
        <v>5777</v>
      </c>
      <c r="D3951" s="271" t="s">
        <v>1977</v>
      </c>
      <c r="E3951" s="273">
        <v>10.87</v>
      </c>
    </row>
    <row r="3952" spans="1:5" x14ac:dyDescent="0.2">
      <c r="A3952" s="271">
        <v>37950</v>
      </c>
      <c r="B3952" s="271" t="s">
        <v>290</v>
      </c>
      <c r="C3952" s="272" t="s">
        <v>5778</v>
      </c>
      <c r="D3952" s="271" t="s">
        <v>1977</v>
      </c>
      <c r="E3952" s="273">
        <v>78.92</v>
      </c>
    </row>
    <row r="3953" spans="1:5" x14ac:dyDescent="0.2">
      <c r="A3953" s="271">
        <v>37949</v>
      </c>
      <c r="B3953" s="271" t="s">
        <v>290</v>
      </c>
      <c r="C3953" s="272" t="s">
        <v>5779</v>
      </c>
      <c r="D3953" s="271" t="s">
        <v>1977</v>
      </c>
      <c r="E3953" s="273">
        <v>2.91</v>
      </c>
    </row>
    <row r="3954" spans="1:5" x14ac:dyDescent="0.2">
      <c r="A3954" s="271">
        <v>3526</v>
      </c>
      <c r="B3954" s="271" t="s">
        <v>290</v>
      </c>
      <c r="C3954" s="272" t="s">
        <v>5780</v>
      </c>
      <c r="D3954" s="271" t="s">
        <v>1977</v>
      </c>
      <c r="E3954" s="273">
        <v>4</v>
      </c>
    </row>
    <row r="3955" spans="1:5" x14ac:dyDescent="0.2">
      <c r="A3955" s="271">
        <v>3509</v>
      </c>
      <c r="B3955" s="271" t="s">
        <v>290</v>
      </c>
      <c r="C3955" s="272" t="s">
        <v>5781</v>
      </c>
      <c r="D3955" s="271" t="s">
        <v>1977</v>
      </c>
      <c r="E3955" s="273">
        <v>9.1</v>
      </c>
    </row>
    <row r="3956" spans="1:5" x14ac:dyDescent="0.2">
      <c r="A3956" s="271">
        <v>20151</v>
      </c>
      <c r="B3956" s="271" t="s">
        <v>290</v>
      </c>
      <c r="C3956" s="272" t="s">
        <v>5782</v>
      </c>
      <c r="D3956" s="271" t="s">
        <v>1977</v>
      </c>
      <c r="E3956" s="273">
        <v>26.73</v>
      </c>
    </row>
    <row r="3957" spans="1:5" x14ac:dyDescent="0.2">
      <c r="A3957" s="271">
        <v>20152</v>
      </c>
      <c r="B3957" s="271" t="s">
        <v>290</v>
      </c>
      <c r="C3957" s="272" t="s">
        <v>5783</v>
      </c>
      <c r="D3957" s="271" t="s">
        <v>1977</v>
      </c>
      <c r="E3957" s="273">
        <v>96.74</v>
      </c>
    </row>
    <row r="3958" spans="1:5" x14ac:dyDescent="0.2">
      <c r="A3958" s="271">
        <v>20148</v>
      </c>
      <c r="B3958" s="271" t="s">
        <v>290</v>
      </c>
      <c r="C3958" s="272" t="s">
        <v>5784</v>
      </c>
      <c r="D3958" s="271" t="s">
        <v>1977</v>
      </c>
      <c r="E3958" s="273">
        <v>5.26</v>
      </c>
    </row>
    <row r="3959" spans="1:5" x14ac:dyDescent="0.2">
      <c r="A3959" s="271">
        <v>20149</v>
      </c>
      <c r="B3959" s="271" t="s">
        <v>290</v>
      </c>
      <c r="C3959" s="272" t="s">
        <v>5785</v>
      </c>
      <c r="D3959" s="271" t="s">
        <v>1977</v>
      </c>
      <c r="E3959" s="273">
        <v>8.7799999999999994</v>
      </c>
    </row>
    <row r="3960" spans="1:5" x14ac:dyDescent="0.2">
      <c r="A3960" s="271">
        <v>20150</v>
      </c>
      <c r="B3960" s="271" t="s">
        <v>290</v>
      </c>
      <c r="C3960" s="272" t="s">
        <v>5786</v>
      </c>
      <c r="D3960" s="271" t="s">
        <v>1977</v>
      </c>
      <c r="E3960" s="273">
        <v>22.62</v>
      </c>
    </row>
    <row r="3961" spans="1:5" x14ac:dyDescent="0.2">
      <c r="A3961" s="271">
        <v>20157</v>
      </c>
      <c r="B3961" s="271" t="s">
        <v>290</v>
      </c>
      <c r="C3961" s="272" t="s">
        <v>5787</v>
      </c>
      <c r="D3961" s="271" t="s">
        <v>1977</v>
      </c>
      <c r="E3961" s="273">
        <v>25.39</v>
      </c>
    </row>
    <row r="3962" spans="1:5" x14ac:dyDescent="0.2">
      <c r="A3962" s="271">
        <v>20158</v>
      </c>
      <c r="B3962" s="271" t="s">
        <v>290</v>
      </c>
      <c r="C3962" s="272" t="s">
        <v>5788</v>
      </c>
      <c r="D3962" s="271" t="s">
        <v>1977</v>
      </c>
      <c r="E3962" s="273">
        <v>100.84</v>
      </c>
    </row>
    <row r="3963" spans="1:5" x14ac:dyDescent="0.2">
      <c r="A3963" s="271">
        <v>20154</v>
      </c>
      <c r="B3963" s="271" t="s">
        <v>290</v>
      </c>
      <c r="C3963" s="272" t="s">
        <v>5789</v>
      </c>
      <c r="D3963" s="271" t="s">
        <v>1977</v>
      </c>
      <c r="E3963" s="273">
        <v>5.15</v>
      </c>
    </row>
    <row r="3964" spans="1:5" x14ac:dyDescent="0.2">
      <c r="A3964" s="271">
        <v>20155</v>
      </c>
      <c r="B3964" s="271" t="s">
        <v>290</v>
      </c>
      <c r="C3964" s="272" t="s">
        <v>5790</v>
      </c>
      <c r="D3964" s="271" t="s">
        <v>1977</v>
      </c>
      <c r="E3964" s="273">
        <v>7.84</v>
      </c>
    </row>
    <row r="3965" spans="1:5" x14ac:dyDescent="0.2">
      <c r="A3965" s="271">
        <v>20156</v>
      </c>
      <c r="B3965" s="271" t="s">
        <v>290</v>
      </c>
      <c r="C3965" s="272" t="s">
        <v>5791</v>
      </c>
      <c r="D3965" s="271" t="s">
        <v>1977</v>
      </c>
      <c r="E3965" s="273">
        <v>22.03</v>
      </c>
    </row>
    <row r="3966" spans="1:5" x14ac:dyDescent="0.2">
      <c r="A3966" s="271">
        <v>3499</v>
      </c>
      <c r="B3966" s="271" t="s">
        <v>290</v>
      </c>
      <c r="C3966" s="272" t="s">
        <v>5792</v>
      </c>
      <c r="D3966" s="271" t="s">
        <v>1977</v>
      </c>
      <c r="E3966" s="273">
        <v>1.5</v>
      </c>
    </row>
    <row r="3967" spans="1:5" x14ac:dyDescent="0.2">
      <c r="A3967" s="271">
        <v>3500</v>
      </c>
      <c r="B3967" s="271" t="s">
        <v>290</v>
      </c>
      <c r="C3967" s="272" t="s">
        <v>5793</v>
      </c>
      <c r="D3967" s="271" t="s">
        <v>1977</v>
      </c>
      <c r="E3967" s="273">
        <v>1.99</v>
      </c>
    </row>
    <row r="3968" spans="1:5" x14ac:dyDescent="0.2">
      <c r="A3968" s="271">
        <v>3501</v>
      </c>
      <c r="B3968" s="271" t="s">
        <v>290</v>
      </c>
      <c r="C3968" s="272" t="s">
        <v>5794</v>
      </c>
      <c r="D3968" s="271" t="s">
        <v>1977</v>
      </c>
      <c r="E3968" s="273">
        <v>5.49</v>
      </c>
    </row>
    <row r="3969" spans="1:5" x14ac:dyDescent="0.2">
      <c r="A3969" s="271">
        <v>3502</v>
      </c>
      <c r="B3969" s="271" t="s">
        <v>290</v>
      </c>
      <c r="C3969" s="272" t="s">
        <v>5795</v>
      </c>
      <c r="D3969" s="271" t="s">
        <v>1977</v>
      </c>
      <c r="E3969" s="273">
        <v>7.89</v>
      </c>
    </row>
    <row r="3970" spans="1:5" x14ac:dyDescent="0.2">
      <c r="A3970" s="271">
        <v>3503</v>
      </c>
      <c r="B3970" s="271" t="s">
        <v>290</v>
      </c>
      <c r="C3970" s="272" t="s">
        <v>5796</v>
      </c>
      <c r="D3970" s="271" t="s">
        <v>1977</v>
      </c>
      <c r="E3970" s="273">
        <v>9.91</v>
      </c>
    </row>
    <row r="3971" spans="1:5" x14ac:dyDescent="0.2">
      <c r="A3971" s="271">
        <v>3477</v>
      </c>
      <c r="B3971" s="271" t="s">
        <v>290</v>
      </c>
      <c r="C3971" s="272" t="s">
        <v>5797</v>
      </c>
      <c r="D3971" s="271" t="s">
        <v>1977</v>
      </c>
      <c r="E3971" s="273">
        <v>36.020000000000003</v>
      </c>
    </row>
    <row r="3972" spans="1:5" x14ac:dyDescent="0.2">
      <c r="A3972" s="271">
        <v>3478</v>
      </c>
      <c r="B3972" s="271" t="s">
        <v>290</v>
      </c>
      <c r="C3972" s="272" t="s">
        <v>5798</v>
      </c>
      <c r="D3972" s="271" t="s">
        <v>1977</v>
      </c>
      <c r="E3972" s="273">
        <v>86.37</v>
      </c>
    </row>
    <row r="3973" spans="1:5" x14ac:dyDescent="0.2">
      <c r="A3973" s="271">
        <v>3525</v>
      </c>
      <c r="B3973" s="271" t="s">
        <v>290</v>
      </c>
      <c r="C3973" s="272" t="s">
        <v>5799</v>
      </c>
      <c r="D3973" s="271" t="s">
        <v>1977</v>
      </c>
      <c r="E3973" s="273">
        <v>106.59</v>
      </c>
    </row>
    <row r="3974" spans="1:5" x14ac:dyDescent="0.2">
      <c r="A3974" s="271">
        <v>3511</v>
      </c>
      <c r="B3974" s="271" t="s">
        <v>290</v>
      </c>
      <c r="C3974" s="272" t="s">
        <v>5800</v>
      </c>
      <c r="D3974" s="271" t="s">
        <v>1977</v>
      </c>
      <c r="E3974" s="273">
        <v>113.06</v>
      </c>
    </row>
    <row r="3975" spans="1:5" x14ac:dyDescent="0.2">
      <c r="A3975" s="271">
        <v>38913</v>
      </c>
      <c r="B3975" s="271" t="s">
        <v>290</v>
      </c>
      <c r="C3975" s="272" t="s">
        <v>5801</v>
      </c>
      <c r="D3975" s="271" t="s">
        <v>1977</v>
      </c>
      <c r="E3975" s="273"/>
    </row>
    <row r="3976" spans="1:5" x14ac:dyDescent="0.2">
      <c r="A3976" s="271">
        <v>38914</v>
      </c>
      <c r="B3976" s="271" t="s">
        <v>290</v>
      </c>
      <c r="C3976" s="272" t="s">
        <v>5802</v>
      </c>
      <c r="D3976" s="271" t="s">
        <v>1977</v>
      </c>
      <c r="E3976" s="273"/>
    </row>
    <row r="3977" spans="1:5" x14ac:dyDescent="0.2">
      <c r="A3977" s="271">
        <v>38915</v>
      </c>
      <c r="B3977" s="271" t="s">
        <v>290</v>
      </c>
      <c r="C3977" s="272" t="s">
        <v>5803</v>
      </c>
      <c r="D3977" s="271" t="s">
        <v>1977</v>
      </c>
      <c r="E3977" s="273"/>
    </row>
    <row r="3978" spans="1:5" x14ac:dyDescent="0.2">
      <c r="A3978" s="271">
        <v>38916</v>
      </c>
      <c r="B3978" s="271" t="s">
        <v>290</v>
      </c>
      <c r="C3978" s="272" t="s">
        <v>5804</v>
      </c>
      <c r="D3978" s="271" t="s">
        <v>1977</v>
      </c>
      <c r="E3978" s="273"/>
    </row>
    <row r="3979" spans="1:5" x14ac:dyDescent="0.2">
      <c r="A3979" s="271">
        <v>39300</v>
      </c>
      <c r="B3979" s="271" t="s">
        <v>290</v>
      </c>
      <c r="C3979" s="272" t="s">
        <v>5805</v>
      </c>
      <c r="D3979" s="271" t="s">
        <v>1977</v>
      </c>
      <c r="E3979" s="273"/>
    </row>
    <row r="3980" spans="1:5" x14ac:dyDescent="0.2">
      <c r="A3980" s="271">
        <v>39301</v>
      </c>
      <c r="B3980" s="271" t="s">
        <v>290</v>
      </c>
      <c r="C3980" s="272" t="s">
        <v>5806</v>
      </c>
      <c r="D3980" s="271" t="s">
        <v>1977</v>
      </c>
      <c r="E3980" s="273"/>
    </row>
    <row r="3981" spans="1:5" x14ac:dyDescent="0.2">
      <c r="A3981" s="271">
        <v>39302</v>
      </c>
      <c r="B3981" s="271" t="s">
        <v>290</v>
      </c>
      <c r="C3981" s="272" t="s">
        <v>5807</v>
      </c>
      <c r="D3981" s="271" t="s">
        <v>1977</v>
      </c>
      <c r="E3981" s="273"/>
    </row>
    <row r="3982" spans="1:5" x14ac:dyDescent="0.2">
      <c r="A3982" s="271">
        <v>38941</v>
      </c>
      <c r="B3982" s="271" t="s">
        <v>290</v>
      </c>
      <c r="C3982" s="272" t="s">
        <v>5808</v>
      </c>
      <c r="D3982" s="271" t="s">
        <v>1977</v>
      </c>
      <c r="E3982" s="273"/>
    </row>
    <row r="3983" spans="1:5" x14ac:dyDescent="0.2">
      <c r="A3983" s="271">
        <v>38923</v>
      </c>
      <c r="B3983" s="271" t="s">
        <v>290</v>
      </c>
      <c r="C3983" s="272" t="s">
        <v>5809</v>
      </c>
      <c r="D3983" s="271" t="s">
        <v>1977</v>
      </c>
      <c r="E3983" s="273"/>
    </row>
    <row r="3984" spans="1:5" x14ac:dyDescent="0.2">
      <c r="A3984" s="271">
        <v>38925</v>
      </c>
      <c r="B3984" s="271" t="s">
        <v>290</v>
      </c>
      <c r="C3984" s="272" t="s">
        <v>5810</v>
      </c>
      <c r="D3984" s="271" t="s">
        <v>1977</v>
      </c>
      <c r="E3984" s="273"/>
    </row>
    <row r="3985" spans="1:5" x14ac:dyDescent="0.2">
      <c r="A3985" s="271">
        <v>38926</v>
      </c>
      <c r="B3985" s="271" t="s">
        <v>290</v>
      </c>
      <c r="C3985" s="272" t="s">
        <v>5811</v>
      </c>
      <c r="D3985" s="271" t="s">
        <v>1977</v>
      </c>
      <c r="E3985" s="273"/>
    </row>
    <row r="3986" spans="1:5" x14ac:dyDescent="0.2">
      <c r="A3986" s="271">
        <v>38927</v>
      </c>
      <c r="B3986" s="271" t="s">
        <v>290</v>
      </c>
      <c r="C3986" s="272" t="s">
        <v>5812</v>
      </c>
      <c r="D3986" s="271" t="s">
        <v>1977</v>
      </c>
      <c r="E3986" s="273"/>
    </row>
    <row r="3987" spans="1:5" x14ac:dyDescent="0.2">
      <c r="A3987" s="271">
        <v>39304</v>
      </c>
      <c r="B3987" s="271" t="s">
        <v>290</v>
      </c>
      <c r="C3987" s="272" t="s">
        <v>5813</v>
      </c>
      <c r="D3987" s="271" t="s">
        <v>1977</v>
      </c>
      <c r="E3987" s="273"/>
    </row>
    <row r="3988" spans="1:5" x14ac:dyDescent="0.2">
      <c r="A3988" s="271">
        <v>39305</v>
      </c>
      <c r="B3988" s="271" t="s">
        <v>290</v>
      </c>
      <c r="C3988" s="272" t="s">
        <v>5814</v>
      </c>
      <c r="D3988" s="271" t="s">
        <v>1977</v>
      </c>
      <c r="E3988" s="273"/>
    </row>
    <row r="3989" spans="1:5" x14ac:dyDescent="0.2">
      <c r="A3989" s="271">
        <v>39306</v>
      </c>
      <c r="B3989" s="271" t="s">
        <v>290</v>
      </c>
      <c r="C3989" s="272" t="s">
        <v>5815</v>
      </c>
      <c r="D3989" s="271" t="s">
        <v>1977</v>
      </c>
      <c r="E3989" s="273"/>
    </row>
    <row r="3990" spans="1:5" x14ac:dyDescent="0.2">
      <c r="A3990" s="271">
        <v>38928</v>
      </c>
      <c r="B3990" s="271" t="s">
        <v>290</v>
      </c>
      <c r="C3990" s="272" t="s">
        <v>5816</v>
      </c>
      <c r="D3990" s="271" t="s">
        <v>1977</v>
      </c>
      <c r="E3990" s="273"/>
    </row>
    <row r="3991" spans="1:5" x14ac:dyDescent="0.2">
      <c r="A3991" s="271">
        <v>38917</v>
      </c>
      <c r="B3991" s="271" t="s">
        <v>290</v>
      </c>
      <c r="C3991" s="272" t="s">
        <v>5817</v>
      </c>
      <c r="D3991" s="271" t="s">
        <v>1977</v>
      </c>
      <c r="E3991" s="273"/>
    </row>
    <row r="3992" spans="1:5" x14ac:dyDescent="0.2">
      <c r="A3992" s="271">
        <v>38919</v>
      </c>
      <c r="B3992" s="271" t="s">
        <v>290</v>
      </c>
      <c r="C3992" s="272" t="s">
        <v>5818</v>
      </c>
      <c r="D3992" s="271" t="s">
        <v>1977</v>
      </c>
      <c r="E3992" s="273"/>
    </row>
    <row r="3993" spans="1:5" x14ac:dyDescent="0.2">
      <c r="A3993" s="271">
        <v>38922</v>
      </c>
      <c r="B3993" s="271" t="s">
        <v>290</v>
      </c>
      <c r="C3993" s="272" t="s">
        <v>5819</v>
      </c>
      <c r="D3993" s="271" t="s">
        <v>1977</v>
      </c>
      <c r="E3993" s="273"/>
    </row>
    <row r="3994" spans="1:5" x14ac:dyDescent="0.2">
      <c r="A3994" s="271">
        <v>45198</v>
      </c>
      <c r="B3994" s="271" t="s">
        <v>290</v>
      </c>
      <c r="C3994" s="272" t="s">
        <v>5820</v>
      </c>
      <c r="D3994" s="271" t="s">
        <v>1977</v>
      </c>
      <c r="E3994" s="273">
        <v>48.12</v>
      </c>
    </row>
    <row r="3995" spans="1:5" x14ac:dyDescent="0.2">
      <c r="A3995" s="271">
        <v>45196</v>
      </c>
      <c r="B3995" s="271" t="s">
        <v>290</v>
      </c>
      <c r="C3995" s="272" t="s">
        <v>5821</v>
      </c>
      <c r="D3995" s="271" t="s">
        <v>1977</v>
      </c>
      <c r="E3995" s="273">
        <v>99.22</v>
      </c>
    </row>
    <row r="3996" spans="1:5" x14ac:dyDescent="0.2">
      <c r="A3996" s="271">
        <v>12032</v>
      </c>
      <c r="B3996" s="271" t="s">
        <v>290</v>
      </c>
      <c r="C3996" s="272" t="s">
        <v>5822</v>
      </c>
      <c r="D3996" s="271" t="s">
        <v>3816</v>
      </c>
      <c r="E3996" s="273">
        <v>53.19</v>
      </c>
    </row>
    <row r="3997" spans="1:5" x14ac:dyDescent="0.2">
      <c r="A3997" s="271">
        <v>12030</v>
      </c>
      <c r="B3997" s="271" t="s">
        <v>290</v>
      </c>
      <c r="C3997" s="272" t="s">
        <v>5823</v>
      </c>
      <c r="D3997" s="271" t="s">
        <v>3816</v>
      </c>
      <c r="E3997" s="273">
        <v>49.98</v>
      </c>
    </row>
    <row r="3998" spans="1:5" x14ac:dyDescent="0.2">
      <c r="A3998" s="271">
        <v>45207</v>
      </c>
      <c r="B3998" s="271" t="s">
        <v>290</v>
      </c>
      <c r="C3998" s="272" t="s">
        <v>5824</v>
      </c>
      <c r="D3998" s="271" t="s">
        <v>1977</v>
      </c>
      <c r="E3998" s="273">
        <v>316.94</v>
      </c>
    </row>
    <row r="3999" spans="1:5" x14ac:dyDescent="0.2">
      <c r="A3999" s="271">
        <v>14157</v>
      </c>
      <c r="B3999" s="271" t="s">
        <v>290</v>
      </c>
      <c r="C3999" s="272" t="s">
        <v>5825</v>
      </c>
      <c r="D3999" s="271" t="s">
        <v>1977</v>
      </c>
      <c r="E3999" s="273"/>
    </row>
    <row r="4000" spans="1:5" x14ac:dyDescent="0.2">
      <c r="A4000" s="271">
        <v>10908</v>
      </c>
      <c r="B4000" s="271" t="s">
        <v>290</v>
      </c>
      <c r="C4000" s="272" t="s">
        <v>5826</v>
      </c>
      <c r="D4000" s="271" t="s">
        <v>1977</v>
      </c>
      <c r="E4000" s="273">
        <v>24.96</v>
      </c>
    </row>
    <row r="4001" spans="1:5" x14ac:dyDescent="0.2">
      <c r="A4001" s="271">
        <v>10909</v>
      </c>
      <c r="B4001" s="271" t="s">
        <v>290</v>
      </c>
      <c r="C4001" s="272" t="s">
        <v>5827</v>
      </c>
      <c r="D4001" s="271" t="s">
        <v>1977</v>
      </c>
      <c r="E4001" s="273">
        <v>29.04</v>
      </c>
    </row>
    <row r="4002" spans="1:5" x14ac:dyDescent="0.2">
      <c r="A4002" s="271">
        <v>3669</v>
      </c>
      <c r="B4002" s="271" t="s">
        <v>290</v>
      </c>
      <c r="C4002" s="272" t="s">
        <v>5828</v>
      </c>
      <c r="D4002" s="271" t="s">
        <v>1977</v>
      </c>
      <c r="E4002" s="273">
        <v>17.84</v>
      </c>
    </row>
    <row r="4003" spans="1:5" x14ac:dyDescent="0.2">
      <c r="A4003" s="271">
        <v>20139</v>
      </c>
      <c r="B4003" s="271" t="s">
        <v>290</v>
      </c>
      <c r="C4003" s="272" t="s">
        <v>5829</v>
      </c>
      <c r="D4003" s="271" t="s">
        <v>1977</v>
      </c>
      <c r="E4003" s="273">
        <v>153.41</v>
      </c>
    </row>
    <row r="4004" spans="1:5" x14ac:dyDescent="0.2">
      <c r="A4004" s="271">
        <v>3668</v>
      </c>
      <c r="B4004" s="271" t="s">
        <v>290</v>
      </c>
      <c r="C4004" s="272" t="s">
        <v>5830</v>
      </c>
      <c r="D4004" s="271" t="s">
        <v>1977</v>
      </c>
      <c r="E4004" s="273">
        <v>54.8</v>
      </c>
    </row>
    <row r="4005" spans="1:5" x14ac:dyDescent="0.2">
      <c r="A4005" s="271">
        <v>10911</v>
      </c>
      <c r="B4005" s="271" t="s">
        <v>290</v>
      </c>
      <c r="C4005" s="272" t="s">
        <v>5831</v>
      </c>
      <c r="D4005" s="271" t="s">
        <v>1977</v>
      </c>
      <c r="E4005" s="273">
        <v>24.02</v>
      </c>
    </row>
    <row r="4006" spans="1:5" x14ac:dyDescent="0.2">
      <c r="A4006" s="271">
        <v>3659</v>
      </c>
      <c r="B4006" s="271" t="s">
        <v>290</v>
      </c>
      <c r="C4006" s="272" t="s">
        <v>5832</v>
      </c>
      <c r="D4006" s="271" t="s">
        <v>1977</v>
      </c>
      <c r="E4006" s="273">
        <v>24.48</v>
      </c>
    </row>
    <row r="4007" spans="1:5" x14ac:dyDescent="0.2">
      <c r="A4007" s="271">
        <v>3660</v>
      </c>
      <c r="B4007" s="271" t="s">
        <v>290</v>
      </c>
      <c r="C4007" s="272" t="s">
        <v>5833</v>
      </c>
      <c r="D4007" s="271" t="s">
        <v>1977</v>
      </c>
      <c r="E4007" s="273">
        <v>31.65</v>
      </c>
    </row>
    <row r="4008" spans="1:5" x14ac:dyDescent="0.2">
      <c r="A4008" s="271">
        <v>20144</v>
      </c>
      <c r="B4008" s="271" t="s">
        <v>290</v>
      </c>
      <c r="C4008" s="272" t="s">
        <v>5834</v>
      </c>
      <c r="D4008" s="271" t="s">
        <v>1977</v>
      </c>
      <c r="E4008" s="273">
        <v>70.88</v>
      </c>
    </row>
    <row r="4009" spans="1:5" x14ac:dyDescent="0.2">
      <c r="A4009" s="271">
        <v>20143</v>
      </c>
      <c r="B4009" s="271" t="s">
        <v>290</v>
      </c>
      <c r="C4009" s="272" t="s">
        <v>5835</v>
      </c>
      <c r="D4009" s="271" t="s">
        <v>1977</v>
      </c>
      <c r="E4009" s="273">
        <v>90.69</v>
      </c>
    </row>
    <row r="4010" spans="1:5" x14ac:dyDescent="0.2">
      <c r="A4010" s="271">
        <v>20145</v>
      </c>
      <c r="B4010" s="271" t="s">
        <v>290</v>
      </c>
      <c r="C4010" s="272" t="s">
        <v>5836</v>
      </c>
      <c r="D4010" s="271" t="s">
        <v>1977</v>
      </c>
      <c r="E4010" s="273">
        <v>174.94</v>
      </c>
    </row>
    <row r="4011" spans="1:5" x14ac:dyDescent="0.2">
      <c r="A4011" s="271">
        <v>20146</v>
      </c>
      <c r="B4011" s="271" t="s">
        <v>290</v>
      </c>
      <c r="C4011" s="272" t="s">
        <v>5837</v>
      </c>
      <c r="D4011" s="271" t="s">
        <v>1977</v>
      </c>
      <c r="E4011" s="273">
        <v>239.13</v>
      </c>
    </row>
    <row r="4012" spans="1:5" x14ac:dyDescent="0.2">
      <c r="A4012" s="271">
        <v>20140</v>
      </c>
      <c r="B4012" s="271" t="s">
        <v>290</v>
      </c>
      <c r="C4012" s="272" t="s">
        <v>5838</v>
      </c>
      <c r="D4012" s="271" t="s">
        <v>1977</v>
      </c>
      <c r="E4012" s="273">
        <v>11.22</v>
      </c>
    </row>
    <row r="4013" spans="1:5" x14ac:dyDescent="0.2">
      <c r="A4013" s="271">
        <v>20141</v>
      </c>
      <c r="B4013" s="271" t="s">
        <v>290</v>
      </c>
      <c r="C4013" s="272" t="s">
        <v>5839</v>
      </c>
      <c r="D4013" s="271" t="s">
        <v>1977</v>
      </c>
      <c r="E4013" s="273">
        <v>27.48</v>
      </c>
    </row>
    <row r="4014" spans="1:5" x14ac:dyDescent="0.2">
      <c r="A4014" s="271">
        <v>20142</v>
      </c>
      <c r="B4014" s="271" t="s">
        <v>290</v>
      </c>
      <c r="C4014" s="272" t="s">
        <v>5840</v>
      </c>
      <c r="D4014" s="271" t="s">
        <v>1977</v>
      </c>
      <c r="E4014" s="273">
        <v>48.33</v>
      </c>
    </row>
    <row r="4015" spans="1:5" x14ac:dyDescent="0.2">
      <c r="A4015" s="271">
        <v>3670</v>
      </c>
      <c r="B4015" s="271" t="s">
        <v>290</v>
      </c>
      <c r="C4015" s="272" t="s">
        <v>5841</v>
      </c>
      <c r="D4015" s="271" t="s">
        <v>1977</v>
      </c>
      <c r="E4015" s="273">
        <v>31.43</v>
      </c>
    </row>
    <row r="4016" spans="1:5" x14ac:dyDescent="0.2">
      <c r="A4016" s="271">
        <v>3666</v>
      </c>
      <c r="B4016" s="271" t="s">
        <v>290</v>
      </c>
      <c r="C4016" s="272" t="s">
        <v>5842</v>
      </c>
      <c r="D4016" s="271" t="s">
        <v>1977</v>
      </c>
      <c r="E4016" s="273">
        <v>4.95</v>
      </c>
    </row>
    <row r="4017" spans="1:5" x14ac:dyDescent="0.2">
      <c r="A4017" s="271">
        <v>3662</v>
      </c>
      <c r="B4017" s="271" t="s">
        <v>290</v>
      </c>
      <c r="C4017" s="272" t="s">
        <v>5843</v>
      </c>
      <c r="D4017" s="271" t="s">
        <v>1977</v>
      </c>
      <c r="E4017" s="273">
        <v>12.9</v>
      </c>
    </row>
    <row r="4018" spans="1:5" x14ac:dyDescent="0.2">
      <c r="A4018" s="271">
        <v>3658</v>
      </c>
      <c r="B4018" s="271" t="s">
        <v>290</v>
      </c>
      <c r="C4018" s="272" t="s">
        <v>5844</v>
      </c>
      <c r="D4018" s="271" t="s">
        <v>1977</v>
      </c>
      <c r="E4018" s="273">
        <v>24.44</v>
      </c>
    </row>
    <row r="4019" spans="1:5" x14ac:dyDescent="0.2">
      <c r="A4019" s="271">
        <v>42696</v>
      </c>
      <c r="B4019" s="271" t="s">
        <v>290</v>
      </c>
      <c r="C4019" s="272" t="s">
        <v>5845</v>
      </c>
      <c r="D4019" s="271" t="s">
        <v>1977</v>
      </c>
      <c r="E4019" s="273">
        <v>193.78</v>
      </c>
    </row>
    <row r="4020" spans="1:5" x14ac:dyDescent="0.2">
      <c r="A4020" s="271">
        <v>39875</v>
      </c>
      <c r="B4020" s="271" t="s">
        <v>290</v>
      </c>
      <c r="C4020" s="272" t="s">
        <v>5846</v>
      </c>
      <c r="D4020" s="271" t="s">
        <v>1977</v>
      </c>
      <c r="E4020" s="273"/>
    </row>
    <row r="4021" spans="1:5" x14ac:dyDescent="0.2">
      <c r="A4021" s="271">
        <v>39876</v>
      </c>
      <c r="B4021" s="271" t="s">
        <v>290</v>
      </c>
      <c r="C4021" s="272" t="s">
        <v>5847</v>
      </c>
      <c r="D4021" s="271" t="s">
        <v>1977</v>
      </c>
      <c r="E4021" s="273"/>
    </row>
    <row r="4022" spans="1:5" x14ac:dyDescent="0.2">
      <c r="A4022" s="271">
        <v>39877</v>
      </c>
      <c r="B4022" s="271" t="s">
        <v>290</v>
      </c>
      <c r="C4022" s="272" t="s">
        <v>5848</v>
      </c>
      <c r="D4022" s="271" t="s">
        <v>1977</v>
      </c>
      <c r="E4022" s="273"/>
    </row>
    <row r="4023" spans="1:5" x14ac:dyDescent="0.2">
      <c r="A4023" s="271">
        <v>39878</v>
      </c>
      <c r="B4023" s="271" t="s">
        <v>290</v>
      </c>
      <c r="C4023" s="272" t="s">
        <v>5849</v>
      </c>
      <c r="D4023" s="271" t="s">
        <v>1977</v>
      </c>
      <c r="E4023" s="273"/>
    </row>
    <row r="4024" spans="1:5" x14ac:dyDescent="0.2">
      <c r="A4024" s="271">
        <v>39872</v>
      </c>
      <c r="B4024" s="271" t="s">
        <v>290</v>
      </c>
      <c r="C4024" s="272" t="s">
        <v>5850</v>
      </c>
      <c r="D4024" s="271" t="s">
        <v>1977</v>
      </c>
      <c r="E4024" s="273"/>
    </row>
    <row r="4025" spans="1:5" x14ac:dyDescent="0.2">
      <c r="A4025" s="271">
        <v>39873</v>
      </c>
      <c r="B4025" s="271" t="s">
        <v>290</v>
      </c>
      <c r="C4025" s="272" t="s">
        <v>5851</v>
      </c>
      <c r="D4025" s="271" t="s">
        <v>1977</v>
      </c>
      <c r="E4025" s="273"/>
    </row>
    <row r="4026" spans="1:5" x14ac:dyDescent="0.2">
      <c r="A4026" s="271">
        <v>39874</v>
      </c>
      <c r="B4026" s="271" t="s">
        <v>290</v>
      </c>
      <c r="C4026" s="272" t="s">
        <v>5852</v>
      </c>
      <c r="D4026" s="271" t="s">
        <v>1977</v>
      </c>
      <c r="E4026" s="273"/>
    </row>
    <row r="4027" spans="1:5" x14ac:dyDescent="0.2">
      <c r="A4027" s="271">
        <v>3674</v>
      </c>
      <c r="B4027" s="271" t="s">
        <v>290</v>
      </c>
      <c r="C4027" s="272" t="s">
        <v>5853</v>
      </c>
      <c r="D4027" s="271" t="s">
        <v>2014</v>
      </c>
      <c r="E4027" s="273"/>
    </row>
    <row r="4028" spans="1:5" x14ac:dyDescent="0.2">
      <c r="A4028" s="271">
        <v>3681</v>
      </c>
      <c r="B4028" s="271" t="s">
        <v>290</v>
      </c>
      <c r="C4028" s="272" t="s">
        <v>5854</v>
      </c>
      <c r="D4028" s="271" t="s">
        <v>2014</v>
      </c>
      <c r="E4028" s="273"/>
    </row>
    <row r="4029" spans="1:5" x14ac:dyDescent="0.2">
      <c r="A4029" s="271">
        <v>3676</v>
      </c>
      <c r="B4029" s="271" t="s">
        <v>290</v>
      </c>
      <c r="C4029" s="272" t="s">
        <v>5855</v>
      </c>
      <c r="D4029" s="271" t="s">
        <v>2014</v>
      </c>
      <c r="E4029" s="273"/>
    </row>
    <row r="4030" spans="1:5" x14ac:dyDescent="0.2">
      <c r="A4030" s="271">
        <v>3679</v>
      </c>
      <c r="B4030" s="271" t="s">
        <v>290</v>
      </c>
      <c r="C4030" s="272" t="s">
        <v>5856</v>
      </c>
      <c r="D4030" s="271" t="s">
        <v>2014</v>
      </c>
      <c r="E4030" s="273"/>
    </row>
    <row r="4031" spans="1:5" x14ac:dyDescent="0.2">
      <c r="A4031" s="271">
        <v>3672</v>
      </c>
      <c r="B4031" s="271" t="s">
        <v>290</v>
      </c>
      <c r="C4031" s="272" t="s">
        <v>5857</v>
      </c>
      <c r="D4031" s="271" t="s">
        <v>2014</v>
      </c>
      <c r="E4031" s="273"/>
    </row>
    <row r="4032" spans="1:5" x14ac:dyDescent="0.2">
      <c r="A4032" s="271">
        <v>3671</v>
      </c>
      <c r="B4032" s="271" t="s">
        <v>290</v>
      </c>
      <c r="C4032" s="272" t="s">
        <v>5858</v>
      </c>
      <c r="D4032" s="271" t="s">
        <v>2014</v>
      </c>
      <c r="E4032" s="273"/>
    </row>
    <row r="4033" spans="1:5" x14ac:dyDescent="0.2">
      <c r="A4033" s="271">
        <v>3673</v>
      </c>
      <c r="B4033" s="271" t="s">
        <v>290</v>
      </c>
      <c r="C4033" s="272" t="s">
        <v>5859</v>
      </c>
      <c r="D4033" s="271" t="s">
        <v>2014</v>
      </c>
      <c r="E4033" s="273"/>
    </row>
    <row r="4034" spans="1:5" x14ac:dyDescent="0.2">
      <c r="A4034" s="271">
        <v>38394</v>
      </c>
      <c r="B4034" s="271" t="s">
        <v>290</v>
      </c>
      <c r="C4034" s="272" t="s">
        <v>5860</v>
      </c>
      <c r="D4034" s="271" t="s">
        <v>1977</v>
      </c>
      <c r="E4034" s="273">
        <v>186.51</v>
      </c>
    </row>
    <row r="4035" spans="1:5" x14ac:dyDescent="0.2">
      <c r="A4035" s="271">
        <v>3729</v>
      </c>
      <c r="B4035" s="271" t="s">
        <v>290</v>
      </c>
      <c r="C4035" s="272" t="s">
        <v>5861</v>
      </c>
      <c r="D4035" s="271" t="s">
        <v>1977</v>
      </c>
      <c r="E4035" s="273">
        <v>183.65</v>
      </c>
    </row>
    <row r="4036" spans="1:5" x14ac:dyDescent="0.2">
      <c r="A4036" s="271">
        <v>39357</v>
      </c>
      <c r="B4036" s="271" t="s">
        <v>290</v>
      </c>
      <c r="C4036" s="272" t="s">
        <v>5862</v>
      </c>
      <c r="D4036" s="271" t="s">
        <v>1977</v>
      </c>
      <c r="E4036" s="273"/>
    </row>
    <row r="4037" spans="1:5" x14ac:dyDescent="0.2">
      <c r="A4037" s="271">
        <v>39358</v>
      </c>
      <c r="B4037" s="271" t="s">
        <v>290</v>
      </c>
      <c r="C4037" s="272" t="s">
        <v>5863</v>
      </c>
      <c r="D4037" s="271" t="s">
        <v>1977</v>
      </c>
      <c r="E4037" s="273"/>
    </row>
    <row r="4038" spans="1:5" x14ac:dyDescent="0.2">
      <c r="A4038" s="271">
        <v>39355</v>
      </c>
      <c r="B4038" s="271" t="s">
        <v>290</v>
      </c>
      <c r="C4038" s="272" t="s">
        <v>5864</v>
      </c>
      <c r="D4038" s="271" t="s">
        <v>1977</v>
      </c>
      <c r="E4038" s="273"/>
    </row>
    <row r="4039" spans="1:5" x14ac:dyDescent="0.2">
      <c r="A4039" s="271">
        <v>39356</v>
      </c>
      <c r="B4039" s="271" t="s">
        <v>290</v>
      </c>
      <c r="C4039" s="272" t="s">
        <v>5865</v>
      </c>
      <c r="D4039" s="271" t="s">
        <v>1977</v>
      </c>
      <c r="E4039" s="273"/>
    </row>
    <row r="4040" spans="1:5" x14ac:dyDescent="0.2">
      <c r="A4040" s="271">
        <v>39353</v>
      </c>
      <c r="B4040" s="271" t="s">
        <v>290</v>
      </c>
      <c r="C4040" s="272" t="s">
        <v>5866</v>
      </c>
      <c r="D4040" s="271" t="s">
        <v>1977</v>
      </c>
      <c r="E4040" s="273"/>
    </row>
    <row r="4041" spans="1:5" x14ac:dyDescent="0.2">
      <c r="A4041" s="271">
        <v>39354</v>
      </c>
      <c r="B4041" s="271" t="s">
        <v>290</v>
      </c>
      <c r="C4041" s="272" t="s">
        <v>5867</v>
      </c>
      <c r="D4041" s="271" t="s">
        <v>1977</v>
      </c>
      <c r="E4041" s="273"/>
    </row>
    <row r="4042" spans="1:5" x14ac:dyDescent="0.2">
      <c r="A4042" s="271">
        <v>39398</v>
      </c>
      <c r="B4042" s="271" t="s">
        <v>290</v>
      </c>
      <c r="C4042" s="272" t="s">
        <v>5868</v>
      </c>
      <c r="D4042" s="271" t="s">
        <v>1977</v>
      </c>
      <c r="E4042" s="273">
        <v>121.24</v>
      </c>
    </row>
    <row r="4043" spans="1:5" x14ac:dyDescent="0.2">
      <c r="A4043" s="271">
        <v>13343</v>
      </c>
      <c r="B4043" s="271" t="s">
        <v>290</v>
      </c>
      <c r="C4043" s="272" t="s">
        <v>5869</v>
      </c>
      <c r="D4043" s="271" t="s">
        <v>1977</v>
      </c>
      <c r="E4043" s="273"/>
    </row>
    <row r="4044" spans="1:5" x14ac:dyDescent="0.2">
      <c r="A4044" s="271">
        <v>12118</v>
      </c>
      <c r="B4044" s="271" t="s">
        <v>290</v>
      </c>
      <c r="C4044" s="272" t="s">
        <v>5870</v>
      </c>
      <c r="D4044" s="271" t="s">
        <v>1977</v>
      </c>
      <c r="E4044" s="273">
        <v>27.82</v>
      </c>
    </row>
    <row r="4045" spans="1:5" x14ac:dyDescent="0.2">
      <c r="A4045" s="271">
        <v>39482</v>
      </c>
      <c r="B4045" s="271" t="s">
        <v>290</v>
      </c>
      <c r="C4045" s="272" t="s">
        <v>5871</v>
      </c>
      <c r="D4045" s="271" t="s">
        <v>1977</v>
      </c>
      <c r="E4045" s="273">
        <v>603.25</v>
      </c>
    </row>
    <row r="4046" spans="1:5" x14ac:dyDescent="0.2">
      <c r="A4046" s="271">
        <v>39486</v>
      </c>
      <c r="B4046" s="271" t="s">
        <v>290</v>
      </c>
      <c r="C4046" s="272" t="s">
        <v>5872</v>
      </c>
      <c r="D4046" s="271" t="s">
        <v>1977</v>
      </c>
      <c r="E4046" s="273">
        <v>492.34</v>
      </c>
    </row>
    <row r="4047" spans="1:5" x14ac:dyDescent="0.2">
      <c r="A4047" s="271">
        <v>39484</v>
      </c>
      <c r="B4047" s="271" t="s">
        <v>290</v>
      </c>
      <c r="C4047" s="272" t="s">
        <v>5873</v>
      </c>
      <c r="D4047" s="271" t="s">
        <v>1977</v>
      </c>
      <c r="E4047" s="273">
        <v>603.25</v>
      </c>
    </row>
    <row r="4048" spans="1:5" x14ac:dyDescent="0.2">
      <c r="A4048" s="271">
        <v>39488</v>
      </c>
      <c r="B4048" s="271" t="s">
        <v>290</v>
      </c>
      <c r="C4048" s="272" t="s">
        <v>5874</v>
      </c>
      <c r="D4048" s="271" t="s">
        <v>1977</v>
      </c>
      <c r="E4048" s="273">
        <v>500.4</v>
      </c>
    </row>
    <row r="4049" spans="1:5" x14ac:dyDescent="0.2">
      <c r="A4049" s="271">
        <v>39485</v>
      </c>
      <c r="B4049" s="271" t="s">
        <v>290</v>
      </c>
      <c r="C4049" s="272" t="s">
        <v>5875</v>
      </c>
      <c r="D4049" s="271" t="s">
        <v>1977</v>
      </c>
      <c r="E4049" s="273">
        <v>603.25</v>
      </c>
    </row>
    <row r="4050" spans="1:5" x14ac:dyDescent="0.2">
      <c r="A4050" s="271">
        <v>39489</v>
      </c>
      <c r="B4050" s="271" t="s">
        <v>290</v>
      </c>
      <c r="C4050" s="272" t="s">
        <v>5876</v>
      </c>
      <c r="D4050" s="271" t="s">
        <v>1977</v>
      </c>
      <c r="E4050" s="273">
        <v>508.88</v>
      </c>
    </row>
    <row r="4051" spans="1:5" x14ac:dyDescent="0.2">
      <c r="A4051" s="271">
        <v>39490</v>
      </c>
      <c r="B4051" s="271" t="s">
        <v>290</v>
      </c>
      <c r="C4051" s="272" t="s">
        <v>5877</v>
      </c>
      <c r="D4051" s="271" t="s">
        <v>1977</v>
      </c>
      <c r="E4051" s="273">
        <v>758.3</v>
      </c>
    </row>
    <row r="4052" spans="1:5" x14ac:dyDescent="0.2">
      <c r="A4052" s="271">
        <v>39494</v>
      </c>
      <c r="B4052" s="271" t="s">
        <v>290</v>
      </c>
      <c r="C4052" s="272" t="s">
        <v>5878</v>
      </c>
      <c r="D4052" s="271" t="s">
        <v>1977</v>
      </c>
      <c r="E4052" s="273">
        <v>544.52</v>
      </c>
    </row>
    <row r="4053" spans="1:5" x14ac:dyDescent="0.2">
      <c r="A4053" s="271">
        <v>39495</v>
      </c>
      <c r="B4053" s="271" t="s">
        <v>290</v>
      </c>
      <c r="C4053" s="272" t="s">
        <v>5879</v>
      </c>
      <c r="D4053" s="271" t="s">
        <v>1977</v>
      </c>
      <c r="E4053" s="273">
        <v>613.61</v>
      </c>
    </row>
    <row r="4054" spans="1:5" x14ac:dyDescent="0.2">
      <c r="A4054" s="271">
        <v>39496</v>
      </c>
      <c r="B4054" s="271" t="s">
        <v>290</v>
      </c>
      <c r="C4054" s="272" t="s">
        <v>5880</v>
      </c>
      <c r="D4054" s="271" t="s">
        <v>1977</v>
      </c>
      <c r="E4054" s="273">
        <v>674.97</v>
      </c>
    </row>
    <row r="4055" spans="1:5" x14ac:dyDescent="0.2">
      <c r="A4055" s="271">
        <v>39492</v>
      </c>
      <c r="B4055" s="271" t="s">
        <v>290</v>
      </c>
      <c r="C4055" s="272" t="s">
        <v>5881</v>
      </c>
      <c r="D4055" s="271" t="s">
        <v>1977</v>
      </c>
      <c r="E4055" s="273">
        <v>781.43</v>
      </c>
    </row>
    <row r="4056" spans="1:5" x14ac:dyDescent="0.2">
      <c r="A4056" s="271">
        <v>39497</v>
      </c>
      <c r="B4056" s="271" t="s">
        <v>290</v>
      </c>
      <c r="C4056" s="272" t="s">
        <v>5882</v>
      </c>
      <c r="D4056" s="271" t="s">
        <v>1977</v>
      </c>
      <c r="E4056" s="273">
        <v>705.83</v>
      </c>
    </row>
    <row r="4057" spans="1:5" x14ac:dyDescent="0.2">
      <c r="A4057" s="271">
        <v>39493</v>
      </c>
      <c r="B4057" s="271" t="s">
        <v>290</v>
      </c>
      <c r="C4057" s="272" t="s">
        <v>5883</v>
      </c>
      <c r="D4057" s="271" t="s">
        <v>1977</v>
      </c>
      <c r="E4057" s="273">
        <v>838.15</v>
      </c>
    </row>
    <row r="4058" spans="1:5" x14ac:dyDescent="0.2">
      <c r="A4058" s="271">
        <v>43628</v>
      </c>
      <c r="B4058" s="271" t="s">
        <v>290</v>
      </c>
      <c r="C4058" s="272" t="s">
        <v>5884</v>
      </c>
      <c r="D4058" s="271" t="s">
        <v>1977</v>
      </c>
      <c r="E4058" s="273">
        <v>889.01</v>
      </c>
    </row>
    <row r="4059" spans="1:5" x14ac:dyDescent="0.2">
      <c r="A4059" s="271">
        <v>39500</v>
      </c>
      <c r="B4059" s="271" t="s">
        <v>290</v>
      </c>
      <c r="C4059" s="272" t="s">
        <v>5885</v>
      </c>
      <c r="D4059" s="271" t="s">
        <v>1977</v>
      </c>
      <c r="E4059" s="273">
        <v>914.5</v>
      </c>
    </row>
    <row r="4060" spans="1:5" x14ac:dyDescent="0.2">
      <c r="A4060" s="271">
        <v>39498</v>
      </c>
      <c r="B4060" s="271" t="s">
        <v>290</v>
      </c>
      <c r="C4060" s="272" t="s">
        <v>5886</v>
      </c>
      <c r="D4060" s="271" t="s">
        <v>1977</v>
      </c>
      <c r="E4060" s="273">
        <v>1127.8800000000001</v>
      </c>
    </row>
    <row r="4061" spans="1:5" x14ac:dyDescent="0.2">
      <c r="A4061" s="271">
        <v>43621</v>
      </c>
      <c r="B4061" s="271" t="s">
        <v>290</v>
      </c>
      <c r="C4061" s="272" t="s">
        <v>5887</v>
      </c>
      <c r="D4061" s="271" t="s">
        <v>1977</v>
      </c>
      <c r="E4061" s="273">
        <v>944.57</v>
      </c>
    </row>
    <row r="4062" spans="1:5" x14ac:dyDescent="0.2">
      <c r="A4062" s="271">
        <v>39501</v>
      </c>
      <c r="B4062" s="271" t="s">
        <v>290</v>
      </c>
      <c r="C4062" s="272" t="s">
        <v>5888</v>
      </c>
      <c r="D4062" s="271" t="s">
        <v>1977</v>
      </c>
      <c r="E4062" s="273">
        <v>939.26</v>
      </c>
    </row>
    <row r="4063" spans="1:5" x14ac:dyDescent="0.2">
      <c r="A4063" s="271">
        <v>39499</v>
      </c>
      <c r="B4063" s="271" t="s">
        <v>290</v>
      </c>
      <c r="C4063" s="272" t="s">
        <v>5889</v>
      </c>
      <c r="D4063" s="271" t="s">
        <v>1977</v>
      </c>
      <c r="E4063" s="273">
        <v>1143.8900000000001</v>
      </c>
    </row>
    <row r="4064" spans="1:5" x14ac:dyDescent="0.2">
      <c r="A4064" s="271">
        <v>3733</v>
      </c>
      <c r="B4064" s="271" t="s">
        <v>290</v>
      </c>
      <c r="C4064" s="272" t="s">
        <v>5890</v>
      </c>
      <c r="D4064" s="271" t="s">
        <v>2012</v>
      </c>
      <c r="E4064" s="273">
        <v>105.23</v>
      </c>
    </row>
    <row r="4065" spans="1:5" x14ac:dyDescent="0.2">
      <c r="A4065" s="271">
        <v>3731</v>
      </c>
      <c r="B4065" s="271" t="s">
        <v>290</v>
      </c>
      <c r="C4065" s="272" t="s">
        <v>5891</v>
      </c>
      <c r="D4065" s="271" t="s">
        <v>2012</v>
      </c>
      <c r="E4065" s="273">
        <v>94.15</v>
      </c>
    </row>
    <row r="4066" spans="1:5" x14ac:dyDescent="0.2">
      <c r="A4066" s="271">
        <v>38137</v>
      </c>
      <c r="B4066" s="271" t="s">
        <v>290</v>
      </c>
      <c r="C4066" s="272" t="s">
        <v>5892</v>
      </c>
      <c r="D4066" s="271" t="s">
        <v>2012</v>
      </c>
      <c r="E4066" s="273">
        <v>112.61</v>
      </c>
    </row>
    <row r="4067" spans="1:5" x14ac:dyDescent="0.2">
      <c r="A4067" s="271">
        <v>38138</v>
      </c>
      <c r="B4067" s="271" t="s">
        <v>290</v>
      </c>
      <c r="C4067" s="272" t="s">
        <v>5893</v>
      </c>
      <c r="D4067" s="271" t="s">
        <v>2012</v>
      </c>
      <c r="E4067" s="273">
        <v>116.92</v>
      </c>
    </row>
    <row r="4068" spans="1:5" x14ac:dyDescent="0.2">
      <c r="A4068" s="271">
        <v>3745</v>
      </c>
      <c r="B4068" s="271" t="s">
        <v>290</v>
      </c>
      <c r="C4068" s="272" t="s">
        <v>5894</v>
      </c>
      <c r="D4068" s="271" t="s">
        <v>2012</v>
      </c>
      <c r="E4068" s="273"/>
    </row>
    <row r="4069" spans="1:5" x14ac:dyDescent="0.2">
      <c r="A4069" s="271">
        <v>3736</v>
      </c>
      <c r="B4069" s="271" t="s">
        <v>290</v>
      </c>
      <c r="C4069" s="272" t="s">
        <v>5895</v>
      </c>
      <c r="D4069" s="271" t="s">
        <v>2012</v>
      </c>
      <c r="E4069" s="273"/>
    </row>
    <row r="4070" spans="1:5" x14ac:dyDescent="0.2">
      <c r="A4070" s="271">
        <v>3741</v>
      </c>
      <c r="B4070" s="271" t="s">
        <v>290</v>
      </c>
      <c r="C4070" s="272" t="s">
        <v>5896</v>
      </c>
      <c r="D4070" s="271" t="s">
        <v>2012</v>
      </c>
      <c r="E4070" s="273"/>
    </row>
    <row r="4071" spans="1:5" x14ac:dyDescent="0.2">
      <c r="A4071" s="271">
        <v>3747</v>
      </c>
      <c r="B4071" s="271" t="s">
        <v>290</v>
      </c>
      <c r="C4071" s="272" t="s">
        <v>5897</v>
      </c>
      <c r="D4071" s="271" t="s">
        <v>2012</v>
      </c>
      <c r="E4071" s="273"/>
    </row>
    <row r="4072" spans="1:5" x14ac:dyDescent="0.2">
      <c r="A4072" s="271">
        <v>3743</v>
      </c>
      <c r="B4072" s="271" t="s">
        <v>290</v>
      </c>
      <c r="C4072" s="272" t="s">
        <v>5898</v>
      </c>
      <c r="D4072" s="271" t="s">
        <v>2012</v>
      </c>
      <c r="E4072" s="273"/>
    </row>
    <row r="4073" spans="1:5" x14ac:dyDescent="0.2">
      <c r="A4073" s="271">
        <v>3744</v>
      </c>
      <c r="B4073" s="271" t="s">
        <v>290</v>
      </c>
      <c r="C4073" s="272" t="s">
        <v>5899</v>
      </c>
      <c r="D4073" s="271" t="s">
        <v>2012</v>
      </c>
      <c r="E4073" s="273"/>
    </row>
    <row r="4074" spans="1:5" x14ac:dyDescent="0.2">
      <c r="A4074" s="271">
        <v>3739</v>
      </c>
      <c r="B4074" s="271" t="s">
        <v>290</v>
      </c>
      <c r="C4074" s="272" t="s">
        <v>5900</v>
      </c>
      <c r="D4074" s="271" t="s">
        <v>2012</v>
      </c>
      <c r="E4074" s="273"/>
    </row>
    <row r="4075" spans="1:5" x14ac:dyDescent="0.2">
      <c r="A4075" s="271">
        <v>3737</v>
      </c>
      <c r="B4075" s="271" t="s">
        <v>290</v>
      </c>
      <c r="C4075" s="272" t="s">
        <v>5901</v>
      </c>
      <c r="D4075" s="271" t="s">
        <v>2012</v>
      </c>
      <c r="E4075" s="273"/>
    </row>
    <row r="4076" spans="1:5" x14ac:dyDescent="0.2">
      <c r="A4076" s="271">
        <v>3738</v>
      </c>
      <c r="B4076" s="271" t="s">
        <v>290</v>
      </c>
      <c r="C4076" s="272" t="s">
        <v>5902</v>
      </c>
      <c r="D4076" s="271" t="s">
        <v>2012</v>
      </c>
      <c r="E4076" s="273"/>
    </row>
    <row r="4077" spans="1:5" x14ac:dyDescent="0.2">
      <c r="A4077" s="271">
        <v>11649</v>
      </c>
      <c r="B4077" s="271" t="s">
        <v>290</v>
      </c>
      <c r="C4077" s="272" t="s">
        <v>5903</v>
      </c>
      <c r="D4077" s="271" t="s">
        <v>1977</v>
      </c>
      <c r="E4077" s="273"/>
    </row>
    <row r="4078" spans="1:5" x14ac:dyDescent="0.2">
      <c r="A4078" s="271">
        <v>11650</v>
      </c>
      <c r="B4078" s="271" t="s">
        <v>290</v>
      </c>
      <c r="C4078" s="272" t="s">
        <v>5904</v>
      </c>
      <c r="D4078" s="271" t="s">
        <v>1977</v>
      </c>
      <c r="E4078" s="273"/>
    </row>
    <row r="4079" spans="1:5" x14ac:dyDescent="0.2">
      <c r="A4079" s="271">
        <v>3742</v>
      </c>
      <c r="B4079" s="271" t="s">
        <v>290</v>
      </c>
      <c r="C4079" s="272" t="s">
        <v>5905</v>
      </c>
      <c r="D4079" s="271" t="s">
        <v>2012</v>
      </c>
      <c r="E4079" s="273"/>
    </row>
    <row r="4080" spans="1:5" x14ac:dyDescent="0.2">
      <c r="A4080" s="271">
        <v>3746</v>
      </c>
      <c r="B4080" s="271" t="s">
        <v>290</v>
      </c>
      <c r="C4080" s="272" t="s">
        <v>5906</v>
      </c>
      <c r="D4080" s="271" t="s">
        <v>2012</v>
      </c>
      <c r="E4080" s="273"/>
    </row>
    <row r="4081" spans="1:5" x14ac:dyDescent="0.2">
      <c r="A4081" s="271">
        <v>21106</v>
      </c>
      <c r="B4081" s="271" t="s">
        <v>290</v>
      </c>
      <c r="C4081" s="272" t="s">
        <v>5907</v>
      </c>
      <c r="D4081" s="271" t="s">
        <v>1982</v>
      </c>
      <c r="E4081" s="273">
        <v>77.099999999999994</v>
      </c>
    </row>
    <row r="4082" spans="1:5" x14ac:dyDescent="0.2">
      <c r="A4082" s="271">
        <v>38194</v>
      </c>
      <c r="B4082" s="271" t="s">
        <v>290</v>
      </c>
      <c r="C4082" s="272" t="s">
        <v>5908</v>
      </c>
      <c r="D4082" s="271" t="s">
        <v>1977</v>
      </c>
      <c r="E4082" s="273">
        <v>5.32</v>
      </c>
    </row>
    <row r="4083" spans="1:5" x14ac:dyDescent="0.2">
      <c r="A4083" s="271">
        <v>38193</v>
      </c>
      <c r="B4083" s="271" t="s">
        <v>290</v>
      </c>
      <c r="C4083" s="272" t="s">
        <v>5909</v>
      </c>
      <c r="D4083" s="271" t="s">
        <v>1977</v>
      </c>
      <c r="E4083" s="273">
        <v>4.62</v>
      </c>
    </row>
    <row r="4084" spans="1:5" x14ac:dyDescent="0.2">
      <c r="A4084" s="271">
        <v>39388</v>
      </c>
      <c r="B4084" s="271" t="s">
        <v>290</v>
      </c>
      <c r="C4084" s="272" t="s">
        <v>5910</v>
      </c>
      <c r="D4084" s="271" t="s">
        <v>1977</v>
      </c>
      <c r="E4084" s="273">
        <v>6.54</v>
      </c>
    </row>
    <row r="4085" spans="1:5" x14ac:dyDescent="0.2">
      <c r="A4085" s="271">
        <v>39387</v>
      </c>
      <c r="B4085" s="271" t="s">
        <v>290</v>
      </c>
      <c r="C4085" s="272" t="s">
        <v>5911</v>
      </c>
      <c r="D4085" s="271" t="s">
        <v>1977</v>
      </c>
      <c r="E4085" s="273">
        <v>10.199999999999999</v>
      </c>
    </row>
    <row r="4086" spans="1:5" x14ac:dyDescent="0.2">
      <c r="A4086" s="271">
        <v>39386</v>
      </c>
      <c r="B4086" s="271" t="s">
        <v>290</v>
      </c>
      <c r="C4086" s="272" t="s">
        <v>5912</v>
      </c>
      <c r="D4086" s="271" t="s">
        <v>1977</v>
      </c>
      <c r="E4086" s="273">
        <v>7.11</v>
      </c>
    </row>
    <row r="4087" spans="1:5" x14ac:dyDescent="0.2">
      <c r="A4087" s="271">
        <v>45229</v>
      </c>
      <c r="B4087" s="271" t="s">
        <v>290</v>
      </c>
      <c r="C4087" s="272" t="s">
        <v>5913</v>
      </c>
      <c r="D4087" s="271" t="s">
        <v>1977</v>
      </c>
      <c r="E4087" s="273">
        <v>2.33</v>
      </c>
    </row>
    <row r="4088" spans="1:5" x14ac:dyDescent="0.2">
      <c r="A4088" s="271">
        <v>746</v>
      </c>
      <c r="B4088" s="271" t="s">
        <v>290</v>
      </c>
      <c r="C4088" s="272" t="s">
        <v>3360</v>
      </c>
      <c r="D4088" s="271" t="s">
        <v>1977</v>
      </c>
      <c r="E4088" s="273">
        <v>2424.9</v>
      </c>
    </row>
    <row r="4089" spans="1:5" x14ac:dyDescent="0.2">
      <c r="A4089" s="271">
        <v>20269</v>
      </c>
      <c r="B4089" s="271" t="s">
        <v>290</v>
      </c>
      <c r="C4089" s="272" t="s">
        <v>5914</v>
      </c>
      <c r="D4089" s="271" t="s">
        <v>1977</v>
      </c>
      <c r="E4089" s="273">
        <v>115.26</v>
      </c>
    </row>
    <row r="4090" spans="1:5" x14ac:dyDescent="0.2">
      <c r="A4090" s="271">
        <v>20270</v>
      </c>
      <c r="B4090" s="271" t="s">
        <v>290</v>
      </c>
      <c r="C4090" s="272" t="s">
        <v>5915</v>
      </c>
      <c r="D4090" s="271" t="s">
        <v>1977</v>
      </c>
      <c r="E4090" s="273">
        <v>127.36</v>
      </c>
    </row>
    <row r="4091" spans="1:5" x14ac:dyDescent="0.2">
      <c r="A4091" s="271">
        <v>11696</v>
      </c>
      <c r="B4091" s="271" t="s">
        <v>290</v>
      </c>
      <c r="C4091" s="272" t="s">
        <v>5916</v>
      </c>
      <c r="D4091" s="271" t="s">
        <v>1977</v>
      </c>
      <c r="E4091" s="273">
        <v>203.87</v>
      </c>
    </row>
    <row r="4092" spans="1:5" x14ac:dyDescent="0.2">
      <c r="A4092" s="271">
        <v>10427</v>
      </c>
      <c r="B4092" s="271" t="s">
        <v>290</v>
      </c>
      <c r="C4092" s="272" t="s">
        <v>5917</v>
      </c>
      <c r="D4092" s="271" t="s">
        <v>1977</v>
      </c>
      <c r="E4092" s="273">
        <v>570.53</v>
      </c>
    </row>
    <row r="4093" spans="1:5" x14ac:dyDescent="0.2">
      <c r="A4093" s="271">
        <v>10428</v>
      </c>
      <c r="B4093" s="271" t="s">
        <v>290</v>
      </c>
      <c r="C4093" s="272" t="s">
        <v>5918</v>
      </c>
      <c r="D4093" s="271" t="s">
        <v>1977</v>
      </c>
      <c r="E4093" s="273">
        <v>587.82000000000005</v>
      </c>
    </row>
    <row r="4094" spans="1:5" x14ac:dyDescent="0.2">
      <c r="A4094" s="271">
        <v>36521</v>
      </c>
      <c r="B4094" s="271" t="s">
        <v>290</v>
      </c>
      <c r="C4094" s="272" t="s">
        <v>5919</v>
      </c>
      <c r="D4094" s="271" t="s">
        <v>1977</v>
      </c>
      <c r="E4094" s="273">
        <v>183.41</v>
      </c>
    </row>
    <row r="4095" spans="1:5" x14ac:dyDescent="0.2">
      <c r="A4095" s="271">
        <v>36794</v>
      </c>
      <c r="B4095" s="271" t="s">
        <v>290</v>
      </c>
      <c r="C4095" s="272" t="s">
        <v>5920</v>
      </c>
      <c r="D4095" s="271" t="s">
        <v>1977</v>
      </c>
      <c r="E4095" s="273">
        <v>195.25</v>
      </c>
    </row>
    <row r="4096" spans="1:5" x14ac:dyDescent="0.2">
      <c r="A4096" s="271">
        <v>10426</v>
      </c>
      <c r="B4096" s="271" t="s">
        <v>290</v>
      </c>
      <c r="C4096" s="272" t="s">
        <v>5921</v>
      </c>
      <c r="D4096" s="271" t="s">
        <v>1977</v>
      </c>
      <c r="E4096" s="273">
        <v>218.64</v>
      </c>
    </row>
    <row r="4097" spans="1:5" x14ac:dyDescent="0.2">
      <c r="A4097" s="271">
        <v>10425</v>
      </c>
      <c r="B4097" s="271" t="s">
        <v>290</v>
      </c>
      <c r="C4097" s="272" t="s">
        <v>5922</v>
      </c>
      <c r="D4097" s="271" t="s">
        <v>1977</v>
      </c>
      <c r="E4097" s="273">
        <v>110.92</v>
      </c>
    </row>
    <row r="4098" spans="1:5" x14ac:dyDescent="0.2">
      <c r="A4098" s="271">
        <v>10431</v>
      </c>
      <c r="B4098" s="271" t="s">
        <v>290</v>
      </c>
      <c r="C4098" s="272" t="s">
        <v>5923</v>
      </c>
      <c r="D4098" s="271" t="s">
        <v>1977</v>
      </c>
      <c r="E4098" s="273">
        <v>379.75</v>
      </c>
    </row>
    <row r="4099" spans="1:5" x14ac:dyDescent="0.2">
      <c r="A4099" s="271">
        <v>10429</v>
      </c>
      <c r="B4099" s="271" t="s">
        <v>290</v>
      </c>
      <c r="C4099" s="272" t="s">
        <v>5924</v>
      </c>
      <c r="D4099" s="271" t="s">
        <v>1977</v>
      </c>
      <c r="E4099" s="273">
        <v>187.34</v>
      </c>
    </row>
    <row r="4100" spans="1:5" x14ac:dyDescent="0.2">
      <c r="A4100" s="271">
        <v>10853</v>
      </c>
      <c r="B4100" s="271" t="s">
        <v>290</v>
      </c>
      <c r="C4100" s="272" t="s">
        <v>5925</v>
      </c>
      <c r="D4100" s="271" t="s">
        <v>1977</v>
      </c>
      <c r="E4100" s="273">
        <v>116.05</v>
      </c>
    </row>
    <row r="4101" spans="1:5" x14ac:dyDescent="0.2">
      <c r="A4101" s="271">
        <v>5093</v>
      </c>
      <c r="B4101" s="271" t="s">
        <v>290</v>
      </c>
      <c r="C4101" s="272" t="s">
        <v>5926</v>
      </c>
      <c r="D4101" s="271" t="s">
        <v>2297</v>
      </c>
      <c r="E4101" s="273">
        <v>16.899999999999999</v>
      </c>
    </row>
    <row r="4102" spans="1:5" x14ac:dyDescent="0.2">
      <c r="A4102" s="271">
        <v>45254</v>
      </c>
      <c r="B4102" s="271" t="s">
        <v>290</v>
      </c>
      <c r="C4102" s="272" t="s">
        <v>5927</v>
      </c>
      <c r="D4102" s="271" t="s">
        <v>1977</v>
      </c>
      <c r="E4102" s="273">
        <v>29.88</v>
      </c>
    </row>
    <row r="4103" spans="1:5" x14ac:dyDescent="0.2">
      <c r="A4103" s="271">
        <v>45253</v>
      </c>
      <c r="B4103" s="271" t="s">
        <v>290</v>
      </c>
      <c r="C4103" s="272" t="s">
        <v>5928</v>
      </c>
      <c r="D4103" s="271" t="s">
        <v>1977</v>
      </c>
      <c r="E4103" s="273">
        <v>38.72</v>
      </c>
    </row>
    <row r="4104" spans="1:5" x14ac:dyDescent="0.2">
      <c r="A4104" s="271">
        <v>44331</v>
      </c>
      <c r="B4104" s="271" t="s">
        <v>290</v>
      </c>
      <c r="C4104" s="272" t="s">
        <v>5929</v>
      </c>
      <c r="D4104" s="271" t="s">
        <v>2092</v>
      </c>
      <c r="E4104" s="273">
        <v>50.65</v>
      </c>
    </row>
    <row r="4105" spans="1:5" x14ac:dyDescent="0.2">
      <c r="A4105" s="271">
        <v>37768</v>
      </c>
      <c r="B4105" s="271" t="s">
        <v>290</v>
      </c>
      <c r="C4105" s="272" t="s">
        <v>5930</v>
      </c>
      <c r="D4105" s="271" t="s">
        <v>1977</v>
      </c>
      <c r="E4105" s="273"/>
    </row>
    <row r="4106" spans="1:5" x14ac:dyDescent="0.2">
      <c r="A4106" s="271">
        <v>37773</v>
      </c>
      <c r="B4106" s="271" t="s">
        <v>290</v>
      </c>
      <c r="C4106" s="272" t="s">
        <v>5931</v>
      </c>
      <c r="D4106" s="271" t="s">
        <v>1977</v>
      </c>
      <c r="E4106" s="273"/>
    </row>
    <row r="4107" spans="1:5" x14ac:dyDescent="0.2">
      <c r="A4107" s="271">
        <v>37769</v>
      </c>
      <c r="B4107" s="271" t="s">
        <v>290</v>
      </c>
      <c r="C4107" s="272" t="s">
        <v>5932</v>
      </c>
      <c r="D4107" s="271" t="s">
        <v>1977</v>
      </c>
      <c r="E4107" s="273"/>
    </row>
    <row r="4108" spans="1:5" x14ac:dyDescent="0.2">
      <c r="A4108" s="271">
        <v>37770</v>
      </c>
      <c r="B4108" s="271" t="s">
        <v>290</v>
      </c>
      <c r="C4108" s="272" t="s">
        <v>5933</v>
      </c>
      <c r="D4108" s="271" t="s">
        <v>1977</v>
      </c>
      <c r="E4108" s="273"/>
    </row>
    <row r="4109" spans="1:5" x14ac:dyDescent="0.2">
      <c r="A4109" s="271">
        <v>38382</v>
      </c>
      <c r="B4109" s="271" t="s">
        <v>290</v>
      </c>
      <c r="C4109" s="272" t="s">
        <v>5934</v>
      </c>
      <c r="D4109" s="271" t="s">
        <v>1977</v>
      </c>
      <c r="E4109" s="273">
        <v>13.37</v>
      </c>
    </row>
    <row r="4110" spans="1:5" x14ac:dyDescent="0.2">
      <c r="A4110" s="271">
        <v>38383</v>
      </c>
      <c r="B4110" s="271" t="s">
        <v>290</v>
      </c>
      <c r="C4110" s="272" t="s">
        <v>5935</v>
      </c>
      <c r="D4110" s="271" t="s">
        <v>1977</v>
      </c>
      <c r="E4110" s="273">
        <v>2.12</v>
      </c>
    </row>
    <row r="4111" spans="1:5" x14ac:dyDescent="0.2">
      <c r="A4111" s="271">
        <v>3768</v>
      </c>
      <c r="B4111" s="271" t="s">
        <v>290</v>
      </c>
      <c r="C4111" s="272" t="s">
        <v>5936</v>
      </c>
      <c r="D4111" s="271" t="s">
        <v>1977</v>
      </c>
      <c r="E4111" s="273">
        <v>5.25</v>
      </c>
    </row>
    <row r="4112" spans="1:5" x14ac:dyDescent="0.2">
      <c r="A4112" s="271">
        <v>3767</v>
      </c>
      <c r="B4112" s="271" t="s">
        <v>290</v>
      </c>
      <c r="C4112" s="272" t="s">
        <v>5937</v>
      </c>
      <c r="D4112" s="271" t="s">
        <v>1977</v>
      </c>
      <c r="E4112" s="273">
        <v>1.76</v>
      </c>
    </row>
    <row r="4113" spans="1:5" x14ac:dyDescent="0.2">
      <c r="A4113" s="271">
        <v>13192</v>
      </c>
      <c r="B4113" s="271" t="s">
        <v>290</v>
      </c>
      <c r="C4113" s="272" t="s">
        <v>5938</v>
      </c>
      <c r="D4113" s="271" t="s">
        <v>1977</v>
      </c>
      <c r="E4113" s="273"/>
    </row>
    <row r="4114" spans="1:5" x14ac:dyDescent="0.2">
      <c r="A4114" s="271">
        <v>38413</v>
      </c>
      <c r="B4114" s="271" t="s">
        <v>290</v>
      </c>
      <c r="C4114" s="272" t="s">
        <v>5939</v>
      </c>
      <c r="D4114" s="271" t="s">
        <v>1977</v>
      </c>
      <c r="E4114" s="273"/>
    </row>
    <row r="4115" spans="1:5" x14ac:dyDescent="0.2">
      <c r="A4115" s="271">
        <v>42440</v>
      </c>
      <c r="B4115" s="271" t="s">
        <v>290</v>
      </c>
      <c r="C4115" s="272" t="s">
        <v>5940</v>
      </c>
      <c r="D4115" s="271" t="s">
        <v>1977</v>
      </c>
      <c r="E4115" s="273"/>
    </row>
    <row r="4116" spans="1:5" x14ac:dyDescent="0.2">
      <c r="A4116" s="271">
        <v>20193</v>
      </c>
      <c r="B4116" s="271" t="s">
        <v>290</v>
      </c>
      <c r="C4116" s="272" t="s">
        <v>5941</v>
      </c>
      <c r="D4116" s="271" t="s">
        <v>5942</v>
      </c>
      <c r="E4116" s="273">
        <v>19.5</v>
      </c>
    </row>
    <row r="4117" spans="1:5" x14ac:dyDescent="0.2">
      <c r="A4117" s="271">
        <v>10527</v>
      </c>
      <c r="B4117" s="271" t="s">
        <v>290</v>
      </c>
      <c r="C4117" s="272" t="s">
        <v>5943</v>
      </c>
      <c r="D4117" s="271" t="s">
        <v>5944</v>
      </c>
      <c r="E4117" s="273">
        <v>26</v>
      </c>
    </row>
    <row r="4118" spans="1:5" x14ac:dyDescent="0.2">
      <c r="A4118" s="271">
        <v>41805</v>
      </c>
      <c r="B4118" s="271" t="s">
        <v>290</v>
      </c>
      <c r="C4118" s="272" t="s">
        <v>5945</v>
      </c>
      <c r="D4118" s="271" t="s">
        <v>1959</v>
      </c>
      <c r="E4118" s="273">
        <v>747.5</v>
      </c>
    </row>
    <row r="4119" spans="1:5" x14ac:dyDescent="0.2">
      <c r="A4119" s="271">
        <v>40271</v>
      </c>
      <c r="B4119" s="271" t="s">
        <v>290</v>
      </c>
      <c r="C4119" s="272" t="s">
        <v>5946</v>
      </c>
      <c r="D4119" s="271" t="s">
        <v>5947</v>
      </c>
      <c r="E4119" s="273">
        <v>19.899999999999999</v>
      </c>
    </row>
    <row r="4120" spans="1:5" x14ac:dyDescent="0.2">
      <c r="A4120" s="271">
        <v>40287</v>
      </c>
      <c r="B4120" s="271" t="s">
        <v>290</v>
      </c>
      <c r="C4120" s="272" t="s">
        <v>5948</v>
      </c>
      <c r="D4120" s="271" t="s">
        <v>1959</v>
      </c>
      <c r="E4120" s="273">
        <v>7.66</v>
      </c>
    </row>
    <row r="4121" spans="1:5" x14ac:dyDescent="0.2">
      <c r="A4121" s="271">
        <v>4084</v>
      </c>
      <c r="B4121" s="271" t="s">
        <v>290</v>
      </c>
      <c r="C4121" s="272" t="s">
        <v>5949</v>
      </c>
      <c r="D4121" s="271" t="s">
        <v>1924</v>
      </c>
      <c r="E4121" s="273">
        <v>3.06</v>
      </c>
    </row>
    <row r="4122" spans="1:5" x14ac:dyDescent="0.2">
      <c r="A4122" s="271">
        <v>743</v>
      </c>
      <c r="B4122" s="271" t="s">
        <v>290</v>
      </c>
      <c r="C4122" s="272" t="s">
        <v>5950</v>
      </c>
      <c r="D4122" s="271" t="s">
        <v>1924</v>
      </c>
      <c r="E4122" s="273">
        <v>3.06</v>
      </c>
    </row>
    <row r="4123" spans="1:5" x14ac:dyDescent="0.2">
      <c r="A4123" s="271">
        <v>40293</v>
      </c>
      <c r="B4123" s="271" t="s">
        <v>290</v>
      </c>
      <c r="C4123" s="272" t="s">
        <v>5951</v>
      </c>
      <c r="D4123" s="271" t="s">
        <v>1924</v>
      </c>
      <c r="E4123" s="273">
        <v>3.67</v>
      </c>
    </row>
    <row r="4124" spans="1:5" x14ac:dyDescent="0.2">
      <c r="A4124" s="271">
        <v>40294</v>
      </c>
      <c r="B4124" s="271" t="s">
        <v>290</v>
      </c>
      <c r="C4124" s="272" t="s">
        <v>5952</v>
      </c>
      <c r="D4124" s="271" t="s">
        <v>1924</v>
      </c>
      <c r="E4124" s="273">
        <v>3.06</v>
      </c>
    </row>
    <row r="4125" spans="1:5" x14ac:dyDescent="0.2">
      <c r="A4125" s="271">
        <v>4085</v>
      </c>
      <c r="B4125" s="271" t="s">
        <v>290</v>
      </c>
      <c r="C4125" s="272" t="s">
        <v>5953</v>
      </c>
      <c r="D4125" s="271" t="s">
        <v>1924</v>
      </c>
      <c r="E4125" s="273">
        <v>4.28</v>
      </c>
    </row>
    <row r="4126" spans="1:5" x14ac:dyDescent="0.2">
      <c r="A4126" s="271">
        <v>10779</v>
      </c>
      <c r="B4126" s="271" t="s">
        <v>290</v>
      </c>
      <c r="C4126" s="272" t="s">
        <v>5954</v>
      </c>
      <c r="D4126" s="271" t="s">
        <v>1959</v>
      </c>
      <c r="E4126" s="273">
        <v>1562.5</v>
      </c>
    </row>
    <row r="4127" spans="1:5" x14ac:dyDescent="0.2">
      <c r="A4127" s="271">
        <v>10777</v>
      </c>
      <c r="B4127" s="271" t="s">
        <v>290</v>
      </c>
      <c r="C4127" s="272" t="s">
        <v>5955</v>
      </c>
      <c r="D4127" s="271" t="s">
        <v>1959</v>
      </c>
      <c r="E4127" s="273">
        <v>1419.27</v>
      </c>
    </row>
    <row r="4128" spans="1:5" x14ac:dyDescent="0.2">
      <c r="A4128" s="271">
        <v>10775</v>
      </c>
      <c r="B4128" s="271" t="s">
        <v>290</v>
      </c>
      <c r="C4128" s="272" t="s">
        <v>5956</v>
      </c>
      <c r="D4128" s="271" t="s">
        <v>1959</v>
      </c>
      <c r="E4128" s="273">
        <v>1250</v>
      </c>
    </row>
    <row r="4129" spans="1:5" x14ac:dyDescent="0.2">
      <c r="A4129" s="271">
        <v>10776</v>
      </c>
      <c r="B4129" s="271" t="s">
        <v>290</v>
      </c>
      <c r="C4129" s="272" t="s">
        <v>5957</v>
      </c>
      <c r="D4129" s="271" t="s">
        <v>1959</v>
      </c>
      <c r="E4129" s="273">
        <v>976.56</v>
      </c>
    </row>
    <row r="4130" spans="1:5" x14ac:dyDescent="0.2">
      <c r="A4130" s="271">
        <v>10778</v>
      </c>
      <c r="B4130" s="271" t="s">
        <v>290</v>
      </c>
      <c r="C4130" s="272" t="s">
        <v>5958</v>
      </c>
      <c r="D4130" s="271" t="s">
        <v>1959</v>
      </c>
      <c r="E4130" s="273">
        <v>1562.5</v>
      </c>
    </row>
    <row r="4131" spans="1:5" x14ac:dyDescent="0.2">
      <c r="A4131" s="271">
        <v>40339</v>
      </c>
      <c r="B4131" s="271" t="s">
        <v>290</v>
      </c>
      <c r="C4131" s="272" t="s">
        <v>5959</v>
      </c>
      <c r="D4131" s="271" t="s">
        <v>5947</v>
      </c>
      <c r="E4131" s="273">
        <v>6.98</v>
      </c>
    </row>
    <row r="4132" spans="1:5" x14ac:dyDescent="0.2">
      <c r="A4132" s="271">
        <v>10749</v>
      </c>
      <c r="B4132" s="271" t="s">
        <v>290</v>
      </c>
      <c r="C4132" s="272" t="s">
        <v>5960</v>
      </c>
      <c r="D4132" s="271" t="s">
        <v>5947</v>
      </c>
      <c r="E4132" s="273">
        <v>23.07</v>
      </c>
    </row>
    <row r="4133" spans="1:5" x14ac:dyDescent="0.2">
      <c r="A4133" s="271">
        <v>40290</v>
      </c>
      <c r="B4133" s="271" t="s">
        <v>290</v>
      </c>
      <c r="C4133" s="272" t="s">
        <v>5961</v>
      </c>
      <c r="D4133" s="271" t="s">
        <v>5947</v>
      </c>
      <c r="E4133" s="273">
        <v>12.48</v>
      </c>
    </row>
    <row r="4134" spans="1:5" x14ac:dyDescent="0.2">
      <c r="A4134" s="271">
        <v>3346</v>
      </c>
      <c r="B4134" s="271" t="s">
        <v>290</v>
      </c>
      <c r="C4134" s="272" t="s">
        <v>5962</v>
      </c>
      <c r="D4134" s="271" t="s">
        <v>1924</v>
      </c>
      <c r="E4134" s="273"/>
    </row>
    <row r="4135" spans="1:5" x14ac:dyDescent="0.2">
      <c r="A4135" s="271">
        <v>3348</v>
      </c>
      <c r="B4135" s="271" t="s">
        <v>290</v>
      </c>
      <c r="C4135" s="272" t="s">
        <v>5963</v>
      </c>
      <c r="D4135" s="271" t="s">
        <v>1924</v>
      </c>
      <c r="E4135" s="273"/>
    </row>
    <row r="4136" spans="1:5" x14ac:dyDescent="0.2">
      <c r="A4136" s="271">
        <v>39833</v>
      </c>
      <c r="B4136" s="271" t="s">
        <v>290</v>
      </c>
      <c r="C4136" s="272" t="s">
        <v>5964</v>
      </c>
      <c r="D4136" s="271" t="s">
        <v>1924</v>
      </c>
      <c r="E4136" s="273"/>
    </row>
    <row r="4137" spans="1:5" x14ac:dyDescent="0.2">
      <c r="A4137" s="271">
        <v>7252</v>
      </c>
      <c r="B4137" s="271" t="s">
        <v>290</v>
      </c>
      <c r="C4137" s="272" t="s">
        <v>5965</v>
      </c>
      <c r="D4137" s="271" t="s">
        <v>1924</v>
      </c>
      <c r="E4137" s="273"/>
    </row>
    <row r="4138" spans="1:5" x14ac:dyDescent="0.2">
      <c r="A4138" s="271">
        <v>7247</v>
      </c>
      <c r="B4138" s="271" t="s">
        <v>290</v>
      </c>
      <c r="C4138" s="272" t="s">
        <v>5966</v>
      </c>
      <c r="D4138" s="271" t="s">
        <v>1924</v>
      </c>
      <c r="E4138" s="273"/>
    </row>
    <row r="4139" spans="1:5" x14ac:dyDescent="0.2">
      <c r="A4139" s="271">
        <v>40291</v>
      </c>
      <c r="B4139" s="271" t="s">
        <v>290</v>
      </c>
      <c r="C4139" s="272" t="s">
        <v>5967</v>
      </c>
      <c r="D4139" s="271" t="s">
        <v>5947</v>
      </c>
      <c r="E4139" s="273">
        <v>650</v>
      </c>
    </row>
    <row r="4140" spans="1:5" x14ac:dyDescent="0.2">
      <c r="A4140" s="271">
        <v>40275</v>
      </c>
      <c r="B4140" s="271" t="s">
        <v>290</v>
      </c>
      <c r="C4140" s="272" t="s">
        <v>5968</v>
      </c>
      <c r="D4140" s="271" t="s">
        <v>5947</v>
      </c>
      <c r="E4140" s="273">
        <v>20.8</v>
      </c>
    </row>
    <row r="4141" spans="1:5" x14ac:dyDescent="0.2">
      <c r="A4141" s="271">
        <v>42408</v>
      </c>
      <c r="B4141" s="271" t="s">
        <v>290</v>
      </c>
      <c r="C4141" s="272" t="s">
        <v>5969</v>
      </c>
      <c r="D4141" s="271" t="s">
        <v>2012</v>
      </c>
      <c r="E4141" s="273">
        <v>2.0299999999999998</v>
      </c>
    </row>
    <row r="4142" spans="1:5" x14ac:dyDescent="0.2">
      <c r="A4142" s="271">
        <v>3777</v>
      </c>
      <c r="B4142" s="271" t="s">
        <v>290</v>
      </c>
      <c r="C4142" s="272" t="s">
        <v>5970</v>
      </c>
      <c r="D4142" s="271" t="s">
        <v>2012</v>
      </c>
      <c r="E4142" s="273">
        <v>1.79</v>
      </c>
    </row>
    <row r="4143" spans="1:5" x14ac:dyDescent="0.2">
      <c r="A4143" s="271">
        <v>44699</v>
      </c>
      <c r="B4143" s="271" t="s">
        <v>290</v>
      </c>
      <c r="C4143" s="272" t="s">
        <v>5971</v>
      </c>
      <c r="D4143" s="271" t="s">
        <v>1982</v>
      </c>
      <c r="E4143" s="273">
        <v>47.51</v>
      </c>
    </row>
    <row r="4144" spans="1:5" x14ac:dyDescent="0.2">
      <c r="A4144" s="271">
        <v>3798</v>
      </c>
      <c r="B4144" s="271" t="s">
        <v>290</v>
      </c>
      <c r="C4144" s="272" t="s">
        <v>5972</v>
      </c>
      <c r="D4144" s="271" t="s">
        <v>1977</v>
      </c>
      <c r="E4144" s="273"/>
    </row>
    <row r="4145" spans="1:5" x14ac:dyDescent="0.2">
      <c r="A4145" s="271">
        <v>38769</v>
      </c>
      <c r="B4145" s="271" t="s">
        <v>290</v>
      </c>
      <c r="C4145" s="272" t="s">
        <v>5973</v>
      </c>
      <c r="D4145" s="271" t="s">
        <v>1977</v>
      </c>
      <c r="E4145" s="273"/>
    </row>
    <row r="4146" spans="1:5" x14ac:dyDescent="0.2">
      <c r="A4146" s="271">
        <v>38774</v>
      </c>
      <c r="B4146" s="271" t="s">
        <v>290</v>
      </c>
      <c r="C4146" s="272" t="s">
        <v>5974</v>
      </c>
      <c r="D4146" s="271" t="s">
        <v>1977</v>
      </c>
      <c r="E4146" s="273">
        <v>13.36</v>
      </c>
    </row>
    <row r="4147" spans="1:5" x14ac:dyDescent="0.2">
      <c r="A4147" s="271">
        <v>42247</v>
      </c>
      <c r="B4147" s="271" t="s">
        <v>290</v>
      </c>
      <c r="C4147" s="272" t="s">
        <v>5975</v>
      </c>
      <c r="D4147" s="271" t="s">
        <v>1977</v>
      </c>
      <c r="E4147" s="273">
        <v>456.18</v>
      </c>
    </row>
    <row r="4148" spans="1:5" x14ac:dyDescent="0.2">
      <c r="A4148" s="271">
        <v>42248</v>
      </c>
      <c r="B4148" s="271" t="s">
        <v>290</v>
      </c>
      <c r="C4148" s="272" t="s">
        <v>5976</v>
      </c>
      <c r="D4148" s="271" t="s">
        <v>1977</v>
      </c>
      <c r="E4148" s="273">
        <v>529.89</v>
      </c>
    </row>
    <row r="4149" spans="1:5" x14ac:dyDescent="0.2">
      <c r="A4149" s="271">
        <v>42249</v>
      </c>
      <c r="B4149" s="271" t="s">
        <v>290</v>
      </c>
      <c r="C4149" s="272" t="s">
        <v>5977</v>
      </c>
      <c r="D4149" s="271" t="s">
        <v>1977</v>
      </c>
      <c r="E4149" s="273">
        <v>877.84</v>
      </c>
    </row>
    <row r="4150" spans="1:5" x14ac:dyDescent="0.2">
      <c r="A4150" s="271">
        <v>42244</v>
      </c>
      <c r="B4150" s="271" t="s">
        <v>290</v>
      </c>
      <c r="C4150" s="272" t="s">
        <v>5978</v>
      </c>
      <c r="D4150" s="271" t="s">
        <v>1977</v>
      </c>
      <c r="E4150" s="273">
        <v>137.09</v>
      </c>
    </row>
    <row r="4151" spans="1:5" x14ac:dyDescent="0.2">
      <c r="A4151" s="271">
        <v>42245</v>
      </c>
      <c r="B4151" s="271" t="s">
        <v>290</v>
      </c>
      <c r="C4151" s="272" t="s">
        <v>5979</v>
      </c>
      <c r="D4151" s="271" t="s">
        <v>1977</v>
      </c>
      <c r="E4151" s="273">
        <v>252.98</v>
      </c>
    </row>
    <row r="4152" spans="1:5" x14ac:dyDescent="0.2">
      <c r="A4152" s="271">
        <v>42246</v>
      </c>
      <c r="B4152" s="271" t="s">
        <v>290</v>
      </c>
      <c r="C4152" s="272" t="s">
        <v>5980</v>
      </c>
      <c r="D4152" s="271" t="s">
        <v>1977</v>
      </c>
      <c r="E4152" s="273">
        <v>280.02999999999997</v>
      </c>
    </row>
    <row r="4153" spans="1:5" x14ac:dyDescent="0.2">
      <c r="A4153" s="271">
        <v>42243</v>
      </c>
      <c r="B4153" s="271" t="s">
        <v>290</v>
      </c>
      <c r="C4153" s="272" t="s">
        <v>5981</v>
      </c>
      <c r="D4153" s="271" t="s">
        <v>1977</v>
      </c>
      <c r="E4153" s="273">
        <v>337.67</v>
      </c>
    </row>
    <row r="4154" spans="1:5" x14ac:dyDescent="0.2">
      <c r="A4154" s="271">
        <v>38889</v>
      </c>
      <c r="B4154" s="271" t="s">
        <v>290</v>
      </c>
      <c r="C4154" s="272" t="s">
        <v>5982</v>
      </c>
      <c r="D4154" s="271" t="s">
        <v>1977</v>
      </c>
      <c r="E4154" s="273"/>
    </row>
    <row r="4155" spans="1:5" x14ac:dyDescent="0.2">
      <c r="A4155" s="271">
        <v>38784</v>
      </c>
      <c r="B4155" s="271" t="s">
        <v>290</v>
      </c>
      <c r="C4155" s="272" t="s">
        <v>5983</v>
      </c>
      <c r="D4155" s="271" t="s">
        <v>1977</v>
      </c>
      <c r="E4155" s="273"/>
    </row>
    <row r="4156" spans="1:5" x14ac:dyDescent="0.2">
      <c r="A4156" s="271">
        <v>3780</v>
      </c>
      <c r="B4156" s="271" t="s">
        <v>290</v>
      </c>
      <c r="C4156" s="272" t="s">
        <v>5984</v>
      </c>
      <c r="D4156" s="271" t="s">
        <v>1977</v>
      </c>
      <c r="E4156" s="273"/>
    </row>
    <row r="4157" spans="1:5" x14ac:dyDescent="0.2">
      <c r="A4157" s="271">
        <v>38773</v>
      </c>
      <c r="B4157" s="271" t="s">
        <v>290</v>
      </c>
      <c r="C4157" s="272" t="s">
        <v>5985</v>
      </c>
      <c r="D4157" s="271" t="s">
        <v>1977</v>
      </c>
      <c r="E4157" s="273"/>
    </row>
    <row r="4158" spans="1:5" x14ac:dyDescent="0.2">
      <c r="A4158" s="271">
        <v>12271</v>
      </c>
      <c r="B4158" s="271" t="s">
        <v>290</v>
      </c>
      <c r="C4158" s="272" t="s">
        <v>5986</v>
      </c>
      <c r="D4158" s="271" t="s">
        <v>1977</v>
      </c>
      <c r="E4158" s="273"/>
    </row>
    <row r="4159" spans="1:5" x14ac:dyDescent="0.2">
      <c r="A4159" s="271">
        <v>39385</v>
      </c>
      <c r="B4159" s="271" t="s">
        <v>290</v>
      </c>
      <c r="C4159" s="272" t="s">
        <v>5987</v>
      </c>
      <c r="D4159" s="271" t="s">
        <v>1977</v>
      </c>
      <c r="E4159" s="273">
        <v>12.22</v>
      </c>
    </row>
    <row r="4160" spans="1:5" x14ac:dyDescent="0.2">
      <c r="A4160" s="271">
        <v>39389</v>
      </c>
      <c r="B4160" s="271" t="s">
        <v>290</v>
      </c>
      <c r="C4160" s="272" t="s">
        <v>5988</v>
      </c>
      <c r="D4160" s="271" t="s">
        <v>1977</v>
      </c>
      <c r="E4160" s="273">
        <v>13.26</v>
      </c>
    </row>
    <row r="4161" spans="1:5" x14ac:dyDescent="0.2">
      <c r="A4161" s="271">
        <v>39390</v>
      </c>
      <c r="B4161" s="271" t="s">
        <v>290</v>
      </c>
      <c r="C4161" s="272" t="s">
        <v>5989</v>
      </c>
      <c r="D4161" s="271" t="s">
        <v>1977</v>
      </c>
      <c r="E4161" s="273">
        <v>27.8</v>
      </c>
    </row>
    <row r="4162" spans="1:5" x14ac:dyDescent="0.2">
      <c r="A4162" s="271">
        <v>39391</v>
      </c>
      <c r="B4162" s="271" t="s">
        <v>290</v>
      </c>
      <c r="C4162" s="272" t="s">
        <v>5990</v>
      </c>
      <c r="D4162" s="271" t="s">
        <v>1977</v>
      </c>
      <c r="E4162" s="273">
        <v>31.21</v>
      </c>
    </row>
    <row r="4163" spans="1:5" x14ac:dyDescent="0.2">
      <c r="A4163" s="271">
        <v>3803</v>
      </c>
      <c r="B4163" s="271" t="s">
        <v>290</v>
      </c>
      <c r="C4163" s="272" t="s">
        <v>5991</v>
      </c>
      <c r="D4163" s="271" t="s">
        <v>1977</v>
      </c>
      <c r="E4163" s="273"/>
    </row>
    <row r="4164" spans="1:5" x14ac:dyDescent="0.2">
      <c r="A4164" s="271">
        <v>38770</v>
      </c>
      <c r="B4164" s="271" t="s">
        <v>290</v>
      </c>
      <c r="C4164" s="272" t="s">
        <v>5992</v>
      </c>
      <c r="D4164" s="271" t="s">
        <v>1977</v>
      </c>
      <c r="E4164" s="273"/>
    </row>
    <row r="4165" spans="1:5" x14ac:dyDescent="0.2">
      <c r="A4165" s="271">
        <v>12267</v>
      </c>
      <c r="B4165" s="271" t="s">
        <v>290</v>
      </c>
      <c r="C4165" s="272" t="s">
        <v>5993</v>
      </c>
      <c r="D4165" s="271" t="s">
        <v>1977</v>
      </c>
      <c r="E4165" s="273"/>
    </row>
    <row r="4166" spans="1:5" x14ac:dyDescent="0.2">
      <c r="A4166" s="271">
        <v>43265</v>
      </c>
      <c r="B4166" s="271" t="s">
        <v>290</v>
      </c>
      <c r="C4166" s="272" t="s">
        <v>5994</v>
      </c>
      <c r="D4166" s="271" t="s">
        <v>1977</v>
      </c>
      <c r="E4166" s="273">
        <v>38.22</v>
      </c>
    </row>
    <row r="4167" spans="1:5" x14ac:dyDescent="0.2">
      <c r="A4167" s="271">
        <v>12266</v>
      </c>
      <c r="B4167" s="271" t="s">
        <v>290</v>
      </c>
      <c r="C4167" s="272" t="s">
        <v>5995</v>
      </c>
      <c r="D4167" s="271" t="s">
        <v>1977</v>
      </c>
      <c r="E4167" s="273"/>
    </row>
    <row r="4168" spans="1:5" x14ac:dyDescent="0.2">
      <c r="A4168" s="271">
        <v>39378</v>
      </c>
      <c r="B4168" s="271" t="s">
        <v>290</v>
      </c>
      <c r="C4168" s="272" t="s">
        <v>5996</v>
      </c>
      <c r="D4168" s="271" t="s">
        <v>1977</v>
      </c>
      <c r="E4168" s="273"/>
    </row>
    <row r="4169" spans="1:5" x14ac:dyDescent="0.2">
      <c r="A4169" s="271">
        <v>43543</v>
      </c>
      <c r="B4169" s="271" t="s">
        <v>290</v>
      </c>
      <c r="C4169" s="272" t="s">
        <v>5997</v>
      </c>
      <c r="D4169" s="271" t="s">
        <v>1977</v>
      </c>
      <c r="E4169" s="273"/>
    </row>
    <row r="4170" spans="1:5" x14ac:dyDescent="0.2">
      <c r="A4170" s="271">
        <v>38775</v>
      </c>
      <c r="B4170" s="271" t="s">
        <v>290</v>
      </c>
      <c r="C4170" s="272" t="s">
        <v>5998</v>
      </c>
      <c r="D4170" s="271" t="s">
        <v>1977</v>
      </c>
      <c r="E4170" s="273">
        <v>80.790000000000006</v>
      </c>
    </row>
    <row r="4171" spans="1:5" x14ac:dyDescent="0.2">
      <c r="A4171" s="271">
        <v>44252</v>
      </c>
      <c r="B4171" s="271" t="s">
        <v>290</v>
      </c>
      <c r="C4171" s="272" t="s">
        <v>5999</v>
      </c>
      <c r="D4171" s="271" t="s">
        <v>1977</v>
      </c>
      <c r="E4171" s="273">
        <v>228.15</v>
      </c>
    </row>
    <row r="4172" spans="1:5" x14ac:dyDescent="0.2">
      <c r="A4172" s="271">
        <v>21119</v>
      </c>
      <c r="B4172" s="271" t="s">
        <v>290</v>
      </c>
      <c r="C4172" s="272" t="s">
        <v>6000</v>
      </c>
      <c r="D4172" s="271" t="s">
        <v>1977</v>
      </c>
      <c r="E4172" s="273">
        <v>2.29</v>
      </c>
    </row>
    <row r="4173" spans="1:5" x14ac:dyDescent="0.2">
      <c r="A4173" s="271">
        <v>37974</v>
      </c>
      <c r="B4173" s="271" t="s">
        <v>290</v>
      </c>
      <c r="C4173" s="272" t="s">
        <v>6001</v>
      </c>
      <c r="D4173" s="271" t="s">
        <v>1977</v>
      </c>
      <c r="E4173" s="273">
        <v>2.96</v>
      </c>
    </row>
    <row r="4174" spans="1:5" x14ac:dyDescent="0.2">
      <c r="A4174" s="271">
        <v>37975</v>
      </c>
      <c r="B4174" s="271" t="s">
        <v>290</v>
      </c>
      <c r="C4174" s="272" t="s">
        <v>6002</v>
      </c>
      <c r="D4174" s="271" t="s">
        <v>1977</v>
      </c>
      <c r="E4174" s="273">
        <v>6.59</v>
      </c>
    </row>
    <row r="4175" spans="1:5" x14ac:dyDescent="0.2">
      <c r="A4175" s="271">
        <v>37976</v>
      </c>
      <c r="B4175" s="271" t="s">
        <v>290</v>
      </c>
      <c r="C4175" s="272" t="s">
        <v>6003</v>
      </c>
      <c r="D4175" s="271" t="s">
        <v>1977</v>
      </c>
      <c r="E4175" s="273">
        <v>14.67</v>
      </c>
    </row>
    <row r="4176" spans="1:5" x14ac:dyDescent="0.2">
      <c r="A4176" s="271">
        <v>37977</v>
      </c>
      <c r="B4176" s="271" t="s">
        <v>290</v>
      </c>
      <c r="C4176" s="272" t="s">
        <v>6004</v>
      </c>
      <c r="D4176" s="271" t="s">
        <v>1977</v>
      </c>
      <c r="E4176" s="273">
        <v>20.3</v>
      </c>
    </row>
    <row r="4177" spans="1:5" x14ac:dyDescent="0.2">
      <c r="A4177" s="271">
        <v>37978</v>
      </c>
      <c r="B4177" s="271" t="s">
        <v>290</v>
      </c>
      <c r="C4177" s="272" t="s">
        <v>6005</v>
      </c>
      <c r="D4177" s="271" t="s">
        <v>1977</v>
      </c>
      <c r="E4177" s="273">
        <v>40.25</v>
      </c>
    </row>
    <row r="4178" spans="1:5" x14ac:dyDescent="0.2">
      <c r="A4178" s="271">
        <v>37979</v>
      </c>
      <c r="B4178" s="271" t="s">
        <v>290</v>
      </c>
      <c r="C4178" s="272" t="s">
        <v>6006</v>
      </c>
      <c r="D4178" s="271" t="s">
        <v>1977</v>
      </c>
      <c r="E4178" s="273">
        <v>170.8</v>
      </c>
    </row>
    <row r="4179" spans="1:5" x14ac:dyDescent="0.2">
      <c r="A4179" s="271">
        <v>37980</v>
      </c>
      <c r="B4179" s="271" t="s">
        <v>290</v>
      </c>
      <c r="C4179" s="272" t="s">
        <v>6007</v>
      </c>
      <c r="D4179" s="271" t="s">
        <v>1977</v>
      </c>
      <c r="E4179" s="273">
        <v>196.2</v>
      </c>
    </row>
    <row r="4180" spans="1:5" x14ac:dyDescent="0.2">
      <c r="A4180" s="271">
        <v>36147</v>
      </c>
      <c r="B4180" s="271" t="s">
        <v>290</v>
      </c>
      <c r="C4180" s="272" t="s">
        <v>6008</v>
      </c>
      <c r="D4180" s="271" t="s">
        <v>2297</v>
      </c>
      <c r="E4180" s="273">
        <v>251.56</v>
      </c>
    </row>
    <row r="4181" spans="1:5" x14ac:dyDescent="0.2">
      <c r="A4181" s="271">
        <v>12731</v>
      </c>
      <c r="B4181" s="271" t="s">
        <v>290</v>
      </c>
      <c r="C4181" s="272" t="s">
        <v>6009</v>
      </c>
      <c r="D4181" s="271" t="s">
        <v>1977</v>
      </c>
      <c r="E4181" s="273"/>
    </row>
    <row r="4182" spans="1:5" x14ac:dyDescent="0.2">
      <c r="A4182" s="271">
        <v>12723</v>
      </c>
      <c r="B4182" s="271" t="s">
        <v>290</v>
      </c>
      <c r="C4182" s="272" t="s">
        <v>6010</v>
      </c>
      <c r="D4182" s="271" t="s">
        <v>1977</v>
      </c>
      <c r="E4182" s="273"/>
    </row>
    <row r="4183" spans="1:5" x14ac:dyDescent="0.2">
      <c r="A4183" s="271">
        <v>12724</v>
      </c>
      <c r="B4183" s="271" t="s">
        <v>290</v>
      </c>
      <c r="C4183" s="272" t="s">
        <v>6011</v>
      </c>
      <c r="D4183" s="271" t="s">
        <v>1977</v>
      </c>
      <c r="E4183" s="273"/>
    </row>
    <row r="4184" spans="1:5" x14ac:dyDescent="0.2">
      <c r="A4184" s="271">
        <v>12725</v>
      </c>
      <c r="B4184" s="271" t="s">
        <v>290</v>
      </c>
      <c r="C4184" s="272" t="s">
        <v>6012</v>
      </c>
      <c r="D4184" s="271" t="s">
        <v>1977</v>
      </c>
      <c r="E4184" s="273"/>
    </row>
    <row r="4185" spans="1:5" x14ac:dyDescent="0.2">
      <c r="A4185" s="271">
        <v>12726</v>
      </c>
      <c r="B4185" s="271" t="s">
        <v>290</v>
      </c>
      <c r="C4185" s="272" t="s">
        <v>6013</v>
      </c>
      <c r="D4185" s="271" t="s">
        <v>1977</v>
      </c>
      <c r="E4185" s="273"/>
    </row>
    <row r="4186" spans="1:5" x14ac:dyDescent="0.2">
      <c r="A4186" s="271">
        <v>12727</v>
      </c>
      <c r="B4186" s="271" t="s">
        <v>290</v>
      </c>
      <c r="C4186" s="272" t="s">
        <v>6014</v>
      </c>
      <c r="D4186" s="271" t="s">
        <v>1977</v>
      </c>
      <c r="E4186" s="273"/>
    </row>
    <row r="4187" spans="1:5" x14ac:dyDescent="0.2">
      <c r="A4187" s="271">
        <v>12728</v>
      </c>
      <c r="B4187" s="271" t="s">
        <v>290</v>
      </c>
      <c r="C4187" s="272" t="s">
        <v>6015</v>
      </c>
      <c r="D4187" s="271" t="s">
        <v>1977</v>
      </c>
      <c r="E4187" s="273"/>
    </row>
    <row r="4188" spans="1:5" x14ac:dyDescent="0.2">
      <c r="A4188" s="271">
        <v>12729</v>
      </c>
      <c r="B4188" s="271" t="s">
        <v>290</v>
      </c>
      <c r="C4188" s="272" t="s">
        <v>6016</v>
      </c>
      <c r="D4188" s="271" t="s">
        <v>1977</v>
      </c>
      <c r="E4188" s="273"/>
    </row>
    <row r="4189" spans="1:5" x14ac:dyDescent="0.2">
      <c r="A4189" s="271">
        <v>12730</v>
      </c>
      <c r="B4189" s="271" t="s">
        <v>290</v>
      </c>
      <c r="C4189" s="272" t="s">
        <v>6017</v>
      </c>
      <c r="D4189" s="271" t="s">
        <v>1977</v>
      </c>
      <c r="E4189" s="273"/>
    </row>
    <row r="4190" spans="1:5" x14ac:dyDescent="0.2">
      <c r="A4190" s="271">
        <v>3840</v>
      </c>
      <c r="B4190" s="271" t="s">
        <v>290</v>
      </c>
      <c r="C4190" s="272" t="s">
        <v>6018</v>
      </c>
      <c r="D4190" s="271" t="s">
        <v>1977</v>
      </c>
      <c r="E4190" s="273"/>
    </row>
    <row r="4191" spans="1:5" x14ac:dyDescent="0.2">
      <c r="A4191" s="271">
        <v>3838</v>
      </c>
      <c r="B4191" s="271" t="s">
        <v>290</v>
      </c>
      <c r="C4191" s="272" t="s">
        <v>6019</v>
      </c>
      <c r="D4191" s="271" t="s">
        <v>1977</v>
      </c>
      <c r="E4191" s="273"/>
    </row>
    <row r="4192" spans="1:5" x14ac:dyDescent="0.2">
      <c r="A4192" s="271">
        <v>3844</v>
      </c>
      <c r="B4192" s="271" t="s">
        <v>290</v>
      </c>
      <c r="C4192" s="272" t="s">
        <v>6020</v>
      </c>
      <c r="D4192" s="271" t="s">
        <v>1977</v>
      </c>
      <c r="E4192" s="273"/>
    </row>
    <row r="4193" spans="1:5" x14ac:dyDescent="0.2">
      <c r="A4193" s="271">
        <v>3839</v>
      </c>
      <c r="B4193" s="271" t="s">
        <v>290</v>
      </c>
      <c r="C4193" s="272" t="s">
        <v>6021</v>
      </c>
      <c r="D4193" s="271" t="s">
        <v>1977</v>
      </c>
      <c r="E4193" s="273"/>
    </row>
    <row r="4194" spans="1:5" x14ac:dyDescent="0.2">
      <c r="A4194" s="271">
        <v>3843</v>
      </c>
      <c r="B4194" s="271" t="s">
        <v>290</v>
      </c>
      <c r="C4194" s="272" t="s">
        <v>6022</v>
      </c>
      <c r="D4194" s="271" t="s">
        <v>1977</v>
      </c>
      <c r="E4194" s="273"/>
    </row>
    <row r="4195" spans="1:5" x14ac:dyDescent="0.2">
      <c r="A4195" s="271">
        <v>3900</v>
      </c>
      <c r="B4195" s="271" t="s">
        <v>290</v>
      </c>
      <c r="C4195" s="272" t="s">
        <v>6023</v>
      </c>
      <c r="D4195" s="271" t="s">
        <v>1977</v>
      </c>
      <c r="E4195" s="273">
        <v>61.75</v>
      </c>
    </row>
    <row r="4196" spans="1:5" x14ac:dyDescent="0.2">
      <c r="A4196" s="271">
        <v>3846</v>
      </c>
      <c r="B4196" s="271" t="s">
        <v>290</v>
      </c>
      <c r="C4196" s="272" t="s">
        <v>6024</v>
      </c>
      <c r="D4196" s="271" t="s">
        <v>1977</v>
      </c>
      <c r="E4196" s="273">
        <v>18.55</v>
      </c>
    </row>
    <row r="4197" spans="1:5" x14ac:dyDescent="0.2">
      <c r="A4197" s="271">
        <v>3886</v>
      </c>
      <c r="B4197" s="271" t="s">
        <v>290</v>
      </c>
      <c r="C4197" s="272" t="s">
        <v>6025</v>
      </c>
      <c r="D4197" s="271" t="s">
        <v>1977</v>
      </c>
      <c r="E4197" s="273">
        <v>24.63</v>
      </c>
    </row>
    <row r="4198" spans="1:5" x14ac:dyDescent="0.2">
      <c r="A4198" s="271">
        <v>3854</v>
      </c>
      <c r="B4198" s="271" t="s">
        <v>290</v>
      </c>
      <c r="C4198" s="272" t="s">
        <v>6026</v>
      </c>
      <c r="D4198" s="271" t="s">
        <v>1977</v>
      </c>
      <c r="E4198" s="273">
        <v>14.04</v>
      </c>
    </row>
    <row r="4199" spans="1:5" x14ac:dyDescent="0.2">
      <c r="A4199" s="271">
        <v>3873</v>
      </c>
      <c r="B4199" s="271" t="s">
        <v>290</v>
      </c>
      <c r="C4199" s="272" t="s">
        <v>6027</v>
      </c>
      <c r="D4199" s="271" t="s">
        <v>1977</v>
      </c>
      <c r="E4199" s="273">
        <v>16.34</v>
      </c>
    </row>
    <row r="4200" spans="1:5" x14ac:dyDescent="0.2">
      <c r="A4200" s="271">
        <v>38021</v>
      </c>
      <c r="B4200" s="271" t="s">
        <v>290</v>
      </c>
      <c r="C4200" s="272" t="s">
        <v>6028</v>
      </c>
      <c r="D4200" s="271" t="s">
        <v>1977</v>
      </c>
      <c r="E4200" s="273">
        <v>29.02</v>
      </c>
    </row>
    <row r="4201" spans="1:5" x14ac:dyDescent="0.2">
      <c r="A4201" s="271">
        <v>43838</v>
      </c>
      <c r="B4201" s="271" t="s">
        <v>290</v>
      </c>
      <c r="C4201" s="272" t="s">
        <v>6029</v>
      </c>
      <c r="D4201" s="271" t="s">
        <v>1977</v>
      </c>
      <c r="E4201" s="273">
        <v>37.51</v>
      </c>
    </row>
    <row r="4202" spans="1:5" x14ac:dyDescent="0.2">
      <c r="A4202" s="271">
        <v>3847</v>
      </c>
      <c r="B4202" s="271" t="s">
        <v>290</v>
      </c>
      <c r="C4202" s="272" t="s">
        <v>6030</v>
      </c>
      <c r="D4202" s="271" t="s">
        <v>1977</v>
      </c>
      <c r="E4202" s="273">
        <v>37.82</v>
      </c>
    </row>
    <row r="4203" spans="1:5" x14ac:dyDescent="0.2">
      <c r="A4203" s="271">
        <v>38022</v>
      </c>
      <c r="B4203" s="271" t="s">
        <v>290</v>
      </c>
      <c r="C4203" s="272" t="s">
        <v>6031</v>
      </c>
      <c r="D4203" s="271" t="s">
        <v>1977</v>
      </c>
      <c r="E4203" s="273">
        <v>51.99</v>
      </c>
    </row>
    <row r="4204" spans="1:5" x14ac:dyDescent="0.2">
      <c r="A4204" s="271">
        <v>3826</v>
      </c>
      <c r="B4204" s="271" t="s">
        <v>290</v>
      </c>
      <c r="C4204" s="272" t="s">
        <v>6032</v>
      </c>
      <c r="D4204" s="271" t="s">
        <v>1977</v>
      </c>
      <c r="E4204" s="273"/>
    </row>
    <row r="4205" spans="1:5" x14ac:dyDescent="0.2">
      <c r="A4205" s="271">
        <v>3825</v>
      </c>
      <c r="B4205" s="271" t="s">
        <v>290</v>
      </c>
      <c r="C4205" s="272" t="s">
        <v>6033</v>
      </c>
      <c r="D4205" s="271" t="s">
        <v>1977</v>
      </c>
      <c r="E4205" s="273"/>
    </row>
    <row r="4206" spans="1:5" x14ac:dyDescent="0.2">
      <c r="A4206" s="271">
        <v>3827</v>
      </c>
      <c r="B4206" s="271" t="s">
        <v>290</v>
      </c>
      <c r="C4206" s="272" t="s">
        <v>6034</v>
      </c>
      <c r="D4206" s="271" t="s">
        <v>1977</v>
      </c>
      <c r="E4206" s="273"/>
    </row>
    <row r="4207" spans="1:5" x14ac:dyDescent="0.2">
      <c r="A4207" s="271">
        <v>3830</v>
      </c>
      <c r="B4207" s="271" t="s">
        <v>290</v>
      </c>
      <c r="C4207" s="272" t="s">
        <v>6035</v>
      </c>
      <c r="D4207" s="271" t="s">
        <v>1977</v>
      </c>
      <c r="E4207" s="273">
        <v>258.64</v>
      </c>
    </row>
    <row r="4208" spans="1:5" x14ac:dyDescent="0.2">
      <c r="A4208" s="271">
        <v>37981</v>
      </c>
      <c r="B4208" s="271" t="s">
        <v>290</v>
      </c>
      <c r="C4208" s="272" t="s">
        <v>6036</v>
      </c>
      <c r="D4208" s="271" t="s">
        <v>1977</v>
      </c>
      <c r="E4208" s="273">
        <v>8.5399999999999991</v>
      </c>
    </row>
    <row r="4209" spans="1:5" x14ac:dyDescent="0.2">
      <c r="A4209" s="271">
        <v>37982</v>
      </c>
      <c r="B4209" s="271" t="s">
        <v>290</v>
      </c>
      <c r="C4209" s="272" t="s">
        <v>6037</v>
      </c>
      <c r="D4209" s="271" t="s">
        <v>1977</v>
      </c>
      <c r="E4209" s="273">
        <v>12.4</v>
      </c>
    </row>
    <row r="4210" spans="1:5" x14ac:dyDescent="0.2">
      <c r="A4210" s="271">
        <v>37983</v>
      </c>
      <c r="B4210" s="271" t="s">
        <v>290</v>
      </c>
      <c r="C4210" s="272" t="s">
        <v>6038</v>
      </c>
      <c r="D4210" s="271" t="s">
        <v>1977</v>
      </c>
      <c r="E4210" s="273">
        <v>18.329999999999998</v>
      </c>
    </row>
    <row r="4211" spans="1:5" x14ac:dyDescent="0.2">
      <c r="A4211" s="271">
        <v>37984</v>
      </c>
      <c r="B4211" s="271" t="s">
        <v>290</v>
      </c>
      <c r="C4211" s="272" t="s">
        <v>6039</v>
      </c>
      <c r="D4211" s="271" t="s">
        <v>1977</v>
      </c>
      <c r="E4211" s="273">
        <v>25.75</v>
      </c>
    </row>
    <row r="4212" spans="1:5" x14ac:dyDescent="0.2">
      <c r="A4212" s="271">
        <v>37985</v>
      </c>
      <c r="B4212" s="271" t="s">
        <v>290</v>
      </c>
      <c r="C4212" s="272" t="s">
        <v>6040</v>
      </c>
      <c r="D4212" s="271" t="s">
        <v>1977</v>
      </c>
      <c r="E4212" s="273">
        <v>36.590000000000003</v>
      </c>
    </row>
    <row r="4213" spans="1:5" x14ac:dyDescent="0.2">
      <c r="A4213" s="271">
        <v>20165</v>
      </c>
      <c r="B4213" s="271" t="s">
        <v>290</v>
      </c>
      <c r="C4213" s="272" t="s">
        <v>6041</v>
      </c>
      <c r="D4213" s="271" t="s">
        <v>1977</v>
      </c>
      <c r="E4213" s="273">
        <v>32.06</v>
      </c>
    </row>
    <row r="4214" spans="1:5" x14ac:dyDescent="0.2">
      <c r="A4214" s="271">
        <v>20166</v>
      </c>
      <c r="B4214" s="271" t="s">
        <v>290</v>
      </c>
      <c r="C4214" s="272" t="s">
        <v>6042</v>
      </c>
      <c r="D4214" s="271" t="s">
        <v>1977</v>
      </c>
      <c r="E4214" s="273">
        <v>97.92</v>
      </c>
    </row>
    <row r="4215" spans="1:5" x14ac:dyDescent="0.2">
      <c r="A4215" s="271">
        <v>20164</v>
      </c>
      <c r="B4215" s="271" t="s">
        <v>290</v>
      </c>
      <c r="C4215" s="272" t="s">
        <v>6043</v>
      </c>
      <c r="D4215" s="271" t="s">
        <v>1977</v>
      </c>
      <c r="E4215" s="273">
        <v>15.4</v>
      </c>
    </row>
    <row r="4216" spans="1:5" x14ac:dyDescent="0.2">
      <c r="A4216" s="271">
        <v>3893</v>
      </c>
      <c r="B4216" s="271" t="s">
        <v>290</v>
      </c>
      <c r="C4216" s="272" t="s">
        <v>6044</v>
      </c>
      <c r="D4216" s="271" t="s">
        <v>1977</v>
      </c>
      <c r="E4216" s="273">
        <v>24.14</v>
      </c>
    </row>
    <row r="4217" spans="1:5" x14ac:dyDescent="0.2">
      <c r="A4217" s="271">
        <v>3848</v>
      </c>
      <c r="B4217" s="271" t="s">
        <v>290</v>
      </c>
      <c r="C4217" s="272" t="s">
        <v>6045</v>
      </c>
      <c r="D4217" s="271" t="s">
        <v>1977</v>
      </c>
      <c r="E4217" s="273">
        <v>14.72</v>
      </c>
    </row>
    <row r="4218" spans="1:5" x14ac:dyDescent="0.2">
      <c r="A4218" s="271">
        <v>3895</v>
      </c>
      <c r="B4218" s="271" t="s">
        <v>290</v>
      </c>
      <c r="C4218" s="272" t="s">
        <v>6046</v>
      </c>
      <c r="D4218" s="271" t="s">
        <v>1977</v>
      </c>
      <c r="E4218" s="273">
        <v>16.350000000000001</v>
      </c>
    </row>
    <row r="4219" spans="1:5" x14ac:dyDescent="0.2">
      <c r="A4219" s="271">
        <v>12404</v>
      </c>
      <c r="B4219" s="271" t="s">
        <v>290</v>
      </c>
      <c r="C4219" s="272" t="s">
        <v>6047</v>
      </c>
      <c r="D4219" s="271" t="s">
        <v>1977</v>
      </c>
      <c r="E4219" s="273"/>
    </row>
    <row r="4220" spans="1:5" x14ac:dyDescent="0.2">
      <c r="A4220" s="271">
        <v>3939</v>
      </c>
      <c r="B4220" s="271" t="s">
        <v>290</v>
      </c>
      <c r="C4220" s="272" t="s">
        <v>6048</v>
      </c>
      <c r="D4220" s="271" t="s">
        <v>1977</v>
      </c>
      <c r="E4220" s="273"/>
    </row>
    <row r="4221" spans="1:5" x14ac:dyDescent="0.2">
      <c r="A4221" s="271">
        <v>3911</v>
      </c>
      <c r="B4221" s="271" t="s">
        <v>290</v>
      </c>
      <c r="C4221" s="272" t="s">
        <v>6049</v>
      </c>
      <c r="D4221" s="271" t="s">
        <v>1977</v>
      </c>
      <c r="E4221" s="273"/>
    </row>
    <row r="4222" spans="1:5" x14ac:dyDescent="0.2">
      <c r="A4222" s="271">
        <v>3910</v>
      </c>
      <c r="B4222" s="271" t="s">
        <v>290</v>
      </c>
      <c r="C4222" s="272" t="s">
        <v>6050</v>
      </c>
      <c r="D4222" s="271" t="s">
        <v>1977</v>
      </c>
      <c r="E4222" s="273"/>
    </row>
    <row r="4223" spans="1:5" x14ac:dyDescent="0.2">
      <c r="A4223" s="271">
        <v>3908</v>
      </c>
      <c r="B4223" s="271" t="s">
        <v>290</v>
      </c>
      <c r="C4223" s="272" t="s">
        <v>6051</v>
      </c>
      <c r="D4223" s="271" t="s">
        <v>1977</v>
      </c>
      <c r="E4223" s="273"/>
    </row>
    <row r="4224" spans="1:5" x14ac:dyDescent="0.2">
      <c r="A4224" s="271">
        <v>3913</v>
      </c>
      <c r="B4224" s="271" t="s">
        <v>290</v>
      </c>
      <c r="C4224" s="272" t="s">
        <v>6052</v>
      </c>
      <c r="D4224" s="271" t="s">
        <v>1977</v>
      </c>
      <c r="E4224" s="273"/>
    </row>
    <row r="4225" spans="1:5" x14ac:dyDescent="0.2">
      <c r="A4225" s="271">
        <v>3912</v>
      </c>
      <c r="B4225" s="271" t="s">
        <v>290</v>
      </c>
      <c r="C4225" s="272" t="s">
        <v>6053</v>
      </c>
      <c r="D4225" s="271" t="s">
        <v>1977</v>
      </c>
      <c r="E4225" s="273"/>
    </row>
    <row r="4226" spans="1:5" x14ac:dyDescent="0.2">
      <c r="A4226" s="271">
        <v>3914</v>
      </c>
      <c r="B4226" s="271" t="s">
        <v>290</v>
      </c>
      <c r="C4226" s="272" t="s">
        <v>6054</v>
      </c>
      <c r="D4226" s="271" t="s">
        <v>1977</v>
      </c>
      <c r="E4226" s="273"/>
    </row>
    <row r="4227" spans="1:5" x14ac:dyDescent="0.2">
      <c r="A4227" s="271">
        <v>3909</v>
      </c>
      <c r="B4227" s="271" t="s">
        <v>290</v>
      </c>
      <c r="C4227" s="272" t="s">
        <v>6055</v>
      </c>
      <c r="D4227" s="271" t="s">
        <v>1977</v>
      </c>
      <c r="E4227" s="273"/>
    </row>
    <row r="4228" spans="1:5" x14ac:dyDescent="0.2">
      <c r="A4228" s="271">
        <v>3915</v>
      </c>
      <c r="B4228" s="271" t="s">
        <v>290</v>
      </c>
      <c r="C4228" s="272" t="s">
        <v>6056</v>
      </c>
      <c r="D4228" s="271" t="s">
        <v>1977</v>
      </c>
      <c r="E4228" s="273"/>
    </row>
    <row r="4229" spans="1:5" x14ac:dyDescent="0.2">
      <c r="A4229" s="271">
        <v>3916</v>
      </c>
      <c r="B4229" s="271" t="s">
        <v>290</v>
      </c>
      <c r="C4229" s="272" t="s">
        <v>6057</v>
      </c>
      <c r="D4229" s="271" t="s">
        <v>1977</v>
      </c>
      <c r="E4229" s="273"/>
    </row>
    <row r="4230" spans="1:5" x14ac:dyDescent="0.2">
      <c r="A4230" s="271">
        <v>3917</v>
      </c>
      <c r="B4230" s="271" t="s">
        <v>290</v>
      </c>
      <c r="C4230" s="272" t="s">
        <v>6058</v>
      </c>
      <c r="D4230" s="271" t="s">
        <v>1977</v>
      </c>
      <c r="E4230" s="273"/>
    </row>
    <row r="4231" spans="1:5" x14ac:dyDescent="0.2">
      <c r="A4231" s="271">
        <v>45266</v>
      </c>
      <c r="B4231" s="271" t="s">
        <v>290</v>
      </c>
      <c r="C4231" s="272" t="s">
        <v>6059</v>
      </c>
      <c r="D4231" s="271" t="s">
        <v>2297</v>
      </c>
      <c r="E4231" s="273">
        <v>2.81</v>
      </c>
    </row>
    <row r="4232" spans="1:5" x14ac:dyDescent="0.2">
      <c r="A4232" s="271">
        <v>1904</v>
      </c>
      <c r="B4232" s="271" t="s">
        <v>290</v>
      </c>
      <c r="C4232" s="272" t="s">
        <v>6060</v>
      </c>
      <c r="D4232" s="271" t="s">
        <v>1977</v>
      </c>
      <c r="E4232" s="273">
        <v>0.99</v>
      </c>
    </row>
    <row r="4233" spans="1:5" x14ac:dyDescent="0.2">
      <c r="A4233" s="271">
        <v>1899</v>
      </c>
      <c r="B4233" s="271" t="s">
        <v>290</v>
      </c>
      <c r="C4233" s="272" t="s">
        <v>6061</v>
      </c>
      <c r="D4233" s="271" t="s">
        <v>1977</v>
      </c>
      <c r="E4233" s="273">
        <v>1.1200000000000001</v>
      </c>
    </row>
    <row r="4234" spans="1:5" x14ac:dyDescent="0.2">
      <c r="A4234" s="271">
        <v>1900</v>
      </c>
      <c r="B4234" s="271" t="s">
        <v>290</v>
      </c>
      <c r="C4234" s="272" t="s">
        <v>6062</v>
      </c>
      <c r="D4234" s="271" t="s">
        <v>1977</v>
      </c>
      <c r="E4234" s="273">
        <v>1.82</v>
      </c>
    </row>
    <row r="4235" spans="1:5" x14ac:dyDescent="0.2">
      <c r="A4235" s="271">
        <v>12407</v>
      </c>
      <c r="B4235" s="271" t="s">
        <v>290</v>
      </c>
      <c r="C4235" s="272" t="s">
        <v>6063</v>
      </c>
      <c r="D4235" s="271" t="s">
        <v>1977</v>
      </c>
      <c r="E4235" s="273"/>
    </row>
    <row r="4236" spans="1:5" x14ac:dyDescent="0.2">
      <c r="A4236" s="271">
        <v>12408</v>
      </c>
      <c r="B4236" s="271" t="s">
        <v>290</v>
      </c>
      <c r="C4236" s="272" t="s">
        <v>6064</v>
      </c>
      <c r="D4236" s="271" t="s">
        <v>1977</v>
      </c>
      <c r="E4236" s="273"/>
    </row>
    <row r="4237" spans="1:5" x14ac:dyDescent="0.2">
      <c r="A4237" s="271">
        <v>12409</v>
      </c>
      <c r="B4237" s="271" t="s">
        <v>290</v>
      </c>
      <c r="C4237" s="272" t="s">
        <v>6065</v>
      </c>
      <c r="D4237" s="271" t="s">
        <v>1977</v>
      </c>
      <c r="E4237" s="273"/>
    </row>
    <row r="4238" spans="1:5" x14ac:dyDescent="0.2">
      <c r="A4238" s="271">
        <v>12410</v>
      </c>
      <c r="B4238" s="271" t="s">
        <v>290</v>
      </c>
      <c r="C4238" s="272" t="s">
        <v>6066</v>
      </c>
      <c r="D4238" s="271" t="s">
        <v>1977</v>
      </c>
      <c r="E4238" s="273"/>
    </row>
    <row r="4239" spans="1:5" x14ac:dyDescent="0.2">
      <c r="A4239" s="271">
        <v>3936</v>
      </c>
      <c r="B4239" s="271" t="s">
        <v>290</v>
      </c>
      <c r="C4239" s="272" t="s">
        <v>6067</v>
      </c>
      <c r="D4239" s="271" t="s">
        <v>1977</v>
      </c>
      <c r="E4239" s="273"/>
    </row>
    <row r="4240" spans="1:5" x14ac:dyDescent="0.2">
      <c r="A4240" s="271">
        <v>3924</v>
      </c>
      <c r="B4240" s="271" t="s">
        <v>290</v>
      </c>
      <c r="C4240" s="272" t="s">
        <v>6068</v>
      </c>
      <c r="D4240" s="271" t="s">
        <v>1977</v>
      </c>
      <c r="E4240" s="273"/>
    </row>
    <row r="4241" spans="1:5" x14ac:dyDescent="0.2">
      <c r="A4241" s="271">
        <v>3922</v>
      </c>
      <c r="B4241" s="271" t="s">
        <v>290</v>
      </c>
      <c r="C4241" s="272" t="s">
        <v>6069</v>
      </c>
      <c r="D4241" s="271" t="s">
        <v>1977</v>
      </c>
      <c r="E4241" s="273"/>
    </row>
    <row r="4242" spans="1:5" x14ac:dyDescent="0.2">
      <c r="A4242" s="271">
        <v>3923</v>
      </c>
      <c r="B4242" s="271" t="s">
        <v>290</v>
      </c>
      <c r="C4242" s="272" t="s">
        <v>6070</v>
      </c>
      <c r="D4242" s="271" t="s">
        <v>1977</v>
      </c>
      <c r="E4242" s="273"/>
    </row>
    <row r="4243" spans="1:5" x14ac:dyDescent="0.2">
      <c r="A4243" s="271">
        <v>3921</v>
      </c>
      <c r="B4243" s="271" t="s">
        <v>290</v>
      </c>
      <c r="C4243" s="272" t="s">
        <v>6071</v>
      </c>
      <c r="D4243" s="271" t="s">
        <v>1977</v>
      </c>
      <c r="E4243" s="273"/>
    </row>
    <row r="4244" spans="1:5" x14ac:dyDescent="0.2">
      <c r="A4244" s="271">
        <v>3937</v>
      </c>
      <c r="B4244" s="271" t="s">
        <v>290</v>
      </c>
      <c r="C4244" s="272" t="s">
        <v>6072</v>
      </c>
      <c r="D4244" s="271" t="s">
        <v>1977</v>
      </c>
      <c r="E4244" s="273"/>
    </row>
    <row r="4245" spans="1:5" x14ac:dyDescent="0.2">
      <c r="A4245" s="271">
        <v>3920</v>
      </c>
      <c r="B4245" s="271" t="s">
        <v>290</v>
      </c>
      <c r="C4245" s="272" t="s">
        <v>6073</v>
      </c>
      <c r="D4245" s="271" t="s">
        <v>1977</v>
      </c>
      <c r="E4245" s="273"/>
    </row>
    <row r="4246" spans="1:5" x14ac:dyDescent="0.2">
      <c r="A4246" s="271">
        <v>3938</v>
      </c>
      <c r="B4246" s="271" t="s">
        <v>290</v>
      </c>
      <c r="C4246" s="272" t="s">
        <v>6074</v>
      </c>
      <c r="D4246" s="271" t="s">
        <v>1977</v>
      </c>
      <c r="E4246" s="273"/>
    </row>
    <row r="4247" spans="1:5" x14ac:dyDescent="0.2">
      <c r="A4247" s="271">
        <v>3919</v>
      </c>
      <c r="B4247" s="271" t="s">
        <v>290</v>
      </c>
      <c r="C4247" s="272" t="s">
        <v>6075</v>
      </c>
      <c r="D4247" s="271" t="s">
        <v>1977</v>
      </c>
      <c r="E4247" s="273"/>
    </row>
    <row r="4248" spans="1:5" x14ac:dyDescent="0.2">
      <c r="A4248" s="271">
        <v>3927</v>
      </c>
      <c r="B4248" s="271" t="s">
        <v>290</v>
      </c>
      <c r="C4248" s="272" t="s">
        <v>6076</v>
      </c>
      <c r="D4248" s="271" t="s">
        <v>1977</v>
      </c>
      <c r="E4248" s="273"/>
    </row>
    <row r="4249" spans="1:5" x14ac:dyDescent="0.2">
      <c r="A4249" s="271">
        <v>3928</v>
      </c>
      <c r="B4249" s="271" t="s">
        <v>290</v>
      </c>
      <c r="C4249" s="272" t="s">
        <v>6077</v>
      </c>
      <c r="D4249" s="271" t="s">
        <v>1977</v>
      </c>
      <c r="E4249" s="273"/>
    </row>
    <row r="4250" spans="1:5" x14ac:dyDescent="0.2">
      <c r="A4250" s="271">
        <v>3926</v>
      </c>
      <c r="B4250" s="271" t="s">
        <v>290</v>
      </c>
      <c r="C4250" s="272" t="s">
        <v>6078</v>
      </c>
      <c r="D4250" s="271" t="s">
        <v>1977</v>
      </c>
      <c r="E4250" s="273"/>
    </row>
    <row r="4251" spans="1:5" x14ac:dyDescent="0.2">
      <c r="A4251" s="271">
        <v>3935</v>
      </c>
      <c r="B4251" s="271" t="s">
        <v>290</v>
      </c>
      <c r="C4251" s="272" t="s">
        <v>6079</v>
      </c>
      <c r="D4251" s="271" t="s">
        <v>1977</v>
      </c>
      <c r="E4251" s="273"/>
    </row>
    <row r="4252" spans="1:5" x14ac:dyDescent="0.2">
      <c r="A4252" s="271">
        <v>3925</v>
      </c>
      <c r="B4252" s="271" t="s">
        <v>290</v>
      </c>
      <c r="C4252" s="272" t="s">
        <v>6080</v>
      </c>
      <c r="D4252" s="271" t="s">
        <v>1977</v>
      </c>
      <c r="E4252" s="273"/>
    </row>
    <row r="4253" spans="1:5" x14ac:dyDescent="0.2">
      <c r="A4253" s="271">
        <v>3929</v>
      </c>
      <c r="B4253" s="271" t="s">
        <v>290</v>
      </c>
      <c r="C4253" s="272" t="s">
        <v>6081</v>
      </c>
      <c r="D4253" s="271" t="s">
        <v>1977</v>
      </c>
      <c r="E4253" s="273"/>
    </row>
    <row r="4254" spans="1:5" x14ac:dyDescent="0.2">
      <c r="A4254" s="271">
        <v>3931</v>
      </c>
      <c r="B4254" s="271" t="s">
        <v>290</v>
      </c>
      <c r="C4254" s="272" t="s">
        <v>6082</v>
      </c>
      <c r="D4254" s="271" t="s">
        <v>1977</v>
      </c>
      <c r="E4254" s="273"/>
    </row>
    <row r="4255" spans="1:5" x14ac:dyDescent="0.2">
      <c r="A4255" s="271">
        <v>3930</v>
      </c>
      <c r="B4255" s="271" t="s">
        <v>290</v>
      </c>
      <c r="C4255" s="272" t="s">
        <v>6083</v>
      </c>
      <c r="D4255" s="271" t="s">
        <v>1977</v>
      </c>
      <c r="E4255" s="273"/>
    </row>
    <row r="4256" spans="1:5" x14ac:dyDescent="0.2">
      <c r="A4256" s="271">
        <v>12406</v>
      </c>
      <c r="B4256" s="271" t="s">
        <v>290</v>
      </c>
      <c r="C4256" s="272" t="s">
        <v>6084</v>
      </c>
      <c r="D4256" s="271" t="s">
        <v>1977</v>
      </c>
      <c r="E4256" s="273"/>
    </row>
    <row r="4257" spans="1:5" x14ac:dyDescent="0.2">
      <c r="A4257" s="271">
        <v>3932</v>
      </c>
      <c r="B4257" s="271" t="s">
        <v>290</v>
      </c>
      <c r="C4257" s="272" t="s">
        <v>6085</v>
      </c>
      <c r="D4257" s="271" t="s">
        <v>1977</v>
      </c>
      <c r="E4257" s="273"/>
    </row>
    <row r="4258" spans="1:5" x14ac:dyDescent="0.2">
      <c r="A4258" s="271">
        <v>3933</v>
      </c>
      <c r="B4258" s="271" t="s">
        <v>290</v>
      </c>
      <c r="C4258" s="272" t="s">
        <v>6086</v>
      </c>
      <c r="D4258" s="271" t="s">
        <v>1977</v>
      </c>
      <c r="E4258" s="273"/>
    </row>
    <row r="4259" spans="1:5" x14ac:dyDescent="0.2">
      <c r="A4259" s="271">
        <v>3934</v>
      </c>
      <c r="B4259" s="271" t="s">
        <v>290</v>
      </c>
      <c r="C4259" s="272" t="s">
        <v>6087</v>
      </c>
      <c r="D4259" s="271" t="s">
        <v>1977</v>
      </c>
      <c r="E4259" s="273"/>
    </row>
    <row r="4260" spans="1:5" x14ac:dyDescent="0.2">
      <c r="A4260" s="271">
        <v>40355</v>
      </c>
      <c r="B4260" s="271" t="s">
        <v>290</v>
      </c>
      <c r="C4260" s="272" t="s">
        <v>6088</v>
      </c>
      <c r="D4260" s="271" t="s">
        <v>1977</v>
      </c>
      <c r="E4260" s="273">
        <v>10.039999999999999</v>
      </c>
    </row>
    <row r="4261" spans="1:5" x14ac:dyDescent="0.2">
      <c r="A4261" s="271">
        <v>40364</v>
      </c>
      <c r="B4261" s="271" t="s">
        <v>290</v>
      </c>
      <c r="C4261" s="272" t="s">
        <v>6089</v>
      </c>
      <c r="D4261" s="271" t="s">
        <v>1977</v>
      </c>
      <c r="E4261" s="273">
        <v>47.06</v>
      </c>
    </row>
    <row r="4262" spans="1:5" x14ac:dyDescent="0.2">
      <c r="A4262" s="271">
        <v>40361</v>
      </c>
      <c r="B4262" s="271" t="s">
        <v>290</v>
      </c>
      <c r="C4262" s="272" t="s">
        <v>6090</v>
      </c>
      <c r="D4262" s="271" t="s">
        <v>1977</v>
      </c>
      <c r="E4262" s="273">
        <v>36.799999999999997</v>
      </c>
    </row>
    <row r="4263" spans="1:5" x14ac:dyDescent="0.2">
      <c r="A4263" s="271">
        <v>40358</v>
      </c>
      <c r="B4263" s="271" t="s">
        <v>290</v>
      </c>
      <c r="C4263" s="272" t="s">
        <v>6091</v>
      </c>
      <c r="D4263" s="271" t="s">
        <v>1977</v>
      </c>
      <c r="E4263" s="273">
        <v>14.03</v>
      </c>
    </row>
    <row r="4264" spans="1:5" x14ac:dyDescent="0.2">
      <c r="A4264" s="271">
        <v>40370</v>
      </c>
      <c r="B4264" s="271" t="s">
        <v>290</v>
      </c>
      <c r="C4264" s="272" t="s">
        <v>6092</v>
      </c>
      <c r="D4264" s="271" t="s">
        <v>1977</v>
      </c>
      <c r="E4264" s="273">
        <v>149.32</v>
      </c>
    </row>
    <row r="4265" spans="1:5" x14ac:dyDescent="0.2">
      <c r="A4265" s="271">
        <v>40367</v>
      </c>
      <c r="B4265" s="271" t="s">
        <v>290</v>
      </c>
      <c r="C4265" s="272" t="s">
        <v>6093</v>
      </c>
      <c r="D4265" s="271" t="s">
        <v>1977</v>
      </c>
      <c r="E4265" s="273">
        <v>74.22</v>
      </c>
    </row>
    <row r="4266" spans="1:5" x14ac:dyDescent="0.2">
      <c r="A4266" s="271">
        <v>40373</v>
      </c>
      <c r="B4266" s="271" t="s">
        <v>290</v>
      </c>
      <c r="C4266" s="272" t="s">
        <v>6094</v>
      </c>
      <c r="D4266" s="271" t="s">
        <v>1977</v>
      </c>
      <c r="E4266" s="273">
        <v>201.92</v>
      </c>
    </row>
    <row r="4267" spans="1:5" x14ac:dyDescent="0.2">
      <c r="A4267" s="271">
        <v>3907</v>
      </c>
      <c r="B4267" s="271" t="s">
        <v>290</v>
      </c>
      <c r="C4267" s="272" t="s">
        <v>6095</v>
      </c>
      <c r="D4267" s="271" t="s">
        <v>1977</v>
      </c>
      <c r="E4267" s="273">
        <v>7.11</v>
      </c>
    </row>
    <row r="4268" spans="1:5" x14ac:dyDescent="0.2">
      <c r="A4268" s="271">
        <v>3889</v>
      </c>
      <c r="B4268" s="271" t="s">
        <v>290</v>
      </c>
      <c r="C4268" s="272" t="s">
        <v>6096</v>
      </c>
      <c r="D4268" s="271" t="s">
        <v>1977</v>
      </c>
      <c r="E4268" s="273">
        <v>5.0599999999999996</v>
      </c>
    </row>
    <row r="4269" spans="1:5" x14ac:dyDescent="0.2">
      <c r="A4269" s="271">
        <v>3868</v>
      </c>
      <c r="B4269" s="271" t="s">
        <v>290</v>
      </c>
      <c r="C4269" s="272" t="s">
        <v>6097</v>
      </c>
      <c r="D4269" s="271" t="s">
        <v>1977</v>
      </c>
      <c r="E4269" s="273">
        <v>1.86</v>
      </c>
    </row>
    <row r="4270" spans="1:5" x14ac:dyDescent="0.2">
      <c r="A4270" s="271">
        <v>3869</v>
      </c>
      <c r="B4270" s="271" t="s">
        <v>290</v>
      </c>
      <c r="C4270" s="272" t="s">
        <v>6098</v>
      </c>
      <c r="D4270" s="271" t="s">
        <v>1977</v>
      </c>
      <c r="E4270" s="273">
        <v>4.1100000000000003</v>
      </c>
    </row>
    <row r="4271" spans="1:5" x14ac:dyDescent="0.2">
      <c r="A4271" s="271">
        <v>3872</v>
      </c>
      <c r="B4271" s="271" t="s">
        <v>290</v>
      </c>
      <c r="C4271" s="272" t="s">
        <v>6099</v>
      </c>
      <c r="D4271" s="271" t="s">
        <v>1977</v>
      </c>
      <c r="E4271" s="273">
        <v>7.02</v>
      </c>
    </row>
    <row r="4272" spans="1:5" x14ac:dyDescent="0.2">
      <c r="A4272" s="271">
        <v>3850</v>
      </c>
      <c r="B4272" s="271" t="s">
        <v>290</v>
      </c>
      <c r="C4272" s="272" t="s">
        <v>6100</v>
      </c>
      <c r="D4272" s="271" t="s">
        <v>1977</v>
      </c>
      <c r="E4272" s="273">
        <v>16.190000000000001</v>
      </c>
    </row>
    <row r="4273" spans="1:5" x14ac:dyDescent="0.2">
      <c r="A4273" s="271">
        <v>38023</v>
      </c>
      <c r="B4273" s="271" t="s">
        <v>290</v>
      </c>
      <c r="C4273" s="272" t="s">
        <v>6101</v>
      </c>
      <c r="D4273" s="271" t="s">
        <v>1977</v>
      </c>
      <c r="E4273" s="273">
        <v>8.24</v>
      </c>
    </row>
    <row r="4274" spans="1:5" x14ac:dyDescent="0.2">
      <c r="A4274" s="271">
        <v>37986</v>
      </c>
      <c r="B4274" s="271" t="s">
        <v>290</v>
      </c>
      <c r="C4274" s="272" t="s">
        <v>6102</v>
      </c>
      <c r="D4274" s="271" t="s">
        <v>1977</v>
      </c>
      <c r="E4274" s="273">
        <v>2.92</v>
      </c>
    </row>
    <row r="4275" spans="1:5" x14ac:dyDescent="0.2">
      <c r="A4275" s="271">
        <v>21120</v>
      </c>
      <c r="B4275" s="271" t="s">
        <v>290</v>
      </c>
      <c r="C4275" s="272" t="s">
        <v>6103</v>
      </c>
      <c r="D4275" s="271" t="s">
        <v>1977</v>
      </c>
      <c r="E4275" s="273">
        <v>14.89</v>
      </c>
    </row>
    <row r="4276" spans="1:5" x14ac:dyDescent="0.2">
      <c r="A4276" s="271">
        <v>39318</v>
      </c>
      <c r="B4276" s="271" t="s">
        <v>290</v>
      </c>
      <c r="C4276" s="272" t="s">
        <v>6104</v>
      </c>
      <c r="D4276" s="271" t="s">
        <v>1977</v>
      </c>
      <c r="E4276" s="273">
        <v>13.84</v>
      </c>
    </row>
    <row r="4277" spans="1:5" x14ac:dyDescent="0.2">
      <c r="A4277" s="271">
        <v>37987</v>
      </c>
      <c r="B4277" s="271" t="s">
        <v>290</v>
      </c>
      <c r="C4277" s="272" t="s">
        <v>6105</v>
      </c>
      <c r="D4277" s="271" t="s">
        <v>1977</v>
      </c>
      <c r="E4277" s="273">
        <v>145.54</v>
      </c>
    </row>
    <row r="4278" spans="1:5" x14ac:dyDescent="0.2">
      <c r="A4278" s="271">
        <v>37988</v>
      </c>
      <c r="B4278" s="271" t="s">
        <v>290</v>
      </c>
      <c r="C4278" s="272" t="s">
        <v>6106</v>
      </c>
      <c r="D4278" s="271" t="s">
        <v>1977</v>
      </c>
      <c r="E4278" s="273">
        <v>231.27</v>
      </c>
    </row>
    <row r="4279" spans="1:5" x14ac:dyDescent="0.2">
      <c r="A4279" s="271">
        <v>40366</v>
      </c>
      <c r="B4279" s="271" t="s">
        <v>290</v>
      </c>
      <c r="C4279" s="272" t="s">
        <v>6107</v>
      </c>
      <c r="D4279" s="271" t="s">
        <v>1977</v>
      </c>
      <c r="E4279" s="273">
        <v>36.71</v>
      </c>
    </row>
    <row r="4280" spans="1:5" x14ac:dyDescent="0.2">
      <c r="A4280" s="271">
        <v>40363</v>
      </c>
      <c r="B4280" s="271" t="s">
        <v>290</v>
      </c>
      <c r="C4280" s="272" t="s">
        <v>6108</v>
      </c>
      <c r="D4280" s="271" t="s">
        <v>1977</v>
      </c>
      <c r="E4280" s="273">
        <v>28.71</v>
      </c>
    </row>
    <row r="4281" spans="1:5" x14ac:dyDescent="0.2">
      <c r="A4281" s="271">
        <v>40360</v>
      </c>
      <c r="B4281" s="271" t="s">
        <v>290</v>
      </c>
      <c r="C4281" s="272" t="s">
        <v>6109</v>
      </c>
      <c r="D4281" s="271" t="s">
        <v>1977</v>
      </c>
      <c r="E4281" s="273">
        <v>18.82</v>
      </c>
    </row>
    <row r="4282" spans="1:5" x14ac:dyDescent="0.2">
      <c r="A4282" s="271">
        <v>40354</v>
      </c>
      <c r="B4282" s="271" t="s">
        <v>290</v>
      </c>
      <c r="C4282" s="272" t="s">
        <v>6110</v>
      </c>
      <c r="D4282" s="271" t="s">
        <v>1977</v>
      </c>
      <c r="E4282" s="273">
        <v>12.5</v>
      </c>
    </row>
    <row r="4283" spans="1:5" x14ac:dyDescent="0.2">
      <c r="A4283" s="271">
        <v>40372</v>
      </c>
      <c r="B4283" s="271" t="s">
        <v>290</v>
      </c>
      <c r="C4283" s="272" t="s">
        <v>6111</v>
      </c>
      <c r="D4283" s="271" t="s">
        <v>1977</v>
      </c>
      <c r="E4283" s="273">
        <v>116.24</v>
      </c>
    </row>
    <row r="4284" spans="1:5" x14ac:dyDescent="0.2">
      <c r="A4284" s="271">
        <v>40369</v>
      </c>
      <c r="B4284" s="271" t="s">
        <v>290</v>
      </c>
      <c r="C4284" s="272" t="s">
        <v>6112</v>
      </c>
      <c r="D4284" s="271" t="s">
        <v>1977</v>
      </c>
      <c r="E4284" s="273">
        <v>57.85</v>
      </c>
    </row>
    <row r="4285" spans="1:5" x14ac:dyDescent="0.2">
      <c r="A4285" s="271">
        <v>40375</v>
      </c>
      <c r="B4285" s="271" t="s">
        <v>290</v>
      </c>
      <c r="C4285" s="272" t="s">
        <v>6113</v>
      </c>
      <c r="D4285" s="271" t="s">
        <v>1977</v>
      </c>
      <c r="E4285" s="273">
        <v>157.36000000000001</v>
      </c>
    </row>
    <row r="4286" spans="1:5" x14ac:dyDescent="0.2">
      <c r="A4286" s="271">
        <v>40357</v>
      </c>
      <c r="B4286" s="271" t="s">
        <v>290</v>
      </c>
      <c r="C4286" s="272" t="s">
        <v>6114</v>
      </c>
      <c r="D4286" s="271" t="s">
        <v>1977</v>
      </c>
      <c r="E4286" s="273">
        <v>14.03</v>
      </c>
    </row>
    <row r="4287" spans="1:5" x14ac:dyDescent="0.2">
      <c r="A4287" s="271">
        <v>1893</v>
      </c>
      <c r="B4287" s="271" t="s">
        <v>290</v>
      </c>
      <c r="C4287" s="272" t="s">
        <v>6115</v>
      </c>
      <c r="D4287" s="271" t="s">
        <v>1977</v>
      </c>
      <c r="E4287" s="273">
        <v>3.74</v>
      </c>
    </row>
    <row r="4288" spans="1:5" x14ac:dyDescent="0.2">
      <c r="A4288" s="271">
        <v>1902</v>
      </c>
      <c r="B4288" s="271" t="s">
        <v>290</v>
      </c>
      <c r="C4288" s="272" t="s">
        <v>6116</v>
      </c>
      <c r="D4288" s="271" t="s">
        <v>1977</v>
      </c>
      <c r="E4288" s="273">
        <v>2.72</v>
      </c>
    </row>
    <row r="4289" spans="1:5" x14ac:dyDescent="0.2">
      <c r="A4289" s="271">
        <v>1892</v>
      </c>
      <c r="B4289" s="271" t="s">
        <v>290</v>
      </c>
      <c r="C4289" s="272" t="s">
        <v>6117</v>
      </c>
      <c r="D4289" s="271" t="s">
        <v>1977</v>
      </c>
      <c r="E4289" s="273">
        <v>1.75</v>
      </c>
    </row>
    <row r="4290" spans="1:5" x14ac:dyDescent="0.2">
      <c r="A4290" s="271">
        <v>1901</v>
      </c>
      <c r="B4290" s="271" t="s">
        <v>290</v>
      </c>
      <c r="C4290" s="272" t="s">
        <v>6118</v>
      </c>
      <c r="D4290" s="271" t="s">
        <v>1977</v>
      </c>
      <c r="E4290" s="273">
        <v>0.85</v>
      </c>
    </row>
    <row r="4291" spans="1:5" x14ac:dyDescent="0.2">
      <c r="A4291" s="271">
        <v>1907</v>
      </c>
      <c r="B4291" s="271" t="s">
        <v>290</v>
      </c>
      <c r="C4291" s="272" t="s">
        <v>6119</v>
      </c>
      <c r="D4291" s="271" t="s">
        <v>1977</v>
      </c>
      <c r="E4291" s="273">
        <v>12.05</v>
      </c>
    </row>
    <row r="4292" spans="1:5" x14ac:dyDescent="0.2">
      <c r="A4292" s="271">
        <v>1894</v>
      </c>
      <c r="B4292" s="271" t="s">
        <v>290</v>
      </c>
      <c r="C4292" s="272" t="s">
        <v>6120</v>
      </c>
      <c r="D4292" s="271" t="s">
        <v>1977</v>
      </c>
      <c r="E4292" s="273">
        <v>5.42</v>
      </c>
    </row>
    <row r="4293" spans="1:5" x14ac:dyDescent="0.2">
      <c r="A4293" s="271">
        <v>1896</v>
      </c>
      <c r="B4293" s="271" t="s">
        <v>290</v>
      </c>
      <c r="C4293" s="272" t="s">
        <v>6121</v>
      </c>
      <c r="D4293" s="271" t="s">
        <v>1977</v>
      </c>
      <c r="E4293" s="273">
        <v>16.18</v>
      </c>
    </row>
    <row r="4294" spans="1:5" x14ac:dyDescent="0.2">
      <c r="A4294" s="271">
        <v>1891</v>
      </c>
      <c r="B4294" s="271" t="s">
        <v>290</v>
      </c>
      <c r="C4294" s="272" t="s">
        <v>6122</v>
      </c>
      <c r="D4294" s="271" t="s">
        <v>1977</v>
      </c>
      <c r="E4294" s="273">
        <v>1.26</v>
      </c>
    </row>
    <row r="4295" spans="1:5" x14ac:dyDescent="0.2">
      <c r="A4295" s="271">
        <v>1895</v>
      </c>
      <c r="B4295" s="271" t="s">
        <v>290</v>
      </c>
      <c r="C4295" s="272" t="s">
        <v>6123</v>
      </c>
      <c r="D4295" s="271" t="s">
        <v>1977</v>
      </c>
      <c r="E4295" s="273">
        <v>28.43</v>
      </c>
    </row>
    <row r="4296" spans="1:5" x14ac:dyDescent="0.2">
      <c r="A4296" s="271">
        <v>2641</v>
      </c>
      <c r="B4296" s="271" t="s">
        <v>290</v>
      </c>
      <c r="C4296" s="272" t="s">
        <v>6124</v>
      </c>
      <c r="D4296" s="271" t="s">
        <v>1977</v>
      </c>
      <c r="E4296" s="273">
        <v>20.23</v>
      </c>
    </row>
    <row r="4297" spans="1:5" x14ac:dyDescent="0.2">
      <c r="A4297" s="271">
        <v>2636</v>
      </c>
      <c r="B4297" s="271" t="s">
        <v>290</v>
      </c>
      <c r="C4297" s="272" t="s">
        <v>6125</v>
      </c>
      <c r="D4297" s="271" t="s">
        <v>1977</v>
      </c>
      <c r="E4297" s="273">
        <v>1.3</v>
      </c>
    </row>
    <row r="4298" spans="1:5" x14ac:dyDescent="0.2">
      <c r="A4298" s="271">
        <v>2637</v>
      </c>
      <c r="B4298" s="271" t="s">
        <v>290</v>
      </c>
      <c r="C4298" s="272" t="s">
        <v>6126</v>
      </c>
      <c r="D4298" s="271" t="s">
        <v>1977</v>
      </c>
      <c r="E4298" s="273">
        <v>1.38</v>
      </c>
    </row>
    <row r="4299" spans="1:5" x14ac:dyDescent="0.2">
      <c r="A4299" s="271">
        <v>2638</v>
      </c>
      <c r="B4299" s="271" t="s">
        <v>290</v>
      </c>
      <c r="C4299" s="272" t="s">
        <v>6127</v>
      </c>
      <c r="D4299" s="271" t="s">
        <v>1977</v>
      </c>
      <c r="E4299" s="273">
        <v>1.61</v>
      </c>
    </row>
    <row r="4300" spans="1:5" x14ac:dyDescent="0.2">
      <c r="A4300" s="271">
        <v>2639</v>
      </c>
      <c r="B4300" s="271" t="s">
        <v>290</v>
      </c>
      <c r="C4300" s="272" t="s">
        <v>6128</v>
      </c>
      <c r="D4300" s="271" t="s">
        <v>1977</v>
      </c>
      <c r="E4300" s="273">
        <v>2.86</v>
      </c>
    </row>
    <row r="4301" spans="1:5" x14ac:dyDescent="0.2">
      <c r="A4301" s="271">
        <v>2644</v>
      </c>
      <c r="B4301" s="271" t="s">
        <v>290</v>
      </c>
      <c r="C4301" s="272" t="s">
        <v>6129</v>
      </c>
      <c r="D4301" s="271" t="s">
        <v>1977</v>
      </c>
      <c r="E4301" s="273">
        <v>4.1399999999999997</v>
      </c>
    </row>
    <row r="4302" spans="1:5" x14ac:dyDescent="0.2">
      <c r="A4302" s="271">
        <v>2640</v>
      </c>
      <c r="B4302" s="271" t="s">
        <v>290</v>
      </c>
      <c r="C4302" s="272" t="s">
        <v>6130</v>
      </c>
      <c r="D4302" s="271" t="s">
        <v>1977</v>
      </c>
      <c r="E4302" s="273">
        <v>8.42</v>
      </c>
    </row>
    <row r="4303" spans="1:5" x14ac:dyDescent="0.2">
      <c r="A4303" s="271">
        <v>2642</v>
      </c>
      <c r="B4303" s="271" t="s">
        <v>290</v>
      </c>
      <c r="C4303" s="272" t="s">
        <v>6131</v>
      </c>
      <c r="D4303" s="271" t="s">
        <v>1977</v>
      </c>
      <c r="E4303" s="273">
        <v>12.82</v>
      </c>
    </row>
    <row r="4304" spans="1:5" x14ac:dyDescent="0.2">
      <c r="A4304" s="271">
        <v>2643</v>
      </c>
      <c r="B4304" s="271" t="s">
        <v>290</v>
      </c>
      <c r="C4304" s="272" t="s">
        <v>6132</v>
      </c>
      <c r="D4304" s="271" t="s">
        <v>1977</v>
      </c>
      <c r="E4304" s="273">
        <v>5.77</v>
      </c>
    </row>
    <row r="4305" spans="1:5" x14ac:dyDescent="0.2">
      <c r="A4305" s="271">
        <v>44281</v>
      </c>
      <c r="B4305" s="271" t="s">
        <v>290</v>
      </c>
      <c r="C4305" s="272" t="s">
        <v>6133</v>
      </c>
      <c r="D4305" s="271" t="s">
        <v>1977</v>
      </c>
      <c r="E4305" s="273">
        <v>286.12</v>
      </c>
    </row>
    <row r="4306" spans="1:5" x14ac:dyDescent="0.2">
      <c r="A4306" s="271">
        <v>39855</v>
      </c>
      <c r="B4306" s="271" t="s">
        <v>290</v>
      </c>
      <c r="C4306" s="272" t="s">
        <v>6134</v>
      </c>
      <c r="D4306" s="271" t="s">
        <v>1977</v>
      </c>
      <c r="E4306" s="273"/>
    </row>
    <row r="4307" spans="1:5" x14ac:dyDescent="0.2">
      <c r="A4307" s="271">
        <v>39856</v>
      </c>
      <c r="B4307" s="271" t="s">
        <v>290</v>
      </c>
      <c r="C4307" s="272" t="s">
        <v>6135</v>
      </c>
      <c r="D4307" s="271" t="s">
        <v>1977</v>
      </c>
      <c r="E4307" s="273"/>
    </row>
    <row r="4308" spans="1:5" x14ac:dyDescent="0.2">
      <c r="A4308" s="271">
        <v>39857</v>
      </c>
      <c r="B4308" s="271" t="s">
        <v>290</v>
      </c>
      <c r="C4308" s="272" t="s">
        <v>6136</v>
      </c>
      <c r="D4308" s="271" t="s">
        <v>1977</v>
      </c>
      <c r="E4308" s="273"/>
    </row>
    <row r="4309" spans="1:5" x14ac:dyDescent="0.2">
      <c r="A4309" s="271">
        <v>39858</v>
      </c>
      <c r="B4309" s="271" t="s">
        <v>290</v>
      </c>
      <c r="C4309" s="272" t="s">
        <v>6137</v>
      </c>
      <c r="D4309" s="271" t="s">
        <v>1977</v>
      </c>
      <c r="E4309" s="273"/>
    </row>
    <row r="4310" spans="1:5" x14ac:dyDescent="0.2">
      <c r="A4310" s="271">
        <v>39859</v>
      </c>
      <c r="B4310" s="271" t="s">
        <v>290</v>
      </c>
      <c r="C4310" s="272" t="s">
        <v>6138</v>
      </c>
      <c r="D4310" s="271" t="s">
        <v>1977</v>
      </c>
      <c r="E4310" s="273"/>
    </row>
    <row r="4311" spans="1:5" x14ac:dyDescent="0.2">
      <c r="A4311" s="271">
        <v>39860</v>
      </c>
      <c r="B4311" s="271" t="s">
        <v>290</v>
      </c>
      <c r="C4311" s="272" t="s">
        <v>6139</v>
      </c>
      <c r="D4311" s="271" t="s">
        <v>1977</v>
      </c>
      <c r="E4311" s="273"/>
    </row>
    <row r="4312" spans="1:5" x14ac:dyDescent="0.2">
      <c r="A4312" s="271">
        <v>39861</v>
      </c>
      <c r="B4312" s="271" t="s">
        <v>290</v>
      </c>
      <c r="C4312" s="272" t="s">
        <v>6140</v>
      </c>
      <c r="D4312" s="271" t="s">
        <v>1977</v>
      </c>
      <c r="E4312" s="273"/>
    </row>
    <row r="4313" spans="1:5" x14ac:dyDescent="0.2">
      <c r="A4313" s="271">
        <v>3867</v>
      </c>
      <c r="B4313" s="271" t="s">
        <v>290</v>
      </c>
      <c r="C4313" s="272" t="s">
        <v>6141</v>
      </c>
      <c r="D4313" s="271" t="s">
        <v>1977</v>
      </c>
      <c r="E4313" s="273">
        <v>98.62</v>
      </c>
    </row>
    <row r="4314" spans="1:5" x14ac:dyDescent="0.2">
      <c r="A4314" s="271">
        <v>3861</v>
      </c>
      <c r="B4314" s="271" t="s">
        <v>290</v>
      </c>
      <c r="C4314" s="272" t="s">
        <v>6142</v>
      </c>
      <c r="D4314" s="271" t="s">
        <v>1977</v>
      </c>
      <c r="E4314" s="273">
        <v>1.02</v>
      </c>
    </row>
    <row r="4315" spans="1:5" x14ac:dyDescent="0.2">
      <c r="A4315" s="271">
        <v>3904</v>
      </c>
      <c r="B4315" s="271" t="s">
        <v>290</v>
      </c>
      <c r="C4315" s="272" t="s">
        <v>6143</v>
      </c>
      <c r="D4315" s="271" t="s">
        <v>1977</v>
      </c>
      <c r="E4315" s="273">
        <v>1.0900000000000001</v>
      </c>
    </row>
    <row r="4316" spans="1:5" x14ac:dyDescent="0.2">
      <c r="A4316" s="271">
        <v>3903</v>
      </c>
      <c r="B4316" s="271" t="s">
        <v>290</v>
      </c>
      <c r="C4316" s="272" t="s">
        <v>6144</v>
      </c>
      <c r="D4316" s="271" t="s">
        <v>1977</v>
      </c>
      <c r="E4316" s="273">
        <v>2.65</v>
      </c>
    </row>
    <row r="4317" spans="1:5" x14ac:dyDescent="0.2">
      <c r="A4317" s="271">
        <v>3862</v>
      </c>
      <c r="B4317" s="271" t="s">
        <v>290</v>
      </c>
      <c r="C4317" s="272" t="s">
        <v>6145</v>
      </c>
      <c r="D4317" s="271" t="s">
        <v>1977</v>
      </c>
      <c r="E4317" s="273">
        <v>5.64</v>
      </c>
    </row>
    <row r="4318" spans="1:5" x14ac:dyDescent="0.2">
      <c r="A4318" s="271">
        <v>3863</v>
      </c>
      <c r="B4318" s="271" t="s">
        <v>290</v>
      </c>
      <c r="C4318" s="272" t="s">
        <v>6146</v>
      </c>
      <c r="D4318" s="271" t="s">
        <v>1977</v>
      </c>
      <c r="E4318" s="273">
        <v>5.78</v>
      </c>
    </row>
    <row r="4319" spans="1:5" x14ac:dyDescent="0.2">
      <c r="A4319" s="271">
        <v>3864</v>
      </c>
      <c r="B4319" s="271" t="s">
        <v>290</v>
      </c>
      <c r="C4319" s="272" t="s">
        <v>6147</v>
      </c>
      <c r="D4319" s="271" t="s">
        <v>1977</v>
      </c>
      <c r="E4319" s="273">
        <v>17.690000000000001</v>
      </c>
    </row>
    <row r="4320" spans="1:5" x14ac:dyDescent="0.2">
      <c r="A4320" s="271">
        <v>3865</v>
      </c>
      <c r="B4320" s="271" t="s">
        <v>290</v>
      </c>
      <c r="C4320" s="272" t="s">
        <v>6148</v>
      </c>
      <c r="D4320" s="271" t="s">
        <v>1977</v>
      </c>
      <c r="E4320" s="273">
        <v>25.87</v>
      </c>
    </row>
    <row r="4321" spans="1:5" x14ac:dyDescent="0.2">
      <c r="A4321" s="271">
        <v>3866</v>
      </c>
      <c r="B4321" s="271" t="s">
        <v>290</v>
      </c>
      <c r="C4321" s="272" t="s">
        <v>6149</v>
      </c>
      <c r="D4321" s="271" t="s">
        <v>1977</v>
      </c>
      <c r="E4321" s="273">
        <v>58.08</v>
      </c>
    </row>
    <row r="4322" spans="1:5" x14ac:dyDescent="0.2">
      <c r="A4322" s="271">
        <v>3878</v>
      </c>
      <c r="B4322" s="271" t="s">
        <v>290</v>
      </c>
      <c r="C4322" s="272" t="s">
        <v>6150</v>
      </c>
      <c r="D4322" s="271" t="s">
        <v>1977</v>
      </c>
      <c r="E4322" s="273">
        <v>15.84</v>
      </c>
    </row>
    <row r="4323" spans="1:5" x14ac:dyDescent="0.2">
      <c r="A4323" s="271">
        <v>3876</v>
      </c>
      <c r="B4323" s="271" t="s">
        <v>290</v>
      </c>
      <c r="C4323" s="272" t="s">
        <v>6151</v>
      </c>
      <c r="D4323" s="271" t="s">
        <v>1977</v>
      </c>
      <c r="E4323" s="273">
        <v>6.3</v>
      </c>
    </row>
    <row r="4324" spans="1:5" x14ac:dyDescent="0.2">
      <c r="A4324" s="271">
        <v>3883</v>
      </c>
      <c r="B4324" s="271" t="s">
        <v>290</v>
      </c>
      <c r="C4324" s="272" t="s">
        <v>6152</v>
      </c>
      <c r="D4324" s="271" t="s">
        <v>1977</v>
      </c>
      <c r="E4324" s="273">
        <v>2.0299999999999998</v>
      </c>
    </row>
    <row r="4325" spans="1:5" x14ac:dyDescent="0.2">
      <c r="A4325" s="271">
        <v>3884</v>
      </c>
      <c r="B4325" s="271" t="s">
        <v>290</v>
      </c>
      <c r="C4325" s="272" t="s">
        <v>6153</v>
      </c>
      <c r="D4325" s="271" t="s">
        <v>1977</v>
      </c>
      <c r="E4325" s="273">
        <v>3.21</v>
      </c>
    </row>
    <row r="4326" spans="1:5" x14ac:dyDescent="0.2">
      <c r="A4326" s="271">
        <v>12892</v>
      </c>
      <c r="B4326" s="271" t="s">
        <v>290</v>
      </c>
      <c r="C4326" s="272" t="s">
        <v>6154</v>
      </c>
      <c r="D4326" s="271" t="s">
        <v>2297</v>
      </c>
      <c r="E4326" s="273">
        <v>10.63</v>
      </c>
    </row>
    <row r="4327" spans="1:5" x14ac:dyDescent="0.2">
      <c r="A4327" s="271">
        <v>38447</v>
      </c>
      <c r="B4327" s="271" t="s">
        <v>290</v>
      </c>
      <c r="C4327" s="272" t="s">
        <v>6155</v>
      </c>
      <c r="D4327" s="271" t="s">
        <v>1977</v>
      </c>
      <c r="E4327" s="273"/>
    </row>
    <row r="4328" spans="1:5" x14ac:dyDescent="0.2">
      <c r="A4328" s="271">
        <v>36320</v>
      </c>
      <c r="B4328" s="271" t="s">
        <v>290</v>
      </c>
      <c r="C4328" s="272" t="s">
        <v>6156</v>
      </c>
      <c r="D4328" s="271" t="s">
        <v>1977</v>
      </c>
      <c r="E4328" s="273"/>
    </row>
    <row r="4329" spans="1:5" x14ac:dyDescent="0.2">
      <c r="A4329" s="271">
        <v>36324</v>
      </c>
      <c r="B4329" s="271" t="s">
        <v>290</v>
      </c>
      <c r="C4329" s="272" t="s">
        <v>6157</v>
      </c>
      <c r="D4329" s="271" t="s">
        <v>1977</v>
      </c>
      <c r="E4329" s="273"/>
    </row>
    <row r="4330" spans="1:5" x14ac:dyDescent="0.2">
      <c r="A4330" s="271">
        <v>38441</v>
      </c>
      <c r="B4330" s="271" t="s">
        <v>290</v>
      </c>
      <c r="C4330" s="272" t="s">
        <v>6158</v>
      </c>
      <c r="D4330" s="271" t="s">
        <v>1977</v>
      </c>
      <c r="E4330" s="273"/>
    </row>
    <row r="4331" spans="1:5" x14ac:dyDescent="0.2">
      <c r="A4331" s="271">
        <v>38442</v>
      </c>
      <c r="B4331" s="271" t="s">
        <v>290</v>
      </c>
      <c r="C4331" s="272" t="s">
        <v>6159</v>
      </c>
      <c r="D4331" s="271" t="s">
        <v>1977</v>
      </c>
      <c r="E4331" s="273"/>
    </row>
    <row r="4332" spans="1:5" x14ac:dyDescent="0.2">
      <c r="A4332" s="271">
        <v>38443</v>
      </c>
      <c r="B4332" s="271" t="s">
        <v>290</v>
      </c>
      <c r="C4332" s="272" t="s">
        <v>6160</v>
      </c>
      <c r="D4332" s="271" t="s">
        <v>1977</v>
      </c>
      <c r="E4332" s="273"/>
    </row>
    <row r="4333" spans="1:5" x14ac:dyDescent="0.2">
      <c r="A4333" s="271">
        <v>38444</v>
      </c>
      <c r="B4333" s="271" t="s">
        <v>290</v>
      </c>
      <c r="C4333" s="272" t="s">
        <v>6161</v>
      </c>
      <c r="D4333" s="271" t="s">
        <v>1977</v>
      </c>
      <c r="E4333" s="273"/>
    </row>
    <row r="4334" spans="1:5" x14ac:dyDescent="0.2">
      <c r="A4334" s="271">
        <v>38445</v>
      </c>
      <c r="B4334" s="271" t="s">
        <v>290</v>
      </c>
      <c r="C4334" s="272" t="s">
        <v>6162</v>
      </c>
      <c r="D4334" s="271" t="s">
        <v>1977</v>
      </c>
      <c r="E4334" s="273"/>
    </row>
    <row r="4335" spans="1:5" x14ac:dyDescent="0.2">
      <c r="A4335" s="271">
        <v>38446</v>
      </c>
      <c r="B4335" s="271" t="s">
        <v>290</v>
      </c>
      <c r="C4335" s="272" t="s">
        <v>6163</v>
      </c>
      <c r="D4335" s="271" t="s">
        <v>1977</v>
      </c>
      <c r="E4335" s="273"/>
    </row>
    <row r="4336" spans="1:5" x14ac:dyDescent="0.2">
      <c r="A4336" s="271">
        <v>3837</v>
      </c>
      <c r="B4336" s="271" t="s">
        <v>290</v>
      </c>
      <c r="C4336" s="272" t="s">
        <v>6164</v>
      </c>
      <c r="D4336" s="271" t="s">
        <v>1977</v>
      </c>
      <c r="E4336" s="273"/>
    </row>
    <row r="4337" spans="1:5" x14ac:dyDescent="0.2">
      <c r="A4337" s="271">
        <v>3845</v>
      </c>
      <c r="B4337" s="271" t="s">
        <v>290</v>
      </c>
      <c r="C4337" s="272" t="s">
        <v>6165</v>
      </c>
      <c r="D4337" s="271" t="s">
        <v>1977</v>
      </c>
      <c r="E4337" s="273"/>
    </row>
    <row r="4338" spans="1:5" x14ac:dyDescent="0.2">
      <c r="A4338" s="271">
        <v>11045</v>
      </c>
      <c r="B4338" s="271" t="s">
        <v>290</v>
      </c>
      <c r="C4338" s="272" t="s">
        <v>6166</v>
      </c>
      <c r="D4338" s="271" t="s">
        <v>1977</v>
      </c>
      <c r="E4338" s="273"/>
    </row>
    <row r="4339" spans="1:5" x14ac:dyDescent="0.2">
      <c r="A4339" s="271">
        <v>20170</v>
      </c>
      <c r="B4339" s="271" t="s">
        <v>290</v>
      </c>
      <c r="C4339" s="272" t="s">
        <v>6167</v>
      </c>
      <c r="D4339" s="271" t="s">
        <v>1977</v>
      </c>
      <c r="E4339" s="273">
        <v>17.760000000000002</v>
      </c>
    </row>
    <row r="4340" spans="1:5" x14ac:dyDescent="0.2">
      <c r="A4340" s="271">
        <v>20171</v>
      </c>
      <c r="B4340" s="271" t="s">
        <v>290</v>
      </c>
      <c r="C4340" s="272" t="s">
        <v>6168</v>
      </c>
      <c r="D4340" s="271" t="s">
        <v>1977</v>
      </c>
      <c r="E4340" s="273">
        <v>51.21</v>
      </c>
    </row>
    <row r="4341" spans="1:5" x14ac:dyDescent="0.2">
      <c r="A4341" s="271">
        <v>20167</v>
      </c>
      <c r="B4341" s="271" t="s">
        <v>290</v>
      </c>
      <c r="C4341" s="272" t="s">
        <v>6169</v>
      </c>
      <c r="D4341" s="271" t="s">
        <v>1977</v>
      </c>
      <c r="E4341" s="273">
        <v>6.44</v>
      </c>
    </row>
    <row r="4342" spans="1:5" x14ac:dyDescent="0.2">
      <c r="A4342" s="271">
        <v>20168</v>
      </c>
      <c r="B4342" s="271" t="s">
        <v>290</v>
      </c>
      <c r="C4342" s="272" t="s">
        <v>6170</v>
      </c>
      <c r="D4342" s="271" t="s">
        <v>1977</v>
      </c>
      <c r="E4342" s="273">
        <v>13.25</v>
      </c>
    </row>
    <row r="4343" spans="1:5" x14ac:dyDescent="0.2">
      <c r="A4343" s="271">
        <v>20169</v>
      </c>
      <c r="B4343" s="271" t="s">
        <v>290</v>
      </c>
      <c r="C4343" s="272" t="s">
        <v>6171</v>
      </c>
      <c r="D4343" s="271" t="s">
        <v>1977</v>
      </c>
      <c r="E4343" s="273">
        <v>15.47</v>
      </c>
    </row>
    <row r="4344" spans="1:5" x14ac:dyDescent="0.2">
      <c r="A4344" s="271">
        <v>3899</v>
      </c>
      <c r="B4344" s="271" t="s">
        <v>290</v>
      </c>
      <c r="C4344" s="272" t="s">
        <v>6172</v>
      </c>
      <c r="D4344" s="271" t="s">
        <v>1977</v>
      </c>
      <c r="E4344" s="273">
        <v>8.58</v>
      </c>
    </row>
    <row r="4345" spans="1:5" x14ac:dyDescent="0.2">
      <c r="A4345" s="271">
        <v>38676</v>
      </c>
      <c r="B4345" s="271" t="s">
        <v>290</v>
      </c>
      <c r="C4345" s="272" t="s">
        <v>6173</v>
      </c>
      <c r="D4345" s="271" t="s">
        <v>1977</v>
      </c>
      <c r="E4345" s="273">
        <v>42.92</v>
      </c>
    </row>
    <row r="4346" spans="1:5" x14ac:dyDescent="0.2">
      <c r="A4346" s="271">
        <v>3897</v>
      </c>
      <c r="B4346" s="271" t="s">
        <v>290</v>
      </c>
      <c r="C4346" s="272" t="s">
        <v>6174</v>
      </c>
      <c r="D4346" s="271" t="s">
        <v>1977</v>
      </c>
      <c r="E4346" s="273">
        <v>2.09</v>
      </c>
    </row>
    <row r="4347" spans="1:5" x14ac:dyDescent="0.2">
      <c r="A4347" s="271">
        <v>3875</v>
      </c>
      <c r="B4347" s="271" t="s">
        <v>290</v>
      </c>
      <c r="C4347" s="272" t="s">
        <v>6175</v>
      </c>
      <c r="D4347" s="271" t="s">
        <v>1977</v>
      </c>
      <c r="E4347" s="273">
        <v>4.33</v>
      </c>
    </row>
    <row r="4348" spans="1:5" x14ac:dyDescent="0.2">
      <c r="A4348" s="271">
        <v>3898</v>
      </c>
      <c r="B4348" s="271" t="s">
        <v>290</v>
      </c>
      <c r="C4348" s="272" t="s">
        <v>6176</v>
      </c>
      <c r="D4348" s="271" t="s">
        <v>1977</v>
      </c>
      <c r="E4348" s="273">
        <v>8.7799999999999994</v>
      </c>
    </row>
    <row r="4349" spans="1:5" x14ac:dyDescent="0.2">
      <c r="A4349" s="271">
        <v>3855</v>
      </c>
      <c r="B4349" s="271" t="s">
        <v>290</v>
      </c>
      <c r="C4349" s="272" t="s">
        <v>6177</v>
      </c>
      <c r="D4349" s="271" t="s">
        <v>1977</v>
      </c>
      <c r="E4349" s="273">
        <v>6.84</v>
      </c>
    </row>
    <row r="4350" spans="1:5" x14ac:dyDescent="0.2">
      <c r="A4350" s="271">
        <v>3874</v>
      </c>
      <c r="B4350" s="271" t="s">
        <v>290</v>
      </c>
      <c r="C4350" s="272" t="s">
        <v>6178</v>
      </c>
      <c r="D4350" s="271" t="s">
        <v>1977</v>
      </c>
      <c r="E4350" s="273">
        <v>7.93</v>
      </c>
    </row>
    <row r="4351" spans="1:5" x14ac:dyDescent="0.2">
      <c r="A4351" s="271">
        <v>3870</v>
      </c>
      <c r="B4351" s="271" t="s">
        <v>290</v>
      </c>
      <c r="C4351" s="272" t="s">
        <v>6179</v>
      </c>
      <c r="D4351" s="271" t="s">
        <v>1977</v>
      </c>
      <c r="E4351" s="273">
        <v>8.6999999999999993</v>
      </c>
    </row>
    <row r="4352" spans="1:5" x14ac:dyDescent="0.2">
      <c r="A4352" s="271">
        <v>38678</v>
      </c>
      <c r="B4352" s="271" t="s">
        <v>290</v>
      </c>
      <c r="C4352" s="272" t="s">
        <v>6180</v>
      </c>
      <c r="D4352" s="271" t="s">
        <v>1977</v>
      </c>
      <c r="E4352" s="273">
        <v>23.01</v>
      </c>
    </row>
    <row r="4353" spans="1:5" x14ac:dyDescent="0.2">
      <c r="A4353" s="271">
        <v>3859</v>
      </c>
      <c r="B4353" s="271" t="s">
        <v>290</v>
      </c>
      <c r="C4353" s="272" t="s">
        <v>6181</v>
      </c>
      <c r="D4353" s="271" t="s">
        <v>1977</v>
      </c>
      <c r="E4353" s="273">
        <v>1.75</v>
      </c>
    </row>
    <row r="4354" spans="1:5" x14ac:dyDescent="0.2">
      <c r="A4354" s="271">
        <v>3856</v>
      </c>
      <c r="B4354" s="271" t="s">
        <v>290</v>
      </c>
      <c r="C4354" s="272" t="s">
        <v>6182</v>
      </c>
      <c r="D4354" s="271" t="s">
        <v>1977</v>
      </c>
      <c r="E4354" s="273">
        <v>2.4300000000000002</v>
      </c>
    </row>
    <row r="4355" spans="1:5" x14ac:dyDescent="0.2">
      <c r="A4355" s="271">
        <v>3906</v>
      </c>
      <c r="B4355" s="271" t="s">
        <v>290</v>
      </c>
      <c r="C4355" s="272" t="s">
        <v>6183</v>
      </c>
      <c r="D4355" s="271" t="s">
        <v>1977</v>
      </c>
      <c r="E4355" s="273">
        <v>2.0099999999999998</v>
      </c>
    </row>
    <row r="4356" spans="1:5" x14ac:dyDescent="0.2">
      <c r="A4356" s="271">
        <v>3860</v>
      </c>
      <c r="B4356" s="271" t="s">
        <v>290</v>
      </c>
      <c r="C4356" s="272" t="s">
        <v>6184</v>
      </c>
      <c r="D4356" s="271" t="s">
        <v>1977</v>
      </c>
      <c r="E4356" s="273">
        <v>5.97</v>
      </c>
    </row>
    <row r="4357" spans="1:5" x14ac:dyDescent="0.2">
      <c r="A4357" s="271">
        <v>3905</v>
      </c>
      <c r="B4357" s="271" t="s">
        <v>290</v>
      </c>
      <c r="C4357" s="272" t="s">
        <v>6185</v>
      </c>
      <c r="D4357" s="271" t="s">
        <v>1977</v>
      </c>
      <c r="E4357" s="273">
        <v>13.67</v>
      </c>
    </row>
    <row r="4358" spans="1:5" x14ac:dyDescent="0.2">
      <c r="A4358" s="271">
        <v>3871</v>
      </c>
      <c r="B4358" s="271" t="s">
        <v>290</v>
      </c>
      <c r="C4358" s="272" t="s">
        <v>6186</v>
      </c>
      <c r="D4358" s="271" t="s">
        <v>1977</v>
      </c>
      <c r="E4358" s="273">
        <v>24.2</v>
      </c>
    </row>
    <row r="4359" spans="1:5" x14ac:dyDescent="0.2">
      <c r="A4359" s="271">
        <v>37427</v>
      </c>
      <c r="B4359" s="271" t="s">
        <v>290</v>
      </c>
      <c r="C4359" s="272" t="s">
        <v>6187</v>
      </c>
      <c r="D4359" s="271" t="s">
        <v>1977</v>
      </c>
      <c r="E4359" s="273"/>
    </row>
    <row r="4360" spans="1:5" x14ac:dyDescent="0.2">
      <c r="A4360" s="271">
        <v>37424</v>
      </c>
      <c r="B4360" s="271" t="s">
        <v>290</v>
      </c>
      <c r="C4360" s="272" t="s">
        <v>6188</v>
      </c>
      <c r="D4360" s="271" t="s">
        <v>1977</v>
      </c>
      <c r="E4360" s="273"/>
    </row>
    <row r="4361" spans="1:5" x14ac:dyDescent="0.2">
      <c r="A4361" s="271">
        <v>37428</v>
      </c>
      <c r="B4361" s="271" t="s">
        <v>290</v>
      </c>
      <c r="C4361" s="272" t="s">
        <v>6189</v>
      </c>
      <c r="D4361" s="271" t="s">
        <v>1977</v>
      </c>
      <c r="E4361" s="273"/>
    </row>
    <row r="4362" spans="1:5" x14ac:dyDescent="0.2">
      <c r="A4362" s="271">
        <v>37425</v>
      </c>
      <c r="B4362" s="271" t="s">
        <v>290</v>
      </c>
      <c r="C4362" s="272" t="s">
        <v>6190</v>
      </c>
      <c r="D4362" s="271" t="s">
        <v>1977</v>
      </c>
      <c r="E4362" s="273"/>
    </row>
    <row r="4363" spans="1:5" x14ac:dyDescent="0.2">
      <c r="A4363" s="271">
        <v>37429</v>
      </c>
      <c r="B4363" s="271" t="s">
        <v>290</v>
      </c>
      <c r="C4363" s="272" t="s">
        <v>6191</v>
      </c>
      <c r="D4363" s="271" t="s">
        <v>1977</v>
      </c>
      <c r="E4363" s="273"/>
    </row>
    <row r="4364" spans="1:5" x14ac:dyDescent="0.2">
      <c r="A4364" s="271">
        <v>37426</v>
      </c>
      <c r="B4364" s="271" t="s">
        <v>290</v>
      </c>
      <c r="C4364" s="272" t="s">
        <v>6192</v>
      </c>
      <c r="D4364" s="271" t="s">
        <v>1977</v>
      </c>
      <c r="E4364" s="273"/>
    </row>
    <row r="4365" spans="1:5" x14ac:dyDescent="0.2">
      <c r="A4365" s="271">
        <v>39292</v>
      </c>
      <c r="B4365" s="271" t="s">
        <v>290</v>
      </c>
      <c r="C4365" s="272" t="s">
        <v>6193</v>
      </c>
      <c r="D4365" s="271" t="s">
        <v>1977</v>
      </c>
      <c r="E4365" s="273"/>
    </row>
    <row r="4366" spans="1:5" x14ac:dyDescent="0.2">
      <c r="A4366" s="271">
        <v>39293</v>
      </c>
      <c r="B4366" s="271" t="s">
        <v>290</v>
      </c>
      <c r="C4366" s="272" t="s">
        <v>6194</v>
      </c>
      <c r="D4366" s="271" t="s">
        <v>1977</v>
      </c>
      <c r="E4366" s="273"/>
    </row>
    <row r="4367" spans="1:5" x14ac:dyDescent="0.2">
      <c r="A4367" s="271">
        <v>39294</v>
      </c>
      <c r="B4367" s="271" t="s">
        <v>290</v>
      </c>
      <c r="C4367" s="272" t="s">
        <v>6195</v>
      </c>
      <c r="D4367" s="271" t="s">
        <v>1977</v>
      </c>
      <c r="E4367" s="273"/>
    </row>
    <row r="4368" spans="1:5" x14ac:dyDescent="0.2">
      <c r="A4368" s="271">
        <v>39295</v>
      </c>
      <c r="B4368" s="271" t="s">
        <v>290</v>
      </c>
      <c r="C4368" s="272" t="s">
        <v>6196</v>
      </c>
      <c r="D4368" s="271" t="s">
        <v>1977</v>
      </c>
      <c r="E4368" s="273"/>
    </row>
    <row r="4369" spans="1:5" x14ac:dyDescent="0.2">
      <c r="A4369" s="271">
        <v>39312</v>
      </c>
      <c r="B4369" s="271" t="s">
        <v>290</v>
      </c>
      <c r="C4369" s="272" t="s">
        <v>6197</v>
      </c>
      <c r="D4369" s="271" t="s">
        <v>1977</v>
      </c>
      <c r="E4369" s="273"/>
    </row>
    <row r="4370" spans="1:5" x14ac:dyDescent="0.2">
      <c r="A4370" s="271">
        <v>39313</v>
      </c>
      <c r="B4370" s="271" t="s">
        <v>290</v>
      </c>
      <c r="C4370" s="272" t="s">
        <v>6198</v>
      </c>
      <c r="D4370" s="271" t="s">
        <v>1977</v>
      </c>
      <c r="E4370" s="273"/>
    </row>
    <row r="4371" spans="1:5" x14ac:dyDescent="0.2">
      <c r="A4371" s="271">
        <v>39314</v>
      </c>
      <c r="B4371" s="271" t="s">
        <v>290</v>
      </c>
      <c r="C4371" s="272" t="s">
        <v>6199</v>
      </c>
      <c r="D4371" s="271" t="s">
        <v>1977</v>
      </c>
      <c r="E4371" s="273"/>
    </row>
    <row r="4372" spans="1:5" x14ac:dyDescent="0.2">
      <c r="A4372" s="271">
        <v>39296</v>
      </c>
      <c r="B4372" s="271" t="s">
        <v>290</v>
      </c>
      <c r="C4372" s="272" t="s">
        <v>6200</v>
      </c>
      <c r="D4372" s="271" t="s">
        <v>1977</v>
      </c>
      <c r="E4372" s="273"/>
    </row>
    <row r="4373" spans="1:5" x14ac:dyDescent="0.2">
      <c r="A4373" s="271">
        <v>39297</v>
      </c>
      <c r="B4373" s="271" t="s">
        <v>290</v>
      </c>
      <c r="C4373" s="272" t="s">
        <v>6201</v>
      </c>
      <c r="D4373" s="271" t="s">
        <v>1977</v>
      </c>
      <c r="E4373" s="273"/>
    </row>
    <row r="4374" spans="1:5" x14ac:dyDescent="0.2">
      <c r="A4374" s="271">
        <v>39298</v>
      </c>
      <c r="B4374" s="271" t="s">
        <v>290</v>
      </c>
      <c r="C4374" s="272" t="s">
        <v>6202</v>
      </c>
      <c r="D4374" s="271" t="s">
        <v>1977</v>
      </c>
      <c r="E4374" s="273"/>
    </row>
    <row r="4375" spans="1:5" x14ac:dyDescent="0.2">
      <c r="A4375" s="271">
        <v>39299</v>
      </c>
      <c r="B4375" s="271" t="s">
        <v>290</v>
      </c>
      <c r="C4375" s="272" t="s">
        <v>6203</v>
      </c>
      <c r="D4375" s="271" t="s">
        <v>1977</v>
      </c>
      <c r="E4375" s="273"/>
    </row>
    <row r="4376" spans="1:5" x14ac:dyDescent="0.2">
      <c r="A4376" s="271">
        <v>39308</v>
      </c>
      <c r="B4376" s="271" t="s">
        <v>290</v>
      </c>
      <c r="C4376" s="272" t="s">
        <v>6204</v>
      </c>
      <c r="D4376" s="271" t="s">
        <v>1977</v>
      </c>
      <c r="E4376" s="273"/>
    </row>
    <row r="4377" spans="1:5" x14ac:dyDescent="0.2">
      <c r="A4377" s="271">
        <v>39309</v>
      </c>
      <c r="B4377" s="271" t="s">
        <v>290</v>
      </c>
      <c r="C4377" s="272" t="s">
        <v>6205</v>
      </c>
      <c r="D4377" s="271" t="s">
        <v>1977</v>
      </c>
      <c r="E4377" s="273"/>
    </row>
    <row r="4378" spans="1:5" x14ac:dyDescent="0.2">
      <c r="A4378" s="271">
        <v>39310</v>
      </c>
      <c r="B4378" s="271" t="s">
        <v>290</v>
      </c>
      <c r="C4378" s="272" t="s">
        <v>6206</v>
      </c>
      <c r="D4378" s="271" t="s">
        <v>1977</v>
      </c>
      <c r="E4378" s="273"/>
    </row>
    <row r="4379" spans="1:5" x14ac:dyDescent="0.2">
      <c r="A4379" s="271">
        <v>39311</v>
      </c>
      <c r="B4379" s="271" t="s">
        <v>290</v>
      </c>
      <c r="C4379" s="272" t="s">
        <v>6207</v>
      </c>
      <c r="D4379" s="271" t="s">
        <v>1977</v>
      </c>
      <c r="E4379" s="273"/>
    </row>
    <row r="4380" spans="1:5" x14ac:dyDescent="0.2">
      <c r="A4380" s="271">
        <v>45261</v>
      </c>
      <c r="B4380" s="271" t="s">
        <v>290</v>
      </c>
      <c r="C4380" s="272" t="s">
        <v>6208</v>
      </c>
      <c r="D4380" s="271" t="s">
        <v>2297</v>
      </c>
      <c r="E4380" s="273">
        <v>18.559999999999999</v>
      </c>
    </row>
    <row r="4381" spans="1:5" x14ac:dyDescent="0.2">
      <c r="A4381" s="271">
        <v>11519</v>
      </c>
      <c r="B4381" s="271" t="s">
        <v>290</v>
      </c>
      <c r="C4381" s="272" t="s">
        <v>6209</v>
      </c>
      <c r="D4381" s="271" t="s">
        <v>2297</v>
      </c>
      <c r="E4381" s="273">
        <v>40.6</v>
      </c>
    </row>
    <row r="4382" spans="1:5" x14ac:dyDescent="0.2">
      <c r="A4382" s="271">
        <v>11520</v>
      </c>
      <c r="B4382" s="271" t="s">
        <v>290</v>
      </c>
      <c r="C4382" s="272" t="s">
        <v>6210</v>
      </c>
      <c r="D4382" s="271" t="s">
        <v>2297</v>
      </c>
      <c r="E4382" s="273">
        <v>18.77</v>
      </c>
    </row>
    <row r="4383" spans="1:5" x14ac:dyDescent="0.2">
      <c r="A4383" s="271">
        <v>11518</v>
      </c>
      <c r="B4383" s="271" t="s">
        <v>290</v>
      </c>
      <c r="C4383" s="272" t="s">
        <v>6211</v>
      </c>
      <c r="D4383" s="271" t="s">
        <v>2297</v>
      </c>
      <c r="E4383" s="273">
        <v>68.25</v>
      </c>
    </row>
    <row r="4384" spans="1:5" x14ac:dyDescent="0.2">
      <c r="A4384" s="271">
        <v>38473</v>
      </c>
      <c r="B4384" s="271" t="s">
        <v>290</v>
      </c>
      <c r="C4384" s="272" t="s">
        <v>6212</v>
      </c>
      <c r="D4384" s="271" t="s">
        <v>1977</v>
      </c>
      <c r="E4384" s="273">
        <v>281.02999999999997</v>
      </c>
    </row>
    <row r="4385" spans="1:5" x14ac:dyDescent="0.2">
      <c r="A4385" s="271">
        <v>4244</v>
      </c>
      <c r="B4385" s="271" t="s">
        <v>290</v>
      </c>
      <c r="C4385" s="272" t="s">
        <v>6213</v>
      </c>
      <c r="D4385" s="271" t="s">
        <v>1924</v>
      </c>
      <c r="E4385" s="273">
        <v>25.11</v>
      </c>
    </row>
    <row r="4386" spans="1:5" x14ac:dyDescent="0.2">
      <c r="A4386" s="271">
        <v>40977</v>
      </c>
      <c r="B4386" s="271" t="s">
        <v>290</v>
      </c>
      <c r="C4386" s="272" t="s">
        <v>6214</v>
      </c>
      <c r="D4386" s="271" t="s">
        <v>1959</v>
      </c>
      <c r="E4386" s="273">
        <v>4406.4799999999996</v>
      </c>
    </row>
    <row r="4387" spans="1:5" x14ac:dyDescent="0.2">
      <c r="A4387" s="271">
        <v>4115</v>
      </c>
      <c r="B4387" s="271" t="s">
        <v>290</v>
      </c>
      <c r="C4387" s="272" t="s">
        <v>6215</v>
      </c>
      <c r="D4387" s="271" t="s">
        <v>2014</v>
      </c>
      <c r="E4387" s="273"/>
    </row>
    <row r="4388" spans="1:5" x14ac:dyDescent="0.2">
      <c r="A4388" s="271">
        <v>4119</v>
      </c>
      <c r="B4388" s="271" t="s">
        <v>290</v>
      </c>
      <c r="C4388" s="272" t="s">
        <v>6216</v>
      </c>
      <c r="D4388" s="271" t="s">
        <v>2014</v>
      </c>
      <c r="E4388" s="273"/>
    </row>
    <row r="4389" spans="1:5" x14ac:dyDescent="0.2">
      <c r="A4389" s="271">
        <v>2794</v>
      </c>
      <c r="B4389" s="271" t="s">
        <v>290</v>
      </c>
      <c r="C4389" s="272" t="s">
        <v>6217</v>
      </c>
      <c r="D4389" s="271" t="s">
        <v>2014</v>
      </c>
      <c r="E4389" s="273"/>
    </row>
    <row r="4390" spans="1:5" x14ac:dyDescent="0.2">
      <c r="A4390" s="271">
        <v>2788</v>
      </c>
      <c r="B4390" s="271" t="s">
        <v>290</v>
      </c>
      <c r="C4390" s="272" t="s">
        <v>6218</v>
      </c>
      <c r="D4390" s="271" t="s">
        <v>2014</v>
      </c>
      <c r="E4390" s="273"/>
    </row>
    <row r="4391" spans="1:5" x14ac:dyDescent="0.2">
      <c r="A4391" s="271">
        <v>4006</v>
      </c>
      <c r="B4391" s="271" t="s">
        <v>290</v>
      </c>
      <c r="C4391" s="272" t="s">
        <v>6219</v>
      </c>
      <c r="D4391" s="271" t="s">
        <v>1980</v>
      </c>
      <c r="E4391" s="273">
        <v>1805.36</v>
      </c>
    </row>
    <row r="4392" spans="1:5" x14ac:dyDescent="0.2">
      <c r="A4392" s="271">
        <v>45395</v>
      </c>
      <c r="B4392" s="271" t="s">
        <v>290</v>
      </c>
      <c r="C4392" s="272" t="s">
        <v>6220</v>
      </c>
      <c r="D4392" s="271" t="s">
        <v>2297</v>
      </c>
      <c r="E4392" s="273">
        <v>28.16</v>
      </c>
    </row>
    <row r="4393" spans="1:5" x14ac:dyDescent="0.2">
      <c r="A4393" s="271">
        <v>37461</v>
      </c>
      <c r="B4393" s="271" t="s">
        <v>290</v>
      </c>
      <c r="C4393" s="272" t="s">
        <v>6221</v>
      </c>
      <c r="D4393" s="271" t="s">
        <v>2014</v>
      </c>
      <c r="E4393" s="273">
        <v>17.149999999999999</v>
      </c>
    </row>
    <row r="4394" spans="1:5" x14ac:dyDescent="0.2">
      <c r="A4394" s="271">
        <v>37460</v>
      </c>
      <c r="B4394" s="271" t="s">
        <v>290</v>
      </c>
      <c r="C4394" s="272" t="s">
        <v>6222</v>
      </c>
      <c r="D4394" s="271" t="s">
        <v>2014</v>
      </c>
      <c r="E4394" s="273">
        <v>30.1</v>
      </c>
    </row>
    <row r="4395" spans="1:5" x14ac:dyDescent="0.2">
      <c r="A4395" s="271">
        <v>37458</v>
      </c>
      <c r="B4395" s="271" t="s">
        <v>290</v>
      </c>
      <c r="C4395" s="272" t="s">
        <v>6223</v>
      </c>
      <c r="D4395" s="271" t="s">
        <v>2014</v>
      </c>
      <c r="E4395" s="273">
        <v>6.98</v>
      </c>
    </row>
    <row r="4396" spans="1:5" x14ac:dyDescent="0.2">
      <c r="A4396" s="271">
        <v>37454</v>
      </c>
      <c r="B4396" s="271" t="s">
        <v>290</v>
      </c>
      <c r="C4396" s="272" t="s">
        <v>6224</v>
      </c>
      <c r="D4396" s="271" t="s">
        <v>2014</v>
      </c>
      <c r="E4396" s="273">
        <v>2.1800000000000002</v>
      </c>
    </row>
    <row r="4397" spans="1:5" x14ac:dyDescent="0.2">
      <c r="A4397" s="271">
        <v>37455</v>
      </c>
      <c r="B4397" s="271" t="s">
        <v>290</v>
      </c>
      <c r="C4397" s="272" t="s">
        <v>6225</v>
      </c>
      <c r="D4397" s="271" t="s">
        <v>2014</v>
      </c>
      <c r="E4397" s="273">
        <v>3.64</v>
      </c>
    </row>
    <row r="4398" spans="1:5" x14ac:dyDescent="0.2">
      <c r="A4398" s="271">
        <v>37459</v>
      </c>
      <c r="B4398" s="271" t="s">
        <v>290</v>
      </c>
      <c r="C4398" s="272" t="s">
        <v>6226</v>
      </c>
      <c r="D4398" s="271" t="s">
        <v>2014</v>
      </c>
      <c r="E4398" s="273">
        <v>11.63</v>
      </c>
    </row>
    <row r="4399" spans="1:5" x14ac:dyDescent="0.2">
      <c r="A4399" s="271">
        <v>37457</v>
      </c>
      <c r="B4399" s="271" t="s">
        <v>290</v>
      </c>
      <c r="C4399" s="272" t="s">
        <v>6227</v>
      </c>
      <c r="D4399" s="271" t="s">
        <v>2014</v>
      </c>
      <c r="E4399" s="273">
        <v>4.01</v>
      </c>
    </row>
    <row r="4400" spans="1:5" x14ac:dyDescent="0.2">
      <c r="A4400" s="271">
        <v>37456</v>
      </c>
      <c r="B4400" s="271" t="s">
        <v>290</v>
      </c>
      <c r="C4400" s="272" t="s">
        <v>6228</v>
      </c>
      <c r="D4400" s="271" t="s">
        <v>2014</v>
      </c>
      <c r="E4400" s="273">
        <v>2.74</v>
      </c>
    </row>
    <row r="4401" spans="1:5" x14ac:dyDescent="0.2">
      <c r="A4401" s="271">
        <v>21029</v>
      </c>
      <c r="B4401" s="271" t="s">
        <v>290</v>
      </c>
      <c r="C4401" s="272" t="s">
        <v>6229</v>
      </c>
      <c r="D4401" s="271" t="s">
        <v>1977</v>
      </c>
      <c r="E4401" s="273">
        <v>411.37</v>
      </c>
    </row>
    <row r="4402" spans="1:5" x14ac:dyDescent="0.2">
      <c r="A4402" s="271">
        <v>21030</v>
      </c>
      <c r="B4402" s="271" t="s">
        <v>290</v>
      </c>
      <c r="C4402" s="272" t="s">
        <v>6230</v>
      </c>
      <c r="D4402" s="271" t="s">
        <v>1977</v>
      </c>
      <c r="E4402" s="273">
        <v>507.08</v>
      </c>
    </row>
    <row r="4403" spans="1:5" x14ac:dyDescent="0.2">
      <c r="A4403" s="271">
        <v>21031</v>
      </c>
      <c r="B4403" s="271" t="s">
        <v>290</v>
      </c>
      <c r="C4403" s="272" t="s">
        <v>6231</v>
      </c>
      <c r="D4403" s="271" t="s">
        <v>1977</v>
      </c>
      <c r="E4403" s="273">
        <v>631.30999999999995</v>
      </c>
    </row>
    <row r="4404" spans="1:5" x14ac:dyDescent="0.2">
      <c r="A4404" s="271">
        <v>21032</v>
      </c>
      <c r="B4404" s="271" t="s">
        <v>290</v>
      </c>
      <c r="C4404" s="272" t="s">
        <v>6232</v>
      </c>
      <c r="D4404" s="271" t="s">
        <v>1977</v>
      </c>
      <c r="E4404" s="273">
        <v>674.07</v>
      </c>
    </row>
    <row r="4405" spans="1:5" x14ac:dyDescent="0.2">
      <c r="A4405" s="271">
        <v>37527</v>
      </c>
      <c r="B4405" s="271" t="s">
        <v>290</v>
      </c>
      <c r="C4405" s="272" t="s">
        <v>6233</v>
      </c>
      <c r="D4405" s="271" t="s">
        <v>1977</v>
      </c>
      <c r="E4405" s="273">
        <v>608.9</v>
      </c>
    </row>
    <row r="4406" spans="1:5" x14ac:dyDescent="0.2">
      <c r="A4406" s="271">
        <v>37528</v>
      </c>
      <c r="B4406" s="271" t="s">
        <v>290</v>
      </c>
      <c r="C4406" s="272" t="s">
        <v>6234</v>
      </c>
      <c r="D4406" s="271" t="s">
        <v>1977</v>
      </c>
      <c r="E4406" s="273">
        <v>726</v>
      </c>
    </row>
    <row r="4407" spans="1:5" x14ac:dyDescent="0.2">
      <c r="A4407" s="271">
        <v>37529</v>
      </c>
      <c r="B4407" s="271" t="s">
        <v>290</v>
      </c>
      <c r="C4407" s="272" t="s">
        <v>6235</v>
      </c>
      <c r="D4407" s="271" t="s">
        <v>1977</v>
      </c>
      <c r="E4407" s="273">
        <v>733.13</v>
      </c>
    </row>
    <row r="4408" spans="1:5" x14ac:dyDescent="0.2">
      <c r="A4408" s="271">
        <v>37530</v>
      </c>
      <c r="B4408" s="271" t="s">
        <v>290</v>
      </c>
      <c r="C4408" s="272" t="s">
        <v>6236</v>
      </c>
      <c r="D4408" s="271" t="s">
        <v>1977</v>
      </c>
      <c r="E4408" s="273">
        <v>957.14</v>
      </c>
    </row>
    <row r="4409" spans="1:5" x14ac:dyDescent="0.2">
      <c r="A4409" s="271">
        <v>21034</v>
      </c>
      <c r="B4409" s="271" t="s">
        <v>290</v>
      </c>
      <c r="C4409" s="272" t="s">
        <v>6237</v>
      </c>
      <c r="D4409" s="271" t="s">
        <v>1977</v>
      </c>
      <c r="E4409" s="273">
        <v>816.63</v>
      </c>
    </row>
    <row r="4410" spans="1:5" x14ac:dyDescent="0.2">
      <c r="A4410" s="271">
        <v>37531</v>
      </c>
      <c r="B4410" s="271" t="s">
        <v>290</v>
      </c>
      <c r="C4410" s="272" t="s">
        <v>6238</v>
      </c>
      <c r="D4410" s="271" t="s">
        <v>1977</v>
      </c>
      <c r="E4410" s="273">
        <v>1028.42</v>
      </c>
    </row>
    <row r="4411" spans="1:5" x14ac:dyDescent="0.2">
      <c r="A4411" s="271">
        <v>21036</v>
      </c>
      <c r="B4411" s="271" t="s">
        <v>290</v>
      </c>
      <c r="C4411" s="272" t="s">
        <v>6239</v>
      </c>
      <c r="D4411" s="271" t="s">
        <v>1977</v>
      </c>
      <c r="E4411" s="273">
        <v>1250.4000000000001</v>
      </c>
    </row>
    <row r="4412" spans="1:5" x14ac:dyDescent="0.2">
      <c r="A4412" s="271">
        <v>21037</v>
      </c>
      <c r="B4412" s="271" t="s">
        <v>290</v>
      </c>
      <c r="C4412" s="272" t="s">
        <v>6240</v>
      </c>
      <c r="D4412" s="271" t="s">
        <v>1977</v>
      </c>
      <c r="E4412" s="273">
        <v>1425.53</v>
      </c>
    </row>
    <row r="4413" spans="1:5" x14ac:dyDescent="0.2">
      <c r="A4413" s="271">
        <v>20185</v>
      </c>
      <c r="B4413" s="271" t="s">
        <v>290</v>
      </c>
      <c r="C4413" s="272" t="s">
        <v>6241</v>
      </c>
      <c r="D4413" s="271" t="s">
        <v>2014</v>
      </c>
      <c r="E4413" s="273">
        <v>18.5</v>
      </c>
    </row>
    <row r="4414" spans="1:5" x14ac:dyDescent="0.2">
      <c r="A4414" s="271">
        <v>44909</v>
      </c>
      <c r="B4414" s="271" t="s">
        <v>290</v>
      </c>
      <c r="C4414" s="272" t="s">
        <v>6242</v>
      </c>
      <c r="D4414" s="271" t="s">
        <v>2014</v>
      </c>
      <c r="E4414" s="273">
        <v>20.85</v>
      </c>
    </row>
    <row r="4415" spans="1:5" x14ac:dyDescent="0.2">
      <c r="A4415" s="271">
        <v>44115</v>
      </c>
      <c r="B4415" s="271" t="s">
        <v>290</v>
      </c>
      <c r="C4415" s="272" t="s">
        <v>6243</v>
      </c>
      <c r="D4415" s="271" t="s">
        <v>2014</v>
      </c>
      <c r="E4415" s="273">
        <v>38.36</v>
      </c>
    </row>
    <row r="4416" spans="1:5" x14ac:dyDescent="0.2">
      <c r="A4416" s="271">
        <v>44333</v>
      </c>
      <c r="B4416" s="271" t="s">
        <v>290</v>
      </c>
      <c r="C4416" s="272" t="s">
        <v>6244</v>
      </c>
      <c r="D4416" s="271" t="s">
        <v>2014</v>
      </c>
      <c r="E4416" s="273">
        <v>125.99</v>
      </c>
    </row>
    <row r="4417" spans="1:5" x14ac:dyDescent="0.2">
      <c r="A4417" s="271">
        <v>44907</v>
      </c>
      <c r="B4417" s="271" t="s">
        <v>290</v>
      </c>
      <c r="C4417" s="272" t="s">
        <v>6245</v>
      </c>
      <c r="D4417" s="271" t="s">
        <v>2014</v>
      </c>
      <c r="E4417" s="273">
        <v>22.1</v>
      </c>
    </row>
    <row r="4418" spans="1:5" x14ac:dyDescent="0.2">
      <c r="A4418" s="271">
        <v>20260</v>
      </c>
      <c r="B4418" s="271" t="s">
        <v>290</v>
      </c>
      <c r="C4418" s="272" t="s">
        <v>6246</v>
      </c>
      <c r="D4418" s="271" t="s">
        <v>1977</v>
      </c>
      <c r="E4418" s="273">
        <v>20.260000000000002</v>
      </c>
    </row>
    <row r="4419" spans="1:5" x14ac:dyDescent="0.2">
      <c r="A4419" s="271">
        <v>37523</v>
      </c>
      <c r="B4419" s="271" t="s">
        <v>290</v>
      </c>
      <c r="C4419" s="272" t="s">
        <v>6247</v>
      </c>
      <c r="D4419" s="271" t="s">
        <v>1977</v>
      </c>
      <c r="E4419" s="273"/>
    </row>
    <row r="4420" spans="1:5" x14ac:dyDescent="0.2">
      <c r="A4420" s="271">
        <v>37515</v>
      </c>
      <c r="B4420" s="271" t="s">
        <v>290</v>
      </c>
      <c r="C4420" s="272" t="s">
        <v>6248</v>
      </c>
      <c r="D4420" s="271" t="s">
        <v>1977</v>
      </c>
      <c r="E4420" s="273"/>
    </row>
    <row r="4421" spans="1:5" x14ac:dyDescent="0.2">
      <c r="A4421" s="271">
        <v>12899</v>
      </c>
      <c r="B4421" s="271" t="s">
        <v>290</v>
      </c>
      <c r="C4421" s="272" t="s">
        <v>6249</v>
      </c>
      <c r="D4421" s="271" t="s">
        <v>1977</v>
      </c>
      <c r="E4421" s="273"/>
    </row>
    <row r="4422" spans="1:5" x14ac:dyDescent="0.2">
      <c r="A4422" s="271">
        <v>12898</v>
      </c>
      <c r="B4422" s="271" t="s">
        <v>290</v>
      </c>
      <c r="C4422" s="272" t="s">
        <v>6250</v>
      </c>
      <c r="D4422" s="271" t="s">
        <v>1977</v>
      </c>
      <c r="E4422" s="273"/>
    </row>
    <row r="4423" spans="1:5" x14ac:dyDescent="0.2">
      <c r="A4423" s="271">
        <v>39699</v>
      </c>
      <c r="B4423" s="271" t="s">
        <v>290</v>
      </c>
      <c r="C4423" s="272" t="s">
        <v>6251</v>
      </c>
      <c r="D4423" s="271" t="s">
        <v>2012</v>
      </c>
      <c r="E4423" s="273">
        <v>15.37</v>
      </c>
    </row>
    <row r="4424" spans="1:5" x14ac:dyDescent="0.2">
      <c r="A4424" s="271">
        <v>39696</v>
      </c>
      <c r="B4424" s="271" t="s">
        <v>290</v>
      </c>
      <c r="C4424" s="272" t="s">
        <v>6252</v>
      </c>
      <c r="D4424" s="271" t="s">
        <v>2012</v>
      </c>
      <c r="E4424" s="273">
        <v>4.45</v>
      </c>
    </row>
    <row r="4425" spans="1:5" x14ac:dyDescent="0.2">
      <c r="A4425" s="271">
        <v>42528</v>
      </c>
      <c r="B4425" s="271" t="s">
        <v>290</v>
      </c>
      <c r="C4425" s="272" t="s">
        <v>6253</v>
      </c>
      <c r="D4425" s="271" t="s">
        <v>2012</v>
      </c>
      <c r="E4425" s="273">
        <v>6.33</v>
      </c>
    </row>
    <row r="4426" spans="1:5" x14ac:dyDescent="0.2">
      <c r="A4426" s="271">
        <v>39700</v>
      </c>
      <c r="B4426" s="271" t="s">
        <v>290</v>
      </c>
      <c r="C4426" s="272" t="s">
        <v>6254</v>
      </c>
      <c r="D4426" s="271" t="s">
        <v>2012</v>
      </c>
      <c r="E4426" s="273">
        <v>27.53</v>
      </c>
    </row>
    <row r="4427" spans="1:5" x14ac:dyDescent="0.2">
      <c r="A4427" s="271">
        <v>4014</v>
      </c>
      <c r="B4427" s="271" t="s">
        <v>290</v>
      </c>
      <c r="C4427" s="272" t="s">
        <v>6255</v>
      </c>
      <c r="D4427" s="271" t="s">
        <v>2012</v>
      </c>
      <c r="E4427" s="273">
        <v>56.68</v>
      </c>
    </row>
    <row r="4428" spans="1:5" x14ac:dyDescent="0.2">
      <c r="A4428" s="271">
        <v>4015</v>
      </c>
      <c r="B4428" s="271" t="s">
        <v>290</v>
      </c>
      <c r="C4428" s="272" t="s">
        <v>6256</v>
      </c>
      <c r="D4428" s="271" t="s">
        <v>2012</v>
      </c>
      <c r="E4428" s="273">
        <v>69.599999999999994</v>
      </c>
    </row>
    <row r="4429" spans="1:5" x14ac:dyDescent="0.2">
      <c r="A4429" s="271">
        <v>4017</v>
      </c>
      <c r="B4429" s="271" t="s">
        <v>290</v>
      </c>
      <c r="C4429" s="272" t="s">
        <v>6257</v>
      </c>
      <c r="D4429" s="271" t="s">
        <v>2012</v>
      </c>
      <c r="E4429" s="273">
        <v>101.27</v>
      </c>
    </row>
    <row r="4430" spans="1:5" x14ac:dyDescent="0.2">
      <c r="A4430" s="271">
        <v>11621</v>
      </c>
      <c r="B4430" s="271" t="s">
        <v>290</v>
      </c>
      <c r="C4430" s="272" t="s">
        <v>6258</v>
      </c>
      <c r="D4430" s="271" t="s">
        <v>2012</v>
      </c>
      <c r="E4430" s="273">
        <v>54.78</v>
      </c>
    </row>
    <row r="4431" spans="1:5" x14ac:dyDescent="0.2">
      <c r="A4431" s="271">
        <v>4016</v>
      </c>
      <c r="B4431" s="271" t="s">
        <v>290</v>
      </c>
      <c r="C4431" s="272" t="s">
        <v>6259</v>
      </c>
      <c r="D4431" s="271" t="s">
        <v>2012</v>
      </c>
      <c r="E4431" s="273">
        <v>40</v>
      </c>
    </row>
    <row r="4432" spans="1:5" x14ac:dyDescent="0.2">
      <c r="A4432" s="271">
        <v>38544</v>
      </c>
      <c r="B4432" s="271" t="s">
        <v>290</v>
      </c>
      <c r="C4432" s="272" t="s">
        <v>6260</v>
      </c>
      <c r="D4432" s="271" t="s">
        <v>2012</v>
      </c>
      <c r="E4432" s="273">
        <v>10.26</v>
      </c>
    </row>
    <row r="4433" spans="1:5" x14ac:dyDescent="0.2">
      <c r="A4433" s="271">
        <v>38545</v>
      </c>
      <c r="B4433" s="271" t="s">
        <v>290</v>
      </c>
      <c r="C4433" s="272" t="s">
        <v>6261</v>
      </c>
      <c r="D4433" s="271" t="s">
        <v>2012</v>
      </c>
      <c r="E4433" s="273">
        <v>6.59</v>
      </c>
    </row>
    <row r="4434" spans="1:5" x14ac:dyDescent="0.2">
      <c r="A4434" s="271">
        <v>42527</v>
      </c>
      <c r="B4434" s="271" t="s">
        <v>290</v>
      </c>
      <c r="C4434" s="272" t="s">
        <v>6262</v>
      </c>
      <c r="D4434" s="271" t="s">
        <v>2012</v>
      </c>
      <c r="E4434" s="273">
        <v>16.72</v>
      </c>
    </row>
    <row r="4435" spans="1:5" x14ac:dyDescent="0.2">
      <c r="A4435" s="271">
        <v>39323</v>
      </c>
      <c r="B4435" s="271" t="s">
        <v>290</v>
      </c>
      <c r="C4435" s="272" t="s">
        <v>6263</v>
      </c>
      <c r="D4435" s="271" t="s">
        <v>2012</v>
      </c>
      <c r="E4435" s="273">
        <v>25.16</v>
      </c>
    </row>
    <row r="4436" spans="1:5" x14ac:dyDescent="0.2">
      <c r="A4436" s="271">
        <v>626</v>
      </c>
      <c r="B4436" s="271" t="s">
        <v>290</v>
      </c>
      <c r="C4436" s="272" t="s">
        <v>6264</v>
      </c>
      <c r="D4436" s="271" t="s">
        <v>1982</v>
      </c>
      <c r="E4436" s="273"/>
    </row>
    <row r="4437" spans="1:5" x14ac:dyDescent="0.2">
      <c r="A4437" s="271">
        <v>44504</v>
      </c>
      <c r="B4437" s="271" t="s">
        <v>290</v>
      </c>
      <c r="C4437" s="272" t="s">
        <v>6265</v>
      </c>
      <c r="D4437" s="271" t="s">
        <v>2012</v>
      </c>
      <c r="E4437" s="273"/>
    </row>
    <row r="4438" spans="1:5" x14ac:dyDescent="0.2">
      <c r="A4438" s="271">
        <v>44505</v>
      </c>
      <c r="B4438" s="271" t="s">
        <v>290</v>
      </c>
      <c r="C4438" s="272" t="s">
        <v>6266</v>
      </c>
      <c r="D4438" s="271" t="s">
        <v>2012</v>
      </c>
      <c r="E4438" s="273"/>
    </row>
    <row r="4439" spans="1:5" x14ac:dyDescent="0.2">
      <c r="A4439" s="271">
        <v>44506</v>
      </c>
      <c r="B4439" s="271" t="s">
        <v>290</v>
      </c>
      <c r="C4439" s="272" t="s">
        <v>6267</v>
      </c>
      <c r="D4439" s="271" t="s">
        <v>2012</v>
      </c>
      <c r="E4439" s="273"/>
    </row>
    <row r="4440" spans="1:5" x14ac:dyDescent="0.2">
      <c r="A4440" s="271">
        <v>44507</v>
      </c>
      <c r="B4440" s="271" t="s">
        <v>290</v>
      </c>
      <c r="C4440" s="272" t="s">
        <v>6268</v>
      </c>
      <c r="D4440" s="271" t="s">
        <v>2012</v>
      </c>
      <c r="E4440" s="273"/>
    </row>
    <row r="4441" spans="1:5" x14ac:dyDescent="0.2">
      <c r="A4441" s="271">
        <v>44508</v>
      </c>
      <c r="B4441" s="271" t="s">
        <v>290</v>
      </c>
      <c r="C4441" s="272" t="s">
        <v>6269</v>
      </c>
      <c r="D4441" s="271" t="s">
        <v>2012</v>
      </c>
      <c r="E4441" s="273"/>
    </row>
    <row r="4442" spans="1:5" x14ac:dyDescent="0.2">
      <c r="A4442" s="271">
        <v>44509</v>
      </c>
      <c r="B4442" s="271" t="s">
        <v>290</v>
      </c>
      <c r="C4442" s="272" t="s">
        <v>6270</v>
      </c>
      <c r="D4442" s="271" t="s">
        <v>2012</v>
      </c>
      <c r="E4442" s="273"/>
    </row>
    <row r="4443" spans="1:5" x14ac:dyDescent="0.2">
      <c r="A4443" s="271">
        <v>44510</v>
      </c>
      <c r="B4443" s="271" t="s">
        <v>290</v>
      </c>
      <c r="C4443" s="272" t="s">
        <v>6271</v>
      </c>
      <c r="D4443" s="271" t="s">
        <v>2012</v>
      </c>
      <c r="E4443" s="273"/>
    </row>
    <row r="4444" spans="1:5" x14ac:dyDescent="0.2">
      <c r="A4444" s="271">
        <v>44512</v>
      </c>
      <c r="B4444" s="271" t="s">
        <v>290</v>
      </c>
      <c r="C4444" s="272" t="s">
        <v>6272</v>
      </c>
      <c r="D4444" s="271" t="s">
        <v>2012</v>
      </c>
      <c r="E4444" s="273"/>
    </row>
    <row r="4445" spans="1:5" x14ac:dyDescent="0.2">
      <c r="A4445" s="271">
        <v>44513</v>
      </c>
      <c r="B4445" s="271" t="s">
        <v>290</v>
      </c>
      <c r="C4445" s="272" t="s">
        <v>6273</v>
      </c>
      <c r="D4445" s="271" t="s">
        <v>2012</v>
      </c>
      <c r="E4445" s="273"/>
    </row>
    <row r="4446" spans="1:5" x14ac:dyDescent="0.2">
      <c r="A4446" s="271">
        <v>44514</v>
      </c>
      <c r="B4446" s="271" t="s">
        <v>290</v>
      </c>
      <c r="C4446" s="272" t="s">
        <v>6274</v>
      </c>
      <c r="D4446" s="271" t="s">
        <v>2012</v>
      </c>
      <c r="E4446" s="273"/>
    </row>
    <row r="4447" spans="1:5" x14ac:dyDescent="0.2">
      <c r="A4447" s="271">
        <v>44515</v>
      </c>
      <c r="B4447" s="271" t="s">
        <v>290</v>
      </c>
      <c r="C4447" s="272" t="s">
        <v>6275</v>
      </c>
      <c r="D4447" s="271" t="s">
        <v>2012</v>
      </c>
      <c r="E4447" s="273"/>
    </row>
    <row r="4448" spans="1:5" x14ac:dyDescent="0.2">
      <c r="A4448" s="271">
        <v>44511</v>
      </c>
      <c r="B4448" s="271" t="s">
        <v>290</v>
      </c>
      <c r="C4448" s="272" t="s">
        <v>6276</v>
      </c>
      <c r="D4448" s="271" t="s">
        <v>2012</v>
      </c>
      <c r="E4448" s="273"/>
    </row>
    <row r="4449" spans="1:5" x14ac:dyDescent="0.2">
      <c r="A4449" s="271">
        <v>44516</v>
      </c>
      <c r="B4449" s="271" t="s">
        <v>290</v>
      </c>
      <c r="C4449" s="272" t="s">
        <v>6277</v>
      </c>
      <c r="D4449" s="271" t="s">
        <v>2012</v>
      </c>
      <c r="E4449" s="273"/>
    </row>
    <row r="4450" spans="1:5" x14ac:dyDescent="0.2">
      <c r="A4450" s="271">
        <v>44517</v>
      </c>
      <c r="B4450" s="271" t="s">
        <v>290</v>
      </c>
      <c r="C4450" s="272" t="s">
        <v>6278</v>
      </c>
      <c r="D4450" s="271" t="s">
        <v>2012</v>
      </c>
      <c r="E4450" s="273"/>
    </row>
    <row r="4451" spans="1:5" x14ac:dyDescent="0.2">
      <c r="A4451" s="271">
        <v>11479</v>
      </c>
      <c r="B4451" s="271" t="s">
        <v>290</v>
      </c>
      <c r="C4451" s="272" t="s">
        <v>6279</v>
      </c>
      <c r="D4451" s="271" t="s">
        <v>1977</v>
      </c>
      <c r="E4451" s="273">
        <v>28.51</v>
      </c>
    </row>
    <row r="4452" spans="1:5" x14ac:dyDescent="0.2">
      <c r="A4452" s="271">
        <v>11481</v>
      </c>
      <c r="B4452" s="271" t="s">
        <v>290</v>
      </c>
      <c r="C4452" s="272" t="s">
        <v>6280</v>
      </c>
      <c r="D4452" s="271" t="s">
        <v>1977</v>
      </c>
      <c r="E4452" s="273">
        <v>25.79</v>
      </c>
    </row>
    <row r="4453" spans="1:5" x14ac:dyDescent="0.2">
      <c r="A4453" s="271">
        <v>43609</v>
      </c>
      <c r="B4453" s="271" t="s">
        <v>290</v>
      </c>
      <c r="C4453" s="272" t="s">
        <v>6281</v>
      </c>
      <c r="D4453" s="271" t="s">
        <v>1977</v>
      </c>
      <c r="E4453" s="273">
        <v>25.79</v>
      </c>
    </row>
    <row r="4454" spans="1:5" x14ac:dyDescent="0.2">
      <c r="A4454" s="271">
        <v>11478</v>
      </c>
      <c r="B4454" s="271" t="s">
        <v>290</v>
      </c>
      <c r="C4454" s="272" t="s">
        <v>6282</v>
      </c>
      <c r="D4454" s="271" t="s">
        <v>1977</v>
      </c>
      <c r="E4454" s="273">
        <v>48.91</v>
      </c>
    </row>
    <row r="4455" spans="1:5" x14ac:dyDescent="0.2">
      <c r="A4455" s="271">
        <v>43608</v>
      </c>
      <c r="B4455" s="271" t="s">
        <v>290</v>
      </c>
      <c r="C4455" s="272" t="s">
        <v>6283</v>
      </c>
      <c r="D4455" s="271" t="s">
        <v>1977</v>
      </c>
      <c r="E4455" s="273">
        <v>37.32</v>
      </c>
    </row>
    <row r="4456" spans="1:5" x14ac:dyDescent="0.2">
      <c r="A4456" s="271">
        <v>11476</v>
      </c>
      <c r="B4456" s="271" t="s">
        <v>290</v>
      </c>
      <c r="C4456" s="272" t="s">
        <v>6284</v>
      </c>
      <c r="D4456" s="271" t="s">
        <v>1977</v>
      </c>
      <c r="E4456" s="273">
        <v>37.32</v>
      </c>
    </row>
    <row r="4457" spans="1:5" x14ac:dyDescent="0.2">
      <c r="A4457" s="271">
        <v>40637</v>
      </c>
      <c r="B4457" s="271" t="s">
        <v>290</v>
      </c>
      <c r="C4457" s="272" t="s">
        <v>6285</v>
      </c>
      <c r="D4457" s="271" t="s">
        <v>1977</v>
      </c>
      <c r="E4457" s="273"/>
    </row>
    <row r="4458" spans="1:5" x14ac:dyDescent="0.2">
      <c r="A4458" s="271">
        <v>13836</v>
      </c>
      <c r="B4458" s="271" t="s">
        <v>290</v>
      </c>
      <c r="C4458" s="272" t="s">
        <v>6286</v>
      </c>
      <c r="D4458" s="271" t="s">
        <v>1977</v>
      </c>
      <c r="E4458" s="273"/>
    </row>
    <row r="4459" spans="1:5" x14ac:dyDescent="0.2">
      <c r="A4459" s="271">
        <v>14534</v>
      </c>
      <c r="B4459" s="271" t="s">
        <v>290</v>
      </c>
      <c r="C4459" s="272" t="s">
        <v>6287</v>
      </c>
      <c r="D4459" s="271" t="s">
        <v>1977</v>
      </c>
      <c r="E4459" s="273"/>
    </row>
    <row r="4460" spans="1:5" x14ac:dyDescent="0.2">
      <c r="A4460" s="271">
        <v>14619</v>
      </c>
      <c r="B4460" s="271" t="s">
        <v>290</v>
      </c>
      <c r="C4460" s="272" t="s">
        <v>6288</v>
      </c>
      <c r="D4460" s="271" t="s">
        <v>1977</v>
      </c>
      <c r="E4460" s="273"/>
    </row>
    <row r="4461" spans="1:5" x14ac:dyDescent="0.2">
      <c r="A4461" s="271">
        <v>14535</v>
      </c>
      <c r="B4461" s="271" t="s">
        <v>290</v>
      </c>
      <c r="C4461" s="272" t="s">
        <v>6289</v>
      </c>
      <c r="D4461" s="271" t="s">
        <v>1977</v>
      </c>
      <c r="E4461" s="273"/>
    </row>
    <row r="4462" spans="1:5" x14ac:dyDescent="0.2">
      <c r="A4462" s="271">
        <v>39813</v>
      </c>
      <c r="B4462" s="271" t="s">
        <v>290</v>
      </c>
      <c r="C4462" s="272" t="s">
        <v>6290</v>
      </c>
      <c r="D4462" s="271" t="s">
        <v>1977</v>
      </c>
      <c r="E4462" s="273"/>
    </row>
    <row r="4463" spans="1:5" x14ac:dyDescent="0.2">
      <c r="A4463" s="271">
        <v>12868</v>
      </c>
      <c r="B4463" s="271" t="s">
        <v>290</v>
      </c>
      <c r="C4463" s="272" t="s">
        <v>6291</v>
      </c>
      <c r="D4463" s="271" t="s">
        <v>1924</v>
      </c>
      <c r="E4463" s="273">
        <v>25.26</v>
      </c>
    </row>
    <row r="4464" spans="1:5" x14ac:dyDescent="0.2">
      <c r="A4464" s="271">
        <v>40916</v>
      </c>
      <c r="B4464" s="271" t="s">
        <v>290</v>
      </c>
      <c r="C4464" s="272" t="s">
        <v>6292</v>
      </c>
      <c r="D4464" s="271" t="s">
        <v>1959</v>
      </c>
      <c r="E4464" s="273">
        <v>4432.8100000000004</v>
      </c>
    </row>
    <row r="4465" spans="1:5" x14ac:dyDescent="0.2">
      <c r="A4465" s="271">
        <v>4755</v>
      </c>
      <c r="B4465" s="271" t="s">
        <v>290</v>
      </c>
      <c r="C4465" s="272" t="s">
        <v>6293</v>
      </c>
      <c r="D4465" s="271" t="s">
        <v>1924</v>
      </c>
      <c r="E4465" s="273">
        <v>23.12</v>
      </c>
    </row>
    <row r="4466" spans="1:5" x14ac:dyDescent="0.2">
      <c r="A4466" s="271">
        <v>41067</v>
      </c>
      <c r="B4466" s="271" t="s">
        <v>290</v>
      </c>
      <c r="C4466" s="272" t="s">
        <v>6294</v>
      </c>
      <c r="D4466" s="271" t="s">
        <v>1959</v>
      </c>
      <c r="E4466" s="273">
        <v>4056.05</v>
      </c>
    </row>
    <row r="4467" spans="1:5" x14ac:dyDescent="0.2">
      <c r="A4467" s="271">
        <v>45240</v>
      </c>
      <c r="B4467" s="271" t="s">
        <v>290</v>
      </c>
      <c r="C4467" s="272" t="s">
        <v>6295</v>
      </c>
      <c r="D4467" s="271" t="s">
        <v>1977</v>
      </c>
      <c r="E4467" s="273">
        <v>29.79</v>
      </c>
    </row>
    <row r="4468" spans="1:5" x14ac:dyDescent="0.2">
      <c r="A4468" s="271">
        <v>45228</v>
      </c>
      <c r="B4468" s="271" t="s">
        <v>290</v>
      </c>
      <c r="C4468" s="272" t="s">
        <v>6296</v>
      </c>
      <c r="D4468" s="271" t="s">
        <v>1977</v>
      </c>
      <c r="E4468" s="273">
        <v>25.45</v>
      </c>
    </row>
    <row r="4469" spans="1:5" x14ac:dyDescent="0.2">
      <c r="A4469" s="271">
        <v>45241</v>
      </c>
      <c r="B4469" s="271" t="s">
        <v>290</v>
      </c>
      <c r="C4469" s="272" t="s">
        <v>6297</v>
      </c>
      <c r="D4469" s="271" t="s">
        <v>1977</v>
      </c>
      <c r="E4469" s="273">
        <v>36.630000000000003</v>
      </c>
    </row>
    <row r="4470" spans="1:5" x14ac:dyDescent="0.2">
      <c r="A4470" s="271">
        <v>38463</v>
      </c>
      <c r="B4470" s="271" t="s">
        <v>290</v>
      </c>
      <c r="C4470" s="272" t="s">
        <v>6298</v>
      </c>
      <c r="D4470" s="271" t="s">
        <v>1977</v>
      </c>
      <c r="E4470" s="273">
        <v>46.14</v>
      </c>
    </row>
    <row r="4471" spans="1:5" x14ac:dyDescent="0.2">
      <c r="A4471" s="271">
        <v>40703</v>
      </c>
      <c r="B4471" s="271" t="s">
        <v>290</v>
      </c>
      <c r="C4471" s="272" t="s">
        <v>3359</v>
      </c>
      <c r="D4471" s="271" t="s">
        <v>1977</v>
      </c>
      <c r="E4471" s="273">
        <v>10714.5</v>
      </c>
    </row>
    <row r="4472" spans="1:5" x14ac:dyDescent="0.2">
      <c r="A4472" s="271">
        <v>14531</v>
      </c>
      <c r="B4472" s="271" t="s">
        <v>290</v>
      </c>
      <c r="C4472" s="272" t="s">
        <v>6299</v>
      </c>
      <c r="D4472" s="271" t="s">
        <v>1977</v>
      </c>
      <c r="E4472" s="273">
        <v>19975.86</v>
      </c>
    </row>
    <row r="4473" spans="1:5" x14ac:dyDescent="0.2">
      <c r="A4473" s="271">
        <v>36533</v>
      </c>
      <c r="B4473" s="271" t="s">
        <v>290</v>
      </c>
      <c r="C4473" s="272" t="s">
        <v>6300</v>
      </c>
      <c r="D4473" s="271" t="s">
        <v>1977</v>
      </c>
      <c r="E4473" s="273">
        <v>22987.11</v>
      </c>
    </row>
    <row r="4474" spans="1:5" x14ac:dyDescent="0.2">
      <c r="A4474" s="271">
        <v>11616</v>
      </c>
      <c r="B4474" s="271" t="s">
        <v>290</v>
      </c>
      <c r="C4474" s="272" t="s">
        <v>6301</v>
      </c>
      <c r="D4474" s="271" t="s">
        <v>1977</v>
      </c>
      <c r="E4474" s="273">
        <v>21710.99</v>
      </c>
    </row>
    <row r="4475" spans="1:5" x14ac:dyDescent="0.2">
      <c r="A4475" s="271">
        <v>41898</v>
      </c>
      <c r="B4475" s="271" t="s">
        <v>290</v>
      </c>
      <c r="C4475" s="272" t="s">
        <v>6302</v>
      </c>
      <c r="D4475" s="271" t="s">
        <v>1977</v>
      </c>
      <c r="E4475" s="273">
        <v>24427.81</v>
      </c>
    </row>
    <row r="4476" spans="1:5" x14ac:dyDescent="0.2">
      <c r="A4476" s="271">
        <v>13447</v>
      </c>
      <c r="B4476" s="271" t="s">
        <v>290</v>
      </c>
      <c r="C4476" s="272" t="s">
        <v>6303</v>
      </c>
      <c r="D4476" s="271" t="s">
        <v>1977</v>
      </c>
      <c r="E4476" s="273">
        <v>44948.85</v>
      </c>
    </row>
    <row r="4477" spans="1:5" x14ac:dyDescent="0.2">
      <c r="A4477" s="271">
        <v>14529</v>
      </c>
      <c r="B4477" s="271" t="s">
        <v>290</v>
      </c>
      <c r="C4477" s="272" t="s">
        <v>6304</v>
      </c>
      <c r="D4477" s="271" t="s">
        <v>1977</v>
      </c>
      <c r="E4477" s="273">
        <v>25138.75</v>
      </c>
    </row>
    <row r="4478" spans="1:5" x14ac:dyDescent="0.2">
      <c r="A4478" s="271">
        <v>10747</v>
      </c>
      <c r="B4478" s="271" t="s">
        <v>290</v>
      </c>
      <c r="C4478" s="272" t="s">
        <v>6305</v>
      </c>
      <c r="D4478" s="271" t="s">
        <v>1977</v>
      </c>
      <c r="E4478" s="273">
        <v>24664.959999999999</v>
      </c>
    </row>
    <row r="4479" spans="1:5" x14ac:dyDescent="0.2">
      <c r="A4479" s="271">
        <v>36141</v>
      </c>
      <c r="B4479" s="271" t="s">
        <v>290</v>
      </c>
      <c r="C4479" s="272" t="s">
        <v>6306</v>
      </c>
      <c r="D4479" s="271" t="s">
        <v>1977</v>
      </c>
      <c r="E4479" s="273">
        <v>88.47</v>
      </c>
    </row>
    <row r="4480" spans="1:5" x14ac:dyDescent="0.2">
      <c r="A4480" s="271">
        <v>45211</v>
      </c>
      <c r="B4480" s="271" t="s">
        <v>290</v>
      </c>
      <c r="C4480" s="272" t="s">
        <v>6307</v>
      </c>
      <c r="D4480" s="271" t="s">
        <v>1977</v>
      </c>
      <c r="E4480" s="273">
        <v>80.41</v>
      </c>
    </row>
    <row r="4481" spans="1:5" x14ac:dyDescent="0.2">
      <c r="A4481" s="271">
        <v>43651</v>
      </c>
      <c r="B4481" s="271" t="s">
        <v>290</v>
      </c>
      <c r="C4481" s="272" t="s">
        <v>6308</v>
      </c>
      <c r="D4481" s="271" t="s">
        <v>1982</v>
      </c>
      <c r="E4481" s="273">
        <v>9.35</v>
      </c>
    </row>
    <row r="4482" spans="1:5" x14ac:dyDescent="0.2">
      <c r="A4482" s="271">
        <v>43626</v>
      </c>
      <c r="B4482" s="271" t="s">
        <v>290</v>
      </c>
      <c r="C4482" s="272" t="s">
        <v>6309</v>
      </c>
      <c r="D4482" s="271" t="s">
        <v>1982</v>
      </c>
      <c r="E4482" s="273">
        <v>5.2</v>
      </c>
    </row>
    <row r="4483" spans="1:5" x14ac:dyDescent="0.2">
      <c r="A4483" s="271">
        <v>39434</v>
      </c>
      <c r="B4483" s="271" t="s">
        <v>290</v>
      </c>
      <c r="C4483" s="272" t="s">
        <v>6310</v>
      </c>
      <c r="D4483" s="271" t="s">
        <v>1982</v>
      </c>
      <c r="E4483" s="273">
        <v>3.46</v>
      </c>
    </row>
    <row r="4484" spans="1:5" x14ac:dyDescent="0.2">
      <c r="A4484" s="271">
        <v>39433</v>
      </c>
      <c r="B4484" s="271" t="s">
        <v>290</v>
      </c>
      <c r="C4484" s="272" t="s">
        <v>6311</v>
      </c>
      <c r="D4484" s="271" t="s">
        <v>1982</v>
      </c>
      <c r="E4484" s="273">
        <v>2.75</v>
      </c>
    </row>
    <row r="4485" spans="1:5" x14ac:dyDescent="0.2">
      <c r="A4485" s="271">
        <v>4049</v>
      </c>
      <c r="B4485" s="271" t="s">
        <v>290</v>
      </c>
      <c r="C4485" s="272" t="s">
        <v>6312</v>
      </c>
      <c r="D4485" s="271" t="s">
        <v>2092</v>
      </c>
      <c r="E4485" s="273">
        <v>104.37</v>
      </c>
    </row>
    <row r="4486" spans="1:5" x14ac:dyDescent="0.2">
      <c r="A4486" s="271">
        <v>38120</v>
      </c>
      <c r="B4486" s="271" t="s">
        <v>290</v>
      </c>
      <c r="C4486" s="272" t="s">
        <v>6313</v>
      </c>
      <c r="D4486" s="271" t="s">
        <v>1982</v>
      </c>
      <c r="E4486" s="273"/>
    </row>
    <row r="4487" spans="1:5" x14ac:dyDescent="0.2">
      <c r="A4487" s="271">
        <v>43652</v>
      </c>
      <c r="B4487" s="271" t="s">
        <v>290</v>
      </c>
      <c r="C4487" s="272" t="s">
        <v>6314</v>
      </c>
      <c r="D4487" s="271" t="s">
        <v>1982</v>
      </c>
      <c r="E4487" s="273">
        <v>20.95</v>
      </c>
    </row>
    <row r="4488" spans="1:5" x14ac:dyDescent="0.2">
      <c r="A4488" s="271">
        <v>10498</v>
      </c>
      <c r="B4488" s="271" t="s">
        <v>290</v>
      </c>
      <c r="C4488" s="272" t="s">
        <v>2323</v>
      </c>
      <c r="D4488" s="271" t="s">
        <v>1982</v>
      </c>
      <c r="E4488" s="273">
        <v>9.48</v>
      </c>
    </row>
    <row r="4489" spans="1:5" x14ac:dyDescent="0.2">
      <c r="A4489" s="271">
        <v>4823</v>
      </c>
      <c r="B4489" s="271" t="s">
        <v>290</v>
      </c>
      <c r="C4489" s="272" t="s">
        <v>6315</v>
      </c>
      <c r="D4489" s="271" t="s">
        <v>1982</v>
      </c>
      <c r="E4489" s="273">
        <v>36.369999999999997</v>
      </c>
    </row>
    <row r="4490" spans="1:5" x14ac:dyDescent="0.2">
      <c r="A4490" s="271">
        <v>38877</v>
      </c>
      <c r="B4490" s="271" t="s">
        <v>290</v>
      </c>
      <c r="C4490" s="272" t="s">
        <v>6316</v>
      </c>
      <c r="D4490" s="271" t="s">
        <v>1982</v>
      </c>
      <c r="E4490" s="273">
        <v>7.07</v>
      </c>
    </row>
    <row r="4491" spans="1:5" x14ac:dyDescent="0.2">
      <c r="A4491" s="271">
        <v>34546</v>
      </c>
      <c r="B4491" s="271" t="s">
        <v>290</v>
      </c>
      <c r="C4491" s="272" t="s">
        <v>6317</v>
      </c>
      <c r="D4491" s="271" t="s">
        <v>1982</v>
      </c>
      <c r="E4491" s="273">
        <v>7.27</v>
      </c>
    </row>
    <row r="4492" spans="1:5" x14ac:dyDescent="0.2">
      <c r="A4492" s="271">
        <v>41387</v>
      </c>
      <c r="B4492" s="271" t="s">
        <v>290</v>
      </c>
      <c r="C4492" s="272" t="s">
        <v>6318</v>
      </c>
      <c r="D4492" s="271" t="s">
        <v>2014</v>
      </c>
      <c r="E4492" s="273">
        <v>50.67</v>
      </c>
    </row>
    <row r="4493" spans="1:5" x14ac:dyDescent="0.2">
      <c r="A4493" s="271">
        <v>41388</v>
      </c>
      <c r="B4493" s="271" t="s">
        <v>290</v>
      </c>
      <c r="C4493" s="272" t="s">
        <v>6319</v>
      </c>
      <c r="D4493" s="271" t="s">
        <v>2014</v>
      </c>
      <c r="E4493" s="273">
        <v>60.79</v>
      </c>
    </row>
    <row r="4494" spans="1:5" x14ac:dyDescent="0.2">
      <c r="A4494" s="271">
        <v>41380</v>
      </c>
      <c r="B4494" s="271" t="s">
        <v>290</v>
      </c>
      <c r="C4494" s="272" t="s">
        <v>6320</v>
      </c>
      <c r="D4494" s="271" t="s">
        <v>1977</v>
      </c>
      <c r="E4494" s="273">
        <v>404.5</v>
      </c>
    </row>
    <row r="4495" spans="1:5" x14ac:dyDescent="0.2">
      <c r="A4495" s="271">
        <v>41381</v>
      </c>
      <c r="B4495" s="271" t="s">
        <v>290</v>
      </c>
      <c r="C4495" s="272" t="s">
        <v>6321</v>
      </c>
      <c r="D4495" s="271" t="s">
        <v>1977</v>
      </c>
      <c r="E4495" s="273">
        <v>423.77</v>
      </c>
    </row>
    <row r="4496" spans="1:5" x14ac:dyDescent="0.2">
      <c r="A4496" s="271">
        <v>41382</v>
      </c>
      <c r="B4496" s="271" t="s">
        <v>290</v>
      </c>
      <c r="C4496" s="272" t="s">
        <v>6322</v>
      </c>
      <c r="D4496" s="271" t="s">
        <v>1977</v>
      </c>
      <c r="E4496" s="273">
        <v>410.18</v>
      </c>
    </row>
    <row r="4497" spans="1:5" x14ac:dyDescent="0.2">
      <c r="A4497" s="271">
        <v>41383</v>
      </c>
      <c r="B4497" s="271" t="s">
        <v>290</v>
      </c>
      <c r="C4497" s="272" t="s">
        <v>6323</v>
      </c>
      <c r="D4497" s="271" t="s">
        <v>1977</v>
      </c>
      <c r="E4497" s="273">
        <v>556.74</v>
      </c>
    </row>
    <row r="4498" spans="1:5" x14ac:dyDescent="0.2">
      <c r="A4498" s="271">
        <v>41385</v>
      </c>
      <c r="B4498" s="271" t="s">
        <v>290</v>
      </c>
      <c r="C4498" s="272" t="s">
        <v>6324</v>
      </c>
      <c r="D4498" s="271" t="s">
        <v>1977</v>
      </c>
      <c r="E4498" s="273">
        <v>692.79</v>
      </c>
    </row>
    <row r="4499" spans="1:5" x14ac:dyDescent="0.2">
      <c r="A4499" s="271">
        <v>4058</v>
      </c>
      <c r="B4499" s="271" t="s">
        <v>290</v>
      </c>
      <c r="C4499" s="272" t="s">
        <v>6325</v>
      </c>
      <c r="D4499" s="271" t="s">
        <v>1924</v>
      </c>
      <c r="E4499" s="273">
        <v>34.200000000000003</v>
      </c>
    </row>
    <row r="4500" spans="1:5" x14ac:dyDescent="0.2">
      <c r="A4500" s="271">
        <v>40974</v>
      </c>
      <c r="B4500" s="271" t="s">
        <v>290</v>
      </c>
      <c r="C4500" s="272" t="s">
        <v>6326</v>
      </c>
      <c r="D4500" s="271" t="s">
        <v>1959</v>
      </c>
      <c r="E4500" s="273">
        <v>6003.95</v>
      </c>
    </row>
    <row r="4501" spans="1:5" x14ac:dyDescent="0.2">
      <c r="A4501" s="271">
        <v>34794</v>
      </c>
      <c r="B4501" s="271" t="s">
        <v>290</v>
      </c>
      <c r="C4501" s="272" t="s">
        <v>6327</v>
      </c>
      <c r="D4501" s="271" t="s">
        <v>1924</v>
      </c>
      <c r="E4501" s="273">
        <v>24.92</v>
      </c>
    </row>
    <row r="4502" spans="1:5" x14ac:dyDescent="0.2">
      <c r="A4502" s="271">
        <v>40925</v>
      </c>
      <c r="B4502" s="271" t="s">
        <v>290</v>
      </c>
      <c r="C4502" s="272" t="s">
        <v>6328</v>
      </c>
      <c r="D4502" s="271" t="s">
        <v>1959</v>
      </c>
      <c r="E4502" s="273">
        <v>4375.04</v>
      </c>
    </row>
    <row r="4503" spans="1:5" x14ac:dyDescent="0.2">
      <c r="A4503" s="271">
        <v>13741</v>
      </c>
      <c r="B4503" s="271" t="s">
        <v>290</v>
      </c>
      <c r="C4503" s="272" t="s">
        <v>6329</v>
      </c>
      <c r="D4503" s="271" t="s">
        <v>1977</v>
      </c>
      <c r="E4503" s="273">
        <v>2659.42</v>
      </c>
    </row>
    <row r="4504" spans="1:5" x14ac:dyDescent="0.2">
      <c r="A4504" s="271">
        <v>3288</v>
      </c>
      <c r="B4504" s="271" t="s">
        <v>290</v>
      </c>
      <c r="C4504" s="272" t="s">
        <v>6330</v>
      </c>
      <c r="D4504" s="271" t="s">
        <v>2014</v>
      </c>
      <c r="E4504" s="273">
        <v>10</v>
      </c>
    </row>
    <row r="4505" spans="1:5" x14ac:dyDescent="0.2">
      <c r="A4505" s="271">
        <v>13587</v>
      </c>
      <c r="B4505" s="271" t="s">
        <v>290</v>
      </c>
      <c r="C4505" s="272" t="s">
        <v>6331</v>
      </c>
      <c r="D4505" s="271" t="s">
        <v>2014</v>
      </c>
      <c r="E4505" s="273">
        <v>6.04</v>
      </c>
    </row>
    <row r="4506" spans="1:5" x14ac:dyDescent="0.2">
      <c r="A4506" s="271">
        <v>38598</v>
      </c>
      <c r="B4506" s="271" t="s">
        <v>290</v>
      </c>
      <c r="C4506" s="272" t="s">
        <v>6332</v>
      </c>
      <c r="D4506" s="271" t="s">
        <v>1977</v>
      </c>
      <c r="E4506" s="273">
        <v>3.52</v>
      </c>
    </row>
    <row r="4507" spans="1:5" x14ac:dyDescent="0.2">
      <c r="A4507" s="271">
        <v>38595</v>
      </c>
      <c r="B4507" s="271" t="s">
        <v>290</v>
      </c>
      <c r="C4507" s="272" t="s">
        <v>6333</v>
      </c>
      <c r="D4507" s="271" t="s">
        <v>1977</v>
      </c>
      <c r="E4507" s="273">
        <v>2.98</v>
      </c>
    </row>
    <row r="4508" spans="1:5" x14ac:dyDescent="0.2">
      <c r="A4508" s="271">
        <v>38592</v>
      </c>
      <c r="B4508" s="271" t="s">
        <v>290</v>
      </c>
      <c r="C4508" s="272" t="s">
        <v>6334</v>
      </c>
      <c r="D4508" s="271" t="s">
        <v>1977</v>
      </c>
      <c r="E4508" s="273">
        <v>3.01</v>
      </c>
    </row>
    <row r="4509" spans="1:5" x14ac:dyDescent="0.2">
      <c r="A4509" s="271">
        <v>38588</v>
      </c>
      <c r="B4509" s="271" t="s">
        <v>290</v>
      </c>
      <c r="C4509" s="272" t="s">
        <v>6335</v>
      </c>
      <c r="D4509" s="271" t="s">
        <v>1977</v>
      </c>
      <c r="E4509" s="273">
        <v>2.41</v>
      </c>
    </row>
    <row r="4510" spans="1:5" x14ac:dyDescent="0.2">
      <c r="A4510" s="271">
        <v>38593</v>
      </c>
      <c r="B4510" s="271" t="s">
        <v>290</v>
      </c>
      <c r="C4510" s="272" t="s">
        <v>6336</v>
      </c>
      <c r="D4510" s="271" t="s">
        <v>1977</v>
      </c>
      <c r="E4510" s="273">
        <v>3.33</v>
      </c>
    </row>
    <row r="4511" spans="1:5" x14ac:dyDescent="0.2">
      <c r="A4511" s="271">
        <v>38589</v>
      </c>
      <c r="B4511" s="271" t="s">
        <v>290</v>
      </c>
      <c r="C4511" s="272" t="s">
        <v>6337</v>
      </c>
      <c r="D4511" s="271" t="s">
        <v>1977</v>
      </c>
      <c r="E4511" s="273">
        <v>2.5299999999999998</v>
      </c>
    </row>
    <row r="4512" spans="1:5" x14ac:dyDescent="0.2">
      <c r="A4512" s="271">
        <v>38594</v>
      </c>
      <c r="B4512" s="271" t="s">
        <v>290</v>
      </c>
      <c r="C4512" s="272" t="s">
        <v>6338</v>
      </c>
      <c r="D4512" s="271" t="s">
        <v>1977</v>
      </c>
      <c r="E4512" s="273">
        <v>5.25</v>
      </c>
    </row>
    <row r="4513" spans="1:5" x14ac:dyDescent="0.2">
      <c r="A4513" s="271">
        <v>34774</v>
      </c>
      <c r="B4513" s="271" t="s">
        <v>290</v>
      </c>
      <c r="C4513" s="272" t="s">
        <v>6339</v>
      </c>
      <c r="D4513" s="271" t="s">
        <v>1977</v>
      </c>
      <c r="E4513" s="273">
        <v>2.36</v>
      </c>
    </row>
    <row r="4514" spans="1:5" x14ac:dyDescent="0.2">
      <c r="A4514" s="271">
        <v>34771</v>
      </c>
      <c r="B4514" s="271" t="s">
        <v>290</v>
      </c>
      <c r="C4514" s="272" t="s">
        <v>6340</v>
      </c>
      <c r="D4514" s="271" t="s">
        <v>1977</v>
      </c>
      <c r="E4514" s="273">
        <v>2.84</v>
      </c>
    </row>
    <row r="4515" spans="1:5" x14ac:dyDescent="0.2">
      <c r="A4515" s="271">
        <v>34764</v>
      </c>
      <c r="B4515" s="271" t="s">
        <v>290</v>
      </c>
      <c r="C4515" s="272" t="s">
        <v>6341</v>
      </c>
      <c r="D4515" s="271" t="s">
        <v>1977</v>
      </c>
      <c r="E4515" s="273">
        <v>1.86</v>
      </c>
    </row>
    <row r="4516" spans="1:5" x14ac:dyDescent="0.2">
      <c r="A4516" s="271">
        <v>34773</v>
      </c>
      <c r="B4516" s="271" t="s">
        <v>290</v>
      </c>
      <c r="C4516" s="272" t="s">
        <v>6342</v>
      </c>
      <c r="D4516" s="271" t="s">
        <v>1977</v>
      </c>
      <c r="E4516" s="273">
        <v>2.48</v>
      </c>
    </row>
    <row r="4517" spans="1:5" x14ac:dyDescent="0.2">
      <c r="A4517" s="271">
        <v>34769</v>
      </c>
      <c r="B4517" s="271" t="s">
        <v>290</v>
      </c>
      <c r="C4517" s="272" t="s">
        <v>6343</v>
      </c>
      <c r="D4517" s="271" t="s">
        <v>1977</v>
      </c>
      <c r="E4517" s="273">
        <v>3.07</v>
      </c>
    </row>
    <row r="4518" spans="1:5" x14ac:dyDescent="0.2">
      <c r="A4518" s="271">
        <v>34763</v>
      </c>
      <c r="B4518" s="271" t="s">
        <v>290</v>
      </c>
      <c r="C4518" s="272" t="s">
        <v>6344</v>
      </c>
      <c r="D4518" s="271" t="s">
        <v>1977</v>
      </c>
      <c r="E4518" s="273">
        <v>1.89</v>
      </c>
    </row>
    <row r="4519" spans="1:5" x14ac:dyDescent="0.2">
      <c r="A4519" s="271">
        <v>34788</v>
      </c>
      <c r="B4519" s="271" t="s">
        <v>290</v>
      </c>
      <c r="C4519" s="272" t="s">
        <v>6345</v>
      </c>
      <c r="D4519" s="271" t="s">
        <v>1977</v>
      </c>
      <c r="E4519" s="273">
        <v>0.95</v>
      </c>
    </row>
    <row r="4520" spans="1:5" x14ac:dyDescent="0.2">
      <c r="A4520" s="271">
        <v>34781</v>
      </c>
      <c r="B4520" s="271" t="s">
        <v>290</v>
      </c>
      <c r="C4520" s="272" t="s">
        <v>6346</v>
      </c>
      <c r="D4520" s="271" t="s">
        <v>1977</v>
      </c>
      <c r="E4520" s="273">
        <v>1.31</v>
      </c>
    </row>
    <row r="4521" spans="1:5" x14ac:dyDescent="0.2">
      <c r="A4521" s="271">
        <v>41682</v>
      </c>
      <c r="B4521" s="271" t="s">
        <v>290</v>
      </c>
      <c r="C4521" s="272" t="s">
        <v>6347</v>
      </c>
      <c r="D4521" s="271" t="s">
        <v>1977</v>
      </c>
      <c r="E4521" s="273">
        <v>42</v>
      </c>
    </row>
    <row r="4522" spans="1:5" x14ac:dyDescent="0.2">
      <c r="A4522" s="271">
        <v>41683</v>
      </c>
      <c r="B4522" s="271" t="s">
        <v>290</v>
      </c>
      <c r="C4522" s="272" t="s">
        <v>6348</v>
      </c>
      <c r="D4522" s="271" t="s">
        <v>1977</v>
      </c>
      <c r="E4522" s="273">
        <v>30.9</v>
      </c>
    </row>
    <row r="4523" spans="1:5" x14ac:dyDescent="0.2">
      <c r="A4523" s="271">
        <v>41680</v>
      </c>
      <c r="B4523" s="271" t="s">
        <v>290</v>
      </c>
      <c r="C4523" s="272" t="s">
        <v>6349</v>
      </c>
      <c r="D4523" s="271" t="s">
        <v>1977</v>
      </c>
      <c r="E4523" s="273">
        <v>16.63</v>
      </c>
    </row>
    <row r="4524" spans="1:5" x14ac:dyDescent="0.2">
      <c r="A4524" s="271">
        <v>41679</v>
      </c>
      <c r="B4524" s="271" t="s">
        <v>290</v>
      </c>
      <c r="C4524" s="272" t="s">
        <v>6350</v>
      </c>
      <c r="D4524" s="271" t="s">
        <v>1977</v>
      </c>
      <c r="E4524" s="273">
        <v>38.03</v>
      </c>
    </row>
    <row r="4525" spans="1:5" x14ac:dyDescent="0.2">
      <c r="A4525" s="271">
        <v>41681</v>
      </c>
      <c r="B4525" s="271" t="s">
        <v>290</v>
      </c>
      <c r="C4525" s="272" t="s">
        <v>6351</v>
      </c>
      <c r="D4525" s="271" t="s">
        <v>1977</v>
      </c>
      <c r="E4525" s="273">
        <v>26.02</v>
      </c>
    </row>
    <row r="4526" spans="1:5" x14ac:dyDescent="0.2">
      <c r="A4526" s="271">
        <v>43386</v>
      </c>
      <c r="B4526" s="271" t="s">
        <v>290</v>
      </c>
      <c r="C4526" s="272" t="s">
        <v>6352</v>
      </c>
      <c r="D4526" s="271" t="s">
        <v>1977</v>
      </c>
      <c r="E4526" s="273">
        <v>59.42</v>
      </c>
    </row>
    <row r="4527" spans="1:5" x14ac:dyDescent="0.2">
      <c r="A4527" s="271">
        <v>4059</v>
      </c>
      <c r="B4527" s="271" t="s">
        <v>290</v>
      </c>
      <c r="C4527" s="272" t="s">
        <v>6353</v>
      </c>
      <c r="D4527" s="271" t="s">
        <v>2014</v>
      </c>
      <c r="E4527" s="273">
        <v>42</v>
      </c>
    </row>
    <row r="4528" spans="1:5" x14ac:dyDescent="0.2">
      <c r="A4528" s="271">
        <v>4062</v>
      </c>
      <c r="B4528" s="271" t="s">
        <v>290</v>
      </c>
      <c r="C4528" s="272" t="s">
        <v>6354</v>
      </c>
      <c r="D4528" s="271" t="s">
        <v>1977</v>
      </c>
      <c r="E4528" s="273">
        <v>42</v>
      </c>
    </row>
    <row r="4529" spans="1:5" x14ac:dyDescent="0.2">
      <c r="A4529" s="271">
        <v>4061</v>
      </c>
      <c r="B4529" s="271" t="s">
        <v>290</v>
      </c>
      <c r="C4529" s="272" t="s">
        <v>6355</v>
      </c>
      <c r="D4529" s="271" t="s">
        <v>1977</v>
      </c>
      <c r="E4529" s="273">
        <v>52.29</v>
      </c>
    </row>
    <row r="4530" spans="1:5" x14ac:dyDescent="0.2">
      <c r="A4530" s="271">
        <v>41315</v>
      </c>
      <c r="B4530" s="271" t="s">
        <v>290</v>
      </c>
      <c r="C4530" s="272" t="s">
        <v>6356</v>
      </c>
      <c r="D4530" s="271" t="s">
        <v>1982</v>
      </c>
      <c r="E4530" s="273">
        <v>76.95</v>
      </c>
    </row>
    <row r="4531" spans="1:5" x14ac:dyDescent="0.2">
      <c r="A4531" s="271">
        <v>43148</v>
      </c>
      <c r="B4531" s="271" t="s">
        <v>290</v>
      </c>
      <c r="C4531" s="272" t="s">
        <v>6357</v>
      </c>
      <c r="D4531" s="271" t="s">
        <v>1982</v>
      </c>
      <c r="E4531" s="273">
        <v>52.23</v>
      </c>
    </row>
    <row r="4532" spans="1:5" x14ac:dyDescent="0.2">
      <c r="A4532" s="271">
        <v>43147</v>
      </c>
      <c r="B4532" s="271" t="s">
        <v>290</v>
      </c>
      <c r="C4532" s="272" t="s">
        <v>6358</v>
      </c>
      <c r="D4532" s="271" t="s">
        <v>1982</v>
      </c>
      <c r="E4532" s="273">
        <v>20.23</v>
      </c>
    </row>
    <row r="4533" spans="1:5" x14ac:dyDescent="0.2">
      <c r="A4533" s="271">
        <v>10608</v>
      </c>
      <c r="B4533" s="271" t="s">
        <v>290</v>
      </c>
      <c r="C4533" s="272" t="s">
        <v>6359</v>
      </c>
      <c r="D4533" s="271" t="s">
        <v>1977</v>
      </c>
      <c r="E4533" s="273"/>
    </row>
    <row r="4534" spans="1:5" x14ac:dyDescent="0.2">
      <c r="A4534" s="271">
        <v>4069</v>
      </c>
      <c r="B4534" s="271" t="s">
        <v>290</v>
      </c>
      <c r="C4534" s="272" t="s">
        <v>6360</v>
      </c>
      <c r="D4534" s="271" t="s">
        <v>1924</v>
      </c>
      <c r="E4534" s="273">
        <v>57.86</v>
      </c>
    </row>
    <row r="4535" spans="1:5" x14ac:dyDescent="0.2">
      <c r="A4535" s="271">
        <v>40819</v>
      </c>
      <c r="B4535" s="271" t="s">
        <v>290</v>
      </c>
      <c r="C4535" s="272" t="s">
        <v>6361</v>
      </c>
      <c r="D4535" s="271" t="s">
        <v>1959</v>
      </c>
      <c r="E4535" s="273">
        <v>10154.17</v>
      </c>
    </row>
    <row r="4536" spans="1:5" x14ac:dyDescent="0.2">
      <c r="A4536" s="271">
        <v>34361</v>
      </c>
      <c r="B4536" s="271" t="s">
        <v>290</v>
      </c>
      <c r="C4536" s="272" t="s">
        <v>6362</v>
      </c>
      <c r="D4536" s="271" t="s">
        <v>1982</v>
      </c>
      <c r="E4536" s="273">
        <v>14.72</v>
      </c>
    </row>
    <row r="4537" spans="1:5" x14ac:dyDescent="0.2">
      <c r="A4537" s="271">
        <v>36512</v>
      </c>
      <c r="B4537" s="271" t="s">
        <v>290</v>
      </c>
      <c r="C4537" s="272" t="s">
        <v>6363</v>
      </c>
      <c r="D4537" s="271" t="s">
        <v>1977</v>
      </c>
      <c r="E4537" s="273"/>
    </row>
    <row r="4538" spans="1:5" x14ac:dyDescent="0.2">
      <c r="A4538" s="271">
        <v>44478</v>
      </c>
      <c r="B4538" s="271" t="s">
        <v>290</v>
      </c>
      <c r="C4538" s="272" t="s">
        <v>6364</v>
      </c>
      <c r="D4538" s="271" t="s">
        <v>1982</v>
      </c>
      <c r="E4538" s="273">
        <v>12.41</v>
      </c>
    </row>
    <row r="4539" spans="1:5" x14ac:dyDescent="0.2">
      <c r="A4539" s="271">
        <v>44477</v>
      </c>
      <c r="B4539" s="271" t="s">
        <v>290</v>
      </c>
      <c r="C4539" s="272" t="s">
        <v>6365</v>
      </c>
      <c r="D4539" s="271" t="s">
        <v>1982</v>
      </c>
      <c r="E4539" s="273">
        <v>12.41</v>
      </c>
    </row>
    <row r="4540" spans="1:5" x14ac:dyDescent="0.2">
      <c r="A4540" s="271">
        <v>11697</v>
      </c>
      <c r="B4540" s="271" t="s">
        <v>290</v>
      </c>
      <c r="C4540" s="272" t="s">
        <v>6366</v>
      </c>
      <c r="D4540" s="271" t="s">
        <v>1977</v>
      </c>
      <c r="E4540" s="273">
        <v>794.01</v>
      </c>
    </row>
    <row r="4541" spans="1:5" x14ac:dyDescent="0.2">
      <c r="A4541" s="271">
        <v>11698</v>
      </c>
      <c r="B4541" s="271" t="s">
        <v>290</v>
      </c>
      <c r="C4541" s="272" t="s">
        <v>6367</v>
      </c>
      <c r="D4541" s="271" t="s">
        <v>1977</v>
      </c>
      <c r="E4541" s="273">
        <v>947.22</v>
      </c>
    </row>
    <row r="4542" spans="1:5" x14ac:dyDescent="0.2">
      <c r="A4542" s="271">
        <v>11699</v>
      </c>
      <c r="B4542" s="271" t="s">
        <v>290</v>
      </c>
      <c r="C4542" s="272" t="s">
        <v>6368</v>
      </c>
      <c r="D4542" s="271" t="s">
        <v>1977</v>
      </c>
      <c r="E4542" s="273">
        <v>1046.8900000000001</v>
      </c>
    </row>
    <row r="4543" spans="1:5" x14ac:dyDescent="0.2">
      <c r="A4543" s="271">
        <v>10432</v>
      </c>
      <c r="B4543" s="271" t="s">
        <v>290</v>
      </c>
      <c r="C4543" s="272" t="s">
        <v>6369</v>
      </c>
      <c r="D4543" s="271" t="s">
        <v>1977</v>
      </c>
      <c r="E4543" s="273">
        <v>426.56</v>
      </c>
    </row>
    <row r="4544" spans="1:5" x14ac:dyDescent="0.2">
      <c r="A4544" s="271">
        <v>44020</v>
      </c>
      <c r="B4544" s="271" t="s">
        <v>290</v>
      </c>
      <c r="C4544" s="272" t="s">
        <v>6370</v>
      </c>
      <c r="D4544" s="271" t="s">
        <v>1977</v>
      </c>
      <c r="E4544" s="273">
        <v>1052.3800000000001</v>
      </c>
    </row>
    <row r="4545" spans="1:5" x14ac:dyDescent="0.2">
      <c r="A4545" s="271">
        <v>41419</v>
      </c>
      <c r="B4545" s="271" t="s">
        <v>290</v>
      </c>
      <c r="C4545" s="272" t="s">
        <v>6371</v>
      </c>
      <c r="D4545" s="271" t="s">
        <v>1977</v>
      </c>
      <c r="E4545" s="273">
        <v>7.58</v>
      </c>
    </row>
    <row r="4546" spans="1:5" x14ac:dyDescent="0.2">
      <c r="A4546" s="271">
        <v>41420</v>
      </c>
      <c r="B4546" s="271" t="s">
        <v>290</v>
      </c>
      <c r="C4546" s="272" t="s">
        <v>6372</v>
      </c>
      <c r="D4546" s="271" t="s">
        <v>1977</v>
      </c>
      <c r="E4546" s="273">
        <v>10.31</v>
      </c>
    </row>
    <row r="4547" spans="1:5" x14ac:dyDescent="0.2">
      <c r="A4547" s="271">
        <v>41421</v>
      </c>
      <c r="B4547" s="271" t="s">
        <v>290</v>
      </c>
      <c r="C4547" s="272" t="s">
        <v>6373</v>
      </c>
      <c r="D4547" s="271" t="s">
        <v>1977</v>
      </c>
      <c r="E4547" s="273">
        <v>10.29</v>
      </c>
    </row>
    <row r="4548" spans="1:5" x14ac:dyDescent="0.2">
      <c r="A4548" s="271">
        <v>41422</v>
      </c>
      <c r="B4548" s="271" t="s">
        <v>290</v>
      </c>
      <c r="C4548" s="272" t="s">
        <v>6374</v>
      </c>
      <c r="D4548" s="271" t="s">
        <v>1977</v>
      </c>
      <c r="E4548" s="273">
        <v>14.08</v>
      </c>
    </row>
    <row r="4549" spans="1:5" x14ac:dyDescent="0.2">
      <c r="A4549" s="271">
        <v>41425</v>
      </c>
      <c r="B4549" s="271" t="s">
        <v>290</v>
      </c>
      <c r="C4549" s="272" t="s">
        <v>6375</v>
      </c>
      <c r="D4549" s="271" t="s">
        <v>1977</v>
      </c>
      <c r="E4549" s="273">
        <v>7.2</v>
      </c>
    </row>
    <row r="4550" spans="1:5" x14ac:dyDescent="0.2">
      <c r="A4550" s="271">
        <v>41426</v>
      </c>
      <c r="B4550" s="271" t="s">
        <v>290</v>
      </c>
      <c r="C4550" s="272" t="s">
        <v>6376</v>
      </c>
      <c r="D4550" s="271" t="s">
        <v>1977</v>
      </c>
      <c r="E4550" s="273">
        <v>12.99</v>
      </c>
    </row>
    <row r="4551" spans="1:5" x14ac:dyDescent="0.2">
      <c r="A4551" s="271">
        <v>41414</v>
      </c>
      <c r="B4551" s="271" t="s">
        <v>290</v>
      </c>
      <c r="C4551" s="272" t="s">
        <v>6377</v>
      </c>
      <c r="D4551" s="271" t="s">
        <v>1977</v>
      </c>
      <c r="E4551" s="273">
        <v>23.85</v>
      </c>
    </row>
    <row r="4552" spans="1:5" x14ac:dyDescent="0.2">
      <c r="A4552" s="271">
        <v>41415</v>
      </c>
      <c r="B4552" s="271" t="s">
        <v>290</v>
      </c>
      <c r="C4552" s="272" t="s">
        <v>6378</v>
      </c>
      <c r="D4552" s="271" t="s">
        <v>1977</v>
      </c>
      <c r="E4552" s="273">
        <v>27.77</v>
      </c>
    </row>
    <row r="4553" spans="1:5" x14ac:dyDescent="0.2">
      <c r="A4553" s="271">
        <v>37514</v>
      </c>
      <c r="B4553" s="271" t="s">
        <v>290</v>
      </c>
      <c r="C4553" s="272" t="s">
        <v>6379</v>
      </c>
      <c r="D4553" s="271" t="s">
        <v>1977</v>
      </c>
      <c r="E4553" s="273">
        <v>309750</v>
      </c>
    </row>
    <row r="4554" spans="1:5" x14ac:dyDescent="0.2">
      <c r="A4554" s="271">
        <v>37519</v>
      </c>
      <c r="B4554" s="271" t="s">
        <v>290</v>
      </c>
      <c r="C4554" s="272" t="s">
        <v>6380</v>
      </c>
      <c r="D4554" s="271" t="s">
        <v>1977</v>
      </c>
      <c r="E4554" s="273">
        <v>478035.13</v>
      </c>
    </row>
    <row r="4555" spans="1:5" x14ac:dyDescent="0.2">
      <c r="A4555" s="271">
        <v>37520</v>
      </c>
      <c r="B4555" s="271" t="s">
        <v>290</v>
      </c>
      <c r="C4555" s="272" t="s">
        <v>6381</v>
      </c>
      <c r="D4555" s="271" t="s">
        <v>1977</v>
      </c>
      <c r="E4555" s="273">
        <v>470198.48</v>
      </c>
    </row>
    <row r="4556" spans="1:5" x14ac:dyDescent="0.2">
      <c r="A4556" s="271">
        <v>37521</v>
      </c>
      <c r="B4556" s="271" t="s">
        <v>290</v>
      </c>
      <c r="C4556" s="272" t="s">
        <v>6382</v>
      </c>
      <c r="D4556" s="271" t="s">
        <v>1977</v>
      </c>
      <c r="E4556" s="273">
        <v>573642.16</v>
      </c>
    </row>
    <row r="4557" spans="1:5" x14ac:dyDescent="0.2">
      <c r="A4557" s="271">
        <v>37522</v>
      </c>
      <c r="B4557" s="271" t="s">
        <v>290</v>
      </c>
      <c r="C4557" s="272" t="s">
        <v>6383</v>
      </c>
      <c r="D4557" s="271" t="s">
        <v>1977</v>
      </c>
      <c r="E4557" s="273">
        <v>590900.62</v>
      </c>
    </row>
    <row r="4558" spans="1:5" x14ac:dyDescent="0.2">
      <c r="A4558" s="271">
        <v>37546</v>
      </c>
      <c r="B4558" s="271" t="s">
        <v>290</v>
      </c>
      <c r="C4558" s="272" t="s">
        <v>6384</v>
      </c>
      <c r="D4558" s="271" t="s">
        <v>1977</v>
      </c>
      <c r="E4558" s="273">
        <v>11590.11</v>
      </c>
    </row>
    <row r="4559" spans="1:5" x14ac:dyDescent="0.2">
      <c r="A4559" s="271">
        <v>37544</v>
      </c>
      <c r="B4559" s="271" t="s">
        <v>290</v>
      </c>
      <c r="C4559" s="272" t="s">
        <v>6385</v>
      </c>
      <c r="D4559" s="271" t="s">
        <v>1977</v>
      </c>
      <c r="E4559" s="273">
        <v>12258.49</v>
      </c>
    </row>
    <row r="4560" spans="1:5" x14ac:dyDescent="0.2">
      <c r="A4560" s="271">
        <v>37545</v>
      </c>
      <c r="B4560" s="271" t="s">
        <v>290</v>
      </c>
      <c r="C4560" s="272" t="s">
        <v>6386</v>
      </c>
      <c r="D4560" s="271" t="s">
        <v>1977</v>
      </c>
      <c r="E4560" s="273">
        <v>14585.96</v>
      </c>
    </row>
    <row r="4561" spans="1:5" x14ac:dyDescent="0.2">
      <c r="A4561" s="271">
        <v>36793</v>
      </c>
      <c r="B4561" s="271" t="s">
        <v>290</v>
      </c>
      <c r="C4561" s="272" t="s">
        <v>6387</v>
      </c>
      <c r="D4561" s="271" t="s">
        <v>1977</v>
      </c>
      <c r="E4561" s="273">
        <v>690.28</v>
      </c>
    </row>
    <row r="4562" spans="1:5" x14ac:dyDescent="0.2">
      <c r="A4562" s="271">
        <v>11769</v>
      </c>
      <c r="B4562" s="271" t="s">
        <v>290</v>
      </c>
      <c r="C4562" s="272" t="s">
        <v>6388</v>
      </c>
      <c r="D4562" s="271" t="s">
        <v>1977</v>
      </c>
      <c r="E4562" s="273">
        <v>305.05</v>
      </c>
    </row>
    <row r="4563" spans="1:5" x14ac:dyDescent="0.2">
      <c r="A4563" s="271">
        <v>11771</v>
      </c>
      <c r="B4563" s="271" t="s">
        <v>290</v>
      </c>
      <c r="C4563" s="272" t="s">
        <v>6389</v>
      </c>
      <c r="D4563" s="271" t="s">
        <v>1977</v>
      </c>
      <c r="E4563" s="273">
        <v>373.65</v>
      </c>
    </row>
    <row r="4564" spans="1:5" x14ac:dyDescent="0.2">
      <c r="A4564" s="271">
        <v>39919</v>
      </c>
      <c r="B4564" s="271" t="s">
        <v>290</v>
      </c>
      <c r="C4564" s="272" t="s">
        <v>6390</v>
      </c>
      <c r="D4564" s="271" t="s">
        <v>1977</v>
      </c>
      <c r="E4564" s="273">
        <v>58014.92</v>
      </c>
    </row>
    <row r="4565" spans="1:5" x14ac:dyDescent="0.2">
      <c r="A4565" s="271">
        <v>38385</v>
      </c>
      <c r="B4565" s="271" t="s">
        <v>290</v>
      </c>
      <c r="C4565" s="272" t="s">
        <v>6391</v>
      </c>
      <c r="D4565" s="271" t="s">
        <v>1977</v>
      </c>
      <c r="E4565" s="273">
        <v>34.71</v>
      </c>
    </row>
    <row r="4566" spans="1:5" x14ac:dyDescent="0.2">
      <c r="A4566" s="271">
        <v>36800</v>
      </c>
      <c r="B4566" s="271" t="s">
        <v>290</v>
      </c>
      <c r="C4566" s="272" t="s">
        <v>6392</v>
      </c>
      <c r="D4566" s="271" t="s">
        <v>1977</v>
      </c>
      <c r="E4566" s="273">
        <v>183.3</v>
      </c>
    </row>
    <row r="4567" spans="1:5" x14ac:dyDescent="0.2">
      <c r="A4567" s="271">
        <v>37587</v>
      </c>
      <c r="B4567" s="271" t="s">
        <v>290</v>
      </c>
      <c r="C4567" s="272" t="s">
        <v>6393</v>
      </c>
      <c r="D4567" s="271" t="s">
        <v>1977</v>
      </c>
      <c r="E4567" s="273">
        <v>402.7</v>
      </c>
    </row>
    <row r="4568" spans="1:5" x14ac:dyDescent="0.2">
      <c r="A4568" s="271">
        <v>11561</v>
      </c>
      <c r="B4568" s="271" t="s">
        <v>290</v>
      </c>
      <c r="C4568" s="272" t="s">
        <v>6394</v>
      </c>
      <c r="D4568" s="271" t="s">
        <v>1977</v>
      </c>
      <c r="E4568" s="273">
        <v>225.57</v>
      </c>
    </row>
    <row r="4569" spans="1:5" x14ac:dyDescent="0.2">
      <c r="A4569" s="271">
        <v>43604</v>
      </c>
      <c r="B4569" s="271" t="s">
        <v>290</v>
      </c>
      <c r="C4569" s="272" t="s">
        <v>6395</v>
      </c>
      <c r="D4569" s="271" t="s">
        <v>1977</v>
      </c>
      <c r="E4569" s="273">
        <v>120.25</v>
      </c>
    </row>
    <row r="4570" spans="1:5" x14ac:dyDescent="0.2">
      <c r="A4570" s="271">
        <v>11560</v>
      </c>
      <c r="B4570" s="271" t="s">
        <v>290</v>
      </c>
      <c r="C4570" s="272" t="s">
        <v>6396</v>
      </c>
      <c r="D4570" s="271" t="s">
        <v>1977</v>
      </c>
      <c r="E4570" s="273">
        <v>174.1</v>
      </c>
    </row>
    <row r="4571" spans="1:5" x14ac:dyDescent="0.2">
      <c r="A4571" s="271">
        <v>11499</v>
      </c>
      <c r="B4571" s="271" t="s">
        <v>290</v>
      </c>
      <c r="C4571" s="272" t="s">
        <v>6397</v>
      </c>
      <c r="D4571" s="271" t="s">
        <v>1977</v>
      </c>
      <c r="E4571" s="273">
        <v>673.84</v>
      </c>
    </row>
    <row r="4572" spans="1:5" x14ac:dyDescent="0.2">
      <c r="A4572" s="271">
        <v>34761</v>
      </c>
      <c r="B4572" s="271" t="s">
        <v>290</v>
      </c>
      <c r="C4572" s="272" t="s">
        <v>6398</v>
      </c>
      <c r="D4572" s="271" t="s">
        <v>1924</v>
      </c>
      <c r="E4572" s="273">
        <v>27.63</v>
      </c>
    </row>
    <row r="4573" spans="1:5" x14ac:dyDescent="0.2">
      <c r="A4573" s="271">
        <v>40924</v>
      </c>
      <c r="B4573" s="271" t="s">
        <v>290</v>
      </c>
      <c r="C4573" s="272" t="s">
        <v>6399</v>
      </c>
      <c r="D4573" s="271" t="s">
        <v>1959</v>
      </c>
      <c r="E4573" s="273">
        <v>4848.49</v>
      </c>
    </row>
    <row r="4574" spans="1:5" x14ac:dyDescent="0.2">
      <c r="A4574" s="271">
        <v>40983</v>
      </c>
      <c r="B4574" s="271" t="s">
        <v>290</v>
      </c>
      <c r="C4574" s="272" t="s">
        <v>6400</v>
      </c>
      <c r="D4574" s="271" t="s">
        <v>1959</v>
      </c>
      <c r="E4574" s="273">
        <v>4501.95</v>
      </c>
    </row>
    <row r="4575" spans="1:5" x14ac:dyDescent="0.2">
      <c r="A4575" s="271">
        <v>44497</v>
      </c>
      <c r="B4575" s="271" t="s">
        <v>290</v>
      </c>
      <c r="C4575" s="272" t="s">
        <v>6401</v>
      </c>
      <c r="D4575" s="271" t="s">
        <v>1924</v>
      </c>
      <c r="E4575" s="273">
        <v>25.65</v>
      </c>
    </row>
    <row r="4576" spans="1:5" x14ac:dyDescent="0.2">
      <c r="A4576" s="271">
        <v>2437</v>
      </c>
      <c r="B4576" s="271" t="s">
        <v>290</v>
      </c>
      <c r="C4576" s="272" t="s">
        <v>6402</v>
      </c>
      <c r="D4576" s="271" t="s">
        <v>1924</v>
      </c>
      <c r="E4576" s="273">
        <v>34.200000000000003</v>
      </c>
    </row>
    <row r="4577" spans="1:5" x14ac:dyDescent="0.2">
      <c r="A4577" s="271">
        <v>40921</v>
      </c>
      <c r="B4577" s="271" t="s">
        <v>290</v>
      </c>
      <c r="C4577" s="272" t="s">
        <v>6403</v>
      </c>
      <c r="D4577" s="271" t="s">
        <v>1959</v>
      </c>
      <c r="E4577" s="273">
        <v>6003.35</v>
      </c>
    </row>
    <row r="4578" spans="1:5" x14ac:dyDescent="0.2">
      <c r="A4578" s="271">
        <v>14252</v>
      </c>
      <c r="B4578" s="271" t="s">
        <v>290</v>
      </c>
      <c r="C4578" s="272" t="s">
        <v>6404</v>
      </c>
      <c r="D4578" s="271" t="s">
        <v>1977</v>
      </c>
      <c r="E4578" s="273">
        <v>3232.02</v>
      </c>
    </row>
    <row r="4579" spans="1:5" x14ac:dyDescent="0.2">
      <c r="A4579" s="271">
        <v>730</v>
      </c>
      <c r="B4579" s="271" t="s">
        <v>290</v>
      </c>
      <c r="C4579" s="272" t="s">
        <v>6405</v>
      </c>
      <c r="D4579" s="271" t="s">
        <v>1977</v>
      </c>
      <c r="E4579" s="273">
        <v>8635.36</v>
      </c>
    </row>
    <row r="4580" spans="1:5" x14ac:dyDescent="0.2">
      <c r="A4580" s="271">
        <v>723</v>
      </c>
      <c r="B4580" s="271" t="s">
        <v>290</v>
      </c>
      <c r="C4580" s="272" t="s">
        <v>6406</v>
      </c>
      <c r="D4580" s="271" t="s">
        <v>1977</v>
      </c>
      <c r="E4580" s="273">
        <v>4292.07</v>
      </c>
    </row>
    <row r="4581" spans="1:5" x14ac:dyDescent="0.2">
      <c r="A4581" s="271">
        <v>36502</v>
      </c>
      <c r="B4581" s="271" t="s">
        <v>290</v>
      </c>
      <c r="C4581" s="272" t="s">
        <v>6407</v>
      </c>
      <c r="D4581" s="271" t="s">
        <v>1977</v>
      </c>
      <c r="E4581" s="273">
        <v>4034.04</v>
      </c>
    </row>
    <row r="4582" spans="1:5" x14ac:dyDescent="0.2">
      <c r="A4582" s="271">
        <v>36503</v>
      </c>
      <c r="B4582" s="271" t="s">
        <v>290</v>
      </c>
      <c r="C4582" s="272" t="s">
        <v>6408</v>
      </c>
      <c r="D4582" s="271" t="s">
        <v>1977</v>
      </c>
      <c r="E4582" s="273">
        <v>4974.45</v>
      </c>
    </row>
    <row r="4583" spans="1:5" x14ac:dyDescent="0.2">
      <c r="A4583" s="271">
        <v>4090</v>
      </c>
      <c r="B4583" s="271" t="s">
        <v>290</v>
      </c>
      <c r="C4583" s="272" t="s">
        <v>6409</v>
      </c>
      <c r="D4583" s="271" t="s">
        <v>1977</v>
      </c>
      <c r="E4583" s="273">
        <v>1365000</v>
      </c>
    </row>
    <row r="4584" spans="1:5" x14ac:dyDescent="0.2">
      <c r="A4584" s="271">
        <v>13227</v>
      </c>
      <c r="B4584" s="271" t="s">
        <v>290</v>
      </c>
      <c r="C4584" s="272" t="s">
        <v>6410</v>
      </c>
      <c r="D4584" s="271" t="s">
        <v>1977</v>
      </c>
      <c r="E4584" s="273">
        <v>1696182.71</v>
      </c>
    </row>
    <row r="4585" spans="1:5" x14ac:dyDescent="0.2">
      <c r="A4585" s="271">
        <v>10597</v>
      </c>
      <c r="B4585" s="271" t="s">
        <v>290</v>
      </c>
      <c r="C4585" s="272" t="s">
        <v>6411</v>
      </c>
      <c r="D4585" s="271" t="s">
        <v>1977</v>
      </c>
      <c r="E4585" s="273">
        <v>1785451.12</v>
      </c>
    </row>
    <row r="4586" spans="1:5" x14ac:dyDescent="0.2">
      <c r="A4586" s="271">
        <v>39628</v>
      </c>
      <c r="B4586" s="271" t="s">
        <v>290</v>
      </c>
      <c r="C4586" s="272" t="s">
        <v>6412</v>
      </c>
      <c r="D4586" s="271" t="s">
        <v>1977</v>
      </c>
      <c r="E4586" s="273"/>
    </row>
    <row r="4587" spans="1:5" x14ac:dyDescent="0.2">
      <c r="A4587" s="271">
        <v>39404</v>
      </c>
      <c r="B4587" s="271" t="s">
        <v>290</v>
      </c>
      <c r="C4587" s="272" t="s">
        <v>6413</v>
      </c>
      <c r="D4587" s="271" t="s">
        <v>1977</v>
      </c>
      <c r="E4587" s="273"/>
    </row>
    <row r="4588" spans="1:5" x14ac:dyDescent="0.2">
      <c r="A4588" s="271">
        <v>39402</v>
      </c>
      <c r="B4588" s="271" t="s">
        <v>290</v>
      </c>
      <c r="C4588" s="272" t="s">
        <v>6414</v>
      </c>
      <c r="D4588" s="271" t="s">
        <v>1977</v>
      </c>
      <c r="E4588" s="273"/>
    </row>
    <row r="4589" spans="1:5" x14ac:dyDescent="0.2">
      <c r="A4589" s="271">
        <v>39403</v>
      </c>
      <c r="B4589" s="271" t="s">
        <v>290</v>
      </c>
      <c r="C4589" s="272" t="s">
        <v>6415</v>
      </c>
      <c r="D4589" s="271" t="s">
        <v>1977</v>
      </c>
      <c r="E4589" s="273"/>
    </row>
    <row r="4590" spans="1:5" x14ac:dyDescent="0.2">
      <c r="A4590" s="271">
        <v>4093</v>
      </c>
      <c r="B4590" s="271" t="s">
        <v>290</v>
      </c>
      <c r="C4590" s="272" t="s">
        <v>6416</v>
      </c>
      <c r="D4590" s="271" t="s">
        <v>1924</v>
      </c>
      <c r="E4590" s="273">
        <v>24.35</v>
      </c>
    </row>
    <row r="4591" spans="1:5" x14ac:dyDescent="0.2">
      <c r="A4591" s="271">
        <v>10512</v>
      </c>
      <c r="B4591" s="271" t="s">
        <v>290</v>
      </c>
      <c r="C4591" s="272" t="s">
        <v>6417</v>
      </c>
      <c r="D4591" s="271" t="s">
        <v>1959</v>
      </c>
      <c r="E4591" s="273">
        <v>4272.8999999999996</v>
      </c>
    </row>
    <row r="4592" spans="1:5" x14ac:dyDescent="0.2">
      <c r="A4592" s="271">
        <v>4243</v>
      </c>
      <c r="B4592" s="271" t="s">
        <v>290</v>
      </c>
      <c r="C4592" s="272" t="s">
        <v>6418</v>
      </c>
      <c r="D4592" s="271" t="s">
        <v>1924</v>
      </c>
      <c r="E4592" s="273">
        <v>27.24</v>
      </c>
    </row>
    <row r="4593" spans="1:5" x14ac:dyDescent="0.2">
      <c r="A4593" s="271">
        <v>20020</v>
      </c>
      <c r="B4593" s="271" t="s">
        <v>290</v>
      </c>
      <c r="C4593" s="272" t="s">
        <v>6419</v>
      </c>
      <c r="D4593" s="271" t="s">
        <v>1924</v>
      </c>
      <c r="E4593" s="273">
        <v>25.31</v>
      </c>
    </row>
    <row r="4594" spans="1:5" x14ac:dyDescent="0.2">
      <c r="A4594" s="271">
        <v>41038</v>
      </c>
      <c r="B4594" s="271" t="s">
        <v>290</v>
      </c>
      <c r="C4594" s="272" t="s">
        <v>6420</v>
      </c>
      <c r="D4594" s="271" t="s">
        <v>1959</v>
      </c>
      <c r="E4594" s="273">
        <v>4440.42</v>
      </c>
    </row>
    <row r="4595" spans="1:5" x14ac:dyDescent="0.2">
      <c r="A4595" s="271">
        <v>4094</v>
      </c>
      <c r="B4595" s="271" t="s">
        <v>290</v>
      </c>
      <c r="C4595" s="272" t="s">
        <v>6421</v>
      </c>
      <c r="D4595" s="271" t="s">
        <v>1924</v>
      </c>
      <c r="E4595" s="273">
        <v>30.27</v>
      </c>
    </row>
    <row r="4596" spans="1:5" x14ac:dyDescent="0.2">
      <c r="A4596" s="271">
        <v>40988</v>
      </c>
      <c r="B4596" s="271" t="s">
        <v>290</v>
      </c>
      <c r="C4596" s="272" t="s">
        <v>6422</v>
      </c>
      <c r="D4596" s="271" t="s">
        <v>1959</v>
      </c>
      <c r="E4596" s="273">
        <v>5314.73</v>
      </c>
    </row>
    <row r="4597" spans="1:5" x14ac:dyDescent="0.2">
      <c r="A4597" s="271">
        <v>4095</v>
      </c>
      <c r="B4597" s="271" t="s">
        <v>290</v>
      </c>
      <c r="C4597" s="272" t="s">
        <v>6423</v>
      </c>
      <c r="D4597" s="271" t="s">
        <v>1924</v>
      </c>
      <c r="E4597" s="273">
        <v>20.27</v>
      </c>
    </row>
    <row r="4598" spans="1:5" x14ac:dyDescent="0.2">
      <c r="A4598" s="271">
        <v>40990</v>
      </c>
      <c r="B4598" s="271" t="s">
        <v>290</v>
      </c>
      <c r="C4598" s="272" t="s">
        <v>6424</v>
      </c>
      <c r="D4598" s="271" t="s">
        <v>1959</v>
      </c>
      <c r="E4598" s="273">
        <v>3559.2</v>
      </c>
    </row>
    <row r="4599" spans="1:5" x14ac:dyDescent="0.2">
      <c r="A4599" s="271">
        <v>4096</v>
      </c>
      <c r="B4599" s="271" t="s">
        <v>290</v>
      </c>
      <c r="C4599" s="272" t="s">
        <v>6425</v>
      </c>
      <c r="D4599" s="271" t="s">
        <v>1924</v>
      </c>
      <c r="E4599" s="273">
        <v>26.39</v>
      </c>
    </row>
    <row r="4600" spans="1:5" x14ac:dyDescent="0.2">
      <c r="A4600" s="271">
        <v>40992</v>
      </c>
      <c r="B4600" s="271" t="s">
        <v>290</v>
      </c>
      <c r="C4600" s="272" t="s">
        <v>6426</v>
      </c>
      <c r="D4600" s="271" t="s">
        <v>1959</v>
      </c>
      <c r="E4600" s="273">
        <v>4633.9799999999996</v>
      </c>
    </row>
    <row r="4601" spans="1:5" x14ac:dyDescent="0.2">
      <c r="A4601" s="271">
        <v>4114</v>
      </c>
      <c r="B4601" s="271" t="s">
        <v>290</v>
      </c>
      <c r="C4601" s="272" t="s">
        <v>6427</v>
      </c>
      <c r="D4601" s="271" t="s">
        <v>1977</v>
      </c>
      <c r="E4601" s="273">
        <v>96.27</v>
      </c>
    </row>
    <row r="4602" spans="1:5" x14ac:dyDescent="0.2">
      <c r="A4602" s="271">
        <v>36797</v>
      </c>
      <c r="B4602" s="271" t="s">
        <v>290</v>
      </c>
      <c r="C4602" s="272" t="s">
        <v>6428</v>
      </c>
      <c r="D4602" s="271" t="s">
        <v>1977</v>
      </c>
      <c r="E4602" s="273">
        <v>85.71</v>
      </c>
    </row>
    <row r="4603" spans="1:5" x14ac:dyDescent="0.2">
      <c r="A4603" s="271">
        <v>4107</v>
      </c>
      <c r="B4603" s="271" t="s">
        <v>290</v>
      </c>
      <c r="C4603" s="272" t="s">
        <v>6429</v>
      </c>
      <c r="D4603" s="271" t="s">
        <v>1977</v>
      </c>
      <c r="E4603" s="273">
        <v>80.819999999999993</v>
      </c>
    </row>
    <row r="4604" spans="1:5" x14ac:dyDescent="0.2">
      <c r="A4604" s="271">
        <v>4102</v>
      </c>
      <c r="B4604" s="271" t="s">
        <v>290</v>
      </c>
      <c r="C4604" s="272" t="s">
        <v>6430</v>
      </c>
      <c r="D4604" s="271" t="s">
        <v>1977</v>
      </c>
      <c r="E4604" s="273">
        <v>98.65</v>
      </c>
    </row>
    <row r="4605" spans="1:5" x14ac:dyDescent="0.2">
      <c r="A4605" s="271">
        <v>36799</v>
      </c>
      <c r="B4605" s="271" t="s">
        <v>290</v>
      </c>
      <c r="C4605" s="272" t="s">
        <v>6431</v>
      </c>
      <c r="D4605" s="271" t="s">
        <v>1977</v>
      </c>
      <c r="E4605" s="273">
        <v>83.19</v>
      </c>
    </row>
    <row r="4606" spans="1:5" x14ac:dyDescent="0.2">
      <c r="A4606" s="271">
        <v>2747</v>
      </c>
      <c r="B4606" s="271" t="s">
        <v>290</v>
      </c>
      <c r="C4606" s="272" t="s">
        <v>6432</v>
      </c>
      <c r="D4606" s="271" t="s">
        <v>2014</v>
      </c>
      <c r="E4606" s="273"/>
    </row>
    <row r="4607" spans="1:5" x14ac:dyDescent="0.2">
      <c r="A4607" s="271">
        <v>21138</v>
      </c>
      <c r="B4607" s="271" t="s">
        <v>290</v>
      </c>
      <c r="C4607" s="272" t="s">
        <v>6433</v>
      </c>
      <c r="D4607" s="271" t="s">
        <v>2014</v>
      </c>
      <c r="E4607" s="273"/>
    </row>
    <row r="4608" spans="1:5" x14ac:dyDescent="0.2">
      <c r="A4608" s="271">
        <v>10826</v>
      </c>
      <c r="B4608" s="271" t="s">
        <v>290</v>
      </c>
      <c r="C4608" s="272" t="s">
        <v>6434</v>
      </c>
      <c r="D4608" s="271" t="s">
        <v>1977</v>
      </c>
      <c r="E4608" s="273">
        <v>90.51</v>
      </c>
    </row>
    <row r="4609" spans="1:5" x14ac:dyDescent="0.2">
      <c r="A4609" s="271">
        <v>365</v>
      </c>
      <c r="B4609" s="271" t="s">
        <v>290</v>
      </c>
      <c r="C4609" s="272" t="s">
        <v>6435</v>
      </c>
      <c r="D4609" s="271" t="s">
        <v>1977</v>
      </c>
      <c r="E4609" s="273">
        <v>56.12</v>
      </c>
    </row>
    <row r="4610" spans="1:5" x14ac:dyDescent="0.2">
      <c r="A4610" s="271">
        <v>38639</v>
      </c>
      <c r="B4610" s="271" t="s">
        <v>290</v>
      </c>
      <c r="C4610" s="272" t="s">
        <v>6436</v>
      </c>
      <c r="D4610" s="271" t="s">
        <v>1977</v>
      </c>
      <c r="E4610" s="273">
        <v>217.24</v>
      </c>
    </row>
    <row r="4611" spans="1:5" x14ac:dyDescent="0.2">
      <c r="A4611" s="271">
        <v>38640</v>
      </c>
      <c r="B4611" s="271" t="s">
        <v>290</v>
      </c>
      <c r="C4611" s="272" t="s">
        <v>6437</v>
      </c>
      <c r="D4611" s="271" t="s">
        <v>1977</v>
      </c>
      <c r="E4611" s="273">
        <v>3.25</v>
      </c>
    </row>
    <row r="4612" spans="1:5" x14ac:dyDescent="0.2">
      <c r="A4612" s="271">
        <v>358</v>
      </c>
      <c r="B4612" s="271" t="s">
        <v>290</v>
      </c>
      <c r="C4612" s="272" t="s">
        <v>6438</v>
      </c>
      <c r="D4612" s="271" t="s">
        <v>1977</v>
      </c>
      <c r="E4612" s="273">
        <v>66.98</v>
      </c>
    </row>
    <row r="4613" spans="1:5" x14ac:dyDescent="0.2">
      <c r="A4613" s="271">
        <v>359</v>
      </c>
      <c r="B4613" s="271" t="s">
        <v>290</v>
      </c>
      <c r="C4613" s="272" t="s">
        <v>6439</v>
      </c>
      <c r="D4613" s="271" t="s">
        <v>1977</v>
      </c>
      <c r="E4613" s="273">
        <v>137.58000000000001</v>
      </c>
    </row>
    <row r="4614" spans="1:5" x14ac:dyDescent="0.2">
      <c r="A4614" s="271">
        <v>38641</v>
      </c>
      <c r="B4614" s="271" t="s">
        <v>290</v>
      </c>
      <c r="C4614" s="272" t="s">
        <v>6440</v>
      </c>
      <c r="D4614" s="271" t="s">
        <v>1977</v>
      </c>
      <c r="E4614" s="273">
        <v>135.77000000000001</v>
      </c>
    </row>
    <row r="4615" spans="1:5" x14ac:dyDescent="0.2">
      <c r="A4615" s="271">
        <v>360</v>
      </c>
      <c r="B4615" s="271" t="s">
        <v>290</v>
      </c>
      <c r="C4615" s="272" t="s">
        <v>6441</v>
      </c>
      <c r="D4615" s="271" t="s">
        <v>1977</v>
      </c>
      <c r="E4615" s="273">
        <v>3.15</v>
      </c>
    </row>
    <row r="4616" spans="1:5" x14ac:dyDescent="0.2">
      <c r="A4616" s="271">
        <v>42430</v>
      </c>
      <c r="B4616" s="271" t="s">
        <v>290</v>
      </c>
      <c r="C4616" s="272" t="s">
        <v>6442</v>
      </c>
      <c r="D4616" s="271" t="s">
        <v>1977</v>
      </c>
      <c r="E4616" s="273"/>
    </row>
    <row r="4617" spans="1:5" x14ac:dyDescent="0.2">
      <c r="A4617" s="271">
        <v>4209</v>
      </c>
      <c r="B4617" s="271" t="s">
        <v>290</v>
      </c>
      <c r="C4617" s="272" t="s">
        <v>6443</v>
      </c>
      <c r="D4617" s="271" t="s">
        <v>1977</v>
      </c>
      <c r="E4617" s="273"/>
    </row>
    <row r="4618" spans="1:5" x14ac:dyDescent="0.2">
      <c r="A4618" s="271">
        <v>4180</v>
      </c>
      <c r="B4618" s="271" t="s">
        <v>290</v>
      </c>
      <c r="C4618" s="272" t="s">
        <v>6444</v>
      </c>
      <c r="D4618" s="271" t="s">
        <v>1977</v>
      </c>
      <c r="E4618" s="273"/>
    </row>
    <row r="4619" spans="1:5" x14ac:dyDescent="0.2">
      <c r="A4619" s="271">
        <v>4179</v>
      </c>
      <c r="B4619" s="271" t="s">
        <v>290</v>
      </c>
      <c r="C4619" s="272" t="s">
        <v>6445</v>
      </c>
      <c r="D4619" s="271" t="s">
        <v>1977</v>
      </c>
      <c r="E4619" s="273"/>
    </row>
    <row r="4620" spans="1:5" x14ac:dyDescent="0.2">
      <c r="A4620" s="271">
        <v>4177</v>
      </c>
      <c r="B4620" s="271" t="s">
        <v>290</v>
      </c>
      <c r="C4620" s="272" t="s">
        <v>6446</v>
      </c>
      <c r="D4620" s="271" t="s">
        <v>1977</v>
      </c>
      <c r="E4620" s="273"/>
    </row>
    <row r="4621" spans="1:5" x14ac:dyDescent="0.2">
      <c r="A4621" s="271">
        <v>4208</v>
      </c>
      <c r="B4621" s="271" t="s">
        <v>290</v>
      </c>
      <c r="C4621" s="272" t="s">
        <v>6447</v>
      </c>
      <c r="D4621" s="271" t="s">
        <v>1977</v>
      </c>
      <c r="E4621" s="273"/>
    </row>
    <row r="4622" spans="1:5" x14ac:dyDescent="0.2">
      <c r="A4622" s="271">
        <v>4181</v>
      </c>
      <c r="B4622" s="271" t="s">
        <v>290</v>
      </c>
      <c r="C4622" s="272" t="s">
        <v>6448</v>
      </c>
      <c r="D4622" s="271" t="s">
        <v>1977</v>
      </c>
      <c r="E4622" s="273"/>
    </row>
    <row r="4623" spans="1:5" x14ac:dyDescent="0.2">
      <c r="A4623" s="271">
        <v>4182</v>
      </c>
      <c r="B4623" s="271" t="s">
        <v>290</v>
      </c>
      <c r="C4623" s="272" t="s">
        <v>6449</v>
      </c>
      <c r="D4623" s="271" t="s">
        <v>1977</v>
      </c>
      <c r="E4623" s="273"/>
    </row>
    <row r="4624" spans="1:5" x14ac:dyDescent="0.2">
      <c r="A4624" s="271">
        <v>4178</v>
      </c>
      <c r="B4624" s="271" t="s">
        <v>290</v>
      </c>
      <c r="C4624" s="272" t="s">
        <v>6450</v>
      </c>
      <c r="D4624" s="271" t="s">
        <v>1977</v>
      </c>
      <c r="E4624" s="273"/>
    </row>
    <row r="4625" spans="1:5" x14ac:dyDescent="0.2">
      <c r="A4625" s="271">
        <v>4183</v>
      </c>
      <c r="B4625" s="271" t="s">
        <v>290</v>
      </c>
      <c r="C4625" s="272" t="s">
        <v>6451</v>
      </c>
      <c r="D4625" s="271" t="s">
        <v>1977</v>
      </c>
      <c r="E4625" s="273"/>
    </row>
    <row r="4626" spans="1:5" x14ac:dyDescent="0.2">
      <c r="A4626" s="271">
        <v>4184</v>
      </c>
      <c r="B4626" s="271" t="s">
        <v>290</v>
      </c>
      <c r="C4626" s="272" t="s">
        <v>6452</v>
      </c>
      <c r="D4626" s="271" t="s">
        <v>1977</v>
      </c>
      <c r="E4626" s="273"/>
    </row>
    <row r="4627" spans="1:5" x14ac:dyDescent="0.2">
      <c r="A4627" s="271">
        <v>4185</v>
      </c>
      <c r="B4627" s="271" t="s">
        <v>290</v>
      </c>
      <c r="C4627" s="272" t="s">
        <v>6453</v>
      </c>
      <c r="D4627" s="271" t="s">
        <v>1977</v>
      </c>
      <c r="E4627" s="273"/>
    </row>
    <row r="4628" spans="1:5" x14ac:dyDescent="0.2">
      <c r="A4628" s="271">
        <v>4205</v>
      </c>
      <c r="B4628" s="271" t="s">
        <v>290</v>
      </c>
      <c r="C4628" s="272" t="s">
        <v>6454</v>
      </c>
      <c r="D4628" s="271" t="s">
        <v>1977</v>
      </c>
      <c r="E4628" s="273"/>
    </row>
    <row r="4629" spans="1:5" x14ac:dyDescent="0.2">
      <c r="A4629" s="271">
        <v>4192</v>
      </c>
      <c r="B4629" s="271" t="s">
        <v>290</v>
      </c>
      <c r="C4629" s="272" t="s">
        <v>6455</v>
      </c>
      <c r="D4629" s="271" t="s">
        <v>1977</v>
      </c>
      <c r="E4629" s="273"/>
    </row>
    <row r="4630" spans="1:5" x14ac:dyDescent="0.2">
      <c r="A4630" s="271">
        <v>4191</v>
      </c>
      <c r="B4630" s="271" t="s">
        <v>290</v>
      </c>
      <c r="C4630" s="272" t="s">
        <v>6456</v>
      </c>
      <c r="D4630" s="271" t="s">
        <v>1977</v>
      </c>
      <c r="E4630" s="273"/>
    </row>
    <row r="4631" spans="1:5" x14ac:dyDescent="0.2">
      <c r="A4631" s="271">
        <v>4206</v>
      </c>
      <c r="B4631" s="271" t="s">
        <v>290</v>
      </c>
      <c r="C4631" s="272" t="s">
        <v>6457</v>
      </c>
      <c r="D4631" s="271" t="s">
        <v>1977</v>
      </c>
      <c r="E4631" s="273"/>
    </row>
    <row r="4632" spans="1:5" x14ac:dyDescent="0.2">
      <c r="A4632" s="271">
        <v>4207</v>
      </c>
      <c r="B4632" s="271" t="s">
        <v>290</v>
      </c>
      <c r="C4632" s="272" t="s">
        <v>6458</v>
      </c>
      <c r="D4632" s="271" t="s">
        <v>1977</v>
      </c>
      <c r="E4632" s="273"/>
    </row>
    <row r="4633" spans="1:5" x14ac:dyDescent="0.2">
      <c r="A4633" s="271">
        <v>4190</v>
      </c>
      <c r="B4633" s="271" t="s">
        <v>290</v>
      </c>
      <c r="C4633" s="272" t="s">
        <v>6459</v>
      </c>
      <c r="D4633" s="271" t="s">
        <v>1977</v>
      </c>
      <c r="E4633" s="273"/>
    </row>
    <row r="4634" spans="1:5" x14ac:dyDescent="0.2">
      <c r="A4634" s="271">
        <v>4188</v>
      </c>
      <c r="B4634" s="271" t="s">
        <v>290</v>
      </c>
      <c r="C4634" s="272" t="s">
        <v>6460</v>
      </c>
      <c r="D4634" s="271" t="s">
        <v>1977</v>
      </c>
      <c r="E4634" s="273"/>
    </row>
    <row r="4635" spans="1:5" x14ac:dyDescent="0.2">
      <c r="A4635" s="271">
        <v>4189</v>
      </c>
      <c r="B4635" s="271" t="s">
        <v>290</v>
      </c>
      <c r="C4635" s="272" t="s">
        <v>6461</v>
      </c>
      <c r="D4635" s="271" t="s">
        <v>1977</v>
      </c>
      <c r="E4635" s="273"/>
    </row>
    <row r="4636" spans="1:5" x14ac:dyDescent="0.2">
      <c r="A4636" s="271">
        <v>4186</v>
      </c>
      <c r="B4636" s="271" t="s">
        <v>290</v>
      </c>
      <c r="C4636" s="272" t="s">
        <v>6462</v>
      </c>
      <c r="D4636" s="271" t="s">
        <v>1977</v>
      </c>
      <c r="E4636" s="273"/>
    </row>
    <row r="4637" spans="1:5" x14ac:dyDescent="0.2">
      <c r="A4637" s="271">
        <v>4197</v>
      </c>
      <c r="B4637" s="271" t="s">
        <v>290</v>
      </c>
      <c r="C4637" s="272" t="s">
        <v>6463</v>
      </c>
      <c r="D4637" s="271" t="s">
        <v>1977</v>
      </c>
      <c r="E4637" s="273"/>
    </row>
    <row r="4638" spans="1:5" x14ac:dyDescent="0.2">
      <c r="A4638" s="271">
        <v>4194</v>
      </c>
      <c r="B4638" s="271" t="s">
        <v>290</v>
      </c>
      <c r="C4638" s="272" t="s">
        <v>6464</v>
      </c>
      <c r="D4638" s="271" t="s">
        <v>1977</v>
      </c>
      <c r="E4638" s="273"/>
    </row>
    <row r="4639" spans="1:5" x14ac:dyDescent="0.2">
      <c r="A4639" s="271">
        <v>4193</v>
      </c>
      <c r="B4639" s="271" t="s">
        <v>290</v>
      </c>
      <c r="C4639" s="272" t="s">
        <v>6465</v>
      </c>
      <c r="D4639" s="271" t="s">
        <v>1977</v>
      </c>
      <c r="E4639" s="273"/>
    </row>
    <row r="4640" spans="1:5" x14ac:dyDescent="0.2">
      <c r="A4640" s="271">
        <v>4204</v>
      </c>
      <c r="B4640" s="271" t="s">
        <v>290</v>
      </c>
      <c r="C4640" s="272" t="s">
        <v>6466</v>
      </c>
      <c r="D4640" s="271" t="s">
        <v>1977</v>
      </c>
      <c r="E4640" s="273"/>
    </row>
    <row r="4641" spans="1:5" x14ac:dyDescent="0.2">
      <c r="A4641" s="271">
        <v>4202</v>
      </c>
      <c r="B4641" s="271" t="s">
        <v>290</v>
      </c>
      <c r="C4641" s="272" t="s">
        <v>6467</v>
      </c>
      <c r="D4641" s="271" t="s">
        <v>1977</v>
      </c>
      <c r="E4641" s="273"/>
    </row>
    <row r="4642" spans="1:5" x14ac:dyDescent="0.2">
      <c r="A4642" s="271">
        <v>4203</v>
      </c>
      <c r="B4642" s="271" t="s">
        <v>290</v>
      </c>
      <c r="C4642" s="272" t="s">
        <v>6468</v>
      </c>
      <c r="D4642" s="271" t="s">
        <v>1977</v>
      </c>
      <c r="E4642" s="273"/>
    </row>
    <row r="4643" spans="1:5" x14ac:dyDescent="0.2">
      <c r="A4643" s="271">
        <v>4187</v>
      </c>
      <c r="B4643" s="271" t="s">
        <v>290</v>
      </c>
      <c r="C4643" s="272" t="s">
        <v>6469</v>
      </c>
      <c r="D4643" s="271" t="s">
        <v>1977</v>
      </c>
      <c r="E4643" s="273"/>
    </row>
    <row r="4644" spans="1:5" x14ac:dyDescent="0.2">
      <c r="A4644" s="271">
        <v>40368</v>
      </c>
      <c r="B4644" s="271" t="s">
        <v>290</v>
      </c>
      <c r="C4644" s="272" t="s">
        <v>6470</v>
      </c>
      <c r="D4644" s="271" t="s">
        <v>1977</v>
      </c>
      <c r="E4644" s="273">
        <v>44.97</v>
      </c>
    </row>
    <row r="4645" spans="1:5" x14ac:dyDescent="0.2">
      <c r="A4645" s="271">
        <v>40365</v>
      </c>
      <c r="B4645" s="271" t="s">
        <v>290</v>
      </c>
      <c r="C4645" s="272" t="s">
        <v>6471</v>
      </c>
      <c r="D4645" s="271" t="s">
        <v>1977</v>
      </c>
      <c r="E4645" s="273">
        <v>30.34</v>
      </c>
    </row>
    <row r="4646" spans="1:5" x14ac:dyDescent="0.2">
      <c r="A4646" s="271">
        <v>40362</v>
      </c>
      <c r="B4646" s="271" t="s">
        <v>290</v>
      </c>
      <c r="C4646" s="272" t="s">
        <v>6472</v>
      </c>
      <c r="D4646" s="271" t="s">
        <v>1977</v>
      </c>
      <c r="E4646" s="273">
        <v>20.09</v>
      </c>
    </row>
    <row r="4647" spans="1:5" x14ac:dyDescent="0.2">
      <c r="A4647" s="271">
        <v>40356</v>
      </c>
      <c r="B4647" s="271" t="s">
        <v>290</v>
      </c>
      <c r="C4647" s="272" t="s">
        <v>6473</v>
      </c>
      <c r="D4647" s="271" t="s">
        <v>1977</v>
      </c>
      <c r="E4647" s="273">
        <v>10.36</v>
      </c>
    </row>
    <row r="4648" spans="1:5" x14ac:dyDescent="0.2">
      <c r="A4648" s="271">
        <v>40374</v>
      </c>
      <c r="B4648" s="271" t="s">
        <v>290</v>
      </c>
      <c r="C4648" s="272" t="s">
        <v>6474</v>
      </c>
      <c r="D4648" s="271" t="s">
        <v>1977</v>
      </c>
      <c r="E4648" s="273">
        <v>117.54</v>
      </c>
    </row>
    <row r="4649" spans="1:5" x14ac:dyDescent="0.2">
      <c r="A4649" s="271">
        <v>40371</v>
      </c>
      <c r="B4649" s="271" t="s">
        <v>290</v>
      </c>
      <c r="C4649" s="272" t="s">
        <v>6475</v>
      </c>
      <c r="D4649" s="271" t="s">
        <v>1977</v>
      </c>
      <c r="E4649" s="273">
        <v>73.989999999999995</v>
      </c>
    </row>
    <row r="4650" spans="1:5" x14ac:dyDescent="0.2">
      <c r="A4650" s="271">
        <v>40359</v>
      </c>
      <c r="B4650" s="271" t="s">
        <v>290</v>
      </c>
      <c r="C4650" s="272" t="s">
        <v>6476</v>
      </c>
      <c r="D4650" s="271" t="s">
        <v>1977</v>
      </c>
      <c r="E4650" s="273">
        <v>13.39</v>
      </c>
    </row>
    <row r="4651" spans="1:5" x14ac:dyDescent="0.2">
      <c r="A4651" s="271">
        <v>45201</v>
      </c>
      <c r="B4651" s="271" t="s">
        <v>290</v>
      </c>
      <c r="C4651" s="272" t="s">
        <v>6477</v>
      </c>
      <c r="D4651" s="271" t="s">
        <v>1977</v>
      </c>
      <c r="E4651" s="273">
        <v>56.34</v>
      </c>
    </row>
    <row r="4652" spans="1:5" x14ac:dyDescent="0.2">
      <c r="A4652" s="271">
        <v>7595</v>
      </c>
      <c r="B4652" s="271" t="s">
        <v>290</v>
      </c>
      <c r="C4652" s="272" t="s">
        <v>6478</v>
      </c>
      <c r="D4652" s="271" t="s">
        <v>1924</v>
      </c>
      <c r="E4652" s="273">
        <v>18.82</v>
      </c>
    </row>
    <row r="4653" spans="1:5" x14ac:dyDescent="0.2">
      <c r="A4653" s="271">
        <v>41094</v>
      </c>
      <c r="B4653" s="271" t="s">
        <v>290</v>
      </c>
      <c r="C4653" s="272" t="s">
        <v>6479</v>
      </c>
      <c r="D4653" s="271" t="s">
        <v>1959</v>
      </c>
      <c r="E4653" s="273">
        <v>3306.02</v>
      </c>
    </row>
    <row r="4654" spans="1:5" x14ac:dyDescent="0.2">
      <c r="A4654" s="271">
        <v>39609</v>
      </c>
      <c r="B4654" s="271" t="s">
        <v>290</v>
      </c>
      <c r="C4654" s="272" t="s">
        <v>6480</v>
      </c>
      <c r="D4654" s="271" t="s">
        <v>1977</v>
      </c>
      <c r="E4654" s="273"/>
    </row>
    <row r="4655" spans="1:5" x14ac:dyDescent="0.2">
      <c r="A4655" s="271">
        <v>39610</v>
      </c>
      <c r="B4655" s="271" t="s">
        <v>290</v>
      </c>
      <c r="C4655" s="272" t="s">
        <v>6481</v>
      </c>
      <c r="D4655" s="271" t="s">
        <v>1977</v>
      </c>
      <c r="E4655" s="273"/>
    </row>
    <row r="4656" spans="1:5" x14ac:dyDescent="0.2">
      <c r="A4656" s="271">
        <v>39611</v>
      </c>
      <c r="B4656" s="271" t="s">
        <v>290</v>
      </c>
      <c r="C4656" s="272" t="s">
        <v>6482</v>
      </c>
      <c r="D4656" s="271" t="s">
        <v>1977</v>
      </c>
      <c r="E4656" s="273"/>
    </row>
    <row r="4657" spans="1:5" x14ac:dyDescent="0.2">
      <c r="A4657" s="271">
        <v>39612</v>
      </c>
      <c r="B4657" s="271" t="s">
        <v>290</v>
      </c>
      <c r="C4657" s="272" t="s">
        <v>6483</v>
      </c>
      <c r="D4657" s="271" t="s">
        <v>1977</v>
      </c>
      <c r="E4657" s="273"/>
    </row>
    <row r="4658" spans="1:5" x14ac:dyDescent="0.2">
      <c r="A4658" s="271">
        <v>39608</v>
      </c>
      <c r="B4658" s="271" t="s">
        <v>290</v>
      </c>
      <c r="C4658" s="272" t="s">
        <v>6484</v>
      </c>
      <c r="D4658" s="271" t="s">
        <v>1977</v>
      </c>
      <c r="E4658" s="273"/>
    </row>
    <row r="4659" spans="1:5" x14ac:dyDescent="0.2">
      <c r="A4659" s="271">
        <v>38175</v>
      </c>
      <c r="B4659" s="271" t="s">
        <v>290</v>
      </c>
      <c r="C4659" s="272" t="s">
        <v>6485</v>
      </c>
      <c r="D4659" s="271" t="s">
        <v>1977</v>
      </c>
      <c r="E4659" s="273">
        <v>4.5199999999999996</v>
      </c>
    </row>
    <row r="4660" spans="1:5" x14ac:dyDescent="0.2">
      <c r="A4660" s="271">
        <v>38176</v>
      </c>
      <c r="B4660" s="271" t="s">
        <v>290</v>
      </c>
      <c r="C4660" s="272" t="s">
        <v>6486</v>
      </c>
      <c r="D4660" s="271" t="s">
        <v>1977</v>
      </c>
      <c r="E4660" s="273">
        <v>13.3</v>
      </c>
    </row>
    <row r="4661" spans="1:5" x14ac:dyDescent="0.2">
      <c r="A4661" s="271">
        <v>36152</v>
      </c>
      <c r="B4661" s="271" t="s">
        <v>290</v>
      </c>
      <c r="C4661" s="272" t="s">
        <v>6487</v>
      </c>
      <c r="D4661" s="271" t="s">
        <v>1977</v>
      </c>
      <c r="E4661" s="273">
        <v>5.0599999999999996</v>
      </c>
    </row>
    <row r="4662" spans="1:5" x14ac:dyDescent="0.2">
      <c r="A4662" s="271">
        <v>45212</v>
      </c>
      <c r="B4662" s="271" t="s">
        <v>290</v>
      </c>
      <c r="C4662" s="272" t="s">
        <v>6488</v>
      </c>
      <c r="D4662" s="271" t="s">
        <v>1977</v>
      </c>
      <c r="E4662" s="273">
        <v>50.72</v>
      </c>
    </row>
    <row r="4663" spans="1:5" x14ac:dyDescent="0.2">
      <c r="A4663" s="271">
        <v>4221</v>
      </c>
      <c r="B4663" s="271" t="s">
        <v>290</v>
      </c>
      <c r="C4663" s="272" t="s">
        <v>6489</v>
      </c>
      <c r="D4663" s="271" t="s">
        <v>2092</v>
      </c>
      <c r="E4663" s="273">
        <v>5.95</v>
      </c>
    </row>
    <row r="4664" spans="1:5" x14ac:dyDescent="0.2">
      <c r="A4664" s="271">
        <v>4227</v>
      </c>
      <c r="B4664" s="271" t="s">
        <v>290</v>
      </c>
      <c r="C4664" s="272" t="s">
        <v>6490</v>
      </c>
      <c r="D4664" s="271" t="s">
        <v>2092</v>
      </c>
      <c r="E4664" s="273">
        <v>27.74</v>
      </c>
    </row>
    <row r="4665" spans="1:5" x14ac:dyDescent="0.2">
      <c r="A4665" s="271">
        <v>38170</v>
      </c>
      <c r="B4665" s="271" t="s">
        <v>290</v>
      </c>
      <c r="C4665" s="272" t="s">
        <v>6491</v>
      </c>
      <c r="D4665" s="271" t="s">
        <v>1977</v>
      </c>
      <c r="E4665" s="273">
        <v>19.77</v>
      </c>
    </row>
    <row r="4666" spans="1:5" x14ac:dyDescent="0.2">
      <c r="A4666" s="271">
        <v>4252</v>
      </c>
      <c r="B4666" s="271" t="s">
        <v>290</v>
      </c>
      <c r="C4666" s="272" t="s">
        <v>6492</v>
      </c>
      <c r="D4666" s="271" t="s">
        <v>1924</v>
      </c>
      <c r="E4666" s="273">
        <v>29.17</v>
      </c>
    </row>
    <row r="4667" spans="1:5" x14ac:dyDescent="0.2">
      <c r="A4667" s="271">
        <v>40980</v>
      </c>
      <c r="B4667" s="271" t="s">
        <v>290</v>
      </c>
      <c r="C4667" s="272" t="s">
        <v>6493</v>
      </c>
      <c r="D4667" s="271" t="s">
        <v>1959</v>
      </c>
      <c r="E4667" s="273">
        <v>5121.29</v>
      </c>
    </row>
    <row r="4668" spans="1:5" x14ac:dyDescent="0.2">
      <c r="A4668" s="271">
        <v>41031</v>
      </c>
      <c r="B4668" s="271" t="s">
        <v>290</v>
      </c>
      <c r="C4668" s="272" t="s">
        <v>6494</v>
      </c>
      <c r="D4668" s="271" t="s">
        <v>1959</v>
      </c>
      <c r="E4668" s="273">
        <v>4779.3999999999996</v>
      </c>
    </row>
    <row r="4669" spans="1:5" x14ac:dyDescent="0.2">
      <c r="A4669" s="271">
        <v>37666</v>
      </c>
      <c r="B4669" s="271" t="s">
        <v>290</v>
      </c>
      <c r="C4669" s="272" t="s">
        <v>6495</v>
      </c>
      <c r="D4669" s="271" t="s">
        <v>1924</v>
      </c>
      <c r="E4669" s="273">
        <v>23.27</v>
      </c>
    </row>
    <row r="4670" spans="1:5" x14ac:dyDescent="0.2">
      <c r="A4670" s="271">
        <v>40986</v>
      </c>
      <c r="B4670" s="271" t="s">
        <v>290</v>
      </c>
      <c r="C4670" s="272" t="s">
        <v>6496</v>
      </c>
      <c r="D4670" s="271" t="s">
        <v>1959</v>
      </c>
      <c r="E4670" s="273">
        <v>4084.64</v>
      </c>
    </row>
    <row r="4671" spans="1:5" x14ac:dyDescent="0.2">
      <c r="A4671" s="271">
        <v>4250</v>
      </c>
      <c r="B4671" s="271" t="s">
        <v>290</v>
      </c>
      <c r="C4671" s="272" t="s">
        <v>6497</v>
      </c>
      <c r="D4671" s="271" t="s">
        <v>1924</v>
      </c>
      <c r="E4671" s="273">
        <v>16.54</v>
      </c>
    </row>
    <row r="4672" spans="1:5" x14ac:dyDescent="0.2">
      <c r="A4672" s="271">
        <v>40978</v>
      </c>
      <c r="B4672" s="271" t="s">
        <v>290</v>
      </c>
      <c r="C4672" s="272" t="s">
        <v>6498</v>
      </c>
      <c r="D4672" s="271" t="s">
        <v>1959</v>
      </c>
      <c r="E4672" s="273">
        <v>2903.89</v>
      </c>
    </row>
    <row r="4673" spans="1:5" x14ac:dyDescent="0.2">
      <c r="A4673" s="271">
        <v>44501</v>
      </c>
      <c r="B4673" s="271" t="s">
        <v>290</v>
      </c>
      <c r="C4673" s="272" t="s">
        <v>6499</v>
      </c>
      <c r="D4673" s="271" t="s">
        <v>1924</v>
      </c>
      <c r="E4673" s="273">
        <v>27.24</v>
      </c>
    </row>
    <row r="4674" spans="1:5" x14ac:dyDescent="0.2">
      <c r="A4674" s="271">
        <v>41043</v>
      </c>
      <c r="B4674" s="271" t="s">
        <v>290</v>
      </c>
      <c r="C4674" s="272" t="s">
        <v>6500</v>
      </c>
      <c r="D4674" s="271" t="s">
        <v>1959</v>
      </c>
      <c r="E4674" s="273">
        <v>4779.3999999999996</v>
      </c>
    </row>
    <row r="4675" spans="1:5" x14ac:dyDescent="0.2">
      <c r="A4675" s="271">
        <v>4234</v>
      </c>
      <c r="B4675" s="271" t="s">
        <v>290</v>
      </c>
      <c r="C4675" s="272" t="s">
        <v>6501</v>
      </c>
      <c r="D4675" s="271" t="s">
        <v>1924</v>
      </c>
      <c r="E4675" s="273">
        <v>29.84</v>
      </c>
    </row>
    <row r="4676" spans="1:5" x14ac:dyDescent="0.2">
      <c r="A4676" s="271">
        <v>40987</v>
      </c>
      <c r="B4676" s="271" t="s">
        <v>290</v>
      </c>
      <c r="C4676" s="272" t="s">
        <v>6502</v>
      </c>
      <c r="D4676" s="271" t="s">
        <v>1959</v>
      </c>
      <c r="E4676" s="273">
        <v>5235.54</v>
      </c>
    </row>
    <row r="4677" spans="1:5" x14ac:dyDescent="0.2">
      <c r="A4677" s="271">
        <v>4253</v>
      </c>
      <c r="B4677" s="271" t="s">
        <v>290</v>
      </c>
      <c r="C4677" s="272" t="s">
        <v>6503</v>
      </c>
      <c r="D4677" s="271" t="s">
        <v>1924</v>
      </c>
      <c r="E4677" s="273">
        <v>22.66</v>
      </c>
    </row>
    <row r="4678" spans="1:5" x14ac:dyDescent="0.2">
      <c r="A4678" s="271">
        <v>40981</v>
      </c>
      <c r="B4678" s="271" t="s">
        <v>290</v>
      </c>
      <c r="C4678" s="272" t="s">
        <v>6504</v>
      </c>
      <c r="D4678" s="271" t="s">
        <v>1959</v>
      </c>
      <c r="E4678" s="273">
        <v>3978.24</v>
      </c>
    </row>
    <row r="4679" spans="1:5" x14ac:dyDescent="0.2">
      <c r="A4679" s="271">
        <v>4254</v>
      </c>
      <c r="B4679" s="271" t="s">
        <v>290</v>
      </c>
      <c r="C4679" s="272" t="s">
        <v>6505</v>
      </c>
      <c r="D4679" s="271" t="s">
        <v>1924</v>
      </c>
      <c r="E4679" s="273">
        <v>39.82</v>
      </c>
    </row>
    <row r="4680" spans="1:5" x14ac:dyDescent="0.2">
      <c r="A4680" s="271">
        <v>41036</v>
      </c>
      <c r="B4680" s="271" t="s">
        <v>290</v>
      </c>
      <c r="C4680" s="272" t="s">
        <v>6506</v>
      </c>
      <c r="D4680" s="271" t="s">
        <v>1959</v>
      </c>
      <c r="E4680" s="273">
        <v>6986.95</v>
      </c>
    </row>
    <row r="4681" spans="1:5" x14ac:dyDescent="0.2">
      <c r="A4681" s="271">
        <v>4251</v>
      </c>
      <c r="B4681" s="271" t="s">
        <v>290</v>
      </c>
      <c r="C4681" s="272" t="s">
        <v>6507</v>
      </c>
      <c r="D4681" s="271" t="s">
        <v>1924</v>
      </c>
      <c r="E4681" s="273">
        <v>17.71</v>
      </c>
    </row>
    <row r="4682" spans="1:5" x14ac:dyDescent="0.2">
      <c r="A4682" s="271">
        <v>40979</v>
      </c>
      <c r="B4682" s="271" t="s">
        <v>290</v>
      </c>
      <c r="C4682" s="272" t="s">
        <v>6508</v>
      </c>
      <c r="D4682" s="271" t="s">
        <v>1959</v>
      </c>
      <c r="E4682" s="273">
        <v>3108.86</v>
      </c>
    </row>
    <row r="4683" spans="1:5" x14ac:dyDescent="0.2">
      <c r="A4683" s="271">
        <v>4230</v>
      </c>
      <c r="B4683" s="271" t="s">
        <v>290</v>
      </c>
      <c r="C4683" s="272" t="s">
        <v>6509</v>
      </c>
      <c r="D4683" s="271" t="s">
        <v>1924</v>
      </c>
      <c r="E4683" s="273">
        <v>31.12</v>
      </c>
    </row>
    <row r="4684" spans="1:5" x14ac:dyDescent="0.2">
      <c r="A4684" s="271">
        <v>40998</v>
      </c>
      <c r="B4684" s="271" t="s">
        <v>290</v>
      </c>
      <c r="C4684" s="272" t="s">
        <v>6510</v>
      </c>
      <c r="D4684" s="271" t="s">
        <v>1959</v>
      </c>
      <c r="E4684" s="273">
        <v>5460.3</v>
      </c>
    </row>
    <row r="4685" spans="1:5" x14ac:dyDescent="0.2">
      <c r="A4685" s="271">
        <v>4257</v>
      </c>
      <c r="B4685" s="271" t="s">
        <v>290</v>
      </c>
      <c r="C4685" s="272" t="s">
        <v>6511</v>
      </c>
      <c r="D4685" s="271" t="s">
        <v>1924</v>
      </c>
      <c r="E4685" s="273">
        <v>20.36</v>
      </c>
    </row>
    <row r="4686" spans="1:5" x14ac:dyDescent="0.2">
      <c r="A4686" s="271">
        <v>40982</v>
      </c>
      <c r="B4686" s="271" t="s">
        <v>290</v>
      </c>
      <c r="C4686" s="272" t="s">
        <v>6512</v>
      </c>
      <c r="D4686" s="271" t="s">
        <v>1959</v>
      </c>
      <c r="E4686" s="273">
        <v>3574.34</v>
      </c>
    </row>
    <row r="4687" spans="1:5" x14ac:dyDescent="0.2">
      <c r="A4687" s="271">
        <v>4240</v>
      </c>
      <c r="B4687" s="271" t="s">
        <v>290</v>
      </c>
      <c r="C4687" s="272" t="s">
        <v>6513</v>
      </c>
      <c r="D4687" s="271" t="s">
        <v>1924</v>
      </c>
      <c r="E4687" s="273">
        <v>36.409999999999997</v>
      </c>
    </row>
    <row r="4688" spans="1:5" x14ac:dyDescent="0.2">
      <c r="A4688" s="271">
        <v>41026</v>
      </c>
      <c r="B4688" s="271" t="s">
        <v>290</v>
      </c>
      <c r="C4688" s="272" t="s">
        <v>6514</v>
      </c>
      <c r="D4688" s="271" t="s">
        <v>1959</v>
      </c>
      <c r="E4688" s="273">
        <v>6389.17</v>
      </c>
    </row>
    <row r="4689" spans="1:5" x14ac:dyDescent="0.2">
      <c r="A4689" s="271">
        <v>4239</v>
      </c>
      <c r="B4689" s="271" t="s">
        <v>290</v>
      </c>
      <c r="C4689" s="272" t="s">
        <v>6515</v>
      </c>
      <c r="D4689" s="271" t="s">
        <v>1924</v>
      </c>
      <c r="E4689" s="273">
        <v>36.409999999999997</v>
      </c>
    </row>
    <row r="4690" spans="1:5" x14ac:dyDescent="0.2">
      <c r="A4690" s="271">
        <v>41024</v>
      </c>
      <c r="B4690" s="271" t="s">
        <v>290</v>
      </c>
      <c r="C4690" s="272" t="s">
        <v>6516</v>
      </c>
      <c r="D4690" s="271" t="s">
        <v>1959</v>
      </c>
      <c r="E4690" s="273">
        <v>6389.17</v>
      </c>
    </row>
    <row r="4691" spans="1:5" x14ac:dyDescent="0.2">
      <c r="A4691" s="271">
        <v>4248</v>
      </c>
      <c r="B4691" s="271" t="s">
        <v>290</v>
      </c>
      <c r="C4691" s="272" t="s">
        <v>6517</v>
      </c>
      <c r="D4691" s="271" t="s">
        <v>1924</v>
      </c>
      <c r="E4691" s="273">
        <v>27.24</v>
      </c>
    </row>
    <row r="4692" spans="1:5" x14ac:dyDescent="0.2">
      <c r="A4692" s="271">
        <v>41033</v>
      </c>
      <c r="B4692" s="271" t="s">
        <v>290</v>
      </c>
      <c r="C4692" s="272" t="s">
        <v>6518</v>
      </c>
      <c r="D4692" s="271" t="s">
        <v>1959</v>
      </c>
      <c r="E4692" s="273">
        <v>4779.3999999999996</v>
      </c>
    </row>
    <row r="4693" spans="1:5" x14ac:dyDescent="0.2">
      <c r="A4693" s="271">
        <v>44500</v>
      </c>
      <c r="B4693" s="271" t="s">
        <v>290</v>
      </c>
      <c r="C4693" s="272" t="s">
        <v>6519</v>
      </c>
      <c r="D4693" s="271" t="s">
        <v>1924</v>
      </c>
      <c r="E4693" s="273">
        <v>27.24</v>
      </c>
    </row>
    <row r="4694" spans="1:5" x14ac:dyDescent="0.2">
      <c r="A4694" s="271">
        <v>41040</v>
      </c>
      <c r="B4694" s="271" t="s">
        <v>290</v>
      </c>
      <c r="C4694" s="272" t="s">
        <v>6520</v>
      </c>
      <c r="D4694" s="271" t="s">
        <v>1959</v>
      </c>
      <c r="E4694" s="273">
        <v>4779.3999999999996</v>
      </c>
    </row>
    <row r="4695" spans="1:5" x14ac:dyDescent="0.2">
      <c r="A4695" s="271">
        <v>4238</v>
      </c>
      <c r="B4695" s="271" t="s">
        <v>290</v>
      </c>
      <c r="C4695" s="272" t="s">
        <v>6521</v>
      </c>
      <c r="D4695" s="271" t="s">
        <v>1924</v>
      </c>
      <c r="E4695" s="273">
        <v>22.29</v>
      </c>
    </row>
    <row r="4696" spans="1:5" x14ac:dyDescent="0.2">
      <c r="A4696" s="271">
        <v>41012</v>
      </c>
      <c r="B4696" s="271" t="s">
        <v>290</v>
      </c>
      <c r="C4696" s="272" t="s">
        <v>6522</v>
      </c>
      <c r="D4696" s="271" t="s">
        <v>1959</v>
      </c>
      <c r="E4696" s="273">
        <v>3911.73</v>
      </c>
    </row>
    <row r="4697" spans="1:5" x14ac:dyDescent="0.2">
      <c r="A4697" s="271">
        <v>4233</v>
      </c>
      <c r="B4697" s="271" t="s">
        <v>290</v>
      </c>
      <c r="C4697" s="272" t="s">
        <v>6523</v>
      </c>
      <c r="D4697" s="271" t="s">
        <v>1924</v>
      </c>
      <c r="E4697" s="273">
        <v>36.409999999999997</v>
      </c>
    </row>
    <row r="4698" spans="1:5" x14ac:dyDescent="0.2">
      <c r="A4698" s="271">
        <v>41001</v>
      </c>
      <c r="B4698" s="271" t="s">
        <v>290</v>
      </c>
      <c r="C4698" s="272" t="s">
        <v>6524</v>
      </c>
      <c r="D4698" s="271" t="s">
        <v>1959</v>
      </c>
      <c r="E4698" s="273">
        <v>6389.17</v>
      </c>
    </row>
    <row r="4699" spans="1:5" x14ac:dyDescent="0.2">
      <c r="A4699" s="271">
        <v>2</v>
      </c>
      <c r="B4699" s="271" t="s">
        <v>290</v>
      </c>
      <c r="C4699" s="272" t="s">
        <v>6525</v>
      </c>
      <c r="D4699" s="271" t="s">
        <v>1980</v>
      </c>
      <c r="E4699" s="273">
        <v>20.82</v>
      </c>
    </row>
    <row r="4700" spans="1:5" x14ac:dyDescent="0.2">
      <c r="A4700" s="271">
        <v>14221</v>
      </c>
      <c r="B4700" s="271" t="s">
        <v>290</v>
      </c>
      <c r="C4700" s="272" t="s">
        <v>6526</v>
      </c>
      <c r="D4700" s="271" t="s">
        <v>1977</v>
      </c>
      <c r="E4700" s="273">
        <v>652994.97</v>
      </c>
    </row>
    <row r="4701" spans="1:5" x14ac:dyDescent="0.2">
      <c r="A4701" s="271">
        <v>36517</v>
      </c>
      <c r="B4701" s="271" t="s">
        <v>290</v>
      </c>
      <c r="C4701" s="272" t="s">
        <v>6527</v>
      </c>
      <c r="D4701" s="271" t="s">
        <v>1977</v>
      </c>
      <c r="E4701" s="273">
        <v>629370</v>
      </c>
    </row>
    <row r="4702" spans="1:5" x14ac:dyDescent="0.2">
      <c r="A4702" s="271">
        <v>4262</v>
      </c>
      <c r="B4702" s="271" t="s">
        <v>290</v>
      </c>
      <c r="C4702" s="272" t="s">
        <v>3353</v>
      </c>
      <c r="D4702" s="271" t="s">
        <v>1977</v>
      </c>
      <c r="E4702" s="273">
        <v>708750</v>
      </c>
    </row>
    <row r="4703" spans="1:5" x14ac:dyDescent="0.2">
      <c r="A4703" s="271">
        <v>4263</v>
      </c>
      <c r="B4703" s="271" t="s">
        <v>290</v>
      </c>
      <c r="C4703" s="272" t="s">
        <v>6528</v>
      </c>
      <c r="D4703" s="271" t="s">
        <v>1977</v>
      </c>
      <c r="E4703" s="273">
        <v>982799.95</v>
      </c>
    </row>
    <row r="4704" spans="1:5" x14ac:dyDescent="0.2">
      <c r="A4704" s="271">
        <v>36518</v>
      </c>
      <c r="B4704" s="271" t="s">
        <v>290</v>
      </c>
      <c r="C4704" s="272" t="s">
        <v>6529</v>
      </c>
      <c r="D4704" s="271" t="s">
        <v>1977</v>
      </c>
      <c r="E4704" s="273">
        <v>1118879.95</v>
      </c>
    </row>
    <row r="4705" spans="1:5" x14ac:dyDescent="0.2">
      <c r="A4705" s="271">
        <v>38402</v>
      </c>
      <c r="B4705" s="271" t="s">
        <v>290</v>
      </c>
      <c r="C4705" s="272" t="s">
        <v>6530</v>
      </c>
      <c r="D4705" s="271" t="s">
        <v>1977</v>
      </c>
      <c r="E4705" s="273">
        <v>52.45</v>
      </c>
    </row>
    <row r="4706" spans="1:5" x14ac:dyDescent="0.2">
      <c r="A4706" s="271">
        <v>45234</v>
      </c>
      <c r="B4706" s="271" t="s">
        <v>290</v>
      </c>
      <c r="C4706" s="272" t="s">
        <v>6531</v>
      </c>
      <c r="D4706" s="271" t="s">
        <v>1977</v>
      </c>
      <c r="E4706" s="273">
        <v>38.32</v>
      </c>
    </row>
    <row r="4707" spans="1:5" x14ac:dyDescent="0.2">
      <c r="A4707" s="271">
        <v>3412</v>
      </c>
      <c r="B4707" s="271" t="s">
        <v>290</v>
      </c>
      <c r="C4707" s="272" t="s">
        <v>6532</v>
      </c>
      <c r="D4707" s="271" t="s">
        <v>2012</v>
      </c>
      <c r="E4707" s="273">
        <v>16.5</v>
      </c>
    </row>
    <row r="4708" spans="1:5" x14ac:dyDescent="0.2">
      <c r="A4708" s="271">
        <v>3413</v>
      </c>
      <c r="B4708" s="271" t="s">
        <v>290</v>
      </c>
      <c r="C4708" s="272" t="s">
        <v>6533</v>
      </c>
      <c r="D4708" s="271" t="s">
        <v>2012</v>
      </c>
      <c r="E4708" s="273">
        <v>37.159999999999997</v>
      </c>
    </row>
    <row r="4709" spans="1:5" x14ac:dyDescent="0.2">
      <c r="A4709" s="271">
        <v>39744</v>
      </c>
      <c r="B4709" s="271" t="s">
        <v>290</v>
      </c>
      <c r="C4709" s="272" t="s">
        <v>6534</v>
      </c>
      <c r="D4709" s="271" t="s">
        <v>2012</v>
      </c>
      <c r="E4709" s="273">
        <v>28.85</v>
      </c>
    </row>
    <row r="4710" spans="1:5" x14ac:dyDescent="0.2">
      <c r="A4710" s="271">
        <v>39745</v>
      </c>
      <c r="B4710" s="271" t="s">
        <v>290</v>
      </c>
      <c r="C4710" s="272" t="s">
        <v>6535</v>
      </c>
      <c r="D4710" s="271" t="s">
        <v>2012</v>
      </c>
      <c r="E4710" s="273">
        <v>60.9</v>
      </c>
    </row>
    <row r="4711" spans="1:5" x14ac:dyDescent="0.2">
      <c r="A4711" s="271">
        <v>39637</v>
      </c>
      <c r="B4711" s="271" t="s">
        <v>290</v>
      </c>
      <c r="C4711" s="272" t="s">
        <v>6536</v>
      </c>
      <c r="D4711" s="271" t="s">
        <v>2012</v>
      </c>
      <c r="E4711" s="273">
        <v>91.59</v>
      </c>
    </row>
    <row r="4712" spans="1:5" x14ac:dyDescent="0.2">
      <c r="A4712" s="271">
        <v>39638</v>
      </c>
      <c r="B4712" s="271" t="s">
        <v>290</v>
      </c>
      <c r="C4712" s="272" t="s">
        <v>6537</v>
      </c>
      <c r="D4712" s="271" t="s">
        <v>2012</v>
      </c>
      <c r="E4712" s="273">
        <v>103.64</v>
      </c>
    </row>
    <row r="4713" spans="1:5" x14ac:dyDescent="0.2">
      <c r="A4713" s="271">
        <v>39639</v>
      </c>
      <c r="B4713" s="271" t="s">
        <v>290</v>
      </c>
      <c r="C4713" s="272" t="s">
        <v>6538</v>
      </c>
      <c r="D4713" s="271" t="s">
        <v>2012</v>
      </c>
      <c r="E4713" s="273">
        <v>156.36000000000001</v>
      </c>
    </row>
    <row r="4714" spans="1:5" x14ac:dyDescent="0.2">
      <c r="A4714" s="271">
        <v>39517</v>
      </c>
      <c r="B4714" s="271" t="s">
        <v>290</v>
      </c>
      <c r="C4714" s="272" t="s">
        <v>6539</v>
      </c>
      <c r="D4714" s="271" t="s">
        <v>2012</v>
      </c>
      <c r="E4714" s="273"/>
    </row>
    <row r="4715" spans="1:5" x14ac:dyDescent="0.2">
      <c r="A4715" s="271">
        <v>39518</v>
      </c>
      <c r="B4715" s="271" t="s">
        <v>290</v>
      </c>
      <c r="C4715" s="272" t="s">
        <v>6540</v>
      </c>
      <c r="D4715" s="271" t="s">
        <v>2012</v>
      </c>
      <c r="E4715" s="273"/>
    </row>
    <row r="4716" spans="1:5" x14ac:dyDescent="0.2">
      <c r="A4716" s="271">
        <v>38366</v>
      </c>
      <c r="B4716" s="271" t="s">
        <v>290</v>
      </c>
      <c r="C4716" s="272" t="s">
        <v>6541</v>
      </c>
      <c r="D4716" s="271" t="s">
        <v>2012</v>
      </c>
      <c r="E4716" s="273">
        <v>5.81</v>
      </c>
    </row>
    <row r="4717" spans="1:5" x14ac:dyDescent="0.2">
      <c r="A4717" s="271">
        <v>11703</v>
      </c>
      <c r="B4717" s="271" t="s">
        <v>290</v>
      </c>
      <c r="C4717" s="272" t="s">
        <v>6542</v>
      </c>
      <c r="D4717" s="271" t="s">
        <v>1977</v>
      </c>
      <c r="E4717" s="273">
        <v>47.18</v>
      </c>
    </row>
    <row r="4718" spans="1:5" x14ac:dyDescent="0.2">
      <c r="A4718" s="271">
        <v>37400</v>
      </c>
      <c r="B4718" s="271" t="s">
        <v>290</v>
      </c>
      <c r="C4718" s="272" t="s">
        <v>6543</v>
      </c>
      <c r="D4718" s="271" t="s">
        <v>1977</v>
      </c>
      <c r="E4718" s="273">
        <v>66.540000000000006</v>
      </c>
    </row>
    <row r="4719" spans="1:5" x14ac:dyDescent="0.2">
      <c r="A4719" s="271">
        <v>25400</v>
      </c>
      <c r="B4719" s="271" t="s">
        <v>290</v>
      </c>
      <c r="C4719" s="272" t="s">
        <v>6544</v>
      </c>
      <c r="D4719" s="271" t="s">
        <v>1977</v>
      </c>
      <c r="E4719" s="273">
        <v>3390.33</v>
      </c>
    </row>
    <row r="4720" spans="1:5" x14ac:dyDescent="0.2">
      <c r="A4720" s="271">
        <v>4276</v>
      </c>
      <c r="B4720" s="271" t="s">
        <v>290</v>
      </c>
      <c r="C4720" s="272" t="s">
        <v>6545</v>
      </c>
      <c r="D4720" s="271" t="s">
        <v>1977</v>
      </c>
      <c r="E4720" s="273">
        <v>191.95</v>
      </c>
    </row>
    <row r="4721" spans="1:5" x14ac:dyDescent="0.2">
      <c r="A4721" s="271">
        <v>4273</v>
      </c>
      <c r="B4721" s="271" t="s">
        <v>290</v>
      </c>
      <c r="C4721" s="272" t="s">
        <v>6546</v>
      </c>
      <c r="D4721" s="271" t="s">
        <v>1977</v>
      </c>
      <c r="E4721" s="273">
        <v>348.51</v>
      </c>
    </row>
    <row r="4722" spans="1:5" x14ac:dyDescent="0.2">
      <c r="A4722" s="271">
        <v>4274</v>
      </c>
      <c r="B4722" s="271" t="s">
        <v>290</v>
      </c>
      <c r="C4722" s="272" t="s">
        <v>6547</v>
      </c>
      <c r="D4722" s="271" t="s">
        <v>1977</v>
      </c>
      <c r="E4722" s="273">
        <v>127.5</v>
      </c>
    </row>
    <row r="4723" spans="1:5" x14ac:dyDescent="0.2">
      <c r="A4723" s="271">
        <v>39438</v>
      </c>
      <c r="B4723" s="271" t="s">
        <v>290</v>
      </c>
      <c r="C4723" s="272" t="s">
        <v>6548</v>
      </c>
      <c r="D4723" s="271" t="s">
        <v>1977</v>
      </c>
      <c r="E4723" s="273"/>
    </row>
    <row r="4724" spans="1:5" x14ac:dyDescent="0.2">
      <c r="A4724" s="271">
        <v>4379</v>
      </c>
      <c r="B4724" s="271" t="s">
        <v>290</v>
      </c>
      <c r="C4724" s="272" t="s">
        <v>6549</v>
      </c>
      <c r="D4724" s="271" t="s">
        <v>1977</v>
      </c>
      <c r="E4724" s="273"/>
    </row>
    <row r="4725" spans="1:5" x14ac:dyDescent="0.2">
      <c r="A4725" s="271">
        <v>4377</v>
      </c>
      <c r="B4725" s="271" t="s">
        <v>290</v>
      </c>
      <c r="C4725" s="272" t="s">
        <v>6550</v>
      </c>
      <c r="D4725" s="271" t="s">
        <v>1977</v>
      </c>
      <c r="E4725" s="273"/>
    </row>
    <row r="4726" spans="1:5" x14ac:dyDescent="0.2">
      <c r="A4726" s="271">
        <v>4356</v>
      </c>
      <c r="B4726" s="271" t="s">
        <v>290</v>
      </c>
      <c r="C4726" s="272" t="s">
        <v>6551</v>
      </c>
      <c r="D4726" s="271" t="s">
        <v>1977</v>
      </c>
      <c r="E4726" s="273"/>
    </row>
    <row r="4727" spans="1:5" x14ac:dyDescent="0.2">
      <c r="A4727" s="271">
        <v>13246</v>
      </c>
      <c r="B4727" s="271" t="s">
        <v>290</v>
      </c>
      <c r="C4727" s="272" t="s">
        <v>6552</v>
      </c>
      <c r="D4727" s="271" t="s">
        <v>1977</v>
      </c>
      <c r="E4727" s="273"/>
    </row>
    <row r="4728" spans="1:5" x14ac:dyDescent="0.2">
      <c r="A4728" s="271">
        <v>13294</v>
      </c>
      <c r="B4728" s="271" t="s">
        <v>290</v>
      </c>
      <c r="C4728" s="272" t="s">
        <v>6553</v>
      </c>
      <c r="D4728" s="271" t="s">
        <v>1977</v>
      </c>
      <c r="E4728" s="273"/>
    </row>
    <row r="4729" spans="1:5" x14ac:dyDescent="0.2">
      <c r="A4729" s="271">
        <v>11963</v>
      </c>
      <c r="B4729" s="271" t="s">
        <v>290</v>
      </c>
      <c r="C4729" s="272" t="s">
        <v>6554</v>
      </c>
      <c r="D4729" s="271" t="s">
        <v>1977</v>
      </c>
      <c r="E4729" s="273"/>
    </row>
    <row r="4730" spans="1:5" x14ac:dyDescent="0.2">
      <c r="A4730" s="271">
        <v>11964</v>
      </c>
      <c r="B4730" s="271" t="s">
        <v>290</v>
      </c>
      <c r="C4730" s="272" t="s">
        <v>6555</v>
      </c>
      <c r="D4730" s="271" t="s">
        <v>1977</v>
      </c>
      <c r="E4730" s="273"/>
    </row>
    <row r="4731" spans="1:5" x14ac:dyDescent="0.2">
      <c r="A4731" s="271">
        <v>4346</v>
      </c>
      <c r="B4731" s="271" t="s">
        <v>290</v>
      </c>
      <c r="C4731" s="272" t="s">
        <v>6556</v>
      </c>
      <c r="D4731" s="271" t="s">
        <v>1977</v>
      </c>
      <c r="E4731" s="273"/>
    </row>
    <row r="4732" spans="1:5" x14ac:dyDescent="0.2">
      <c r="A4732" s="271">
        <v>11955</v>
      </c>
      <c r="B4732" s="271" t="s">
        <v>290</v>
      </c>
      <c r="C4732" s="272" t="s">
        <v>6557</v>
      </c>
      <c r="D4732" s="271" t="s">
        <v>1977</v>
      </c>
      <c r="E4732" s="273"/>
    </row>
    <row r="4733" spans="1:5" x14ac:dyDescent="0.2">
      <c r="A4733" s="271">
        <v>11960</v>
      </c>
      <c r="B4733" s="271" t="s">
        <v>290</v>
      </c>
      <c r="C4733" s="272" t="s">
        <v>6558</v>
      </c>
      <c r="D4733" s="271" t="s">
        <v>1977</v>
      </c>
      <c r="E4733" s="273"/>
    </row>
    <row r="4734" spans="1:5" x14ac:dyDescent="0.2">
      <c r="A4734" s="271">
        <v>4333</v>
      </c>
      <c r="B4734" s="271" t="s">
        <v>290</v>
      </c>
      <c r="C4734" s="272" t="s">
        <v>6559</v>
      </c>
      <c r="D4734" s="271" t="s">
        <v>1977</v>
      </c>
      <c r="E4734" s="273"/>
    </row>
    <row r="4735" spans="1:5" x14ac:dyDescent="0.2">
      <c r="A4735" s="271">
        <v>4358</v>
      </c>
      <c r="B4735" s="271" t="s">
        <v>290</v>
      </c>
      <c r="C4735" s="272" t="s">
        <v>6560</v>
      </c>
      <c r="D4735" s="271" t="s">
        <v>1977</v>
      </c>
      <c r="E4735" s="273"/>
    </row>
    <row r="4736" spans="1:5" x14ac:dyDescent="0.2">
      <c r="A4736" s="271">
        <v>39435</v>
      </c>
      <c r="B4736" s="271" t="s">
        <v>290</v>
      </c>
      <c r="C4736" s="272" t="s">
        <v>6561</v>
      </c>
      <c r="D4736" s="271" t="s">
        <v>1977</v>
      </c>
      <c r="E4736" s="273"/>
    </row>
    <row r="4737" spans="1:5" x14ac:dyDescent="0.2">
      <c r="A4737" s="271">
        <v>39436</v>
      </c>
      <c r="B4737" s="271" t="s">
        <v>290</v>
      </c>
      <c r="C4737" s="272" t="s">
        <v>6562</v>
      </c>
      <c r="D4737" s="271" t="s">
        <v>1977</v>
      </c>
      <c r="E4737" s="273"/>
    </row>
    <row r="4738" spans="1:5" x14ac:dyDescent="0.2">
      <c r="A4738" s="271">
        <v>39437</v>
      </c>
      <c r="B4738" s="271" t="s">
        <v>290</v>
      </c>
      <c r="C4738" s="272" t="s">
        <v>6563</v>
      </c>
      <c r="D4738" s="271" t="s">
        <v>1977</v>
      </c>
      <c r="E4738" s="273"/>
    </row>
    <row r="4739" spans="1:5" x14ac:dyDescent="0.2">
      <c r="A4739" s="271">
        <v>39439</v>
      </c>
      <c r="B4739" s="271" t="s">
        <v>290</v>
      </c>
      <c r="C4739" s="272" t="s">
        <v>6564</v>
      </c>
      <c r="D4739" s="271" t="s">
        <v>1977</v>
      </c>
      <c r="E4739" s="273"/>
    </row>
    <row r="4740" spans="1:5" x14ac:dyDescent="0.2">
      <c r="A4740" s="271">
        <v>39440</v>
      </c>
      <c r="B4740" s="271" t="s">
        <v>290</v>
      </c>
      <c r="C4740" s="272" t="s">
        <v>6565</v>
      </c>
      <c r="D4740" s="271" t="s">
        <v>1977</v>
      </c>
      <c r="E4740" s="273"/>
    </row>
    <row r="4741" spans="1:5" x14ac:dyDescent="0.2">
      <c r="A4741" s="271">
        <v>39441</v>
      </c>
      <c r="B4741" s="271" t="s">
        <v>290</v>
      </c>
      <c r="C4741" s="272" t="s">
        <v>6566</v>
      </c>
      <c r="D4741" s="271" t="s">
        <v>1977</v>
      </c>
      <c r="E4741" s="273"/>
    </row>
    <row r="4742" spans="1:5" x14ac:dyDescent="0.2">
      <c r="A4742" s="271">
        <v>39442</v>
      </c>
      <c r="B4742" s="271" t="s">
        <v>290</v>
      </c>
      <c r="C4742" s="272" t="s">
        <v>6567</v>
      </c>
      <c r="D4742" s="271" t="s">
        <v>1977</v>
      </c>
      <c r="E4742" s="273"/>
    </row>
    <row r="4743" spans="1:5" x14ac:dyDescent="0.2">
      <c r="A4743" s="271">
        <v>39443</v>
      </c>
      <c r="B4743" s="271" t="s">
        <v>290</v>
      </c>
      <c r="C4743" s="272" t="s">
        <v>6568</v>
      </c>
      <c r="D4743" s="271" t="s">
        <v>1977</v>
      </c>
      <c r="E4743" s="273"/>
    </row>
    <row r="4744" spans="1:5" x14ac:dyDescent="0.2">
      <c r="A4744" s="271">
        <v>4329</v>
      </c>
      <c r="B4744" s="271" t="s">
        <v>290</v>
      </c>
      <c r="C4744" s="272" t="s">
        <v>6569</v>
      </c>
      <c r="D4744" s="271" t="s">
        <v>1977</v>
      </c>
      <c r="E4744" s="273"/>
    </row>
    <row r="4745" spans="1:5" x14ac:dyDescent="0.2">
      <c r="A4745" s="271">
        <v>436</v>
      </c>
      <c r="B4745" s="271" t="s">
        <v>290</v>
      </c>
      <c r="C4745" s="272" t="s">
        <v>6570</v>
      </c>
      <c r="D4745" s="271" t="s">
        <v>1977</v>
      </c>
      <c r="E4745" s="273"/>
    </row>
    <row r="4746" spans="1:5" x14ac:dyDescent="0.2">
      <c r="A4746" s="271">
        <v>442</v>
      </c>
      <c r="B4746" s="271" t="s">
        <v>290</v>
      </c>
      <c r="C4746" s="272" t="s">
        <v>6571</v>
      </c>
      <c r="D4746" s="271" t="s">
        <v>1977</v>
      </c>
      <c r="E4746" s="273"/>
    </row>
    <row r="4747" spans="1:5" x14ac:dyDescent="0.2">
      <c r="A4747" s="271">
        <v>4383</v>
      </c>
      <c r="B4747" s="271" t="s">
        <v>290</v>
      </c>
      <c r="C4747" s="272" t="s">
        <v>6572</v>
      </c>
      <c r="D4747" s="271" t="s">
        <v>1977</v>
      </c>
      <c r="E4747" s="273"/>
    </row>
    <row r="4748" spans="1:5" x14ac:dyDescent="0.2">
      <c r="A4748" s="271">
        <v>4344</v>
      </c>
      <c r="B4748" s="271" t="s">
        <v>290</v>
      </c>
      <c r="C4748" s="272" t="s">
        <v>6573</v>
      </c>
      <c r="D4748" s="271" t="s">
        <v>1977</v>
      </c>
      <c r="E4748" s="273"/>
    </row>
    <row r="4749" spans="1:5" x14ac:dyDescent="0.2">
      <c r="A4749" s="271">
        <v>4335</v>
      </c>
      <c r="B4749" s="271" t="s">
        <v>290</v>
      </c>
      <c r="C4749" s="272" t="s">
        <v>6574</v>
      </c>
      <c r="D4749" s="271" t="s">
        <v>1977</v>
      </c>
      <c r="E4749" s="273"/>
    </row>
    <row r="4750" spans="1:5" x14ac:dyDescent="0.2">
      <c r="A4750" s="271">
        <v>4334</v>
      </c>
      <c r="B4750" s="271" t="s">
        <v>290</v>
      </c>
      <c r="C4750" s="272" t="s">
        <v>6575</v>
      </c>
      <c r="D4750" s="271" t="s">
        <v>1977</v>
      </c>
      <c r="E4750" s="273"/>
    </row>
    <row r="4751" spans="1:5" x14ac:dyDescent="0.2">
      <c r="A4751" s="271">
        <v>11953</v>
      </c>
      <c r="B4751" s="271" t="s">
        <v>290</v>
      </c>
      <c r="C4751" s="272" t="s">
        <v>6576</v>
      </c>
      <c r="D4751" s="271" t="s">
        <v>1977</v>
      </c>
      <c r="E4751" s="273"/>
    </row>
    <row r="4752" spans="1:5" x14ac:dyDescent="0.2">
      <c r="A4752" s="271">
        <v>4343</v>
      </c>
      <c r="B4752" s="271" t="s">
        <v>290</v>
      </c>
      <c r="C4752" s="272" t="s">
        <v>6577</v>
      </c>
      <c r="D4752" s="271" t="s">
        <v>1977</v>
      </c>
      <c r="E4752" s="273"/>
    </row>
    <row r="4753" spans="1:5" x14ac:dyDescent="0.2">
      <c r="A4753" s="271">
        <v>430</v>
      </c>
      <c r="B4753" s="271" t="s">
        <v>290</v>
      </c>
      <c r="C4753" s="272" t="s">
        <v>6578</v>
      </c>
      <c r="D4753" s="271" t="s">
        <v>1977</v>
      </c>
      <c r="E4753" s="273"/>
    </row>
    <row r="4754" spans="1:5" x14ac:dyDescent="0.2">
      <c r="A4754" s="271">
        <v>441</v>
      </c>
      <c r="B4754" s="271" t="s">
        <v>290</v>
      </c>
      <c r="C4754" s="272" t="s">
        <v>6579</v>
      </c>
      <c r="D4754" s="271" t="s">
        <v>1977</v>
      </c>
      <c r="E4754" s="273"/>
    </row>
    <row r="4755" spans="1:5" x14ac:dyDescent="0.2">
      <c r="A4755" s="271">
        <v>431</v>
      </c>
      <c r="B4755" s="271" t="s">
        <v>290</v>
      </c>
      <c r="C4755" s="272" t="s">
        <v>6580</v>
      </c>
      <c r="D4755" s="271" t="s">
        <v>1977</v>
      </c>
      <c r="E4755" s="273"/>
    </row>
    <row r="4756" spans="1:5" x14ac:dyDescent="0.2">
      <c r="A4756" s="271">
        <v>432</v>
      </c>
      <c r="B4756" s="271" t="s">
        <v>290</v>
      </c>
      <c r="C4756" s="272" t="s">
        <v>6581</v>
      </c>
      <c r="D4756" s="271" t="s">
        <v>1977</v>
      </c>
      <c r="E4756" s="273"/>
    </row>
    <row r="4757" spans="1:5" x14ac:dyDescent="0.2">
      <c r="A4757" s="271">
        <v>429</v>
      </c>
      <c r="B4757" s="271" t="s">
        <v>290</v>
      </c>
      <c r="C4757" s="272" t="s">
        <v>6582</v>
      </c>
      <c r="D4757" s="271" t="s">
        <v>1977</v>
      </c>
      <c r="E4757" s="273"/>
    </row>
    <row r="4758" spans="1:5" x14ac:dyDescent="0.2">
      <c r="A4758" s="271">
        <v>439</v>
      </c>
      <c r="B4758" s="271" t="s">
        <v>290</v>
      </c>
      <c r="C4758" s="272" t="s">
        <v>6583</v>
      </c>
      <c r="D4758" s="271" t="s">
        <v>1977</v>
      </c>
      <c r="E4758" s="273"/>
    </row>
    <row r="4759" spans="1:5" x14ac:dyDescent="0.2">
      <c r="A4759" s="271">
        <v>433</v>
      </c>
      <c r="B4759" s="271" t="s">
        <v>290</v>
      </c>
      <c r="C4759" s="272" t="s">
        <v>6584</v>
      </c>
      <c r="D4759" s="271" t="s">
        <v>1977</v>
      </c>
      <c r="E4759" s="273"/>
    </row>
    <row r="4760" spans="1:5" x14ac:dyDescent="0.2">
      <c r="A4760" s="271">
        <v>437</v>
      </c>
      <c r="B4760" s="271" t="s">
        <v>290</v>
      </c>
      <c r="C4760" s="272" t="s">
        <v>6585</v>
      </c>
      <c r="D4760" s="271" t="s">
        <v>1977</v>
      </c>
      <c r="E4760" s="273"/>
    </row>
    <row r="4761" spans="1:5" x14ac:dyDescent="0.2">
      <c r="A4761" s="271">
        <v>11790</v>
      </c>
      <c r="B4761" s="271" t="s">
        <v>290</v>
      </c>
      <c r="C4761" s="272" t="s">
        <v>6586</v>
      </c>
      <c r="D4761" s="271" t="s">
        <v>1977</v>
      </c>
      <c r="E4761" s="273"/>
    </row>
    <row r="4762" spans="1:5" x14ac:dyDescent="0.2">
      <c r="A4762" s="271">
        <v>428</v>
      </c>
      <c r="B4762" s="271" t="s">
        <v>290</v>
      </c>
      <c r="C4762" s="272" t="s">
        <v>6587</v>
      </c>
      <c r="D4762" s="271" t="s">
        <v>1977</v>
      </c>
      <c r="E4762" s="273"/>
    </row>
    <row r="4763" spans="1:5" x14ac:dyDescent="0.2">
      <c r="A4763" s="271">
        <v>4351</v>
      </c>
      <c r="B4763" s="271" t="s">
        <v>290</v>
      </c>
      <c r="C4763" s="272" t="s">
        <v>6588</v>
      </c>
      <c r="D4763" s="271" t="s">
        <v>1977</v>
      </c>
      <c r="E4763" s="273"/>
    </row>
    <row r="4764" spans="1:5" x14ac:dyDescent="0.2">
      <c r="A4764" s="271">
        <v>4384</v>
      </c>
      <c r="B4764" s="271" t="s">
        <v>290</v>
      </c>
      <c r="C4764" s="272" t="s">
        <v>6589</v>
      </c>
      <c r="D4764" s="271" t="s">
        <v>1977</v>
      </c>
      <c r="E4764" s="273"/>
    </row>
    <row r="4765" spans="1:5" x14ac:dyDescent="0.2">
      <c r="A4765" s="271">
        <v>11054</v>
      </c>
      <c r="B4765" s="271" t="s">
        <v>290</v>
      </c>
      <c r="C4765" s="272" t="s">
        <v>6590</v>
      </c>
      <c r="D4765" s="271" t="s">
        <v>1977</v>
      </c>
      <c r="E4765" s="273">
        <v>0.05</v>
      </c>
    </row>
    <row r="4766" spans="1:5" x14ac:dyDescent="0.2">
      <c r="A4766" s="271">
        <v>11055</v>
      </c>
      <c r="B4766" s="271" t="s">
        <v>290</v>
      </c>
      <c r="C4766" s="272" t="s">
        <v>6591</v>
      </c>
      <c r="D4766" s="271" t="s">
        <v>1977</v>
      </c>
      <c r="E4766" s="273">
        <v>0.08</v>
      </c>
    </row>
    <row r="4767" spans="1:5" x14ac:dyDescent="0.2">
      <c r="A4767" s="271">
        <v>11056</v>
      </c>
      <c r="B4767" s="271" t="s">
        <v>290</v>
      </c>
      <c r="C4767" s="272" t="s">
        <v>6592</v>
      </c>
      <c r="D4767" s="271" t="s">
        <v>1977</v>
      </c>
      <c r="E4767" s="273">
        <v>0.09</v>
      </c>
    </row>
    <row r="4768" spans="1:5" x14ac:dyDescent="0.2">
      <c r="A4768" s="271">
        <v>11057</v>
      </c>
      <c r="B4768" s="271" t="s">
        <v>290</v>
      </c>
      <c r="C4768" s="272" t="s">
        <v>6593</v>
      </c>
      <c r="D4768" s="271" t="s">
        <v>1977</v>
      </c>
      <c r="E4768" s="273">
        <v>0.19</v>
      </c>
    </row>
    <row r="4769" spans="1:5" x14ac:dyDescent="0.2">
      <c r="A4769" s="271">
        <v>11059</v>
      </c>
      <c r="B4769" s="271" t="s">
        <v>290</v>
      </c>
      <c r="C4769" s="272" t="s">
        <v>6594</v>
      </c>
      <c r="D4769" s="271" t="s">
        <v>1977</v>
      </c>
      <c r="E4769" s="273">
        <v>0.36</v>
      </c>
    </row>
    <row r="4770" spans="1:5" x14ac:dyDescent="0.2">
      <c r="A4770" s="271">
        <v>11058</v>
      </c>
      <c r="B4770" s="271" t="s">
        <v>290</v>
      </c>
      <c r="C4770" s="272" t="s">
        <v>6595</v>
      </c>
      <c r="D4770" s="271" t="s">
        <v>1977</v>
      </c>
      <c r="E4770" s="273">
        <v>0.47</v>
      </c>
    </row>
    <row r="4771" spans="1:5" x14ac:dyDescent="0.2">
      <c r="A4771" s="271">
        <v>4320</v>
      </c>
      <c r="B4771" s="271" t="s">
        <v>290</v>
      </c>
      <c r="C4771" s="272" t="s">
        <v>6596</v>
      </c>
      <c r="D4771" s="271" t="s">
        <v>1977</v>
      </c>
      <c r="E4771" s="273">
        <v>3.78</v>
      </c>
    </row>
    <row r="4772" spans="1:5" x14ac:dyDescent="0.2">
      <c r="A4772" s="271">
        <v>4318</v>
      </c>
      <c r="B4772" s="271" t="s">
        <v>290</v>
      </c>
      <c r="C4772" s="272" t="s">
        <v>6597</v>
      </c>
      <c r="D4772" s="271" t="s">
        <v>1977</v>
      </c>
      <c r="E4772" s="273">
        <v>1.84</v>
      </c>
    </row>
    <row r="4773" spans="1:5" x14ac:dyDescent="0.2">
      <c r="A4773" s="271">
        <v>4380</v>
      </c>
      <c r="B4773" s="271" t="s">
        <v>290</v>
      </c>
      <c r="C4773" s="272" t="s">
        <v>6598</v>
      </c>
      <c r="D4773" s="271" t="s">
        <v>1977</v>
      </c>
      <c r="E4773" s="273">
        <v>1.59</v>
      </c>
    </row>
    <row r="4774" spans="1:5" x14ac:dyDescent="0.2">
      <c r="A4774" s="271">
        <v>4299</v>
      </c>
      <c r="B4774" s="271" t="s">
        <v>290</v>
      </c>
      <c r="C4774" s="272" t="s">
        <v>6599</v>
      </c>
      <c r="D4774" s="271" t="s">
        <v>1977</v>
      </c>
      <c r="E4774" s="273">
        <v>1.5</v>
      </c>
    </row>
    <row r="4775" spans="1:5" x14ac:dyDescent="0.2">
      <c r="A4775" s="271">
        <v>4304</v>
      </c>
      <c r="B4775" s="271" t="s">
        <v>290</v>
      </c>
      <c r="C4775" s="272" t="s">
        <v>6600</v>
      </c>
      <c r="D4775" s="271" t="s">
        <v>1977</v>
      </c>
      <c r="E4775" s="273">
        <v>2.04</v>
      </c>
    </row>
    <row r="4776" spans="1:5" x14ac:dyDescent="0.2">
      <c r="A4776" s="271">
        <v>4305</v>
      </c>
      <c r="B4776" s="271" t="s">
        <v>290</v>
      </c>
      <c r="C4776" s="272" t="s">
        <v>6601</v>
      </c>
      <c r="D4776" s="271" t="s">
        <v>1977</v>
      </c>
      <c r="E4776" s="273">
        <v>2.38</v>
      </c>
    </row>
    <row r="4777" spans="1:5" x14ac:dyDescent="0.2">
      <c r="A4777" s="271">
        <v>4306</v>
      </c>
      <c r="B4777" s="271" t="s">
        <v>290</v>
      </c>
      <c r="C4777" s="272" t="s">
        <v>6602</v>
      </c>
      <c r="D4777" s="271" t="s">
        <v>1977</v>
      </c>
      <c r="E4777" s="273">
        <v>2.76</v>
      </c>
    </row>
    <row r="4778" spans="1:5" x14ac:dyDescent="0.2">
      <c r="A4778" s="271">
        <v>4308</v>
      </c>
      <c r="B4778" s="271" t="s">
        <v>290</v>
      </c>
      <c r="C4778" s="272" t="s">
        <v>6603</v>
      </c>
      <c r="D4778" s="271" t="s">
        <v>1977</v>
      </c>
      <c r="E4778" s="273">
        <v>5.71</v>
      </c>
    </row>
    <row r="4779" spans="1:5" x14ac:dyDescent="0.2">
      <c r="A4779" s="271">
        <v>4302</v>
      </c>
      <c r="B4779" s="271" t="s">
        <v>290</v>
      </c>
      <c r="C4779" s="272" t="s">
        <v>6604</v>
      </c>
      <c r="D4779" s="271" t="s">
        <v>1977</v>
      </c>
      <c r="E4779" s="273">
        <v>4.28</v>
      </c>
    </row>
    <row r="4780" spans="1:5" x14ac:dyDescent="0.2">
      <c r="A4780" s="271">
        <v>4300</v>
      </c>
      <c r="B4780" s="271" t="s">
        <v>290</v>
      </c>
      <c r="C4780" s="272" t="s">
        <v>6605</v>
      </c>
      <c r="D4780" s="271" t="s">
        <v>1977</v>
      </c>
      <c r="E4780" s="273">
        <v>1.02</v>
      </c>
    </row>
    <row r="4781" spans="1:5" x14ac:dyDescent="0.2">
      <c r="A4781" s="271">
        <v>4301</v>
      </c>
      <c r="B4781" s="271" t="s">
        <v>290</v>
      </c>
      <c r="C4781" s="272" t="s">
        <v>6606</v>
      </c>
      <c r="D4781" s="271" t="s">
        <v>1977</v>
      </c>
      <c r="E4781" s="273">
        <v>1.24</v>
      </c>
    </row>
    <row r="4782" spans="1:5" x14ac:dyDescent="0.2">
      <c r="A4782" s="271">
        <v>40547</v>
      </c>
      <c r="B4782" s="271" t="s">
        <v>290</v>
      </c>
      <c r="C4782" s="272" t="s">
        <v>6607</v>
      </c>
      <c r="D4782" s="271" t="s">
        <v>5434</v>
      </c>
      <c r="E4782" s="273"/>
    </row>
    <row r="4783" spans="1:5" x14ac:dyDescent="0.2">
      <c r="A4783" s="271">
        <v>11962</v>
      </c>
      <c r="B4783" s="271" t="s">
        <v>290</v>
      </c>
      <c r="C4783" s="272" t="s">
        <v>6608</v>
      </c>
      <c r="D4783" s="271" t="s">
        <v>1977</v>
      </c>
      <c r="E4783" s="273"/>
    </row>
    <row r="4784" spans="1:5" x14ac:dyDescent="0.2">
      <c r="A4784" s="271">
        <v>4332</v>
      </c>
      <c r="B4784" s="271" t="s">
        <v>290</v>
      </c>
      <c r="C4784" s="272" t="s">
        <v>6609</v>
      </c>
      <c r="D4784" s="271" t="s">
        <v>1977</v>
      </c>
      <c r="E4784" s="273"/>
    </row>
    <row r="4785" spans="1:5" x14ac:dyDescent="0.2">
      <c r="A4785" s="271">
        <v>4331</v>
      </c>
      <c r="B4785" s="271" t="s">
        <v>290</v>
      </c>
      <c r="C4785" s="272" t="s">
        <v>6610</v>
      </c>
      <c r="D4785" s="271" t="s">
        <v>1977</v>
      </c>
      <c r="E4785" s="273"/>
    </row>
    <row r="4786" spans="1:5" x14ac:dyDescent="0.2">
      <c r="A4786" s="271">
        <v>4336</v>
      </c>
      <c r="B4786" s="271" t="s">
        <v>290</v>
      </c>
      <c r="C4786" s="272" t="s">
        <v>6611</v>
      </c>
      <c r="D4786" s="271" t="s">
        <v>1977</v>
      </c>
      <c r="E4786" s="273"/>
    </row>
    <row r="4787" spans="1:5" x14ac:dyDescent="0.2">
      <c r="A4787" s="271">
        <v>11948</v>
      </c>
      <c r="B4787" s="271" t="s">
        <v>290</v>
      </c>
      <c r="C4787" s="272" t="s">
        <v>6612</v>
      </c>
      <c r="D4787" s="271" t="s">
        <v>1977</v>
      </c>
      <c r="E4787" s="273"/>
    </row>
    <row r="4788" spans="1:5" x14ac:dyDescent="0.2">
      <c r="A4788" s="271">
        <v>4382</v>
      </c>
      <c r="B4788" s="271" t="s">
        <v>290</v>
      </c>
      <c r="C4788" s="272" t="s">
        <v>6613</v>
      </c>
      <c r="D4788" s="271" t="s">
        <v>1977</v>
      </c>
      <c r="E4788" s="273"/>
    </row>
    <row r="4789" spans="1:5" x14ac:dyDescent="0.2">
      <c r="A4789" s="271">
        <v>4354</v>
      </c>
      <c r="B4789" s="271" t="s">
        <v>290</v>
      </c>
      <c r="C4789" s="272" t="s">
        <v>6614</v>
      </c>
      <c r="D4789" s="271" t="s">
        <v>1977</v>
      </c>
      <c r="E4789" s="273"/>
    </row>
    <row r="4790" spans="1:5" x14ac:dyDescent="0.2">
      <c r="A4790" s="271">
        <v>40839</v>
      </c>
      <c r="B4790" s="271" t="s">
        <v>290</v>
      </c>
      <c r="C4790" s="272" t="s">
        <v>6615</v>
      </c>
      <c r="D4790" s="271" t="s">
        <v>5434</v>
      </c>
      <c r="E4790" s="273"/>
    </row>
    <row r="4791" spans="1:5" x14ac:dyDescent="0.2">
      <c r="A4791" s="271">
        <v>40552</v>
      </c>
      <c r="B4791" s="271" t="s">
        <v>290</v>
      </c>
      <c r="C4791" s="272" t="s">
        <v>6616</v>
      </c>
      <c r="D4791" s="271" t="s">
        <v>5434</v>
      </c>
      <c r="E4791" s="273"/>
    </row>
    <row r="4792" spans="1:5" x14ac:dyDescent="0.2">
      <c r="A4792" s="271">
        <v>40549</v>
      </c>
      <c r="B4792" s="271" t="s">
        <v>290</v>
      </c>
      <c r="C4792" s="272" t="s">
        <v>6617</v>
      </c>
      <c r="D4792" s="271" t="s">
        <v>5434</v>
      </c>
      <c r="E4792" s="273"/>
    </row>
    <row r="4793" spans="1:5" x14ac:dyDescent="0.2">
      <c r="A4793" s="271">
        <v>4385</v>
      </c>
      <c r="B4793" s="271" t="s">
        <v>290</v>
      </c>
      <c r="C4793" s="272" t="s">
        <v>6618</v>
      </c>
      <c r="D4793" s="271" t="s">
        <v>6619</v>
      </c>
      <c r="E4793" s="273">
        <v>5271.46</v>
      </c>
    </row>
    <row r="4794" spans="1:5" x14ac:dyDescent="0.2">
      <c r="A4794" s="271">
        <v>45236</v>
      </c>
      <c r="B4794" s="271" t="s">
        <v>290</v>
      </c>
      <c r="C4794" s="272" t="s">
        <v>6620</v>
      </c>
      <c r="D4794" s="271" t="s">
        <v>1982</v>
      </c>
      <c r="E4794" s="273">
        <v>19.05</v>
      </c>
    </row>
    <row r="4795" spans="1:5" x14ac:dyDescent="0.2">
      <c r="A4795" s="271">
        <v>20078</v>
      </c>
      <c r="B4795" s="271" t="s">
        <v>290</v>
      </c>
      <c r="C4795" s="272" t="s">
        <v>6621</v>
      </c>
      <c r="D4795" s="271" t="s">
        <v>1977</v>
      </c>
      <c r="E4795" s="273">
        <v>31.34</v>
      </c>
    </row>
    <row r="4796" spans="1:5" x14ac:dyDescent="0.2">
      <c r="A4796" s="271">
        <v>39897</v>
      </c>
      <c r="B4796" s="271" t="s">
        <v>290</v>
      </c>
      <c r="C4796" s="272" t="s">
        <v>6622</v>
      </c>
      <c r="D4796" s="271" t="s">
        <v>1977</v>
      </c>
      <c r="E4796" s="273"/>
    </row>
    <row r="4797" spans="1:5" x14ac:dyDescent="0.2">
      <c r="A4797" s="271">
        <v>118</v>
      </c>
      <c r="B4797" s="271" t="s">
        <v>290</v>
      </c>
      <c r="C4797" s="272" t="s">
        <v>6623</v>
      </c>
      <c r="D4797" s="271" t="s">
        <v>1977</v>
      </c>
      <c r="E4797" s="273">
        <v>66.260000000000005</v>
      </c>
    </row>
    <row r="4798" spans="1:5" x14ac:dyDescent="0.2">
      <c r="A4798" s="271">
        <v>4396</v>
      </c>
      <c r="B4798" s="271" t="s">
        <v>290</v>
      </c>
      <c r="C4798" s="272" t="s">
        <v>6624</v>
      </c>
      <c r="D4798" s="271" t="s">
        <v>2012</v>
      </c>
      <c r="E4798" s="273">
        <v>233.53</v>
      </c>
    </row>
    <row r="4799" spans="1:5" x14ac:dyDescent="0.2">
      <c r="A4799" s="271">
        <v>36881</v>
      </c>
      <c r="B4799" s="271" t="s">
        <v>290</v>
      </c>
      <c r="C4799" s="272" t="s">
        <v>6625</v>
      </c>
      <c r="D4799" s="271" t="s">
        <v>2012</v>
      </c>
      <c r="E4799" s="273">
        <v>170.49</v>
      </c>
    </row>
    <row r="4800" spans="1:5" x14ac:dyDescent="0.2">
      <c r="A4800" s="271">
        <v>4397</v>
      </c>
      <c r="B4800" s="271" t="s">
        <v>290</v>
      </c>
      <c r="C4800" s="272" t="s">
        <v>6626</v>
      </c>
      <c r="D4800" s="271" t="s">
        <v>2012</v>
      </c>
      <c r="E4800" s="273">
        <v>237.42</v>
      </c>
    </row>
    <row r="4801" spans="1:5" x14ac:dyDescent="0.2">
      <c r="A4801" s="271">
        <v>36882</v>
      </c>
      <c r="B4801" s="271" t="s">
        <v>290</v>
      </c>
      <c r="C4801" s="272" t="s">
        <v>6627</v>
      </c>
      <c r="D4801" s="271" t="s">
        <v>2012</v>
      </c>
      <c r="E4801" s="273">
        <v>173.84</v>
      </c>
    </row>
    <row r="4802" spans="1:5" x14ac:dyDescent="0.2">
      <c r="A4802" s="271">
        <v>4751</v>
      </c>
      <c r="B4802" s="271" t="s">
        <v>290</v>
      </c>
      <c r="C4802" s="272" t="s">
        <v>6628</v>
      </c>
      <c r="D4802" s="271" t="s">
        <v>1924</v>
      </c>
      <c r="E4802" s="273">
        <v>22.94</v>
      </c>
    </row>
    <row r="4803" spans="1:5" x14ac:dyDescent="0.2">
      <c r="A4803" s="271">
        <v>41066</v>
      </c>
      <c r="B4803" s="271" t="s">
        <v>290</v>
      </c>
      <c r="C4803" s="272" t="s">
        <v>6629</v>
      </c>
      <c r="D4803" s="271" t="s">
        <v>1959</v>
      </c>
      <c r="E4803" s="273">
        <v>4026.17</v>
      </c>
    </row>
    <row r="4804" spans="1:5" x14ac:dyDescent="0.2">
      <c r="A4804" s="271">
        <v>39604</v>
      </c>
      <c r="B4804" s="271" t="s">
        <v>290</v>
      </c>
      <c r="C4804" s="272" t="s">
        <v>6630</v>
      </c>
      <c r="D4804" s="271" t="s">
        <v>1977</v>
      </c>
      <c r="E4804" s="273">
        <v>11.43</v>
      </c>
    </row>
    <row r="4805" spans="1:5" x14ac:dyDescent="0.2">
      <c r="A4805" s="271">
        <v>39605</v>
      </c>
      <c r="B4805" s="271" t="s">
        <v>290</v>
      </c>
      <c r="C4805" s="272" t="s">
        <v>6631</v>
      </c>
      <c r="D4805" s="271" t="s">
        <v>1977</v>
      </c>
      <c r="E4805" s="273">
        <v>12.42</v>
      </c>
    </row>
    <row r="4806" spans="1:5" x14ac:dyDescent="0.2">
      <c r="A4806" s="271">
        <v>39606</v>
      </c>
      <c r="B4806" s="271" t="s">
        <v>290</v>
      </c>
      <c r="C4806" s="272" t="s">
        <v>6632</v>
      </c>
      <c r="D4806" s="271" t="s">
        <v>1977</v>
      </c>
      <c r="E4806" s="273">
        <v>21.75</v>
      </c>
    </row>
    <row r="4807" spans="1:5" x14ac:dyDescent="0.2">
      <c r="A4807" s="271">
        <v>39607</v>
      </c>
      <c r="B4807" s="271" t="s">
        <v>290</v>
      </c>
      <c r="C4807" s="272" t="s">
        <v>6633</v>
      </c>
      <c r="D4807" s="271" t="s">
        <v>1977</v>
      </c>
      <c r="E4807" s="273">
        <v>29.42</v>
      </c>
    </row>
    <row r="4808" spans="1:5" x14ac:dyDescent="0.2">
      <c r="A4808" s="271">
        <v>39594</v>
      </c>
      <c r="B4808" s="271" t="s">
        <v>290</v>
      </c>
      <c r="C4808" s="272" t="s">
        <v>6634</v>
      </c>
      <c r="D4808" s="271" t="s">
        <v>1977</v>
      </c>
      <c r="E4808" s="273">
        <v>323.68</v>
      </c>
    </row>
    <row r="4809" spans="1:5" x14ac:dyDescent="0.2">
      <c r="A4809" s="271">
        <v>39596</v>
      </c>
      <c r="B4809" s="271" t="s">
        <v>290</v>
      </c>
      <c r="C4809" s="272" t="s">
        <v>6635</v>
      </c>
      <c r="D4809" s="271" t="s">
        <v>1977</v>
      </c>
      <c r="E4809" s="273">
        <v>866.84</v>
      </c>
    </row>
    <row r="4810" spans="1:5" x14ac:dyDescent="0.2">
      <c r="A4810" s="271">
        <v>39595</v>
      </c>
      <c r="B4810" s="271" t="s">
        <v>290</v>
      </c>
      <c r="C4810" s="272" t="s">
        <v>6636</v>
      </c>
      <c r="D4810" s="271" t="s">
        <v>1977</v>
      </c>
      <c r="E4810" s="273">
        <v>1947.67</v>
      </c>
    </row>
    <row r="4811" spans="1:5" x14ac:dyDescent="0.2">
      <c r="A4811" s="271">
        <v>39597</v>
      </c>
      <c r="B4811" s="271" t="s">
        <v>290</v>
      </c>
      <c r="C4811" s="272" t="s">
        <v>6637</v>
      </c>
      <c r="D4811" s="271" t="s">
        <v>1977</v>
      </c>
      <c r="E4811" s="273">
        <v>3055.19</v>
      </c>
    </row>
    <row r="4812" spans="1:5" x14ac:dyDescent="0.2">
      <c r="A4812" s="271">
        <v>10731</v>
      </c>
      <c r="B4812" s="271" t="s">
        <v>290</v>
      </c>
      <c r="C4812" s="272" t="s">
        <v>6638</v>
      </c>
      <c r="D4812" s="271" t="s">
        <v>2012</v>
      </c>
      <c r="E4812" s="273"/>
    </row>
    <row r="4813" spans="1:5" x14ac:dyDescent="0.2">
      <c r="A4813" s="271">
        <v>4704</v>
      </c>
      <c r="B4813" s="271" t="s">
        <v>290</v>
      </c>
      <c r="C4813" s="272" t="s">
        <v>6639</v>
      </c>
      <c r="D4813" s="271" t="s">
        <v>2012</v>
      </c>
      <c r="E4813" s="273"/>
    </row>
    <row r="4814" spans="1:5" x14ac:dyDescent="0.2">
      <c r="A4814" s="271">
        <v>10730</v>
      </c>
      <c r="B4814" s="271" t="s">
        <v>290</v>
      </c>
      <c r="C4814" s="272" t="s">
        <v>6640</v>
      </c>
      <c r="D4814" s="271" t="s">
        <v>2012</v>
      </c>
      <c r="E4814" s="273"/>
    </row>
    <row r="4815" spans="1:5" x14ac:dyDescent="0.2">
      <c r="A4815" s="271">
        <v>4720</v>
      </c>
      <c r="B4815" s="271" t="s">
        <v>290</v>
      </c>
      <c r="C4815" s="272" t="s">
        <v>6641</v>
      </c>
      <c r="D4815" s="271" t="s">
        <v>1980</v>
      </c>
      <c r="E4815" s="273">
        <v>163.08000000000001</v>
      </c>
    </row>
    <row r="4816" spans="1:5" x14ac:dyDescent="0.2">
      <c r="A4816" s="271">
        <v>4721</v>
      </c>
      <c r="B4816" s="271" t="s">
        <v>290</v>
      </c>
      <c r="C4816" s="272" t="s">
        <v>6642</v>
      </c>
      <c r="D4816" s="271" t="s">
        <v>1980</v>
      </c>
      <c r="E4816" s="273">
        <v>141.25</v>
      </c>
    </row>
    <row r="4817" spans="1:5" x14ac:dyDescent="0.2">
      <c r="A4817" s="271">
        <v>4718</v>
      </c>
      <c r="B4817" s="271" t="s">
        <v>290</v>
      </c>
      <c r="C4817" s="272" t="s">
        <v>6643</v>
      </c>
      <c r="D4817" s="271" t="s">
        <v>1980</v>
      </c>
      <c r="E4817" s="273">
        <v>142</v>
      </c>
    </row>
    <row r="4818" spans="1:5" x14ac:dyDescent="0.2">
      <c r="A4818" s="271">
        <v>4722</v>
      </c>
      <c r="B4818" s="271" t="s">
        <v>290</v>
      </c>
      <c r="C4818" s="272" t="s">
        <v>6644</v>
      </c>
      <c r="D4818" s="271" t="s">
        <v>1980</v>
      </c>
      <c r="E4818" s="273">
        <v>133.43</v>
      </c>
    </row>
    <row r="4819" spans="1:5" x14ac:dyDescent="0.2">
      <c r="A4819" s="271">
        <v>4730</v>
      </c>
      <c r="B4819" s="271" t="s">
        <v>290</v>
      </c>
      <c r="C4819" s="272" t="s">
        <v>6645</v>
      </c>
      <c r="D4819" s="271" t="s">
        <v>1980</v>
      </c>
      <c r="E4819" s="273">
        <v>132.77000000000001</v>
      </c>
    </row>
    <row r="4820" spans="1:5" x14ac:dyDescent="0.2">
      <c r="A4820" s="271">
        <v>13186</v>
      </c>
      <c r="B4820" s="271" t="s">
        <v>290</v>
      </c>
      <c r="C4820" s="272" t="s">
        <v>6646</v>
      </c>
      <c r="D4820" s="271" t="s">
        <v>1980</v>
      </c>
      <c r="E4820" s="273">
        <v>153.19999999999999</v>
      </c>
    </row>
    <row r="4821" spans="1:5" x14ac:dyDescent="0.2">
      <c r="A4821" s="271">
        <v>10737</v>
      </c>
      <c r="B4821" s="271" t="s">
        <v>290</v>
      </c>
      <c r="C4821" s="272" t="s">
        <v>6647</v>
      </c>
      <c r="D4821" s="271" t="s">
        <v>2012</v>
      </c>
      <c r="E4821" s="273"/>
    </row>
    <row r="4822" spans="1:5" x14ac:dyDescent="0.2">
      <c r="A4822" s="271">
        <v>10734</v>
      </c>
      <c r="B4822" s="271" t="s">
        <v>290</v>
      </c>
      <c r="C4822" s="272" t="s">
        <v>6648</v>
      </c>
      <c r="D4822" s="271" t="s">
        <v>2012</v>
      </c>
      <c r="E4822" s="273"/>
    </row>
    <row r="4823" spans="1:5" x14ac:dyDescent="0.2">
      <c r="A4823" s="271">
        <v>4708</v>
      </c>
      <c r="B4823" s="271" t="s">
        <v>290</v>
      </c>
      <c r="C4823" s="272" t="s">
        <v>6649</v>
      </c>
      <c r="D4823" s="271" t="s">
        <v>2012</v>
      </c>
      <c r="E4823" s="273"/>
    </row>
    <row r="4824" spans="1:5" x14ac:dyDescent="0.2">
      <c r="A4824" s="271">
        <v>4712</v>
      </c>
      <c r="B4824" s="271" t="s">
        <v>290</v>
      </c>
      <c r="C4824" s="272" t="s">
        <v>6650</v>
      </c>
      <c r="D4824" s="271" t="s">
        <v>2012</v>
      </c>
      <c r="E4824" s="273"/>
    </row>
    <row r="4825" spans="1:5" x14ac:dyDescent="0.2">
      <c r="A4825" s="271">
        <v>4710</v>
      </c>
      <c r="B4825" s="271" t="s">
        <v>290</v>
      </c>
      <c r="C4825" s="272" t="s">
        <v>6651</v>
      </c>
      <c r="D4825" s="271" t="s">
        <v>2012</v>
      </c>
      <c r="E4825" s="273"/>
    </row>
    <row r="4826" spans="1:5" x14ac:dyDescent="0.2">
      <c r="A4826" s="271">
        <v>4750</v>
      </c>
      <c r="B4826" s="271" t="s">
        <v>290</v>
      </c>
      <c r="C4826" s="272" t="s">
        <v>6652</v>
      </c>
      <c r="D4826" s="271" t="s">
        <v>1924</v>
      </c>
      <c r="E4826" s="273">
        <v>22.94</v>
      </c>
    </row>
    <row r="4827" spans="1:5" x14ac:dyDescent="0.2">
      <c r="A4827" s="271">
        <v>41065</v>
      </c>
      <c r="B4827" s="271" t="s">
        <v>290</v>
      </c>
      <c r="C4827" s="272" t="s">
        <v>6653</v>
      </c>
      <c r="D4827" s="271" t="s">
        <v>1959</v>
      </c>
      <c r="E4827" s="273">
        <v>4025.58</v>
      </c>
    </row>
    <row r="4828" spans="1:5" x14ac:dyDescent="0.2">
      <c r="A4828" s="271">
        <v>34747</v>
      </c>
      <c r="B4828" s="271" t="s">
        <v>290</v>
      </c>
      <c r="C4828" s="272" t="s">
        <v>6654</v>
      </c>
      <c r="D4828" s="271" t="s">
        <v>2014</v>
      </c>
      <c r="E4828" s="273">
        <v>40.729999999999997</v>
      </c>
    </row>
    <row r="4829" spans="1:5" x14ac:dyDescent="0.2">
      <c r="A4829" s="271">
        <v>4826</v>
      </c>
      <c r="B4829" s="271" t="s">
        <v>290</v>
      </c>
      <c r="C4829" s="272" t="s">
        <v>6655</v>
      </c>
      <c r="D4829" s="271" t="s">
        <v>2014</v>
      </c>
      <c r="E4829" s="273">
        <v>43.8</v>
      </c>
    </row>
    <row r="4830" spans="1:5" x14ac:dyDescent="0.2">
      <c r="A4830" s="271">
        <v>41975</v>
      </c>
      <c r="B4830" s="271" t="s">
        <v>290</v>
      </c>
      <c r="C4830" s="272" t="s">
        <v>6656</v>
      </c>
      <c r="D4830" s="271" t="s">
        <v>2012</v>
      </c>
      <c r="E4830" s="273"/>
    </row>
    <row r="4831" spans="1:5" x14ac:dyDescent="0.2">
      <c r="A4831" s="271">
        <v>4825</v>
      </c>
      <c r="B4831" s="271" t="s">
        <v>290</v>
      </c>
      <c r="C4831" s="272" t="s">
        <v>6657</v>
      </c>
      <c r="D4831" s="271" t="s">
        <v>2014</v>
      </c>
      <c r="E4831" s="273">
        <v>60.63</v>
      </c>
    </row>
    <row r="4832" spans="1:5" x14ac:dyDescent="0.2">
      <c r="A4832" s="271">
        <v>34744</v>
      </c>
      <c r="B4832" s="271" t="s">
        <v>290</v>
      </c>
      <c r="C4832" s="272" t="s">
        <v>6658</v>
      </c>
      <c r="D4832" s="271" t="s">
        <v>2012</v>
      </c>
      <c r="E4832" s="273"/>
    </row>
    <row r="4833" spans="1:5" x14ac:dyDescent="0.2">
      <c r="A4833" s="271">
        <v>39430</v>
      </c>
      <c r="B4833" s="271" t="s">
        <v>290</v>
      </c>
      <c r="C4833" s="272" t="s">
        <v>6659</v>
      </c>
      <c r="D4833" s="271" t="s">
        <v>1977</v>
      </c>
      <c r="E4833" s="273">
        <v>1.5</v>
      </c>
    </row>
    <row r="4834" spans="1:5" x14ac:dyDescent="0.2">
      <c r="A4834" s="271">
        <v>39573</v>
      </c>
      <c r="B4834" s="271" t="s">
        <v>290</v>
      </c>
      <c r="C4834" s="272" t="s">
        <v>6660</v>
      </c>
      <c r="D4834" s="271" t="s">
        <v>1977</v>
      </c>
      <c r="E4834" s="273">
        <v>1.48</v>
      </c>
    </row>
    <row r="4835" spans="1:5" x14ac:dyDescent="0.2">
      <c r="A4835" s="271">
        <v>38410</v>
      </c>
      <c r="B4835" s="271" t="s">
        <v>290</v>
      </c>
      <c r="C4835" s="272" t="s">
        <v>6661</v>
      </c>
      <c r="D4835" s="271" t="s">
        <v>1977</v>
      </c>
      <c r="E4835" s="273">
        <v>13571.85</v>
      </c>
    </row>
    <row r="4836" spans="1:5" x14ac:dyDescent="0.2">
      <c r="A4836" s="271">
        <v>43082</v>
      </c>
      <c r="B4836" s="271" t="s">
        <v>290</v>
      </c>
      <c r="C4836" s="272" t="s">
        <v>6662</v>
      </c>
      <c r="D4836" s="271" t="s">
        <v>1982</v>
      </c>
      <c r="E4836" s="273"/>
    </row>
    <row r="4837" spans="1:5" x14ac:dyDescent="0.2">
      <c r="A4837" s="271">
        <v>43083</v>
      </c>
      <c r="B4837" s="271" t="s">
        <v>290</v>
      </c>
      <c r="C4837" s="272" t="s">
        <v>6663</v>
      </c>
      <c r="D4837" s="271" t="s">
        <v>1982</v>
      </c>
      <c r="E4837" s="273"/>
    </row>
    <row r="4838" spans="1:5" x14ac:dyDescent="0.2">
      <c r="A4838" s="271">
        <v>40535</v>
      </c>
      <c r="B4838" s="271" t="s">
        <v>290</v>
      </c>
      <c r="C4838" s="272" t="s">
        <v>6664</v>
      </c>
      <c r="D4838" s="271" t="s">
        <v>1982</v>
      </c>
      <c r="E4838" s="273"/>
    </row>
    <row r="4839" spans="1:5" x14ac:dyDescent="0.2">
      <c r="A4839" s="271">
        <v>40598</v>
      </c>
      <c r="B4839" s="271" t="s">
        <v>290</v>
      </c>
      <c r="C4839" s="272" t="s">
        <v>6665</v>
      </c>
      <c r="D4839" s="271" t="s">
        <v>1982</v>
      </c>
      <c r="E4839" s="273"/>
    </row>
    <row r="4840" spans="1:5" x14ac:dyDescent="0.2">
      <c r="A4840" s="271">
        <v>43692</v>
      </c>
      <c r="B4840" s="271" t="s">
        <v>290</v>
      </c>
      <c r="C4840" s="272" t="s">
        <v>6666</v>
      </c>
      <c r="D4840" s="271" t="s">
        <v>1982</v>
      </c>
      <c r="E4840" s="273"/>
    </row>
    <row r="4841" spans="1:5" x14ac:dyDescent="0.2">
      <c r="A4841" s="271">
        <v>43665</v>
      </c>
      <c r="B4841" s="271" t="s">
        <v>290</v>
      </c>
      <c r="C4841" s="272" t="s">
        <v>6667</v>
      </c>
      <c r="D4841" s="271" t="s">
        <v>1982</v>
      </c>
      <c r="E4841" s="273"/>
    </row>
    <row r="4842" spans="1:5" x14ac:dyDescent="0.2">
      <c r="A4842" s="271">
        <v>10966</v>
      </c>
      <c r="B4842" s="271" t="s">
        <v>290</v>
      </c>
      <c r="C4842" s="272" t="s">
        <v>6668</v>
      </c>
      <c r="D4842" s="271" t="s">
        <v>1982</v>
      </c>
      <c r="E4842" s="273"/>
    </row>
    <row r="4843" spans="1:5" x14ac:dyDescent="0.2">
      <c r="A4843" s="271">
        <v>39427</v>
      </c>
      <c r="B4843" s="271" t="s">
        <v>290</v>
      </c>
      <c r="C4843" s="272" t="s">
        <v>6669</v>
      </c>
      <c r="D4843" s="271" t="s">
        <v>2014</v>
      </c>
      <c r="E4843" s="273">
        <v>3.99</v>
      </c>
    </row>
    <row r="4844" spans="1:5" x14ac:dyDescent="0.2">
      <c r="A4844" s="271">
        <v>39424</v>
      </c>
      <c r="B4844" s="271" t="s">
        <v>290</v>
      </c>
      <c r="C4844" s="272" t="s">
        <v>6670</v>
      </c>
      <c r="D4844" s="271" t="s">
        <v>2014</v>
      </c>
      <c r="E4844" s="273">
        <v>2.37</v>
      </c>
    </row>
    <row r="4845" spans="1:5" x14ac:dyDescent="0.2">
      <c r="A4845" s="271">
        <v>39425</v>
      </c>
      <c r="B4845" s="271" t="s">
        <v>290</v>
      </c>
      <c r="C4845" s="272" t="s">
        <v>6671</v>
      </c>
      <c r="D4845" s="271" t="s">
        <v>2014</v>
      </c>
      <c r="E4845" s="273">
        <v>2.34</v>
      </c>
    </row>
    <row r="4846" spans="1:5" x14ac:dyDescent="0.2">
      <c r="A4846" s="271">
        <v>40664</v>
      </c>
      <c r="B4846" s="271" t="s">
        <v>290</v>
      </c>
      <c r="C4846" s="272" t="s">
        <v>6672</v>
      </c>
      <c r="D4846" s="271" t="s">
        <v>1982</v>
      </c>
      <c r="E4846" s="273"/>
    </row>
    <row r="4847" spans="1:5" x14ac:dyDescent="0.2">
      <c r="A4847" s="271">
        <v>34360</v>
      </c>
      <c r="B4847" s="271" t="s">
        <v>290</v>
      </c>
      <c r="C4847" s="272" t="s">
        <v>6673</v>
      </c>
      <c r="D4847" s="271" t="s">
        <v>1982</v>
      </c>
      <c r="E4847" s="273">
        <v>42.58</v>
      </c>
    </row>
    <row r="4848" spans="1:5" x14ac:dyDescent="0.2">
      <c r="A4848" s="271">
        <v>20259</v>
      </c>
      <c r="B4848" s="271" t="s">
        <v>290</v>
      </c>
      <c r="C4848" s="272" t="s">
        <v>6674</v>
      </c>
      <c r="D4848" s="271" t="s">
        <v>2014</v>
      </c>
      <c r="E4848" s="273"/>
    </row>
    <row r="4849" spans="1:5" x14ac:dyDescent="0.2">
      <c r="A4849" s="271">
        <v>14077</v>
      </c>
      <c r="B4849" s="271" t="s">
        <v>290</v>
      </c>
      <c r="C4849" s="272" t="s">
        <v>6675</v>
      </c>
      <c r="D4849" s="271" t="s">
        <v>2014</v>
      </c>
      <c r="E4849" s="273"/>
    </row>
    <row r="4850" spans="1:5" x14ac:dyDescent="0.2">
      <c r="A4850" s="271">
        <v>3678</v>
      </c>
      <c r="B4850" s="271" t="s">
        <v>290</v>
      </c>
      <c r="C4850" s="272" t="s">
        <v>6676</v>
      </c>
      <c r="D4850" s="271" t="s">
        <v>2014</v>
      </c>
      <c r="E4850" s="273"/>
    </row>
    <row r="4851" spans="1:5" x14ac:dyDescent="0.2">
      <c r="A4851" s="271">
        <v>11552</v>
      </c>
      <c r="B4851" s="271" t="s">
        <v>290</v>
      </c>
      <c r="C4851" s="272" t="s">
        <v>6677</v>
      </c>
      <c r="D4851" s="271" t="s">
        <v>2014</v>
      </c>
      <c r="E4851" s="273">
        <v>6.97</v>
      </c>
    </row>
    <row r="4852" spans="1:5" x14ac:dyDescent="0.2">
      <c r="A4852" s="271">
        <v>585</v>
      </c>
      <c r="B4852" s="271" t="s">
        <v>290</v>
      </c>
      <c r="C4852" s="272" t="s">
        <v>6678</v>
      </c>
      <c r="D4852" s="271" t="s">
        <v>1982</v>
      </c>
      <c r="E4852" s="273"/>
    </row>
    <row r="4853" spans="1:5" x14ac:dyDescent="0.2">
      <c r="A4853" s="271">
        <v>39418</v>
      </c>
      <c r="B4853" s="271" t="s">
        <v>290</v>
      </c>
      <c r="C4853" s="272" t="s">
        <v>6679</v>
      </c>
      <c r="D4853" s="271" t="s">
        <v>2014</v>
      </c>
      <c r="E4853" s="273">
        <v>4.45</v>
      </c>
    </row>
    <row r="4854" spans="1:5" x14ac:dyDescent="0.2">
      <c r="A4854" s="271">
        <v>39419</v>
      </c>
      <c r="B4854" s="271" t="s">
        <v>290</v>
      </c>
      <c r="C4854" s="272" t="s">
        <v>6680</v>
      </c>
      <c r="D4854" s="271" t="s">
        <v>2014</v>
      </c>
      <c r="E4854" s="273">
        <v>5.42</v>
      </c>
    </row>
    <row r="4855" spans="1:5" x14ac:dyDescent="0.2">
      <c r="A4855" s="271">
        <v>39420</v>
      </c>
      <c r="B4855" s="271" t="s">
        <v>290</v>
      </c>
      <c r="C4855" s="272" t="s">
        <v>6681</v>
      </c>
      <c r="D4855" s="271" t="s">
        <v>2014</v>
      </c>
      <c r="E4855" s="273">
        <v>5.98</v>
      </c>
    </row>
    <row r="4856" spans="1:5" x14ac:dyDescent="0.2">
      <c r="A4856" s="271">
        <v>39571</v>
      </c>
      <c r="B4856" s="271" t="s">
        <v>290</v>
      </c>
      <c r="C4856" s="272" t="s">
        <v>6682</v>
      </c>
      <c r="D4856" s="271" t="s">
        <v>2014</v>
      </c>
      <c r="E4856" s="273">
        <v>3.61</v>
      </c>
    </row>
    <row r="4857" spans="1:5" x14ac:dyDescent="0.2">
      <c r="A4857" s="271">
        <v>39421</v>
      </c>
      <c r="B4857" s="271" t="s">
        <v>290</v>
      </c>
      <c r="C4857" s="272" t="s">
        <v>6683</v>
      </c>
      <c r="D4857" s="271" t="s">
        <v>2014</v>
      </c>
      <c r="E4857" s="273">
        <v>5.26</v>
      </c>
    </row>
    <row r="4858" spans="1:5" x14ac:dyDescent="0.2">
      <c r="A4858" s="271">
        <v>39422</v>
      </c>
      <c r="B4858" s="271" t="s">
        <v>290</v>
      </c>
      <c r="C4858" s="272" t="s">
        <v>6684</v>
      </c>
      <c r="D4858" s="271" t="s">
        <v>2014</v>
      </c>
      <c r="E4858" s="273">
        <v>6.15</v>
      </c>
    </row>
    <row r="4859" spans="1:5" x14ac:dyDescent="0.2">
      <c r="A4859" s="271">
        <v>39423</v>
      </c>
      <c r="B4859" s="271" t="s">
        <v>290</v>
      </c>
      <c r="C4859" s="272" t="s">
        <v>6685</v>
      </c>
      <c r="D4859" s="271" t="s">
        <v>2014</v>
      </c>
      <c r="E4859" s="273">
        <v>7.14</v>
      </c>
    </row>
    <row r="4860" spans="1:5" x14ac:dyDescent="0.2">
      <c r="A4860" s="271">
        <v>39426</v>
      </c>
      <c r="B4860" s="271" t="s">
        <v>290</v>
      </c>
      <c r="C4860" s="272" t="s">
        <v>6686</v>
      </c>
      <c r="D4860" s="271" t="s">
        <v>2014</v>
      </c>
      <c r="E4860" s="273">
        <v>16.05</v>
      </c>
    </row>
    <row r="4861" spans="1:5" x14ac:dyDescent="0.2">
      <c r="A4861" s="271">
        <v>39429</v>
      </c>
      <c r="B4861" s="271" t="s">
        <v>290</v>
      </c>
      <c r="C4861" s="272" t="s">
        <v>6687</v>
      </c>
      <c r="D4861" s="271" t="s">
        <v>2014</v>
      </c>
      <c r="E4861" s="273">
        <v>5.0599999999999996</v>
      </c>
    </row>
    <row r="4862" spans="1:5" x14ac:dyDescent="0.2">
      <c r="A4862" s="271">
        <v>39428</v>
      </c>
      <c r="B4862" s="271" t="s">
        <v>290</v>
      </c>
      <c r="C4862" s="272" t="s">
        <v>6688</v>
      </c>
      <c r="D4862" s="271" t="s">
        <v>2014</v>
      </c>
      <c r="E4862" s="273">
        <v>3.87</v>
      </c>
    </row>
    <row r="4863" spans="1:5" x14ac:dyDescent="0.2">
      <c r="A4863" s="271">
        <v>39572</v>
      </c>
      <c r="B4863" s="271" t="s">
        <v>290</v>
      </c>
      <c r="C4863" s="272" t="s">
        <v>6689</v>
      </c>
      <c r="D4863" s="271" t="s">
        <v>2014</v>
      </c>
      <c r="E4863" s="273">
        <v>3.35</v>
      </c>
    </row>
    <row r="4864" spans="1:5" x14ac:dyDescent="0.2">
      <c r="A4864" s="271">
        <v>39570</v>
      </c>
      <c r="B4864" s="271" t="s">
        <v>290</v>
      </c>
      <c r="C4864" s="272" t="s">
        <v>6690</v>
      </c>
      <c r="D4864" s="271" t="s">
        <v>2014</v>
      </c>
      <c r="E4864" s="273">
        <v>3.55</v>
      </c>
    </row>
    <row r="4865" spans="1:5" x14ac:dyDescent="0.2">
      <c r="A4865" s="271">
        <v>39569</v>
      </c>
      <c r="B4865" s="271" t="s">
        <v>290</v>
      </c>
      <c r="C4865" s="272" t="s">
        <v>6691</v>
      </c>
      <c r="D4865" s="271" t="s">
        <v>2014</v>
      </c>
      <c r="E4865" s="273">
        <v>3.51</v>
      </c>
    </row>
    <row r="4866" spans="1:5" x14ac:dyDescent="0.2">
      <c r="A4866" s="271">
        <v>39328</v>
      </c>
      <c r="B4866" s="271" t="s">
        <v>290</v>
      </c>
      <c r="C4866" s="272" t="s">
        <v>6692</v>
      </c>
      <c r="D4866" s="271" t="s">
        <v>2014</v>
      </c>
      <c r="E4866" s="273">
        <v>3.63</v>
      </c>
    </row>
    <row r="4867" spans="1:5" x14ac:dyDescent="0.2">
      <c r="A4867" s="271">
        <v>39029</v>
      </c>
      <c r="B4867" s="271" t="s">
        <v>290</v>
      </c>
      <c r="C4867" s="272" t="s">
        <v>6693</v>
      </c>
      <c r="D4867" s="271" t="s">
        <v>2014</v>
      </c>
      <c r="E4867" s="273">
        <v>11.33</v>
      </c>
    </row>
    <row r="4868" spans="1:5" x14ac:dyDescent="0.2">
      <c r="A4868" s="271">
        <v>39028</v>
      </c>
      <c r="B4868" s="271" t="s">
        <v>290</v>
      </c>
      <c r="C4868" s="272" t="s">
        <v>6694</v>
      </c>
      <c r="D4868" s="271" t="s">
        <v>2014</v>
      </c>
      <c r="E4868" s="273">
        <v>6.6</v>
      </c>
    </row>
    <row r="4869" spans="1:5" x14ac:dyDescent="0.2">
      <c r="A4869" s="271">
        <v>38541</v>
      </c>
      <c r="B4869" s="271" t="s">
        <v>290</v>
      </c>
      <c r="C4869" s="272" t="s">
        <v>6695</v>
      </c>
      <c r="D4869" s="271" t="s">
        <v>1977</v>
      </c>
      <c r="E4869" s="273">
        <v>4827185.07</v>
      </c>
    </row>
    <row r="4870" spans="1:5" x14ac:dyDescent="0.2">
      <c r="A4870" s="271">
        <v>38542</v>
      </c>
      <c r="B4870" s="271" t="s">
        <v>290</v>
      </c>
      <c r="C4870" s="272" t="s">
        <v>6696</v>
      </c>
      <c r="D4870" s="271" t="s">
        <v>1977</v>
      </c>
      <c r="E4870" s="273">
        <v>7401683.7999999998</v>
      </c>
    </row>
    <row r="4871" spans="1:5" x14ac:dyDescent="0.2">
      <c r="A4871" s="271">
        <v>45080</v>
      </c>
      <c r="B4871" s="271" t="s">
        <v>290</v>
      </c>
      <c r="C4871" s="272" t="s">
        <v>6697</v>
      </c>
      <c r="D4871" s="271" t="s">
        <v>1977</v>
      </c>
      <c r="E4871" s="273">
        <v>16029.69</v>
      </c>
    </row>
    <row r="4872" spans="1:5" x14ac:dyDescent="0.2">
      <c r="A4872" s="271">
        <v>38543</v>
      </c>
      <c r="B4872" s="271" t="s">
        <v>290</v>
      </c>
      <c r="C4872" s="272" t="s">
        <v>6698</v>
      </c>
      <c r="D4872" s="271" t="s">
        <v>1977</v>
      </c>
      <c r="E4872" s="273">
        <v>1507160.62</v>
      </c>
    </row>
    <row r="4873" spans="1:5" x14ac:dyDescent="0.2">
      <c r="A4873" s="271">
        <v>44002</v>
      </c>
      <c r="B4873" s="271" t="s">
        <v>290</v>
      </c>
      <c r="C4873" s="272" t="s">
        <v>6699</v>
      </c>
      <c r="D4873" s="271" t="s">
        <v>1977</v>
      </c>
      <c r="E4873" s="273">
        <v>7039859.4299999997</v>
      </c>
    </row>
    <row r="4874" spans="1:5" x14ac:dyDescent="0.2">
      <c r="A4874" s="271">
        <v>43886</v>
      </c>
      <c r="B4874" s="271" t="s">
        <v>290</v>
      </c>
      <c r="C4874" s="272" t="s">
        <v>6700</v>
      </c>
      <c r="D4874" s="271" t="s">
        <v>1977</v>
      </c>
      <c r="E4874" s="273">
        <v>3416577.52</v>
      </c>
    </row>
    <row r="4875" spans="1:5" x14ac:dyDescent="0.2">
      <c r="A4875" s="271">
        <v>40406</v>
      </c>
      <c r="B4875" s="271" t="s">
        <v>290</v>
      </c>
      <c r="C4875" s="272" t="s">
        <v>6701</v>
      </c>
      <c r="D4875" s="271" t="s">
        <v>1977</v>
      </c>
      <c r="E4875" s="273">
        <v>72153.95</v>
      </c>
    </row>
    <row r="4876" spans="1:5" x14ac:dyDescent="0.2">
      <c r="A4876" s="271">
        <v>40789</v>
      </c>
      <c r="B4876" s="271" t="s">
        <v>290</v>
      </c>
      <c r="C4876" s="272" t="s">
        <v>6702</v>
      </c>
      <c r="D4876" s="271" t="s">
        <v>1977</v>
      </c>
      <c r="E4876" s="273">
        <v>10398.120000000001</v>
      </c>
    </row>
    <row r="4877" spans="1:5" x14ac:dyDescent="0.2">
      <c r="A4877" s="271">
        <v>40791</v>
      </c>
      <c r="B4877" s="271" t="s">
        <v>290</v>
      </c>
      <c r="C4877" s="272" t="s">
        <v>6703</v>
      </c>
      <c r="D4877" s="271" t="s">
        <v>1977</v>
      </c>
      <c r="E4877" s="273">
        <v>32550.65</v>
      </c>
    </row>
    <row r="4878" spans="1:5" x14ac:dyDescent="0.2">
      <c r="A4878" s="271">
        <v>44003</v>
      </c>
      <c r="B4878" s="271" t="s">
        <v>290</v>
      </c>
      <c r="C4878" s="272" t="s">
        <v>6704</v>
      </c>
      <c r="D4878" s="271" t="s">
        <v>1977</v>
      </c>
      <c r="E4878" s="273">
        <v>9783095.1300000008</v>
      </c>
    </row>
    <row r="4879" spans="1:5" x14ac:dyDescent="0.2">
      <c r="A4879" s="271">
        <v>44548</v>
      </c>
      <c r="B4879" s="271" t="s">
        <v>290</v>
      </c>
      <c r="C4879" s="272" t="s">
        <v>6705</v>
      </c>
      <c r="D4879" s="271" t="s">
        <v>1977</v>
      </c>
      <c r="E4879" s="273">
        <v>2991900.05</v>
      </c>
    </row>
    <row r="4880" spans="1:5" x14ac:dyDescent="0.2">
      <c r="A4880" s="271">
        <v>44550</v>
      </c>
      <c r="B4880" s="271" t="s">
        <v>290</v>
      </c>
      <c r="C4880" s="272" t="s">
        <v>6706</v>
      </c>
      <c r="D4880" s="271" t="s">
        <v>1977</v>
      </c>
      <c r="E4880" s="273">
        <v>9386622.3000000007</v>
      </c>
    </row>
    <row r="4881" spans="1:5" x14ac:dyDescent="0.2">
      <c r="A4881" s="271">
        <v>44549</v>
      </c>
      <c r="B4881" s="271" t="s">
        <v>290</v>
      </c>
      <c r="C4881" s="272" t="s">
        <v>6707</v>
      </c>
      <c r="D4881" s="271" t="s">
        <v>1977</v>
      </c>
      <c r="E4881" s="273">
        <v>6863967.5800000001</v>
      </c>
    </row>
    <row r="4882" spans="1:5" x14ac:dyDescent="0.2">
      <c r="A4882" s="271">
        <v>11651</v>
      </c>
      <c r="B4882" s="271" t="s">
        <v>290</v>
      </c>
      <c r="C4882" s="272" t="s">
        <v>6708</v>
      </c>
      <c r="D4882" s="271" t="s">
        <v>1977</v>
      </c>
      <c r="E4882" s="273">
        <v>17802.41</v>
      </c>
    </row>
    <row r="4883" spans="1:5" x14ac:dyDescent="0.2">
      <c r="A4883" s="271">
        <v>41982</v>
      </c>
      <c r="B4883" s="271" t="s">
        <v>290</v>
      </c>
      <c r="C4883" s="272" t="s">
        <v>6709</v>
      </c>
      <c r="D4883" s="271" t="s">
        <v>1977</v>
      </c>
      <c r="E4883" s="273">
        <v>1823603.21</v>
      </c>
    </row>
    <row r="4884" spans="1:5" x14ac:dyDescent="0.2">
      <c r="A4884" s="271">
        <v>39012</v>
      </c>
      <c r="B4884" s="271" t="s">
        <v>290</v>
      </c>
      <c r="C4884" s="272" t="s">
        <v>6710</v>
      </c>
      <c r="D4884" s="271" t="s">
        <v>1977</v>
      </c>
      <c r="E4884" s="273">
        <v>1070026.02</v>
      </c>
    </row>
    <row r="4885" spans="1:5" x14ac:dyDescent="0.2">
      <c r="A4885" s="271">
        <v>40435</v>
      </c>
      <c r="B4885" s="271" t="s">
        <v>290</v>
      </c>
      <c r="C4885" s="272" t="s">
        <v>6711</v>
      </c>
      <c r="D4885" s="271" t="s">
        <v>1977</v>
      </c>
      <c r="E4885" s="273">
        <v>1080491.3400000001</v>
      </c>
    </row>
    <row r="4886" spans="1:5" x14ac:dyDescent="0.2">
      <c r="A4886" s="271">
        <v>45265</v>
      </c>
      <c r="B4886" s="271" t="s">
        <v>290</v>
      </c>
      <c r="C4886" s="272" t="s">
        <v>6712</v>
      </c>
      <c r="D4886" s="271" t="s">
        <v>2297</v>
      </c>
      <c r="E4886" s="273">
        <v>30.93</v>
      </c>
    </row>
    <row r="4887" spans="1:5" x14ac:dyDescent="0.2">
      <c r="A4887" s="271">
        <v>13617</v>
      </c>
      <c r="B4887" s="271" t="s">
        <v>290</v>
      </c>
      <c r="C4887" s="272" t="s">
        <v>6713</v>
      </c>
      <c r="D4887" s="271" t="s">
        <v>1977</v>
      </c>
      <c r="E4887" s="273">
        <v>101951.92</v>
      </c>
    </row>
    <row r="4888" spans="1:5" x14ac:dyDescent="0.2">
      <c r="A4888" s="271">
        <v>35274</v>
      </c>
      <c r="B4888" s="271" t="s">
        <v>290</v>
      </c>
      <c r="C4888" s="272" t="s">
        <v>6714</v>
      </c>
      <c r="D4888" s="271" t="s">
        <v>2014</v>
      </c>
      <c r="E4888" s="273">
        <v>51</v>
      </c>
    </row>
    <row r="4889" spans="1:5" x14ac:dyDescent="0.2">
      <c r="A4889" s="271">
        <v>35275</v>
      </c>
      <c r="B4889" s="271" t="s">
        <v>290</v>
      </c>
      <c r="C4889" s="272" t="s">
        <v>6715</v>
      </c>
      <c r="D4889" s="271" t="s">
        <v>2014</v>
      </c>
      <c r="E4889" s="273">
        <v>108.25</v>
      </c>
    </row>
    <row r="4890" spans="1:5" x14ac:dyDescent="0.2">
      <c r="A4890" s="271">
        <v>35276</v>
      </c>
      <c r="B4890" s="271" t="s">
        <v>290</v>
      </c>
      <c r="C4890" s="272" t="s">
        <v>6716</v>
      </c>
      <c r="D4890" s="271" t="s">
        <v>2014</v>
      </c>
      <c r="E4890" s="273">
        <v>188.35</v>
      </c>
    </row>
    <row r="4891" spans="1:5" x14ac:dyDescent="0.2">
      <c r="A4891" s="271">
        <v>11091</v>
      </c>
      <c r="B4891" s="271" t="s">
        <v>290</v>
      </c>
      <c r="C4891" s="272" t="s">
        <v>6717</v>
      </c>
      <c r="D4891" s="271" t="s">
        <v>1977</v>
      </c>
      <c r="E4891" s="273">
        <v>1.83</v>
      </c>
    </row>
    <row r="4892" spans="1:5" x14ac:dyDescent="0.2">
      <c r="A4892" s="271">
        <v>37586</v>
      </c>
      <c r="B4892" s="271" t="s">
        <v>290</v>
      </c>
      <c r="C4892" s="272" t="s">
        <v>6718</v>
      </c>
      <c r="D4892" s="271" t="s">
        <v>5434</v>
      </c>
      <c r="E4892" s="273"/>
    </row>
    <row r="4893" spans="1:5" x14ac:dyDescent="0.2">
      <c r="A4893" s="271">
        <v>37395</v>
      </c>
      <c r="B4893" s="271" t="s">
        <v>290</v>
      </c>
      <c r="C4893" s="272" t="s">
        <v>6719</v>
      </c>
      <c r="D4893" s="271" t="s">
        <v>5434</v>
      </c>
      <c r="E4893" s="273"/>
    </row>
    <row r="4894" spans="1:5" x14ac:dyDescent="0.2">
      <c r="A4894" s="271">
        <v>14147</v>
      </c>
      <c r="B4894" s="271" t="s">
        <v>290</v>
      </c>
      <c r="C4894" s="272" t="s">
        <v>6720</v>
      </c>
      <c r="D4894" s="271" t="s">
        <v>5434</v>
      </c>
      <c r="E4894" s="273"/>
    </row>
    <row r="4895" spans="1:5" x14ac:dyDescent="0.2">
      <c r="A4895" s="271">
        <v>37396</v>
      </c>
      <c r="B4895" s="271" t="s">
        <v>290</v>
      </c>
      <c r="C4895" s="272" t="s">
        <v>6721</v>
      </c>
      <c r="D4895" s="271" t="s">
        <v>5434</v>
      </c>
      <c r="E4895" s="273"/>
    </row>
    <row r="4896" spans="1:5" x14ac:dyDescent="0.2">
      <c r="A4896" s="271">
        <v>37397</v>
      </c>
      <c r="B4896" s="271" t="s">
        <v>290</v>
      </c>
      <c r="C4896" s="272" t="s">
        <v>6722</v>
      </c>
      <c r="D4896" s="271" t="s">
        <v>5434</v>
      </c>
      <c r="E4896" s="273"/>
    </row>
    <row r="4897" spans="1:5" x14ac:dyDescent="0.2">
      <c r="A4897" s="271">
        <v>43606</v>
      </c>
      <c r="B4897" s="271" t="s">
        <v>290</v>
      </c>
      <c r="C4897" s="272" t="s">
        <v>6723</v>
      </c>
      <c r="D4897" s="271" t="s">
        <v>1977</v>
      </c>
      <c r="E4897" s="273">
        <v>8.36</v>
      </c>
    </row>
    <row r="4898" spans="1:5" x14ac:dyDescent="0.2">
      <c r="A4898" s="271">
        <v>444</v>
      </c>
      <c r="B4898" s="271" t="s">
        <v>290</v>
      </c>
      <c r="C4898" s="272" t="s">
        <v>6724</v>
      </c>
      <c r="D4898" s="271" t="s">
        <v>1977</v>
      </c>
      <c r="E4898" s="273">
        <v>34.4</v>
      </c>
    </row>
    <row r="4899" spans="1:5" x14ac:dyDescent="0.2">
      <c r="A4899" s="271">
        <v>445</v>
      </c>
      <c r="B4899" s="271" t="s">
        <v>290</v>
      </c>
      <c r="C4899" s="272" t="s">
        <v>6725</v>
      </c>
      <c r="D4899" s="271" t="s">
        <v>1977</v>
      </c>
      <c r="E4899" s="273">
        <v>47.08</v>
      </c>
    </row>
    <row r="4900" spans="1:5" x14ac:dyDescent="0.2">
      <c r="A4900" s="271">
        <v>4783</v>
      </c>
      <c r="B4900" s="271" t="s">
        <v>290</v>
      </c>
      <c r="C4900" s="272" t="s">
        <v>6726</v>
      </c>
      <c r="D4900" s="271" t="s">
        <v>1924</v>
      </c>
      <c r="E4900" s="273">
        <v>23.9</v>
      </c>
    </row>
    <row r="4901" spans="1:5" x14ac:dyDescent="0.2">
      <c r="A4901" s="271">
        <v>41079</v>
      </c>
      <c r="B4901" s="271" t="s">
        <v>290</v>
      </c>
      <c r="C4901" s="272" t="s">
        <v>6727</v>
      </c>
      <c r="D4901" s="271" t="s">
        <v>1959</v>
      </c>
      <c r="E4901" s="273">
        <v>4192.99</v>
      </c>
    </row>
    <row r="4902" spans="1:5" x14ac:dyDescent="0.2">
      <c r="A4902" s="271">
        <v>12874</v>
      </c>
      <c r="B4902" s="271" t="s">
        <v>290</v>
      </c>
      <c r="C4902" s="272" t="s">
        <v>6728</v>
      </c>
      <c r="D4902" s="271" t="s">
        <v>1924</v>
      </c>
      <c r="E4902" s="273">
        <v>22.03</v>
      </c>
    </row>
    <row r="4903" spans="1:5" x14ac:dyDescent="0.2">
      <c r="A4903" s="271">
        <v>41082</v>
      </c>
      <c r="B4903" s="271" t="s">
        <v>290</v>
      </c>
      <c r="C4903" s="272" t="s">
        <v>6729</v>
      </c>
      <c r="D4903" s="271" t="s">
        <v>1959</v>
      </c>
      <c r="E4903" s="273">
        <v>3866.79</v>
      </c>
    </row>
    <row r="4904" spans="1:5" x14ac:dyDescent="0.2">
      <c r="A4904" s="271">
        <v>4785</v>
      </c>
      <c r="B4904" s="271" t="s">
        <v>290</v>
      </c>
      <c r="C4904" s="272" t="s">
        <v>6730</v>
      </c>
      <c r="D4904" s="271" t="s">
        <v>1924</v>
      </c>
      <c r="E4904" s="273">
        <v>23.9</v>
      </c>
    </row>
    <row r="4905" spans="1:5" x14ac:dyDescent="0.2">
      <c r="A4905" s="271">
        <v>41081</v>
      </c>
      <c r="B4905" s="271" t="s">
        <v>290</v>
      </c>
      <c r="C4905" s="272" t="s">
        <v>6731</v>
      </c>
      <c r="D4905" s="271" t="s">
        <v>1959</v>
      </c>
      <c r="E4905" s="273">
        <v>4192.99</v>
      </c>
    </row>
    <row r="4906" spans="1:5" x14ac:dyDescent="0.2">
      <c r="A4906" s="271">
        <v>4801</v>
      </c>
      <c r="B4906" s="271" t="s">
        <v>290</v>
      </c>
      <c r="C4906" s="272" t="s">
        <v>6732</v>
      </c>
      <c r="D4906" s="271" t="s">
        <v>2012</v>
      </c>
      <c r="E4906" s="273">
        <v>73.260000000000005</v>
      </c>
    </row>
    <row r="4907" spans="1:5" x14ac:dyDescent="0.2">
      <c r="A4907" s="271">
        <v>4794</v>
      </c>
      <c r="B4907" s="271" t="s">
        <v>290</v>
      </c>
      <c r="C4907" s="272" t="s">
        <v>6733</v>
      </c>
      <c r="D4907" s="271" t="s">
        <v>2012</v>
      </c>
      <c r="E4907" s="273">
        <v>333.65</v>
      </c>
    </row>
    <row r="4908" spans="1:5" x14ac:dyDescent="0.2">
      <c r="A4908" s="271">
        <v>4796</v>
      </c>
      <c r="B4908" s="271" t="s">
        <v>290</v>
      </c>
      <c r="C4908" s="272" t="s">
        <v>6734</v>
      </c>
      <c r="D4908" s="271" t="s">
        <v>2012</v>
      </c>
      <c r="E4908" s="273">
        <v>202.65</v>
      </c>
    </row>
    <row r="4909" spans="1:5" x14ac:dyDescent="0.2">
      <c r="A4909" s="271">
        <v>4800</v>
      </c>
      <c r="B4909" s="271" t="s">
        <v>290</v>
      </c>
      <c r="C4909" s="272" t="s">
        <v>6735</v>
      </c>
      <c r="D4909" s="271" t="s">
        <v>2012</v>
      </c>
      <c r="E4909" s="273">
        <v>55.73</v>
      </c>
    </row>
    <row r="4910" spans="1:5" x14ac:dyDescent="0.2">
      <c r="A4910" s="271">
        <v>4795</v>
      </c>
      <c r="B4910" s="271" t="s">
        <v>290</v>
      </c>
      <c r="C4910" s="272" t="s">
        <v>6736</v>
      </c>
      <c r="D4910" s="271" t="s">
        <v>2012</v>
      </c>
      <c r="E4910" s="273">
        <v>324.79000000000002</v>
      </c>
    </row>
    <row r="4911" spans="1:5" x14ac:dyDescent="0.2">
      <c r="A4911" s="271">
        <v>39694</v>
      </c>
      <c r="B4911" s="271" t="s">
        <v>290</v>
      </c>
      <c r="C4911" s="272" t="s">
        <v>6737</v>
      </c>
      <c r="D4911" s="271" t="s">
        <v>2012</v>
      </c>
      <c r="E4911" s="273">
        <v>354.5</v>
      </c>
    </row>
    <row r="4912" spans="1:5" x14ac:dyDescent="0.2">
      <c r="A4912" s="271">
        <v>1292</v>
      </c>
      <c r="B4912" s="271" t="s">
        <v>290</v>
      </c>
      <c r="C4912" s="272" t="s">
        <v>6738</v>
      </c>
      <c r="D4912" s="271" t="s">
        <v>2012</v>
      </c>
      <c r="E4912" s="273">
        <v>34.46</v>
      </c>
    </row>
    <row r="4913" spans="1:5" x14ac:dyDescent="0.2">
      <c r="A4913" s="271">
        <v>1287</v>
      </c>
      <c r="B4913" s="271" t="s">
        <v>290</v>
      </c>
      <c r="C4913" s="272" t="s">
        <v>6739</v>
      </c>
      <c r="D4913" s="271" t="s">
        <v>2012</v>
      </c>
      <c r="E4913" s="273">
        <v>27.59</v>
      </c>
    </row>
    <row r="4914" spans="1:5" x14ac:dyDescent="0.2">
      <c r="A4914" s="271">
        <v>4786</v>
      </c>
      <c r="B4914" s="271" t="s">
        <v>290</v>
      </c>
      <c r="C4914" s="272" t="s">
        <v>6740</v>
      </c>
      <c r="D4914" s="271" t="s">
        <v>2012</v>
      </c>
      <c r="E4914" s="273"/>
    </row>
    <row r="4915" spans="1:5" x14ac:dyDescent="0.2">
      <c r="A4915" s="271">
        <v>10840</v>
      </c>
      <c r="B4915" s="271" t="s">
        <v>290</v>
      </c>
      <c r="C4915" s="272" t="s">
        <v>6741</v>
      </c>
      <c r="D4915" s="271" t="s">
        <v>2012</v>
      </c>
      <c r="E4915" s="273">
        <v>237.5</v>
      </c>
    </row>
    <row r="4916" spans="1:5" x14ac:dyDescent="0.2">
      <c r="A4916" s="271">
        <v>10841</v>
      </c>
      <c r="B4916" s="271" t="s">
        <v>290</v>
      </c>
      <c r="C4916" s="272" t="s">
        <v>6742</v>
      </c>
      <c r="D4916" s="271" t="s">
        <v>2012</v>
      </c>
      <c r="E4916" s="273">
        <v>179.24</v>
      </c>
    </row>
    <row r="4917" spans="1:5" x14ac:dyDescent="0.2">
      <c r="A4917" s="271">
        <v>44540</v>
      </c>
      <c r="B4917" s="271" t="s">
        <v>290</v>
      </c>
      <c r="C4917" s="272" t="s">
        <v>6743</v>
      </c>
      <c r="D4917" s="271" t="s">
        <v>2012</v>
      </c>
      <c r="E4917" s="273">
        <v>229.03</v>
      </c>
    </row>
    <row r="4918" spans="1:5" x14ac:dyDescent="0.2">
      <c r="A4918" s="271">
        <v>10842</v>
      </c>
      <c r="B4918" s="271" t="s">
        <v>290</v>
      </c>
      <c r="C4918" s="272" t="s">
        <v>6744</v>
      </c>
      <c r="D4918" s="271" t="s">
        <v>2012</v>
      </c>
      <c r="E4918" s="273">
        <v>258.89999999999998</v>
      </c>
    </row>
    <row r="4919" spans="1:5" x14ac:dyDescent="0.2">
      <c r="A4919" s="271">
        <v>45190</v>
      </c>
      <c r="B4919" s="271" t="s">
        <v>290</v>
      </c>
      <c r="C4919" s="272" t="s">
        <v>6745</v>
      </c>
      <c r="D4919" s="271" t="s">
        <v>2012</v>
      </c>
      <c r="E4919" s="273">
        <v>56.9</v>
      </c>
    </row>
    <row r="4920" spans="1:5" x14ac:dyDescent="0.2">
      <c r="A4920" s="271">
        <v>45191</v>
      </c>
      <c r="B4920" s="271" t="s">
        <v>290</v>
      </c>
      <c r="C4920" s="272" t="s">
        <v>6746</v>
      </c>
      <c r="D4920" s="271" t="s">
        <v>2012</v>
      </c>
      <c r="E4920" s="273">
        <v>96.53</v>
      </c>
    </row>
    <row r="4921" spans="1:5" x14ac:dyDescent="0.2">
      <c r="A4921" s="271">
        <v>38180</v>
      </c>
      <c r="B4921" s="271" t="s">
        <v>290</v>
      </c>
      <c r="C4921" s="272" t="s">
        <v>6747</v>
      </c>
      <c r="D4921" s="271" t="s">
        <v>2012</v>
      </c>
      <c r="E4921" s="273">
        <v>163.16</v>
      </c>
    </row>
    <row r="4922" spans="1:5" x14ac:dyDescent="0.2">
      <c r="A4922" s="271">
        <v>40648</v>
      </c>
      <c r="B4922" s="271" t="s">
        <v>290</v>
      </c>
      <c r="C4922" s="272" t="s">
        <v>6748</v>
      </c>
      <c r="D4922" s="271" t="s">
        <v>2012</v>
      </c>
      <c r="E4922" s="273"/>
    </row>
    <row r="4923" spans="1:5" x14ac:dyDescent="0.2">
      <c r="A4923" s="271">
        <v>40649</v>
      </c>
      <c r="B4923" s="271" t="s">
        <v>290</v>
      </c>
      <c r="C4923" s="272" t="s">
        <v>6749</v>
      </c>
      <c r="D4923" s="271" t="s">
        <v>2012</v>
      </c>
      <c r="E4923" s="273"/>
    </row>
    <row r="4924" spans="1:5" x14ac:dyDescent="0.2">
      <c r="A4924" s="271">
        <v>40650</v>
      </c>
      <c r="B4924" s="271" t="s">
        <v>290</v>
      </c>
      <c r="C4924" s="272" t="s">
        <v>6750</v>
      </c>
      <c r="D4924" s="271" t="s">
        <v>2012</v>
      </c>
      <c r="E4924" s="273"/>
    </row>
    <row r="4925" spans="1:5" x14ac:dyDescent="0.2">
      <c r="A4925" s="271">
        <v>40651</v>
      </c>
      <c r="B4925" s="271" t="s">
        <v>290</v>
      </c>
      <c r="C4925" s="272" t="s">
        <v>6751</v>
      </c>
      <c r="D4925" s="271" t="s">
        <v>2012</v>
      </c>
      <c r="E4925" s="273"/>
    </row>
    <row r="4926" spans="1:5" x14ac:dyDescent="0.2">
      <c r="A4926" s="271">
        <v>40652</v>
      </c>
      <c r="B4926" s="271" t="s">
        <v>290</v>
      </c>
      <c r="C4926" s="272" t="s">
        <v>6752</v>
      </c>
      <c r="D4926" s="271" t="s">
        <v>2012</v>
      </c>
      <c r="E4926" s="273"/>
    </row>
    <row r="4927" spans="1:5" x14ac:dyDescent="0.2">
      <c r="A4927" s="271">
        <v>40647</v>
      </c>
      <c r="B4927" s="271" t="s">
        <v>290</v>
      </c>
      <c r="C4927" s="272" t="s">
        <v>6753</v>
      </c>
      <c r="D4927" s="271" t="s">
        <v>2012</v>
      </c>
      <c r="E4927" s="273"/>
    </row>
    <row r="4928" spans="1:5" x14ac:dyDescent="0.2">
      <c r="A4928" s="271">
        <v>40653</v>
      </c>
      <c r="B4928" s="271" t="s">
        <v>290</v>
      </c>
      <c r="C4928" s="272" t="s">
        <v>6754</v>
      </c>
      <c r="D4928" s="271" t="s">
        <v>2012</v>
      </c>
      <c r="E4928" s="273"/>
    </row>
    <row r="4929" spans="1:5" x14ac:dyDescent="0.2">
      <c r="A4929" s="271">
        <v>38135</v>
      </c>
      <c r="B4929" s="271" t="s">
        <v>290</v>
      </c>
      <c r="C4929" s="272" t="s">
        <v>6755</v>
      </c>
      <c r="D4929" s="271" t="s">
        <v>2012</v>
      </c>
      <c r="E4929" s="273">
        <v>105.55</v>
      </c>
    </row>
    <row r="4930" spans="1:5" x14ac:dyDescent="0.2">
      <c r="A4930" s="271">
        <v>36178</v>
      </c>
      <c r="B4930" s="271" t="s">
        <v>290</v>
      </c>
      <c r="C4930" s="272" t="s">
        <v>6756</v>
      </c>
      <c r="D4930" s="271" t="s">
        <v>1977</v>
      </c>
      <c r="E4930" s="273">
        <v>17.649999999999999</v>
      </c>
    </row>
    <row r="4931" spans="1:5" x14ac:dyDescent="0.2">
      <c r="A4931" s="271">
        <v>38181</v>
      </c>
      <c r="B4931" s="271" t="s">
        <v>290</v>
      </c>
      <c r="C4931" s="272" t="s">
        <v>6757</v>
      </c>
      <c r="D4931" s="271" t="s">
        <v>2012</v>
      </c>
      <c r="E4931" s="273">
        <v>222.74</v>
      </c>
    </row>
    <row r="4932" spans="1:5" x14ac:dyDescent="0.2">
      <c r="A4932" s="271">
        <v>38182</v>
      </c>
      <c r="B4932" s="271" t="s">
        <v>290</v>
      </c>
      <c r="C4932" s="272" t="s">
        <v>6758</v>
      </c>
      <c r="D4932" s="271" t="s">
        <v>2012</v>
      </c>
      <c r="E4932" s="273">
        <v>212.17</v>
      </c>
    </row>
    <row r="4933" spans="1:5" x14ac:dyDescent="0.2">
      <c r="A4933" s="271">
        <v>38186</v>
      </c>
      <c r="B4933" s="271" t="s">
        <v>290</v>
      </c>
      <c r="C4933" s="272" t="s">
        <v>6759</v>
      </c>
      <c r="D4933" s="271" t="s">
        <v>2012</v>
      </c>
      <c r="E4933" s="273">
        <v>551.49</v>
      </c>
    </row>
    <row r="4934" spans="1:5" x14ac:dyDescent="0.2">
      <c r="A4934" s="271">
        <v>38185</v>
      </c>
      <c r="B4934" s="271" t="s">
        <v>290</v>
      </c>
      <c r="C4934" s="272" t="s">
        <v>6760</v>
      </c>
      <c r="D4934" s="271" t="s">
        <v>2012</v>
      </c>
      <c r="E4934" s="273">
        <v>491.02</v>
      </c>
    </row>
    <row r="4935" spans="1:5" x14ac:dyDescent="0.2">
      <c r="A4935" s="271">
        <v>40654</v>
      </c>
      <c r="B4935" s="271" t="s">
        <v>290</v>
      </c>
      <c r="C4935" s="272" t="s">
        <v>6761</v>
      </c>
      <c r="D4935" s="271" t="s">
        <v>2012</v>
      </c>
      <c r="E4935" s="273"/>
    </row>
    <row r="4936" spans="1:5" x14ac:dyDescent="0.2">
      <c r="A4936" s="271">
        <v>44541</v>
      </c>
      <c r="B4936" s="271" t="s">
        <v>290</v>
      </c>
      <c r="C4936" s="272" t="s">
        <v>6762</v>
      </c>
      <c r="D4936" s="271" t="s">
        <v>2012</v>
      </c>
      <c r="E4936" s="273">
        <v>189.2</v>
      </c>
    </row>
    <row r="4937" spans="1:5" x14ac:dyDescent="0.2">
      <c r="A4937" s="271">
        <v>4822</v>
      </c>
      <c r="B4937" s="271" t="s">
        <v>290</v>
      </c>
      <c r="C4937" s="272" t="s">
        <v>6763</v>
      </c>
      <c r="D4937" s="271" t="s">
        <v>2012</v>
      </c>
      <c r="E4937" s="273">
        <v>167.82</v>
      </c>
    </row>
    <row r="4938" spans="1:5" x14ac:dyDescent="0.2">
      <c r="A4938" s="271">
        <v>4818</v>
      </c>
      <c r="B4938" s="271" t="s">
        <v>290</v>
      </c>
      <c r="C4938" s="272" t="s">
        <v>6764</v>
      </c>
      <c r="D4938" s="271" t="s">
        <v>2012</v>
      </c>
      <c r="E4938" s="273">
        <v>172.5</v>
      </c>
    </row>
    <row r="4939" spans="1:5" x14ac:dyDescent="0.2">
      <c r="A4939" s="271">
        <v>39567</v>
      </c>
      <c r="B4939" s="271" t="s">
        <v>290</v>
      </c>
      <c r="C4939" s="272" t="s">
        <v>6765</v>
      </c>
      <c r="D4939" s="271" t="s">
        <v>2012</v>
      </c>
      <c r="E4939" s="273">
        <v>41.85</v>
      </c>
    </row>
    <row r="4940" spans="1:5" x14ac:dyDescent="0.2">
      <c r="A4940" s="271">
        <v>39566</v>
      </c>
      <c r="B4940" s="271" t="s">
        <v>290</v>
      </c>
      <c r="C4940" s="272" t="s">
        <v>6766</v>
      </c>
      <c r="D4940" s="271" t="s">
        <v>2012</v>
      </c>
      <c r="E4940" s="273">
        <v>44.3</v>
      </c>
    </row>
    <row r="4941" spans="1:5" x14ac:dyDescent="0.2">
      <c r="A4941" s="271">
        <v>39416</v>
      </c>
      <c r="B4941" s="271" t="s">
        <v>290</v>
      </c>
      <c r="C4941" s="272" t="s">
        <v>6767</v>
      </c>
      <c r="D4941" s="271" t="s">
        <v>2012</v>
      </c>
      <c r="E4941" s="273">
        <v>27</v>
      </c>
    </row>
    <row r="4942" spans="1:5" x14ac:dyDescent="0.2">
      <c r="A4942" s="271">
        <v>39417</v>
      </c>
      <c r="B4942" s="271" t="s">
        <v>290</v>
      </c>
      <c r="C4942" s="272" t="s">
        <v>6768</v>
      </c>
      <c r="D4942" s="271" t="s">
        <v>2012</v>
      </c>
      <c r="E4942" s="273">
        <v>26.33</v>
      </c>
    </row>
    <row r="4943" spans="1:5" x14ac:dyDescent="0.2">
      <c r="A4943" s="271">
        <v>43742</v>
      </c>
      <c r="B4943" s="271" t="s">
        <v>290</v>
      </c>
      <c r="C4943" s="272" t="s">
        <v>6769</v>
      </c>
      <c r="D4943" s="271" t="s">
        <v>2012</v>
      </c>
      <c r="E4943" s="273">
        <v>28.4</v>
      </c>
    </row>
    <row r="4944" spans="1:5" x14ac:dyDescent="0.2">
      <c r="A4944" s="271">
        <v>39414</v>
      </c>
      <c r="B4944" s="271" t="s">
        <v>290</v>
      </c>
      <c r="C4944" s="272" t="s">
        <v>6770</v>
      </c>
      <c r="D4944" s="271" t="s">
        <v>2012</v>
      </c>
      <c r="E4944" s="273">
        <v>25.57</v>
      </c>
    </row>
    <row r="4945" spans="1:5" x14ac:dyDescent="0.2">
      <c r="A4945" s="271">
        <v>39415</v>
      </c>
      <c r="B4945" s="271" t="s">
        <v>290</v>
      </c>
      <c r="C4945" s="272" t="s">
        <v>6771</v>
      </c>
      <c r="D4945" s="271" t="s">
        <v>2012</v>
      </c>
      <c r="E4945" s="273">
        <v>22.04</v>
      </c>
    </row>
    <row r="4946" spans="1:5" x14ac:dyDescent="0.2">
      <c r="A4946" s="271">
        <v>43740</v>
      </c>
      <c r="B4946" s="271" t="s">
        <v>290</v>
      </c>
      <c r="C4946" s="272" t="s">
        <v>6772</v>
      </c>
      <c r="D4946" s="271" t="s">
        <v>2012</v>
      </c>
      <c r="E4946" s="273">
        <v>26.92</v>
      </c>
    </row>
    <row r="4947" spans="1:5" x14ac:dyDescent="0.2">
      <c r="A4947" s="271">
        <v>39412</v>
      </c>
      <c r="B4947" s="271" t="s">
        <v>290</v>
      </c>
      <c r="C4947" s="272" t="s">
        <v>6773</v>
      </c>
      <c r="D4947" s="271" t="s">
        <v>2012</v>
      </c>
      <c r="E4947" s="273">
        <v>18.46</v>
      </c>
    </row>
    <row r="4948" spans="1:5" x14ac:dyDescent="0.2">
      <c r="A4948" s="271">
        <v>39413</v>
      </c>
      <c r="B4948" s="271" t="s">
        <v>290</v>
      </c>
      <c r="C4948" s="272" t="s">
        <v>6774</v>
      </c>
      <c r="D4948" s="271" t="s">
        <v>2012</v>
      </c>
      <c r="E4948" s="273">
        <v>19.96</v>
      </c>
    </row>
    <row r="4949" spans="1:5" x14ac:dyDescent="0.2">
      <c r="A4949" s="271">
        <v>43741</v>
      </c>
      <c r="B4949" s="271" t="s">
        <v>290</v>
      </c>
      <c r="C4949" s="272" t="s">
        <v>6775</v>
      </c>
      <c r="D4949" s="271" t="s">
        <v>2012</v>
      </c>
      <c r="E4949" s="273">
        <v>21.28</v>
      </c>
    </row>
    <row r="4950" spans="1:5" x14ac:dyDescent="0.2">
      <c r="A4950" s="271">
        <v>11062</v>
      </c>
      <c r="B4950" s="271" t="s">
        <v>290</v>
      </c>
      <c r="C4950" s="272" t="s">
        <v>6776</v>
      </c>
      <c r="D4950" s="271" t="s">
        <v>2012</v>
      </c>
      <c r="E4950" s="273">
        <v>47.67</v>
      </c>
    </row>
    <row r="4951" spans="1:5" x14ac:dyDescent="0.2">
      <c r="A4951" s="271">
        <v>11063</v>
      </c>
      <c r="B4951" s="271" t="s">
        <v>290</v>
      </c>
      <c r="C4951" s="272" t="s">
        <v>6777</v>
      </c>
      <c r="D4951" s="271" t="s">
        <v>2012</v>
      </c>
      <c r="E4951" s="273">
        <v>29.17</v>
      </c>
    </row>
    <row r="4952" spans="1:5" x14ac:dyDescent="0.2">
      <c r="A4952" s="271">
        <v>13521</v>
      </c>
      <c r="B4952" s="271" t="s">
        <v>290</v>
      </c>
      <c r="C4952" s="272" t="s">
        <v>6778</v>
      </c>
      <c r="D4952" s="271" t="s">
        <v>1977</v>
      </c>
      <c r="E4952" s="273"/>
    </row>
    <row r="4953" spans="1:5" x14ac:dyDescent="0.2">
      <c r="A4953" s="271">
        <v>10851</v>
      </c>
      <c r="B4953" s="271" t="s">
        <v>290</v>
      </c>
      <c r="C4953" s="272" t="s">
        <v>6779</v>
      </c>
      <c r="D4953" s="271" t="s">
        <v>1977</v>
      </c>
      <c r="E4953" s="273"/>
    </row>
    <row r="4954" spans="1:5" x14ac:dyDescent="0.2">
      <c r="A4954" s="271">
        <v>39515</v>
      </c>
      <c r="B4954" s="271" t="s">
        <v>290</v>
      </c>
      <c r="C4954" s="272" t="s">
        <v>6780</v>
      </c>
      <c r="D4954" s="271" t="s">
        <v>1977</v>
      </c>
      <c r="E4954" s="273">
        <v>34.31</v>
      </c>
    </row>
    <row r="4955" spans="1:5" x14ac:dyDescent="0.2">
      <c r="A4955" s="271">
        <v>39516</v>
      </c>
      <c r="B4955" s="271" t="s">
        <v>290</v>
      </c>
      <c r="C4955" s="272" t="s">
        <v>6781</v>
      </c>
      <c r="D4955" s="271" t="s">
        <v>1977</v>
      </c>
      <c r="E4955" s="273">
        <v>28.93</v>
      </c>
    </row>
    <row r="4956" spans="1:5" x14ac:dyDescent="0.2">
      <c r="A4956" s="271">
        <v>39514</v>
      </c>
      <c r="B4956" s="271" t="s">
        <v>290</v>
      </c>
      <c r="C4956" s="272" t="s">
        <v>6782</v>
      </c>
      <c r="D4956" s="271" t="s">
        <v>1977</v>
      </c>
      <c r="E4956" s="273">
        <v>18</v>
      </c>
    </row>
    <row r="4957" spans="1:5" x14ac:dyDescent="0.2">
      <c r="A4957" s="271">
        <v>4812</v>
      </c>
      <c r="B4957" s="271" t="s">
        <v>290</v>
      </c>
      <c r="C4957" s="272" t="s">
        <v>6783</v>
      </c>
      <c r="D4957" s="271" t="s">
        <v>2012</v>
      </c>
      <c r="E4957" s="273">
        <v>11.07</v>
      </c>
    </row>
    <row r="4958" spans="1:5" x14ac:dyDescent="0.2">
      <c r="A4958" s="271">
        <v>10849</v>
      </c>
      <c r="B4958" s="271" t="s">
        <v>290</v>
      </c>
      <c r="C4958" s="272" t="s">
        <v>6784</v>
      </c>
      <c r="D4958" s="271" t="s">
        <v>1977</v>
      </c>
      <c r="E4958" s="273"/>
    </row>
    <row r="4959" spans="1:5" x14ac:dyDescent="0.2">
      <c r="A4959" s="271">
        <v>10848</v>
      </c>
      <c r="B4959" s="271" t="s">
        <v>290</v>
      </c>
      <c r="C4959" s="272" t="s">
        <v>6785</v>
      </c>
      <c r="D4959" s="271" t="s">
        <v>1977</v>
      </c>
      <c r="E4959" s="273"/>
    </row>
    <row r="4960" spans="1:5" x14ac:dyDescent="0.2">
      <c r="A4960" s="271">
        <v>4813</v>
      </c>
      <c r="B4960" s="271" t="s">
        <v>290</v>
      </c>
      <c r="C4960" s="272" t="s">
        <v>6786</v>
      </c>
      <c r="D4960" s="271" t="s">
        <v>2012</v>
      </c>
      <c r="E4960" s="273"/>
    </row>
    <row r="4961" spans="1:5" x14ac:dyDescent="0.2">
      <c r="A4961" s="271">
        <v>37560</v>
      </c>
      <c r="B4961" s="271" t="s">
        <v>290</v>
      </c>
      <c r="C4961" s="272" t="s">
        <v>6787</v>
      </c>
      <c r="D4961" s="271" t="s">
        <v>1977</v>
      </c>
      <c r="E4961" s="273">
        <v>38.979999999999997</v>
      </c>
    </row>
    <row r="4962" spans="1:5" x14ac:dyDescent="0.2">
      <c r="A4962" s="271">
        <v>37557</v>
      </c>
      <c r="B4962" s="271" t="s">
        <v>290</v>
      </c>
      <c r="C4962" s="272" t="s">
        <v>6788</v>
      </c>
      <c r="D4962" s="271" t="s">
        <v>1977</v>
      </c>
      <c r="E4962" s="273">
        <v>11.83</v>
      </c>
    </row>
    <row r="4963" spans="1:5" x14ac:dyDescent="0.2">
      <c r="A4963" s="271">
        <v>37556</v>
      </c>
      <c r="B4963" s="271" t="s">
        <v>290</v>
      </c>
      <c r="C4963" s="272" t="s">
        <v>6789</v>
      </c>
      <c r="D4963" s="271" t="s">
        <v>1977</v>
      </c>
      <c r="E4963" s="273">
        <v>22.9</v>
      </c>
    </row>
    <row r="4964" spans="1:5" x14ac:dyDescent="0.2">
      <c r="A4964" s="271">
        <v>37559</v>
      </c>
      <c r="B4964" s="271" t="s">
        <v>290</v>
      </c>
      <c r="C4964" s="272" t="s">
        <v>6790</v>
      </c>
      <c r="D4964" s="271" t="s">
        <v>1977</v>
      </c>
      <c r="E4964" s="273">
        <v>28.09</v>
      </c>
    </row>
    <row r="4965" spans="1:5" x14ac:dyDescent="0.2">
      <c r="A4965" s="271">
        <v>37539</v>
      </c>
      <c r="B4965" s="271" t="s">
        <v>290</v>
      </c>
      <c r="C4965" s="272" t="s">
        <v>6791</v>
      </c>
      <c r="D4965" s="271" t="s">
        <v>1977</v>
      </c>
      <c r="E4965" s="273">
        <v>19.8</v>
      </c>
    </row>
    <row r="4966" spans="1:5" x14ac:dyDescent="0.2">
      <c r="A4966" s="271">
        <v>37558</v>
      </c>
      <c r="B4966" s="271" t="s">
        <v>290</v>
      </c>
      <c r="C4966" s="272" t="s">
        <v>6792</v>
      </c>
      <c r="D4966" s="271" t="s">
        <v>1977</v>
      </c>
      <c r="E4966" s="273">
        <v>36.909999999999997</v>
      </c>
    </row>
    <row r="4967" spans="1:5" x14ac:dyDescent="0.2">
      <c r="A4967" s="271">
        <v>34723</v>
      </c>
      <c r="B4967" s="271" t="s">
        <v>290</v>
      </c>
      <c r="C4967" s="272" t="s">
        <v>6793</v>
      </c>
      <c r="D4967" s="271" t="s">
        <v>2012</v>
      </c>
      <c r="E4967" s="273"/>
    </row>
    <row r="4968" spans="1:5" x14ac:dyDescent="0.2">
      <c r="A4968" s="271">
        <v>34721</v>
      </c>
      <c r="B4968" s="271" t="s">
        <v>290</v>
      </c>
      <c r="C4968" s="272" t="s">
        <v>6794</v>
      </c>
      <c r="D4968" s="271" t="s">
        <v>2012</v>
      </c>
      <c r="E4968" s="273"/>
    </row>
    <row r="4969" spans="1:5" x14ac:dyDescent="0.2">
      <c r="A4969" s="271">
        <v>4309</v>
      </c>
      <c r="B4969" s="271" t="s">
        <v>290</v>
      </c>
      <c r="C4969" s="272" t="s">
        <v>6795</v>
      </c>
      <c r="D4969" s="271" t="s">
        <v>1977</v>
      </c>
      <c r="E4969" s="273">
        <v>8.2100000000000009</v>
      </c>
    </row>
    <row r="4970" spans="1:5" x14ac:dyDescent="0.2">
      <c r="A4970" s="271">
        <v>4307</v>
      </c>
      <c r="B4970" s="271" t="s">
        <v>290</v>
      </c>
      <c r="C4970" s="272" t="s">
        <v>6796</v>
      </c>
      <c r="D4970" s="271" t="s">
        <v>1977</v>
      </c>
      <c r="E4970" s="273">
        <v>14.04</v>
      </c>
    </row>
    <row r="4971" spans="1:5" x14ac:dyDescent="0.2">
      <c r="A4971" s="271">
        <v>10850</v>
      </c>
      <c r="B4971" s="271" t="s">
        <v>290</v>
      </c>
      <c r="C4971" s="272" t="s">
        <v>6797</v>
      </c>
      <c r="D4971" s="271" t="s">
        <v>1977</v>
      </c>
      <c r="E4971" s="273"/>
    </row>
    <row r="4972" spans="1:5" x14ac:dyDescent="0.2">
      <c r="A4972" s="271">
        <v>42438</v>
      </c>
      <c r="B4972" s="271" t="s">
        <v>290</v>
      </c>
      <c r="C4972" s="272" t="s">
        <v>6798</v>
      </c>
      <c r="D4972" s="271" t="s">
        <v>1977</v>
      </c>
      <c r="E4972" s="273"/>
    </row>
    <row r="4973" spans="1:5" x14ac:dyDescent="0.2">
      <c r="A4973" s="271">
        <v>4792</v>
      </c>
      <c r="B4973" s="271" t="s">
        <v>290</v>
      </c>
      <c r="C4973" s="272" t="s">
        <v>6799</v>
      </c>
      <c r="D4973" s="271" t="s">
        <v>2012</v>
      </c>
      <c r="E4973" s="273">
        <v>156.62</v>
      </c>
    </row>
    <row r="4974" spans="1:5" x14ac:dyDescent="0.2">
      <c r="A4974" s="271">
        <v>4790</v>
      </c>
      <c r="B4974" s="271" t="s">
        <v>290</v>
      </c>
      <c r="C4974" s="272" t="s">
        <v>6800</v>
      </c>
      <c r="D4974" s="271" t="s">
        <v>2012</v>
      </c>
      <c r="E4974" s="273">
        <v>94.17</v>
      </c>
    </row>
    <row r="4975" spans="1:5" x14ac:dyDescent="0.2">
      <c r="A4975" s="271">
        <v>40671</v>
      </c>
      <c r="B4975" s="271" t="s">
        <v>290</v>
      </c>
      <c r="C4975" s="272" t="s">
        <v>6801</v>
      </c>
      <c r="D4975" s="271" t="s">
        <v>2012</v>
      </c>
      <c r="E4975" s="273">
        <v>110.03</v>
      </c>
    </row>
    <row r="4976" spans="1:5" x14ac:dyDescent="0.2">
      <c r="A4976" s="271">
        <v>7552</v>
      </c>
      <c r="B4976" s="271" t="s">
        <v>290</v>
      </c>
      <c r="C4976" s="272" t="s">
        <v>6802</v>
      </c>
      <c r="D4976" s="271" t="s">
        <v>1977</v>
      </c>
      <c r="E4976" s="273">
        <v>18.82</v>
      </c>
    </row>
    <row r="4977" spans="1:5" x14ac:dyDescent="0.2">
      <c r="A4977" s="271">
        <v>4893</v>
      </c>
      <c r="B4977" s="271" t="s">
        <v>290</v>
      </c>
      <c r="C4977" s="272" t="s">
        <v>6803</v>
      </c>
      <c r="D4977" s="271" t="s">
        <v>1977</v>
      </c>
      <c r="E4977" s="273"/>
    </row>
    <row r="4978" spans="1:5" x14ac:dyDescent="0.2">
      <c r="A4978" s="271">
        <v>4894</v>
      </c>
      <c r="B4978" s="271" t="s">
        <v>290</v>
      </c>
      <c r="C4978" s="272" t="s">
        <v>6804</v>
      </c>
      <c r="D4978" s="271" t="s">
        <v>1977</v>
      </c>
      <c r="E4978" s="273"/>
    </row>
    <row r="4979" spans="1:5" x14ac:dyDescent="0.2">
      <c r="A4979" s="271">
        <v>4890</v>
      </c>
      <c r="B4979" s="271" t="s">
        <v>290</v>
      </c>
      <c r="C4979" s="272" t="s">
        <v>6805</v>
      </c>
      <c r="D4979" s="271" t="s">
        <v>1977</v>
      </c>
      <c r="E4979" s="273"/>
    </row>
    <row r="4980" spans="1:5" x14ac:dyDescent="0.2">
      <c r="A4980" s="271">
        <v>4888</v>
      </c>
      <c r="B4980" s="271" t="s">
        <v>290</v>
      </c>
      <c r="C4980" s="272" t="s">
        <v>6806</v>
      </c>
      <c r="D4980" s="271" t="s">
        <v>1977</v>
      </c>
      <c r="E4980" s="273"/>
    </row>
    <row r="4981" spans="1:5" x14ac:dyDescent="0.2">
      <c r="A4981" s="271">
        <v>12411</v>
      </c>
      <c r="B4981" s="271" t="s">
        <v>290</v>
      </c>
      <c r="C4981" s="272" t="s">
        <v>6807</v>
      </c>
      <c r="D4981" s="271" t="s">
        <v>1977</v>
      </c>
      <c r="E4981" s="273"/>
    </row>
    <row r="4982" spans="1:5" x14ac:dyDescent="0.2">
      <c r="A4982" s="271">
        <v>4891</v>
      </c>
      <c r="B4982" s="271" t="s">
        <v>290</v>
      </c>
      <c r="C4982" s="272" t="s">
        <v>6808</v>
      </c>
      <c r="D4982" s="271" t="s">
        <v>1977</v>
      </c>
      <c r="E4982" s="273"/>
    </row>
    <row r="4983" spans="1:5" x14ac:dyDescent="0.2">
      <c r="A4983" s="271">
        <v>4892</v>
      </c>
      <c r="B4983" s="271" t="s">
        <v>290</v>
      </c>
      <c r="C4983" s="272" t="s">
        <v>6809</v>
      </c>
      <c r="D4983" s="271" t="s">
        <v>1977</v>
      </c>
      <c r="E4983" s="273"/>
    </row>
    <row r="4984" spans="1:5" x14ac:dyDescent="0.2">
      <c r="A4984" s="271">
        <v>4889</v>
      </c>
      <c r="B4984" s="271" t="s">
        <v>290</v>
      </c>
      <c r="C4984" s="272" t="s">
        <v>6810</v>
      </c>
      <c r="D4984" s="271" t="s">
        <v>1977</v>
      </c>
      <c r="E4984" s="273"/>
    </row>
    <row r="4985" spans="1:5" x14ac:dyDescent="0.2">
      <c r="A4985" s="271">
        <v>12412</v>
      </c>
      <c r="B4985" s="271" t="s">
        <v>290</v>
      </c>
      <c r="C4985" s="272" t="s">
        <v>6811</v>
      </c>
      <c r="D4985" s="271" t="s">
        <v>1977</v>
      </c>
      <c r="E4985" s="273"/>
    </row>
    <row r="4986" spans="1:5" x14ac:dyDescent="0.2">
      <c r="A4986" s="271">
        <v>4907</v>
      </c>
      <c r="B4986" s="271" t="s">
        <v>290</v>
      </c>
      <c r="C4986" s="272" t="s">
        <v>6812</v>
      </c>
      <c r="D4986" s="271" t="s">
        <v>1977</v>
      </c>
      <c r="E4986" s="273">
        <v>27.88</v>
      </c>
    </row>
    <row r="4987" spans="1:5" x14ac:dyDescent="0.2">
      <c r="A4987" s="271">
        <v>4902</v>
      </c>
      <c r="B4987" s="271" t="s">
        <v>290</v>
      </c>
      <c r="C4987" s="272" t="s">
        <v>6813</v>
      </c>
      <c r="D4987" s="271" t="s">
        <v>1977</v>
      </c>
      <c r="E4987" s="273">
        <v>72.31</v>
      </c>
    </row>
    <row r="4988" spans="1:5" x14ac:dyDescent="0.2">
      <c r="A4988" s="271">
        <v>4741</v>
      </c>
      <c r="B4988" s="271" t="s">
        <v>290</v>
      </c>
      <c r="C4988" s="272" t="s">
        <v>6814</v>
      </c>
      <c r="D4988" s="271" t="s">
        <v>1980</v>
      </c>
      <c r="E4988" s="273">
        <v>133.43</v>
      </c>
    </row>
    <row r="4989" spans="1:5" x14ac:dyDescent="0.2">
      <c r="A4989" s="271">
        <v>4752</v>
      </c>
      <c r="B4989" s="271" t="s">
        <v>290</v>
      </c>
      <c r="C4989" s="272" t="s">
        <v>6815</v>
      </c>
      <c r="D4989" s="271" t="s">
        <v>1924</v>
      </c>
      <c r="E4989" s="273">
        <v>21.45</v>
      </c>
    </row>
    <row r="4990" spans="1:5" x14ac:dyDescent="0.2">
      <c r="A4990" s="271">
        <v>41091</v>
      </c>
      <c r="B4990" s="271" t="s">
        <v>290</v>
      </c>
      <c r="C4990" s="272" t="s">
        <v>6816</v>
      </c>
      <c r="D4990" s="271" t="s">
        <v>1959</v>
      </c>
      <c r="E4990" s="273">
        <v>3763.85</v>
      </c>
    </row>
    <row r="4991" spans="1:5" x14ac:dyDescent="0.2">
      <c r="A4991" s="271">
        <v>13954</v>
      </c>
      <c r="B4991" s="271" t="s">
        <v>290</v>
      </c>
      <c r="C4991" s="272" t="s">
        <v>6817</v>
      </c>
      <c r="D4991" s="271" t="s">
        <v>1977</v>
      </c>
      <c r="E4991" s="273"/>
    </row>
    <row r="4992" spans="1:5" x14ac:dyDescent="0.2">
      <c r="A4992" s="271">
        <v>3411</v>
      </c>
      <c r="B4992" s="271" t="s">
        <v>290</v>
      </c>
      <c r="C4992" s="272" t="s">
        <v>6818</v>
      </c>
      <c r="D4992" s="271" t="s">
        <v>1982</v>
      </c>
      <c r="E4992" s="273">
        <v>46.33</v>
      </c>
    </row>
    <row r="4993" spans="1:5" x14ac:dyDescent="0.2">
      <c r="A4993" s="271">
        <v>39995</v>
      </c>
      <c r="B4993" s="271" t="s">
        <v>290</v>
      </c>
      <c r="C4993" s="272" t="s">
        <v>6819</v>
      </c>
      <c r="D4993" s="271" t="s">
        <v>1980</v>
      </c>
      <c r="E4993" s="273">
        <v>356.46</v>
      </c>
    </row>
    <row r="4994" spans="1:5" x14ac:dyDescent="0.2">
      <c r="A4994" s="271">
        <v>11615</v>
      </c>
      <c r="B4994" s="271" t="s">
        <v>290</v>
      </c>
      <c r="C4994" s="272" t="s">
        <v>6820</v>
      </c>
      <c r="D4994" s="271" t="s">
        <v>2012</v>
      </c>
      <c r="E4994" s="273">
        <v>3.02</v>
      </c>
    </row>
    <row r="4995" spans="1:5" x14ac:dyDescent="0.2">
      <c r="A4995" s="271">
        <v>3408</v>
      </c>
      <c r="B4995" s="271" t="s">
        <v>290</v>
      </c>
      <c r="C4995" s="272" t="s">
        <v>6821</v>
      </c>
      <c r="D4995" s="271" t="s">
        <v>2012</v>
      </c>
      <c r="E4995" s="273">
        <v>8.0299999999999994</v>
      </c>
    </row>
    <row r="4996" spans="1:5" x14ac:dyDescent="0.2">
      <c r="A4996" s="271">
        <v>3409</v>
      </c>
      <c r="B4996" s="271" t="s">
        <v>290</v>
      </c>
      <c r="C4996" s="272" t="s">
        <v>6822</v>
      </c>
      <c r="D4996" s="271" t="s">
        <v>2012</v>
      </c>
      <c r="E4996" s="273">
        <v>20.07</v>
      </c>
    </row>
    <row r="4997" spans="1:5" x14ac:dyDescent="0.2">
      <c r="A4997" s="271">
        <v>11427</v>
      </c>
      <c r="B4997" s="271" t="s">
        <v>290</v>
      </c>
      <c r="C4997" s="272" t="s">
        <v>6823</v>
      </c>
      <c r="D4997" s="271" t="s">
        <v>1982</v>
      </c>
      <c r="E4997" s="273"/>
    </row>
    <row r="4998" spans="1:5" x14ac:dyDescent="0.2">
      <c r="A4998" s="271">
        <v>4491</v>
      </c>
      <c r="B4998" s="271" t="s">
        <v>290</v>
      </c>
      <c r="C4998" s="272" t="s">
        <v>6824</v>
      </c>
      <c r="D4998" s="271" t="s">
        <v>2014</v>
      </c>
      <c r="E4998" s="273">
        <v>8.02</v>
      </c>
    </row>
    <row r="4999" spans="1:5" x14ac:dyDescent="0.2">
      <c r="A4999" s="271">
        <v>2745</v>
      </c>
      <c r="B4999" s="271" t="s">
        <v>290</v>
      </c>
      <c r="C4999" s="272" t="s">
        <v>6825</v>
      </c>
      <c r="D4999" s="271" t="s">
        <v>2014</v>
      </c>
      <c r="E4999" s="273"/>
    </row>
    <row r="5000" spans="1:5" x14ac:dyDescent="0.2">
      <c r="A5000" s="271">
        <v>14439</v>
      </c>
      <c r="B5000" s="271" t="s">
        <v>290</v>
      </c>
      <c r="C5000" s="272" t="s">
        <v>6826</v>
      </c>
      <c r="D5000" s="271" t="s">
        <v>2014</v>
      </c>
      <c r="E5000" s="273"/>
    </row>
    <row r="5001" spans="1:5" x14ac:dyDescent="0.2">
      <c r="A5001" s="271">
        <v>45238</v>
      </c>
      <c r="B5001" s="271" t="s">
        <v>290</v>
      </c>
      <c r="C5001" s="272" t="s">
        <v>6827</v>
      </c>
      <c r="D5001" s="271" t="s">
        <v>1977</v>
      </c>
      <c r="E5001" s="273">
        <v>22.75</v>
      </c>
    </row>
    <row r="5002" spans="1:5" x14ac:dyDescent="0.2">
      <c r="A5002" s="271">
        <v>44496</v>
      </c>
      <c r="B5002" s="271" t="s">
        <v>290</v>
      </c>
      <c r="C5002" s="272" t="s">
        <v>6828</v>
      </c>
      <c r="D5002" s="271" t="s">
        <v>1977</v>
      </c>
      <c r="E5002" s="273">
        <v>155.58000000000001</v>
      </c>
    </row>
    <row r="5003" spans="1:5" x14ac:dyDescent="0.2">
      <c r="A5003" s="271">
        <v>12362</v>
      </c>
      <c r="B5003" s="271" t="s">
        <v>290</v>
      </c>
      <c r="C5003" s="272" t="s">
        <v>6829</v>
      </c>
      <c r="D5003" s="271" t="s">
        <v>1977</v>
      </c>
      <c r="E5003" s="273">
        <v>18.690000000000001</v>
      </c>
    </row>
    <row r="5004" spans="1:5" x14ac:dyDescent="0.2">
      <c r="A5004" s="271">
        <v>421</v>
      </c>
      <c r="B5004" s="271" t="s">
        <v>290</v>
      </c>
      <c r="C5004" s="272" t="s">
        <v>6830</v>
      </c>
      <c r="D5004" s="271" t="s">
        <v>1977</v>
      </c>
      <c r="E5004" s="273"/>
    </row>
    <row r="5005" spans="1:5" x14ac:dyDescent="0.2">
      <c r="A5005" s="271">
        <v>14148</v>
      </c>
      <c r="B5005" s="271" t="s">
        <v>290</v>
      </c>
      <c r="C5005" s="272" t="s">
        <v>6831</v>
      </c>
      <c r="D5005" s="271" t="s">
        <v>1977</v>
      </c>
      <c r="E5005" s="273"/>
    </row>
    <row r="5006" spans="1:5" x14ac:dyDescent="0.2">
      <c r="A5006" s="271">
        <v>4341</v>
      </c>
      <c r="B5006" s="271" t="s">
        <v>290</v>
      </c>
      <c r="C5006" s="272" t="s">
        <v>6832</v>
      </c>
      <c r="D5006" s="271" t="s">
        <v>1977</v>
      </c>
      <c r="E5006" s="273"/>
    </row>
    <row r="5007" spans="1:5" x14ac:dyDescent="0.2">
      <c r="A5007" s="271">
        <v>4337</v>
      </c>
      <c r="B5007" s="271" t="s">
        <v>290</v>
      </c>
      <c r="C5007" s="272" t="s">
        <v>6833</v>
      </c>
      <c r="D5007" s="271" t="s">
        <v>1977</v>
      </c>
      <c r="E5007" s="273"/>
    </row>
    <row r="5008" spans="1:5" x14ac:dyDescent="0.2">
      <c r="A5008" s="271">
        <v>11971</v>
      </c>
      <c r="B5008" s="271" t="s">
        <v>290</v>
      </c>
      <c r="C5008" s="272" t="s">
        <v>6834</v>
      </c>
      <c r="D5008" s="271" t="s">
        <v>1977</v>
      </c>
      <c r="E5008" s="273"/>
    </row>
    <row r="5009" spans="1:5" x14ac:dyDescent="0.2">
      <c r="A5009" s="271">
        <v>4339</v>
      </c>
      <c r="B5009" s="271" t="s">
        <v>290</v>
      </c>
      <c r="C5009" s="272" t="s">
        <v>6835</v>
      </c>
      <c r="D5009" s="271" t="s">
        <v>1977</v>
      </c>
      <c r="E5009" s="273"/>
    </row>
    <row r="5010" spans="1:5" x14ac:dyDescent="0.2">
      <c r="A5010" s="271">
        <v>39997</v>
      </c>
      <c r="B5010" s="271" t="s">
        <v>290</v>
      </c>
      <c r="C5010" s="272" t="s">
        <v>6836</v>
      </c>
      <c r="D5010" s="271" t="s">
        <v>1977</v>
      </c>
      <c r="E5010" s="273"/>
    </row>
    <row r="5011" spans="1:5" x14ac:dyDescent="0.2">
      <c r="A5011" s="271">
        <v>4342</v>
      </c>
      <c r="B5011" s="271" t="s">
        <v>290</v>
      </c>
      <c r="C5011" s="272" t="s">
        <v>6837</v>
      </c>
      <c r="D5011" s="271" t="s">
        <v>1977</v>
      </c>
      <c r="E5011" s="273"/>
    </row>
    <row r="5012" spans="1:5" x14ac:dyDescent="0.2">
      <c r="A5012" s="271">
        <v>4330</v>
      </c>
      <c r="B5012" s="271" t="s">
        <v>290</v>
      </c>
      <c r="C5012" s="272" t="s">
        <v>6838</v>
      </c>
      <c r="D5012" s="271" t="s">
        <v>1977</v>
      </c>
      <c r="E5012" s="273"/>
    </row>
    <row r="5013" spans="1:5" x14ac:dyDescent="0.2">
      <c r="A5013" s="271">
        <v>4340</v>
      </c>
      <c r="B5013" s="271" t="s">
        <v>290</v>
      </c>
      <c r="C5013" s="272" t="s">
        <v>6839</v>
      </c>
      <c r="D5013" s="271" t="s">
        <v>1977</v>
      </c>
      <c r="E5013" s="273"/>
    </row>
    <row r="5014" spans="1:5" x14ac:dyDescent="0.2">
      <c r="A5014" s="271">
        <v>5088</v>
      </c>
      <c r="B5014" s="271" t="s">
        <v>290</v>
      </c>
      <c r="C5014" s="272" t="s">
        <v>6840</v>
      </c>
      <c r="D5014" s="271" t="s">
        <v>1977</v>
      </c>
      <c r="E5014" s="273">
        <v>6.52</v>
      </c>
    </row>
    <row r="5015" spans="1:5" x14ac:dyDescent="0.2">
      <c r="A5015" s="271">
        <v>11154</v>
      </c>
      <c r="B5015" s="271" t="s">
        <v>290</v>
      </c>
      <c r="C5015" s="272" t="s">
        <v>6841</v>
      </c>
      <c r="D5015" s="271" t="s">
        <v>1977</v>
      </c>
      <c r="E5015" s="273"/>
    </row>
    <row r="5016" spans="1:5" x14ac:dyDescent="0.2">
      <c r="A5016" s="271">
        <v>4989</v>
      </c>
      <c r="B5016" s="271" t="s">
        <v>290</v>
      </c>
      <c r="C5016" s="272" t="s">
        <v>6842</v>
      </c>
      <c r="D5016" s="271" t="s">
        <v>1977</v>
      </c>
      <c r="E5016" s="273">
        <v>318.82</v>
      </c>
    </row>
    <row r="5017" spans="1:5" x14ac:dyDescent="0.2">
      <c r="A5017" s="271">
        <v>4982</v>
      </c>
      <c r="B5017" s="271" t="s">
        <v>290</v>
      </c>
      <c r="C5017" s="272" t="s">
        <v>6843</v>
      </c>
      <c r="D5017" s="271" t="s">
        <v>1977</v>
      </c>
      <c r="E5017" s="273">
        <v>299.04000000000002</v>
      </c>
    </row>
    <row r="5018" spans="1:5" x14ac:dyDescent="0.2">
      <c r="A5018" s="271">
        <v>4962</v>
      </c>
      <c r="B5018" s="271" t="s">
        <v>290</v>
      </c>
      <c r="C5018" s="272" t="s">
        <v>6844</v>
      </c>
      <c r="D5018" s="271" t="s">
        <v>1977</v>
      </c>
      <c r="E5018" s="273">
        <v>235.83</v>
      </c>
    </row>
    <row r="5019" spans="1:5" x14ac:dyDescent="0.2">
      <c r="A5019" s="271">
        <v>4981</v>
      </c>
      <c r="B5019" s="271" t="s">
        <v>290</v>
      </c>
      <c r="C5019" s="272" t="s">
        <v>6845</v>
      </c>
      <c r="D5019" s="271" t="s">
        <v>1977</v>
      </c>
      <c r="E5019" s="273">
        <v>209.95</v>
      </c>
    </row>
    <row r="5020" spans="1:5" x14ac:dyDescent="0.2">
      <c r="A5020" s="271">
        <v>4964</v>
      </c>
      <c r="B5020" s="271" t="s">
        <v>290</v>
      </c>
      <c r="C5020" s="272" t="s">
        <v>6846</v>
      </c>
      <c r="D5020" s="271" t="s">
        <v>1977</v>
      </c>
      <c r="E5020" s="273">
        <v>266.35000000000002</v>
      </c>
    </row>
    <row r="5021" spans="1:5" x14ac:dyDescent="0.2">
      <c r="A5021" s="271">
        <v>4992</v>
      </c>
      <c r="B5021" s="271" t="s">
        <v>290</v>
      </c>
      <c r="C5021" s="272" t="s">
        <v>6847</v>
      </c>
      <c r="D5021" s="271" t="s">
        <v>1977</v>
      </c>
      <c r="E5021" s="273">
        <v>260.17</v>
      </c>
    </row>
    <row r="5022" spans="1:5" x14ac:dyDescent="0.2">
      <c r="A5022" s="271">
        <v>4987</v>
      </c>
      <c r="B5022" s="271" t="s">
        <v>290</v>
      </c>
      <c r="C5022" s="272" t="s">
        <v>6848</v>
      </c>
      <c r="D5022" s="271" t="s">
        <v>1977</v>
      </c>
      <c r="E5022" s="273">
        <v>297.66000000000003</v>
      </c>
    </row>
    <row r="5023" spans="1:5" x14ac:dyDescent="0.2">
      <c r="A5023" s="271">
        <v>4930</v>
      </c>
      <c r="B5023" s="271" t="s">
        <v>290</v>
      </c>
      <c r="C5023" s="272" t="s">
        <v>6849</v>
      </c>
      <c r="D5023" s="271" t="s">
        <v>2012</v>
      </c>
      <c r="E5023" s="273"/>
    </row>
    <row r="5024" spans="1:5" x14ac:dyDescent="0.2">
      <c r="A5024" s="271">
        <v>4998</v>
      </c>
      <c r="B5024" s="271" t="s">
        <v>290</v>
      </c>
      <c r="C5024" s="272" t="s">
        <v>6850</v>
      </c>
      <c r="D5024" s="271" t="s">
        <v>2012</v>
      </c>
      <c r="E5024" s="273"/>
    </row>
    <row r="5025" spans="1:5" x14ac:dyDescent="0.2">
      <c r="A5025" s="271">
        <v>39021</v>
      </c>
      <c r="B5025" s="271" t="s">
        <v>290</v>
      </c>
      <c r="C5025" s="272" t="s">
        <v>6851</v>
      </c>
      <c r="D5025" s="271" t="s">
        <v>1977</v>
      </c>
      <c r="E5025" s="273"/>
    </row>
    <row r="5026" spans="1:5" x14ac:dyDescent="0.2">
      <c r="A5026" s="271">
        <v>39022</v>
      </c>
      <c r="B5026" s="271" t="s">
        <v>290</v>
      </c>
      <c r="C5026" s="272" t="s">
        <v>6852</v>
      </c>
      <c r="D5026" s="271" t="s">
        <v>1977</v>
      </c>
      <c r="E5026" s="273"/>
    </row>
    <row r="5027" spans="1:5" x14ac:dyDescent="0.2">
      <c r="A5027" s="271">
        <v>39024</v>
      </c>
      <c r="B5027" s="271" t="s">
        <v>290</v>
      </c>
      <c r="C5027" s="272" t="s">
        <v>6853</v>
      </c>
      <c r="D5027" s="271" t="s">
        <v>1977</v>
      </c>
      <c r="E5027" s="273">
        <v>709.94</v>
      </c>
    </row>
    <row r="5028" spans="1:5" x14ac:dyDescent="0.2">
      <c r="A5028" s="271">
        <v>4914</v>
      </c>
      <c r="B5028" s="271" t="s">
        <v>290</v>
      </c>
      <c r="C5028" s="272" t="s">
        <v>6854</v>
      </c>
      <c r="D5028" s="271" t="s">
        <v>2012</v>
      </c>
      <c r="E5028" s="273">
        <v>575.64</v>
      </c>
    </row>
    <row r="5029" spans="1:5" x14ac:dyDescent="0.2">
      <c r="A5029" s="271">
        <v>4917</v>
      </c>
      <c r="B5029" s="271" t="s">
        <v>290</v>
      </c>
      <c r="C5029" s="272" t="s">
        <v>6855</v>
      </c>
      <c r="D5029" s="271" t="s">
        <v>2012</v>
      </c>
      <c r="E5029" s="273">
        <v>397.54</v>
      </c>
    </row>
    <row r="5030" spans="1:5" x14ac:dyDescent="0.2">
      <c r="A5030" s="271">
        <v>39025</v>
      </c>
      <c r="B5030" s="271" t="s">
        <v>290</v>
      </c>
      <c r="C5030" s="272" t="s">
        <v>6856</v>
      </c>
      <c r="D5030" s="271" t="s">
        <v>1977</v>
      </c>
      <c r="E5030" s="273">
        <v>727.97</v>
      </c>
    </row>
    <row r="5031" spans="1:5" x14ac:dyDescent="0.2">
      <c r="A5031" s="271">
        <v>4922</v>
      </c>
      <c r="B5031" s="271" t="s">
        <v>290</v>
      </c>
      <c r="C5031" s="272" t="s">
        <v>6857</v>
      </c>
      <c r="D5031" s="271" t="s">
        <v>2012</v>
      </c>
      <c r="E5031" s="273">
        <v>368.75</v>
      </c>
    </row>
    <row r="5032" spans="1:5" x14ac:dyDescent="0.2">
      <c r="A5032" s="271">
        <v>4911</v>
      </c>
      <c r="B5032" s="271" t="s">
        <v>290</v>
      </c>
      <c r="C5032" s="272" t="s">
        <v>6858</v>
      </c>
      <c r="D5032" s="271" t="s">
        <v>2012</v>
      </c>
      <c r="E5032" s="273">
        <v>300.16000000000003</v>
      </c>
    </row>
    <row r="5033" spans="1:5" x14ac:dyDescent="0.2">
      <c r="A5033" s="271">
        <v>37518</v>
      </c>
      <c r="B5033" s="271" t="s">
        <v>290</v>
      </c>
      <c r="C5033" s="272" t="s">
        <v>6859</v>
      </c>
      <c r="D5033" s="271" t="s">
        <v>2012</v>
      </c>
      <c r="E5033" s="273">
        <v>487.76</v>
      </c>
    </row>
    <row r="5034" spans="1:5" x14ac:dyDescent="0.2">
      <c r="A5034" s="271">
        <v>4910</v>
      </c>
      <c r="B5034" s="271" t="s">
        <v>290</v>
      </c>
      <c r="C5034" s="272" t="s">
        <v>6860</v>
      </c>
      <c r="D5034" s="271" t="s">
        <v>2012</v>
      </c>
      <c r="E5034" s="273">
        <v>411.18</v>
      </c>
    </row>
    <row r="5035" spans="1:5" x14ac:dyDescent="0.2">
      <c r="A5035" s="271">
        <v>4943</v>
      </c>
      <c r="B5035" s="271" t="s">
        <v>290</v>
      </c>
      <c r="C5035" s="272" t="s">
        <v>6861</v>
      </c>
      <c r="D5035" s="271" t="s">
        <v>2012</v>
      </c>
      <c r="E5035" s="273">
        <v>612.57000000000005</v>
      </c>
    </row>
    <row r="5036" spans="1:5" x14ac:dyDescent="0.2">
      <c r="A5036" s="271">
        <v>5002</v>
      </c>
      <c r="B5036" s="271" t="s">
        <v>290</v>
      </c>
      <c r="C5036" s="272" t="s">
        <v>6862</v>
      </c>
      <c r="D5036" s="271" t="s">
        <v>2012</v>
      </c>
      <c r="E5036" s="273"/>
    </row>
    <row r="5037" spans="1:5" x14ac:dyDescent="0.2">
      <c r="A5037" s="271">
        <v>4977</v>
      </c>
      <c r="B5037" s="271" t="s">
        <v>290</v>
      </c>
      <c r="C5037" s="272" t="s">
        <v>6863</v>
      </c>
      <c r="D5037" s="271" t="s">
        <v>2012</v>
      </c>
      <c r="E5037" s="273"/>
    </row>
    <row r="5038" spans="1:5" x14ac:dyDescent="0.2">
      <c r="A5038" s="271">
        <v>11364</v>
      </c>
      <c r="B5038" s="271" t="s">
        <v>290</v>
      </c>
      <c r="C5038" s="272" t="s">
        <v>6864</v>
      </c>
      <c r="D5038" s="271" t="s">
        <v>1977</v>
      </c>
      <c r="E5038" s="273">
        <v>180.36</v>
      </c>
    </row>
    <row r="5039" spans="1:5" x14ac:dyDescent="0.2">
      <c r="A5039" s="271">
        <v>11365</v>
      </c>
      <c r="B5039" s="271" t="s">
        <v>290</v>
      </c>
      <c r="C5039" s="272" t="s">
        <v>6865</v>
      </c>
      <c r="D5039" s="271" t="s">
        <v>1977</v>
      </c>
      <c r="E5039" s="273">
        <v>187.17</v>
      </c>
    </row>
    <row r="5040" spans="1:5" x14ac:dyDescent="0.2">
      <c r="A5040" s="271">
        <v>11366</v>
      </c>
      <c r="B5040" s="271" t="s">
        <v>290</v>
      </c>
      <c r="C5040" s="272" t="s">
        <v>6866</v>
      </c>
      <c r="D5040" s="271" t="s">
        <v>1977</v>
      </c>
      <c r="E5040" s="273">
        <v>198.96</v>
      </c>
    </row>
    <row r="5041" spans="1:5" x14ac:dyDescent="0.2">
      <c r="A5041" s="271">
        <v>43777</v>
      </c>
      <c r="B5041" s="271" t="s">
        <v>290</v>
      </c>
      <c r="C5041" s="272" t="s">
        <v>6867</v>
      </c>
      <c r="D5041" s="271" t="s">
        <v>1977</v>
      </c>
      <c r="E5041" s="273">
        <v>233.71</v>
      </c>
    </row>
    <row r="5042" spans="1:5" x14ac:dyDescent="0.2">
      <c r="A5042" s="271">
        <v>20322</v>
      </c>
      <c r="B5042" s="271" t="s">
        <v>290</v>
      </c>
      <c r="C5042" s="272" t="s">
        <v>6868</v>
      </c>
      <c r="D5042" s="271" t="s">
        <v>1977</v>
      </c>
      <c r="E5042" s="273">
        <v>216.96</v>
      </c>
    </row>
    <row r="5043" spans="1:5" x14ac:dyDescent="0.2">
      <c r="A5043" s="271">
        <v>10553</v>
      </c>
      <c r="B5043" s="271" t="s">
        <v>290</v>
      </c>
      <c r="C5043" s="272" t="s">
        <v>6869</v>
      </c>
      <c r="D5043" s="271" t="s">
        <v>1977</v>
      </c>
      <c r="E5043" s="273">
        <v>197</v>
      </c>
    </row>
    <row r="5044" spans="1:5" x14ac:dyDescent="0.2">
      <c r="A5044" s="271">
        <v>5020</v>
      </c>
      <c r="B5044" s="271" t="s">
        <v>290</v>
      </c>
      <c r="C5044" s="272" t="s">
        <v>6870</v>
      </c>
      <c r="D5044" s="271" t="s">
        <v>1977</v>
      </c>
      <c r="E5044" s="273">
        <v>207.7</v>
      </c>
    </row>
    <row r="5045" spans="1:5" x14ac:dyDescent="0.2">
      <c r="A5045" s="271">
        <v>10554</v>
      </c>
      <c r="B5045" s="271" t="s">
        <v>290</v>
      </c>
      <c r="C5045" s="272" t="s">
        <v>6871</v>
      </c>
      <c r="D5045" s="271" t="s">
        <v>1977</v>
      </c>
      <c r="E5045" s="273">
        <v>198.74</v>
      </c>
    </row>
    <row r="5046" spans="1:5" x14ac:dyDescent="0.2">
      <c r="A5046" s="271">
        <v>10555</v>
      </c>
      <c r="B5046" s="271" t="s">
        <v>290</v>
      </c>
      <c r="C5046" s="272" t="s">
        <v>6872</v>
      </c>
      <c r="D5046" s="271" t="s">
        <v>1977</v>
      </c>
      <c r="E5046" s="273">
        <v>216.74</v>
      </c>
    </row>
    <row r="5047" spans="1:5" x14ac:dyDescent="0.2">
      <c r="A5047" s="271">
        <v>10556</v>
      </c>
      <c r="B5047" s="271" t="s">
        <v>290</v>
      </c>
      <c r="C5047" s="272" t="s">
        <v>6873</v>
      </c>
      <c r="D5047" s="271" t="s">
        <v>1977</v>
      </c>
      <c r="E5047" s="273">
        <v>288.17</v>
      </c>
    </row>
    <row r="5048" spans="1:5" x14ac:dyDescent="0.2">
      <c r="A5048" s="271">
        <v>39502</v>
      </c>
      <c r="B5048" s="271" t="s">
        <v>290</v>
      </c>
      <c r="C5048" s="272" t="s">
        <v>6874</v>
      </c>
      <c r="D5048" s="271" t="s">
        <v>1977</v>
      </c>
      <c r="E5048" s="273">
        <v>404.66</v>
      </c>
    </row>
    <row r="5049" spans="1:5" x14ac:dyDescent="0.2">
      <c r="A5049" s="271">
        <v>39504</v>
      </c>
      <c r="B5049" s="271" t="s">
        <v>290</v>
      </c>
      <c r="C5049" s="272" t="s">
        <v>6875</v>
      </c>
      <c r="D5049" s="271" t="s">
        <v>1977</v>
      </c>
      <c r="E5049" s="273">
        <v>447.48</v>
      </c>
    </row>
    <row r="5050" spans="1:5" x14ac:dyDescent="0.2">
      <c r="A5050" s="271">
        <v>39503</v>
      </c>
      <c r="B5050" s="271" t="s">
        <v>290</v>
      </c>
      <c r="C5050" s="272" t="s">
        <v>6876</v>
      </c>
      <c r="D5050" s="271" t="s">
        <v>1977</v>
      </c>
      <c r="E5050" s="273">
        <v>470.96</v>
      </c>
    </row>
    <row r="5051" spans="1:5" x14ac:dyDescent="0.2">
      <c r="A5051" s="271">
        <v>39505</v>
      </c>
      <c r="B5051" s="271" t="s">
        <v>290</v>
      </c>
      <c r="C5051" s="272" t="s">
        <v>6877</v>
      </c>
      <c r="D5051" s="271" t="s">
        <v>1977</v>
      </c>
      <c r="E5051" s="273">
        <v>507.53</v>
      </c>
    </row>
    <row r="5052" spans="1:5" x14ac:dyDescent="0.2">
      <c r="A5052" s="271">
        <v>5028</v>
      </c>
      <c r="B5052" s="271" t="s">
        <v>290</v>
      </c>
      <c r="C5052" s="272" t="s">
        <v>6878</v>
      </c>
      <c r="D5052" s="271" t="s">
        <v>2012</v>
      </c>
      <c r="E5052" s="273"/>
    </row>
    <row r="5053" spans="1:5" x14ac:dyDescent="0.2">
      <c r="A5053" s="271">
        <v>4969</v>
      </c>
      <c r="B5053" s="271" t="s">
        <v>290</v>
      </c>
      <c r="C5053" s="272" t="s">
        <v>6879</v>
      </c>
      <c r="D5053" s="271" t="s">
        <v>2012</v>
      </c>
      <c r="E5053" s="273"/>
    </row>
    <row r="5054" spans="1:5" x14ac:dyDescent="0.2">
      <c r="A5054" s="271">
        <v>44471</v>
      </c>
      <c r="B5054" s="271" t="s">
        <v>290</v>
      </c>
      <c r="C5054" s="272" t="s">
        <v>6880</v>
      </c>
      <c r="D5054" s="271" t="s">
        <v>1977</v>
      </c>
      <c r="E5054" s="273"/>
    </row>
    <row r="5055" spans="1:5" x14ac:dyDescent="0.2">
      <c r="A5055" s="271">
        <v>4944</v>
      </c>
      <c r="B5055" s="271" t="s">
        <v>290</v>
      </c>
      <c r="C5055" s="272" t="s">
        <v>6881</v>
      </c>
      <c r="D5055" s="271" t="s">
        <v>2012</v>
      </c>
      <c r="E5055" s="273">
        <v>915.79</v>
      </c>
    </row>
    <row r="5056" spans="1:5" x14ac:dyDescent="0.2">
      <c r="A5056" s="271">
        <v>21102</v>
      </c>
      <c r="B5056" s="271" t="s">
        <v>290</v>
      </c>
      <c r="C5056" s="272" t="s">
        <v>6882</v>
      </c>
      <c r="D5056" s="271" t="s">
        <v>1977</v>
      </c>
      <c r="E5056" s="273">
        <v>56.12</v>
      </c>
    </row>
    <row r="5057" spans="1:5" x14ac:dyDescent="0.2">
      <c r="A5057" s="271">
        <v>21101</v>
      </c>
      <c r="B5057" s="271" t="s">
        <v>290</v>
      </c>
      <c r="C5057" s="272" t="s">
        <v>6883</v>
      </c>
      <c r="D5057" s="271" t="s">
        <v>1977</v>
      </c>
      <c r="E5057" s="273">
        <v>36.04</v>
      </c>
    </row>
    <row r="5058" spans="1:5" x14ac:dyDescent="0.2">
      <c r="A5058" s="271">
        <v>34713</v>
      </c>
      <c r="B5058" s="271" t="s">
        <v>290</v>
      </c>
      <c r="C5058" s="272" t="s">
        <v>6884</v>
      </c>
      <c r="D5058" s="271" t="s">
        <v>2012</v>
      </c>
      <c r="E5058" s="273">
        <v>466.69</v>
      </c>
    </row>
    <row r="5059" spans="1:5" x14ac:dyDescent="0.2">
      <c r="A5059" s="271">
        <v>37563</v>
      </c>
      <c r="B5059" s="271" t="s">
        <v>290</v>
      </c>
      <c r="C5059" s="272" t="s">
        <v>6885</v>
      </c>
      <c r="D5059" s="271" t="s">
        <v>2012</v>
      </c>
      <c r="E5059" s="273"/>
    </row>
    <row r="5060" spans="1:5" x14ac:dyDescent="0.2">
      <c r="A5060" s="271">
        <v>4948</v>
      </c>
      <c r="B5060" s="271" t="s">
        <v>290</v>
      </c>
      <c r="C5060" s="272" t="s">
        <v>6886</v>
      </c>
      <c r="D5060" s="271" t="s">
        <v>2012</v>
      </c>
      <c r="E5060" s="273"/>
    </row>
    <row r="5061" spans="1:5" x14ac:dyDescent="0.2">
      <c r="A5061" s="271">
        <v>37561</v>
      </c>
      <c r="B5061" s="271" t="s">
        <v>290</v>
      </c>
      <c r="C5061" s="272" t="s">
        <v>6887</v>
      </c>
      <c r="D5061" s="271" t="s">
        <v>2012</v>
      </c>
      <c r="E5061" s="273"/>
    </row>
    <row r="5062" spans="1:5" x14ac:dyDescent="0.2">
      <c r="A5062" s="271">
        <v>37562</v>
      </c>
      <c r="B5062" s="271" t="s">
        <v>290</v>
      </c>
      <c r="C5062" s="272" t="s">
        <v>6888</v>
      </c>
      <c r="D5062" s="271" t="s">
        <v>2012</v>
      </c>
      <c r="E5062" s="273"/>
    </row>
    <row r="5063" spans="1:5" x14ac:dyDescent="0.2">
      <c r="A5063" s="271">
        <v>14164</v>
      </c>
      <c r="B5063" s="271" t="s">
        <v>290</v>
      </c>
      <c r="C5063" s="272" t="s">
        <v>6889</v>
      </c>
      <c r="D5063" s="271" t="s">
        <v>1977</v>
      </c>
      <c r="E5063" s="273"/>
    </row>
    <row r="5064" spans="1:5" x14ac:dyDescent="0.2">
      <c r="A5064" s="271">
        <v>14163</v>
      </c>
      <c r="B5064" s="271" t="s">
        <v>290</v>
      </c>
      <c r="C5064" s="272" t="s">
        <v>6890</v>
      </c>
      <c r="D5064" s="271" t="s">
        <v>1977</v>
      </c>
      <c r="E5064" s="273"/>
    </row>
    <row r="5065" spans="1:5" x14ac:dyDescent="0.2">
      <c r="A5065" s="271">
        <v>5051</v>
      </c>
      <c r="B5065" s="271" t="s">
        <v>290</v>
      </c>
      <c r="C5065" s="272" t="s">
        <v>6891</v>
      </c>
      <c r="D5065" s="271" t="s">
        <v>1977</v>
      </c>
      <c r="E5065" s="273"/>
    </row>
    <row r="5066" spans="1:5" x14ac:dyDescent="0.2">
      <c r="A5066" s="271">
        <v>5052</v>
      </c>
      <c r="B5066" s="271" t="s">
        <v>290</v>
      </c>
      <c r="C5066" s="272" t="s">
        <v>6892</v>
      </c>
      <c r="D5066" s="271" t="s">
        <v>1977</v>
      </c>
      <c r="E5066" s="273"/>
    </row>
    <row r="5067" spans="1:5" x14ac:dyDescent="0.2">
      <c r="A5067" s="271">
        <v>14162</v>
      </c>
      <c r="B5067" s="271" t="s">
        <v>290</v>
      </c>
      <c r="C5067" s="272" t="s">
        <v>6893</v>
      </c>
      <c r="D5067" s="271" t="s">
        <v>1977</v>
      </c>
      <c r="E5067" s="273"/>
    </row>
    <row r="5068" spans="1:5" x14ac:dyDescent="0.2">
      <c r="A5068" s="271">
        <v>14166</v>
      </c>
      <c r="B5068" s="271" t="s">
        <v>290</v>
      </c>
      <c r="C5068" s="272" t="s">
        <v>6894</v>
      </c>
      <c r="D5068" s="271" t="s">
        <v>1977</v>
      </c>
      <c r="E5068" s="273"/>
    </row>
    <row r="5069" spans="1:5" x14ac:dyDescent="0.2">
      <c r="A5069" s="271">
        <v>14165</v>
      </c>
      <c r="B5069" s="271" t="s">
        <v>290</v>
      </c>
      <c r="C5069" s="272" t="s">
        <v>6895</v>
      </c>
      <c r="D5069" s="271" t="s">
        <v>1977</v>
      </c>
      <c r="E5069" s="273"/>
    </row>
    <row r="5070" spans="1:5" x14ac:dyDescent="0.2">
      <c r="A5070" s="271">
        <v>5050</v>
      </c>
      <c r="B5070" s="271" t="s">
        <v>290</v>
      </c>
      <c r="C5070" s="272" t="s">
        <v>6896</v>
      </c>
      <c r="D5070" s="271" t="s">
        <v>1977</v>
      </c>
      <c r="E5070" s="273"/>
    </row>
    <row r="5071" spans="1:5" x14ac:dyDescent="0.2">
      <c r="A5071" s="271">
        <v>12366</v>
      </c>
      <c r="B5071" s="271" t="s">
        <v>290</v>
      </c>
      <c r="C5071" s="272" t="s">
        <v>6897</v>
      </c>
      <c r="D5071" s="271" t="s">
        <v>1977</v>
      </c>
      <c r="E5071" s="273">
        <v>1421.6</v>
      </c>
    </row>
    <row r="5072" spans="1:5" x14ac:dyDescent="0.2">
      <c r="A5072" s="271">
        <v>5045</v>
      </c>
      <c r="B5072" s="271" t="s">
        <v>290</v>
      </c>
      <c r="C5072" s="272" t="s">
        <v>6898</v>
      </c>
      <c r="D5072" s="271" t="s">
        <v>1977</v>
      </c>
      <c r="E5072" s="273">
        <v>1963.86</v>
      </c>
    </row>
    <row r="5073" spans="1:5" x14ac:dyDescent="0.2">
      <c r="A5073" s="271">
        <v>5035</v>
      </c>
      <c r="B5073" s="271" t="s">
        <v>290</v>
      </c>
      <c r="C5073" s="272" t="s">
        <v>6899</v>
      </c>
      <c r="D5073" s="271" t="s">
        <v>1977</v>
      </c>
      <c r="E5073" s="273">
        <v>2257.9699999999998</v>
      </c>
    </row>
    <row r="5074" spans="1:5" x14ac:dyDescent="0.2">
      <c r="A5074" s="271">
        <v>41180</v>
      </c>
      <c r="B5074" s="271" t="s">
        <v>290</v>
      </c>
      <c r="C5074" s="272" t="s">
        <v>6900</v>
      </c>
      <c r="D5074" s="271" t="s">
        <v>1977</v>
      </c>
      <c r="E5074" s="273">
        <v>5075.8900000000003</v>
      </c>
    </row>
    <row r="5075" spans="1:5" x14ac:dyDescent="0.2">
      <c r="A5075" s="271">
        <v>41181</v>
      </c>
      <c r="B5075" s="271" t="s">
        <v>290</v>
      </c>
      <c r="C5075" s="272" t="s">
        <v>6901</v>
      </c>
      <c r="D5075" s="271" t="s">
        <v>1977</v>
      </c>
      <c r="E5075" s="273">
        <v>6720.32</v>
      </c>
    </row>
    <row r="5076" spans="1:5" x14ac:dyDescent="0.2">
      <c r="A5076" s="271">
        <v>41182</v>
      </c>
      <c r="B5076" s="271" t="s">
        <v>290</v>
      </c>
      <c r="C5076" s="272" t="s">
        <v>6902</v>
      </c>
      <c r="D5076" s="271" t="s">
        <v>1977</v>
      </c>
      <c r="E5076" s="273">
        <v>9640.85</v>
      </c>
    </row>
    <row r="5077" spans="1:5" x14ac:dyDescent="0.2">
      <c r="A5077" s="271">
        <v>41183</v>
      </c>
      <c r="B5077" s="271" t="s">
        <v>290</v>
      </c>
      <c r="C5077" s="272" t="s">
        <v>6903</v>
      </c>
      <c r="D5077" s="271" t="s">
        <v>1977</v>
      </c>
      <c r="E5077" s="273">
        <v>12036.8</v>
      </c>
    </row>
    <row r="5078" spans="1:5" x14ac:dyDescent="0.2">
      <c r="A5078" s="271">
        <v>41184</v>
      </c>
      <c r="B5078" s="271" t="s">
        <v>290</v>
      </c>
      <c r="C5078" s="272" t="s">
        <v>6904</v>
      </c>
      <c r="D5078" s="271" t="s">
        <v>1977</v>
      </c>
      <c r="E5078" s="273">
        <v>18326.77</v>
      </c>
    </row>
    <row r="5079" spans="1:5" x14ac:dyDescent="0.2">
      <c r="A5079" s="271">
        <v>41185</v>
      </c>
      <c r="B5079" s="271" t="s">
        <v>290</v>
      </c>
      <c r="C5079" s="272" t="s">
        <v>6905</v>
      </c>
      <c r="D5079" s="271" t="s">
        <v>1977</v>
      </c>
      <c r="E5079" s="273">
        <v>6796.39</v>
      </c>
    </row>
    <row r="5080" spans="1:5" x14ac:dyDescent="0.2">
      <c r="A5080" s="271">
        <v>41186</v>
      </c>
      <c r="B5080" s="271" t="s">
        <v>290</v>
      </c>
      <c r="C5080" s="272" t="s">
        <v>6906</v>
      </c>
      <c r="D5080" s="271" t="s">
        <v>1977</v>
      </c>
      <c r="E5080" s="273">
        <v>9524.35</v>
      </c>
    </row>
    <row r="5081" spans="1:5" x14ac:dyDescent="0.2">
      <c r="A5081" s="271">
        <v>41187</v>
      </c>
      <c r="B5081" s="271" t="s">
        <v>290</v>
      </c>
      <c r="C5081" s="272" t="s">
        <v>6907</v>
      </c>
      <c r="D5081" s="271" t="s">
        <v>1977</v>
      </c>
      <c r="E5081" s="273">
        <v>12772.95</v>
      </c>
    </row>
    <row r="5082" spans="1:5" x14ac:dyDescent="0.2">
      <c r="A5082" s="271">
        <v>41188</v>
      </c>
      <c r="B5082" s="271" t="s">
        <v>290</v>
      </c>
      <c r="C5082" s="272" t="s">
        <v>6908</v>
      </c>
      <c r="D5082" s="271" t="s">
        <v>1977</v>
      </c>
      <c r="E5082" s="273">
        <v>16333.75</v>
      </c>
    </row>
    <row r="5083" spans="1:5" x14ac:dyDescent="0.2">
      <c r="A5083" s="271">
        <v>5036</v>
      </c>
      <c r="B5083" s="271" t="s">
        <v>290</v>
      </c>
      <c r="C5083" s="272" t="s">
        <v>6909</v>
      </c>
      <c r="D5083" s="271" t="s">
        <v>1977</v>
      </c>
      <c r="E5083" s="273">
        <v>3464.14</v>
      </c>
    </row>
    <row r="5084" spans="1:5" x14ac:dyDescent="0.2">
      <c r="A5084" s="271">
        <v>41189</v>
      </c>
      <c r="B5084" s="271" t="s">
        <v>290</v>
      </c>
      <c r="C5084" s="272" t="s">
        <v>6910</v>
      </c>
      <c r="D5084" s="271" t="s">
        <v>1977</v>
      </c>
      <c r="E5084" s="273">
        <v>20998.75</v>
      </c>
    </row>
    <row r="5085" spans="1:5" x14ac:dyDescent="0.2">
      <c r="A5085" s="271">
        <v>41190</v>
      </c>
      <c r="B5085" s="271" t="s">
        <v>290</v>
      </c>
      <c r="C5085" s="272" t="s">
        <v>6911</v>
      </c>
      <c r="D5085" s="271" t="s">
        <v>1977</v>
      </c>
      <c r="E5085" s="273">
        <v>7302.63</v>
      </c>
    </row>
    <row r="5086" spans="1:5" x14ac:dyDescent="0.2">
      <c r="A5086" s="271">
        <v>41191</v>
      </c>
      <c r="B5086" s="271" t="s">
        <v>290</v>
      </c>
      <c r="C5086" s="272" t="s">
        <v>6912</v>
      </c>
      <c r="D5086" s="271" t="s">
        <v>1977</v>
      </c>
      <c r="E5086" s="273">
        <v>11198.31</v>
      </c>
    </row>
    <row r="5087" spans="1:5" x14ac:dyDescent="0.2">
      <c r="A5087" s="271">
        <v>41192</v>
      </c>
      <c r="B5087" s="271" t="s">
        <v>290</v>
      </c>
      <c r="C5087" s="272" t="s">
        <v>6913</v>
      </c>
      <c r="D5087" s="271" t="s">
        <v>1977</v>
      </c>
      <c r="E5087" s="273">
        <v>11674.15</v>
      </c>
    </row>
    <row r="5088" spans="1:5" x14ac:dyDescent="0.2">
      <c r="A5088" s="271">
        <v>41193</v>
      </c>
      <c r="B5088" s="271" t="s">
        <v>290</v>
      </c>
      <c r="C5088" s="272" t="s">
        <v>6914</v>
      </c>
      <c r="D5088" s="271" t="s">
        <v>1977</v>
      </c>
      <c r="E5088" s="273">
        <v>19075.18</v>
      </c>
    </row>
    <row r="5089" spans="1:5" x14ac:dyDescent="0.2">
      <c r="A5089" s="271">
        <v>41194</v>
      </c>
      <c r="B5089" s="271" t="s">
        <v>290</v>
      </c>
      <c r="C5089" s="272" t="s">
        <v>6915</v>
      </c>
      <c r="D5089" s="271" t="s">
        <v>1977</v>
      </c>
      <c r="E5089" s="273">
        <v>22761.01</v>
      </c>
    </row>
    <row r="5090" spans="1:5" x14ac:dyDescent="0.2">
      <c r="A5090" s="271">
        <v>5044</v>
      </c>
      <c r="B5090" s="271" t="s">
        <v>290</v>
      </c>
      <c r="C5090" s="272" t="s">
        <v>6916</v>
      </c>
      <c r="D5090" s="271" t="s">
        <v>1977</v>
      </c>
      <c r="E5090" s="273">
        <v>1224.78</v>
      </c>
    </row>
    <row r="5091" spans="1:5" x14ac:dyDescent="0.2">
      <c r="A5091" s="271">
        <v>5059</v>
      </c>
      <c r="B5091" s="271" t="s">
        <v>290</v>
      </c>
      <c r="C5091" s="272" t="s">
        <v>6917</v>
      </c>
      <c r="D5091" s="271" t="s">
        <v>1977</v>
      </c>
      <c r="E5091" s="273">
        <v>1464.68</v>
      </c>
    </row>
    <row r="5092" spans="1:5" x14ac:dyDescent="0.2">
      <c r="A5092" s="271">
        <v>41201</v>
      </c>
      <c r="B5092" s="271" t="s">
        <v>290</v>
      </c>
      <c r="C5092" s="272" t="s">
        <v>6918</v>
      </c>
      <c r="D5092" s="271" t="s">
        <v>1977</v>
      </c>
      <c r="E5092" s="273">
        <v>2972.45</v>
      </c>
    </row>
    <row r="5093" spans="1:5" x14ac:dyDescent="0.2">
      <c r="A5093" s="271">
        <v>41199</v>
      </c>
      <c r="B5093" s="271" t="s">
        <v>290</v>
      </c>
      <c r="C5093" s="272" t="s">
        <v>6919</v>
      </c>
      <c r="D5093" s="271" t="s">
        <v>1977</v>
      </c>
      <c r="E5093" s="273">
        <v>955.16</v>
      </c>
    </row>
    <row r="5094" spans="1:5" x14ac:dyDescent="0.2">
      <c r="A5094" s="271">
        <v>5057</v>
      </c>
      <c r="B5094" s="271" t="s">
        <v>290</v>
      </c>
      <c r="C5094" s="272" t="s">
        <v>6920</v>
      </c>
      <c r="D5094" s="271" t="s">
        <v>1977</v>
      </c>
      <c r="E5094" s="273">
        <v>1293.1099999999999</v>
      </c>
    </row>
    <row r="5095" spans="1:5" x14ac:dyDescent="0.2">
      <c r="A5095" s="271">
        <v>41200</v>
      </c>
      <c r="B5095" s="271" t="s">
        <v>290</v>
      </c>
      <c r="C5095" s="272" t="s">
        <v>6921</v>
      </c>
      <c r="D5095" s="271" t="s">
        <v>1977</v>
      </c>
      <c r="E5095" s="273">
        <v>1859.08</v>
      </c>
    </row>
    <row r="5096" spans="1:5" x14ac:dyDescent="0.2">
      <c r="A5096" s="271">
        <v>41205</v>
      </c>
      <c r="B5096" s="271" t="s">
        <v>290</v>
      </c>
      <c r="C5096" s="272" t="s">
        <v>6922</v>
      </c>
      <c r="D5096" s="271" t="s">
        <v>1977</v>
      </c>
      <c r="E5096" s="273">
        <v>3444.83</v>
      </c>
    </row>
    <row r="5097" spans="1:5" x14ac:dyDescent="0.2">
      <c r="A5097" s="271">
        <v>41202</v>
      </c>
      <c r="B5097" s="271" t="s">
        <v>290</v>
      </c>
      <c r="C5097" s="272" t="s">
        <v>6923</v>
      </c>
      <c r="D5097" s="271" t="s">
        <v>1977</v>
      </c>
      <c r="E5097" s="273">
        <v>1005.22</v>
      </c>
    </row>
    <row r="5098" spans="1:5" x14ac:dyDescent="0.2">
      <c r="A5098" s="271">
        <v>41206</v>
      </c>
      <c r="B5098" s="271" t="s">
        <v>290</v>
      </c>
      <c r="C5098" s="272" t="s">
        <v>6924</v>
      </c>
      <c r="D5098" s="271" t="s">
        <v>1977</v>
      </c>
      <c r="E5098" s="273">
        <v>4541.8599999999997</v>
      </c>
    </row>
    <row r="5099" spans="1:5" x14ac:dyDescent="0.2">
      <c r="A5099" s="271">
        <v>12372</v>
      </c>
      <c r="B5099" s="271" t="s">
        <v>290</v>
      </c>
      <c r="C5099" s="272" t="s">
        <v>6925</v>
      </c>
      <c r="D5099" s="271" t="s">
        <v>1977</v>
      </c>
      <c r="E5099" s="273">
        <v>1055.49</v>
      </c>
    </row>
    <row r="5100" spans="1:5" x14ac:dyDescent="0.2">
      <c r="A5100" s="271">
        <v>41207</v>
      </c>
      <c r="B5100" s="271" t="s">
        <v>290</v>
      </c>
      <c r="C5100" s="272" t="s">
        <v>6926</v>
      </c>
      <c r="D5100" s="271" t="s">
        <v>1977</v>
      </c>
      <c r="E5100" s="273">
        <v>6114.24</v>
      </c>
    </row>
    <row r="5101" spans="1:5" x14ac:dyDescent="0.2">
      <c r="A5101" s="271">
        <v>41203</v>
      </c>
      <c r="B5101" s="271" t="s">
        <v>290</v>
      </c>
      <c r="C5101" s="272" t="s">
        <v>6927</v>
      </c>
      <c r="D5101" s="271" t="s">
        <v>1977</v>
      </c>
      <c r="E5101" s="273">
        <v>1610.26</v>
      </c>
    </row>
    <row r="5102" spans="1:5" x14ac:dyDescent="0.2">
      <c r="A5102" s="271">
        <v>41204</v>
      </c>
      <c r="B5102" s="271" t="s">
        <v>290</v>
      </c>
      <c r="C5102" s="272" t="s">
        <v>6928</v>
      </c>
      <c r="D5102" s="271" t="s">
        <v>1977</v>
      </c>
      <c r="E5102" s="273">
        <v>2276.5</v>
      </c>
    </row>
    <row r="5103" spans="1:5" x14ac:dyDescent="0.2">
      <c r="A5103" s="271">
        <v>41210</v>
      </c>
      <c r="B5103" s="271" t="s">
        <v>290</v>
      </c>
      <c r="C5103" s="272" t="s">
        <v>6929</v>
      </c>
      <c r="D5103" s="271" t="s">
        <v>1977</v>
      </c>
      <c r="E5103" s="273">
        <v>3802.83</v>
      </c>
    </row>
    <row r="5104" spans="1:5" x14ac:dyDescent="0.2">
      <c r="A5104" s="271">
        <v>41208</v>
      </c>
      <c r="B5104" s="271" t="s">
        <v>290</v>
      </c>
      <c r="C5104" s="272" t="s">
        <v>6930</v>
      </c>
      <c r="D5104" s="271" t="s">
        <v>1977</v>
      </c>
      <c r="E5104" s="273">
        <v>1331.21</v>
      </c>
    </row>
    <row r="5105" spans="1:5" x14ac:dyDescent="0.2">
      <c r="A5105" s="271">
        <v>41211</v>
      </c>
      <c r="B5105" s="271" t="s">
        <v>290</v>
      </c>
      <c r="C5105" s="272" t="s">
        <v>6931</v>
      </c>
      <c r="D5105" s="271" t="s">
        <v>1977</v>
      </c>
      <c r="E5105" s="273">
        <v>5358.13</v>
      </c>
    </row>
    <row r="5106" spans="1:5" x14ac:dyDescent="0.2">
      <c r="A5106" s="271">
        <v>13339</v>
      </c>
      <c r="B5106" s="271" t="s">
        <v>290</v>
      </c>
      <c r="C5106" s="272" t="s">
        <v>6932</v>
      </c>
      <c r="D5106" s="271" t="s">
        <v>1977</v>
      </c>
      <c r="E5106" s="273">
        <v>1804.11</v>
      </c>
    </row>
    <row r="5107" spans="1:5" x14ac:dyDescent="0.2">
      <c r="A5107" s="271">
        <v>41213</v>
      </c>
      <c r="B5107" s="271" t="s">
        <v>290</v>
      </c>
      <c r="C5107" s="272" t="s">
        <v>6933</v>
      </c>
      <c r="D5107" s="271" t="s">
        <v>1977</v>
      </c>
      <c r="E5107" s="273">
        <v>11106.1</v>
      </c>
    </row>
    <row r="5108" spans="1:5" x14ac:dyDescent="0.2">
      <c r="A5108" s="271">
        <v>41209</v>
      </c>
      <c r="B5108" s="271" t="s">
        <v>290</v>
      </c>
      <c r="C5108" s="272" t="s">
        <v>6934</v>
      </c>
      <c r="D5108" s="271" t="s">
        <v>1977</v>
      </c>
      <c r="E5108" s="273">
        <v>2482.2399999999998</v>
      </c>
    </row>
    <row r="5109" spans="1:5" x14ac:dyDescent="0.2">
      <c r="A5109" s="271">
        <v>41216</v>
      </c>
      <c r="B5109" s="271" t="s">
        <v>290</v>
      </c>
      <c r="C5109" s="272" t="s">
        <v>6935</v>
      </c>
      <c r="D5109" s="271" t="s">
        <v>1977</v>
      </c>
      <c r="E5109" s="273">
        <v>4649.5600000000004</v>
      </c>
    </row>
    <row r="5110" spans="1:5" x14ac:dyDescent="0.2">
      <c r="A5110" s="271">
        <v>41217</v>
      </c>
      <c r="B5110" s="271" t="s">
        <v>290</v>
      </c>
      <c r="C5110" s="272" t="s">
        <v>6936</v>
      </c>
      <c r="D5110" s="271" t="s">
        <v>1977</v>
      </c>
      <c r="E5110" s="273">
        <v>7454.89</v>
      </c>
    </row>
    <row r="5111" spans="1:5" x14ac:dyDescent="0.2">
      <c r="A5111" s="271">
        <v>41218</v>
      </c>
      <c r="B5111" s="271" t="s">
        <v>290</v>
      </c>
      <c r="C5111" s="272" t="s">
        <v>6937</v>
      </c>
      <c r="D5111" s="271" t="s">
        <v>1977</v>
      </c>
      <c r="E5111" s="273">
        <v>9997.23</v>
      </c>
    </row>
    <row r="5112" spans="1:5" x14ac:dyDescent="0.2">
      <c r="A5112" s="271">
        <v>41214</v>
      </c>
      <c r="B5112" s="271" t="s">
        <v>290</v>
      </c>
      <c r="C5112" s="272" t="s">
        <v>6938</v>
      </c>
      <c r="D5112" s="271" t="s">
        <v>1977</v>
      </c>
      <c r="E5112" s="273">
        <v>2107.9</v>
      </c>
    </row>
    <row r="5113" spans="1:5" x14ac:dyDescent="0.2">
      <c r="A5113" s="271">
        <v>41215</v>
      </c>
      <c r="B5113" s="271" t="s">
        <v>290</v>
      </c>
      <c r="C5113" s="272" t="s">
        <v>6939</v>
      </c>
      <c r="D5113" s="271" t="s">
        <v>1977</v>
      </c>
      <c r="E5113" s="273">
        <v>3173.73</v>
      </c>
    </row>
    <row r="5114" spans="1:5" x14ac:dyDescent="0.2">
      <c r="A5114" s="271">
        <v>41221</v>
      </c>
      <c r="B5114" s="271" t="s">
        <v>290</v>
      </c>
      <c r="C5114" s="272" t="s">
        <v>6940</v>
      </c>
      <c r="D5114" s="271" t="s">
        <v>1977</v>
      </c>
      <c r="E5114" s="273">
        <v>9189.58</v>
      </c>
    </row>
    <row r="5115" spans="1:5" x14ac:dyDescent="0.2">
      <c r="A5115" s="271">
        <v>41222</v>
      </c>
      <c r="B5115" s="271" t="s">
        <v>290</v>
      </c>
      <c r="C5115" s="272" t="s">
        <v>6941</v>
      </c>
      <c r="D5115" s="271" t="s">
        <v>1977</v>
      </c>
      <c r="E5115" s="273">
        <v>13150.39</v>
      </c>
    </row>
    <row r="5116" spans="1:5" x14ac:dyDescent="0.2">
      <c r="A5116" s="271">
        <v>41195</v>
      </c>
      <c r="B5116" s="271" t="s">
        <v>290</v>
      </c>
      <c r="C5116" s="272" t="s">
        <v>6942</v>
      </c>
      <c r="D5116" s="271" t="s">
        <v>1977</v>
      </c>
      <c r="E5116" s="273">
        <v>675.89</v>
      </c>
    </row>
    <row r="5117" spans="1:5" x14ac:dyDescent="0.2">
      <c r="A5117" s="271">
        <v>41198</v>
      </c>
      <c r="B5117" s="271" t="s">
        <v>290</v>
      </c>
      <c r="C5117" s="272" t="s">
        <v>6943</v>
      </c>
      <c r="D5117" s="271" t="s">
        <v>1977</v>
      </c>
      <c r="E5117" s="273">
        <v>2641.23</v>
      </c>
    </row>
    <row r="5118" spans="1:5" x14ac:dyDescent="0.2">
      <c r="A5118" s="271">
        <v>41196</v>
      </c>
      <c r="B5118" s="271" t="s">
        <v>290</v>
      </c>
      <c r="C5118" s="272" t="s">
        <v>6944</v>
      </c>
      <c r="D5118" s="271" t="s">
        <v>1977</v>
      </c>
      <c r="E5118" s="273">
        <v>837.81</v>
      </c>
    </row>
    <row r="5119" spans="1:5" x14ac:dyDescent="0.2">
      <c r="A5119" s="271">
        <v>5033</v>
      </c>
      <c r="B5119" s="271" t="s">
        <v>290</v>
      </c>
      <c r="C5119" s="272" t="s">
        <v>6945</v>
      </c>
      <c r="D5119" s="271" t="s">
        <v>1977</v>
      </c>
      <c r="E5119" s="273">
        <v>1100</v>
      </c>
    </row>
    <row r="5120" spans="1:5" x14ac:dyDescent="0.2">
      <c r="A5120" s="271">
        <v>41197</v>
      </c>
      <c r="B5120" s="271" t="s">
        <v>290</v>
      </c>
      <c r="C5120" s="272" t="s">
        <v>6946</v>
      </c>
      <c r="D5120" s="271" t="s">
        <v>1977</v>
      </c>
      <c r="E5120" s="273">
        <v>1633.91</v>
      </c>
    </row>
    <row r="5121" spans="1:5" x14ac:dyDescent="0.2">
      <c r="A5121" s="271">
        <v>12388</v>
      </c>
      <c r="B5121" s="271" t="s">
        <v>290</v>
      </c>
      <c r="C5121" s="272" t="s">
        <v>6947</v>
      </c>
      <c r="D5121" s="271" t="s">
        <v>1977</v>
      </c>
      <c r="E5121" s="273"/>
    </row>
    <row r="5122" spans="1:5" x14ac:dyDescent="0.2">
      <c r="A5122" s="271">
        <v>2731</v>
      </c>
      <c r="B5122" s="271" t="s">
        <v>290</v>
      </c>
      <c r="C5122" s="272" t="s">
        <v>6948</v>
      </c>
      <c r="D5122" s="271" t="s">
        <v>2014</v>
      </c>
      <c r="E5122" s="273"/>
    </row>
    <row r="5123" spans="1:5" x14ac:dyDescent="0.2">
      <c r="A5123" s="271">
        <v>41457</v>
      </c>
      <c r="B5123" s="271" t="s">
        <v>290</v>
      </c>
      <c r="C5123" s="272" t="s">
        <v>6949</v>
      </c>
      <c r="D5123" s="271" t="s">
        <v>1977</v>
      </c>
      <c r="E5123" s="273">
        <v>1503.37</v>
      </c>
    </row>
    <row r="5124" spans="1:5" x14ac:dyDescent="0.2">
      <c r="A5124" s="271">
        <v>41458</v>
      </c>
      <c r="B5124" s="271" t="s">
        <v>290</v>
      </c>
      <c r="C5124" s="272" t="s">
        <v>6950</v>
      </c>
      <c r="D5124" s="271" t="s">
        <v>1977</v>
      </c>
      <c r="E5124" s="273">
        <v>2098.77</v>
      </c>
    </row>
    <row r="5125" spans="1:5" x14ac:dyDescent="0.2">
      <c r="A5125" s="271">
        <v>41459</v>
      </c>
      <c r="B5125" s="271" t="s">
        <v>290</v>
      </c>
      <c r="C5125" s="272" t="s">
        <v>6951</v>
      </c>
      <c r="D5125" s="271" t="s">
        <v>1977</v>
      </c>
      <c r="E5125" s="273">
        <v>2927.63</v>
      </c>
    </row>
    <row r="5126" spans="1:5" x14ac:dyDescent="0.2">
      <c r="A5126" s="271">
        <v>41461</v>
      </c>
      <c r="B5126" s="271" t="s">
        <v>290</v>
      </c>
      <c r="C5126" s="272" t="s">
        <v>6952</v>
      </c>
      <c r="D5126" s="271" t="s">
        <v>1977</v>
      </c>
      <c r="E5126" s="273">
        <v>3991.67</v>
      </c>
    </row>
    <row r="5127" spans="1:5" x14ac:dyDescent="0.2">
      <c r="A5127" s="271">
        <v>44537</v>
      </c>
      <c r="B5127" s="271" t="s">
        <v>290</v>
      </c>
      <c r="C5127" s="272" t="s">
        <v>6953</v>
      </c>
      <c r="D5127" s="271" t="s">
        <v>4577</v>
      </c>
      <c r="E5127" s="273">
        <v>305.83999999999997</v>
      </c>
    </row>
    <row r="5128" spans="1:5" x14ac:dyDescent="0.2">
      <c r="A5128" s="271">
        <v>11844</v>
      </c>
      <c r="B5128" s="271" t="s">
        <v>290</v>
      </c>
      <c r="C5128" s="272" t="s">
        <v>6954</v>
      </c>
      <c r="D5128" s="271" t="s">
        <v>2014</v>
      </c>
      <c r="E5128" s="273">
        <v>53.41</v>
      </c>
    </row>
    <row r="5129" spans="1:5" x14ac:dyDescent="0.2">
      <c r="A5129" s="271">
        <v>4465</v>
      </c>
      <c r="B5129" s="271" t="s">
        <v>290</v>
      </c>
      <c r="C5129" s="272" t="s">
        <v>6955</v>
      </c>
      <c r="D5129" s="271" t="s">
        <v>2014</v>
      </c>
      <c r="E5129" s="273">
        <v>44.38</v>
      </c>
    </row>
    <row r="5130" spans="1:5" x14ac:dyDescent="0.2">
      <c r="A5130" s="271">
        <v>35273</v>
      </c>
      <c r="B5130" s="271" t="s">
        <v>290</v>
      </c>
      <c r="C5130" s="272" t="s">
        <v>6956</v>
      </c>
      <c r="D5130" s="271" t="s">
        <v>2014</v>
      </c>
      <c r="E5130" s="273">
        <v>53.23</v>
      </c>
    </row>
    <row r="5131" spans="1:5" x14ac:dyDescent="0.2">
      <c r="A5131" s="271">
        <v>4470</v>
      </c>
      <c r="B5131" s="271" t="s">
        <v>290</v>
      </c>
      <c r="C5131" s="272" t="s">
        <v>6957</v>
      </c>
      <c r="D5131" s="271" t="s">
        <v>2014</v>
      </c>
      <c r="E5131" s="273">
        <v>122.84</v>
      </c>
    </row>
    <row r="5132" spans="1:5" x14ac:dyDescent="0.2">
      <c r="A5132" s="271">
        <v>20204</v>
      </c>
      <c r="B5132" s="271" t="s">
        <v>290</v>
      </c>
      <c r="C5132" s="272" t="s">
        <v>6958</v>
      </c>
      <c r="D5132" s="271" t="s">
        <v>2014</v>
      </c>
      <c r="E5132" s="273">
        <v>81.89</v>
      </c>
    </row>
    <row r="5133" spans="1:5" x14ac:dyDescent="0.2">
      <c r="A5133" s="271">
        <v>20208</v>
      </c>
      <c r="B5133" s="271" t="s">
        <v>290</v>
      </c>
      <c r="C5133" s="272" t="s">
        <v>6959</v>
      </c>
      <c r="D5133" s="271" t="s">
        <v>2014</v>
      </c>
      <c r="E5133" s="273">
        <v>110.55</v>
      </c>
    </row>
    <row r="5134" spans="1:5" x14ac:dyDescent="0.2">
      <c r="A5134" s="271">
        <v>4437</v>
      </c>
      <c r="B5134" s="271" t="s">
        <v>290</v>
      </c>
      <c r="C5134" s="272" t="s">
        <v>6960</v>
      </c>
      <c r="D5134" s="271" t="s">
        <v>2014</v>
      </c>
      <c r="E5134" s="273">
        <v>92.13</v>
      </c>
    </row>
    <row r="5135" spans="1:5" x14ac:dyDescent="0.2">
      <c r="A5135" s="271">
        <v>14580</v>
      </c>
      <c r="B5135" s="271" t="s">
        <v>290</v>
      </c>
      <c r="C5135" s="272" t="s">
        <v>6961</v>
      </c>
      <c r="D5135" s="271" t="s">
        <v>2014</v>
      </c>
      <c r="E5135" s="273">
        <v>92.13</v>
      </c>
    </row>
    <row r="5136" spans="1:5" x14ac:dyDescent="0.2">
      <c r="A5136" s="271">
        <v>5065</v>
      </c>
      <c r="B5136" s="271" t="s">
        <v>290</v>
      </c>
      <c r="C5136" s="272" t="s">
        <v>6962</v>
      </c>
      <c r="D5136" s="271" t="s">
        <v>1982</v>
      </c>
      <c r="E5136" s="273">
        <v>38.700000000000003</v>
      </c>
    </row>
    <row r="5137" spans="1:5" x14ac:dyDescent="0.2">
      <c r="A5137" s="271">
        <v>5072</v>
      </c>
      <c r="B5137" s="271" t="s">
        <v>290</v>
      </c>
      <c r="C5137" s="272" t="s">
        <v>6963</v>
      </c>
      <c r="D5137" s="271" t="s">
        <v>1982</v>
      </c>
      <c r="E5137" s="273">
        <v>35.799999999999997</v>
      </c>
    </row>
    <row r="5138" spans="1:5" x14ac:dyDescent="0.2">
      <c r="A5138" s="271">
        <v>5066</v>
      </c>
      <c r="B5138" s="271" t="s">
        <v>290</v>
      </c>
      <c r="C5138" s="272" t="s">
        <v>6964</v>
      </c>
      <c r="D5138" s="271" t="s">
        <v>1982</v>
      </c>
      <c r="E5138" s="273">
        <v>26.81</v>
      </c>
    </row>
    <row r="5139" spans="1:5" x14ac:dyDescent="0.2">
      <c r="A5139" s="271">
        <v>5063</v>
      </c>
      <c r="B5139" s="271" t="s">
        <v>290</v>
      </c>
      <c r="C5139" s="272" t="s">
        <v>6965</v>
      </c>
      <c r="D5139" s="271" t="s">
        <v>1982</v>
      </c>
      <c r="E5139" s="273">
        <v>24.27</v>
      </c>
    </row>
    <row r="5140" spans="1:5" x14ac:dyDescent="0.2">
      <c r="A5140" s="271">
        <v>20247</v>
      </c>
      <c r="B5140" s="271" t="s">
        <v>290</v>
      </c>
      <c r="C5140" s="272" t="s">
        <v>6966</v>
      </c>
      <c r="D5140" s="271" t="s">
        <v>1982</v>
      </c>
      <c r="E5140" s="273">
        <v>22.53</v>
      </c>
    </row>
    <row r="5141" spans="1:5" x14ac:dyDescent="0.2">
      <c r="A5141" s="271">
        <v>5074</v>
      </c>
      <c r="B5141" s="271" t="s">
        <v>290</v>
      </c>
      <c r="C5141" s="272" t="s">
        <v>6967</v>
      </c>
      <c r="D5141" s="271" t="s">
        <v>1982</v>
      </c>
      <c r="E5141" s="273">
        <v>22.79</v>
      </c>
    </row>
    <row r="5142" spans="1:5" x14ac:dyDescent="0.2">
      <c r="A5142" s="271">
        <v>5067</v>
      </c>
      <c r="B5142" s="271" t="s">
        <v>290</v>
      </c>
      <c r="C5142" s="272" t="s">
        <v>6968</v>
      </c>
      <c r="D5142" s="271" t="s">
        <v>1982</v>
      </c>
      <c r="E5142" s="273">
        <v>21.68</v>
      </c>
    </row>
    <row r="5143" spans="1:5" x14ac:dyDescent="0.2">
      <c r="A5143" s="271">
        <v>5078</v>
      </c>
      <c r="B5143" s="271" t="s">
        <v>290</v>
      </c>
      <c r="C5143" s="272" t="s">
        <v>6969</v>
      </c>
      <c r="D5143" s="271" t="s">
        <v>1982</v>
      </c>
      <c r="E5143" s="273">
        <v>21.44</v>
      </c>
    </row>
    <row r="5144" spans="1:5" x14ac:dyDescent="0.2">
      <c r="A5144" s="271">
        <v>5068</v>
      </c>
      <c r="B5144" s="271" t="s">
        <v>290</v>
      </c>
      <c r="C5144" s="272" t="s">
        <v>6970</v>
      </c>
      <c r="D5144" s="271" t="s">
        <v>1982</v>
      </c>
      <c r="E5144" s="273">
        <v>20.34</v>
      </c>
    </row>
    <row r="5145" spans="1:5" x14ac:dyDescent="0.2">
      <c r="A5145" s="271">
        <v>5073</v>
      </c>
      <c r="B5145" s="271" t="s">
        <v>290</v>
      </c>
      <c r="C5145" s="272" t="s">
        <v>6971</v>
      </c>
      <c r="D5145" s="271" t="s">
        <v>1982</v>
      </c>
      <c r="E5145" s="273">
        <v>20.74</v>
      </c>
    </row>
    <row r="5146" spans="1:5" x14ac:dyDescent="0.2">
      <c r="A5146" s="271">
        <v>5069</v>
      </c>
      <c r="B5146" s="271" t="s">
        <v>290</v>
      </c>
      <c r="C5146" s="272" t="s">
        <v>6972</v>
      </c>
      <c r="D5146" s="271" t="s">
        <v>1982</v>
      </c>
      <c r="E5146" s="273">
        <v>20.74</v>
      </c>
    </row>
    <row r="5147" spans="1:5" x14ac:dyDescent="0.2">
      <c r="A5147" s="271">
        <v>5070</v>
      </c>
      <c r="B5147" s="271" t="s">
        <v>290</v>
      </c>
      <c r="C5147" s="272" t="s">
        <v>6973</v>
      </c>
      <c r="D5147" s="271" t="s">
        <v>1982</v>
      </c>
      <c r="E5147" s="273">
        <v>20.96</v>
      </c>
    </row>
    <row r="5148" spans="1:5" x14ac:dyDescent="0.2">
      <c r="A5148" s="271">
        <v>5071</v>
      </c>
      <c r="B5148" s="271" t="s">
        <v>290</v>
      </c>
      <c r="C5148" s="272" t="s">
        <v>6974</v>
      </c>
      <c r="D5148" s="271" t="s">
        <v>1982</v>
      </c>
      <c r="E5148" s="273">
        <v>20.34</v>
      </c>
    </row>
    <row r="5149" spans="1:5" x14ac:dyDescent="0.2">
      <c r="A5149" s="271">
        <v>5061</v>
      </c>
      <c r="B5149" s="271" t="s">
        <v>290</v>
      </c>
      <c r="C5149" s="272" t="s">
        <v>6975</v>
      </c>
      <c r="D5149" s="271" t="s">
        <v>1982</v>
      </c>
      <c r="E5149" s="273">
        <v>20</v>
      </c>
    </row>
    <row r="5150" spans="1:5" x14ac:dyDescent="0.2">
      <c r="A5150" s="271">
        <v>5075</v>
      </c>
      <c r="B5150" s="271" t="s">
        <v>290</v>
      </c>
      <c r="C5150" s="272" t="s">
        <v>6976</v>
      </c>
      <c r="D5150" s="271" t="s">
        <v>1982</v>
      </c>
      <c r="E5150" s="273">
        <v>20.34</v>
      </c>
    </row>
    <row r="5151" spans="1:5" x14ac:dyDescent="0.2">
      <c r="A5151" s="271">
        <v>5062</v>
      </c>
      <c r="B5151" s="271" t="s">
        <v>290</v>
      </c>
      <c r="C5151" s="272" t="s">
        <v>6977</v>
      </c>
      <c r="D5151" s="271" t="s">
        <v>1982</v>
      </c>
      <c r="E5151" s="273">
        <v>20.61</v>
      </c>
    </row>
    <row r="5152" spans="1:5" x14ac:dyDescent="0.2">
      <c r="A5152" s="271">
        <v>39027</v>
      </c>
      <c r="B5152" s="271" t="s">
        <v>290</v>
      </c>
      <c r="C5152" s="272" t="s">
        <v>6978</v>
      </c>
      <c r="D5152" s="271" t="s">
        <v>1982</v>
      </c>
      <c r="E5152" s="273">
        <v>20.32</v>
      </c>
    </row>
    <row r="5153" spans="1:5" x14ac:dyDescent="0.2">
      <c r="A5153" s="271">
        <v>40568</v>
      </c>
      <c r="B5153" s="271" t="s">
        <v>290</v>
      </c>
      <c r="C5153" s="272" t="s">
        <v>6979</v>
      </c>
      <c r="D5153" s="271" t="s">
        <v>1982</v>
      </c>
      <c r="E5153" s="273">
        <v>20.5</v>
      </c>
    </row>
    <row r="5154" spans="1:5" x14ac:dyDescent="0.2">
      <c r="A5154" s="271">
        <v>40304</v>
      </c>
      <c r="B5154" s="271" t="s">
        <v>290</v>
      </c>
      <c r="C5154" s="272" t="s">
        <v>6980</v>
      </c>
      <c r="D5154" s="271" t="s">
        <v>1982</v>
      </c>
      <c r="E5154" s="273">
        <v>25.11</v>
      </c>
    </row>
    <row r="5155" spans="1:5" x14ac:dyDescent="0.2">
      <c r="A5155" s="271">
        <v>39026</v>
      </c>
      <c r="B5155" s="271" t="s">
        <v>290</v>
      </c>
      <c r="C5155" s="272" t="s">
        <v>6981</v>
      </c>
      <c r="D5155" s="271" t="s">
        <v>1982</v>
      </c>
      <c r="E5155" s="273">
        <v>22.88</v>
      </c>
    </row>
    <row r="5156" spans="1:5" x14ac:dyDescent="0.2">
      <c r="A5156" s="271">
        <v>42431</v>
      </c>
      <c r="B5156" s="271" t="s">
        <v>290</v>
      </c>
      <c r="C5156" s="272" t="s">
        <v>6982</v>
      </c>
      <c r="D5156" s="271" t="s">
        <v>1977</v>
      </c>
      <c r="E5156" s="273"/>
    </row>
    <row r="5157" spans="1:5" x14ac:dyDescent="0.2">
      <c r="A5157" s="271">
        <v>44074</v>
      </c>
      <c r="B5157" s="271" t="s">
        <v>290</v>
      </c>
      <c r="C5157" s="272" t="s">
        <v>6983</v>
      </c>
      <c r="D5157" s="271" t="s">
        <v>2092</v>
      </c>
      <c r="E5157" s="273">
        <v>488.52</v>
      </c>
    </row>
    <row r="5158" spans="1:5" x14ac:dyDescent="0.2">
      <c r="A5158" s="271">
        <v>44072</v>
      </c>
      <c r="B5158" s="271" t="s">
        <v>290</v>
      </c>
      <c r="C5158" s="272" t="s">
        <v>6984</v>
      </c>
      <c r="D5158" s="271" t="s">
        <v>2092</v>
      </c>
      <c r="E5158" s="273">
        <v>141.53</v>
      </c>
    </row>
    <row r="5159" spans="1:5" x14ac:dyDescent="0.2">
      <c r="A5159" s="271">
        <v>511</v>
      </c>
      <c r="B5159" s="271" t="s">
        <v>290</v>
      </c>
      <c r="C5159" s="272" t="s">
        <v>6985</v>
      </c>
      <c r="D5159" s="271" t="s">
        <v>2092</v>
      </c>
      <c r="E5159" s="273"/>
    </row>
    <row r="5160" spans="1:5" x14ac:dyDescent="0.2">
      <c r="A5160" s="271">
        <v>37540</v>
      </c>
      <c r="B5160" s="271" t="s">
        <v>290</v>
      </c>
      <c r="C5160" s="272" t="s">
        <v>6986</v>
      </c>
      <c r="D5160" s="271" t="s">
        <v>1977</v>
      </c>
      <c r="E5160" s="273">
        <v>75412.19</v>
      </c>
    </row>
    <row r="5161" spans="1:5" x14ac:dyDescent="0.2">
      <c r="A5161" s="271">
        <v>37548</v>
      </c>
      <c r="B5161" s="271" t="s">
        <v>290</v>
      </c>
      <c r="C5161" s="272" t="s">
        <v>6987</v>
      </c>
      <c r="D5161" s="271" t="s">
        <v>1977</v>
      </c>
      <c r="E5161" s="273">
        <v>99958.48</v>
      </c>
    </row>
    <row r="5162" spans="1:5" x14ac:dyDescent="0.2">
      <c r="A5162" s="271">
        <v>39828</v>
      </c>
      <c r="B5162" s="271" t="s">
        <v>290</v>
      </c>
      <c r="C5162" s="272" t="s">
        <v>6988</v>
      </c>
      <c r="D5162" s="271" t="s">
        <v>1977</v>
      </c>
      <c r="E5162" s="273">
        <v>599.65</v>
      </c>
    </row>
    <row r="5163" spans="1:5" x14ac:dyDescent="0.2">
      <c r="A5163" s="271">
        <v>38392</v>
      </c>
      <c r="B5163" s="271" t="s">
        <v>290</v>
      </c>
      <c r="C5163" s="272" t="s">
        <v>6989</v>
      </c>
      <c r="D5163" s="271" t="s">
        <v>1977</v>
      </c>
      <c r="E5163" s="273">
        <v>57.17</v>
      </c>
    </row>
    <row r="5164" spans="1:5" x14ac:dyDescent="0.2">
      <c r="A5164" s="271">
        <v>11735</v>
      </c>
      <c r="B5164" s="271" t="s">
        <v>290</v>
      </c>
      <c r="C5164" s="272" t="s">
        <v>6990</v>
      </c>
      <c r="D5164" s="271" t="s">
        <v>1977</v>
      </c>
      <c r="E5164" s="273">
        <v>9.7899999999999991</v>
      </c>
    </row>
    <row r="5165" spans="1:5" x14ac:dyDescent="0.2">
      <c r="A5165" s="271">
        <v>11737</v>
      </c>
      <c r="B5165" s="271" t="s">
        <v>290</v>
      </c>
      <c r="C5165" s="272" t="s">
        <v>6991</v>
      </c>
      <c r="D5165" s="271" t="s">
        <v>1977</v>
      </c>
      <c r="E5165" s="273">
        <v>13.88</v>
      </c>
    </row>
    <row r="5166" spans="1:5" x14ac:dyDescent="0.2">
      <c r="A5166" s="271">
        <v>11738</v>
      </c>
      <c r="B5166" s="271" t="s">
        <v>290</v>
      </c>
      <c r="C5166" s="272" t="s">
        <v>6992</v>
      </c>
      <c r="D5166" s="271" t="s">
        <v>1977</v>
      </c>
      <c r="E5166" s="273">
        <v>17.5</v>
      </c>
    </row>
    <row r="5167" spans="1:5" x14ac:dyDescent="0.2">
      <c r="A5167" s="271">
        <v>36143</v>
      </c>
      <c r="B5167" s="271" t="s">
        <v>290</v>
      </c>
      <c r="C5167" s="272" t="s">
        <v>6993</v>
      </c>
      <c r="D5167" s="271" t="s">
        <v>1977</v>
      </c>
      <c r="E5167" s="273">
        <v>79.73</v>
      </c>
    </row>
    <row r="5168" spans="1:5" x14ac:dyDescent="0.2">
      <c r="A5168" s="271">
        <v>36142</v>
      </c>
      <c r="B5168" s="271" t="s">
        <v>290</v>
      </c>
      <c r="C5168" s="272" t="s">
        <v>6994</v>
      </c>
      <c r="D5168" s="271" t="s">
        <v>1977</v>
      </c>
      <c r="E5168" s="273">
        <v>1.97</v>
      </c>
    </row>
    <row r="5169" spans="1:5" x14ac:dyDescent="0.2">
      <c r="A5169" s="271">
        <v>45227</v>
      </c>
      <c r="B5169" s="271" t="s">
        <v>290</v>
      </c>
      <c r="C5169" s="272" t="s">
        <v>6995</v>
      </c>
      <c r="D5169" s="271" t="s">
        <v>1977</v>
      </c>
      <c r="E5169" s="273">
        <v>759.75</v>
      </c>
    </row>
    <row r="5170" spans="1:5" x14ac:dyDescent="0.2">
      <c r="A5170" s="271">
        <v>45209</v>
      </c>
      <c r="B5170" s="271" t="s">
        <v>290</v>
      </c>
      <c r="C5170" s="272" t="s">
        <v>6996</v>
      </c>
      <c r="D5170" s="271" t="s">
        <v>1977</v>
      </c>
      <c r="E5170" s="273">
        <v>33.28</v>
      </c>
    </row>
    <row r="5171" spans="1:5" x14ac:dyDescent="0.2">
      <c r="A5171" s="271">
        <v>36146</v>
      </c>
      <c r="B5171" s="271" t="s">
        <v>290</v>
      </c>
      <c r="C5171" s="272" t="s">
        <v>6997</v>
      </c>
      <c r="D5171" s="271" t="s">
        <v>1977</v>
      </c>
      <c r="E5171" s="273">
        <v>210.98</v>
      </c>
    </row>
    <row r="5172" spans="1:5" x14ac:dyDescent="0.2">
      <c r="A5172" s="271">
        <v>39015</v>
      </c>
      <c r="B5172" s="271" t="s">
        <v>290</v>
      </c>
      <c r="C5172" s="272" t="s">
        <v>6998</v>
      </c>
      <c r="D5172" s="271" t="s">
        <v>1977</v>
      </c>
      <c r="E5172" s="273">
        <v>0.7</v>
      </c>
    </row>
    <row r="5173" spans="1:5" x14ac:dyDescent="0.2">
      <c r="A5173" s="271">
        <v>38377</v>
      </c>
      <c r="B5173" s="271" t="s">
        <v>290</v>
      </c>
      <c r="C5173" s="272" t="s">
        <v>6999</v>
      </c>
      <c r="D5173" s="271" t="s">
        <v>1977</v>
      </c>
      <c r="E5173" s="273">
        <v>27.71</v>
      </c>
    </row>
    <row r="5174" spans="1:5" x14ac:dyDescent="0.2">
      <c r="A5174" s="271">
        <v>38376</v>
      </c>
      <c r="B5174" s="271" t="s">
        <v>290</v>
      </c>
      <c r="C5174" s="272" t="s">
        <v>7000</v>
      </c>
      <c r="D5174" s="271" t="s">
        <v>1977</v>
      </c>
      <c r="E5174" s="273">
        <v>32.049999999999997</v>
      </c>
    </row>
    <row r="5175" spans="1:5" x14ac:dyDescent="0.2">
      <c r="A5175" s="271">
        <v>38116</v>
      </c>
      <c r="B5175" s="271" t="s">
        <v>290</v>
      </c>
      <c r="C5175" s="272" t="s">
        <v>7001</v>
      </c>
      <c r="D5175" s="271" t="s">
        <v>1977</v>
      </c>
      <c r="E5175" s="273">
        <v>7.08</v>
      </c>
    </row>
    <row r="5176" spans="1:5" x14ac:dyDescent="0.2">
      <c r="A5176" s="271">
        <v>38066</v>
      </c>
      <c r="B5176" s="271" t="s">
        <v>290</v>
      </c>
      <c r="C5176" s="272" t="s">
        <v>7002</v>
      </c>
      <c r="D5176" s="271" t="s">
        <v>1977</v>
      </c>
      <c r="E5176" s="273">
        <v>11.69</v>
      </c>
    </row>
    <row r="5177" spans="1:5" x14ac:dyDescent="0.2">
      <c r="A5177" s="271">
        <v>38117</v>
      </c>
      <c r="B5177" s="271" t="s">
        <v>290</v>
      </c>
      <c r="C5177" s="272" t="s">
        <v>7003</v>
      </c>
      <c r="D5177" s="271" t="s">
        <v>1977</v>
      </c>
      <c r="E5177" s="273">
        <v>12.05</v>
      </c>
    </row>
    <row r="5178" spans="1:5" x14ac:dyDescent="0.2">
      <c r="A5178" s="271">
        <v>38067</v>
      </c>
      <c r="B5178" s="271" t="s">
        <v>290</v>
      </c>
      <c r="C5178" s="272" t="s">
        <v>7004</v>
      </c>
      <c r="D5178" s="271" t="s">
        <v>1977</v>
      </c>
      <c r="E5178" s="273">
        <v>16.45</v>
      </c>
    </row>
    <row r="5179" spans="1:5" x14ac:dyDescent="0.2">
      <c r="A5179" s="271">
        <v>44313</v>
      </c>
      <c r="B5179" s="271" t="s">
        <v>290</v>
      </c>
      <c r="C5179" s="272" t="s">
        <v>7005</v>
      </c>
      <c r="D5179" s="271" t="s">
        <v>1977</v>
      </c>
      <c r="E5179" s="273">
        <v>1025.82</v>
      </c>
    </row>
    <row r="5180" spans="1:5" x14ac:dyDescent="0.2">
      <c r="A5180" s="271">
        <v>11522</v>
      </c>
      <c r="B5180" s="271" t="s">
        <v>290</v>
      </c>
      <c r="C5180" s="272" t="s">
        <v>7006</v>
      </c>
      <c r="D5180" s="271" t="s">
        <v>1977</v>
      </c>
      <c r="E5180" s="273">
        <v>12.64</v>
      </c>
    </row>
    <row r="5181" spans="1:5" x14ac:dyDescent="0.2">
      <c r="A5181" s="271">
        <v>43600</v>
      </c>
      <c r="B5181" s="271" t="s">
        <v>290</v>
      </c>
      <c r="C5181" s="272" t="s">
        <v>7007</v>
      </c>
      <c r="D5181" s="271" t="s">
        <v>1977</v>
      </c>
      <c r="E5181" s="273">
        <v>50.66</v>
      </c>
    </row>
    <row r="5182" spans="1:5" x14ac:dyDescent="0.2">
      <c r="A5182" s="271">
        <v>5080</v>
      </c>
      <c r="B5182" s="271" t="s">
        <v>290</v>
      </c>
      <c r="C5182" s="272" t="s">
        <v>7008</v>
      </c>
      <c r="D5182" s="271" t="s">
        <v>1977</v>
      </c>
      <c r="E5182" s="273">
        <v>19.760000000000002</v>
      </c>
    </row>
    <row r="5183" spans="1:5" x14ac:dyDescent="0.2">
      <c r="A5183" s="271">
        <v>38168</v>
      </c>
      <c r="B5183" s="271" t="s">
        <v>290</v>
      </c>
      <c r="C5183" s="272" t="s">
        <v>7009</v>
      </c>
      <c r="D5183" s="271" t="s">
        <v>1977</v>
      </c>
      <c r="E5183" s="273">
        <v>137.94</v>
      </c>
    </row>
    <row r="5184" spans="1:5" x14ac:dyDescent="0.2">
      <c r="A5184" s="271">
        <v>43601</v>
      </c>
      <c r="B5184" s="271" t="s">
        <v>290</v>
      </c>
      <c r="C5184" s="272" t="s">
        <v>7010</v>
      </c>
      <c r="D5184" s="271" t="s">
        <v>1977</v>
      </c>
      <c r="E5184" s="273">
        <v>68.97</v>
      </c>
    </row>
    <row r="5185" spans="1:5" x14ac:dyDescent="0.2">
      <c r="A5185" s="271">
        <v>13393</v>
      </c>
      <c r="B5185" s="271" t="s">
        <v>290</v>
      </c>
      <c r="C5185" s="272" t="s">
        <v>7011</v>
      </c>
      <c r="D5185" s="271" t="s">
        <v>1977</v>
      </c>
      <c r="E5185" s="273">
        <v>311.44</v>
      </c>
    </row>
    <row r="5186" spans="1:5" x14ac:dyDescent="0.2">
      <c r="A5186" s="271">
        <v>13395</v>
      </c>
      <c r="B5186" s="271" t="s">
        <v>290</v>
      </c>
      <c r="C5186" s="272" t="s">
        <v>7012</v>
      </c>
      <c r="D5186" s="271" t="s">
        <v>1977</v>
      </c>
      <c r="E5186" s="273">
        <v>436.45</v>
      </c>
    </row>
    <row r="5187" spans="1:5" x14ac:dyDescent="0.2">
      <c r="A5187" s="271">
        <v>12039</v>
      </c>
      <c r="B5187" s="271" t="s">
        <v>290</v>
      </c>
      <c r="C5187" s="272" t="s">
        <v>7013</v>
      </c>
      <c r="D5187" s="271" t="s">
        <v>1977</v>
      </c>
      <c r="E5187" s="273">
        <v>458.67</v>
      </c>
    </row>
    <row r="5188" spans="1:5" x14ac:dyDescent="0.2">
      <c r="A5188" s="271">
        <v>13396</v>
      </c>
      <c r="B5188" s="271" t="s">
        <v>290</v>
      </c>
      <c r="C5188" s="272" t="s">
        <v>7014</v>
      </c>
      <c r="D5188" s="271" t="s">
        <v>1977</v>
      </c>
      <c r="E5188" s="273">
        <v>644.16999999999996</v>
      </c>
    </row>
    <row r="5189" spans="1:5" x14ac:dyDescent="0.2">
      <c r="A5189" s="271">
        <v>12041</v>
      </c>
      <c r="B5189" s="271" t="s">
        <v>290</v>
      </c>
      <c r="C5189" s="272" t="s">
        <v>7015</v>
      </c>
      <c r="D5189" s="271" t="s">
        <v>1977</v>
      </c>
      <c r="E5189" s="273">
        <v>526</v>
      </c>
    </row>
    <row r="5190" spans="1:5" x14ac:dyDescent="0.2">
      <c r="A5190" s="271">
        <v>12043</v>
      </c>
      <c r="B5190" s="271" t="s">
        <v>290</v>
      </c>
      <c r="C5190" s="272" t="s">
        <v>7016</v>
      </c>
      <c r="D5190" s="271" t="s">
        <v>1977</v>
      </c>
      <c r="E5190" s="273">
        <v>1110.57</v>
      </c>
    </row>
    <row r="5191" spans="1:5" x14ac:dyDescent="0.2">
      <c r="A5191" s="271">
        <v>39762</v>
      </c>
      <c r="B5191" s="271" t="s">
        <v>290</v>
      </c>
      <c r="C5191" s="272" t="s">
        <v>7017</v>
      </c>
      <c r="D5191" s="271" t="s">
        <v>1977</v>
      </c>
      <c r="E5191" s="273">
        <v>528.66</v>
      </c>
    </row>
    <row r="5192" spans="1:5" x14ac:dyDescent="0.2">
      <c r="A5192" s="271">
        <v>12042</v>
      </c>
      <c r="B5192" s="271" t="s">
        <v>290</v>
      </c>
      <c r="C5192" s="272" t="s">
        <v>7018</v>
      </c>
      <c r="D5192" s="271" t="s">
        <v>1977</v>
      </c>
      <c r="E5192" s="273">
        <v>771.83</v>
      </c>
    </row>
    <row r="5193" spans="1:5" x14ac:dyDescent="0.2">
      <c r="A5193" s="271">
        <v>39763</v>
      </c>
      <c r="B5193" s="271" t="s">
        <v>290</v>
      </c>
      <c r="C5193" s="272" t="s">
        <v>7019</v>
      </c>
      <c r="D5193" s="271" t="s">
        <v>1977</v>
      </c>
      <c r="E5193" s="273">
        <v>903.32</v>
      </c>
    </row>
    <row r="5194" spans="1:5" x14ac:dyDescent="0.2">
      <c r="A5194" s="271">
        <v>39760</v>
      </c>
      <c r="B5194" s="271" t="s">
        <v>290</v>
      </c>
      <c r="C5194" s="272" t="s">
        <v>7020</v>
      </c>
      <c r="D5194" s="271" t="s">
        <v>1977</v>
      </c>
      <c r="E5194" s="273">
        <v>900.35</v>
      </c>
    </row>
    <row r="5195" spans="1:5" x14ac:dyDescent="0.2">
      <c r="A5195" s="271">
        <v>39756</v>
      </c>
      <c r="B5195" s="271" t="s">
        <v>290</v>
      </c>
      <c r="C5195" s="272" t="s">
        <v>7021</v>
      </c>
      <c r="D5195" s="271" t="s">
        <v>1977</v>
      </c>
      <c r="E5195" s="273">
        <v>323.27999999999997</v>
      </c>
    </row>
    <row r="5196" spans="1:5" x14ac:dyDescent="0.2">
      <c r="A5196" s="271">
        <v>12038</v>
      </c>
      <c r="B5196" s="271" t="s">
        <v>290</v>
      </c>
      <c r="C5196" s="272" t="s">
        <v>7022</v>
      </c>
      <c r="D5196" s="271" t="s">
        <v>1977</v>
      </c>
      <c r="E5196" s="273">
        <v>403.95</v>
      </c>
    </row>
    <row r="5197" spans="1:5" x14ac:dyDescent="0.2">
      <c r="A5197" s="271">
        <v>39757</v>
      </c>
      <c r="B5197" s="271" t="s">
        <v>290</v>
      </c>
      <c r="C5197" s="272" t="s">
        <v>7023</v>
      </c>
      <c r="D5197" s="271" t="s">
        <v>1977</v>
      </c>
      <c r="E5197" s="273">
        <v>373.53</v>
      </c>
    </row>
    <row r="5198" spans="1:5" x14ac:dyDescent="0.2">
      <c r="A5198" s="271">
        <v>39758</v>
      </c>
      <c r="B5198" s="271" t="s">
        <v>290</v>
      </c>
      <c r="C5198" s="272" t="s">
        <v>7024</v>
      </c>
      <c r="D5198" s="271" t="s">
        <v>1977</v>
      </c>
      <c r="E5198" s="273">
        <v>544.36</v>
      </c>
    </row>
    <row r="5199" spans="1:5" x14ac:dyDescent="0.2">
      <c r="A5199" s="271">
        <v>39759</v>
      </c>
      <c r="B5199" s="271" t="s">
        <v>290</v>
      </c>
      <c r="C5199" s="272" t="s">
        <v>7025</v>
      </c>
      <c r="D5199" s="271" t="s">
        <v>1977</v>
      </c>
      <c r="E5199" s="273">
        <v>672.29</v>
      </c>
    </row>
    <row r="5200" spans="1:5" x14ac:dyDescent="0.2">
      <c r="A5200" s="271">
        <v>39761</v>
      </c>
      <c r="B5200" s="271" t="s">
        <v>290</v>
      </c>
      <c r="C5200" s="272" t="s">
        <v>7026</v>
      </c>
      <c r="D5200" s="271" t="s">
        <v>1977</v>
      </c>
      <c r="E5200" s="273">
        <v>808.11</v>
      </c>
    </row>
    <row r="5201" spans="1:5" x14ac:dyDescent="0.2">
      <c r="A5201" s="271">
        <v>39805</v>
      </c>
      <c r="B5201" s="271" t="s">
        <v>290</v>
      </c>
      <c r="C5201" s="272" t="s">
        <v>7027</v>
      </c>
      <c r="D5201" s="271" t="s">
        <v>1977</v>
      </c>
      <c r="E5201" s="273">
        <v>155.75</v>
      </c>
    </row>
    <row r="5202" spans="1:5" x14ac:dyDescent="0.2">
      <c r="A5202" s="271">
        <v>39806</v>
      </c>
      <c r="B5202" s="271" t="s">
        <v>290</v>
      </c>
      <c r="C5202" s="272" t="s">
        <v>7028</v>
      </c>
      <c r="D5202" s="271" t="s">
        <v>1977</v>
      </c>
      <c r="E5202" s="273">
        <v>288.56</v>
      </c>
    </row>
    <row r="5203" spans="1:5" x14ac:dyDescent="0.2">
      <c r="A5203" s="271">
        <v>39807</v>
      </c>
      <c r="B5203" s="271" t="s">
        <v>290</v>
      </c>
      <c r="C5203" s="272" t="s">
        <v>7029</v>
      </c>
      <c r="D5203" s="271" t="s">
        <v>1977</v>
      </c>
      <c r="E5203" s="273">
        <v>625.38</v>
      </c>
    </row>
    <row r="5204" spans="1:5" x14ac:dyDescent="0.2">
      <c r="A5204" s="271">
        <v>43100</v>
      </c>
      <c r="B5204" s="271" t="s">
        <v>290</v>
      </c>
      <c r="C5204" s="272" t="s">
        <v>7030</v>
      </c>
      <c r="D5204" s="271" t="s">
        <v>1977</v>
      </c>
      <c r="E5204" s="273">
        <v>488.92</v>
      </c>
    </row>
    <row r="5205" spans="1:5" x14ac:dyDescent="0.2">
      <c r="A5205" s="271">
        <v>39804</v>
      </c>
      <c r="B5205" s="271" t="s">
        <v>290</v>
      </c>
      <c r="C5205" s="272" t="s">
        <v>7031</v>
      </c>
      <c r="D5205" s="271" t="s">
        <v>1977</v>
      </c>
      <c r="E5205" s="273">
        <v>91.46</v>
      </c>
    </row>
    <row r="5206" spans="1:5" x14ac:dyDescent="0.2">
      <c r="A5206" s="271">
        <v>39796</v>
      </c>
      <c r="B5206" s="271" t="s">
        <v>290</v>
      </c>
      <c r="C5206" s="272" t="s">
        <v>7032</v>
      </c>
      <c r="D5206" s="271" t="s">
        <v>1977</v>
      </c>
      <c r="E5206" s="273">
        <v>94.73</v>
      </c>
    </row>
    <row r="5207" spans="1:5" x14ac:dyDescent="0.2">
      <c r="A5207" s="271">
        <v>39797</v>
      </c>
      <c r="B5207" s="271" t="s">
        <v>290</v>
      </c>
      <c r="C5207" s="272" t="s">
        <v>7033</v>
      </c>
      <c r="D5207" s="271" t="s">
        <v>1977</v>
      </c>
      <c r="E5207" s="273">
        <v>148.69999999999999</v>
      </c>
    </row>
    <row r="5208" spans="1:5" x14ac:dyDescent="0.2">
      <c r="A5208" s="271">
        <v>39798</v>
      </c>
      <c r="B5208" s="271" t="s">
        <v>290</v>
      </c>
      <c r="C5208" s="272" t="s">
        <v>7034</v>
      </c>
      <c r="D5208" s="271" t="s">
        <v>1977</v>
      </c>
      <c r="E5208" s="273">
        <v>255.07</v>
      </c>
    </row>
    <row r="5209" spans="1:5" x14ac:dyDescent="0.2">
      <c r="A5209" s="271">
        <v>39794</v>
      </c>
      <c r="B5209" s="271" t="s">
        <v>290</v>
      </c>
      <c r="C5209" s="272" t="s">
        <v>7035</v>
      </c>
      <c r="D5209" s="271" t="s">
        <v>1977</v>
      </c>
      <c r="E5209" s="273">
        <v>40.21</v>
      </c>
    </row>
    <row r="5210" spans="1:5" x14ac:dyDescent="0.2">
      <c r="A5210" s="271">
        <v>39795</v>
      </c>
      <c r="B5210" s="271" t="s">
        <v>290</v>
      </c>
      <c r="C5210" s="272" t="s">
        <v>7036</v>
      </c>
      <c r="D5210" s="271" t="s">
        <v>1977</v>
      </c>
      <c r="E5210" s="273">
        <v>63.52</v>
      </c>
    </row>
    <row r="5211" spans="1:5" x14ac:dyDescent="0.2">
      <c r="A5211" s="271">
        <v>39801</v>
      </c>
      <c r="B5211" s="271" t="s">
        <v>290</v>
      </c>
      <c r="C5211" s="272" t="s">
        <v>7037</v>
      </c>
      <c r="D5211" s="271" t="s">
        <v>1977</v>
      </c>
      <c r="E5211" s="273">
        <v>134.13999999999999</v>
      </c>
    </row>
    <row r="5212" spans="1:5" x14ac:dyDescent="0.2">
      <c r="A5212" s="271">
        <v>39802</v>
      </c>
      <c r="B5212" s="271" t="s">
        <v>290</v>
      </c>
      <c r="C5212" s="272" t="s">
        <v>7038</v>
      </c>
      <c r="D5212" s="271" t="s">
        <v>1977</v>
      </c>
      <c r="E5212" s="273">
        <v>196.62</v>
      </c>
    </row>
    <row r="5213" spans="1:5" x14ac:dyDescent="0.2">
      <c r="A5213" s="271">
        <v>39803</v>
      </c>
      <c r="B5213" s="271" t="s">
        <v>290</v>
      </c>
      <c r="C5213" s="272" t="s">
        <v>7039</v>
      </c>
      <c r="D5213" s="271" t="s">
        <v>1977</v>
      </c>
      <c r="E5213" s="273">
        <v>274.29000000000002</v>
      </c>
    </row>
    <row r="5214" spans="1:5" x14ac:dyDescent="0.2">
      <c r="A5214" s="271">
        <v>39799</v>
      </c>
      <c r="B5214" s="271" t="s">
        <v>290</v>
      </c>
      <c r="C5214" s="272" t="s">
        <v>7040</v>
      </c>
      <c r="D5214" s="271" t="s">
        <v>1977</v>
      </c>
      <c r="E5214" s="273">
        <v>46.87</v>
      </c>
    </row>
    <row r="5215" spans="1:5" x14ac:dyDescent="0.2">
      <c r="A5215" s="271">
        <v>39800</v>
      </c>
      <c r="B5215" s="271" t="s">
        <v>290</v>
      </c>
      <c r="C5215" s="272" t="s">
        <v>7041</v>
      </c>
      <c r="D5215" s="271" t="s">
        <v>1977</v>
      </c>
      <c r="E5215" s="273">
        <v>79.84</v>
      </c>
    </row>
    <row r="5216" spans="1:5" x14ac:dyDescent="0.2">
      <c r="A5216" s="271">
        <v>43837</v>
      </c>
      <c r="B5216" s="271" t="s">
        <v>290</v>
      </c>
      <c r="C5216" s="272" t="s">
        <v>7042</v>
      </c>
      <c r="D5216" s="271" t="s">
        <v>1977</v>
      </c>
      <c r="E5216" s="273">
        <v>1294.48</v>
      </c>
    </row>
    <row r="5217" spans="1:5" x14ac:dyDescent="0.2">
      <c r="A5217" s="271">
        <v>43836</v>
      </c>
      <c r="B5217" s="271" t="s">
        <v>290</v>
      </c>
      <c r="C5217" s="272" t="s">
        <v>7043</v>
      </c>
      <c r="D5217" s="271" t="s">
        <v>1977</v>
      </c>
      <c r="E5217" s="273">
        <v>2634.05</v>
      </c>
    </row>
    <row r="5218" spans="1:5" x14ac:dyDescent="0.2">
      <c r="A5218" s="271">
        <v>21059</v>
      </c>
      <c r="B5218" s="271" t="s">
        <v>290</v>
      </c>
      <c r="C5218" s="272" t="s">
        <v>7044</v>
      </c>
      <c r="D5218" s="271" t="s">
        <v>1977</v>
      </c>
      <c r="E5218" s="273"/>
    </row>
    <row r="5219" spans="1:5" x14ac:dyDescent="0.2">
      <c r="A5219" s="271">
        <v>11234</v>
      </c>
      <c r="B5219" s="271" t="s">
        <v>290</v>
      </c>
      <c r="C5219" s="272" t="s">
        <v>7045</v>
      </c>
      <c r="D5219" s="271" t="s">
        <v>1977</v>
      </c>
      <c r="E5219" s="273"/>
    </row>
    <row r="5220" spans="1:5" x14ac:dyDescent="0.2">
      <c r="A5220" s="271">
        <v>21060</v>
      </c>
      <c r="B5220" s="271" t="s">
        <v>290</v>
      </c>
      <c r="C5220" s="272" t="s">
        <v>7046</v>
      </c>
      <c r="D5220" s="271" t="s">
        <v>1977</v>
      </c>
      <c r="E5220" s="273"/>
    </row>
    <row r="5221" spans="1:5" x14ac:dyDescent="0.2">
      <c r="A5221" s="271">
        <v>21061</v>
      </c>
      <c r="B5221" s="271" t="s">
        <v>290</v>
      </c>
      <c r="C5221" s="272" t="s">
        <v>7047</v>
      </c>
      <c r="D5221" s="271" t="s">
        <v>1977</v>
      </c>
      <c r="E5221" s="273"/>
    </row>
    <row r="5222" spans="1:5" x14ac:dyDescent="0.2">
      <c r="A5222" s="271">
        <v>21062</v>
      </c>
      <c r="B5222" s="271" t="s">
        <v>290</v>
      </c>
      <c r="C5222" s="272" t="s">
        <v>7048</v>
      </c>
      <c r="D5222" s="271" t="s">
        <v>1977</v>
      </c>
      <c r="E5222" s="273"/>
    </row>
    <row r="5223" spans="1:5" x14ac:dyDescent="0.2">
      <c r="A5223" s="271">
        <v>11708</v>
      </c>
      <c r="B5223" s="271" t="s">
        <v>290</v>
      </c>
      <c r="C5223" s="272" t="s">
        <v>7049</v>
      </c>
      <c r="D5223" s="271" t="s">
        <v>1977</v>
      </c>
      <c r="E5223" s="273"/>
    </row>
    <row r="5224" spans="1:5" x14ac:dyDescent="0.2">
      <c r="A5224" s="271">
        <v>11709</v>
      </c>
      <c r="B5224" s="271" t="s">
        <v>290</v>
      </c>
      <c r="C5224" s="272" t="s">
        <v>7050</v>
      </c>
      <c r="D5224" s="271" t="s">
        <v>1977</v>
      </c>
      <c r="E5224" s="273"/>
    </row>
    <row r="5225" spans="1:5" x14ac:dyDescent="0.2">
      <c r="A5225" s="271">
        <v>11710</v>
      </c>
      <c r="B5225" s="271" t="s">
        <v>290</v>
      </c>
      <c r="C5225" s="272" t="s">
        <v>7051</v>
      </c>
      <c r="D5225" s="271" t="s">
        <v>1977</v>
      </c>
      <c r="E5225" s="273"/>
    </row>
    <row r="5226" spans="1:5" x14ac:dyDescent="0.2">
      <c r="A5226" s="271">
        <v>11707</v>
      </c>
      <c r="B5226" s="271" t="s">
        <v>290</v>
      </c>
      <c r="C5226" s="272" t="s">
        <v>7052</v>
      </c>
      <c r="D5226" s="271" t="s">
        <v>1977</v>
      </c>
      <c r="E5226" s="273"/>
    </row>
    <row r="5227" spans="1:5" x14ac:dyDescent="0.2">
      <c r="A5227" s="271">
        <v>5102</v>
      </c>
      <c r="B5227" s="271" t="s">
        <v>290</v>
      </c>
      <c r="C5227" s="272" t="s">
        <v>7053</v>
      </c>
      <c r="D5227" s="271" t="s">
        <v>1977</v>
      </c>
      <c r="E5227" s="273">
        <v>13.75</v>
      </c>
    </row>
    <row r="5228" spans="1:5" x14ac:dyDescent="0.2">
      <c r="A5228" s="271">
        <v>11711</v>
      </c>
      <c r="B5228" s="271" t="s">
        <v>290</v>
      </c>
      <c r="C5228" s="272" t="s">
        <v>7054</v>
      </c>
      <c r="D5228" s="271" t="s">
        <v>1977</v>
      </c>
      <c r="E5228" s="273">
        <v>11.46</v>
      </c>
    </row>
    <row r="5229" spans="1:5" x14ac:dyDescent="0.2">
      <c r="A5229" s="271">
        <v>11739</v>
      </c>
      <c r="B5229" s="271" t="s">
        <v>290</v>
      </c>
      <c r="C5229" s="272" t="s">
        <v>7055</v>
      </c>
      <c r="D5229" s="271" t="s">
        <v>1977</v>
      </c>
      <c r="E5229" s="273">
        <v>9.8000000000000007</v>
      </c>
    </row>
    <row r="5230" spans="1:5" x14ac:dyDescent="0.2">
      <c r="A5230" s="271">
        <v>11741</v>
      </c>
      <c r="B5230" s="271" t="s">
        <v>290</v>
      </c>
      <c r="C5230" s="272" t="s">
        <v>7056</v>
      </c>
      <c r="D5230" s="271" t="s">
        <v>1977</v>
      </c>
      <c r="E5230" s="273">
        <v>12.48</v>
      </c>
    </row>
    <row r="5231" spans="1:5" x14ac:dyDescent="0.2">
      <c r="A5231" s="271">
        <v>11745</v>
      </c>
      <c r="B5231" s="271" t="s">
        <v>290</v>
      </c>
      <c r="C5231" s="272" t="s">
        <v>7057</v>
      </c>
      <c r="D5231" s="271" t="s">
        <v>1977</v>
      </c>
      <c r="E5231" s="273">
        <v>16.440000000000001</v>
      </c>
    </row>
    <row r="5232" spans="1:5" x14ac:dyDescent="0.2">
      <c r="A5232" s="271">
        <v>11743</v>
      </c>
      <c r="B5232" s="271" t="s">
        <v>290</v>
      </c>
      <c r="C5232" s="272" t="s">
        <v>7058</v>
      </c>
      <c r="D5232" s="271" t="s">
        <v>1977</v>
      </c>
      <c r="E5232" s="273">
        <v>10.48</v>
      </c>
    </row>
    <row r="5233" spans="1:5" x14ac:dyDescent="0.2">
      <c r="A5233" s="271">
        <v>5104</v>
      </c>
      <c r="B5233" s="271" t="s">
        <v>290</v>
      </c>
      <c r="C5233" s="272" t="s">
        <v>7059</v>
      </c>
      <c r="D5233" s="271" t="s">
        <v>1982</v>
      </c>
      <c r="E5233" s="273"/>
    </row>
    <row r="5234" spans="1:5" x14ac:dyDescent="0.2">
      <c r="A5234" s="271">
        <v>44530</v>
      </c>
      <c r="B5234" s="271" t="s">
        <v>290</v>
      </c>
      <c r="C5234" s="272" t="s">
        <v>7060</v>
      </c>
      <c r="D5234" s="271" t="s">
        <v>1977</v>
      </c>
      <c r="E5234" s="273">
        <v>60.13</v>
      </c>
    </row>
    <row r="5235" spans="1:5" x14ac:dyDescent="0.2">
      <c r="A5235" s="271">
        <v>2710</v>
      </c>
      <c r="B5235" s="271" t="s">
        <v>290</v>
      </c>
      <c r="C5235" s="272" t="s">
        <v>7061</v>
      </c>
      <c r="D5235" s="271" t="s">
        <v>1977</v>
      </c>
      <c r="E5235" s="273">
        <v>51.9</v>
      </c>
    </row>
    <row r="5236" spans="1:5" x14ac:dyDescent="0.2">
      <c r="A5236" s="271">
        <v>14575</v>
      </c>
      <c r="B5236" s="271" t="s">
        <v>290</v>
      </c>
      <c r="C5236" s="272" t="s">
        <v>7062</v>
      </c>
      <c r="D5236" s="271" t="s">
        <v>1977</v>
      </c>
      <c r="E5236" s="273"/>
    </row>
    <row r="5237" spans="1:5" x14ac:dyDescent="0.2">
      <c r="A5237" s="271">
        <v>20043</v>
      </c>
      <c r="B5237" s="271" t="s">
        <v>290</v>
      </c>
      <c r="C5237" s="272" t="s">
        <v>7063</v>
      </c>
      <c r="D5237" s="271" t="s">
        <v>1977</v>
      </c>
      <c r="E5237" s="273">
        <v>11.74</v>
      </c>
    </row>
    <row r="5238" spans="1:5" x14ac:dyDescent="0.2">
      <c r="A5238" s="271">
        <v>20044</v>
      </c>
      <c r="B5238" s="271" t="s">
        <v>290</v>
      </c>
      <c r="C5238" s="272" t="s">
        <v>7064</v>
      </c>
      <c r="D5238" s="271" t="s">
        <v>1977</v>
      </c>
      <c r="E5238" s="273">
        <v>13.61</v>
      </c>
    </row>
    <row r="5239" spans="1:5" x14ac:dyDescent="0.2">
      <c r="A5239" s="271">
        <v>20042</v>
      </c>
      <c r="B5239" s="271" t="s">
        <v>290</v>
      </c>
      <c r="C5239" s="272" t="s">
        <v>7065</v>
      </c>
      <c r="D5239" s="271" t="s">
        <v>1977</v>
      </c>
      <c r="E5239" s="273">
        <v>10.19</v>
      </c>
    </row>
    <row r="5240" spans="1:5" x14ac:dyDescent="0.2">
      <c r="A5240" s="271">
        <v>20046</v>
      </c>
      <c r="B5240" s="271" t="s">
        <v>290</v>
      </c>
      <c r="C5240" s="272" t="s">
        <v>7066</v>
      </c>
      <c r="D5240" s="271" t="s">
        <v>1977</v>
      </c>
      <c r="E5240" s="273">
        <v>24.11</v>
      </c>
    </row>
    <row r="5241" spans="1:5" x14ac:dyDescent="0.2">
      <c r="A5241" s="271">
        <v>20047</v>
      </c>
      <c r="B5241" s="271" t="s">
        <v>290</v>
      </c>
      <c r="C5241" s="272" t="s">
        <v>7067</v>
      </c>
      <c r="D5241" s="271" t="s">
        <v>1977</v>
      </c>
      <c r="E5241" s="273">
        <v>72.290000000000006</v>
      </c>
    </row>
    <row r="5242" spans="1:5" x14ac:dyDescent="0.2">
      <c r="A5242" s="271">
        <v>20045</v>
      </c>
      <c r="B5242" s="271" t="s">
        <v>290</v>
      </c>
      <c r="C5242" s="272" t="s">
        <v>7068</v>
      </c>
      <c r="D5242" s="271" t="s">
        <v>1977</v>
      </c>
      <c r="E5242" s="273">
        <v>12.2</v>
      </c>
    </row>
    <row r="5243" spans="1:5" x14ac:dyDescent="0.2">
      <c r="A5243" s="271">
        <v>20972</v>
      </c>
      <c r="B5243" s="271" t="s">
        <v>290</v>
      </c>
      <c r="C5243" s="272" t="s">
        <v>7069</v>
      </c>
      <c r="D5243" s="271" t="s">
        <v>1977</v>
      </c>
      <c r="E5243" s="273">
        <v>135.71</v>
      </c>
    </row>
    <row r="5244" spans="1:5" x14ac:dyDescent="0.2">
      <c r="A5244" s="271">
        <v>11321</v>
      </c>
      <c r="B5244" s="271" t="s">
        <v>290</v>
      </c>
      <c r="C5244" s="272" t="s">
        <v>7070</v>
      </c>
      <c r="D5244" s="271" t="s">
        <v>1977</v>
      </c>
      <c r="E5244" s="273"/>
    </row>
    <row r="5245" spans="1:5" x14ac:dyDescent="0.2">
      <c r="A5245" s="271">
        <v>11323</v>
      </c>
      <c r="B5245" s="271" t="s">
        <v>290</v>
      </c>
      <c r="C5245" s="272" t="s">
        <v>7071</v>
      </c>
      <c r="D5245" s="271" t="s">
        <v>1977</v>
      </c>
      <c r="E5245" s="273"/>
    </row>
    <row r="5246" spans="1:5" x14ac:dyDescent="0.2">
      <c r="A5246" s="271">
        <v>20327</v>
      </c>
      <c r="B5246" s="271" t="s">
        <v>290</v>
      </c>
      <c r="C5246" s="272" t="s">
        <v>7072</v>
      </c>
      <c r="D5246" s="271" t="s">
        <v>1977</v>
      </c>
      <c r="E5246" s="273"/>
    </row>
    <row r="5247" spans="1:5" x14ac:dyDescent="0.2">
      <c r="A5247" s="271">
        <v>6034</v>
      </c>
      <c r="B5247" s="271" t="s">
        <v>290</v>
      </c>
      <c r="C5247" s="272" t="s">
        <v>7073</v>
      </c>
      <c r="D5247" s="271" t="s">
        <v>1977</v>
      </c>
      <c r="E5247" s="273">
        <v>15.38</v>
      </c>
    </row>
    <row r="5248" spans="1:5" x14ac:dyDescent="0.2">
      <c r="A5248" s="271">
        <v>6036</v>
      </c>
      <c r="B5248" s="271" t="s">
        <v>290</v>
      </c>
      <c r="C5248" s="272" t="s">
        <v>7074</v>
      </c>
      <c r="D5248" s="271" t="s">
        <v>1977</v>
      </c>
      <c r="E5248" s="273">
        <v>20.95</v>
      </c>
    </row>
    <row r="5249" spans="1:5" x14ac:dyDescent="0.2">
      <c r="A5249" s="271">
        <v>6031</v>
      </c>
      <c r="B5249" s="271" t="s">
        <v>290</v>
      </c>
      <c r="C5249" s="272" t="s">
        <v>7075</v>
      </c>
      <c r="D5249" s="271" t="s">
        <v>1977</v>
      </c>
      <c r="E5249" s="273">
        <v>24.62</v>
      </c>
    </row>
    <row r="5250" spans="1:5" x14ac:dyDescent="0.2">
      <c r="A5250" s="271">
        <v>6029</v>
      </c>
      <c r="B5250" s="271" t="s">
        <v>290</v>
      </c>
      <c r="C5250" s="272" t="s">
        <v>7076</v>
      </c>
      <c r="D5250" s="271" t="s">
        <v>1977</v>
      </c>
      <c r="E5250" s="273">
        <v>24.88</v>
      </c>
    </row>
    <row r="5251" spans="1:5" x14ac:dyDescent="0.2">
      <c r="A5251" s="271">
        <v>6033</v>
      </c>
      <c r="B5251" s="271" t="s">
        <v>290</v>
      </c>
      <c r="C5251" s="272" t="s">
        <v>7077</v>
      </c>
      <c r="D5251" s="271" t="s">
        <v>1977</v>
      </c>
      <c r="E5251" s="273">
        <v>32.79</v>
      </c>
    </row>
    <row r="5252" spans="1:5" x14ac:dyDescent="0.2">
      <c r="A5252" s="271">
        <v>11672</v>
      </c>
      <c r="B5252" s="271" t="s">
        <v>290</v>
      </c>
      <c r="C5252" s="272" t="s">
        <v>7078</v>
      </c>
      <c r="D5252" s="271" t="s">
        <v>1977</v>
      </c>
      <c r="E5252" s="273">
        <v>71.33</v>
      </c>
    </row>
    <row r="5253" spans="1:5" x14ac:dyDescent="0.2">
      <c r="A5253" s="271">
        <v>11669</v>
      </c>
      <c r="B5253" s="271" t="s">
        <v>290</v>
      </c>
      <c r="C5253" s="272" t="s">
        <v>7079</v>
      </c>
      <c r="D5253" s="271" t="s">
        <v>1977</v>
      </c>
      <c r="E5253" s="273">
        <v>67.930000000000007</v>
      </c>
    </row>
    <row r="5254" spans="1:5" x14ac:dyDescent="0.2">
      <c r="A5254" s="271">
        <v>20055</v>
      </c>
      <c r="B5254" s="271" t="s">
        <v>290</v>
      </c>
      <c r="C5254" s="272" t="s">
        <v>7080</v>
      </c>
      <c r="D5254" s="271" t="s">
        <v>1977</v>
      </c>
      <c r="E5254" s="273">
        <v>50.88</v>
      </c>
    </row>
    <row r="5255" spans="1:5" x14ac:dyDescent="0.2">
      <c r="A5255" s="271">
        <v>11670</v>
      </c>
      <c r="B5255" s="271" t="s">
        <v>290</v>
      </c>
      <c r="C5255" s="272" t="s">
        <v>7081</v>
      </c>
      <c r="D5255" s="271" t="s">
        <v>1977</v>
      </c>
      <c r="E5255" s="273">
        <v>26.02</v>
      </c>
    </row>
    <row r="5256" spans="1:5" x14ac:dyDescent="0.2">
      <c r="A5256" s="271">
        <v>11671</v>
      </c>
      <c r="B5256" s="271" t="s">
        <v>290</v>
      </c>
      <c r="C5256" s="272" t="s">
        <v>7082</v>
      </c>
      <c r="D5256" s="271" t="s">
        <v>1977</v>
      </c>
      <c r="E5256" s="273">
        <v>109.17</v>
      </c>
    </row>
    <row r="5257" spans="1:5" x14ac:dyDescent="0.2">
      <c r="A5257" s="271">
        <v>6032</v>
      </c>
      <c r="B5257" s="271" t="s">
        <v>290</v>
      </c>
      <c r="C5257" s="272" t="s">
        <v>7083</v>
      </c>
      <c r="D5257" s="271" t="s">
        <v>1977</v>
      </c>
      <c r="E5257" s="273">
        <v>31.18</v>
      </c>
    </row>
    <row r="5258" spans="1:5" x14ac:dyDescent="0.2">
      <c r="A5258" s="271">
        <v>11673</v>
      </c>
      <c r="B5258" s="271" t="s">
        <v>290</v>
      </c>
      <c r="C5258" s="272" t="s">
        <v>7084</v>
      </c>
      <c r="D5258" s="271" t="s">
        <v>1977</v>
      </c>
      <c r="E5258" s="273">
        <v>24.56</v>
      </c>
    </row>
    <row r="5259" spans="1:5" x14ac:dyDescent="0.2">
      <c r="A5259" s="271">
        <v>11674</v>
      </c>
      <c r="B5259" s="271" t="s">
        <v>290</v>
      </c>
      <c r="C5259" s="272" t="s">
        <v>7085</v>
      </c>
      <c r="D5259" s="271" t="s">
        <v>1977</v>
      </c>
      <c r="E5259" s="273">
        <v>31.62</v>
      </c>
    </row>
    <row r="5260" spans="1:5" x14ac:dyDescent="0.2">
      <c r="A5260" s="271">
        <v>11675</v>
      </c>
      <c r="B5260" s="271" t="s">
        <v>290</v>
      </c>
      <c r="C5260" s="272" t="s">
        <v>7086</v>
      </c>
      <c r="D5260" s="271" t="s">
        <v>1977</v>
      </c>
      <c r="E5260" s="273">
        <v>50.2</v>
      </c>
    </row>
    <row r="5261" spans="1:5" x14ac:dyDescent="0.2">
      <c r="A5261" s="271">
        <v>11676</v>
      </c>
      <c r="B5261" s="271" t="s">
        <v>290</v>
      </c>
      <c r="C5261" s="272" t="s">
        <v>7087</v>
      </c>
      <c r="D5261" s="271" t="s">
        <v>1977</v>
      </c>
      <c r="E5261" s="273">
        <v>67.14</v>
      </c>
    </row>
    <row r="5262" spans="1:5" x14ac:dyDescent="0.2">
      <c r="A5262" s="271">
        <v>11677</v>
      </c>
      <c r="B5262" s="271" t="s">
        <v>290</v>
      </c>
      <c r="C5262" s="272" t="s">
        <v>7088</v>
      </c>
      <c r="D5262" s="271" t="s">
        <v>1977</v>
      </c>
      <c r="E5262" s="273">
        <v>69.34</v>
      </c>
    </row>
    <row r="5263" spans="1:5" x14ac:dyDescent="0.2">
      <c r="A5263" s="271">
        <v>11678</v>
      </c>
      <c r="B5263" s="271" t="s">
        <v>290</v>
      </c>
      <c r="C5263" s="272" t="s">
        <v>7089</v>
      </c>
      <c r="D5263" s="271" t="s">
        <v>1977</v>
      </c>
      <c r="E5263" s="273">
        <v>126.99</v>
      </c>
    </row>
    <row r="5264" spans="1:5" x14ac:dyDescent="0.2">
      <c r="A5264" s="271">
        <v>6038</v>
      </c>
      <c r="B5264" s="271" t="s">
        <v>290</v>
      </c>
      <c r="C5264" s="272" t="s">
        <v>7090</v>
      </c>
      <c r="D5264" s="271" t="s">
        <v>1977</v>
      </c>
      <c r="E5264" s="273">
        <v>8.06</v>
      </c>
    </row>
    <row r="5265" spans="1:5" x14ac:dyDescent="0.2">
      <c r="A5265" s="271">
        <v>11718</v>
      </c>
      <c r="B5265" s="271" t="s">
        <v>290</v>
      </c>
      <c r="C5265" s="272" t="s">
        <v>7091</v>
      </c>
      <c r="D5265" s="271" t="s">
        <v>1977</v>
      </c>
      <c r="E5265" s="273">
        <v>22.97</v>
      </c>
    </row>
    <row r="5266" spans="1:5" x14ac:dyDescent="0.2">
      <c r="A5266" s="271">
        <v>6037</v>
      </c>
      <c r="B5266" s="271" t="s">
        <v>290</v>
      </c>
      <c r="C5266" s="272" t="s">
        <v>7092</v>
      </c>
      <c r="D5266" s="271" t="s">
        <v>1977</v>
      </c>
      <c r="E5266" s="273">
        <v>16.760000000000002</v>
      </c>
    </row>
    <row r="5267" spans="1:5" x14ac:dyDescent="0.2">
      <c r="A5267" s="271">
        <v>11719</v>
      </c>
      <c r="B5267" s="271" t="s">
        <v>290</v>
      </c>
      <c r="C5267" s="272" t="s">
        <v>7093</v>
      </c>
      <c r="D5267" s="271" t="s">
        <v>1977</v>
      </c>
      <c r="E5267" s="273">
        <v>18.64</v>
      </c>
    </row>
    <row r="5268" spans="1:5" x14ac:dyDescent="0.2">
      <c r="A5268" s="271">
        <v>6010</v>
      </c>
      <c r="B5268" s="271" t="s">
        <v>290</v>
      </c>
      <c r="C5268" s="272" t="s">
        <v>7094</v>
      </c>
      <c r="D5268" s="271" t="s">
        <v>1977</v>
      </c>
      <c r="E5268" s="273">
        <v>119.01</v>
      </c>
    </row>
    <row r="5269" spans="1:5" x14ac:dyDescent="0.2">
      <c r="A5269" s="271">
        <v>6017</v>
      </c>
      <c r="B5269" s="271" t="s">
        <v>290</v>
      </c>
      <c r="C5269" s="272" t="s">
        <v>7095</v>
      </c>
      <c r="D5269" s="271" t="s">
        <v>1977</v>
      </c>
      <c r="E5269" s="273">
        <v>94.26</v>
      </c>
    </row>
    <row r="5270" spans="1:5" x14ac:dyDescent="0.2">
      <c r="A5270" s="271">
        <v>6019</v>
      </c>
      <c r="B5270" s="271" t="s">
        <v>290</v>
      </c>
      <c r="C5270" s="272" t="s">
        <v>7096</v>
      </c>
      <c r="D5270" s="271" t="s">
        <v>1977</v>
      </c>
      <c r="E5270" s="273">
        <v>69.16</v>
      </c>
    </row>
    <row r="5271" spans="1:5" x14ac:dyDescent="0.2">
      <c r="A5271" s="271">
        <v>6020</v>
      </c>
      <c r="B5271" s="271" t="s">
        <v>290</v>
      </c>
      <c r="C5271" s="272" t="s">
        <v>7097</v>
      </c>
      <c r="D5271" s="271" t="s">
        <v>1977</v>
      </c>
      <c r="E5271" s="273">
        <v>41.54</v>
      </c>
    </row>
    <row r="5272" spans="1:5" x14ac:dyDescent="0.2">
      <c r="A5272" s="271">
        <v>6011</v>
      </c>
      <c r="B5272" s="271" t="s">
        <v>290</v>
      </c>
      <c r="C5272" s="272" t="s">
        <v>7098</v>
      </c>
      <c r="D5272" s="271" t="s">
        <v>1977</v>
      </c>
      <c r="E5272" s="273">
        <v>343.78</v>
      </c>
    </row>
    <row r="5273" spans="1:5" x14ac:dyDescent="0.2">
      <c r="A5273" s="271">
        <v>6028</v>
      </c>
      <c r="B5273" s="271" t="s">
        <v>290</v>
      </c>
      <c r="C5273" s="272" t="s">
        <v>7099</v>
      </c>
      <c r="D5273" s="271" t="s">
        <v>1977</v>
      </c>
      <c r="E5273" s="273">
        <v>165.76</v>
      </c>
    </row>
    <row r="5274" spans="1:5" x14ac:dyDescent="0.2">
      <c r="A5274" s="271">
        <v>6012</v>
      </c>
      <c r="B5274" s="271" t="s">
        <v>290</v>
      </c>
      <c r="C5274" s="272" t="s">
        <v>7100</v>
      </c>
      <c r="D5274" s="271" t="s">
        <v>1977</v>
      </c>
      <c r="E5274" s="273">
        <v>416.2</v>
      </c>
    </row>
    <row r="5275" spans="1:5" x14ac:dyDescent="0.2">
      <c r="A5275" s="271">
        <v>6016</v>
      </c>
      <c r="B5275" s="271" t="s">
        <v>290</v>
      </c>
      <c r="C5275" s="272" t="s">
        <v>7101</v>
      </c>
      <c r="D5275" s="271" t="s">
        <v>1977</v>
      </c>
      <c r="E5275" s="273">
        <v>43.82</v>
      </c>
    </row>
    <row r="5276" spans="1:5" x14ac:dyDescent="0.2">
      <c r="A5276" s="271">
        <v>6027</v>
      </c>
      <c r="B5276" s="271" t="s">
        <v>290</v>
      </c>
      <c r="C5276" s="272" t="s">
        <v>7102</v>
      </c>
      <c r="D5276" s="271" t="s">
        <v>1977</v>
      </c>
      <c r="E5276" s="273">
        <v>867.21</v>
      </c>
    </row>
    <row r="5277" spans="1:5" x14ac:dyDescent="0.2">
      <c r="A5277" s="271">
        <v>6015</v>
      </c>
      <c r="B5277" s="271" t="s">
        <v>290</v>
      </c>
      <c r="C5277" s="272" t="s">
        <v>7103</v>
      </c>
      <c r="D5277" s="271" t="s">
        <v>1977</v>
      </c>
      <c r="E5277" s="273">
        <v>190.3</v>
      </c>
    </row>
    <row r="5278" spans="1:5" x14ac:dyDescent="0.2">
      <c r="A5278" s="271">
        <v>6014</v>
      </c>
      <c r="B5278" s="271" t="s">
        <v>290</v>
      </c>
      <c r="C5278" s="272" t="s">
        <v>7104</v>
      </c>
      <c r="D5278" s="271" t="s">
        <v>1977</v>
      </c>
      <c r="E5278" s="273">
        <v>181.94</v>
      </c>
    </row>
    <row r="5279" spans="1:5" x14ac:dyDescent="0.2">
      <c r="A5279" s="271">
        <v>6013</v>
      </c>
      <c r="B5279" s="271" t="s">
        <v>290</v>
      </c>
      <c r="C5279" s="272" t="s">
        <v>7105</v>
      </c>
      <c r="D5279" s="271" t="s">
        <v>1977</v>
      </c>
      <c r="E5279" s="273">
        <v>130.86000000000001</v>
      </c>
    </row>
    <row r="5280" spans="1:5" x14ac:dyDescent="0.2">
      <c r="A5280" s="271">
        <v>6006</v>
      </c>
      <c r="B5280" s="271" t="s">
        <v>290</v>
      </c>
      <c r="C5280" s="272" t="s">
        <v>7106</v>
      </c>
      <c r="D5280" s="271" t="s">
        <v>1977</v>
      </c>
      <c r="E5280" s="273">
        <v>94.76</v>
      </c>
    </row>
    <row r="5281" spans="1:5" x14ac:dyDescent="0.2">
      <c r="A5281" s="271">
        <v>6005</v>
      </c>
      <c r="B5281" s="271" t="s">
        <v>290</v>
      </c>
      <c r="C5281" s="272" t="s">
        <v>7107</v>
      </c>
      <c r="D5281" s="271" t="s">
        <v>1977</v>
      </c>
      <c r="E5281" s="273">
        <v>106.9</v>
      </c>
    </row>
    <row r="5282" spans="1:5" x14ac:dyDescent="0.2">
      <c r="A5282" s="271">
        <v>11756</v>
      </c>
      <c r="B5282" s="271" t="s">
        <v>290</v>
      </c>
      <c r="C5282" s="272" t="s">
        <v>7108</v>
      </c>
      <c r="D5282" s="271" t="s">
        <v>1977</v>
      </c>
      <c r="E5282" s="273">
        <v>51.05</v>
      </c>
    </row>
    <row r="5283" spans="1:5" x14ac:dyDescent="0.2">
      <c r="A5283" s="271">
        <v>10904</v>
      </c>
      <c r="B5283" s="271" t="s">
        <v>290</v>
      </c>
      <c r="C5283" s="272" t="s">
        <v>7109</v>
      </c>
      <c r="D5283" s="271" t="s">
        <v>1977</v>
      </c>
      <c r="E5283" s="273">
        <v>190</v>
      </c>
    </row>
    <row r="5284" spans="1:5" x14ac:dyDescent="0.2">
      <c r="A5284" s="271">
        <v>11752</v>
      </c>
      <c r="B5284" s="271" t="s">
        <v>290</v>
      </c>
      <c r="C5284" s="272" t="s">
        <v>7110</v>
      </c>
      <c r="D5284" s="271" t="s">
        <v>1977</v>
      </c>
      <c r="E5284" s="273">
        <v>29.44</v>
      </c>
    </row>
    <row r="5285" spans="1:5" x14ac:dyDescent="0.2">
      <c r="A5285" s="271">
        <v>11753</v>
      </c>
      <c r="B5285" s="271" t="s">
        <v>290</v>
      </c>
      <c r="C5285" s="272" t="s">
        <v>7111</v>
      </c>
      <c r="D5285" s="271" t="s">
        <v>1977</v>
      </c>
      <c r="E5285" s="273">
        <v>35.15</v>
      </c>
    </row>
    <row r="5286" spans="1:5" x14ac:dyDescent="0.2">
      <c r="A5286" s="271">
        <v>6021</v>
      </c>
      <c r="B5286" s="271" t="s">
        <v>290</v>
      </c>
      <c r="C5286" s="272" t="s">
        <v>7112</v>
      </c>
      <c r="D5286" s="271" t="s">
        <v>1977</v>
      </c>
      <c r="E5286" s="273">
        <v>97.54</v>
      </c>
    </row>
    <row r="5287" spans="1:5" x14ac:dyDescent="0.2">
      <c r="A5287" s="271">
        <v>6024</v>
      </c>
      <c r="B5287" s="271" t="s">
        <v>290</v>
      </c>
      <c r="C5287" s="272" t="s">
        <v>7113</v>
      </c>
      <c r="D5287" s="271" t="s">
        <v>1977</v>
      </c>
      <c r="E5287" s="273">
        <v>100.82</v>
      </c>
    </row>
    <row r="5288" spans="1:5" x14ac:dyDescent="0.2">
      <c r="A5288" s="271">
        <v>45394</v>
      </c>
      <c r="B5288" s="271" t="s">
        <v>290</v>
      </c>
      <c r="C5288" s="272" t="s">
        <v>7114</v>
      </c>
      <c r="D5288" s="271" t="s">
        <v>1977</v>
      </c>
      <c r="E5288" s="273">
        <v>35.28</v>
      </c>
    </row>
    <row r="5289" spans="1:5" x14ac:dyDescent="0.2">
      <c r="A5289" s="271">
        <v>13897</v>
      </c>
      <c r="B5289" s="271" t="s">
        <v>290</v>
      </c>
      <c r="C5289" s="272" t="s">
        <v>7115</v>
      </c>
      <c r="D5289" s="271" t="s">
        <v>1977</v>
      </c>
      <c r="E5289" s="273"/>
    </row>
    <row r="5290" spans="1:5" x14ac:dyDescent="0.2">
      <c r="A5290" s="271">
        <v>10640</v>
      </c>
      <c r="B5290" s="271" t="s">
        <v>290</v>
      </c>
      <c r="C5290" s="272" t="s">
        <v>7116</v>
      </c>
      <c r="D5290" s="271" t="s">
        <v>1977</v>
      </c>
      <c r="E5290" s="273"/>
    </row>
    <row r="5291" spans="1:5" x14ac:dyDescent="0.2">
      <c r="A5291" s="271">
        <v>34357</v>
      </c>
      <c r="B5291" s="271" t="s">
        <v>290</v>
      </c>
      <c r="C5291" s="272" t="s">
        <v>7117</v>
      </c>
      <c r="D5291" s="271" t="s">
        <v>1982</v>
      </c>
      <c r="E5291" s="273">
        <v>4.4000000000000004</v>
      </c>
    </row>
    <row r="5292" spans="1:5" x14ac:dyDescent="0.2">
      <c r="A5292" s="271">
        <v>37329</v>
      </c>
      <c r="B5292" s="271" t="s">
        <v>290</v>
      </c>
      <c r="C5292" s="272" t="s">
        <v>7118</v>
      </c>
      <c r="D5292" s="271" t="s">
        <v>1982</v>
      </c>
      <c r="E5292" s="273">
        <v>92.75</v>
      </c>
    </row>
    <row r="5293" spans="1:5" x14ac:dyDescent="0.2">
      <c r="A5293" s="271">
        <v>2510</v>
      </c>
      <c r="B5293" s="271" t="s">
        <v>290</v>
      </c>
      <c r="C5293" s="272" t="s">
        <v>7119</v>
      </c>
      <c r="D5293" s="271" t="s">
        <v>1977</v>
      </c>
      <c r="E5293" s="273"/>
    </row>
    <row r="5294" spans="1:5" x14ac:dyDescent="0.2">
      <c r="A5294" s="271">
        <v>12359</v>
      </c>
      <c r="B5294" s="271" t="s">
        <v>290</v>
      </c>
      <c r="C5294" s="272" t="s">
        <v>7120</v>
      </c>
      <c r="D5294" s="271" t="s">
        <v>1977</v>
      </c>
      <c r="E5294" s="273">
        <v>131.07</v>
      </c>
    </row>
    <row r="5295" spans="1:5" x14ac:dyDescent="0.2">
      <c r="A5295" s="271">
        <v>7353</v>
      </c>
      <c r="B5295" s="271" t="s">
        <v>290</v>
      </c>
      <c r="C5295" s="272" t="s">
        <v>7121</v>
      </c>
      <c r="D5295" s="271" t="s">
        <v>2092</v>
      </c>
      <c r="E5295" s="273">
        <v>32.82</v>
      </c>
    </row>
    <row r="5296" spans="1:5" x14ac:dyDescent="0.2">
      <c r="A5296" s="271">
        <v>45264</v>
      </c>
      <c r="B5296" s="271" t="s">
        <v>290</v>
      </c>
      <c r="C5296" s="272" t="s">
        <v>7122</v>
      </c>
      <c r="D5296" s="271" t="s">
        <v>1977</v>
      </c>
      <c r="E5296" s="273">
        <v>24.83</v>
      </c>
    </row>
    <row r="5297" spans="1:5" x14ac:dyDescent="0.2">
      <c r="A5297" s="271">
        <v>36144</v>
      </c>
      <c r="B5297" s="271" t="s">
        <v>290</v>
      </c>
      <c r="C5297" s="272" t="s">
        <v>7123</v>
      </c>
      <c r="D5297" s="271" t="s">
        <v>1977</v>
      </c>
      <c r="E5297" s="273">
        <v>1.54</v>
      </c>
    </row>
    <row r="5298" spans="1:5" x14ac:dyDescent="0.2">
      <c r="A5298" s="271">
        <v>10518</v>
      </c>
      <c r="B5298" s="271" t="s">
        <v>290</v>
      </c>
      <c r="C5298" s="272" t="s">
        <v>7124</v>
      </c>
      <c r="D5298" s="271" t="s">
        <v>1977</v>
      </c>
      <c r="E5298" s="273"/>
    </row>
    <row r="5299" spans="1:5" x14ac:dyDescent="0.2">
      <c r="A5299" s="271">
        <v>36530</v>
      </c>
      <c r="B5299" s="271" t="s">
        <v>290</v>
      </c>
      <c r="C5299" s="272" t="s">
        <v>3356</v>
      </c>
      <c r="D5299" s="271" t="s">
        <v>1977</v>
      </c>
      <c r="E5299" s="273">
        <v>433317.06</v>
      </c>
    </row>
    <row r="5300" spans="1:5" x14ac:dyDescent="0.2">
      <c r="A5300" s="271">
        <v>6046</v>
      </c>
      <c r="B5300" s="271" t="s">
        <v>290</v>
      </c>
      <c r="C5300" s="272" t="s">
        <v>7125</v>
      </c>
      <c r="D5300" s="271" t="s">
        <v>1977</v>
      </c>
      <c r="E5300" s="273">
        <v>470000</v>
      </c>
    </row>
    <row r="5301" spans="1:5" x14ac:dyDescent="0.2">
      <c r="A5301" s="271">
        <v>36531</v>
      </c>
      <c r="B5301" s="271" t="s">
        <v>290</v>
      </c>
      <c r="C5301" s="272" t="s">
        <v>7126</v>
      </c>
      <c r="D5301" s="271" t="s">
        <v>1977</v>
      </c>
      <c r="E5301" s="273">
        <v>487195.09</v>
      </c>
    </row>
    <row r="5302" spans="1:5" x14ac:dyDescent="0.2">
      <c r="A5302" s="271">
        <v>34684</v>
      </c>
      <c r="B5302" s="271" t="s">
        <v>290</v>
      </c>
      <c r="C5302" s="272" t="s">
        <v>7127</v>
      </c>
      <c r="D5302" s="271" t="s">
        <v>2012</v>
      </c>
      <c r="E5302" s="273"/>
    </row>
    <row r="5303" spans="1:5" x14ac:dyDescent="0.2">
      <c r="A5303" s="271">
        <v>34683</v>
      </c>
      <c r="B5303" s="271" t="s">
        <v>290</v>
      </c>
      <c r="C5303" s="272" t="s">
        <v>7128</v>
      </c>
      <c r="D5303" s="271" t="s">
        <v>2012</v>
      </c>
      <c r="E5303" s="273"/>
    </row>
    <row r="5304" spans="1:5" x14ac:dyDescent="0.2">
      <c r="A5304" s="271">
        <v>44954</v>
      </c>
      <c r="B5304" s="271" t="s">
        <v>290</v>
      </c>
      <c r="C5304" s="272" t="s">
        <v>7129</v>
      </c>
      <c r="D5304" s="271" t="s">
        <v>2012</v>
      </c>
      <c r="E5304" s="273">
        <v>91.77</v>
      </c>
    </row>
    <row r="5305" spans="1:5" x14ac:dyDescent="0.2">
      <c r="A5305" s="271">
        <v>44955</v>
      </c>
      <c r="B5305" s="271" t="s">
        <v>290</v>
      </c>
      <c r="C5305" s="272" t="s">
        <v>7130</v>
      </c>
      <c r="D5305" s="271" t="s">
        <v>2012</v>
      </c>
      <c r="E5305" s="273">
        <v>134.11000000000001</v>
      </c>
    </row>
    <row r="5306" spans="1:5" x14ac:dyDescent="0.2">
      <c r="A5306" s="271">
        <v>10515</v>
      </c>
      <c r="B5306" s="271" t="s">
        <v>290</v>
      </c>
      <c r="C5306" s="272" t="s">
        <v>7131</v>
      </c>
      <c r="D5306" s="271" t="s">
        <v>2012</v>
      </c>
      <c r="E5306" s="273">
        <v>45.56</v>
      </c>
    </row>
    <row r="5307" spans="1:5" x14ac:dyDescent="0.2">
      <c r="A5307" s="271">
        <v>153</v>
      </c>
      <c r="B5307" s="271" t="s">
        <v>290</v>
      </c>
      <c r="C5307" s="272" t="s">
        <v>7132</v>
      </c>
      <c r="D5307" s="271" t="s">
        <v>2092</v>
      </c>
      <c r="E5307" s="273">
        <v>84.7</v>
      </c>
    </row>
    <row r="5308" spans="1:5" x14ac:dyDescent="0.2">
      <c r="A5308" s="271">
        <v>34682</v>
      </c>
      <c r="B5308" s="271" t="s">
        <v>290</v>
      </c>
      <c r="C5308" s="272" t="s">
        <v>7133</v>
      </c>
      <c r="D5308" s="271" t="s">
        <v>2012</v>
      </c>
      <c r="E5308" s="273"/>
    </row>
    <row r="5309" spans="1:5" x14ac:dyDescent="0.2">
      <c r="A5309" s="271">
        <v>536</v>
      </c>
      <c r="B5309" s="271" t="s">
        <v>290</v>
      </c>
      <c r="C5309" s="272" t="s">
        <v>7134</v>
      </c>
      <c r="D5309" s="271" t="s">
        <v>2012</v>
      </c>
      <c r="E5309" s="273">
        <v>25.66</v>
      </c>
    </row>
    <row r="5310" spans="1:5" x14ac:dyDescent="0.2">
      <c r="A5310" s="271">
        <v>20205</v>
      </c>
      <c r="B5310" s="271" t="s">
        <v>290</v>
      </c>
      <c r="C5310" s="272" t="s">
        <v>7135</v>
      </c>
      <c r="D5310" s="271" t="s">
        <v>2014</v>
      </c>
      <c r="E5310" s="273">
        <v>3.41</v>
      </c>
    </row>
    <row r="5311" spans="1:5" x14ac:dyDescent="0.2">
      <c r="A5311" s="271">
        <v>4412</v>
      </c>
      <c r="B5311" s="271" t="s">
        <v>290</v>
      </c>
      <c r="C5311" s="272" t="s">
        <v>7136</v>
      </c>
      <c r="D5311" s="271" t="s">
        <v>2014</v>
      </c>
      <c r="E5311" s="273">
        <v>2.04</v>
      </c>
    </row>
    <row r="5312" spans="1:5" x14ac:dyDescent="0.2">
      <c r="A5312" s="271">
        <v>4408</v>
      </c>
      <c r="B5312" s="271" t="s">
        <v>290</v>
      </c>
      <c r="C5312" s="272" t="s">
        <v>7137</v>
      </c>
      <c r="D5312" s="271" t="s">
        <v>2014</v>
      </c>
      <c r="E5312" s="273">
        <v>2.5499999999999998</v>
      </c>
    </row>
    <row r="5313" spans="1:5" x14ac:dyDescent="0.2">
      <c r="A5313" s="271">
        <v>45213</v>
      </c>
      <c r="B5313" s="271" t="s">
        <v>290</v>
      </c>
      <c r="C5313" s="272" t="s">
        <v>7138</v>
      </c>
      <c r="D5313" s="271" t="s">
        <v>1977</v>
      </c>
      <c r="E5313" s="273">
        <v>32.479999999999997</v>
      </c>
    </row>
    <row r="5314" spans="1:5" x14ac:dyDescent="0.2">
      <c r="A5314" s="271">
        <v>36250</v>
      </c>
      <c r="B5314" s="271" t="s">
        <v>290</v>
      </c>
      <c r="C5314" s="272" t="s">
        <v>7139</v>
      </c>
      <c r="D5314" s="271" t="s">
        <v>2014</v>
      </c>
      <c r="E5314" s="273">
        <v>4.1900000000000004</v>
      </c>
    </row>
    <row r="5315" spans="1:5" x14ac:dyDescent="0.2">
      <c r="A5315" s="271">
        <v>10857</v>
      </c>
      <c r="B5315" s="271" t="s">
        <v>290</v>
      </c>
      <c r="C5315" s="272" t="s">
        <v>7140</v>
      </c>
      <c r="D5315" s="271" t="s">
        <v>2014</v>
      </c>
      <c r="E5315" s="273"/>
    </row>
    <row r="5316" spans="1:5" x14ac:dyDescent="0.2">
      <c r="A5316" s="271">
        <v>4803</v>
      </c>
      <c r="B5316" s="271" t="s">
        <v>290</v>
      </c>
      <c r="C5316" s="272" t="s">
        <v>7141</v>
      </c>
      <c r="D5316" s="271" t="s">
        <v>2014</v>
      </c>
      <c r="E5316" s="273">
        <v>29.78</v>
      </c>
    </row>
    <row r="5317" spans="1:5" x14ac:dyDescent="0.2">
      <c r="A5317" s="271">
        <v>6186</v>
      </c>
      <c r="B5317" s="271" t="s">
        <v>290</v>
      </c>
      <c r="C5317" s="272" t="s">
        <v>7142</v>
      </c>
      <c r="D5317" s="271" t="s">
        <v>2014</v>
      </c>
      <c r="E5317" s="273">
        <v>13.88</v>
      </c>
    </row>
    <row r="5318" spans="1:5" x14ac:dyDescent="0.2">
      <c r="A5318" s="271">
        <v>4829</v>
      </c>
      <c r="B5318" s="271" t="s">
        <v>290</v>
      </c>
      <c r="C5318" s="272" t="s">
        <v>7143</v>
      </c>
      <c r="D5318" s="271" t="s">
        <v>2014</v>
      </c>
      <c r="E5318" s="273">
        <v>20.53</v>
      </c>
    </row>
    <row r="5319" spans="1:5" x14ac:dyDescent="0.2">
      <c r="A5319" s="271">
        <v>39829</v>
      </c>
      <c r="B5319" s="271" t="s">
        <v>290</v>
      </c>
      <c r="C5319" s="272" t="s">
        <v>7144</v>
      </c>
      <c r="D5319" s="271" t="s">
        <v>2014</v>
      </c>
      <c r="E5319" s="273">
        <v>29.15</v>
      </c>
    </row>
    <row r="5320" spans="1:5" x14ac:dyDescent="0.2">
      <c r="A5320" s="271">
        <v>20231</v>
      </c>
      <c r="B5320" s="271" t="s">
        <v>290</v>
      </c>
      <c r="C5320" s="272" t="s">
        <v>7145</v>
      </c>
      <c r="D5320" s="271" t="s">
        <v>2014</v>
      </c>
      <c r="E5320" s="273">
        <v>35.35</v>
      </c>
    </row>
    <row r="5321" spans="1:5" x14ac:dyDescent="0.2">
      <c r="A5321" s="271">
        <v>4804</v>
      </c>
      <c r="B5321" s="271" t="s">
        <v>290</v>
      </c>
      <c r="C5321" s="272" t="s">
        <v>7146</v>
      </c>
      <c r="D5321" s="271" t="s">
        <v>2014</v>
      </c>
      <c r="E5321" s="273">
        <v>22.86</v>
      </c>
    </row>
    <row r="5322" spans="1:5" x14ac:dyDescent="0.2">
      <c r="A5322" s="271">
        <v>34680</v>
      </c>
      <c r="B5322" s="271" t="s">
        <v>290</v>
      </c>
      <c r="C5322" s="272" t="s">
        <v>7147</v>
      </c>
      <c r="D5322" s="271" t="s">
        <v>2014</v>
      </c>
      <c r="E5322" s="273"/>
    </row>
    <row r="5323" spans="1:5" x14ac:dyDescent="0.2">
      <c r="A5323" s="271">
        <v>11573</v>
      </c>
      <c r="B5323" s="271" t="s">
        <v>290</v>
      </c>
      <c r="C5323" s="272" t="s">
        <v>7148</v>
      </c>
      <c r="D5323" s="271" t="s">
        <v>1977</v>
      </c>
      <c r="E5323" s="273">
        <v>5.66</v>
      </c>
    </row>
    <row r="5324" spans="1:5" x14ac:dyDescent="0.2">
      <c r="A5324" s="271">
        <v>38401</v>
      </c>
      <c r="B5324" s="271" t="s">
        <v>290</v>
      </c>
      <c r="C5324" s="272" t="s">
        <v>7149</v>
      </c>
      <c r="D5324" s="271" t="s">
        <v>1977</v>
      </c>
      <c r="E5324" s="273">
        <v>52.09</v>
      </c>
    </row>
    <row r="5325" spans="1:5" x14ac:dyDescent="0.2">
      <c r="A5325" s="271">
        <v>11575</v>
      </c>
      <c r="B5325" s="271" t="s">
        <v>290</v>
      </c>
      <c r="C5325" s="272" t="s">
        <v>7150</v>
      </c>
      <c r="D5325" s="271" t="s">
        <v>1977</v>
      </c>
      <c r="E5325" s="273">
        <v>54.56</v>
      </c>
    </row>
    <row r="5326" spans="1:5" x14ac:dyDescent="0.2">
      <c r="A5326" s="271">
        <v>38179</v>
      </c>
      <c r="B5326" s="271" t="s">
        <v>290</v>
      </c>
      <c r="C5326" s="272" t="s">
        <v>7151</v>
      </c>
      <c r="D5326" s="271" t="s">
        <v>1977</v>
      </c>
      <c r="E5326" s="273">
        <v>45.11</v>
      </c>
    </row>
    <row r="5327" spans="1:5" x14ac:dyDescent="0.2">
      <c r="A5327" s="271">
        <v>20256</v>
      </c>
      <c r="B5327" s="271" t="s">
        <v>290</v>
      </c>
      <c r="C5327" s="272" t="s">
        <v>7152</v>
      </c>
      <c r="D5327" s="271" t="s">
        <v>1977</v>
      </c>
      <c r="E5327" s="273">
        <v>0.35</v>
      </c>
    </row>
    <row r="5328" spans="1:5" x14ac:dyDescent="0.2">
      <c r="A5328" s="271">
        <v>14511</v>
      </c>
      <c r="B5328" s="271" t="s">
        <v>290</v>
      </c>
      <c r="C5328" s="272" t="s">
        <v>7153</v>
      </c>
      <c r="D5328" s="271" t="s">
        <v>1977</v>
      </c>
      <c r="E5328" s="273"/>
    </row>
    <row r="5329" spans="1:5" x14ac:dyDescent="0.2">
      <c r="A5329" s="271">
        <v>10642</v>
      </c>
      <c r="B5329" s="271" t="s">
        <v>290</v>
      </c>
      <c r="C5329" s="272" t="s">
        <v>7154</v>
      </c>
      <c r="D5329" s="271" t="s">
        <v>1977</v>
      </c>
      <c r="E5329" s="273"/>
    </row>
    <row r="5330" spans="1:5" x14ac:dyDescent="0.2">
      <c r="A5330" s="271">
        <v>14489</v>
      </c>
      <c r="B5330" s="271" t="s">
        <v>290</v>
      </c>
      <c r="C5330" s="272" t="s">
        <v>7155</v>
      </c>
      <c r="D5330" s="271" t="s">
        <v>1977</v>
      </c>
      <c r="E5330" s="273"/>
    </row>
    <row r="5331" spans="1:5" x14ac:dyDescent="0.2">
      <c r="A5331" s="271">
        <v>14513</v>
      </c>
      <c r="B5331" s="271" t="s">
        <v>290</v>
      </c>
      <c r="C5331" s="272" t="s">
        <v>7156</v>
      </c>
      <c r="D5331" s="271" t="s">
        <v>1977</v>
      </c>
      <c r="E5331" s="273"/>
    </row>
    <row r="5332" spans="1:5" x14ac:dyDescent="0.2">
      <c r="A5332" s="271">
        <v>13600</v>
      </c>
      <c r="B5332" s="271" t="s">
        <v>290</v>
      </c>
      <c r="C5332" s="272" t="s">
        <v>7157</v>
      </c>
      <c r="D5332" s="271" t="s">
        <v>1977</v>
      </c>
      <c r="E5332" s="273"/>
    </row>
    <row r="5333" spans="1:5" x14ac:dyDescent="0.2">
      <c r="A5333" s="271">
        <v>10646</v>
      </c>
      <c r="B5333" s="271" t="s">
        <v>290</v>
      </c>
      <c r="C5333" s="272" t="s">
        <v>7158</v>
      </c>
      <c r="D5333" s="271" t="s">
        <v>1977</v>
      </c>
      <c r="E5333" s="273"/>
    </row>
    <row r="5334" spans="1:5" x14ac:dyDescent="0.2">
      <c r="A5334" s="271">
        <v>6070</v>
      </c>
      <c r="B5334" s="271" t="s">
        <v>290</v>
      </c>
      <c r="C5334" s="272" t="s">
        <v>7159</v>
      </c>
      <c r="D5334" s="271" t="s">
        <v>1977</v>
      </c>
      <c r="E5334" s="273"/>
    </row>
    <row r="5335" spans="1:5" x14ac:dyDescent="0.2">
      <c r="A5335" s="271">
        <v>6069</v>
      </c>
      <c r="B5335" s="271" t="s">
        <v>290</v>
      </c>
      <c r="C5335" s="272" t="s">
        <v>7160</v>
      </c>
      <c r="D5335" s="271" t="s">
        <v>1977</v>
      </c>
      <c r="E5335" s="273"/>
    </row>
    <row r="5336" spans="1:5" x14ac:dyDescent="0.2">
      <c r="A5336" s="271">
        <v>14626</v>
      </c>
      <c r="B5336" s="271" t="s">
        <v>290</v>
      </c>
      <c r="C5336" s="272" t="s">
        <v>7161</v>
      </c>
      <c r="D5336" s="271" t="s">
        <v>1977</v>
      </c>
      <c r="E5336" s="273"/>
    </row>
    <row r="5337" spans="1:5" x14ac:dyDescent="0.2">
      <c r="A5337" s="271">
        <v>6067</v>
      </c>
      <c r="B5337" s="271" t="s">
        <v>290</v>
      </c>
      <c r="C5337" s="272" t="s">
        <v>7162</v>
      </c>
      <c r="D5337" s="271" t="s">
        <v>1977</v>
      </c>
      <c r="E5337" s="273"/>
    </row>
    <row r="5338" spans="1:5" x14ac:dyDescent="0.2">
      <c r="A5338" s="271">
        <v>38393</v>
      </c>
      <c r="B5338" s="271" t="s">
        <v>290</v>
      </c>
      <c r="C5338" s="272" t="s">
        <v>7163</v>
      </c>
      <c r="D5338" s="271" t="s">
        <v>1977</v>
      </c>
      <c r="E5338" s="273">
        <v>18.3</v>
      </c>
    </row>
    <row r="5339" spans="1:5" x14ac:dyDescent="0.2">
      <c r="A5339" s="271">
        <v>45233</v>
      </c>
      <c r="B5339" s="271" t="s">
        <v>290</v>
      </c>
      <c r="C5339" s="272" t="s">
        <v>7164</v>
      </c>
      <c r="D5339" s="271" t="s">
        <v>1977</v>
      </c>
      <c r="E5339" s="273">
        <v>7.85</v>
      </c>
    </row>
    <row r="5340" spans="1:5" x14ac:dyDescent="0.2">
      <c r="A5340" s="271">
        <v>38390</v>
      </c>
      <c r="B5340" s="271" t="s">
        <v>290</v>
      </c>
      <c r="C5340" s="272" t="s">
        <v>7165</v>
      </c>
      <c r="D5340" s="271" t="s">
        <v>1977</v>
      </c>
      <c r="E5340" s="273">
        <v>44.96</v>
      </c>
    </row>
    <row r="5341" spans="1:5" x14ac:dyDescent="0.2">
      <c r="A5341" s="271">
        <v>11578</v>
      </c>
      <c r="B5341" s="271" t="s">
        <v>290</v>
      </c>
      <c r="C5341" s="272" t="s">
        <v>7166</v>
      </c>
      <c r="D5341" s="271" t="s">
        <v>1977</v>
      </c>
      <c r="E5341" s="273">
        <v>11.78</v>
      </c>
    </row>
    <row r="5342" spans="1:5" x14ac:dyDescent="0.2">
      <c r="A5342" s="271">
        <v>11577</v>
      </c>
      <c r="B5342" s="271" t="s">
        <v>290</v>
      </c>
      <c r="C5342" s="272" t="s">
        <v>7167</v>
      </c>
      <c r="D5342" s="271" t="s">
        <v>1977</v>
      </c>
      <c r="E5342" s="273">
        <v>11.24</v>
      </c>
    </row>
    <row r="5343" spans="1:5" x14ac:dyDescent="0.2">
      <c r="A5343" s="271">
        <v>42432</v>
      </c>
      <c r="B5343" s="271" t="s">
        <v>290</v>
      </c>
      <c r="C5343" s="272" t="s">
        <v>7168</v>
      </c>
      <c r="D5343" s="271" t="s">
        <v>1977</v>
      </c>
      <c r="E5343" s="273"/>
    </row>
    <row r="5344" spans="1:5" x14ac:dyDescent="0.2">
      <c r="A5344" s="271">
        <v>42437</v>
      </c>
      <c r="B5344" s="271" t="s">
        <v>290</v>
      </c>
      <c r="C5344" s="272" t="s">
        <v>7169</v>
      </c>
      <c r="D5344" s="271" t="s">
        <v>1977</v>
      </c>
      <c r="E5344" s="273"/>
    </row>
    <row r="5345" spans="1:5" x14ac:dyDescent="0.2">
      <c r="A5345" s="271">
        <v>1116</v>
      </c>
      <c r="B5345" s="271" t="s">
        <v>290</v>
      </c>
      <c r="C5345" s="272" t="s">
        <v>7170</v>
      </c>
      <c r="D5345" s="271" t="s">
        <v>2014</v>
      </c>
      <c r="E5345" s="273">
        <v>17.89</v>
      </c>
    </row>
    <row r="5346" spans="1:5" x14ac:dyDescent="0.2">
      <c r="A5346" s="271">
        <v>1115</v>
      </c>
      <c r="B5346" s="271" t="s">
        <v>290</v>
      </c>
      <c r="C5346" s="272" t="s">
        <v>7171</v>
      </c>
      <c r="D5346" s="271" t="s">
        <v>2014</v>
      </c>
      <c r="E5346" s="273">
        <v>21.44</v>
      </c>
    </row>
    <row r="5347" spans="1:5" x14ac:dyDescent="0.2">
      <c r="A5347" s="271">
        <v>1113</v>
      </c>
      <c r="B5347" s="271" t="s">
        <v>290</v>
      </c>
      <c r="C5347" s="272" t="s">
        <v>7172</v>
      </c>
      <c r="D5347" s="271" t="s">
        <v>2014</v>
      </c>
      <c r="E5347" s="273">
        <v>25.06</v>
      </c>
    </row>
    <row r="5348" spans="1:5" x14ac:dyDescent="0.2">
      <c r="A5348" s="271">
        <v>1114</v>
      </c>
      <c r="B5348" s="271" t="s">
        <v>290</v>
      </c>
      <c r="C5348" s="272" t="s">
        <v>7173</v>
      </c>
      <c r="D5348" s="271" t="s">
        <v>2014</v>
      </c>
      <c r="E5348" s="273">
        <v>29.86</v>
      </c>
    </row>
    <row r="5349" spans="1:5" x14ac:dyDescent="0.2">
      <c r="A5349" s="271">
        <v>40873</v>
      </c>
      <c r="B5349" s="271" t="s">
        <v>290</v>
      </c>
      <c r="C5349" s="272" t="s">
        <v>7174</v>
      </c>
      <c r="D5349" s="271" t="s">
        <v>2014</v>
      </c>
      <c r="E5349" s="273">
        <v>23.36</v>
      </c>
    </row>
    <row r="5350" spans="1:5" x14ac:dyDescent="0.2">
      <c r="A5350" s="271">
        <v>20214</v>
      </c>
      <c r="B5350" s="271" t="s">
        <v>290</v>
      </c>
      <c r="C5350" s="272" t="s">
        <v>7175</v>
      </c>
      <c r="D5350" s="271" t="s">
        <v>1977</v>
      </c>
      <c r="E5350" s="273">
        <v>53.47</v>
      </c>
    </row>
    <row r="5351" spans="1:5" x14ac:dyDescent="0.2">
      <c r="A5351" s="271">
        <v>7237</v>
      </c>
      <c r="B5351" s="271" t="s">
        <v>290</v>
      </c>
      <c r="C5351" s="272" t="s">
        <v>7176</v>
      </c>
      <c r="D5351" s="271" t="s">
        <v>1977</v>
      </c>
      <c r="E5351" s="273">
        <v>52.34</v>
      </c>
    </row>
    <row r="5352" spans="1:5" x14ac:dyDescent="0.2">
      <c r="A5352" s="271">
        <v>11757</v>
      </c>
      <c r="B5352" s="271" t="s">
        <v>290</v>
      </c>
      <c r="C5352" s="272" t="s">
        <v>7177</v>
      </c>
      <c r="D5352" s="271" t="s">
        <v>1977</v>
      </c>
      <c r="E5352" s="273">
        <v>45.99</v>
      </c>
    </row>
    <row r="5353" spans="1:5" x14ac:dyDescent="0.2">
      <c r="A5353" s="271">
        <v>11758</v>
      </c>
      <c r="B5353" s="271" t="s">
        <v>290</v>
      </c>
      <c r="C5353" s="272" t="s">
        <v>7178</v>
      </c>
      <c r="D5353" s="271" t="s">
        <v>1977</v>
      </c>
      <c r="E5353" s="273">
        <v>63.91</v>
      </c>
    </row>
    <row r="5354" spans="1:5" x14ac:dyDescent="0.2">
      <c r="A5354" s="271">
        <v>37526</v>
      </c>
      <c r="B5354" s="271" t="s">
        <v>290</v>
      </c>
      <c r="C5354" s="272" t="s">
        <v>7179</v>
      </c>
      <c r="D5354" s="271" t="s">
        <v>1977</v>
      </c>
      <c r="E5354" s="273"/>
    </row>
    <row r="5355" spans="1:5" x14ac:dyDescent="0.2">
      <c r="A5355" s="271">
        <v>6076</v>
      </c>
      <c r="B5355" s="271" t="s">
        <v>290</v>
      </c>
      <c r="C5355" s="272" t="s">
        <v>7180</v>
      </c>
      <c r="D5355" s="271" t="s">
        <v>1980</v>
      </c>
      <c r="E5355" s="273"/>
    </row>
    <row r="5356" spans="1:5" x14ac:dyDescent="0.2">
      <c r="A5356" s="271">
        <v>13109</v>
      </c>
      <c r="B5356" s="271" t="s">
        <v>290</v>
      </c>
      <c r="C5356" s="272" t="s">
        <v>7181</v>
      </c>
      <c r="D5356" s="271" t="s">
        <v>1977</v>
      </c>
      <c r="E5356" s="273"/>
    </row>
    <row r="5357" spans="1:5" x14ac:dyDescent="0.2">
      <c r="A5357" s="271">
        <v>13110</v>
      </c>
      <c r="B5357" s="271" t="s">
        <v>290</v>
      </c>
      <c r="C5357" s="272" t="s">
        <v>7182</v>
      </c>
      <c r="D5357" s="271" t="s">
        <v>1977</v>
      </c>
      <c r="E5357" s="273"/>
    </row>
    <row r="5358" spans="1:5" x14ac:dyDescent="0.2">
      <c r="A5358" s="271">
        <v>7581</v>
      </c>
      <c r="B5358" s="271" t="s">
        <v>290</v>
      </c>
      <c r="C5358" s="272" t="s">
        <v>7183</v>
      </c>
      <c r="D5358" s="271" t="s">
        <v>1977</v>
      </c>
      <c r="E5358" s="273">
        <v>4.93</v>
      </c>
    </row>
    <row r="5359" spans="1:5" x14ac:dyDescent="0.2">
      <c r="A5359" s="271">
        <v>4509</v>
      </c>
      <c r="B5359" s="271" t="s">
        <v>290</v>
      </c>
      <c r="C5359" s="272" t="s">
        <v>7184</v>
      </c>
      <c r="D5359" s="271" t="s">
        <v>2014</v>
      </c>
      <c r="E5359" s="273">
        <v>4.07</v>
      </c>
    </row>
    <row r="5360" spans="1:5" x14ac:dyDescent="0.2">
      <c r="A5360" s="271">
        <v>4512</v>
      </c>
      <c r="B5360" s="271" t="s">
        <v>290</v>
      </c>
      <c r="C5360" s="272" t="s">
        <v>7185</v>
      </c>
      <c r="D5360" s="271" t="s">
        <v>2014</v>
      </c>
      <c r="E5360" s="273">
        <v>1.94</v>
      </c>
    </row>
    <row r="5361" spans="1:5" x14ac:dyDescent="0.2">
      <c r="A5361" s="271">
        <v>4517</v>
      </c>
      <c r="B5361" s="271" t="s">
        <v>290</v>
      </c>
      <c r="C5361" s="272" t="s">
        <v>7186</v>
      </c>
      <c r="D5361" s="271" t="s">
        <v>2014</v>
      </c>
      <c r="E5361" s="273">
        <v>2.8</v>
      </c>
    </row>
    <row r="5362" spans="1:5" x14ac:dyDescent="0.2">
      <c r="A5362" s="271">
        <v>20206</v>
      </c>
      <c r="B5362" s="271" t="s">
        <v>290</v>
      </c>
      <c r="C5362" s="272" t="s">
        <v>7187</v>
      </c>
      <c r="D5362" s="271" t="s">
        <v>2014</v>
      </c>
      <c r="E5362" s="273">
        <v>9.2100000000000009</v>
      </c>
    </row>
    <row r="5363" spans="1:5" x14ac:dyDescent="0.2">
      <c r="A5363" s="271">
        <v>4460</v>
      </c>
      <c r="B5363" s="271" t="s">
        <v>290</v>
      </c>
      <c r="C5363" s="272" t="s">
        <v>7188</v>
      </c>
      <c r="D5363" s="271" t="s">
        <v>2014</v>
      </c>
      <c r="E5363" s="273">
        <v>9.4499999999999993</v>
      </c>
    </row>
    <row r="5364" spans="1:5" x14ac:dyDescent="0.2">
      <c r="A5364" s="271">
        <v>4415</v>
      </c>
      <c r="B5364" s="271" t="s">
        <v>290</v>
      </c>
      <c r="C5364" s="272" t="s">
        <v>7189</v>
      </c>
      <c r="D5364" s="271" t="s">
        <v>2014</v>
      </c>
      <c r="E5364" s="273">
        <v>5.0599999999999996</v>
      </c>
    </row>
    <row r="5365" spans="1:5" x14ac:dyDescent="0.2">
      <c r="A5365" s="271">
        <v>4417</v>
      </c>
      <c r="B5365" s="271" t="s">
        <v>290</v>
      </c>
      <c r="C5365" s="272" t="s">
        <v>7190</v>
      </c>
      <c r="D5365" s="271" t="s">
        <v>2014</v>
      </c>
      <c r="E5365" s="273">
        <v>7.29</v>
      </c>
    </row>
    <row r="5366" spans="1:5" x14ac:dyDescent="0.2">
      <c r="A5366" s="271">
        <v>37373</v>
      </c>
      <c r="B5366" s="271" t="s">
        <v>290</v>
      </c>
      <c r="C5366" s="272" t="s">
        <v>7191</v>
      </c>
      <c r="D5366" s="271" t="s">
        <v>1924</v>
      </c>
      <c r="E5366" s="273">
        <v>0.08</v>
      </c>
    </row>
    <row r="5367" spans="1:5" x14ac:dyDescent="0.2">
      <c r="A5367" s="271">
        <v>40864</v>
      </c>
      <c r="B5367" s="271" t="s">
        <v>290</v>
      </c>
      <c r="C5367" s="272" t="s">
        <v>7192</v>
      </c>
      <c r="D5367" s="271" t="s">
        <v>1959</v>
      </c>
      <c r="E5367" s="273">
        <v>15.46</v>
      </c>
    </row>
    <row r="5368" spans="1:5" x14ac:dyDescent="0.2">
      <c r="A5368" s="271">
        <v>4734</v>
      </c>
      <c r="B5368" s="271" t="s">
        <v>290</v>
      </c>
      <c r="C5368" s="272" t="s">
        <v>7193</v>
      </c>
      <c r="D5368" s="271" t="s">
        <v>1980</v>
      </c>
      <c r="E5368" s="273">
        <v>464.34</v>
      </c>
    </row>
    <row r="5369" spans="1:5" x14ac:dyDescent="0.2">
      <c r="A5369" s="271">
        <v>6085</v>
      </c>
      <c r="B5369" s="271" t="s">
        <v>290</v>
      </c>
      <c r="C5369" s="272" t="s">
        <v>7194</v>
      </c>
      <c r="D5369" s="271" t="s">
        <v>2092</v>
      </c>
      <c r="E5369" s="273">
        <v>13.01</v>
      </c>
    </row>
    <row r="5370" spans="1:5" x14ac:dyDescent="0.2">
      <c r="A5370" s="271">
        <v>38396</v>
      </c>
      <c r="B5370" s="271" t="s">
        <v>290</v>
      </c>
      <c r="C5370" s="272" t="s">
        <v>7195</v>
      </c>
      <c r="D5370" s="271" t="s">
        <v>1977</v>
      </c>
      <c r="E5370" s="273">
        <v>796.18</v>
      </c>
    </row>
    <row r="5371" spans="1:5" x14ac:dyDescent="0.2">
      <c r="A5371" s="271">
        <v>11622</v>
      </c>
      <c r="B5371" s="271" t="s">
        <v>290</v>
      </c>
      <c r="C5371" s="272" t="s">
        <v>7196</v>
      </c>
      <c r="D5371" s="271" t="s">
        <v>1982</v>
      </c>
      <c r="E5371" s="273">
        <v>63.82</v>
      </c>
    </row>
    <row r="5372" spans="1:5" x14ac:dyDescent="0.2">
      <c r="A5372" s="271">
        <v>43143</v>
      </c>
      <c r="B5372" s="271" t="s">
        <v>290</v>
      </c>
      <c r="C5372" s="272" t="s">
        <v>7197</v>
      </c>
      <c r="D5372" s="271" t="s">
        <v>2092</v>
      </c>
      <c r="E5372" s="273">
        <v>24.1</v>
      </c>
    </row>
    <row r="5373" spans="1:5" x14ac:dyDescent="0.2">
      <c r="A5373" s="271">
        <v>7317</v>
      </c>
      <c r="B5373" s="271" t="s">
        <v>290</v>
      </c>
      <c r="C5373" s="272" t="s">
        <v>7198</v>
      </c>
      <c r="D5373" s="271" t="s">
        <v>1982</v>
      </c>
      <c r="E5373" s="273"/>
    </row>
    <row r="5374" spans="1:5" x14ac:dyDescent="0.2">
      <c r="A5374" s="271">
        <v>142</v>
      </c>
      <c r="B5374" s="271" t="s">
        <v>290</v>
      </c>
      <c r="C5374" s="272" t="s">
        <v>7199</v>
      </c>
      <c r="D5374" s="271" t="s">
        <v>7200</v>
      </c>
      <c r="E5374" s="273">
        <v>30.12</v>
      </c>
    </row>
    <row r="5375" spans="1:5" x14ac:dyDescent="0.2">
      <c r="A5375" s="271">
        <v>43142</v>
      </c>
      <c r="B5375" s="271" t="s">
        <v>290</v>
      </c>
      <c r="C5375" s="272" t="s">
        <v>7201</v>
      </c>
      <c r="D5375" s="271" t="s">
        <v>2092</v>
      </c>
      <c r="E5375" s="273">
        <v>136.80000000000001</v>
      </c>
    </row>
    <row r="5376" spans="1:5" x14ac:dyDescent="0.2">
      <c r="A5376" s="271">
        <v>38123</v>
      </c>
      <c r="B5376" s="271" t="s">
        <v>290</v>
      </c>
      <c r="C5376" s="272" t="s">
        <v>7202</v>
      </c>
      <c r="D5376" s="271" t="s">
        <v>1982</v>
      </c>
      <c r="E5376" s="273">
        <v>82.25</v>
      </c>
    </row>
    <row r="5377" spans="1:5" x14ac:dyDescent="0.2">
      <c r="A5377" s="271">
        <v>42699</v>
      </c>
      <c r="B5377" s="271" t="s">
        <v>290</v>
      </c>
      <c r="C5377" s="272" t="s">
        <v>7203</v>
      </c>
      <c r="D5377" s="271" t="s">
        <v>1977</v>
      </c>
      <c r="E5377" s="273">
        <v>42.24</v>
      </c>
    </row>
    <row r="5378" spans="1:5" x14ac:dyDescent="0.2">
      <c r="A5378" s="271">
        <v>37743</v>
      </c>
      <c r="B5378" s="271" t="s">
        <v>290</v>
      </c>
      <c r="C5378" s="272" t="s">
        <v>7204</v>
      </c>
      <c r="D5378" s="271" t="s">
        <v>1977</v>
      </c>
      <c r="E5378" s="273">
        <v>251463.67</v>
      </c>
    </row>
    <row r="5379" spans="1:5" x14ac:dyDescent="0.2">
      <c r="A5379" s="271">
        <v>37744</v>
      </c>
      <c r="B5379" s="271" t="s">
        <v>290</v>
      </c>
      <c r="C5379" s="272" t="s">
        <v>7205</v>
      </c>
      <c r="D5379" s="271" t="s">
        <v>1977</v>
      </c>
      <c r="E5379" s="273">
        <v>295673.96999999997</v>
      </c>
    </row>
    <row r="5380" spans="1:5" x14ac:dyDescent="0.2">
      <c r="A5380" s="271">
        <v>37741</v>
      </c>
      <c r="B5380" s="271" t="s">
        <v>290</v>
      </c>
      <c r="C5380" s="272" t="s">
        <v>7206</v>
      </c>
      <c r="D5380" s="271" t="s">
        <v>1977</v>
      </c>
      <c r="E5380" s="273">
        <v>228654.54</v>
      </c>
    </row>
    <row r="5381" spans="1:5" x14ac:dyDescent="0.2">
      <c r="A5381" s="271">
        <v>39396</v>
      </c>
      <c r="B5381" s="271" t="s">
        <v>290</v>
      </c>
      <c r="C5381" s="272" t="s">
        <v>7207</v>
      </c>
      <c r="D5381" s="271" t="s">
        <v>1977</v>
      </c>
      <c r="E5381" s="273"/>
    </row>
    <row r="5382" spans="1:5" x14ac:dyDescent="0.2">
      <c r="A5382" s="271">
        <v>39392</v>
      </c>
      <c r="B5382" s="271" t="s">
        <v>290</v>
      </c>
      <c r="C5382" s="272" t="s">
        <v>7208</v>
      </c>
      <c r="D5382" s="271" t="s">
        <v>1977</v>
      </c>
      <c r="E5382" s="273"/>
    </row>
    <row r="5383" spans="1:5" x14ac:dyDescent="0.2">
      <c r="A5383" s="271">
        <v>39393</v>
      </c>
      <c r="B5383" s="271" t="s">
        <v>290</v>
      </c>
      <c r="C5383" s="272" t="s">
        <v>7209</v>
      </c>
      <c r="D5383" s="271" t="s">
        <v>1977</v>
      </c>
      <c r="E5383" s="273"/>
    </row>
    <row r="5384" spans="1:5" x14ac:dyDescent="0.2">
      <c r="A5384" s="271">
        <v>39394</v>
      </c>
      <c r="B5384" s="271" t="s">
        <v>290</v>
      </c>
      <c r="C5384" s="272" t="s">
        <v>7210</v>
      </c>
      <c r="D5384" s="271" t="s">
        <v>1977</v>
      </c>
      <c r="E5384" s="273"/>
    </row>
    <row r="5385" spans="1:5" x14ac:dyDescent="0.2">
      <c r="A5385" s="271">
        <v>39395</v>
      </c>
      <c r="B5385" s="271" t="s">
        <v>290</v>
      </c>
      <c r="C5385" s="272" t="s">
        <v>7211</v>
      </c>
      <c r="D5385" s="271" t="s">
        <v>1977</v>
      </c>
      <c r="E5385" s="273"/>
    </row>
    <row r="5386" spans="1:5" x14ac:dyDescent="0.2">
      <c r="A5386" s="271">
        <v>14618</v>
      </c>
      <c r="B5386" s="271" t="s">
        <v>290</v>
      </c>
      <c r="C5386" s="272" t="s">
        <v>7212</v>
      </c>
      <c r="D5386" s="271" t="s">
        <v>1977</v>
      </c>
      <c r="E5386" s="273"/>
    </row>
    <row r="5387" spans="1:5" x14ac:dyDescent="0.2">
      <c r="A5387" s="271">
        <v>40269</v>
      </c>
      <c r="B5387" s="271" t="s">
        <v>290</v>
      </c>
      <c r="C5387" s="272" t="s">
        <v>7213</v>
      </c>
      <c r="D5387" s="271" t="s">
        <v>1977</v>
      </c>
      <c r="E5387" s="273"/>
    </row>
    <row r="5388" spans="1:5" x14ac:dyDescent="0.2">
      <c r="A5388" s="271">
        <v>6110</v>
      </c>
      <c r="B5388" s="271" t="s">
        <v>290</v>
      </c>
      <c r="C5388" s="272" t="s">
        <v>7214</v>
      </c>
      <c r="D5388" s="271" t="s">
        <v>1924</v>
      </c>
      <c r="E5388" s="273">
        <v>27</v>
      </c>
    </row>
    <row r="5389" spans="1:5" x14ac:dyDescent="0.2">
      <c r="A5389" s="271">
        <v>40910</v>
      </c>
      <c r="B5389" s="271" t="s">
        <v>290</v>
      </c>
      <c r="C5389" s="272" t="s">
        <v>7215</v>
      </c>
      <c r="D5389" s="271" t="s">
        <v>1959</v>
      </c>
      <c r="E5389" s="273">
        <v>4740.74</v>
      </c>
    </row>
    <row r="5390" spans="1:5" x14ac:dyDescent="0.2">
      <c r="A5390" s="271">
        <v>45255</v>
      </c>
      <c r="B5390" s="271" t="s">
        <v>290</v>
      </c>
      <c r="C5390" s="272" t="s">
        <v>7216</v>
      </c>
      <c r="D5390" s="271" t="s">
        <v>1977</v>
      </c>
      <c r="E5390" s="273">
        <v>36.99</v>
      </c>
    </row>
    <row r="5391" spans="1:5" x14ac:dyDescent="0.2">
      <c r="A5391" s="271">
        <v>6111</v>
      </c>
      <c r="B5391" s="271" t="s">
        <v>290</v>
      </c>
      <c r="C5391" s="272" t="s">
        <v>7217</v>
      </c>
      <c r="D5391" s="271" t="s">
        <v>1924</v>
      </c>
      <c r="E5391" s="273">
        <v>16.59</v>
      </c>
    </row>
    <row r="5392" spans="1:5" x14ac:dyDescent="0.2">
      <c r="A5392" s="271">
        <v>41084</v>
      </c>
      <c r="B5392" s="271" t="s">
        <v>290</v>
      </c>
      <c r="C5392" s="272" t="s">
        <v>7218</v>
      </c>
      <c r="D5392" s="271" t="s">
        <v>1959</v>
      </c>
      <c r="E5392" s="273">
        <v>2910.74</v>
      </c>
    </row>
    <row r="5393" spans="1:5" x14ac:dyDescent="0.2">
      <c r="A5393" s="271">
        <v>44535</v>
      </c>
      <c r="B5393" s="271" t="s">
        <v>290</v>
      </c>
      <c r="C5393" s="272" t="s">
        <v>7219</v>
      </c>
      <c r="D5393" s="271" t="s">
        <v>1980</v>
      </c>
      <c r="E5393" s="273">
        <v>59.89</v>
      </c>
    </row>
    <row r="5394" spans="1:5" x14ac:dyDescent="0.2">
      <c r="A5394" s="271">
        <v>44945</v>
      </c>
      <c r="B5394" s="271" t="s">
        <v>290</v>
      </c>
      <c r="C5394" s="272" t="s">
        <v>7220</v>
      </c>
      <c r="D5394" s="271" t="s">
        <v>1977</v>
      </c>
      <c r="E5394" s="273">
        <v>8.4</v>
      </c>
    </row>
    <row r="5395" spans="1:5" x14ac:dyDescent="0.2">
      <c r="A5395" s="271">
        <v>38637</v>
      </c>
      <c r="B5395" s="271" t="s">
        <v>290</v>
      </c>
      <c r="C5395" s="272" t="s">
        <v>7221</v>
      </c>
      <c r="D5395" s="271" t="s">
        <v>1977</v>
      </c>
      <c r="E5395" s="273">
        <v>274.61</v>
      </c>
    </row>
    <row r="5396" spans="1:5" x14ac:dyDescent="0.2">
      <c r="A5396" s="271">
        <v>6150</v>
      </c>
      <c r="B5396" s="271" t="s">
        <v>290</v>
      </c>
      <c r="C5396" s="272" t="s">
        <v>7222</v>
      </c>
      <c r="D5396" s="271" t="s">
        <v>1977</v>
      </c>
      <c r="E5396" s="273">
        <v>277.97000000000003</v>
      </c>
    </row>
    <row r="5397" spans="1:5" x14ac:dyDescent="0.2">
      <c r="A5397" s="271">
        <v>6136</v>
      </c>
      <c r="B5397" s="271" t="s">
        <v>290</v>
      </c>
      <c r="C5397" s="272" t="s">
        <v>7223</v>
      </c>
      <c r="D5397" s="271" t="s">
        <v>1977</v>
      </c>
      <c r="E5397" s="273">
        <v>218.5</v>
      </c>
    </row>
    <row r="5398" spans="1:5" x14ac:dyDescent="0.2">
      <c r="A5398" s="271">
        <v>38638</v>
      </c>
      <c r="B5398" s="271" t="s">
        <v>290</v>
      </c>
      <c r="C5398" s="272" t="s">
        <v>7224</v>
      </c>
      <c r="D5398" s="271" t="s">
        <v>1977</v>
      </c>
      <c r="E5398" s="273">
        <v>231.41</v>
      </c>
    </row>
    <row r="5399" spans="1:5" x14ac:dyDescent="0.2">
      <c r="A5399" s="271">
        <v>20262</v>
      </c>
      <c r="B5399" s="271" t="s">
        <v>290</v>
      </c>
      <c r="C5399" s="272" t="s">
        <v>7225</v>
      </c>
      <c r="D5399" s="271" t="s">
        <v>1977</v>
      </c>
      <c r="E5399" s="273">
        <v>15.38</v>
      </c>
    </row>
    <row r="5400" spans="1:5" x14ac:dyDescent="0.2">
      <c r="A5400" s="271">
        <v>6145</v>
      </c>
      <c r="B5400" s="271" t="s">
        <v>290</v>
      </c>
      <c r="C5400" s="272" t="s">
        <v>7226</v>
      </c>
      <c r="D5400" s="271" t="s">
        <v>1977</v>
      </c>
      <c r="E5400" s="273">
        <v>16.989999999999998</v>
      </c>
    </row>
    <row r="5401" spans="1:5" x14ac:dyDescent="0.2">
      <c r="A5401" s="271">
        <v>6149</v>
      </c>
      <c r="B5401" s="271" t="s">
        <v>290</v>
      </c>
      <c r="C5401" s="272" t="s">
        <v>7227</v>
      </c>
      <c r="D5401" s="271" t="s">
        <v>1977</v>
      </c>
      <c r="E5401" s="273">
        <v>11.23</v>
      </c>
    </row>
    <row r="5402" spans="1:5" x14ac:dyDescent="0.2">
      <c r="A5402" s="271">
        <v>6146</v>
      </c>
      <c r="B5402" s="271" t="s">
        <v>290</v>
      </c>
      <c r="C5402" s="272" t="s">
        <v>7228</v>
      </c>
      <c r="D5402" s="271" t="s">
        <v>1977</v>
      </c>
      <c r="E5402" s="273">
        <v>16.149999999999999</v>
      </c>
    </row>
    <row r="5403" spans="1:5" x14ac:dyDescent="0.2">
      <c r="A5403" s="271">
        <v>44536</v>
      </c>
      <c r="B5403" s="271" t="s">
        <v>290</v>
      </c>
      <c r="C5403" s="272" t="s">
        <v>7229</v>
      </c>
      <c r="D5403" s="271" t="s">
        <v>1982</v>
      </c>
      <c r="E5403" s="273">
        <v>2.5299999999999998</v>
      </c>
    </row>
    <row r="5404" spans="1:5" x14ac:dyDescent="0.2">
      <c r="A5404" s="271">
        <v>39961</v>
      </c>
      <c r="B5404" s="271" t="s">
        <v>290</v>
      </c>
      <c r="C5404" s="272" t="s">
        <v>7230</v>
      </c>
      <c r="D5404" s="271" t="s">
        <v>1977</v>
      </c>
      <c r="E5404" s="273">
        <v>19.899999999999999</v>
      </c>
    </row>
    <row r="5405" spans="1:5" x14ac:dyDescent="0.2">
      <c r="A5405" s="271">
        <v>42433</v>
      </c>
      <c r="B5405" s="271" t="s">
        <v>290</v>
      </c>
      <c r="C5405" s="272" t="s">
        <v>7231</v>
      </c>
      <c r="D5405" s="271" t="s">
        <v>1977</v>
      </c>
      <c r="E5405" s="273"/>
    </row>
    <row r="5406" spans="1:5" x14ac:dyDescent="0.2">
      <c r="A5406" s="271">
        <v>42434</v>
      </c>
      <c r="B5406" s="271" t="s">
        <v>290</v>
      </c>
      <c r="C5406" s="272" t="s">
        <v>7232</v>
      </c>
      <c r="D5406" s="271" t="s">
        <v>1977</v>
      </c>
      <c r="E5406" s="273"/>
    </row>
    <row r="5407" spans="1:5" x14ac:dyDescent="0.2">
      <c r="A5407" s="271">
        <v>42435</v>
      </c>
      <c r="B5407" s="271" t="s">
        <v>290</v>
      </c>
      <c r="C5407" s="272" t="s">
        <v>7233</v>
      </c>
      <c r="D5407" s="271" t="s">
        <v>1977</v>
      </c>
      <c r="E5407" s="273"/>
    </row>
    <row r="5408" spans="1:5" x14ac:dyDescent="0.2">
      <c r="A5408" s="271">
        <v>38061</v>
      </c>
      <c r="B5408" s="271" t="s">
        <v>290</v>
      </c>
      <c r="C5408" s="272" t="s">
        <v>7234</v>
      </c>
      <c r="D5408" s="271" t="s">
        <v>1977</v>
      </c>
      <c r="E5408" s="273">
        <v>45.46</v>
      </c>
    </row>
    <row r="5409" spans="1:5" x14ac:dyDescent="0.2">
      <c r="A5409" s="271">
        <v>20250</v>
      </c>
      <c r="B5409" s="271" t="s">
        <v>290</v>
      </c>
      <c r="C5409" s="272" t="s">
        <v>7235</v>
      </c>
      <c r="D5409" s="271" t="s">
        <v>1982</v>
      </c>
      <c r="E5409" s="273"/>
    </row>
    <row r="5410" spans="1:5" x14ac:dyDescent="0.2">
      <c r="A5410" s="271">
        <v>13388</v>
      </c>
      <c r="B5410" s="271" t="s">
        <v>290</v>
      </c>
      <c r="C5410" s="272" t="s">
        <v>7236</v>
      </c>
      <c r="D5410" s="271" t="s">
        <v>1982</v>
      </c>
      <c r="E5410" s="273">
        <v>138.06</v>
      </c>
    </row>
    <row r="5411" spans="1:5" x14ac:dyDescent="0.2">
      <c r="A5411" s="271">
        <v>39914</v>
      </c>
      <c r="B5411" s="271" t="s">
        <v>290</v>
      </c>
      <c r="C5411" s="272" t="s">
        <v>7237</v>
      </c>
      <c r="D5411" s="271" t="s">
        <v>1982</v>
      </c>
      <c r="E5411" s="273"/>
    </row>
    <row r="5412" spans="1:5" x14ac:dyDescent="0.2">
      <c r="A5412" s="271">
        <v>12732</v>
      </c>
      <c r="B5412" s="271" t="s">
        <v>290</v>
      </c>
      <c r="C5412" s="272" t="s">
        <v>7238</v>
      </c>
      <c r="D5412" s="271" t="s">
        <v>1977</v>
      </c>
      <c r="E5412" s="273"/>
    </row>
    <row r="5413" spans="1:5" x14ac:dyDescent="0.2">
      <c r="A5413" s="271">
        <v>6160</v>
      </c>
      <c r="B5413" s="271" t="s">
        <v>290</v>
      </c>
      <c r="C5413" s="272" t="s">
        <v>7239</v>
      </c>
      <c r="D5413" s="271" t="s">
        <v>1924</v>
      </c>
      <c r="E5413" s="273">
        <v>25.76</v>
      </c>
    </row>
    <row r="5414" spans="1:5" x14ac:dyDescent="0.2">
      <c r="A5414" s="271">
        <v>41087</v>
      </c>
      <c r="B5414" s="271" t="s">
        <v>290</v>
      </c>
      <c r="C5414" s="272" t="s">
        <v>7240</v>
      </c>
      <c r="D5414" s="271" t="s">
        <v>1959</v>
      </c>
      <c r="E5414" s="273">
        <v>4520.22</v>
      </c>
    </row>
    <row r="5415" spans="1:5" x14ac:dyDescent="0.2">
      <c r="A5415" s="271">
        <v>6166</v>
      </c>
      <c r="B5415" s="271" t="s">
        <v>290</v>
      </c>
      <c r="C5415" s="272" t="s">
        <v>7241</v>
      </c>
      <c r="D5415" s="271" t="s">
        <v>1924</v>
      </c>
      <c r="E5415" s="273">
        <v>30.27</v>
      </c>
    </row>
    <row r="5416" spans="1:5" x14ac:dyDescent="0.2">
      <c r="A5416" s="271">
        <v>41088</v>
      </c>
      <c r="B5416" s="271" t="s">
        <v>290</v>
      </c>
      <c r="C5416" s="272" t="s">
        <v>7242</v>
      </c>
      <c r="D5416" s="271" t="s">
        <v>1959</v>
      </c>
      <c r="E5416" s="273">
        <v>5311.83</v>
      </c>
    </row>
    <row r="5417" spans="1:5" x14ac:dyDescent="0.2">
      <c r="A5417" s="271">
        <v>20232</v>
      </c>
      <c r="B5417" s="271" t="s">
        <v>290</v>
      </c>
      <c r="C5417" s="272" t="s">
        <v>7243</v>
      </c>
      <c r="D5417" s="271" t="s">
        <v>2014</v>
      </c>
      <c r="E5417" s="273">
        <v>50.03</v>
      </c>
    </row>
    <row r="5418" spans="1:5" x14ac:dyDescent="0.2">
      <c r="A5418" s="271">
        <v>10856</v>
      </c>
      <c r="B5418" s="271" t="s">
        <v>290</v>
      </c>
      <c r="C5418" s="272" t="s">
        <v>7244</v>
      </c>
      <c r="D5418" s="271" t="s">
        <v>2014</v>
      </c>
      <c r="E5418" s="273"/>
    </row>
    <row r="5419" spans="1:5" x14ac:dyDescent="0.2">
      <c r="A5419" s="271">
        <v>4828</v>
      </c>
      <c r="B5419" s="271" t="s">
        <v>290</v>
      </c>
      <c r="C5419" s="272" t="s">
        <v>7245</v>
      </c>
      <c r="D5419" s="271" t="s">
        <v>2014</v>
      </c>
      <c r="E5419" s="273">
        <v>30.65</v>
      </c>
    </row>
    <row r="5420" spans="1:5" x14ac:dyDescent="0.2">
      <c r="A5420" s="271">
        <v>20249</v>
      </c>
      <c r="B5420" s="271" t="s">
        <v>290</v>
      </c>
      <c r="C5420" s="272" t="s">
        <v>7246</v>
      </c>
      <c r="D5420" s="271" t="s">
        <v>2014</v>
      </c>
      <c r="E5420" s="273">
        <v>16.78</v>
      </c>
    </row>
    <row r="5421" spans="1:5" x14ac:dyDescent="0.2">
      <c r="A5421" s="271">
        <v>11609</v>
      </c>
      <c r="B5421" s="271" t="s">
        <v>290</v>
      </c>
      <c r="C5421" s="272" t="s">
        <v>7247</v>
      </c>
      <c r="D5421" s="271" t="s">
        <v>2092</v>
      </c>
      <c r="E5421" s="273">
        <v>10.6</v>
      </c>
    </row>
    <row r="5422" spans="1:5" x14ac:dyDescent="0.2">
      <c r="A5422" s="271">
        <v>20083</v>
      </c>
      <c r="B5422" s="271" t="s">
        <v>290</v>
      </c>
      <c r="C5422" s="272" t="s">
        <v>7248</v>
      </c>
      <c r="D5422" s="271" t="s">
        <v>1977</v>
      </c>
      <c r="E5422" s="273">
        <v>86.04</v>
      </c>
    </row>
    <row r="5423" spans="1:5" x14ac:dyDescent="0.2">
      <c r="A5423" s="271">
        <v>10691</v>
      </c>
      <c r="B5423" s="271" t="s">
        <v>290</v>
      </c>
      <c r="C5423" s="272" t="s">
        <v>7249</v>
      </c>
      <c r="D5423" s="271" t="s">
        <v>2092</v>
      </c>
      <c r="E5423" s="273">
        <v>58.85</v>
      </c>
    </row>
    <row r="5424" spans="1:5" x14ac:dyDescent="0.2">
      <c r="A5424" s="271">
        <v>12295</v>
      </c>
      <c r="B5424" s="271" t="s">
        <v>290</v>
      </c>
      <c r="C5424" s="272" t="s">
        <v>7250</v>
      </c>
      <c r="D5424" s="271" t="s">
        <v>1977</v>
      </c>
      <c r="E5424" s="273">
        <v>2.99</v>
      </c>
    </row>
    <row r="5425" spans="1:5" x14ac:dyDescent="0.2">
      <c r="A5425" s="271">
        <v>12296</v>
      </c>
      <c r="B5425" s="271" t="s">
        <v>290</v>
      </c>
      <c r="C5425" s="272" t="s">
        <v>7251</v>
      </c>
      <c r="D5425" s="271" t="s">
        <v>1977</v>
      </c>
      <c r="E5425" s="273">
        <v>3.87</v>
      </c>
    </row>
    <row r="5426" spans="1:5" x14ac:dyDescent="0.2">
      <c r="A5426" s="271">
        <v>12294</v>
      </c>
      <c r="B5426" s="271" t="s">
        <v>290</v>
      </c>
      <c r="C5426" s="272" t="s">
        <v>7252</v>
      </c>
      <c r="D5426" s="271" t="s">
        <v>1977</v>
      </c>
      <c r="E5426" s="273">
        <v>9.3000000000000007</v>
      </c>
    </row>
    <row r="5427" spans="1:5" x14ac:dyDescent="0.2">
      <c r="A5427" s="271">
        <v>14543</v>
      </c>
      <c r="B5427" s="271" t="s">
        <v>290</v>
      </c>
      <c r="C5427" s="272" t="s">
        <v>7253</v>
      </c>
      <c r="D5427" s="271" t="s">
        <v>1977</v>
      </c>
      <c r="E5427" s="273">
        <v>6.64</v>
      </c>
    </row>
    <row r="5428" spans="1:5" x14ac:dyDescent="0.2">
      <c r="A5428" s="271">
        <v>13329</v>
      </c>
      <c r="B5428" s="271" t="s">
        <v>290</v>
      </c>
      <c r="C5428" s="272" t="s">
        <v>7254</v>
      </c>
      <c r="D5428" s="271" t="s">
        <v>1977</v>
      </c>
      <c r="E5428" s="273">
        <v>3.9</v>
      </c>
    </row>
    <row r="5429" spans="1:5" x14ac:dyDescent="0.2">
      <c r="A5429" s="271">
        <v>21047</v>
      </c>
      <c r="B5429" s="271" t="s">
        <v>290</v>
      </c>
      <c r="C5429" s="272" t="s">
        <v>7255</v>
      </c>
      <c r="D5429" s="271" t="s">
        <v>1977</v>
      </c>
      <c r="E5429" s="273">
        <v>51.98</v>
      </c>
    </row>
    <row r="5430" spans="1:5" x14ac:dyDescent="0.2">
      <c r="A5430" s="271">
        <v>21042</v>
      </c>
      <c r="B5430" s="271" t="s">
        <v>290</v>
      </c>
      <c r="C5430" s="272" t="s">
        <v>7256</v>
      </c>
      <c r="D5430" s="271" t="s">
        <v>1977</v>
      </c>
      <c r="E5430" s="273">
        <v>40.06</v>
      </c>
    </row>
    <row r="5431" spans="1:5" x14ac:dyDescent="0.2">
      <c r="A5431" s="271">
        <v>21043</v>
      </c>
      <c r="B5431" s="271" t="s">
        <v>290</v>
      </c>
      <c r="C5431" s="272" t="s">
        <v>7257</v>
      </c>
      <c r="D5431" s="271" t="s">
        <v>1977</v>
      </c>
      <c r="E5431" s="273">
        <v>50.61</v>
      </c>
    </row>
    <row r="5432" spans="1:5" x14ac:dyDescent="0.2">
      <c r="A5432" s="271">
        <v>21044</v>
      </c>
      <c r="B5432" s="271" t="s">
        <v>290</v>
      </c>
      <c r="C5432" s="272" t="s">
        <v>7258</v>
      </c>
      <c r="D5432" s="271" t="s">
        <v>1977</v>
      </c>
      <c r="E5432" s="273">
        <v>35.25</v>
      </c>
    </row>
    <row r="5433" spans="1:5" x14ac:dyDescent="0.2">
      <c r="A5433" s="271">
        <v>21045</v>
      </c>
      <c r="B5433" s="271" t="s">
        <v>290</v>
      </c>
      <c r="C5433" s="272" t="s">
        <v>7259</v>
      </c>
      <c r="D5433" s="271" t="s">
        <v>1977</v>
      </c>
      <c r="E5433" s="273">
        <v>48.29</v>
      </c>
    </row>
    <row r="5434" spans="1:5" x14ac:dyDescent="0.2">
      <c r="A5434" s="271">
        <v>21041</v>
      </c>
      <c r="B5434" s="271" t="s">
        <v>290</v>
      </c>
      <c r="C5434" s="272" t="s">
        <v>7260</v>
      </c>
      <c r="D5434" s="271" t="s">
        <v>1977</v>
      </c>
      <c r="E5434" s="273">
        <v>41.64</v>
      </c>
    </row>
    <row r="5435" spans="1:5" x14ac:dyDescent="0.2">
      <c r="A5435" s="271">
        <v>21040</v>
      </c>
      <c r="B5435" s="271" t="s">
        <v>290</v>
      </c>
      <c r="C5435" s="272" t="s">
        <v>7261</v>
      </c>
      <c r="D5435" s="271" t="s">
        <v>1977</v>
      </c>
      <c r="E5435" s="273">
        <v>34.5</v>
      </c>
    </row>
    <row r="5436" spans="1:5" x14ac:dyDescent="0.2">
      <c r="A5436" s="271">
        <v>14149</v>
      </c>
      <c r="B5436" s="271" t="s">
        <v>290</v>
      </c>
      <c r="C5436" s="272" t="s">
        <v>7262</v>
      </c>
      <c r="D5436" s="271" t="s">
        <v>5434</v>
      </c>
      <c r="E5436" s="273"/>
    </row>
    <row r="5437" spans="1:5" x14ac:dyDescent="0.2">
      <c r="A5437" s="271">
        <v>38099</v>
      </c>
      <c r="B5437" s="271" t="s">
        <v>290</v>
      </c>
      <c r="C5437" s="272" t="s">
        <v>7263</v>
      </c>
      <c r="D5437" s="271" t="s">
        <v>1977</v>
      </c>
      <c r="E5437" s="273">
        <v>1.86</v>
      </c>
    </row>
    <row r="5438" spans="1:5" x14ac:dyDescent="0.2">
      <c r="A5438" s="271">
        <v>38100</v>
      </c>
      <c r="B5438" s="271" t="s">
        <v>290</v>
      </c>
      <c r="C5438" s="272" t="s">
        <v>7264</v>
      </c>
      <c r="D5438" s="271" t="s">
        <v>1977</v>
      </c>
      <c r="E5438" s="273">
        <v>3.04</v>
      </c>
    </row>
    <row r="5439" spans="1:5" x14ac:dyDescent="0.2">
      <c r="A5439" s="271">
        <v>7576</v>
      </c>
      <c r="B5439" s="271" t="s">
        <v>290</v>
      </c>
      <c r="C5439" s="272" t="s">
        <v>7265</v>
      </c>
      <c r="D5439" s="271" t="s">
        <v>1977</v>
      </c>
      <c r="E5439" s="273">
        <v>202.53</v>
      </c>
    </row>
    <row r="5440" spans="1:5" x14ac:dyDescent="0.2">
      <c r="A5440" s="271">
        <v>3384</v>
      </c>
      <c r="B5440" s="271" t="s">
        <v>290</v>
      </c>
      <c r="C5440" s="272" t="s">
        <v>7266</v>
      </c>
      <c r="D5440" s="271" t="s">
        <v>1977</v>
      </c>
      <c r="E5440" s="273">
        <v>7.69</v>
      </c>
    </row>
    <row r="5441" spans="1:5" x14ac:dyDescent="0.2">
      <c r="A5441" s="271">
        <v>7572</v>
      </c>
      <c r="B5441" s="271" t="s">
        <v>290</v>
      </c>
      <c r="C5441" s="272" t="s">
        <v>7267</v>
      </c>
      <c r="D5441" s="271" t="s">
        <v>1977</v>
      </c>
      <c r="E5441" s="273">
        <v>7.43</v>
      </c>
    </row>
    <row r="5442" spans="1:5" x14ac:dyDescent="0.2">
      <c r="A5442" s="271">
        <v>3396</v>
      </c>
      <c r="B5442" s="271" t="s">
        <v>290</v>
      </c>
      <c r="C5442" s="272" t="s">
        <v>7268</v>
      </c>
      <c r="D5442" s="271" t="s">
        <v>1977</v>
      </c>
      <c r="E5442" s="273">
        <v>5.0199999999999996</v>
      </c>
    </row>
    <row r="5443" spans="1:5" x14ac:dyDescent="0.2">
      <c r="A5443" s="271">
        <v>45230</v>
      </c>
      <c r="B5443" s="271" t="s">
        <v>290</v>
      </c>
      <c r="C5443" s="272" t="s">
        <v>7269</v>
      </c>
      <c r="D5443" s="271" t="s">
        <v>1977</v>
      </c>
      <c r="E5443" s="273">
        <v>37.090000000000003</v>
      </c>
    </row>
    <row r="5444" spans="1:5" x14ac:dyDescent="0.2">
      <c r="A5444" s="271">
        <v>37590</v>
      </c>
      <c r="B5444" s="271" t="s">
        <v>290</v>
      </c>
      <c r="C5444" s="272" t="s">
        <v>7270</v>
      </c>
      <c r="D5444" s="271" t="s">
        <v>1977</v>
      </c>
      <c r="E5444" s="273"/>
    </row>
    <row r="5445" spans="1:5" x14ac:dyDescent="0.2">
      <c r="A5445" s="271">
        <v>37591</v>
      </c>
      <c r="B5445" s="271" t="s">
        <v>290</v>
      </c>
      <c r="C5445" s="272" t="s">
        <v>7271</v>
      </c>
      <c r="D5445" s="271" t="s">
        <v>1977</v>
      </c>
      <c r="E5445" s="273"/>
    </row>
    <row r="5446" spans="1:5" x14ac:dyDescent="0.2">
      <c r="A5446" s="271">
        <v>12626</v>
      </c>
      <c r="B5446" s="271" t="s">
        <v>290</v>
      </c>
      <c r="C5446" s="272" t="s">
        <v>7272</v>
      </c>
      <c r="D5446" s="271" t="s">
        <v>1977</v>
      </c>
      <c r="E5446" s="273">
        <v>53.43</v>
      </c>
    </row>
    <row r="5447" spans="1:5" x14ac:dyDescent="0.2">
      <c r="A5447" s="271">
        <v>11033</v>
      </c>
      <c r="B5447" s="271" t="s">
        <v>290</v>
      </c>
      <c r="C5447" s="272" t="s">
        <v>7273</v>
      </c>
      <c r="D5447" s="271" t="s">
        <v>1977</v>
      </c>
      <c r="E5447" s="273">
        <v>7.85</v>
      </c>
    </row>
    <row r="5448" spans="1:5" x14ac:dyDescent="0.2">
      <c r="A5448" s="271">
        <v>390</v>
      </c>
      <c r="B5448" s="271" t="s">
        <v>290</v>
      </c>
      <c r="C5448" s="272" t="s">
        <v>7274</v>
      </c>
      <c r="D5448" s="271" t="s">
        <v>1977</v>
      </c>
      <c r="E5448" s="273">
        <v>9.09</v>
      </c>
    </row>
    <row r="5449" spans="1:5" x14ac:dyDescent="0.2">
      <c r="A5449" s="271">
        <v>42436</v>
      </c>
      <c r="B5449" s="271" t="s">
        <v>290</v>
      </c>
      <c r="C5449" s="272" t="s">
        <v>7275</v>
      </c>
      <c r="D5449" s="271" t="s">
        <v>1977</v>
      </c>
      <c r="E5449" s="273"/>
    </row>
    <row r="5450" spans="1:5" x14ac:dyDescent="0.2">
      <c r="A5450" s="271">
        <v>6194</v>
      </c>
      <c r="B5450" s="271" t="s">
        <v>290</v>
      </c>
      <c r="C5450" s="272" t="s">
        <v>7276</v>
      </c>
      <c r="D5450" s="271" t="s">
        <v>2014</v>
      </c>
      <c r="E5450" s="273">
        <v>5.72</v>
      </c>
    </row>
    <row r="5451" spans="1:5" x14ac:dyDescent="0.2">
      <c r="A5451" s="271">
        <v>10567</v>
      </c>
      <c r="B5451" s="271" t="s">
        <v>290</v>
      </c>
      <c r="C5451" s="272" t="s">
        <v>7277</v>
      </c>
      <c r="D5451" s="271" t="s">
        <v>2014</v>
      </c>
      <c r="E5451" s="273">
        <v>9.06</v>
      </c>
    </row>
    <row r="5452" spans="1:5" x14ac:dyDescent="0.2">
      <c r="A5452" s="271">
        <v>6212</v>
      </c>
      <c r="B5452" s="271" t="s">
        <v>290</v>
      </c>
      <c r="C5452" s="272" t="s">
        <v>7278</v>
      </c>
      <c r="D5452" s="271" t="s">
        <v>2014</v>
      </c>
      <c r="E5452" s="273">
        <v>13.3</v>
      </c>
    </row>
    <row r="5453" spans="1:5" x14ac:dyDescent="0.2">
      <c r="A5453" s="271">
        <v>3993</v>
      </c>
      <c r="B5453" s="271" t="s">
        <v>290</v>
      </c>
      <c r="C5453" s="272" t="s">
        <v>7279</v>
      </c>
      <c r="D5453" s="271" t="s">
        <v>2012</v>
      </c>
      <c r="E5453" s="273">
        <v>122.39</v>
      </c>
    </row>
    <row r="5454" spans="1:5" x14ac:dyDescent="0.2">
      <c r="A5454" s="271">
        <v>3990</v>
      </c>
      <c r="B5454" s="271" t="s">
        <v>290</v>
      </c>
      <c r="C5454" s="272" t="s">
        <v>7280</v>
      </c>
      <c r="D5454" s="271" t="s">
        <v>2014</v>
      </c>
      <c r="E5454" s="273">
        <v>23.03</v>
      </c>
    </row>
    <row r="5455" spans="1:5" x14ac:dyDescent="0.2">
      <c r="A5455" s="271">
        <v>3992</v>
      </c>
      <c r="B5455" s="271" t="s">
        <v>290</v>
      </c>
      <c r="C5455" s="272" t="s">
        <v>7281</v>
      </c>
      <c r="D5455" s="271" t="s">
        <v>2014</v>
      </c>
      <c r="E5455" s="273">
        <v>31.09</v>
      </c>
    </row>
    <row r="5456" spans="1:5" x14ac:dyDescent="0.2">
      <c r="A5456" s="271">
        <v>6178</v>
      </c>
      <c r="B5456" s="271" t="s">
        <v>290</v>
      </c>
      <c r="C5456" s="272" t="s">
        <v>7282</v>
      </c>
      <c r="D5456" s="271" t="s">
        <v>2012</v>
      </c>
      <c r="E5456" s="273">
        <v>231.64</v>
      </c>
    </row>
    <row r="5457" spans="1:5" x14ac:dyDescent="0.2">
      <c r="A5457" s="271">
        <v>6180</v>
      </c>
      <c r="B5457" s="271" t="s">
        <v>290</v>
      </c>
      <c r="C5457" s="272" t="s">
        <v>7283</v>
      </c>
      <c r="D5457" s="271" t="s">
        <v>2012</v>
      </c>
      <c r="E5457" s="273">
        <v>250</v>
      </c>
    </row>
    <row r="5458" spans="1:5" x14ac:dyDescent="0.2">
      <c r="A5458" s="271">
        <v>6182</v>
      </c>
      <c r="B5458" s="271" t="s">
        <v>290</v>
      </c>
      <c r="C5458" s="272" t="s">
        <v>7284</v>
      </c>
      <c r="D5458" s="271" t="s">
        <v>2012</v>
      </c>
      <c r="E5458" s="273">
        <v>310.31</v>
      </c>
    </row>
    <row r="5459" spans="1:5" x14ac:dyDescent="0.2">
      <c r="A5459" s="271">
        <v>43614</v>
      </c>
      <c r="B5459" s="271" t="s">
        <v>290</v>
      </c>
      <c r="C5459" s="272" t="s">
        <v>7285</v>
      </c>
      <c r="D5459" s="271" t="s">
        <v>2014</v>
      </c>
      <c r="E5459" s="273">
        <v>15.55</v>
      </c>
    </row>
    <row r="5460" spans="1:5" x14ac:dyDescent="0.2">
      <c r="A5460" s="271">
        <v>6193</v>
      </c>
      <c r="B5460" s="271" t="s">
        <v>290</v>
      </c>
      <c r="C5460" s="272" t="s">
        <v>7286</v>
      </c>
      <c r="D5460" s="271" t="s">
        <v>2014</v>
      </c>
      <c r="E5460" s="273">
        <v>18.93</v>
      </c>
    </row>
    <row r="5461" spans="1:5" x14ac:dyDescent="0.2">
      <c r="A5461" s="271">
        <v>6189</v>
      </c>
      <c r="B5461" s="271" t="s">
        <v>290</v>
      </c>
      <c r="C5461" s="272" t="s">
        <v>7287</v>
      </c>
      <c r="D5461" s="271" t="s">
        <v>2014</v>
      </c>
      <c r="E5461" s="273">
        <v>27.63</v>
      </c>
    </row>
    <row r="5462" spans="1:5" x14ac:dyDescent="0.2">
      <c r="A5462" s="271">
        <v>6214</v>
      </c>
      <c r="B5462" s="271" t="s">
        <v>290</v>
      </c>
      <c r="C5462" s="272" t="s">
        <v>7288</v>
      </c>
      <c r="D5462" s="271" t="s">
        <v>2012</v>
      </c>
      <c r="E5462" s="273">
        <v>145.1</v>
      </c>
    </row>
    <row r="5463" spans="1:5" x14ac:dyDescent="0.2">
      <c r="A5463" s="271">
        <v>36153</v>
      </c>
      <c r="B5463" s="271" t="s">
        <v>290</v>
      </c>
      <c r="C5463" s="272" t="s">
        <v>7289</v>
      </c>
      <c r="D5463" s="271" t="s">
        <v>1977</v>
      </c>
      <c r="E5463" s="273">
        <v>186.63</v>
      </c>
    </row>
    <row r="5464" spans="1:5" x14ac:dyDescent="0.2">
      <c r="A5464" s="271">
        <v>10740</v>
      </c>
      <c r="B5464" s="271" t="s">
        <v>290</v>
      </c>
      <c r="C5464" s="272" t="s">
        <v>7290</v>
      </c>
      <c r="D5464" s="271" t="s">
        <v>1977</v>
      </c>
      <c r="E5464" s="273">
        <v>7448.19</v>
      </c>
    </row>
    <row r="5465" spans="1:5" x14ac:dyDescent="0.2">
      <c r="A5465" s="271">
        <v>13914</v>
      </c>
      <c r="B5465" s="271" t="s">
        <v>290</v>
      </c>
      <c r="C5465" s="272" t="s">
        <v>7291</v>
      </c>
      <c r="D5465" s="271" t="s">
        <v>1977</v>
      </c>
      <c r="E5465" s="273">
        <v>538.9</v>
      </c>
    </row>
    <row r="5466" spans="1:5" x14ac:dyDescent="0.2">
      <c r="A5466" s="271">
        <v>10742</v>
      </c>
      <c r="B5466" s="271" t="s">
        <v>290</v>
      </c>
      <c r="C5466" s="272" t="s">
        <v>7292</v>
      </c>
      <c r="D5466" s="271" t="s">
        <v>1977</v>
      </c>
      <c r="E5466" s="273">
        <v>786</v>
      </c>
    </row>
    <row r="5467" spans="1:5" x14ac:dyDescent="0.2">
      <c r="A5467" s="271">
        <v>45239</v>
      </c>
      <c r="B5467" s="271" t="s">
        <v>290</v>
      </c>
      <c r="C5467" s="272" t="s">
        <v>7293</v>
      </c>
      <c r="D5467" s="271" t="s">
        <v>1977</v>
      </c>
      <c r="E5467" s="273">
        <v>24.19</v>
      </c>
    </row>
    <row r="5468" spans="1:5" x14ac:dyDescent="0.2">
      <c r="A5468" s="271">
        <v>38465</v>
      </c>
      <c r="B5468" s="271" t="s">
        <v>290</v>
      </c>
      <c r="C5468" s="272" t="s">
        <v>7294</v>
      </c>
      <c r="D5468" s="271" t="s">
        <v>1977</v>
      </c>
      <c r="E5468" s="273">
        <v>66.83</v>
      </c>
    </row>
    <row r="5469" spans="1:5" x14ac:dyDescent="0.2">
      <c r="A5469" s="271">
        <v>7543</v>
      </c>
      <c r="B5469" s="271" t="s">
        <v>290</v>
      </c>
      <c r="C5469" s="272" t="s">
        <v>7295</v>
      </c>
      <c r="D5469" s="271" t="s">
        <v>1977</v>
      </c>
      <c r="E5469" s="273">
        <v>5.63</v>
      </c>
    </row>
    <row r="5470" spans="1:5" x14ac:dyDescent="0.2">
      <c r="A5470" s="271">
        <v>43427</v>
      </c>
      <c r="B5470" s="271" t="s">
        <v>290</v>
      </c>
      <c r="C5470" s="272" t="s">
        <v>7296</v>
      </c>
      <c r="D5470" s="271" t="s">
        <v>1977</v>
      </c>
      <c r="E5470" s="273">
        <v>1902.09</v>
      </c>
    </row>
    <row r="5471" spans="1:5" x14ac:dyDescent="0.2">
      <c r="A5471" s="271">
        <v>41613</v>
      </c>
      <c r="B5471" s="271" t="s">
        <v>290</v>
      </c>
      <c r="C5471" s="272" t="s">
        <v>7297</v>
      </c>
      <c r="D5471" s="271" t="s">
        <v>1977</v>
      </c>
      <c r="E5471" s="273">
        <v>122.27</v>
      </c>
    </row>
    <row r="5472" spans="1:5" x14ac:dyDescent="0.2">
      <c r="A5472" s="271">
        <v>41614</v>
      </c>
      <c r="B5472" s="271" t="s">
        <v>290</v>
      </c>
      <c r="C5472" s="272" t="s">
        <v>7298</v>
      </c>
      <c r="D5472" s="271" t="s">
        <v>1977</v>
      </c>
      <c r="E5472" s="273">
        <v>155.79</v>
      </c>
    </row>
    <row r="5473" spans="1:5" x14ac:dyDescent="0.2">
      <c r="A5473" s="271">
        <v>41615</v>
      </c>
      <c r="B5473" s="271" t="s">
        <v>290</v>
      </c>
      <c r="C5473" s="272" t="s">
        <v>7299</v>
      </c>
      <c r="D5473" s="271" t="s">
        <v>1977</v>
      </c>
      <c r="E5473" s="273">
        <v>240.79</v>
      </c>
    </row>
    <row r="5474" spans="1:5" x14ac:dyDescent="0.2">
      <c r="A5474" s="271">
        <v>41616</v>
      </c>
      <c r="B5474" s="271" t="s">
        <v>290</v>
      </c>
      <c r="C5474" s="272" t="s">
        <v>7300</v>
      </c>
      <c r="D5474" s="271" t="s">
        <v>1977</v>
      </c>
      <c r="E5474" s="273">
        <v>359.78</v>
      </c>
    </row>
    <row r="5475" spans="1:5" x14ac:dyDescent="0.2">
      <c r="A5475" s="271">
        <v>41617</v>
      </c>
      <c r="B5475" s="271" t="s">
        <v>290</v>
      </c>
      <c r="C5475" s="272" t="s">
        <v>7301</v>
      </c>
      <c r="D5475" s="271" t="s">
        <v>1977</v>
      </c>
      <c r="E5475" s="273">
        <v>715.37</v>
      </c>
    </row>
    <row r="5476" spans="1:5" x14ac:dyDescent="0.2">
      <c r="A5476" s="271">
        <v>41618</v>
      </c>
      <c r="B5476" s="271" t="s">
        <v>290</v>
      </c>
      <c r="C5476" s="272" t="s">
        <v>7302</v>
      </c>
      <c r="D5476" s="271" t="s">
        <v>1977</v>
      </c>
      <c r="E5476" s="273">
        <v>1316.96</v>
      </c>
    </row>
    <row r="5477" spans="1:5" x14ac:dyDescent="0.2">
      <c r="A5477" s="271">
        <v>43428</v>
      </c>
      <c r="B5477" s="271" t="s">
        <v>290</v>
      </c>
      <c r="C5477" s="272" t="s">
        <v>7303</v>
      </c>
      <c r="D5477" s="271" t="s">
        <v>1977</v>
      </c>
      <c r="E5477" s="273">
        <v>2313.27</v>
      </c>
    </row>
    <row r="5478" spans="1:5" x14ac:dyDescent="0.2">
      <c r="A5478" s="271">
        <v>41619</v>
      </c>
      <c r="B5478" s="271" t="s">
        <v>290</v>
      </c>
      <c r="C5478" s="272" t="s">
        <v>7304</v>
      </c>
      <c r="D5478" s="271" t="s">
        <v>1977</v>
      </c>
      <c r="E5478" s="273">
        <v>149.87</v>
      </c>
    </row>
    <row r="5479" spans="1:5" x14ac:dyDescent="0.2">
      <c r="A5479" s="271">
        <v>41620</v>
      </c>
      <c r="B5479" s="271" t="s">
        <v>290</v>
      </c>
      <c r="C5479" s="272" t="s">
        <v>7305</v>
      </c>
      <c r="D5479" s="271" t="s">
        <v>1977</v>
      </c>
      <c r="E5479" s="273">
        <v>189.32</v>
      </c>
    </row>
    <row r="5480" spans="1:5" x14ac:dyDescent="0.2">
      <c r="A5480" s="271">
        <v>41622</v>
      </c>
      <c r="B5480" s="271" t="s">
        <v>290</v>
      </c>
      <c r="C5480" s="272" t="s">
        <v>7306</v>
      </c>
      <c r="D5480" s="271" t="s">
        <v>1977</v>
      </c>
      <c r="E5480" s="273">
        <v>328.35</v>
      </c>
    </row>
    <row r="5481" spans="1:5" x14ac:dyDescent="0.2">
      <c r="A5481" s="271">
        <v>41623</v>
      </c>
      <c r="B5481" s="271" t="s">
        <v>290</v>
      </c>
      <c r="C5481" s="272" t="s">
        <v>7307</v>
      </c>
      <c r="D5481" s="271" t="s">
        <v>1977</v>
      </c>
      <c r="E5481" s="273">
        <v>504.85</v>
      </c>
    </row>
    <row r="5482" spans="1:5" x14ac:dyDescent="0.2">
      <c r="A5482" s="271">
        <v>41624</v>
      </c>
      <c r="B5482" s="271" t="s">
        <v>290</v>
      </c>
      <c r="C5482" s="272" t="s">
        <v>7308</v>
      </c>
      <c r="D5482" s="271" t="s">
        <v>1977</v>
      </c>
      <c r="E5482" s="273">
        <v>946.6</v>
      </c>
    </row>
    <row r="5483" spans="1:5" x14ac:dyDescent="0.2">
      <c r="A5483" s="271">
        <v>41625</v>
      </c>
      <c r="B5483" s="271" t="s">
        <v>290</v>
      </c>
      <c r="C5483" s="272" t="s">
        <v>7309</v>
      </c>
      <c r="D5483" s="271" t="s">
        <v>1977</v>
      </c>
      <c r="E5483" s="273">
        <v>1456.39</v>
      </c>
    </row>
    <row r="5484" spans="1:5" x14ac:dyDescent="0.2">
      <c r="A5484" s="271">
        <v>39346</v>
      </c>
      <c r="B5484" s="271" t="s">
        <v>290</v>
      </c>
      <c r="C5484" s="272" t="s">
        <v>7310</v>
      </c>
      <c r="D5484" s="271" t="s">
        <v>1977</v>
      </c>
      <c r="E5484" s="273">
        <v>3.48</v>
      </c>
    </row>
    <row r="5485" spans="1:5" x14ac:dyDescent="0.2">
      <c r="A5485" s="271">
        <v>39350</v>
      </c>
      <c r="B5485" s="271" t="s">
        <v>290</v>
      </c>
      <c r="C5485" s="272" t="s">
        <v>7311</v>
      </c>
      <c r="D5485" s="271" t="s">
        <v>1977</v>
      </c>
      <c r="E5485" s="273">
        <v>3.74</v>
      </c>
    </row>
    <row r="5486" spans="1:5" x14ac:dyDescent="0.2">
      <c r="A5486" s="271">
        <v>39351</v>
      </c>
      <c r="B5486" s="271" t="s">
        <v>290</v>
      </c>
      <c r="C5486" s="272" t="s">
        <v>7312</v>
      </c>
      <c r="D5486" s="271" t="s">
        <v>1977</v>
      </c>
      <c r="E5486" s="273">
        <v>4.33</v>
      </c>
    </row>
    <row r="5487" spans="1:5" x14ac:dyDescent="0.2">
      <c r="A5487" s="271">
        <v>39352</v>
      </c>
      <c r="B5487" s="271" t="s">
        <v>290</v>
      </c>
      <c r="C5487" s="272" t="s">
        <v>7313</v>
      </c>
      <c r="D5487" s="271" t="s">
        <v>1977</v>
      </c>
      <c r="E5487" s="273">
        <v>3.48</v>
      </c>
    </row>
    <row r="5488" spans="1:5" x14ac:dyDescent="0.2">
      <c r="A5488" s="271">
        <v>38837</v>
      </c>
      <c r="B5488" s="271" t="s">
        <v>290</v>
      </c>
      <c r="C5488" s="272" t="s">
        <v>7314</v>
      </c>
      <c r="D5488" s="271" t="s">
        <v>1977</v>
      </c>
      <c r="E5488" s="273"/>
    </row>
    <row r="5489" spans="1:5" x14ac:dyDescent="0.2">
      <c r="A5489" s="271">
        <v>38836</v>
      </c>
      <c r="B5489" s="271" t="s">
        <v>290</v>
      </c>
      <c r="C5489" s="272" t="s">
        <v>7315</v>
      </c>
      <c r="D5489" s="271" t="s">
        <v>1977</v>
      </c>
      <c r="E5489" s="273"/>
    </row>
    <row r="5490" spans="1:5" x14ac:dyDescent="0.2">
      <c r="A5490" s="271">
        <v>2666</v>
      </c>
      <c r="B5490" s="271" t="s">
        <v>290</v>
      </c>
      <c r="C5490" s="272" t="s">
        <v>7316</v>
      </c>
      <c r="D5490" s="271" t="s">
        <v>1977</v>
      </c>
      <c r="E5490" s="273">
        <v>7.81</v>
      </c>
    </row>
    <row r="5491" spans="1:5" x14ac:dyDescent="0.2">
      <c r="A5491" s="271">
        <v>2668</v>
      </c>
      <c r="B5491" s="271" t="s">
        <v>290</v>
      </c>
      <c r="C5491" s="272" t="s">
        <v>7317</v>
      </c>
      <c r="D5491" s="271" t="s">
        <v>1977</v>
      </c>
      <c r="E5491" s="273">
        <v>8.92</v>
      </c>
    </row>
    <row r="5492" spans="1:5" x14ac:dyDescent="0.2">
      <c r="A5492" s="271">
        <v>2664</v>
      </c>
      <c r="B5492" s="271" t="s">
        <v>290</v>
      </c>
      <c r="C5492" s="272" t="s">
        <v>7318</v>
      </c>
      <c r="D5492" s="271" t="s">
        <v>1977</v>
      </c>
      <c r="E5492" s="273">
        <v>13.16</v>
      </c>
    </row>
    <row r="5493" spans="1:5" x14ac:dyDescent="0.2">
      <c r="A5493" s="271">
        <v>2662</v>
      </c>
      <c r="B5493" s="271" t="s">
        <v>290</v>
      </c>
      <c r="C5493" s="272" t="s">
        <v>7319</v>
      </c>
      <c r="D5493" s="271" t="s">
        <v>1977</v>
      </c>
      <c r="E5493" s="273">
        <v>16.14</v>
      </c>
    </row>
    <row r="5494" spans="1:5" x14ac:dyDescent="0.2">
      <c r="A5494" s="271">
        <v>20964</v>
      </c>
      <c r="B5494" s="271" t="s">
        <v>290</v>
      </c>
      <c r="C5494" s="272" t="s">
        <v>7320</v>
      </c>
      <c r="D5494" s="271" t="s">
        <v>1977</v>
      </c>
      <c r="E5494" s="273">
        <v>74.19</v>
      </c>
    </row>
    <row r="5495" spans="1:5" x14ac:dyDescent="0.2">
      <c r="A5495" s="271">
        <v>10905</v>
      </c>
      <c r="B5495" s="271" t="s">
        <v>290</v>
      </c>
      <c r="C5495" s="272" t="s">
        <v>7321</v>
      </c>
      <c r="D5495" s="271" t="s">
        <v>1977</v>
      </c>
      <c r="E5495" s="273">
        <v>99.52</v>
      </c>
    </row>
    <row r="5496" spans="1:5" x14ac:dyDescent="0.2">
      <c r="A5496" s="271">
        <v>11289</v>
      </c>
      <c r="B5496" s="271" t="s">
        <v>290</v>
      </c>
      <c r="C5496" s="272" t="s">
        <v>7322</v>
      </c>
      <c r="D5496" s="271" t="s">
        <v>1977</v>
      </c>
      <c r="E5496" s="273"/>
    </row>
    <row r="5497" spans="1:5" x14ac:dyDescent="0.2">
      <c r="A5497" s="271">
        <v>11241</v>
      </c>
      <c r="B5497" s="271" t="s">
        <v>290</v>
      </c>
      <c r="C5497" s="272" t="s">
        <v>7323</v>
      </c>
      <c r="D5497" s="271" t="s">
        <v>1977</v>
      </c>
      <c r="E5497" s="273"/>
    </row>
    <row r="5498" spans="1:5" x14ac:dyDescent="0.2">
      <c r="A5498" s="271">
        <v>11301</v>
      </c>
      <c r="B5498" s="271" t="s">
        <v>290</v>
      </c>
      <c r="C5498" s="272" t="s">
        <v>7324</v>
      </c>
      <c r="D5498" s="271" t="s">
        <v>1977</v>
      </c>
      <c r="E5498" s="273"/>
    </row>
    <row r="5499" spans="1:5" x14ac:dyDescent="0.2">
      <c r="A5499" s="271">
        <v>21090</v>
      </c>
      <c r="B5499" s="271" t="s">
        <v>290</v>
      </c>
      <c r="C5499" s="272" t="s">
        <v>7325</v>
      </c>
      <c r="D5499" s="271" t="s">
        <v>1977</v>
      </c>
      <c r="E5499" s="273"/>
    </row>
    <row r="5500" spans="1:5" x14ac:dyDescent="0.2">
      <c r="A5500" s="271">
        <v>11315</v>
      </c>
      <c r="B5500" s="271" t="s">
        <v>290</v>
      </c>
      <c r="C5500" s="272" t="s">
        <v>7326</v>
      </c>
      <c r="D5500" s="271" t="s">
        <v>1977</v>
      </c>
      <c r="E5500" s="273"/>
    </row>
    <row r="5501" spans="1:5" x14ac:dyDescent="0.2">
      <c r="A5501" s="271">
        <v>21071</v>
      </c>
      <c r="B5501" s="271" t="s">
        <v>290</v>
      </c>
      <c r="C5501" s="272" t="s">
        <v>7327</v>
      </c>
      <c r="D5501" s="271" t="s">
        <v>1977</v>
      </c>
      <c r="E5501" s="273"/>
    </row>
    <row r="5502" spans="1:5" x14ac:dyDescent="0.2">
      <c r="A5502" s="271">
        <v>14112</v>
      </c>
      <c r="B5502" s="271" t="s">
        <v>290</v>
      </c>
      <c r="C5502" s="272" t="s">
        <v>7328</v>
      </c>
      <c r="D5502" s="271" t="s">
        <v>1977</v>
      </c>
      <c r="E5502" s="273"/>
    </row>
    <row r="5503" spans="1:5" x14ac:dyDescent="0.2">
      <c r="A5503" s="271">
        <v>11316</v>
      </c>
      <c r="B5503" s="271" t="s">
        <v>290</v>
      </c>
      <c r="C5503" s="272" t="s">
        <v>7329</v>
      </c>
      <c r="D5503" s="271" t="s">
        <v>1977</v>
      </c>
      <c r="E5503" s="273"/>
    </row>
    <row r="5504" spans="1:5" x14ac:dyDescent="0.2">
      <c r="A5504" s="271">
        <v>6243</v>
      </c>
      <c r="B5504" s="271" t="s">
        <v>290</v>
      </c>
      <c r="C5504" s="272" t="s">
        <v>7330</v>
      </c>
      <c r="D5504" s="271" t="s">
        <v>1977</v>
      </c>
      <c r="E5504" s="273"/>
    </row>
    <row r="5505" spans="1:5" x14ac:dyDescent="0.2">
      <c r="A5505" s="271">
        <v>6240</v>
      </c>
      <c r="B5505" s="271" t="s">
        <v>290</v>
      </c>
      <c r="C5505" s="272" t="s">
        <v>7331</v>
      </c>
      <c r="D5505" s="271" t="s">
        <v>1977</v>
      </c>
      <c r="E5505" s="273"/>
    </row>
    <row r="5506" spans="1:5" x14ac:dyDescent="0.2">
      <c r="A5506" s="271">
        <v>11296</v>
      </c>
      <c r="B5506" s="271" t="s">
        <v>290</v>
      </c>
      <c r="C5506" s="272" t="s">
        <v>7332</v>
      </c>
      <c r="D5506" s="271" t="s">
        <v>1977</v>
      </c>
      <c r="E5506" s="273"/>
    </row>
    <row r="5507" spans="1:5" x14ac:dyDescent="0.2">
      <c r="A5507" s="271">
        <v>11299</v>
      </c>
      <c r="B5507" s="271" t="s">
        <v>290</v>
      </c>
      <c r="C5507" s="272" t="s">
        <v>7333</v>
      </c>
      <c r="D5507" s="271" t="s">
        <v>1977</v>
      </c>
      <c r="E5507" s="273"/>
    </row>
    <row r="5508" spans="1:5" x14ac:dyDescent="0.2">
      <c r="A5508" s="271">
        <v>11688</v>
      </c>
      <c r="B5508" s="271" t="s">
        <v>290</v>
      </c>
      <c r="C5508" s="272" t="s">
        <v>7334</v>
      </c>
      <c r="D5508" s="271" t="s">
        <v>1977</v>
      </c>
      <c r="E5508" s="273">
        <v>568.51</v>
      </c>
    </row>
    <row r="5509" spans="1:5" x14ac:dyDescent="0.2">
      <c r="A5509" s="271">
        <v>37736</v>
      </c>
      <c r="B5509" s="271" t="s">
        <v>290</v>
      </c>
      <c r="C5509" s="272" t="s">
        <v>7335</v>
      </c>
      <c r="D5509" s="271" t="s">
        <v>1977</v>
      </c>
      <c r="E5509" s="273"/>
    </row>
    <row r="5510" spans="1:5" x14ac:dyDescent="0.2">
      <c r="A5510" s="271">
        <v>37739</v>
      </c>
      <c r="B5510" s="271" t="s">
        <v>290</v>
      </c>
      <c r="C5510" s="272" t="s">
        <v>7336</v>
      </c>
      <c r="D5510" s="271" t="s">
        <v>1977</v>
      </c>
      <c r="E5510" s="273"/>
    </row>
    <row r="5511" spans="1:5" x14ac:dyDescent="0.2">
      <c r="A5511" s="271">
        <v>37740</v>
      </c>
      <c r="B5511" s="271" t="s">
        <v>290</v>
      </c>
      <c r="C5511" s="272" t="s">
        <v>7337</v>
      </c>
      <c r="D5511" s="271" t="s">
        <v>1977</v>
      </c>
      <c r="E5511" s="273"/>
    </row>
    <row r="5512" spans="1:5" x14ac:dyDescent="0.2">
      <c r="A5512" s="271">
        <v>37738</v>
      </c>
      <c r="B5512" s="271" t="s">
        <v>290</v>
      </c>
      <c r="C5512" s="272" t="s">
        <v>3357</v>
      </c>
      <c r="D5512" s="271" t="s">
        <v>1977</v>
      </c>
      <c r="E5512" s="273"/>
    </row>
    <row r="5513" spans="1:5" x14ac:dyDescent="0.2">
      <c r="A5513" s="271">
        <v>37737</v>
      </c>
      <c r="B5513" s="271" t="s">
        <v>290</v>
      </c>
      <c r="C5513" s="272" t="s">
        <v>7338</v>
      </c>
      <c r="D5513" s="271" t="s">
        <v>1977</v>
      </c>
      <c r="E5513" s="273"/>
    </row>
    <row r="5514" spans="1:5" x14ac:dyDescent="0.2">
      <c r="A5514" s="271">
        <v>25014</v>
      </c>
      <c r="B5514" s="271" t="s">
        <v>290</v>
      </c>
      <c r="C5514" s="272" t="s">
        <v>7339</v>
      </c>
      <c r="D5514" s="271" t="s">
        <v>1977</v>
      </c>
      <c r="E5514" s="273"/>
    </row>
    <row r="5515" spans="1:5" x14ac:dyDescent="0.2">
      <c r="A5515" s="271">
        <v>25013</v>
      </c>
      <c r="B5515" s="271" t="s">
        <v>290</v>
      </c>
      <c r="C5515" s="272" t="s">
        <v>7340</v>
      </c>
      <c r="D5515" s="271" t="s">
        <v>1977</v>
      </c>
      <c r="E5515" s="273"/>
    </row>
    <row r="5516" spans="1:5" x14ac:dyDescent="0.2">
      <c r="A5516" s="271">
        <v>14405</v>
      </c>
      <c r="B5516" s="271" t="s">
        <v>290</v>
      </c>
      <c r="C5516" s="272" t="s">
        <v>7341</v>
      </c>
      <c r="D5516" s="271" t="s">
        <v>1977</v>
      </c>
      <c r="E5516" s="273"/>
    </row>
    <row r="5517" spans="1:5" x14ac:dyDescent="0.2">
      <c r="A5517" s="271">
        <v>20271</v>
      </c>
      <c r="B5517" s="271" t="s">
        <v>290</v>
      </c>
      <c r="C5517" s="272" t="s">
        <v>7342</v>
      </c>
      <c r="D5517" s="271" t="s">
        <v>1977</v>
      </c>
      <c r="E5517" s="273">
        <v>639.11</v>
      </c>
    </row>
    <row r="5518" spans="1:5" x14ac:dyDescent="0.2">
      <c r="A5518" s="271">
        <v>10423</v>
      </c>
      <c r="B5518" s="271" t="s">
        <v>290</v>
      </c>
      <c r="C5518" s="272" t="s">
        <v>7343</v>
      </c>
      <c r="D5518" s="271" t="s">
        <v>1977</v>
      </c>
      <c r="E5518" s="273">
        <v>469.25</v>
      </c>
    </row>
    <row r="5519" spans="1:5" x14ac:dyDescent="0.2">
      <c r="A5519" s="271">
        <v>36790</v>
      </c>
      <c r="B5519" s="271" t="s">
        <v>290</v>
      </c>
      <c r="C5519" s="272" t="s">
        <v>7344</v>
      </c>
      <c r="D5519" s="271" t="s">
        <v>1977</v>
      </c>
      <c r="E5519" s="273">
        <v>240.9</v>
      </c>
    </row>
    <row r="5520" spans="1:5" x14ac:dyDescent="0.2">
      <c r="A5520" s="271">
        <v>37589</v>
      </c>
      <c r="B5520" s="271" t="s">
        <v>290</v>
      </c>
      <c r="C5520" s="272" t="s">
        <v>7345</v>
      </c>
      <c r="D5520" s="271" t="s">
        <v>1977</v>
      </c>
      <c r="E5520" s="273">
        <v>295.16000000000003</v>
      </c>
    </row>
    <row r="5521" spans="1:5" x14ac:dyDescent="0.2">
      <c r="A5521" s="271">
        <v>11690</v>
      </c>
      <c r="B5521" s="271" t="s">
        <v>290</v>
      </c>
      <c r="C5521" s="272" t="s">
        <v>7346</v>
      </c>
      <c r="D5521" s="271" t="s">
        <v>1977</v>
      </c>
      <c r="E5521" s="273">
        <v>156.80000000000001</v>
      </c>
    </row>
    <row r="5522" spans="1:5" x14ac:dyDescent="0.2">
      <c r="A5522" s="271">
        <v>20234</v>
      </c>
      <c r="B5522" s="271" t="s">
        <v>290</v>
      </c>
      <c r="C5522" s="272" t="s">
        <v>7347</v>
      </c>
      <c r="D5522" s="271" t="s">
        <v>1977</v>
      </c>
      <c r="E5522" s="273">
        <v>198.43</v>
      </c>
    </row>
    <row r="5523" spans="1:5" x14ac:dyDescent="0.2">
      <c r="A5523" s="271">
        <v>44480</v>
      </c>
      <c r="B5523" s="271" t="s">
        <v>290</v>
      </c>
      <c r="C5523" s="272" t="s">
        <v>7348</v>
      </c>
      <c r="D5523" s="271" t="s">
        <v>1980</v>
      </c>
      <c r="E5523" s="273">
        <v>16.649999999999999</v>
      </c>
    </row>
    <row r="5524" spans="1:5" x14ac:dyDescent="0.2">
      <c r="A5524" s="271">
        <v>11457</v>
      </c>
      <c r="B5524" s="271" t="s">
        <v>290</v>
      </c>
      <c r="C5524" s="272" t="s">
        <v>7349</v>
      </c>
      <c r="D5524" s="271" t="s">
        <v>1977</v>
      </c>
      <c r="E5524" s="273">
        <v>44.6</v>
      </c>
    </row>
    <row r="5525" spans="1:5" x14ac:dyDescent="0.2">
      <c r="A5525" s="271">
        <v>44073</v>
      </c>
      <c r="B5525" s="271" t="s">
        <v>290</v>
      </c>
      <c r="C5525" s="272" t="s">
        <v>7350</v>
      </c>
      <c r="D5525" s="271" t="s">
        <v>2014</v>
      </c>
      <c r="E5525" s="273">
        <v>0.72</v>
      </c>
    </row>
    <row r="5526" spans="1:5" x14ac:dyDescent="0.2">
      <c r="A5526" s="271">
        <v>3593</v>
      </c>
      <c r="B5526" s="271" t="s">
        <v>290</v>
      </c>
      <c r="C5526" s="272" t="s">
        <v>7351</v>
      </c>
      <c r="D5526" s="271" t="s">
        <v>1977</v>
      </c>
      <c r="E5526" s="273"/>
    </row>
    <row r="5527" spans="1:5" x14ac:dyDescent="0.2">
      <c r="A5527" s="271">
        <v>3588</v>
      </c>
      <c r="B5527" s="271" t="s">
        <v>290</v>
      </c>
      <c r="C5527" s="272" t="s">
        <v>7352</v>
      </c>
      <c r="D5527" s="271" t="s">
        <v>1977</v>
      </c>
      <c r="E5527" s="273"/>
    </row>
    <row r="5528" spans="1:5" x14ac:dyDescent="0.2">
      <c r="A5528" s="271">
        <v>3587</v>
      </c>
      <c r="B5528" s="271" t="s">
        <v>290</v>
      </c>
      <c r="C5528" s="272" t="s">
        <v>7353</v>
      </c>
      <c r="D5528" s="271" t="s">
        <v>1977</v>
      </c>
      <c r="E5528" s="273"/>
    </row>
    <row r="5529" spans="1:5" x14ac:dyDescent="0.2">
      <c r="A5529" s="271">
        <v>3585</v>
      </c>
      <c r="B5529" s="271" t="s">
        <v>290</v>
      </c>
      <c r="C5529" s="272" t="s">
        <v>7354</v>
      </c>
      <c r="D5529" s="271" t="s">
        <v>1977</v>
      </c>
      <c r="E5529" s="273"/>
    </row>
    <row r="5530" spans="1:5" x14ac:dyDescent="0.2">
      <c r="A5530" s="271">
        <v>3590</v>
      </c>
      <c r="B5530" s="271" t="s">
        <v>290</v>
      </c>
      <c r="C5530" s="272" t="s">
        <v>7355</v>
      </c>
      <c r="D5530" s="271" t="s">
        <v>1977</v>
      </c>
      <c r="E5530" s="273"/>
    </row>
    <row r="5531" spans="1:5" x14ac:dyDescent="0.2">
      <c r="A5531" s="271">
        <v>3589</v>
      </c>
      <c r="B5531" s="271" t="s">
        <v>290</v>
      </c>
      <c r="C5531" s="272" t="s">
        <v>7356</v>
      </c>
      <c r="D5531" s="271" t="s">
        <v>1977</v>
      </c>
      <c r="E5531" s="273"/>
    </row>
    <row r="5532" spans="1:5" x14ac:dyDescent="0.2">
      <c r="A5532" s="271">
        <v>3592</v>
      </c>
      <c r="B5532" s="271" t="s">
        <v>290</v>
      </c>
      <c r="C5532" s="272" t="s">
        <v>7357</v>
      </c>
      <c r="D5532" s="271" t="s">
        <v>1977</v>
      </c>
      <c r="E5532" s="273"/>
    </row>
    <row r="5533" spans="1:5" x14ac:dyDescent="0.2">
      <c r="A5533" s="271">
        <v>3586</v>
      </c>
      <c r="B5533" s="271" t="s">
        <v>290</v>
      </c>
      <c r="C5533" s="272" t="s">
        <v>7358</v>
      </c>
      <c r="D5533" s="271" t="s">
        <v>1977</v>
      </c>
      <c r="E5533" s="273"/>
    </row>
    <row r="5534" spans="1:5" x14ac:dyDescent="0.2">
      <c r="A5534" s="271">
        <v>3591</v>
      </c>
      <c r="B5534" s="271" t="s">
        <v>290</v>
      </c>
      <c r="C5534" s="272" t="s">
        <v>7359</v>
      </c>
      <c r="D5534" s="271" t="s">
        <v>1977</v>
      </c>
      <c r="E5534" s="273"/>
    </row>
    <row r="5535" spans="1:5" x14ac:dyDescent="0.2">
      <c r="A5535" s="271">
        <v>40396</v>
      </c>
      <c r="B5535" s="271" t="s">
        <v>290</v>
      </c>
      <c r="C5535" s="272" t="s">
        <v>7360</v>
      </c>
      <c r="D5535" s="271" t="s">
        <v>1977</v>
      </c>
      <c r="E5535" s="273">
        <v>104.45</v>
      </c>
    </row>
    <row r="5536" spans="1:5" x14ac:dyDescent="0.2">
      <c r="A5536" s="271">
        <v>40395</v>
      </c>
      <c r="B5536" s="271" t="s">
        <v>290</v>
      </c>
      <c r="C5536" s="272" t="s">
        <v>7361</v>
      </c>
      <c r="D5536" s="271" t="s">
        <v>1977</v>
      </c>
      <c r="E5536" s="273">
        <v>80.16</v>
      </c>
    </row>
    <row r="5537" spans="1:5" x14ac:dyDescent="0.2">
      <c r="A5537" s="271">
        <v>40394</v>
      </c>
      <c r="B5537" s="271" t="s">
        <v>290</v>
      </c>
      <c r="C5537" s="272" t="s">
        <v>7362</v>
      </c>
      <c r="D5537" s="271" t="s">
        <v>1977</v>
      </c>
      <c r="E5537" s="273">
        <v>52.19</v>
      </c>
    </row>
    <row r="5538" spans="1:5" x14ac:dyDescent="0.2">
      <c r="A5538" s="271">
        <v>40392</v>
      </c>
      <c r="B5538" s="271" t="s">
        <v>290</v>
      </c>
      <c r="C5538" s="272" t="s">
        <v>7363</v>
      </c>
      <c r="D5538" s="271" t="s">
        <v>1977</v>
      </c>
      <c r="E5538" s="273">
        <v>25.79</v>
      </c>
    </row>
    <row r="5539" spans="1:5" x14ac:dyDescent="0.2">
      <c r="A5539" s="271">
        <v>40398</v>
      </c>
      <c r="B5539" s="271" t="s">
        <v>290</v>
      </c>
      <c r="C5539" s="272" t="s">
        <v>7364</v>
      </c>
      <c r="D5539" s="271" t="s">
        <v>1977</v>
      </c>
      <c r="E5539" s="273">
        <v>335.12</v>
      </c>
    </row>
    <row r="5540" spans="1:5" x14ac:dyDescent="0.2">
      <c r="A5540" s="271">
        <v>40397</v>
      </c>
      <c r="B5540" s="271" t="s">
        <v>290</v>
      </c>
      <c r="C5540" s="272" t="s">
        <v>7365</v>
      </c>
      <c r="D5540" s="271" t="s">
        <v>1977</v>
      </c>
      <c r="E5540" s="273">
        <v>171.62</v>
      </c>
    </row>
    <row r="5541" spans="1:5" x14ac:dyDescent="0.2">
      <c r="A5541" s="271">
        <v>40399</v>
      </c>
      <c r="B5541" s="271" t="s">
        <v>290</v>
      </c>
      <c r="C5541" s="272" t="s">
        <v>7366</v>
      </c>
      <c r="D5541" s="271" t="s">
        <v>1977</v>
      </c>
      <c r="E5541" s="273">
        <v>548.24</v>
      </c>
    </row>
    <row r="5542" spans="1:5" x14ac:dyDescent="0.2">
      <c r="A5542" s="271">
        <v>40393</v>
      </c>
      <c r="B5542" s="271" t="s">
        <v>290</v>
      </c>
      <c r="C5542" s="272" t="s">
        <v>7367</v>
      </c>
      <c r="D5542" s="271" t="s">
        <v>1977</v>
      </c>
      <c r="E5542" s="273">
        <v>33.22</v>
      </c>
    </row>
    <row r="5543" spans="1:5" x14ac:dyDescent="0.2">
      <c r="A5543" s="271">
        <v>44253</v>
      </c>
      <c r="B5543" s="271" t="s">
        <v>290</v>
      </c>
      <c r="C5543" s="272" t="s">
        <v>7368</v>
      </c>
      <c r="D5543" s="271" t="s">
        <v>1977</v>
      </c>
      <c r="E5543" s="273">
        <v>337.02</v>
      </c>
    </row>
    <row r="5544" spans="1:5" x14ac:dyDescent="0.2">
      <c r="A5544" s="271">
        <v>21121</v>
      </c>
      <c r="B5544" s="271" t="s">
        <v>290</v>
      </c>
      <c r="C5544" s="272" t="s">
        <v>7369</v>
      </c>
      <c r="D5544" s="271" t="s">
        <v>1977</v>
      </c>
      <c r="E5544" s="273">
        <v>4.83</v>
      </c>
    </row>
    <row r="5545" spans="1:5" x14ac:dyDescent="0.2">
      <c r="A5545" s="271">
        <v>38010</v>
      </c>
      <c r="B5545" s="271" t="s">
        <v>290</v>
      </c>
      <c r="C5545" s="272" t="s">
        <v>7370</v>
      </c>
      <c r="D5545" s="271" t="s">
        <v>1977</v>
      </c>
      <c r="E5545" s="273">
        <v>6.02</v>
      </c>
    </row>
    <row r="5546" spans="1:5" x14ac:dyDescent="0.2">
      <c r="A5546" s="271">
        <v>38011</v>
      </c>
      <c r="B5546" s="271" t="s">
        <v>290</v>
      </c>
      <c r="C5546" s="272" t="s">
        <v>7371</v>
      </c>
      <c r="D5546" s="271" t="s">
        <v>1977</v>
      </c>
      <c r="E5546" s="273">
        <v>12.06</v>
      </c>
    </row>
    <row r="5547" spans="1:5" x14ac:dyDescent="0.2">
      <c r="A5547" s="271">
        <v>38012</v>
      </c>
      <c r="B5547" s="271" t="s">
        <v>290</v>
      </c>
      <c r="C5547" s="272" t="s">
        <v>7372</v>
      </c>
      <c r="D5547" s="271" t="s">
        <v>1977</v>
      </c>
      <c r="E5547" s="273">
        <v>46</v>
      </c>
    </row>
    <row r="5548" spans="1:5" x14ac:dyDescent="0.2">
      <c r="A5548" s="271">
        <v>38013</v>
      </c>
      <c r="B5548" s="271" t="s">
        <v>290</v>
      </c>
      <c r="C5548" s="272" t="s">
        <v>7373</v>
      </c>
      <c r="D5548" s="271" t="s">
        <v>1977</v>
      </c>
      <c r="E5548" s="273">
        <v>59.1</v>
      </c>
    </row>
    <row r="5549" spans="1:5" x14ac:dyDescent="0.2">
      <c r="A5549" s="271">
        <v>38014</v>
      </c>
      <c r="B5549" s="271" t="s">
        <v>290</v>
      </c>
      <c r="C5549" s="272" t="s">
        <v>7374</v>
      </c>
      <c r="D5549" s="271" t="s">
        <v>1977</v>
      </c>
      <c r="E5549" s="273">
        <v>98.7</v>
      </c>
    </row>
    <row r="5550" spans="1:5" x14ac:dyDescent="0.2">
      <c r="A5550" s="271">
        <v>38015</v>
      </c>
      <c r="B5550" s="271" t="s">
        <v>290</v>
      </c>
      <c r="C5550" s="272" t="s">
        <v>7375</v>
      </c>
      <c r="D5550" s="271" t="s">
        <v>1977</v>
      </c>
      <c r="E5550" s="273">
        <v>232.03</v>
      </c>
    </row>
    <row r="5551" spans="1:5" x14ac:dyDescent="0.2">
      <c r="A5551" s="271">
        <v>38016</v>
      </c>
      <c r="B5551" s="271" t="s">
        <v>290</v>
      </c>
      <c r="C5551" s="272" t="s">
        <v>7376</v>
      </c>
      <c r="D5551" s="271" t="s">
        <v>1977</v>
      </c>
      <c r="E5551" s="273">
        <v>269.83</v>
      </c>
    </row>
    <row r="5552" spans="1:5" x14ac:dyDescent="0.2">
      <c r="A5552" s="271">
        <v>12741</v>
      </c>
      <c r="B5552" s="271" t="s">
        <v>290</v>
      </c>
      <c r="C5552" s="272" t="s">
        <v>7377</v>
      </c>
      <c r="D5552" s="271" t="s">
        <v>1977</v>
      </c>
      <c r="E5552" s="273"/>
    </row>
    <row r="5553" spans="1:5" x14ac:dyDescent="0.2">
      <c r="A5553" s="271">
        <v>12733</v>
      </c>
      <c r="B5553" s="271" t="s">
        <v>290</v>
      </c>
      <c r="C5553" s="272" t="s">
        <v>7378</v>
      </c>
      <c r="D5553" s="271" t="s">
        <v>1977</v>
      </c>
      <c r="E5553" s="273"/>
    </row>
    <row r="5554" spans="1:5" x14ac:dyDescent="0.2">
      <c r="A5554" s="271">
        <v>12734</v>
      </c>
      <c r="B5554" s="271" t="s">
        <v>290</v>
      </c>
      <c r="C5554" s="272" t="s">
        <v>7379</v>
      </c>
      <c r="D5554" s="271" t="s">
        <v>1977</v>
      </c>
      <c r="E5554" s="273"/>
    </row>
    <row r="5555" spans="1:5" x14ac:dyDescent="0.2">
      <c r="A5555" s="271">
        <v>12735</v>
      </c>
      <c r="B5555" s="271" t="s">
        <v>290</v>
      </c>
      <c r="C5555" s="272" t="s">
        <v>7380</v>
      </c>
      <c r="D5555" s="271" t="s">
        <v>1977</v>
      </c>
      <c r="E5555" s="273"/>
    </row>
    <row r="5556" spans="1:5" x14ac:dyDescent="0.2">
      <c r="A5556" s="271">
        <v>12736</v>
      </c>
      <c r="B5556" s="271" t="s">
        <v>290</v>
      </c>
      <c r="C5556" s="272" t="s">
        <v>7381</v>
      </c>
      <c r="D5556" s="271" t="s">
        <v>1977</v>
      </c>
      <c r="E5556" s="273"/>
    </row>
    <row r="5557" spans="1:5" x14ac:dyDescent="0.2">
      <c r="A5557" s="271">
        <v>12737</v>
      </c>
      <c r="B5557" s="271" t="s">
        <v>290</v>
      </c>
      <c r="C5557" s="272" t="s">
        <v>7382</v>
      </c>
      <c r="D5557" s="271" t="s">
        <v>1977</v>
      </c>
      <c r="E5557" s="273"/>
    </row>
    <row r="5558" spans="1:5" x14ac:dyDescent="0.2">
      <c r="A5558" s="271">
        <v>12738</v>
      </c>
      <c r="B5558" s="271" t="s">
        <v>290</v>
      </c>
      <c r="C5558" s="272" t="s">
        <v>7383</v>
      </c>
      <c r="D5558" s="271" t="s">
        <v>1977</v>
      </c>
      <c r="E5558" s="273"/>
    </row>
    <row r="5559" spans="1:5" x14ac:dyDescent="0.2">
      <c r="A5559" s="271">
        <v>12739</v>
      </c>
      <c r="B5559" s="271" t="s">
        <v>290</v>
      </c>
      <c r="C5559" s="272" t="s">
        <v>7384</v>
      </c>
      <c r="D5559" s="271" t="s">
        <v>1977</v>
      </c>
      <c r="E5559" s="273"/>
    </row>
    <row r="5560" spans="1:5" x14ac:dyDescent="0.2">
      <c r="A5560" s="271">
        <v>12740</v>
      </c>
      <c r="B5560" s="271" t="s">
        <v>290</v>
      </c>
      <c r="C5560" s="272" t="s">
        <v>7385</v>
      </c>
      <c r="D5560" s="271" t="s">
        <v>1977</v>
      </c>
      <c r="E5560" s="273"/>
    </row>
    <row r="5561" spans="1:5" x14ac:dyDescent="0.2">
      <c r="A5561" s="271">
        <v>6297</v>
      </c>
      <c r="B5561" s="271" t="s">
        <v>290</v>
      </c>
      <c r="C5561" s="272" t="s">
        <v>7386</v>
      </c>
      <c r="D5561" s="271" t="s">
        <v>1977</v>
      </c>
      <c r="E5561" s="273"/>
    </row>
    <row r="5562" spans="1:5" x14ac:dyDescent="0.2">
      <c r="A5562" s="271">
        <v>6296</v>
      </c>
      <c r="B5562" s="271" t="s">
        <v>290</v>
      </c>
      <c r="C5562" s="272" t="s">
        <v>7387</v>
      </c>
      <c r="D5562" s="271" t="s">
        <v>1977</v>
      </c>
      <c r="E5562" s="273"/>
    </row>
    <row r="5563" spans="1:5" x14ac:dyDescent="0.2">
      <c r="A5563" s="271">
        <v>6323</v>
      </c>
      <c r="B5563" s="271" t="s">
        <v>290</v>
      </c>
      <c r="C5563" s="272" t="s">
        <v>7388</v>
      </c>
      <c r="D5563" s="271" t="s">
        <v>1977</v>
      </c>
      <c r="E5563" s="273"/>
    </row>
    <row r="5564" spans="1:5" x14ac:dyDescent="0.2">
      <c r="A5564" s="271">
        <v>6294</v>
      </c>
      <c r="B5564" s="271" t="s">
        <v>290</v>
      </c>
      <c r="C5564" s="272" t="s">
        <v>7389</v>
      </c>
      <c r="D5564" s="271" t="s">
        <v>1977</v>
      </c>
      <c r="E5564" s="273"/>
    </row>
    <row r="5565" spans="1:5" x14ac:dyDescent="0.2">
      <c r="A5565" s="271">
        <v>6299</v>
      </c>
      <c r="B5565" s="271" t="s">
        <v>290</v>
      </c>
      <c r="C5565" s="272" t="s">
        <v>7390</v>
      </c>
      <c r="D5565" s="271" t="s">
        <v>1977</v>
      </c>
      <c r="E5565" s="273"/>
    </row>
    <row r="5566" spans="1:5" x14ac:dyDescent="0.2">
      <c r="A5566" s="271">
        <v>6298</v>
      </c>
      <c r="B5566" s="271" t="s">
        <v>290</v>
      </c>
      <c r="C5566" s="272" t="s">
        <v>7391</v>
      </c>
      <c r="D5566" s="271" t="s">
        <v>1977</v>
      </c>
      <c r="E5566" s="273"/>
    </row>
    <row r="5567" spans="1:5" x14ac:dyDescent="0.2">
      <c r="A5567" s="271">
        <v>6322</v>
      </c>
      <c r="B5567" s="271" t="s">
        <v>290</v>
      </c>
      <c r="C5567" s="272" t="s">
        <v>7392</v>
      </c>
      <c r="D5567" s="271" t="s">
        <v>1977</v>
      </c>
      <c r="E5567" s="273"/>
    </row>
    <row r="5568" spans="1:5" x14ac:dyDescent="0.2">
      <c r="A5568" s="271">
        <v>6295</v>
      </c>
      <c r="B5568" s="271" t="s">
        <v>290</v>
      </c>
      <c r="C5568" s="272" t="s">
        <v>7393</v>
      </c>
      <c r="D5568" s="271" t="s">
        <v>1977</v>
      </c>
      <c r="E5568" s="273"/>
    </row>
    <row r="5569" spans="1:5" x14ac:dyDescent="0.2">
      <c r="A5569" s="271">
        <v>6300</v>
      </c>
      <c r="B5569" s="271" t="s">
        <v>290</v>
      </c>
      <c r="C5569" s="272" t="s">
        <v>7394</v>
      </c>
      <c r="D5569" s="271" t="s">
        <v>1977</v>
      </c>
      <c r="E5569" s="273"/>
    </row>
    <row r="5570" spans="1:5" x14ac:dyDescent="0.2">
      <c r="A5570" s="271">
        <v>6321</v>
      </c>
      <c r="B5570" s="271" t="s">
        <v>290</v>
      </c>
      <c r="C5570" s="272" t="s">
        <v>7395</v>
      </c>
      <c r="D5570" s="271" t="s">
        <v>1977</v>
      </c>
      <c r="E5570" s="273"/>
    </row>
    <row r="5571" spans="1:5" x14ac:dyDescent="0.2">
      <c r="A5571" s="271">
        <v>6301</v>
      </c>
      <c r="B5571" s="271" t="s">
        <v>290</v>
      </c>
      <c r="C5571" s="272" t="s">
        <v>7396</v>
      </c>
      <c r="D5571" s="271" t="s">
        <v>1977</v>
      </c>
      <c r="E5571" s="273"/>
    </row>
    <row r="5572" spans="1:5" x14ac:dyDescent="0.2">
      <c r="A5572" s="271">
        <v>7105</v>
      </c>
      <c r="B5572" s="271" t="s">
        <v>290</v>
      </c>
      <c r="C5572" s="272" t="s">
        <v>7397</v>
      </c>
      <c r="D5572" s="271" t="s">
        <v>1977</v>
      </c>
      <c r="E5572" s="273">
        <v>53.69</v>
      </c>
    </row>
    <row r="5573" spans="1:5" x14ac:dyDescent="0.2">
      <c r="A5573" s="271">
        <v>20183</v>
      </c>
      <c r="B5573" s="271" t="s">
        <v>290</v>
      </c>
      <c r="C5573" s="272" t="s">
        <v>7398</v>
      </c>
      <c r="D5573" s="271" t="s">
        <v>1977</v>
      </c>
      <c r="E5573" s="273">
        <v>66.150000000000006</v>
      </c>
    </row>
    <row r="5574" spans="1:5" x14ac:dyDescent="0.2">
      <c r="A5574" s="271">
        <v>38448</v>
      </c>
      <c r="B5574" s="271" t="s">
        <v>290</v>
      </c>
      <c r="C5574" s="272" t="s">
        <v>7399</v>
      </c>
      <c r="D5574" s="271" t="s">
        <v>1977</v>
      </c>
      <c r="E5574" s="273">
        <v>300.19</v>
      </c>
    </row>
    <row r="5575" spans="1:5" x14ac:dyDescent="0.2">
      <c r="A5575" s="271">
        <v>20182</v>
      </c>
      <c r="B5575" s="271" t="s">
        <v>290</v>
      </c>
      <c r="C5575" s="272" t="s">
        <v>7400</v>
      </c>
      <c r="D5575" s="271" t="s">
        <v>1977</v>
      </c>
      <c r="E5575" s="273">
        <v>38.46</v>
      </c>
    </row>
    <row r="5576" spans="1:5" x14ac:dyDescent="0.2">
      <c r="A5576" s="271">
        <v>7119</v>
      </c>
      <c r="B5576" s="271" t="s">
        <v>290</v>
      </c>
      <c r="C5576" s="272" t="s">
        <v>7401</v>
      </c>
      <c r="D5576" s="271" t="s">
        <v>1977</v>
      </c>
      <c r="E5576" s="273">
        <v>14.93</v>
      </c>
    </row>
    <row r="5577" spans="1:5" x14ac:dyDescent="0.2">
      <c r="A5577" s="271">
        <v>7126</v>
      </c>
      <c r="B5577" s="271" t="s">
        <v>290</v>
      </c>
      <c r="C5577" s="272" t="s">
        <v>7402</v>
      </c>
      <c r="D5577" s="271" t="s">
        <v>1977</v>
      </c>
      <c r="E5577" s="273">
        <v>30.48</v>
      </c>
    </row>
    <row r="5578" spans="1:5" x14ac:dyDescent="0.2">
      <c r="A5578" s="271">
        <v>7120</v>
      </c>
      <c r="B5578" s="271" t="s">
        <v>290</v>
      </c>
      <c r="C5578" s="272" t="s">
        <v>7403</v>
      </c>
      <c r="D5578" s="271" t="s">
        <v>1977</v>
      </c>
      <c r="E5578" s="273">
        <v>11.46</v>
      </c>
    </row>
    <row r="5579" spans="1:5" x14ac:dyDescent="0.2">
      <c r="A5579" s="271">
        <v>6319</v>
      </c>
      <c r="B5579" s="271" t="s">
        <v>290</v>
      </c>
      <c r="C5579" s="272" t="s">
        <v>7404</v>
      </c>
      <c r="D5579" s="271" t="s">
        <v>1977</v>
      </c>
      <c r="E5579" s="273"/>
    </row>
    <row r="5580" spans="1:5" x14ac:dyDescent="0.2">
      <c r="A5580" s="271">
        <v>6304</v>
      </c>
      <c r="B5580" s="271" t="s">
        <v>290</v>
      </c>
      <c r="C5580" s="272" t="s">
        <v>7405</v>
      </c>
      <c r="D5580" s="271" t="s">
        <v>1977</v>
      </c>
      <c r="E5580" s="273"/>
    </row>
    <row r="5581" spans="1:5" x14ac:dyDescent="0.2">
      <c r="A5581" s="271">
        <v>21116</v>
      </c>
      <c r="B5581" s="271" t="s">
        <v>290</v>
      </c>
      <c r="C5581" s="272" t="s">
        <v>7406</v>
      </c>
      <c r="D5581" s="271" t="s">
        <v>1977</v>
      </c>
      <c r="E5581" s="273"/>
    </row>
    <row r="5582" spans="1:5" x14ac:dyDescent="0.2">
      <c r="A5582" s="271">
        <v>6320</v>
      </c>
      <c r="B5582" s="271" t="s">
        <v>290</v>
      </c>
      <c r="C5582" s="272" t="s">
        <v>7407</v>
      </c>
      <c r="D5582" s="271" t="s">
        <v>1977</v>
      </c>
      <c r="E5582" s="273"/>
    </row>
    <row r="5583" spans="1:5" x14ac:dyDescent="0.2">
      <c r="A5583" s="271">
        <v>6303</v>
      </c>
      <c r="B5583" s="271" t="s">
        <v>290</v>
      </c>
      <c r="C5583" s="272" t="s">
        <v>7408</v>
      </c>
      <c r="D5583" s="271" t="s">
        <v>1977</v>
      </c>
      <c r="E5583" s="273"/>
    </row>
    <row r="5584" spans="1:5" x14ac:dyDescent="0.2">
      <c r="A5584" s="271">
        <v>6308</v>
      </c>
      <c r="B5584" s="271" t="s">
        <v>290</v>
      </c>
      <c r="C5584" s="272" t="s">
        <v>7409</v>
      </c>
      <c r="D5584" s="271" t="s">
        <v>1977</v>
      </c>
      <c r="E5584" s="273"/>
    </row>
    <row r="5585" spans="1:5" x14ac:dyDescent="0.2">
      <c r="A5585" s="271">
        <v>6317</v>
      </c>
      <c r="B5585" s="271" t="s">
        <v>290</v>
      </c>
      <c r="C5585" s="272" t="s">
        <v>7410</v>
      </c>
      <c r="D5585" s="271" t="s">
        <v>1977</v>
      </c>
      <c r="E5585" s="273"/>
    </row>
    <row r="5586" spans="1:5" x14ac:dyDescent="0.2">
      <c r="A5586" s="271">
        <v>6307</v>
      </c>
      <c r="B5586" s="271" t="s">
        <v>290</v>
      </c>
      <c r="C5586" s="272" t="s">
        <v>7411</v>
      </c>
      <c r="D5586" s="271" t="s">
        <v>1977</v>
      </c>
      <c r="E5586" s="273"/>
    </row>
    <row r="5587" spans="1:5" x14ac:dyDescent="0.2">
      <c r="A5587" s="271">
        <v>6309</v>
      </c>
      <c r="B5587" s="271" t="s">
        <v>290</v>
      </c>
      <c r="C5587" s="272" t="s">
        <v>7412</v>
      </c>
      <c r="D5587" s="271" t="s">
        <v>1977</v>
      </c>
      <c r="E5587" s="273"/>
    </row>
    <row r="5588" spans="1:5" x14ac:dyDescent="0.2">
      <c r="A5588" s="271">
        <v>6318</v>
      </c>
      <c r="B5588" s="271" t="s">
        <v>290</v>
      </c>
      <c r="C5588" s="272" t="s">
        <v>7413</v>
      </c>
      <c r="D5588" s="271" t="s">
        <v>1977</v>
      </c>
      <c r="E5588" s="273"/>
    </row>
    <row r="5589" spans="1:5" x14ac:dyDescent="0.2">
      <c r="A5589" s="271">
        <v>6306</v>
      </c>
      <c r="B5589" s="271" t="s">
        <v>290</v>
      </c>
      <c r="C5589" s="272" t="s">
        <v>7414</v>
      </c>
      <c r="D5589" s="271" t="s">
        <v>1977</v>
      </c>
      <c r="E5589" s="273"/>
    </row>
    <row r="5590" spans="1:5" x14ac:dyDescent="0.2">
      <c r="A5590" s="271">
        <v>6305</v>
      </c>
      <c r="B5590" s="271" t="s">
        <v>290</v>
      </c>
      <c r="C5590" s="272" t="s">
        <v>7415</v>
      </c>
      <c r="D5590" s="271" t="s">
        <v>1977</v>
      </c>
      <c r="E5590" s="273"/>
    </row>
    <row r="5591" spans="1:5" x14ac:dyDescent="0.2">
      <c r="A5591" s="271">
        <v>6312</v>
      </c>
      <c r="B5591" s="271" t="s">
        <v>290</v>
      </c>
      <c r="C5591" s="272" t="s">
        <v>7416</v>
      </c>
      <c r="D5591" s="271" t="s">
        <v>1977</v>
      </c>
      <c r="E5591" s="273"/>
    </row>
    <row r="5592" spans="1:5" x14ac:dyDescent="0.2">
      <c r="A5592" s="271">
        <v>6311</v>
      </c>
      <c r="B5592" s="271" t="s">
        <v>290</v>
      </c>
      <c r="C5592" s="272" t="s">
        <v>7417</v>
      </c>
      <c r="D5592" s="271" t="s">
        <v>1977</v>
      </c>
      <c r="E5592" s="273"/>
    </row>
    <row r="5593" spans="1:5" x14ac:dyDescent="0.2">
      <c r="A5593" s="271">
        <v>6310</v>
      </c>
      <c r="B5593" s="271" t="s">
        <v>290</v>
      </c>
      <c r="C5593" s="272" t="s">
        <v>7418</v>
      </c>
      <c r="D5593" s="271" t="s">
        <v>1977</v>
      </c>
      <c r="E5593" s="273"/>
    </row>
    <row r="5594" spans="1:5" x14ac:dyDescent="0.2">
      <c r="A5594" s="271">
        <v>6314</v>
      </c>
      <c r="B5594" s="271" t="s">
        <v>290</v>
      </c>
      <c r="C5594" s="272" t="s">
        <v>7419</v>
      </c>
      <c r="D5594" s="271" t="s">
        <v>1977</v>
      </c>
      <c r="E5594" s="273"/>
    </row>
    <row r="5595" spans="1:5" x14ac:dyDescent="0.2">
      <c r="A5595" s="271">
        <v>6313</v>
      </c>
      <c r="B5595" s="271" t="s">
        <v>290</v>
      </c>
      <c r="C5595" s="272" t="s">
        <v>7420</v>
      </c>
      <c r="D5595" s="271" t="s">
        <v>1977</v>
      </c>
      <c r="E5595" s="273"/>
    </row>
    <row r="5596" spans="1:5" x14ac:dyDescent="0.2">
      <c r="A5596" s="271">
        <v>6302</v>
      </c>
      <c r="B5596" s="271" t="s">
        <v>290</v>
      </c>
      <c r="C5596" s="272" t="s">
        <v>7421</v>
      </c>
      <c r="D5596" s="271" t="s">
        <v>1977</v>
      </c>
      <c r="E5596" s="273"/>
    </row>
    <row r="5597" spans="1:5" x14ac:dyDescent="0.2">
      <c r="A5597" s="271">
        <v>6315</v>
      </c>
      <c r="B5597" s="271" t="s">
        <v>290</v>
      </c>
      <c r="C5597" s="272" t="s">
        <v>7422</v>
      </c>
      <c r="D5597" s="271" t="s">
        <v>1977</v>
      </c>
      <c r="E5597" s="273"/>
    </row>
    <row r="5598" spans="1:5" x14ac:dyDescent="0.2">
      <c r="A5598" s="271">
        <v>6316</v>
      </c>
      <c r="B5598" s="271" t="s">
        <v>290</v>
      </c>
      <c r="C5598" s="272" t="s">
        <v>7423</v>
      </c>
      <c r="D5598" s="271" t="s">
        <v>1977</v>
      </c>
      <c r="E5598" s="273"/>
    </row>
    <row r="5599" spans="1:5" x14ac:dyDescent="0.2">
      <c r="A5599" s="271">
        <v>39324</v>
      </c>
      <c r="B5599" s="271" t="s">
        <v>290</v>
      </c>
      <c r="C5599" s="272" t="s">
        <v>7424</v>
      </c>
      <c r="D5599" s="271" t="s">
        <v>1977</v>
      </c>
      <c r="E5599" s="273">
        <v>6.29</v>
      </c>
    </row>
    <row r="5600" spans="1:5" x14ac:dyDescent="0.2">
      <c r="A5600" s="271">
        <v>39325</v>
      </c>
      <c r="B5600" s="271" t="s">
        <v>290</v>
      </c>
      <c r="C5600" s="272" t="s">
        <v>7425</v>
      </c>
      <c r="D5600" s="271" t="s">
        <v>1977</v>
      </c>
      <c r="E5600" s="273">
        <v>9.48</v>
      </c>
    </row>
    <row r="5601" spans="1:5" x14ac:dyDescent="0.2">
      <c r="A5601" s="271">
        <v>39326</v>
      </c>
      <c r="B5601" s="271" t="s">
        <v>290</v>
      </c>
      <c r="C5601" s="272" t="s">
        <v>7426</v>
      </c>
      <c r="D5601" s="271" t="s">
        <v>1977</v>
      </c>
      <c r="E5601" s="273">
        <v>34.020000000000003</v>
      </c>
    </row>
    <row r="5602" spans="1:5" x14ac:dyDescent="0.2">
      <c r="A5602" s="271">
        <v>39327</v>
      </c>
      <c r="B5602" s="271" t="s">
        <v>290</v>
      </c>
      <c r="C5602" s="272" t="s">
        <v>7427</v>
      </c>
      <c r="D5602" s="271" t="s">
        <v>1977</v>
      </c>
      <c r="E5602" s="273">
        <v>51.33</v>
      </c>
    </row>
    <row r="5603" spans="1:5" x14ac:dyDescent="0.2">
      <c r="A5603" s="271">
        <v>11378</v>
      </c>
      <c r="B5603" s="271" t="s">
        <v>290</v>
      </c>
      <c r="C5603" s="272" t="s">
        <v>7428</v>
      </c>
      <c r="D5603" s="271" t="s">
        <v>1977</v>
      </c>
      <c r="E5603" s="273"/>
    </row>
    <row r="5604" spans="1:5" x14ac:dyDescent="0.2">
      <c r="A5604" s="271">
        <v>11379</v>
      </c>
      <c r="B5604" s="271" t="s">
        <v>290</v>
      </c>
      <c r="C5604" s="272" t="s">
        <v>7429</v>
      </c>
      <c r="D5604" s="271" t="s">
        <v>1977</v>
      </c>
      <c r="E5604" s="273"/>
    </row>
    <row r="5605" spans="1:5" x14ac:dyDescent="0.2">
      <c r="A5605" s="271">
        <v>11493</v>
      </c>
      <c r="B5605" s="271" t="s">
        <v>290</v>
      </c>
      <c r="C5605" s="272" t="s">
        <v>7430</v>
      </c>
      <c r="D5605" s="271" t="s">
        <v>1977</v>
      </c>
      <c r="E5605" s="273"/>
    </row>
    <row r="5606" spans="1:5" x14ac:dyDescent="0.2">
      <c r="A5606" s="271">
        <v>7106</v>
      </c>
      <c r="B5606" s="271" t="s">
        <v>290</v>
      </c>
      <c r="C5606" s="272" t="s">
        <v>7431</v>
      </c>
      <c r="D5606" s="271" t="s">
        <v>1977</v>
      </c>
      <c r="E5606" s="273">
        <v>188.57</v>
      </c>
    </row>
    <row r="5607" spans="1:5" x14ac:dyDescent="0.2">
      <c r="A5607" s="271">
        <v>7104</v>
      </c>
      <c r="B5607" s="271" t="s">
        <v>290</v>
      </c>
      <c r="C5607" s="272" t="s">
        <v>7432</v>
      </c>
      <c r="D5607" s="271" t="s">
        <v>1977</v>
      </c>
      <c r="E5607" s="273">
        <v>5.08</v>
      </c>
    </row>
    <row r="5608" spans="1:5" x14ac:dyDescent="0.2">
      <c r="A5608" s="271">
        <v>7136</v>
      </c>
      <c r="B5608" s="271" t="s">
        <v>290</v>
      </c>
      <c r="C5608" s="272" t="s">
        <v>7433</v>
      </c>
      <c r="D5608" s="271" t="s">
        <v>1977</v>
      </c>
      <c r="E5608" s="273">
        <v>8.85</v>
      </c>
    </row>
    <row r="5609" spans="1:5" x14ac:dyDescent="0.2">
      <c r="A5609" s="271">
        <v>7128</v>
      </c>
      <c r="B5609" s="271" t="s">
        <v>290</v>
      </c>
      <c r="C5609" s="272" t="s">
        <v>7434</v>
      </c>
      <c r="D5609" s="271" t="s">
        <v>1977</v>
      </c>
      <c r="E5609" s="273">
        <v>11.48</v>
      </c>
    </row>
    <row r="5610" spans="1:5" x14ac:dyDescent="0.2">
      <c r="A5610" s="271">
        <v>7108</v>
      </c>
      <c r="B5610" s="271" t="s">
        <v>290</v>
      </c>
      <c r="C5610" s="272" t="s">
        <v>7435</v>
      </c>
      <c r="D5610" s="271" t="s">
        <v>1977</v>
      </c>
      <c r="E5610" s="273">
        <v>11.46</v>
      </c>
    </row>
    <row r="5611" spans="1:5" x14ac:dyDescent="0.2">
      <c r="A5611" s="271">
        <v>7129</v>
      </c>
      <c r="B5611" s="271" t="s">
        <v>290</v>
      </c>
      <c r="C5611" s="272" t="s">
        <v>7436</v>
      </c>
      <c r="D5611" s="271" t="s">
        <v>1977</v>
      </c>
      <c r="E5611" s="273">
        <v>13.48</v>
      </c>
    </row>
    <row r="5612" spans="1:5" x14ac:dyDescent="0.2">
      <c r="A5612" s="271">
        <v>7130</v>
      </c>
      <c r="B5612" s="271" t="s">
        <v>290</v>
      </c>
      <c r="C5612" s="272" t="s">
        <v>7437</v>
      </c>
      <c r="D5612" s="271" t="s">
        <v>1977</v>
      </c>
      <c r="E5612" s="273">
        <v>19.59</v>
      </c>
    </row>
    <row r="5613" spans="1:5" x14ac:dyDescent="0.2">
      <c r="A5613" s="271">
        <v>7131</v>
      </c>
      <c r="B5613" s="271" t="s">
        <v>290</v>
      </c>
      <c r="C5613" s="272" t="s">
        <v>7438</v>
      </c>
      <c r="D5613" s="271" t="s">
        <v>1977</v>
      </c>
      <c r="E5613" s="273">
        <v>23.96</v>
      </c>
    </row>
    <row r="5614" spans="1:5" x14ac:dyDescent="0.2">
      <c r="A5614" s="271">
        <v>7132</v>
      </c>
      <c r="B5614" s="271" t="s">
        <v>290</v>
      </c>
      <c r="C5614" s="272" t="s">
        <v>7439</v>
      </c>
      <c r="D5614" s="271" t="s">
        <v>1977</v>
      </c>
      <c r="E5614" s="273">
        <v>56.41</v>
      </c>
    </row>
    <row r="5615" spans="1:5" x14ac:dyDescent="0.2">
      <c r="A5615" s="271">
        <v>7133</v>
      </c>
      <c r="B5615" s="271" t="s">
        <v>290</v>
      </c>
      <c r="C5615" s="272" t="s">
        <v>7440</v>
      </c>
      <c r="D5615" s="271" t="s">
        <v>1977</v>
      </c>
      <c r="E5615" s="273">
        <v>130.34</v>
      </c>
    </row>
    <row r="5616" spans="1:5" x14ac:dyDescent="0.2">
      <c r="A5616" s="271">
        <v>37422</v>
      </c>
      <c r="B5616" s="271" t="s">
        <v>290</v>
      </c>
      <c r="C5616" s="272" t="s">
        <v>7441</v>
      </c>
      <c r="D5616" s="271" t="s">
        <v>1977</v>
      </c>
      <c r="E5616" s="273"/>
    </row>
    <row r="5617" spans="1:5" x14ac:dyDescent="0.2">
      <c r="A5617" s="271">
        <v>37420</v>
      </c>
      <c r="B5617" s="271" t="s">
        <v>290</v>
      </c>
      <c r="C5617" s="272" t="s">
        <v>7442</v>
      </c>
      <c r="D5617" s="271" t="s">
        <v>1977</v>
      </c>
      <c r="E5617" s="273"/>
    </row>
    <row r="5618" spans="1:5" x14ac:dyDescent="0.2">
      <c r="A5618" s="271">
        <v>37421</v>
      </c>
      <c r="B5618" s="271" t="s">
        <v>290</v>
      </c>
      <c r="C5618" s="272" t="s">
        <v>7443</v>
      </c>
      <c r="D5618" s="271" t="s">
        <v>1977</v>
      </c>
      <c r="E5618" s="273"/>
    </row>
    <row r="5619" spans="1:5" x14ac:dyDescent="0.2">
      <c r="A5619" s="271">
        <v>37443</v>
      </c>
      <c r="B5619" s="271" t="s">
        <v>290</v>
      </c>
      <c r="C5619" s="272" t="s">
        <v>7444</v>
      </c>
      <c r="D5619" s="271" t="s">
        <v>1977</v>
      </c>
      <c r="E5619" s="273"/>
    </row>
    <row r="5620" spans="1:5" x14ac:dyDescent="0.2">
      <c r="A5620" s="271">
        <v>37444</v>
      </c>
      <c r="B5620" s="271" t="s">
        <v>290</v>
      </c>
      <c r="C5620" s="272" t="s">
        <v>7445</v>
      </c>
      <c r="D5620" s="271" t="s">
        <v>1977</v>
      </c>
      <c r="E5620" s="273"/>
    </row>
    <row r="5621" spans="1:5" x14ac:dyDescent="0.2">
      <c r="A5621" s="271">
        <v>37445</v>
      </c>
      <c r="B5621" s="271" t="s">
        <v>290</v>
      </c>
      <c r="C5621" s="272" t="s">
        <v>7446</v>
      </c>
      <c r="D5621" s="271" t="s">
        <v>1977</v>
      </c>
      <c r="E5621" s="273"/>
    </row>
    <row r="5622" spans="1:5" x14ac:dyDescent="0.2">
      <c r="A5622" s="271">
        <v>37446</v>
      </c>
      <c r="B5622" s="271" t="s">
        <v>290</v>
      </c>
      <c r="C5622" s="272" t="s">
        <v>7447</v>
      </c>
      <c r="D5622" s="271" t="s">
        <v>1977</v>
      </c>
      <c r="E5622" s="273"/>
    </row>
    <row r="5623" spans="1:5" x14ac:dyDescent="0.2">
      <c r="A5623" s="271">
        <v>37447</v>
      </c>
      <c r="B5623" s="271" t="s">
        <v>290</v>
      </c>
      <c r="C5623" s="272" t="s">
        <v>7448</v>
      </c>
      <c r="D5623" s="271" t="s">
        <v>1977</v>
      </c>
      <c r="E5623" s="273"/>
    </row>
    <row r="5624" spans="1:5" x14ac:dyDescent="0.2">
      <c r="A5624" s="271">
        <v>37448</v>
      </c>
      <c r="B5624" s="271" t="s">
        <v>290</v>
      </c>
      <c r="C5624" s="272" t="s">
        <v>7449</v>
      </c>
      <c r="D5624" s="271" t="s">
        <v>1977</v>
      </c>
      <c r="E5624" s="273"/>
    </row>
    <row r="5625" spans="1:5" x14ac:dyDescent="0.2">
      <c r="A5625" s="271">
        <v>37440</v>
      </c>
      <c r="B5625" s="271" t="s">
        <v>290</v>
      </c>
      <c r="C5625" s="272" t="s">
        <v>7450</v>
      </c>
      <c r="D5625" s="271" t="s">
        <v>1977</v>
      </c>
      <c r="E5625" s="273"/>
    </row>
    <row r="5626" spans="1:5" x14ac:dyDescent="0.2">
      <c r="A5626" s="271">
        <v>37441</v>
      </c>
      <c r="B5626" s="271" t="s">
        <v>290</v>
      </c>
      <c r="C5626" s="272" t="s">
        <v>7451</v>
      </c>
      <c r="D5626" s="271" t="s">
        <v>1977</v>
      </c>
      <c r="E5626" s="273"/>
    </row>
    <row r="5627" spans="1:5" x14ac:dyDescent="0.2">
      <c r="A5627" s="271">
        <v>37442</v>
      </c>
      <c r="B5627" s="271" t="s">
        <v>290</v>
      </c>
      <c r="C5627" s="272" t="s">
        <v>7452</v>
      </c>
      <c r="D5627" s="271" t="s">
        <v>1977</v>
      </c>
      <c r="E5627" s="273"/>
    </row>
    <row r="5628" spans="1:5" x14ac:dyDescent="0.2">
      <c r="A5628" s="271">
        <v>38017</v>
      </c>
      <c r="B5628" s="271" t="s">
        <v>290</v>
      </c>
      <c r="C5628" s="272" t="s">
        <v>7453</v>
      </c>
      <c r="D5628" s="271" t="s">
        <v>1977</v>
      </c>
      <c r="E5628" s="273">
        <v>12.86</v>
      </c>
    </row>
    <row r="5629" spans="1:5" x14ac:dyDescent="0.2">
      <c r="A5629" s="271">
        <v>38018</v>
      </c>
      <c r="B5629" s="271" t="s">
        <v>290</v>
      </c>
      <c r="C5629" s="272" t="s">
        <v>7454</v>
      </c>
      <c r="D5629" s="271" t="s">
        <v>1977</v>
      </c>
      <c r="E5629" s="273">
        <v>14.46</v>
      </c>
    </row>
    <row r="5630" spans="1:5" x14ac:dyDescent="0.2">
      <c r="A5630" s="271">
        <v>39895</v>
      </c>
      <c r="B5630" s="271" t="s">
        <v>290</v>
      </c>
      <c r="C5630" s="272" t="s">
        <v>7455</v>
      </c>
      <c r="D5630" s="271" t="s">
        <v>1977</v>
      </c>
      <c r="E5630" s="273"/>
    </row>
    <row r="5631" spans="1:5" x14ac:dyDescent="0.2">
      <c r="A5631" s="271">
        <v>39896</v>
      </c>
      <c r="B5631" s="271" t="s">
        <v>290</v>
      </c>
      <c r="C5631" s="272" t="s">
        <v>7456</v>
      </c>
      <c r="D5631" s="271" t="s">
        <v>1977</v>
      </c>
      <c r="E5631" s="273"/>
    </row>
    <row r="5632" spans="1:5" x14ac:dyDescent="0.2">
      <c r="A5632" s="271">
        <v>38873</v>
      </c>
      <c r="B5632" s="271" t="s">
        <v>290</v>
      </c>
      <c r="C5632" s="272" t="s">
        <v>7457</v>
      </c>
      <c r="D5632" s="271" t="s">
        <v>1977</v>
      </c>
      <c r="E5632" s="273"/>
    </row>
    <row r="5633" spans="1:5" x14ac:dyDescent="0.2">
      <c r="A5633" s="271">
        <v>38874</v>
      </c>
      <c r="B5633" s="271" t="s">
        <v>290</v>
      </c>
      <c r="C5633" s="272" t="s">
        <v>7458</v>
      </c>
      <c r="D5633" s="271" t="s">
        <v>1977</v>
      </c>
      <c r="E5633" s="273"/>
    </row>
    <row r="5634" spans="1:5" x14ac:dyDescent="0.2">
      <c r="A5634" s="271">
        <v>38875</v>
      </c>
      <c r="B5634" s="271" t="s">
        <v>290</v>
      </c>
      <c r="C5634" s="272" t="s">
        <v>7459</v>
      </c>
      <c r="D5634" s="271" t="s">
        <v>1977</v>
      </c>
      <c r="E5634" s="273"/>
    </row>
    <row r="5635" spans="1:5" x14ac:dyDescent="0.2">
      <c r="A5635" s="271">
        <v>38876</v>
      </c>
      <c r="B5635" s="271" t="s">
        <v>290</v>
      </c>
      <c r="C5635" s="272" t="s">
        <v>7460</v>
      </c>
      <c r="D5635" s="271" t="s">
        <v>1977</v>
      </c>
      <c r="E5635" s="273"/>
    </row>
    <row r="5636" spans="1:5" x14ac:dyDescent="0.2">
      <c r="A5636" s="271">
        <v>39000</v>
      </c>
      <c r="B5636" s="271" t="s">
        <v>290</v>
      </c>
      <c r="C5636" s="272" t="s">
        <v>7461</v>
      </c>
      <c r="D5636" s="271" t="s">
        <v>1977</v>
      </c>
      <c r="E5636" s="273"/>
    </row>
    <row r="5637" spans="1:5" x14ac:dyDescent="0.2">
      <c r="A5637" s="271">
        <v>38674</v>
      </c>
      <c r="B5637" s="271" t="s">
        <v>290</v>
      </c>
      <c r="C5637" s="272" t="s">
        <v>7462</v>
      </c>
      <c r="D5637" s="271" t="s">
        <v>1977</v>
      </c>
      <c r="E5637" s="273">
        <v>43.28</v>
      </c>
    </row>
    <row r="5638" spans="1:5" x14ac:dyDescent="0.2">
      <c r="A5638" s="271">
        <v>38019</v>
      </c>
      <c r="B5638" s="271" t="s">
        <v>290</v>
      </c>
      <c r="C5638" s="272" t="s">
        <v>7463</v>
      </c>
      <c r="D5638" s="271" t="s">
        <v>1977</v>
      </c>
      <c r="E5638" s="273">
        <v>9.16</v>
      </c>
    </row>
    <row r="5639" spans="1:5" x14ac:dyDescent="0.2">
      <c r="A5639" s="271">
        <v>38020</v>
      </c>
      <c r="B5639" s="271" t="s">
        <v>290</v>
      </c>
      <c r="C5639" s="272" t="s">
        <v>7464</v>
      </c>
      <c r="D5639" s="271" t="s">
        <v>1977</v>
      </c>
      <c r="E5639" s="273">
        <v>11.28</v>
      </c>
    </row>
    <row r="5640" spans="1:5" x14ac:dyDescent="0.2">
      <c r="A5640" s="271">
        <v>38454</v>
      </c>
      <c r="B5640" s="271" t="s">
        <v>290</v>
      </c>
      <c r="C5640" s="272" t="s">
        <v>7465</v>
      </c>
      <c r="D5640" s="271" t="s">
        <v>1977</v>
      </c>
      <c r="E5640" s="273"/>
    </row>
    <row r="5641" spans="1:5" x14ac:dyDescent="0.2">
      <c r="A5641" s="271">
        <v>38455</v>
      </c>
      <c r="B5641" s="271" t="s">
        <v>290</v>
      </c>
      <c r="C5641" s="272" t="s">
        <v>7466</v>
      </c>
      <c r="D5641" s="271" t="s">
        <v>1977</v>
      </c>
      <c r="E5641" s="273"/>
    </row>
    <row r="5642" spans="1:5" x14ac:dyDescent="0.2">
      <c r="A5642" s="271">
        <v>38462</v>
      </c>
      <c r="B5642" s="271" t="s">
        <v>290</v>
      </c>
      <c r="C5642" s="272" t="s">
        <v>7467</v>
      </c>
      <c r="D5642" s="271" t="s">
        <v>1977</v>
      </c>
      <c r="E5642" s="273"/>
    </row>
    <row r="5643" spans="1:5" x14ac:dyDescent="0.2">
      <c r="A5643" s="271">
        <v>36362</v>
      </c>
      <c r="B5643" s="271" t="s">
        <v>290</v>
      </c>
      <c r="C5643" s="272" t="s">
        <v>7468</v>
      </c>
      <c r="D5643" s="271" t="s">
        <v>1977</v>
      </c>
      <c r="E5643" s="273"/>
    </row>
    <row r="5644" spans="1:5" x14ac:dyDescent="0.2">
      <c r="A5644" s="271">
        <v>36298</v>
      </c>
      <c r="B5644" s="271" t="s">
        <v>290</v>
      </c>
      <c r="C5644" s="272" t="s">
        <v>7469</v>
      </c>
      <c r="D5644" s="271" t="s">
        <v>1977</v>
      </c>
      <c r="E5644" s="273"/>
    </row>
    <row r="5645" spans="1:5" x14ac:dyDescent="0.2">
      <c r="A5645" s="271">
        <v>38456</v>
      </c>
      <c r="B5645" s="271" t="s">
        <v>290</v>
      </c>
      <c r="C5645" s="272" t="s">
        <v>7470</v>
      </c>
      <c r="D5645" s="271" t="s">
        <v>1977</v>
      </c>
      <c r="E5645" s="273"/>
    </row>
    <row r="5646" spans="1:5" x14ac:dyDescent="0.2">
      <c r="A5646" s="271">
        <v>38457</v>
      </c>
      <c r="B5646" s="271" t="s">
        <v>290</v>
      </c>
      <c r="C5646" s="272" t="s">
        <v>7471</v>
      </c>
      <c r="D5646" s="271" t="s">
        <v>1977</v>
      </c>
      <c r="E5646" s="273"/>
    </row>
    <row r="5647" spans="1:5" x14ac:dyDescent="0.2">
      <c r="A5647" s="271">
        <v>38458</v>
      </c>
      <c r="B5647" s="271" t="s">
        <v>290</v>
      </c>
      <c r="C5647" s="272" t="s">
        <v>7472</v>
      </c>
      <c r="D5647" s="271" t="s">
        <v>1977</v>
      </c>
      <c r="E5647" s="273"/>
    </row>
    <row r="5648" spans="1:5" x14ac:dyDescent="0.2">
      <c r="A5648" s="271">
        <v>38459</v>
      </c>
      <c r="B5648" s="271" t="s">
        <v>290</v>
      </c>
      <c r="C5648" s="272" t="s">
        <v>7473</v>
      </c>
      <c r="D5648" s="271" t="s">
        <v>1977</v>
      </c>
      <c r="E5648" s="273"/>
    </row>
    <row r="5649" spans="1:5" x14ac:dyDescent="0.2">
      <c r="A5649" s="271">
        <v>38460</v>
      </c>
      <c r="B5649" s="271" t="s">
        <v>290</v>
      </c>
      <c r="C5649" s="272" t="s">
        <v>7474</v>
      </c>
      <c r="D5649" s="271" t="s">
        <v>1977</v>
      </c>
      <c r="E5649" s="273"/>
    </row>
    <row r="5650" spans="1:5" x14ac:dyDescent="0.2">
      <c r="A5650" s="271">
        <v>38461</v>
      </c>
      <c r="B5650" s="271" t="s">
        <v>290</v>
      </c>
      <c r="C5650" s="272" t="s">
        <v>7475</v>
      </c>
      <c r="D5650" s="271" t="s">
        <v>1977</v>
      </c>
      <c r="E5650" s="273"/>
    </row>
    <row r="5651" spans="1:5" x14ac:dyDescent="0.2">
      <c r="A5651" s="271">
        <v>7094</v>
      </c>
      <c r="B5651" s="271" t="s">
        <v>290</v>
      </c>
      <c r="C5651" s="272" t="s">
        <v>7476</v>
      </c>
      <c r="D5651" s="271" t="s">
        <v>1977</v>
      </c>
      <c r="E5651" s="273">
        <v>16.59</v>
      </c>
    </row>
    <row r="5652" spans="1:5" x14ac:dyDescent="0.2">
      <c r="A5652" s="271">
        <v>7116</v>
      </c>
      <c r="B5652" s="271" t="s">
        <v>290</v>
      </c>
      <c r="C5652" s="272" t="s">
        <v>7477</v>
      </c>
      <c r="D5652" s="271" t="s">
        <v>1977</v>
      </c>
      <c r="E5652" s="273">
        <v>4.8099999999999996</v>
      </c>
    </row>
    <row r="5653" spans="1:5" x14ac:dyDescent="0.2">
      <c r="A5653" s="271">
        <v>7118</v>
      </c>
      <c r="B5653" s="271" t="s">
        <v>290</v>
      </c>
      <c r="C5653" s="272" t="s">
        <v>7478</v>
      </c>
      <c r="D5653" s="271" t="s">
        <v>1977</v>
      </c>
      <c r="E5653" s="273">
        <v>34.119999999999997</v>
      </c>
    </row>
    <row r="5654" spans="1:5" x14ac:dyDescent="0.2">
      <c r="A5654" s="271">
        <v>7098</v>
      </c>
      <c r="B5654" s="271" t="s">
        <v>290</v>
      </c>
      <c r="C5654" s="272" t="s">
        <v>7479</v>
      </c>
      <c r="D5654" s="271" t="s">
        <v>1977</v>
      </c>
      <c r="E5654" s="273">
        <v>5.07</v>
      </c>
    </row>
    <row r="5655" spans="1:5" x14ac:dyDescent="0.2">
      <c r="A5655" s="271">
        <v>7110</v>
      </c>
      <c r="B5655" s="271" t="s">
        <v>290</v>
      </c>
      <c r="C5655" s="272" t="s">
        <v>7480</v>
      </c>
      <c r="D5655" s="271" t="s">
        <v>1977</v>
      </c>
      <c r="E5655" s="273">
        <v>64.88</v>
      </c>
    </row>
    <row r="5656" spans="1:5" x14ac:dyDescent="0.2">
      <c r="A5656" s="271">
        <v>7123</v>
      </c>
      <c r="B5656" s="271" t="s">
        <v>290</v>
      </c>
      <c r="C5656" s="272" t="s">
        <v>7481</v>
      </c>
      <c r="D5656" s="271" t="s">
        <v>1977</v>
      </c>
      <c r="E5656" s="273">
        <v>6.13</v>
      </c>
    </row>
    <row r="5657" spans="1:5" x14ac:dyDescent="0.2">
      <c r="A5657" s="271">
        <v>7121</v>
      </c>
      <c r="B5657" s="271" t="s">
        <v>290</v>
      </c>
      <c r="C5657" s="272" t="s">
        <v>7482</v>
      </c>
      <c r="D5657" s="271" t="s">
        <v>1977</v>
      </c>
      <c r="E5657" s="273">
        <v>12.13</v>
      </c>
    </row>
    <row r="5658" spans="1:5" x14ac:dyDescent="0.2">
      <c r="A5658" s="271">
        <v>7137</v>
      </c>
      <c r="B5658" s="271" t="s">
        <v>290</v>
      </c>
      <c r="C5658" s="272" t="s">
        <v>7483</v>
      </c>
      <c r="D5658" s="271" t="s">
        <v>1977</v>
      </c>
      <c r="E5658" s="273">
        <v>13.25</v>
      </c>
    </row>
    <row r="5659" spans="1:5" x14ac:dyDescent="0.2">
      <c r="A5659" s="271">
        <v>7122</v>
      </c>
      <c r="B5659" s="271" t="s">
        <v>290</v>
      </c>
      <c r="C5659" s="272" t="s">
        <v>7484</v>
      </c>
      <c r="D5659" s="271" t="s">
        <v>1977</v>
      </c>
      <c r="E5659" s="273">
        <v>14.59</v>
      </c>
    </row>
    <row r="5660" spans="1:5" x14ac:dyDescent="0.2">
      <c r="A5660" s="271">
        <v>7114</v>
      </c>
      <c r="B5660" s="271" t="s">
        <v>290</v>
      </c>
      <c r="C5660" s="272" t="s">
        <v>7485</v>
      </c>
      <c r="D5660" s="271" t="s">
        <v>1977</v>
      </c>
      <c r="E5660" s="273">
        <v>16.97</v>
      </c>
    </row>
    <row r="5661" spans="1:5" x14ac:dyDescent="0.2">
      <c r="A5661" s="271">
        <v>7109</v>
      </c>
      <c r="B5661" s="271" t="s">
        <v>290</v>
      </c>
      <c r="C5661" s="272" t="s">
        <v>7486</v>
      </c>
      <c r="D5661" s="271" t="s">
        <v>1977</v>
      </c>
      <c r="E5661" s="273">
        <v>3.36</v>
      </c>
    </row>
    <row r="5662" spans="1:5" x14ac:dyDescent="0.2">
      <c r="A5662" s="271">
        <v>7135</v>
      </c>
      <c r="B5662" s="271" t="s">
        <v>290</v>
      </c>
      <c r="C5662" s="272" t="s">
        <v>7487</v>
      </c>
      <c r="D5662" s="271" t="s">
        <v>1977</v>
      </c>
      <c r="E5662" s="273">
        <v>6.89</v>
      </c>
    </row>
    <row r="5663" spans="1:5" x14ac:dyDescent="0.2">
      <c r="A5663" s="271">
        <v>37947</v>
      </c>
      <c r="B5663" s="271" t="s">
        <v>290</v>
      </c>
      <c r="C5663" s="272" t="s">
        <v>7488</v>
      </c>
      <c r="D5663" s="271" t="s">
        <v>1977</v>
      </c>
      <c r="E5663" s="273">
        <v>5.6</v>
      </c>
    </row>
    <row r="5664" spans="1:5" x14ac:dyDescent="0.2">
      <c r="A5664" s="271">
        <v>7103</v>
      </c>
      <c r="B5664" s="271" t="s">
        <v>290</v>
      </c>
      <c r="C5664" s="272" t="s">
        <v>7489</v>
      </c>
      <c r="D5664" s="271" t="s">
        <v>1977</v>
      </c>
      <c r="E5664" s="273">
        <v>18.239999999999998</v>
      </c>
    </row>
    <row r="5665" spans="1:5" x14ac:dyDescent="0.2">
      <c r="A5665" s="271">
        <v>40419</v>
      </c>
      <c r="B5665" s="271" t="s">
        <v>290</v>
      </c>
      <c r="C5665" s="272" t="s">
        <v>7490</v>
      </c>
      <c r="D5665" s="271" t="s">
        <v>1977</v>
      </c>
      <c r="E5665" s="273"/>
    </row>
    <row r="5666" spans="1:5" x14ac:dyDescent="0.2">
      <c r="A5666" s="271">
        <v>40420</v>
      </c>
      <c r="B5666" s="271" t="s">
        <v>290</v>
      </c>
      <c r="C5666" s="272" t="s">
        <v>7491</v>
      </c>
      <c r="D5666" s="271" t="s">
        <v>1977</v>
      </c>
      <c r="E5666" s="273"/>
    </row>
    <row r="5667" spans="1:5" x14ac:dyDescent="0.2">
      <c r="A5667" s="271">
        <v>40421</v>
      </c>
      <c r="B5667" s="271" t="s">
        <v>290</v>
      </c>
      <c r="C5667" s="272" t="s">
        <v>7492</v>
      </c>
      <c r="D5667" s="271" t="s">
        <v>1977</v>
      </c>
      <c r="E5667" s="273"/>
    </row>
    <row r="5668" spans="1:5" x14ac:dyDescent="0.2">
      <c r="A5668" s="271">
        <v>38905</v>
      </c>
      <c r="B5668" s="271" t="s">
        <v>290</v>
      </c>
      <c r="C5668" s="272" t="s">
        <v>7493</v>
      </c>
      <c r="D5668" s="271" t="s">
        <v>1977</v>
      </c>
      <c r="E5668" s="273"/>
    </row>
    <row r="5669" spans="1:5" x14ac:dyDescent="0.2">
      <c r="A5669" s="271">
        <v>38907</v>
      </c>
      <c r="B5669" s="271" t="s">
        <v>290</v>
      </c>
      <c r="C5669" s="272" t="s">
        <v>7494</v>
      </c>
      <c r="D5669" s="271" t="s">
        <v>1977</v>
      </c>
      <c r="E5669" s="273"/>
    </row>
    <row r="5670" spans="1:5" x14ac:dyDescent="0.2">
      <c r="A5670" s="271">
        <v>38910</v>
      </c>
      <c r="B5670" s="271" t="s">
        <v>290</v>
      </c>
      <c r="C5670" s="272" t="s">
        <v>7495</v>
      </c>
      <c r="D5670" s="271" t="s">
        <v>1977</v>
      </c>
      <c r="E5670" s="273"/>
    </row>
    <row r="5671" spans="1:5" x14ac:dyDescent="0.2">
      <c r="A5671" s="271">
        <v>11655</v>
      </c>
      <c r="B5671" s="271" t="s">
        <v>290</v>
      </c>
      <c r="C5671" s="272" t="s">
        <v>7496</v>
      </c>
      <c r="D5671" s="271" t="s">
        <v>1977</v>
      </c>
      <c r="E5671" s="273">
        <v>22.25</v>
      </c>
    </row>
    <row r="5672" spans="1:5" x14ac:dyDescent="0.2">
      <c r="A5672" s="271">
        <v>11656</v>
      </c>
      <c r="B5672" s="271" t="s">
        <v>290</v>
      </c>
      <c r="C5672" s="272" t="s">
        <v>7497</v>
      </c>
      <c r="D5672" s="271" t="s">
        <v>1977</v>
      </c>
      <c r="E5672" s="273">
        <v>25.55</v>
      </c>
    </row>
    <row r="5673" spans="1:5" x14ac:dyDescent="0.2">
      <c r="A5673" s="271">
        <v>7091</v>
      </c>
      <c r="B5673" s="271" t="s">
        <v>290</v>
      </c>
      <c r="C5673" s="272" t="s">
        <v>7498</v>
      </c>
      <c r="D5673" s="271" t="s">
        <v>1977</v>
      </c>
      <c r="E5673" s="273">
        <v>20.93</v>
      </c>
    </row>
    <row r="5674" spans="1:5" x14ac:dyDescent="0.2">
      <c r="A5674" s="271">
        <v>37948</v>
      </c>
      <c r="B5674" s="271" t="s">
        <v>290</v>
      </c>
      <c r="C5674" s="272" t="s">
        <v>7499</v>
      </c>
      <c r="D5674" s="271" t="s">
        <v>1977</v>
      </c>
      <c r="E5674" s="273">
        <v>4.8499999999999996</v>
      </c>
    </row>
    <row r="5675" spans="1:5" x14ac:dyDescent="0.2">
      <c r="A5675" s="271">
        <v>7097</v>
      </c>
      <c r="B5675" s="271" t="s">
        <v>290</v>
      </c>
      <c r="C5675" s="272" t="s">
        <v>7500</v>
      </c>
      <c r="D5675" s="271" t="s">
        <v>1977</v>
      </c>
      <c r="E5675" s="273">
        <v>9.83</v>
      </c>
    </row>
    <row r="5676" spans="1:5" x14ac:dyDescent="0.2">
      <c r="A5676" s="271">
        <v>11658</v>
      </c>
      <c r="B5676" s="271" t="s">
        <v>290</v>
      </c>
      <c r="C5676" s="272" t="s">
        <v>7501</v>
      </c>
      <c r="D5676" s="271" t="s">
        <v>1977</v>
      </c>
      <c r="E5676" s="273">
        <v>21.73</v>
      </c>
    </row>
    <row r="5677" spans="1:5" x14ac:dyDescent="0.2">
      <c r="A5677" s="271">
        <v>7146</v>
      </c>
      <c r="B5677" s="271" t="s">
        <v>290</v>
      </c>
      <c r="C5677" s="272" t="s">
        <v>7502</v>
      </c>
      <c r="D5677" s="271" t="s">
        <v>1977</v>
      </c>
      <c r="E5677" s="273">
        <v>222.05</v>
      </c>
    </row>
    <row r="5678" spans="1:5" x14ac:dyDescent="0.2">
      <c r="A5678" s="271">
        <v>7138</v>
      </c>
      <c r="B5678" s="271" t="s">
        <v>290</v>
      </c>
      <c r="C5678" s="272" t="s">
        <v>7503</v>
      </c>
      <c r="D5678" s="271" t="s">
        <v>1977</v>
      </c>
      <c r="E5678" s="273">
        <v>1.41</v>
      </c>
    </row>
    <row r="5679" spans="1:5" x14ac:dyDescent="0.2">
      <c r="A5679" s="271">
        <v>7139</v>
      </c>
      <c r="B5679" s="271" t="s">
        <v>290</v>
      </c>
      <c r="C5679" s="272" t="s">
        <v>7504</v>
      </c>
      <c r="D5679" s="271" t="s">
        <v>1977</v>
      </c>
      <c r="E5679" s="273">
        <v>1.59</v>
      </c>
    </row>
    <row r="5680" spans="1:5" x14ac:dyDescent="0.2">
      <c r="A5680" s="271">
        <v>7140</v>
      </c>
      <c r="B5680" s="271" t="s">
        <v>290</v>
      </c>
      <c r="C5680" s="272" t="s">
        <v>7505</v>
      </c>
      <c r="D5680" s="271" t="s">
        <v>1977</v>
      </c>
      <c r="E5680" s="273">
        <v>5</v>
      </c>
    </row>
    <row r="5681" spans="1:5" x14ac:dyDescent="0.2">
      <c r="A5681" s="271">
        <v>7141</v>
      </c>
      <c r="B5681" s="271" t="s">
        <v>290</v>
      </c>
      <c r="C5681" s="272" t="s">
        <v>7506</v>
      </c>
      <c r="D5681" s="271" t="s">
        <v>1977</v>
      </c>
      <c r="E5681" s="273">
        <v>12.22</v>
      </c>
    </row>
    <row r="5682" spans="1:5" x14ac:dyDescent="0.2">
      <c r="A5682" s="271">
        <v>7143</v>
      </c>
      <c r="B5682" s="271" t="s">
        <v>290</v>
      </c>
      <c r="C5682" s="272" t="s">
        <v>7507</v>
      </c>
      <c r="D5682" s="271" t="s">
        <v>1977</v>
      </c>
      <c r="E5682" s="273">
        <v>41</v>
      </c>
    </row>
    <row r="5683" spans="1:5" x14ac:dyDescent="0.2">
      <c r="A5683" s="271">
        <v>7144</v>
      </c>
      <c r="B5683" s="271" t="s">
        <v>290</v>
      </c>
      <c r="C5683" s="272" t="s">
        <v>7508</v>
      </c>
      <c r="D5683" s="271" t="s">
        <v>1977</v>
      </c>
      <c r="E5683" s="273">
        <v>76.05</v>
      </c>
    </row>
    <row r="5684" spans="1:5" x14ac:dyDescent="0.2">
      <c r="A5684" s="271">
        <v>7145</v>
      </c>
      <c r="B5684" s="271" t="s">
        <v>290</v>
      </c>
      <c r="C5684" s="272" t="s">
        <v>7509</v>
      </c>
      <c r="D5684" s="271" t="s">
        <v>1977</v>
      </c>
      <c r="E5684" s="273">
        <v>103.41</v>
      </c>
    </row>
    <row r="5685" spans="1:5" x14ac:dyDescent="0.2">
      <c r="A5685" s="271">
        <v>7142</v>
      </c>
      <c r="B5685" s="271" t="s">
        <v>290</v>
      </c>
      <c r="C5685" s="272" t="s">
        <v>7510</v>
      </c>
      <c r="D5685" s="271" t="s">
        <v>1977</v>
      </c>
      <c r="E5685" s="273">
        <v>12.77</v>
      </c>
    </row>
    <row r="5686" spans="1:5" x14ac:dyDescent="0.2">
      <c r="A5686" s="271">
        <v>39322</v>
      </c>
      <c r="B5686" s="271" t="s">
        <v>290</v>
      </c>
      <c r="C5686" s="272" t="s">
        <v>7511</v>
      </c>
      <c r="D5686" s="271" t="s">
        <v>1977</v>
      </c>
      <c r="E5686" s="273"/>
    </row>
    <row r="5687" spans="1:5" x14ac:dyDescent="0.2">
      <c r="A5687" s="271">
        <v>39289</v>
      </c>
      <c r="B5687" s="271" t="s">
        <v>290</v>
      </c>
      <c r="C5687" s="272" t="s">
        <v>7512</v>
      </c>
      <c r="D5687" s="271" t="s">
        <v>1977</v>
      </c>
      <c r="E5687" s="273"/>
    </row>
    <row r="5688" spans="1:5" x14ac:dyDescent="0.2">
      <c r="A5688" s="271">
        <v>39290</v>
      </c>
      <c r="B5688" s="271" t="s">
        <v>290</v>
      </c>
      <c r="C5688" s="272" t="s">
        <v>7513</v>
      </c>
      <c r="D5688" s="271" t="s">
        <v>1977</v>
      </c>
      <c r="E5688" s="273"/>
    </row>
    <row r="5689" spans="1:5" x14ac:dyDescent="0.2">
      <c r="A5689" s="271">
        <v>39291</v>
      </c>
      <c r="B5689" s="271" t="s">
        <v>290</v>
      </c>
      <c r="C5689" s="272" t="s">
        <v>7514</v>
      </c>
      <c r="D5689" s="271" t="s">
        <v>1977</v>
      </c>
      <c r="E5689" s="273"/>
    </row>
    <row r="5690" spans="1:5" x14ac:dyDescent="0.2">
      <c r="A5690" s="271">
        <v>41892</v>
      </c>
      <c r="B5690" s="271" t="s">
        <v>290</v>
      </c>
      <c r="C5690" s="272" t="s">
        <v>7515</v>
      </c>
      <c r="D5690" s="271" t="s">
        <v>1977</v>
      </c>
      <c r="E5690" s="273"/>
    </row>
    <row r="5691" spans="1:5" x14ac:dyDescent="0.2">
      <c r="A5691" s="271">
        <v>7048</v>
      </c>
      <c r="B5691" s="271" t="s">
        <v>290</v>
      </c>
      <c r="C5691" s="272" t="s">
        <v>7516</v>
      </c>
      <c r="D5691" s="271" t="s">
        <v>1977</v>
      </c>
      <c r="E5691" s="273"/>
    </row>
    <row r="5692" spans="1:5" x14ac:dyDescent="0.2">
      <c r="A5692" s="271">
        <v>7088</v>
      </c>
      <c r="B5692" s="271" t="s">
        <v>290</v>
      </c>
      <c r="C5692" s="272" t="s">
        <v>7517</v>
      </c>
      <c r="D5692" s="271" t="s">
        <v>1977</v>
      </c>
      <c r="E5692" s="273"/>
    </row>
    <row r="5693" spans="1:5" x14ac:dyDescent="0.2">
      <c r="A5693" s="271">
        <v>7070</v>
      </c>
      <c r="B5693" s="271" t="s">
        <v>290</v>
      </c>
      <c r="C5693" s="272" t="s">
        <v>7518</v>
      </c>
      <c r="D5693" s="271" t="s">
        <v>1977</v>
      </c>
      <c r="E5693" s="273">
        <v>269.26</v>
      </c>
    </row>
    <row r="5694" spans="1:5" x14ac:dyDescent="0.2">
      <c r="A5694" s="271">
        <v>20179</v>
      </c>
      <c r="B5694" s="271" t="s">
        <v>290</v>
      </c>
      <c r="C5694" s="272" t="s">
        <v>7519</v>
      </c>
      <c r="D5694" s="271" t="s">
        <v>1977</v>
      </c>
      <c r="E5694" s="273">
        <v>57.27</v>
      </c>
    </row>
    <row r="5695" spans="1:5" x14ac:dyDescent="0.2">
      <c r="A5695" s="271">
        <v>20178</v>
      </c>
      <c r="B5695" s="271" t="s">
        <v>290</v>
      </c>
      <c r="C5695" s="272" t="s">
        <v>7520</v>
      </c>
      <c r="D5695" s="271" t="s">
        <v>1977</v>
      </c>
      <c r="E5695" s="273">
        <v>68.650000000000006</v>
      </c>
    </row>
    <row r="5696" spans="1:5" x14ac:dyDescent="0.2">
      <c r="A5696" s="271">
        <v>20180</v>
      </c>
      <c r="B5696" s="271" t="s">
        <v>290</v>
      </c>
      <c r="C5696" s="272" t="s">
        <v>7521</v>
      </c>
      <c r="D5696" s="271" t="s">
        <v>1977</v>
      </c>
      <c r="E5696" s="273">
        <v>113.3</v>
      </c>
    </row>
    <row r="5697" spans="1:5" x14ac:dyDescent="0.2">
      <c r="A5697" s="271">
        <v>20181</v>
      </c>
      <c r="B5697" s="271" t="s">
        <v>290</v>
      </c>
      <c r="C5697" s="272" t="s">
        <v>7522</v>
      </c>
      <c r="D5697" s="271" t="s">
        <v>1977</v>
      </c>
      <c r="E5697" s="273">
        <v>151.69999999999999</v>
      </c>
    </row>
    <row r="5698" spans="1:5" x14ac:dyDescent="0.2">
      <c r="A5698" s="271">
        <v>20177</v>
      </c>
      <c r="B5698" s="271" t="s">
        <v>290</v>
      </c>
      <c r="C5698" s="272" t="s">
        <v>7523</v>
      </c>
      <c r="D5698" s="271" t="s">
        <v>1977</v>
      </c>
      <c r="E5698" s="273">
        <v>37.520000000000003</v>
      </c>
    </row>
    <row r="5699" spans="1:5" x14ac:dyDescent="0.2">
      <c r="A5699" s="271">
        <v>40945</v>
      </c>
      <c r="B5699" s="271" t="s">
        <v>290</v>
      </c>
      <c r="C5699" s="272" t="s">
        <v>7524</v>
      </c>
      <c r="D5699" s="271" t="s">
        <v>1924</v>
      </c>
      <c r="E5699" s="273">
        <v>15.89</v>
      </c>
    </row>
    <row r="5700" spans="1:5" x14ac:dyDescent="0.2">
      <c r="A5700" s="271">
        <v>40946</v>
      </c>
      <c r="B5700" s="271" t="s">
        <v>290</v>
      </c>
      <c r="C5700" s="272" t="s">
        <v>7525</v>
      </c>
      <c r="D5700" s="271" t="s">
        <v>1959</v>
      </c>
      <c r="E5700" s="273">
        <v>2789.89</v>
      </c>
    </row>
    <row r="5701" spans="1:5" x14ac:dyDescent="0.2">
      <c r="A5701" s="271">
        <v>7153</v>
      </c>
      <c r="B5701" s="271" t="s">
        <v>290</v>
      </c>
      <c r="C5701" s="272" t="s">
        <v>7526</v>
      </c>
      <c r="D5701" s="271" t="s">
        <v>1924</v>
      </c>
      <c r="E5701" s="273">
        <v>47.36</v>
      </c>
    </row>
    <row r="5702" spans="1:5" x14ac:dyDescent="0.2">
      <c r="A5702" s="271">
        <v>41089</v>
      </c>
      <c r="B5702" s="271" t="s">
        <v>290</v>
      </c>
      <c r="C5702" s="272" t="s">
        <v>7527</v>
      </c>
      <c r="D5702" s="271" t="s">
        <v>1959</v>
      </c>
      <c r="E5702" s="273">
        <v>8313.58</v>
      </c>
    </row>
    <row r="5703" spans="1:5" x14ac:dyDescent="0.2">
      <c r="A5703" s="271">
        <v>40943</v>
      </c>
      <c r="B5703" s="271" t="s">
        <v>290</v>
      </c>
      <c r="C5703" s="272" t="s">
        <v>7528</v>
      </c>
      <c r="D5703" s="271" t="s">
        <v>1924</v>
      </c>
      <c r="E5703" s="273">
        <v>33.630000000000003</v>
      </c>
    </row>
    <row r="5704" spans="1:5" x14ac:dyDescent="0.2">
      <c r="A5704" s="271">
        <v>40944</v>
      </c>
      <c r="B5704" s="271" t="s">
        <v>290</v>
      </c>
      <c r="C5704" s="272" t="s">
        <v>7529</v>
      </c>
      <c r="D5704" s="271" t="s">
        <v>1959</v>
      </c>
      <c r="E5704" s="273">
        <v>5902.14</v>
      </c>
    </row>
    <row r="5705" spans="1:5" x14ac:dyDescent="0.2">
      <c r="A5705" s="271">
        <v>6175</v>
      </c>
      <c r="B5705" s="271" t="s">
        <v>290</v>
      </c>
      <c r="C5705" s="272" t="s">
        <v>7530</v>
      </c>
      <c r="D5705" s="271" t="s">
        <v>1924</v>
      </c>
      <c r="E5705" s="273">
        <v>51.72</v>
      </c>
    </row>
    <row r="5706" spans="1:5" x14ac:dyDescent="0.2">
      <c r="A5706" s="271">
        <v>41092</v>
      </c>
      <c r="B5706" s="271" t="s">
        <v>290</v>
      </c>
      <c r="C5706" s="272" t="s">
        <v>7531</v>
      </c>
      <c r="D5706" s="271" t="s">
        <v>1959</v>
      </c>
      <c r="E5706" s="273">
        <v>9077.0499999999993</v>
      </c>
    </row>
    <row r="5707" spans="1:5" x14ac:dyDescent="0.2">
      <c r="A5707" s="271">
        <v>37712</v>
      </c>
      <c r="B5707" s="271" t="s">
        <v>290</v>
      </c>
      <c r="C5707" s="272" t="s">
        <v>7532</v>
      </c>
      <c r="D5707" s="271" t="s">
        <v>2012</v>
      </c>
      <c r="E5707" s="273">
        <v>92.59</v>
      </c>
    </row>
    <row r="5708" spans="1:5" x14ac:dyDescent="0.2">
      <c r="A5708" s="271">
        <v>34558</v>
      </c>
      <c r="B5708" s="271" t="s">
        <v>290</v>
      </c>
      <c r="C5708" s="272" t="s">
        <v>7533</v>
      </c>
      <c r="D5708" s="271" t="s">
        <v>2014</v>
      </c>
      <c r="E5708" s="273">
        <v>3.57</v>
      </c>
    </row>
    <row r="5709" spans="1:5" x14ac:dyDescent="0.2">
      <c r="A5709" s="271">
        <v>34547</v>
      </c>
      <c r="B5709" s="271" t="s">
        <v>290</v>
      </c>
      <c r="C5709" s="272" t="s">
        <v>7534</v>
      </c>
      <c r="D5709" s="271" t="s">
        <v>2014</v>
      </c>
      <c r="E5709" s="273">
        <v>4.3899999999999997</v>
      </c>
    </row>
    <row r="5710" spans="1:5" x14ac:dyDescent="0.2">
      <c r="A5710" s="271">
        <v>34548</v>
      </c>
      <c r="B5710" s="271" t="s">
        <v>290</v>
      </c>
      <c r="C5710" s="272" t="s">
        <v>7535</v>
      </c>
      <c r="D5710" s="271" t="s">
        <v>2014</v>
      </c>
      <c r="E5710" s="273">
        <v>7.2</v>
      </c>
    </row>
    <row r="5711" spans="1:5" x14ac:dyDescent="0.2">
      <c r="A5711" s="271">
        <v>34550</v>
      </c>
      <c r="B5711" s="271" t="s">
        <v>290</v>
      </c>
      <c r="C5711" s="272" t="s">
        <v>7536</v>
      </c>
      <c r="D5711" s="271" t="s">
        <v>2014</v>
      </c>
      <c r="E5711" s="273">
        <v>1.89</v>
      </c>
    </row>
    <row r="5712" spans="1:5" x14ac:dyDescent="0.2">
      <c r="A5712" s="271">
        <v>34557</v>
      </c>
      <c r="B5712" s="271" t="s">
        <v>290</v>
      </c>
      <c r="C5712" s="272" t="s">
        <v>7537</v>
      </c>
      <c r="D5712" s="271" t="s">
        <v>2014</v>
      </c>
      <c r="E5712" s="273">
        <v>2.78</v>
      </c>
    </row>
    <row r="5713" spans="1:5" x14ac:dyDescent="0.2">
      <c r="A5713" s="271">
        <v>37411</v>
      </c>
      <c r="B5713" s="271" t="s">
        <v>290</v>
      </c>
      <c r="C5713" s="272" t="s">
        <v>7538</v>
      </c>
      <c r="D5713" s="271" t="s">
        <v>2012</v>
      </c>
      <c r="E5713" s="273">
        <v>20.309999999999999</v>
      </c>
    </row>
    <row r="5714" spans="1:5" x14ac:dyDescent="0.2">
      <c r="A5714" s="271">
        <v>39508</v>
      </c>
      <c r="B5714" s="271" t="s">
        <v>290</v>
      </c>
      <c r="C5714" s="272" t="s">
        <v>7539</v>
      </c>
      <c r="D5714" s="271" t="s">
        <v>2012</v>
      </c>
      <c r="E5714" s="273">
        <v>11.41</v>
      </c>
    </row>
    <row r="5715" spans="1:5" x14ac:dyDescent="0.2">
      <c r="A5715" s="271">
        <v>39507</v>
      </c>
      <c r="B5715" s="271" t="s">
        <v>290</v>
      </c>
      <c r="C5715" s="272" t="s">
        <v>7540</v>
      </c>
      <c r="D5715" s="271" t="s">
        <v>2012</v>
      </c>
      <c r="E5715" s="273">
        <v>17.02</v>
      </c>
    </row>
    <row r="5716" spans="1:5" x14ac:dyDescent="0.2">
      <c r="A5716" s="271">
        <v>7155</v>
      </c>
      <c r="B5716" s="271" t="s">
        <v>290</v>
      </c>
      <c r="C5716" s="272" t="s">
        <v>7541</v>
      </c>
      <c r="D5716" s="271" t="s">
        <v>2012</v>
      </c>
      <c r="E5716" s="273">
        <v>21.85</v>
      </c>
    </row>
    <row r="5717" spans="1:5" x14ac:dyDescent="0.2">
      <c r="A5717" s="271">
        <v>42406</v>
      </c>
      <c r="B5717" s="271" t="s">
        <v>290</v>
      </c>
      <c r="C5717" s="272" t="s">
        <v>7542</v>
      </c>
      <c r="D5717" s="271" t="s">
        <v>2012</v>
      </c>
      <c r="E5717" s="273">
        <v>25.05</v>
      </c>
    </row>
    <row r="5718" spans="1:5" x14ac:dyDescent="0.2">
      <c r="A5718" s="271">
        <v>7156</v>
      </c>
      <c r="B5718" s="271" t="s">
        <v>290</v>
      </c>
      <c r="C5718" s="272" t="s">
        <v>7543</v>
      </c>
      <c r="D5718" s="271" t="s">
        <v>2012</v>
      </c>
      <c r="E5718" s="273">
        <v>31.35</v>
      </c>
    </row>
    <row r="5719" spans="1:5" x14ac:dyDescent="0.2">
      <c r="A5719" s="271">
        <v>43127</v>
      </c>
      <c r="B5719" s="271" t="s">
        <v>290</v>
      </c>
      <c r="C5719" s="272" t="s">
        <v>7544</v>
      </c>
      <c r="D5719" s="271" t="s">
        <v>2012</v>
      </c>
      <c r="E5719" s="273">
        <v>44.86</v>
      </c>
    </row>
    <row r="5720" spans="1:5" x14ac:dyDescent="0.2">
      <c r="A5720" s="271">
        <v>10917</v>
      </c>
      <c r="B5720" s="271" t="s">
        <v>290</v>
      </c>
      <c r="C5720" s="272" t="s">
        <v>7545</v>
      </c>
      <c r="D5720" s="271" t="s">
        <v>2012</v>
      </c>
      <c r="E5720" s="273">
        <v>9.4700000000000006</v>
      </c>
    </row>
    <row r="5721" spans="1:5" x14ac:dyDescent="0.2">
      <c r="A5721" s="271">
        <v>21141</v>
      </c>
      <c r="B5721" s="271" t="s">
        <v>290</v>
      </c>
      <c r="C5721" s="272" t="s">
        <v>7546</v>
      </c>
      <c r="D5721" s="271" t="s">
        <v>2012</v>
      </c>
      <c r="E5721" s="273">
        <v>14.66</v>
      </c>
    </row>
    <row r="5722" spans="1:5" x14ac:dyDescent="0.2">
      <c r="A5722" s="271">
        <v>39509</v>
      </c>
      <c r="B5722" s="271" t="s">
        <v>290</v>
      </c>
      <c r="C5722" s="272" t="s">
        <v>7547</v>
      </c>
      <c r="D5722" s="271" t="s">
        <v>2012</v>
      </c>
      <c r="E5722" s="273">
        <v>14.1</v>
      </c>
    </row>
    <row r="5723" spans="1:5" x14ac:dyDescent="0.2">
      <c r="A5723" s="271">
        <v>44529</v>
      </c>
      <c r="B5723" s="271" t="s">
        <v>290</v>
      </c>
      <c r="C5723" s="272" t="s">
        <v>7548</v>
      </c>
      <c r="D5723" s="271" t="s">
        <v>2012</v>
      </c>
      <c r="E5723" s="273"/>
    </row>
    <row r="5724" spans="1:5" x14ac:dyDescent="0.2">
      <c r="A5724" s="271">
        <v>7167</v>
      </c>
      <c r="B5724" s="271" t="s">
        <v>290</v>
      </c>
      <c r="C5724" s="272" t="s">
        <v>7549</v>
      </c>
      <c r="D5724" s="271" t="s">
        <v>2012</v>
      </c>
      <c r="E5724" s="273"/>
    </row>
    <row r="5725" spans="1:5" x14ac:dyDescent="0.2">
      <c r="A5725" s="271">
        <v>10928</v>
      </c>
      <c r="B5725" s="271" t="s">
        <v>290</v>
      </c>
      <c r="C5725" s="272" t="s">
        <v>7550</v>
      </c>
      <c r="D5725" s="271" t="s">
        <v>2012</v>
      </c>
      <c r="E5725" s="273"/>
    </row>
    <row r="5726" spans="1:5" x14ac:dyDescent="0.2">
      <c r="A5726" s="271">
        <v>10933</v>
      </c>
      <c r="B5726" s="271" t="s">
        <v>290</v>
      </c>
      <c r="C5726" s="272" t="s">
        <v>7551</v>
      </c>
      <c r="D5726" s="271" t="s">
        <v>2012</v>
      </c>
      <c r="E5726" s="273"/>
    </row>
    <row r="5727" spans="1:5" x14ac:dyDescent="0.2">
      <c r="A5727" s="271">
        <v>7158</v>
      </c>
      <c r="B5727" s="271" t="s">
        <v>290</v>
      </c>
      <c r="C5727" s="272" t="s">
        <v>7552</v>
      </c>
      <c r="D5727" s="271" t="s">
        <v>2012</v>
      </c>
      <c r="E5727" s="273"/>
    </row>
    <row r="5728" spans="1:5" x14ac:dyDescent="0.2">
      <c r="A5728" s="271">
        <v>10927</v>
      </c>
      <c r="B5728" s="271" t="s">
        <v>290</v>
      </c>
      <c r="C5728" s="272" t="s">
        <v>7553</v>
      </c>
      <c r="D5728" s="271" t="s">
        <v>2012</v>
      </c>
      <c r="E5728" s="273"/>
    </row>
    <row r="5729" spans="1:5" x14ac:dyDescent="0.2">
      <c r="A5729" s="271">
        <v>7162</v>
      </c>
      <c r="B5729" s="271" t="s">
        <v>290</v>
      </c>
      <c r="C5729" s="272" t="s">
        <v>7554</v>
      </c>
      <c r="D5729" s="271" t="s">
        <v>2012</v>
      </c>
      <c r="E5729" s="273"/>
    </row>
    <row r="5730" spans="1:5" x14ac:dyDescent="0.2">
      <c r="A5730" s="271">
        <v>10932</v>
      </c>
      <c r="B5730" s="271" t="s">
        <v>290</v>
      </c>
      <c r="C5730" s="272" t="s">
        <v>7555</v>
      </c>
      <c r="D5730" s="271" t="s">
        <v>2012</v>
      </c>
      <c r="E5730" s="273"/>
    </row>
    <row r="5731" spans="1:5" x14ac:dyDescent="0.2">
      <c r="A5731" s="271">
        <v>10937</v>
      </c>
      <c r="B5731" s="271" t="s">
        <v>290</v>
      </c>
      <c r="C5731" s="272" t="s">
        <v>7556</v>
      </c>
      <c r="D5731" s="271" t="s">
        <v>2012</v>
      </c>
      <c r="E5731" s="273"/>
    </row>
    <row r="5732" spans="1:5" x14ac:dyDescent="0.2">
      <c r="A5732" s="271">
        <v>10935</v>
      </c>
      <c r="B5732" s="271" t="s">
        <v>290</v>
      </c>
      <c r="C5732" s="272" t="s">
        <v>7557</v>
      </c>
      <c r="D5732" s="271" t="s">
        <v>2012</v>
      </c>
      <c r="E5732" s="273"/>
    </row>
    <row r="5733" spans="1:5" x14ac:dyDescent="0.2">
      <c r="A5733" s="271">
        <v>10931</v>
      </c>
      <c r="B5733" s="271" t="s">
        <v>290</v>
      </c>
      <c r="C5733" s="272" t="s">
        <v>7558</v>
      </c>
      <c r="D5733" s="271" t="s">
        <v>2012</v>
      </c>
      <c r="E5733" s="273"/>
    </row>
    <row r="5734" spans="1:5" x14ac:dyDescent="0.2">
      <c r="A5734" s="271">
        <v>7164</v>
      </c>
      <c r="B5734" s="271" t="s">
        <v>290</v>
      </c>
      <c r="C5734" s="272" t="s">
        <v>7559</v>
      </c>
      <c r="D5734" s="271" t="s">
        <v>2012</v>
      </c>
      <c r="E5734" s="273"/>
    </row>
    <row r="5735" spans="1:5" x14ac:dyDescent="0.2">
      <c r="A5735" s="271">
        <v>36887</v>
      </c>
      <c r="B5735" s="271" t="s">
        <v>290</v>
      </c>
      <c r="C5735" s="272" t="s">
        <v>7560</v>
      </c>
      <c r="D5735" s="271" t="s">
        <v>2012</v>
      </c>
      <c r="E5735" s="273">
        <v>8.74</v>
      </c>
    </row>
    <row r="5736" spans="1:5" x14ac:dyDescent="0.2">
      <c r="A5736" s="271">
        <v>34630</v>
      </c>
      <c r="B5736" s="271" t="s">
        <v>290</v>
      </c>
      <c r="C5736" s="272" t="s">
        <v>7561</v>
      </c>
      <c r="D5736" s="271" t="s">
        <v>1977</v>
      </c>
      <c r="E5736" s="273">
        <v>1504.83</v>
      </c>
    </row>
    <row r="5737" spans="1:5" x14ac:dyDescent="0.2">
      <c r="A5737" s="271">
        <v>7161</v>
      </c>
      <c r="B5737" s="271" t="s">
        <v>290</v>
      </c>
      <c r="C5737" s="272" t="s">
        <v>7562</v>
      </c>
      <c r="D5737" s="271" t="s">
        <v>2012</v>
      </c>
      <c r="E5737" s="273"/>
    </row>
    <row r="5738" spans="1:5" x14ac:dyDescent="0.2">
      <c r="A5738" s="271">
        <v>7170</v>
      </c>
      <c r="B5738" s="271" t="s">
        <v>290</v>
      </c>
      <c r="C5738" s="272" t="s">
        <v>7563</v>
      </c>
      <c r="D5738" s="271" t="s">
        <v>2012</v>
      </c>
      <c r="E5738" s="273">
        <v>2.11</v>
      </c>
    </row>
    <row r="5739" spans="1:5" x14ac:dyDescent="0.2">
      <c r="A5739" s="271">
        <v>37524</v>
      </c>
      <c r="B5739" s="271" t="s">
        <v>290</v>
      </c>
      <c r="C5739" s="272" t="s">
        <v>7564</v>
      </c>
      <c r="D5739" s="271" t="s">
        <v>2014</v>
      </c>
      <c r="E5739" s="273">
        <v>1.93</v>
      </c>
    </row>
    <row r="5740" spans="1:5" x14ac:dyDescent="0.2">
      <c r="A5740" s="271">
        <v>37525</v>
      </c>
      <c r="B5740" s="271" t="s">
        <v>290</v>
      </c>
      <c r="C5740" s="272" t="s">
        <v>7565</v>
      </c>
      <c r="D5740" s="271" t="s">
        <v>2014</v>
      </c>
      <c r="E5740" s="273">
        <v>2.64</v>
      </c>
    </row>
    <row r="5741" spans="1:5" x14ac:dyDescent="0.2">
      <c r="A5741" s="271">
        <v>36789</v>
      </c>
      <c r="B5741" s="271" t="s">
        <v>290</v>
      </c>
      <c r="C5741" s="272" t="s">
        <v>7566</v>
      </c>
      <c r="D5741" s="271" t="s">
        <v>1977</v>
      </c>
      <c r="E5741" s="273">
        <v>1.31</v>
      </c>
    </row>
    <row r="5742" spans="1:5" x14ac:dyDescent="0.2">
      <c r="A5742" s="271">
        <v>7173</v>
      </c>
      <c r="B5742" s="271" t="s">
        <v>290</v>
      </c>
      <c r="C5742" s="272" t="s">
        <v>7567</v>
      </c>
      <c r="D5742" s="271" t="s">
        <v>6619</v>
      </c>
      <c r="E5742" s="273">
        <v>850</v>
      </c>
    </row>
    <row r="5743" spans="1:5" x14ac:dyDescent="0.2">
      <c r="A5743" s="271">
        <v>7175</v>
      </c>
      <c r="B5743" s="271" t="s">
        <v>290</v>
      </c>
      <c r="C5743" s="272" t="s">
        <v>7568</v>
      </c>
      <c r="D5743" s="271" t="s">
        <v>1977</v>
      </c>
      <c r="E5743" s="273">
        <v>0.96</v>
      </c>
    </row>
    <row r="5744" spans="1:5" x14ac:dyDescent="0.2">
      <c r="A5744" s="271">
        <v>40741</v>
      </c>
      <c r="B5744" s="271" t="s">
        <v>290</v>
      </c>
      <c r="C5744" s="272" t="s">
        <v>7569</v>
      </c>
      <c r="D5744" s="271" t="s">
        <v>1977</v>
      </c>
      <c r="E5744" s="273">
        <v>3.21</v>
      </c>
    </row>
    <row r="5745" spans="1:5" x14ac:dyDescent="0.2">
      <c r="A5745" s="271">
        <v>7184</v>
      </c>
      <c r="B5745" s="271" t="s">
        <v>290</v>
      </c>
      <c r="C5745" s="272" t="s">
        <v>7570</v>
      </c>
      <c r="D5745" s="271" t="s">
        <v>2012</v>
      </c>
      <c r="E5745" s="273"/>
    </row>
    <row r="5746" spans="1:5" x14ac:dyDescent="0.2">
      <c r="A5746" s="271">
        <v>34458</v>
      </c>
      <c r="B5746" s="271" t="s">
        <v>290</v>
      </c>
      <c r="C5746" s="272" t="s">
        <v>7571</v>
      </c>
      <c r="D5746" s="271" t="s">
        <v>1977</v>
      </c>
      <c r="E5746" s="273">
        <v>146.02000000000001</v>
      </c>
    </row>
    <row r="5747" spans="1:5" x14ac:dyDescent="0.2">
      <c r="A5747" s="271">
        <v>34464</v>
      </c>
      <c r="B5747" s="271" t="s">
        <v>290</v>
      </c>
      <c r="C5747" s="272" t="s">
        <v>7572</v>
      </c>
      <c r="D5747" s="271" t="s">
        <v>1977</v>
      </c>
      <c r="E5747" s="273">
        <v>217.36</v>
      </c>
    </row>
    <row r="5748" spans="1:5" x14ac:dyDescent="0.2">
      <c r="A5748" s="271">
        <v>34468</v>
      </c>
      <c r="B5748" s="271" t="s">
        <v>290</v>
      </c>
      <c r="C5748" s="272" t="s">
        <v>7573</v>
      </c>
      <c r="D5748" s="271" t="s">
        <v>1977</v>
      </c>
      <c r="E5748" s="273">
        <v>274.02999999999997</v>
      </c>
    </row>
    <row r="5749" spans="1:5" x14ac:dyDescent="0.2">
      <c r="A5749" s="271">
        <v>34473</v>
      </c>
      <c r="B5749" s="271" t="s">
        <v>290</v>
      </c>
      <c r="C5749" s="272" t="s">
        <v>7574</v>
      </c>
      <c r="D5749" s="271" t="s">
        <v>1977</v>
      </c>
      <c r="E5749" s="273">
        <v>166.23</v>
      </c>
    </row>
    <row r="5750" spans="1:5" x14ac:dyDescent="0.2">
      <c r="A5750" s="271">
        <v>34480</v>
      </c>
      <c r="B5750" s="271" t="s">
        <v>290</v>
      </c>
      <c r="C5750" s="272" t="s">
        <v>7575</v>
      </c>
      <c r="D5750" s="271" t="s">
        <v>1977</v>
      </c>
      <c r="E5750" s="273">
        <v>307.20999999999998</v>
      </c>
    </row>
    <row r="5751" spans="1:5" x14ac:dyDescent="0.2">
      <c r="A5751" s="271">
        <v>34486</v>
      </c>
      <c r="B5751" s="271" t="s">
        <v>290</v>
      </c>
      <c r="C5751" s="272" t="s">
        <v>7576</v>
      </c>
      <c r="D5751" s="271" t="s">
        <v>1977</v>
      </c>
      <c r="E5751" s="273">
        <v>363.72</v>
      </c>
    </row>
    <row r="5752" spans="1:5" x14ac:dyDescent="0.2">
      <c r="A5752" s="271">
        <v>7190</v>
      </c>
      <c r="B5752" s="271" t="s">
        <v>290</v>
      </c>
      <c r="C5752" s="272" t="s">
        <v>7577</v>
      </c>
      <c r="D5752" s="271" t="s">
        <v>1977</v>
      </c>
      <c r="E5752" s="273">
        <v>12.14</v>
      </c>
    </row>
    <row r="5753" spans="1:5" x14ac:dyDescent="0.2">
      <c r="A5753" s="271">
        <v>34417</v>
      </c>
      <c r="B5753" s="271" t="s">
        <v>290</v>
      </c>
      <c r="C5753" s="272" t="s">
        <v>7578</v>
      </c>
      <c r="D5753" s="271" t="s">
        <v>1977</v>
      </c>
      <c r="E5753" s="273">
        <v>19.43</v>
      </c>
    </row>
    <row r="5754" spans="1:5" x14ac:dyDescent="0.2">
      <c r="A5754" s="271">
        <v>7213</v>
      </c>
      <c r="B5754" s="271" t="s">
        <v>290</v>
      </c>
      <c r="C5754" s="272" t="s">
        <v>7579</v>
      </c>
      <c r="D5754" s="271" t="s">
        <v>2012</v>
      </c>
      <c r="E5754" s="273">
        <v>17.82</v>
      </c>
    </row>
    <row r="5755" spans="1:5" x14ac:dyDescent="0.2">
      <c r="A5755" s="271">
        <v>7195</v>
      </c>
      <c r="B5755" s="271" t="s">
        <v>290</v>
      </c>
      <c r="C5755" s="272" t="s">
        <v>7580</v>
      </c>
      <c r="D5755" s="271" t="s">
        <v>1977</v>
      </c>
      <c r="E5755" s="273">
        <v>52.32</v>
      </c>
    </row>
    <row r="5756" spans="1:5" x14ac:dyDescent="0.2">
      <c r="A5756" s="271">
        <v>7186</v>
      </c>
      <c r="B5756" s="271" t="s">
        <v>290</v>
      </c>
      <c r="C5756" s="272" t="s">
        <v>7581</v>
      </c>
      <c r="D5756" s="271" t="s">
        <v>1977</v>
      </c>
      <c r="E5756" s="273">
        <v>57</v>
      </c>
    </row>
    <row r="5757" spans="1:5" x14ac:dyDescent="0.2">
      <c r="A5757" s="271">
        <v>7194</v>
      </c>
      <c r="B5757" s="271" t="s">
        <v>290</v>
      </c>
      <c r="C5757" s="272" t="s">
        <v>7582</v>
      </c>
      <c r="D5757" s="271" t="s">
        <v>2012</v>
      </c>
      <c r="E5757" s="273">
        <v>26.28</v>
      </c>
    </row>
    <row r="5758" spans="1:5" x14ac:dyDescent="0.2">
      <c r="A5758" s="271">
        <v>7197</v>
      </c>
      <c r="B5758" s="271" t="s">
        <v>290</v>
      </c>
      <c r="C5758" s="272" t="s">
        <v>7583</v>
      </c>
      <c r="D5758" s="271" t="s">
        <v>1977</v>
      </c>
      <c r="E5758" s="273">
        <v>110.92</v>
      </c>
    </row>
    <row r="5759" spans="1:5" x14ac:dyDescent="0.2">
      <c r="A5759" s="271">
        <v>7192</v>
      </c>
      <c r="B5759" s="271" t="s">
        <v>290</v>
      </c>
      <c r="C5759" s="272" t="s">
        <v>7584</v>
      </c>
      <c r="D5759" s="271" t="s">
        <v>1977</v>
      </c>
      <c r="E5759" s="273">
        <v>99.38</v>
      </c>
    </row>
    <row r="5760" spans="1:5" x14ac:dyDescent="0.2">
      <c r="A5760" s="271">
        <v>7193</v>
      </c>
      <c r="B5760" s="271" t="s">
        <v>290</v>
      </c>
      <c r="C5760" s="272" t="s">
        <v>7585</v>
      </c>
      <c r="D5760" s="271" t="s">
        <v>1977</v>
      </c>
      <c r="E5760" s="273">
        <v>111.88</v>
      </c>
    </row>
    <row r="5761" spans="1:5" x14ac:dyDescent="0.2">
      <c r="A5761" s="271">
        <v>7189</v>
      </c>
      <c r="B5761" s="271" t="s">
        <v>290</v>
      </c>
      <c r="C5761" s="272" t="s">
        <v>7586</v>
      </c>
      <c r="D5761" s="271" t="s">
        <v>1977</v>
      </c>
      <c r="E5761" s="273">
        <v>130.02000000000001</v>
      </c>
    </row>
    <row r="5762" spans="1:5" x14ac:dyDescent="0.2">
      <c r="A5762" s="271">
        <v>34402</v>
      </c>
      <c r="B5762" s="271" t="s">
        <v>290</v>
      </c>
      <c r="C5762" s="272" t="s">
        <v>7587</v>
      </c>
      <c r="D5762" s="271" t="s">
        <v>1977</v>
      </c>
      <c r="E5762" s="273">
        <v>183.56</v>
      </c>
    </row>
    <row r="5763" spans="1:5" x14ac:dyDescent="0.2">
      <c r="A5763" s="271">
        <v>7245</v>
      </c>
      <c r="B5763" s="271" t="s">
        <v>290</v>
      </c>
      <c r="C5763" s="272" t="s">
        <v>7588</v>
      </c>
      <c r="D5763" s="271" t="s">
        <v>1977</v>
      </c>
      <c r="E5763" s="273">
        <v>48.08</v>
      </c>
    </row>
    <row r="5764" spans="1:5" x14ac:dyDescent="0.2">
      <c r="A5764" s="271">
        <v>34425</v>
      </c>
      <c r="B5764" s="271" t="s">
        <v>290</v>
      </c>
      <c r="C5764" s="272" t="s">
        <v>7589</v>
      </c>
      <c r="D5764" s="271" t="s">
        <v>1977</v>
      </c>
      <c r="E5764" s="273">
        <v>117.92</v>
      </c>
    </row>
    <row r="5765" spans="1:5" x14ac:dyDescent="0.2">
      <c r="A5765" s="271">
        <v>7223</v>
      </c>
      <c r="B5765" s="271" t="s">
        <v>290</v>
      </c>
      <c r="C5765" s="272" t="s">
        <v>7590</v>
      </c>
      <c r="D5765" s="271" t="s">
        <v>1977</v>
      </c>
      <c r="E5765" s="273">
        <v>131.41</v>
      </c>
    </row>
    <row r="5766" spans="1:5" x14ac:dyDescent="0.2">
      <c r="A5766" s="271">
        <v>7234</v>
      </c>
      <c r="B5766" s="271" t="s">
        <v>290</v>
      </c>
      <c r="C5766" s="272" t="s">
        <v>7591</v>
      </c>
      <c r="D5766" s="271" t="s">
        <v>1977</v>
      </c>
      <c r="E5766" s="273">
        <v>198.29</v>
      </c>
    </row>
    <row r="5767" spans="1:5" x14ac:dyDescent="0.2">
      <c r="A5767" s="271">
        <v>7224</v>
      </c>
      <c r="B5767" s="271" t="s">
        <v>290</v>
      </c>
      <c r="C5767" s="272" t="s">
        <v>7592</v>
      </c>
      <c r="D5767" s="271" t="s">
        <v>1977</v>
      </c>
      <c r="E5767" s="273">
        <v>241.57</v>
      </c>
    </row>
    <row r="5768" spans="1:5" x14ac:dyDescent="0.2">
      <c r="A5768" s="271">
        <v>7225</v>
      </c>
      <c r="B5768" s="271" t="s">
        <v>290</v>
      </c>
      <c r="C5768" s="272" t="s">
        <v>7593</v>
      </c>
      <c r="D5768" s="271" t="s">
        <v>1977</v>
      </c>
      <c r="E5768" s="273">
        <v>259.02999999999997</v>
      </c>
    </row>
    <row r="5769" spans="1:5" x14ac:dyDescent="0.2">
      <c r="A5769" s="271">
        <v>7226</v>
      </c>
      <c r="B5769" s="271" t="s">
        <v>290</v>
      </c>
      <c r="C5769" s="272" t="s">
        <v>7594</v>
      </c>
      <c r="D5769" s="271" t="s">
        <v>1977</v>
      </c>
      <c r="E5769" s="273">
        <v>276.42</v>
      </c>
    </row>
    <row r="5770" spans="1:5" x14ac:dyDescent="0.2">
      <c r="A5770" s="271">
        <v>7227</v>
      </c>
      <c r="B5770" s="271" t="s">
        <v>290</v>
      </c>
      <c r="C5770" s="272" t="s">
        <v>7595</v>
      </c>
      <c r="D5770" s="271" t="s">
        <v>1977</v>
      </c>
      <c r="E5770" s="273">
        <v>314.64</v>
      </c>
    </row>
    <row r="5771" spans="1:5" x14ac:dyDescent="0.2">
      <c r="A5771" s="271">
        <v>7212</v>
      </c>
      <c r="B5771" s="271" t="s">
        <v>290</v>
      </c>
      <c r="C5771" s="272" t="s">
        <v>7596</v>
      </c>
      <c r="D5771" s="271" t="s">
        <v>1977</v>
      </c>
      <c r="E5771" s="273">
        <v>345.72</v>
      </c>
    </row>
    <row r="5772" spans="1:5" x14ac:dyDescent="0.2">
      <c r="A5772" s="271">
        <v>7229</v>
      </c>
      <c r="B5772" s="271" t="s">
        <v>290</v>
      </c>
      <c r="C5772" s="272" t="s">
        <v>7597</v>
      </c>
      <c r="D5772" s="271" t="s">
        <v>1977</v>
      </c>
      <c r="E5772" s="273">
        <v>219.14</v>
      </c>
    </row>
    <row r="5773" spans="1:5" x14ac:dyDescent="0.2">
      <c r="A5773" s="271">
        <v>7230</v>
      </c>
      <c r="B5773" s="271" t="s">
        <v>290</v>
      </c>
      <c r="C5773" s="272" t="s">
        <v>7598</v>
      </c>
      <c r="D5773" s="271" t="s">
        <v>1977</v>
      </c>
      <c r="E5773" s="273">
        <v>364.82</v>
      </c>
    </row>
    <row r="5774" spans="1:5" x14ac:dyDescent="0.2">
      <c r="A5774" s="271">
        <v>7231</v>
      </c>
      <c r="B5774" s="271" t="s">
        <v>290</v>
      </c>
      <c r="C5774" s="272" t="s">
        <v>7599</v>
      </c>
      <c r="D5774" s="271" t="s">
        <v>1977</v>
      </c>
      <c r="E5774" s="273">
        <v>517.53</v>
      </c>
    </row>
    <row r="5775" spans="1:5" x14ac:dyDescent="0.2">
      <c r="A5775" s="271">
        <v>7220</v>
      </c>
      <c r="B5775" s="271" t="s">
        <v>290</v>
      </c>
      <c r="C5775" s="272" t="s">
        <v>7600</v>
      </c>
      <c r="D5775" s="271" t="s">
        <v>1977</v>
      </c>
      <c r="E5775" s="273">
        <v>638.84</v>
      </c>
    </row>
    <row r="5776" spans="1:5" x14ac:dyDescent="0.2">
      <c r="A5776" s="271">
        <v>34447</v>
      </c>
      <c r="B5776" s="271" t="s">
        <v>290</v>
      </c>
      <c r="C5776" s="272" t="s">
        <v>7601</v>
      </c>
      <c r="D5776" s="271" t="s">
        <v>1977</v>
      </c>
      <c r="E5776" s="273">
        <v>714.31</v>
      </c>
    </row>
    <row r="5777" spans="1:5" x14ac:dyDescent="0.2">
      <c r="A5777" s="271">
        <v>7233</v>
      </c>
      <c r="B5777" s="271" t="s">
        <v>290</v>
      </c>
      <c r="C5777" s="272" t="s">
        <v>7602</v>
      </c>
      <c r="D5777" s="271" t="s">
        <v>1977</v>
      </c>
      <c r="E5777" s="273">
        <v>819.43</v>
      </c>
    </row>
    <row r="5778" spans="1:5" x14ac:dyDescent="0.2">
      <c r="A5778" s="271">
        <v>40740</v>
      </c>
      <c r="B5778" s="271" t="s">
        <v>290</v>
      </c>
      <c r="C5778" s="272" t="s">
        <v>7603</v>
      </c>
      <c r="D5778" s="271" t="s">
        <v>2012</v>
      </c>
      <c r="E5778" s="273"/>
    </row>
    <row r="5779" spans="1:5" x14ac:dyDescent="0.2">
      <c r="A5779" s="271">
        <v>25007</v>
      </c>
      <c r="B5779" s="271" t="s">
        <v>290</v>
      </c>
      <c r="C5779" s="272" t="s">
        <v>7604</v>
      </c>
      <c r="D5779" s="271" t="s">
        <v>2012</v>
      </c>
      <c r="E5779" s="273"/>
    </row>
    <row r="5780" spans="1:5" x14ac:dyDescent="0.2">
      <c r="A5780" s="271">
        <v>43071</v>
      </c>
      <c r="B5780" s="271" t="s">
        <v>290</v>
      </c>
      <c r="C5780" s="272" t="s">
        <v>7605</v>
      </c>
      <c r="D5780" s="271" t="s">
        <v>2012</v>
      </c>
      <c r="E5780" s="273"/>
    </row>
    <row r="5781" spans="1:5" x14ac:dyDescent="0.2">
      <c r="A5781" s="271">
        <v>39520</v>
      </c>
      <c r="B5781" s="271" t="s">
        <v>290</v>
      </c>
      <c r="C5781" s="272" t="s">
        <v>7606</v>
      </c>
      <c r="D5781" s="271" t="s">
        <v>2012</v>
      </c>
      <c r="E5781" s="273"/>
    </row>
    <row r="5782" spans="1:5" x14ac:dyDescent="0.2">
      <c r="A5782" s="271">
        <v>39521</v>
      </c>
      <c r="B5782" s="271" t="s">
        <v>290</v>
      </c>
      <c r="C5782" s="272" t="s">
        <v>7607</v>
      </c>
      <c r="D5782" s="271" t="s">
        <v>2012</v>
      </c>
      <c r="E5782" s="273"/>
    </row>
    <row r="5783" spans="1:5" x14ac:dyDescent="0.2">
      <c r="A5783" s="271">
        <v>39522</v>
      </c>
      <c r="B5783" s="271" t="s">
        <v>290</v>
      </c>
      <c r="C5783" s="272" t="s">
        <v>7608</v>
      </c>
      <c r="D5783" s="271" t="s">
        <v>2012</v>
      </c>
      <c r="E5783" s="273"/>
    </row>
    <row r="5784" spans="1:5" x14ac:dyDescent="0.2">
      <c r="A5784" s="271">
        <v>7243</v>
      </c>
      <c r="B5784" s="271" t="s">
        <v>290</v>
      </c>
      <c r="C5784" s="272" t="s">
        <v>7609</v>
      </c>
      <c r="D5784" s="271" t="s">
        <v>2012</v>
      </c>
      <c r="E5784" s="273"/>
    </row>
    <row r="5785" spans="1:5" x14ac:dyDescent="0.2">
      <c r="A5785" s="271">
        <v>11067</v>
      </c>
      <c r="B5785" s="271" t="s">
        <v>290</v>
      </c>
      <c r="C5785" s="272" t="s">
        <v>7610</v>
      </c>
      <c r="D5785" s="271" t="s">
        <v>1977</v>
      </c>
      <c r="E5785" s="273">
        <v>785.28</v>
      </c>
    </row>
    <row r="5786" spans="1:5" x14ac:dyDescent="0.2">
      <c r="A5786" s="271">
        <v>11068</v>
      </c>
      <c r="B5786" s="271" t="s">
        <v>290</v>
      </c>
      <c r="C5786" s="272" t="s">
        <v>7611</v>
      </c>
      <c r="D5786" s="271" t="s">
        <v>1977</v>
      </c>
      <c r="E5786" s="273">
        <v>992.08</v>
      </c>
    </row>
    <row r="5787" spans="1:5" x14ac:dyDescent="0.2">
      <c r="A5787" s="271">
        <v>7246</v>
      </c>
      <c r="B5787" s="271" t="s">
        <v>290</v>
      </c>
      <c r="C5787" s="272" t="s">
        <v>7612</v>
      </c>
      <c r="D5787" s="271" t="s">
        <v>1977</v>
      </c>
      <c r="E5787" s="273">
        <v>53.1</v>
      </c>
    </row>
    <row r="5788" spans="1:5" x14ac:dyDescent="0.2">
      <c r="A5788" s="271">
        <v>12869</v>
      </c>
      <c r="B5788" s="271" t="s">
        <v>290</v>
      </c>
      <c r="C5788" s="272" t="s">
        <v>7613</v>
      </c>
      <c r="D5788" s="271" t="s">
        <v>1924</v>
      </c>
      <c r="E5788" s="273">
        <v>25.52</v>
      </c>
    </row>
    <row r="5789" spans="1:5" x14ac:dyDescent="0.2">
      <c r="A5789" s="271">
        <v>41097</v>
      </c>
      <c r="B5789" s="271" t="s">
        <v>290</v>
      </c>
      <c r="C5789" s="272" t="s">
        <v>7614</v>
      </c>
      <c r="D5789" s="271" t="s">
        <v>1959</v>
      </c>
      <c r="E5789" s="273">
        <v>4481.53</v>
      </c>
    </row>
    <row r="5790" spans="1:5" x14ac:dyDescent="0.2">
      <c r="A5790" s="271">
        <v>1574</v>
      </c>
      <c r="B5790" s="271" t="s">
        <v>290</v>
      </c>
      <c r="C5790" s="272" t="s">
        <v>7615</v>
      </c>
      <c r="D5790" s="271" t="s">
        <v>1977</v>
      </c>
      <c r="E5790" s="273">
        <v>1.92</v>
      </c>
    </row>
    <row r="5791" spans="1:5" x14ac:dyDescent="0.2">
      <c r="A5791" s="271">
        <v>1581</v>
      </c>
      <c r="B5791" s="271" t="s">
        <v>290</v>
      </c>
      <c r="C5791" s="272" t="s">
        <v>7616</v>
      </c>
      <c r="D5791" s="271" t="s">
        <v>1977</v>
      </c>
      <c r="E5791" s="273">
        <v>13.31</v>
      </c>
    </row>
    <row r="5792" spans="1:5" x14ac:dyDescent="0.2">
      <c r="A5792" s="271">
        <v>1575</v>
      </c>
      <c r="B5792" s="271" t="s">
        <v>290</v>
      </c>
      <c r="C5792" s="272" t="s">
        <v>7617</v>
      </c>
      <c r="D5792" s="271" t="s">
        <v>1977</v>
      </c>
      <c r="E5792" s="273">
        <v>2.2799999999999998</v>
      </c>
    </row>
    <row r="5793" spans="1:5" x14ac:dyDescent="0.2">
      <c r="A5793" s="271">
        <v>1570</v>
      </c>
      <c r="B5793" s="271" t="s">
        <v>290</v>
      </c>
      <c r="C5793" s="272" t="s">
        <v>7618</v>
      </c>
      <c r="D5793" s="271" t="s">
        <v>1977</v>
      </c>
      <c r="E5793" s="273">
        <v>1.1399999999999999</v>
      </c>
    </row>
    <row r="5794" spans="1:5" x14ac:dyDescent="0.2">
      <c r="A5794" s="271">
        <v>1576</v>
      </c>
      <c r="B5794" s="271" t="s">
        <v>290</v>
      </c>
      <c r="C5794" s="272" t="s">
        <v>7619</v>
      </c>
      <c r="D5794" s="271" t="s">
        <v>1977</v>
      </c>
      <c r="E5794" s="273">
        <v>3.15</v>
      </c>
    </row>
    <row r="5795" spans="1:5" x14ac:dyDescent="0.2">
      <c r="A5795" s="271">
        <v>1577</v>
      </c>
      <c r="B5795" s="271" t="s">
        <v>290</v>
      </c>
      <c r="C5795" s="272" t="s">
        <v>7620</v>
      </c>
      <c r="D5795" s="271" t="s">
        <v>1977</v>
      </c>
      <c r="E5795" s="273">
        <v>3.55</v>
      </c>
    </row>
    <row r="5796" spans="1:5" x14ac:dyDescent="0.2">
      <c r="A5796" s="271">
        <v>1571</v>
      </c>
      <c r="B5796" s="271" t="s">
        <v>290</v>
      </c>
      <c r="C5796" s="272" t="s">
        <v>7621</v>
      </c>
      <c r="D5796" s="271" t="s">
        <v>1977</v>
      </c>
      <c r="E5796" s="273">
        <v>1.49</v>
      </c>
    </row>
    <row r="5797" spans="1:5" x14ac:dyDescent="0.2">
      <c r="A5797" s="271">
        <v>1578</v>
      </c>
      <c r="B5797" s="271" t="s">
        <v>290</v>
      </c>
      <c r="C5797" s="272" t="s">
        <v>7622</v>
      </c>
      <c r="D5797" s="271" t="s">
        <v>1977</v>
      </c>
      <c r="E5797" s="273">
        <v>6.17</v>
      </c>
    </row>
    <row r="5798" spans="1:5" x14ac:dyDescent="0.2">
      <c r="A5798" s="271">
        <v>1573</v>
      </c>
      <c r="B5798" s="271" t="s">
        <v>290</v>
      </c>
      <c r="C5798" s="272" t="s">
        <v>7623</v>
      </c>
      <c r="D5798" s="271" t="s">
        <v>1977</v>
      </c>
      <c r="E5798" s="273">
        <v>1.77</v>
      </c>
    </row>
    <row r="5799" spans="1:5" x14ac:dyDescent="0.2">
      <c r="A5799" s="271">
        <v>1579</v>
      </c>
      <c r="B5799" s="271" t="s">
        <v>290</v>
      </c>
      <c r="C5799" s="272" t="s">
        <v>7624</v>
      </c>
      <c r="D5799" s="271" t="s">
        <v>1977</v>
      </c>
      <c r="E5799" s="273">
        <v>7.69</v>
      </c>
    </row>
    <row r="5800" spans="1:5" x14ac:dyDescent="0.2">
      <c r="A5800" s="271">
        <v>1580</v>
      </c>
      <c r="B5800" s="271" t="s">
        <v>290</v>
      </c>
      <c r="C5800" s="272" t="s">
        <v>7625</v>
      </c>
      <c r="D5800" s="271" t="s">
        <v>1977</v>
      </c>
      <c r="E5800" s="273">
        <v>9.4700000000000006</v>
      </c>
    </row>
    <row r="5801" spans="1:5" x14ac:dyDescent="0.2">
      <c r="A5801" s="271">
        <v>39321</v>
      </c>
      <c r="B5801" s="271" t="s">
        <v>290</v>
      </c>
      <c r="C5801" s="272" t="s">
        <v>7626</v>
      </c>
      <c r="D5801" s="271" t="s">
        <v>1977</v>
      </c>
      <c r="E5801" s="273">
        <v>28.69</v>
      </c>
    </row>
    <row r="5802" spans="1:5" x14ac:dyDescent="0.2">
      <c r="A5802" s="271">
        <v>39319</v>
      </c>
      <c r="B5802" s="271" t="s">
        <v>290</v>
      </c>
      <c r="C5802" s="272" t="s">
        <v>7627</v>
      </c>
      <c r="D5802" s="271" t="s">
        <v>1977</v>
      </c>
      <c r="E5802" s="273">
        <v>11.94</v>
      </c>
    </row>
    <row r="5803" spans="1:5" x14ac:dyDescent="0.2">
      <c r="A5803" s="271">
        <v>39320</v>
      </c>
      <c r="B5803" s="271" t="s">
        <v>290</v>
      </c>
      <c r="C5803" s="272" t="s">
        <v>7628</v>
      </c>
      <c r="D5803" s="271" t="s">
        <v>1977</v>
      </c>
      <c r="E5803" s="273">
        <v>22.96</v>
      </c>
    </row>
    <row r="5804" spans="1:5" x14ac:dyDescent="0.2">
      <c r="A5804" s="271">
        <v>1542</v>
      </c>
      <c r="B5804" s="271" t="s">
        <v>290</v>
      </c>
      <c r="C5804" s="272" t="s">
        <v>7629</v>
      </c>
      <c r="D5804" s="271" t="s">
        <v>1977</v>
      </c>
      <c r="E5804" s="273">
        <v>26.23</v>
      </c>
    </row>
    <row r="5805" spans="1:5" x14ac:dyDescent="0.2">
      <c r="A5805" s="271">
        <v>1591</v>
      </c>
      <c r="B5805" s="271" t="s">
        <v>290</v>
      </c>
      <c r="C5805" s="272" t="s">
        <v>7630</v>
      </c>
      <c r="D5805" s="271" t="s">
        <v>1977</v>
      </c>
      <c r="E5805" s="273">
        <v>29.36</v>
      </c>
    </row>
    <row r="5806" spans="1:5" x14ac:dyDescent="0.2">
      <c r="A5806" s="271">
        <v>1547</v>
      </c>
      <c r="B5806" s="271" t="s">
        <v>290</v>
      </c>
      <c r="C5806" s="272" t="s">
        <v>7631</v>
      </c>
      <c r="D5806" s="271" t="s">
        <v>1977</v>
      </c>
      <c r="E5806" s="273">
        <v>153.84</v>
      </c>
    </row>
    <row r="5807" spans="1:5" x14ac:dyDescent="0.2">
      <c r="A5807" s="271">
        <v>38196</v>
      </c>
      <c r="B5807" s="271" t="s">
        <v>290</v>
      </c>
      <c r="C5807" s="272" t="s">
        <v>7632</v>
      </c>
      <c r="D5807" s="271" t="s">
        <v>1977</v>
      </c>
      <c r="E5807" s="273">
        <v>29.96</v>
      </c>
    </row>
    <row r="5808" spans="1:5" x14ac:dyDescent="0.2">
      <c r="A5808" s="271">
        <v>1543</v>
      </c>
      <c r="B5808" s="271" t="s">
        <v>290</v>
      </c>
      <c r="C5808" s="272" t="s">
        <v>7633</v>
      </c>
      <c r="D5808" s="271" t="s">
        <v>1977</v>
      </c>
      <c r="E5808" s="273">
        <v>31.84</v>
      </c>
    </row>
    <row r="5809" spans="1:5" x14ac:dyDescent="0.2">
      <c r="A5809" s="271">
        <v>1585</v>
      </c>
      <c r="B5809" s="271" t="s">
        <v>290</v>
      </c>
      <c r="C5809" s="272" t="s">
        <v>7634</v>
      </c>
      <c r="D5809" s="271" t="s">
        <v>1977</v>
      </c>
      <c r="E5809" s="273">
        <v>6.17</v>
      </c>
    </row>
    <row r="5810" spans="1:5" x14ac:dyDescent="0.2">
      <c r="A5810" s="271">
        <v>1593</v>
      </c>
      <c r="B5810" s="271" t="s">
        <v>290</v>
      </c>
      <c r="C5810" s="272" t="s">
        <v>7635</v>
      </c>
      <c r="D5810" s="271" t="s">
        <v>1977</v>
      </c>
      <c r="E5810" s="273">
        <v>32.74</v>
      </c>
    </row>
    <row r="5811" spans="1:5" x14ac:dyDescent="0.2">
      <c r="A5811" s="271">
        <v>11838</v>
      </c>
      <c r="B5811" s="271" t="s">
        <v>290</v>
      </c>
      <c r="C5811" s="272" t="s">
        <v>7636</v>
      </c>
      <c r="D5811" s="271" t="s">
        <v>1977</v>
      </c>
      <c r="E5811" s="273">
        <v>43.21</v>
      </c>
    </row>
    <row r="5812" spans="1:5" x14ac:dyDescent="0.2">
      <c r="A5812" s="271">
        <v>1594</v>
      </c>
      <c r="B5812" s="271" t="s">
        <v>290</v>
      </c>
      <c r="C5812" s="272" t="s">
        <v>7637</v>
      </c>
      <c r="D5812" s="271" t="s">
        <v>1977</v>
      </c>
      <c r="E5812" s="273">
        <v>43.68</v>
      </c>
    </row>
    <row r="5813" spans="1:5" x14ac:dyDescent="0.2">
      <c r="A5813" s="271">
        <v>1586</v>
      </c>
      <c r="B5813" s="271" t="s">
        <v>290</v>
      </c>
      <c r="C5813" s="272" t="s">
        <v>7638</v>
      </c>
      <c r="D5813" s="271" t="s">
        <v>1977</v>
      </c>
      <c r="E5813" s="273">
        <v>7.8</v>
      </c>
    </row>
    <row r="5814" spans="1:5" x14ac:dyDescent="0.2">
      <c r="A5814" s="271">
        <v>11839</v>
      </c>
      <c r="B5814" s="271" t="s">
        <v>290</v>
      </c>
      <c r="C5814" s="272" t="s">
        <v>7639</v>
      </c>
      <c r="D5814" s="271" t="s">
        <v>1977</v>
      </c>
      <c r="E5814" s="273">
        <v>62.87</v>
      </c>
    </row>
    <row r="5815" spans="1:5" x14ac:dyDescent="0.2">
      <c r="A5815" s="271">
        <v>1587</v>
      </c>
      <c r="B5815" s="271" t="s">
        <v>290</v>
      </c>
      <c r="C5815" s="272" t="s">
        <v>7640</v>
      </c>
      <c r="D5815" s="271" t="s">
        <v>1977</v>
      </c>
      <c r="E5815" s="273">
        <v>7.95</v>
      </c>
    </row>
    <row r="5816" spans="1:5" x14ac:dyDescent="0.2">
      <c r="A5816" s="271">
        <v>1545</v>
      </c>
      <c r="B5816" s="271" t="s">
        <v>290</v>
      </c>
      <c r="C5816" s="272" t="s">
        <v>7641</v>
      </c>
      <c r="D5816" s="271" t="s">
        <v>1977</v>
      </c>
      <c r="E5816" s="273">
        <v>75.44</v>
      </c>
    </row>
    <row r="5817" spans="1:5" x14ac:dyDescent="0.2">
      <c r="A5817" s="271">
        <v>1588</v>
      </c>
      <c r="B5817" s="271" t="s">
        <v>290</v>
      </c>
      <c r="C5817" s="272" t="s">
        <v>7642</v>
      </c>
      <c r="D5817" s="271" t="s">
        <v>1977</v>
      </c>
      <c r="E5817" s="273">
        <v>10.9</v>
      </c>
    </row>
    <row r="5818" spans="1:5" x14ac:dyDescent="0.2">
      <c r="A5818" s="271">
        <v>1535</v>
      </c>
      <c r="B5818" s="271" t="s">
        <v>290</v>
      </c>
      <c r="C5818" s="272" t="s">
        <v>7643</v>
      </c>
      <c r="D5818" s="271" t="s">
        <v>1977</v>
      </c>
      <c r="E5818" s="273">
        <v>6.28</v>
      </c>
    </row>
    <row r="5819" spans="1:5" x14ac:dyDescent="0.2">
      <c r="A5819" s="271">
        <v>1589</v>
      </c>
      <c r="B5819" s="271" t="s">
        <v>290</v>
      </c>
      <c r="C5819" s="272" t="s">
        <v>7644</v>
      </c>
      <c r="D5819" s="271" t="s">
        <v>1977</v>
      </c>
      <c r="E5819" s="273">
        <v>11.25</v>
      </c>
    </row>
    <row r="5820" spans="1:5" x14ac:dyDescent="0.2">
      <c r="A5820" s="271">
        <v>1546</v>
      </c>
      <c r="B5820" s="271" t="s">
        <v>290</v>
      </c>
      <c r="C5820" s="272" t="s">
        <v>7645</v>
      </c>
      <c r="D5820" s="271" t="s">
        <v>1977</v>
      </c>
      <c r="E5820" s="273">
        <v>127.3</v>
      </c>
    </row>
    <row r="5821" spans="1:5" x14ac:dyDescent="0.2">
      <c r="A5821" s="271">
        <v>1590</v>
      </c>
      <c r="B5821" s="271" t="s">
        <v>290</v>
      </c>
      <c r="C5821" s="272" t="s">
        <v>7646</v>
      </c>
      <c r="D5821" s="271" t="s">
        <v>1977</v>
      </c>
      <c r="E5821" s="273">
        <v>19.8</v>
      </c>
    </row>
    <row r="5822" spans="1:5" x14ac:dyDescent="0.2">
      <c r="A5822" s="271">
        <v>38415</v>
      </c>
      <c r="B5822" s="271" t="s">
        <v>290</v>
      </c>
      <c r="C5822" s="272" t="s">
        <v>7647</v>
      </c>
      <c r="D5822" s="271" t="s">
        <v>1977</v>
      </c>
      <c r="E5822" s="273"/>
    </row>
    <row r="5823" spans="1:5" x14ac:dyDescent="0.2">
      <c r="A5823" s="271">
        <v>38414</v>
      </c>
      <c r="B5823" s="271" t="s">
        <v>290</v>
      </c>
      <c r="C5823" s="272" t="s">
        <v>7648</v>
      </c>
      <c r="D5823" s="271" t="s">
        <v>1977</v>
      </c>
      <c r="E5823" s="273"/>
    </row>
    <row r="5824" spans="1:5" x14ac:dyDescent="0.2">
      <c r="A5824" s="271">
        <v>38128</v>
      </c>
      <c r="B5824" s="271" t="s">
        <v>290</v>
      </c>
      <c r="C5824" s="272" t="s">
        <v>7649</v>
      </c>
      <c r="D5824" s="271" t="s">
        <v>1982</v>
      </c>
      <c r="E5824" s="273">
        <v>0.88</v>
      </c>
    </row>
    <row r="5825" spans="1:5" x14ac:dyDescent="0.2">
      <c r="A5825" s="271">
        <v>7253</v>
      </c>
      <c r="B5825" s="271" t="s">
        <v>290</v>
      </c>
      <c r="C5825" s="272" t="s">
        <v>7650</v>
      </c>
      <c r="D5825" s="271" t="s">
        <v>1980</v>
      </c>
      <c r="E5825" s="273">
        <v>188.57</v>
      </c>
    </row>
    <row r="5826" spans="1:5" x14ac:dyDescent="0.2">
      <c r="A5826" s="271">
        <v>4806</v>
      </c>
      <c r="B5826" s="271" t="s">
        <v>290</v>
      </c>
      <c r="C5826" s="272" t="s">
        <v>7651</v>
      </c>
      <c r="D5826" s="271" t="s">
        <v>2014</v>
      </c>
      <c r="E5826" s="273">
        <v>17.29</v>
      </c>
    </row>
    <row r="5827" spans="1:5" x14ac:dyDescent="0.2">
      <c r="A5827" s="271">
        <v>34401</v>
      </c>
      <c r="B5827" s="271" t="s">
        <v>290</v>
      </c>
      <c r="C5827" s="272" t="s">
        <v>7652</v>
      </c>
      <c r="D5827" s="271" t="s">
        <v>1977</v>
      </c>
      <c r="E5827" s="273">
        <v>1.23</v>
      </c>
    </row>
    <row r="5828" spans="1:5" x14ac:dyDescent="0.2">
      <c r="A5828" s="271">
        <v>7256</v>
      </c>
      <c r="B5828" s="271" t="s">
        <v>290</v>
      </c>
      <c r="C5828" s="272" t="s">
        <v>7653</v>
      </c>
      <c r="D5828" s="271" t="s">
        <v>1977</v>
      </c>
      <c r="E5828" s="273">
        <v>0.88</v>
      </c>
    </row>
    <row r="5829" spans="1:5" x14ac:dyDescent="0.2">
      <c r="A5829" s="271">
        <v>7260</v>
      </c>
      <c r="B5829" s="271" t="s">
        <v>290</v>
      </c>
      <c r="C5829" s="272" t="s">
        <v>7654</v>
      </c>
      <c r="D5829" s="271" t="s">
        <v>1977</v>
      </c>
      <c r="E5829" s="273">
        <v>1.66</v>
      </c>
    </row>
    <row r="5830" spans="1:5" x14ac:dyDescent="0.2">
      <c r="A5830" s="271">
        <v>7258</v>
      </c>
      <c r="B5830" s="271" t="s">
        <v>290</v>
      </c>
      <c r="C5830" s="272" t="s">
        <v>7655</v>
      </c>
      <c r="D5830" s="271" t="s">
        <v>1977</v>
      </c>
      <c r="E5830" s="273">
        <v>0.43</v>
      </c>
    </row>
    <row r="5831" spans="1:5" x14ac:dyDescent="0.2">
      <c r="A5831" s="271">
        <v>34400</v>
      </c>
      <c r="B5831" s="271" t="s">
        <v>290</v>
      </c>
      <c r="C5831" s="272" t="s">
        <v>7656</v>
      </c>
      <c r="D5831" s="271" t="s">
        <v>1977</v>
      </c>
      <c r="E5831" s="273">
        <v>3.42</v>
      </c>
    </row>
    <row r="5832" spans="1:5" x14ac:dyDescent="0.2">
      <c r="A5832" s="271">
        <v>10617</v>
      </c>
      <c r="B5832" s="271" t="s">
        <v>290</v>
      </c>
      <c r="C5832" s="272" t="s">
        <v>7657</v>
      </c>
      <c r="D5832" s="271" t="s">
        <v>1977</v>
      </c>
      <c r="E5832" s="273">
        <v>4.41</v>
      </c>
    </row>
    <row r="5833" spans="1:5" x14ac:dyDescent="0.2">
      <c r="A5833" s="271">
        <v>44261</v>
      </c>
      <c r="B5833" s="271" t="s">
        <v>290</v>
      </c>
      <c r="C5833" s="272" t="s">
        <v>7658</v>
      </c>
      <c r="D5833" s="271" t="s">
        <v>1977</v>
      </c>
      <c r="E5833" s="273">
        <v>190.64</v>
      </c>
    </row>
    <row r="5834" spans="1:5" x14ac:dyDescent="0.2">
      <c r="A5834" s="271">
        <v>7274</v>
      </c>
      <c r="B5834" s="271" t="s">
        <v>290</v>
      </c>
      <c r="C5834" s="272" t="s">
        <v>7659</v>
      </c>
      <c r="D5834" s="271" t="s">
        <v>1977</v>
      </c>
      <c r="E5834" s="273">
        <v>92.29</v>
      </c>
    </row>
    <row r="5835" spans="1:5" x14ac:dyDescent="0.2">
      <c r="A5835" s="271">
        <v>44326</v>
      </c>
      <c r="B5835" s="271" t="s">
        <v>290</v>
      </c>
      <c r="C5835" s="272" t="s">
        <v>7660</v>
      </c>
      <c r="D5835" s="271" t="s">
        <v>1977</v>
      </c>
      <c r="E5835" s="273">
        <v>1993.37</v>
      </c>
    </row>
    <row r="5836" spans="1:5" x14ac:dyDescent="0.2">
      <c r="A5836" s="271">
        <v>154</v>
      </c>
      <c r="B5836" s="271" t="s">
        <v>290</v>
      </c>
      <c r="C5836" s="272" t="s">
        <v>7661</v>
      </c>
      <c r="D5836" s="271" t="s">
        <v>2092</v>
      </c>
      <c r="E5836" s="273">
        <v>63.67</v>
      </c>
    </row>
    <row r="5837" spans="1:5" x14ac:dyDescent="0.2">
      <c r="A5837" s="271">
        <v>38121</v>
      </c>
      <c r="B5837" s="271" t="s">
        <v>290</v>
      </c>
      <c r="C5837" s="272" t="s">
        <v>7662</v>
      </c>
      <c r="D5837" s="271" t="s">
        <v>2092</v>
      </c>
      <c r="E5837" s="273">
        <v>27.21</v>
      </c>
    </row>
    <row r="5838" spans="1:5" x14ac:dyDescent="0.2">
      <c r="A5838" s="271">
        <v>43776</v>
      </c>
      <c r="B5838" s="271" t="s">
        <v>290</v>
      </c>
      <c r="C5838" s="272" t="s">
        <v>7663</v>
      </c>
      <c r="D5838" s="271" t="s">
        <v>2092</v>
      </c>
      <c r="E5838" s="273">
        <v>31.72</v>
      </c>
    </row>
    <row r="5839" spans="1:5" x14ac:dyDescent="0.2">
      <c r="A5839" s="271">
        <v>7343</v>
      </c>
      <c r="B5839" s="271" t="s">
        <v>290</v>
      </c>
      <c r="C5839" s="272" t="s">
        <v>7664</v>
      </c>
      <c r="D5839" s="271" t="s">
        <v>2092</v>
      </c>
      <c r="E5839" s="273">
        <v>40.03</v>
      </c>
    </row>
    <row r="5840" spans="1:5" x14ac:dyDescent="0.2">
      <c r="A5840" s="271">
        <v>7348</v>
      </c>
      <c r="B5840" s="271" t="s">
        <v>290</v>
      </c>
      <c r="C5840" s="272" t="s">
        <v>7665</v>
      </c>
      <c r="D5840" s="271" t="s">
        <v>2092</v>
      </c>
      <c r="E5840" s="273">
        <v>19.86</v>
      </c>
    </row>
    <row r="5841" spans="1:5" x14ac:dyDescent="0.2">
      <c r="A5841" s="271">
        <v>7313</v>
      </c>
      <c r="B5841" s="271" t="s">
        <v>290</v>
      </c>
      <c r="C5841" s="272" t="s">
        <v>7666</v>
      </c>
      <c r="D5841" s="271" t="s">
        <v>2092</v>
      </c>
      <c r="E5841" s="273"/>
    </row>
    <row r="5842" spans="1:5" x14ac:dyDescent="0.2">
      <c r="A5842" s="271">
        <v>7319</v>
      </c>
      <c r="B5842" s="271" t="s">
        <v>290</v>
      </c>
      <c r="C5842" s="272" t="s">
        <v>7667</v>
      </c>
      <c r="D5842" s="271" t="s">
        <v>2092</v>
      </c>
      <c r="E5842" s="273"/>
    </row>
    <row r="5843" spans="1:5" x14ac:dyDescent="0.2">
      <c r="A5843" s="271">
        <v>7314</v>
      </c>
      <c r="B5843" s="271" t="s">
        <v>290</v>
      </c>
      <c r="C5843" s="272" t="s">
        <v>7668</v>
      </c>
      <c r="D5843" s="271" t="s">
        <v>2092</v>
      </c>
      <c r="E5843" s="273">
        <v>95.13</v>
      </c>
    </row>
    <row r="5844" spans="1:5" x14ac:dyDescent="0.2">
      <c r="A5844" s="271">
        <v>7304</v>
      </c>
      <c r="B5844" s="271" t="s">
        <v>290</v>
      </c>
      <c r="C5844" s="272" t="s">
        <v>7669</v>
      </c>
      <c r="D5844" s="271" t="s">
        <v>2092</v>
      </c>
      <c r="E5844" s="273">
        <v>93.99</v>
      </c>
    </row>
    <row r="5845" spans="1:5" x14ac:dyDescent="0.2">
      <c r="A5845" s="271">
        <v>43649</v>
      </c>
      <c r="B5845" s="271" t="s">
        <v>290</v>
      </c>
      <c r="C5845" s="272" t="s">
        <v>7670</v>
      </c>
      <c r="D5845" s="271" t="s">
        <v>2092</v>
      </c>
      <c r="E5845" s="273">
        <v>48.61</v>
      </c>
    </row>
    <row r="5846" spans="1:5" x14ac:dyDescent="0.2">
      <c r="A5846" s="271">
        <v>43650</v>
      </c>
      <c r="B5846" s="271" t="s">
        <v>290</v>
      </c>
      <c r="C5846" s="272" t="s">
        <v>7671</v>
      </c>
      <c r="D5846" s="271" t="s">
        <v>2092</v>
      </c>
      <c r="E5846" s="273">
        <v>45.94</v>
      </c>
    </row>
    <row r="5847" spans="1:5" x14ac:dyDescent="0.2">
      <c r="A5847" s="271">
        <v>7311</v>
      </c>
      <c r="B5847" s="271" t="s">
        <v>290</v>
      </c>
      <c r="C5847" s="272" t="s">
        <v>7672</v>
      </c>
      <c r="D5847" s="271" t="s">
        <v>2092</v>
      </c>
      <c r="E5847" s="273">
        <v>47.06</v>
      </c>
    </row>
    <row r="5848" spans="1:5" x14ac:dyDescent="0.2">
      <c r="A5848" s="271">
        <v>7292</v>
      </c>
      <c r="B5848" s="271" t="s">
        <v>290</v>
      </c>
      <c r="C5848" s="272" t="s">
        <v>7673</v>
      </c>
      <c r="D5848" s="271" t="s">
        <v>2092</v>
      </c>
      <c r="E5848" s="273">
        <v>45.56</v>
      </c>
    </row>
    <row r="5849" spans="1:5" x14ac:dyDescent="0.2">
      <c r="A5849" s="271">
        <v>7293</v>
      </c>
      <c r="B5849" s="271" t="s">
        <v>290</v>
      </c>
      <c r="C5849" s="272" t="s">
        <v>7674</v>
      </c>
      <c r="D5849" s="271" t="s">
        <v>2092</v>
      </c>
      <c r="E5849" s="273">
        <v>50.4</v>
      </c>
    </row>
    <row r="5850" spans="1:5" x14ac:dyDescent="0.2">
      <c r="A5850" s="271">
        <v>7306</v>
      </c>
      <c r="B5850" s="271" t="s">
        <v>290</v>
      </c>
      <c r="C5850" s="272" t="s">
        <v>7675</v>
      </c>
      <c r="D5850" s="271" t="s">
        <v>2092</v>
      </c>
      <c r="E5850" s="273">
        <v>55.62</v>
      </c>
    </row>
    <row r="5851" spans="1:5" x14ac:dyDescent="0.2">
      <c r="A5851" s="271">
        <v>7288</v>
      </c>
      <c r="B5851" s="271" t="s">
        <v>290</v>
      </c>
      <c r="C5851" s="272" t="s">
        <v>7676</v>
      </c>
      <c r="D5851" s="271" t="s">
        <v>2092</v>
      </c>
      <c r="E5851" s="273">
        <v>46.19</v>
      </c>
    </row>
    <row r="5852" spans="1:5" x14ac:dyDescent="0.2">
      <c r="A5852" s="271">
        <v>43625</v>
      </c>
      <c r="B5852" s="271" t="s">
        <v>290</v>
      </c>
      <c r="C5852" s="272" t="s">
        <v>7677</v>
      </c>
      <c r="D5852" s="271" t="s">
        <v>2092</v>
      </c>
      <c r="E5852" s="273">
        <v>37.29</v>
      </c>
    </row>
    <row r="5853" spans="1:5" x14ac:dyDescent="0.2">
      <c r="A5853" s="271">
        <v>43647</v>
      </c>
      <c r="B5853" s="271" t="s">
        <v>290</v>
      </c>
      <c r="C5853" s="272" t="s">
        <v>7678</v>
      </c>
      <c r="D5853" s="271" t="s">
        <v>2092</v>
      </c>
      <c r="E5853" s="273">
        <v>33.869999999999997</v>
      </c>
    </row>
    <row r="5854" spans="1:5" x14ac:dyDescent="0.2">
      <c r="A5854" s="271">
        <v>43648</v>
      </c>
      <c r="B5854" s="271" t="s">
        <v>290</v>
      </c>
      <c r="C5854" s="272" t="s">
        <v>7679</v>
      </c>
      <c r="D5854" s="271" t="s">
        <v>2092</v>
      </c>
      <c r="E5854" s="273">
        <v>32.69</v>
      </c>
    </row>
    <row r="5855" spans="1:5" x14ac:dyDescent="0.2">
      <c r="A5855" s="271">
        <v>35693</v>
      </c>
      <c r="B5855" s="271" t="s">
        <v>290</v>
      </c>
      <c r="C5855" s="272" t="s">
        <v>7680</v>
      </c>
      <c r="D5855" s="271" t="s">
        <v>2092</v>
      </c>
      <c r="E5855" s="273">
        <v>12.35</v>
      </c>
    </row>
    <row r="5856" spans="1:5" x14ac:dyDescent="0.2">
      <c r="A5856" s="271">
        <v>7356</v>
      </c>
      <c r="B5856" s="271" t="s">
        <v>290</v>
      </c>
      <c r="C5856" s="272" t="s">
        <v>7681</v>
      </c>
      <c r="D5856" s="271" t="s">
        <v>2092</v>
      </c>
      <c r="E5856" s="273">
        <v>29.62</v>
      </c>
    </row>
    <row r="5857" spans="1:5" x14ac:dyDescent="0.2">
      <c r="A5857" s="271">
        <v>35692</v>
      </c>
      <c r="B5857" s="271" t="s">
        <v>290</v>
      </c>
      <c r="C5857" s="272" t="s">
        <v>7682</v>
      </c>
      <c r="D5857" s="271" t="s">
        <v>2092</v>
      </c>
      <c r="E5857" s="273">
        <v>19.39</v>
      </c>
    </row>
    <row r="5858" spans="1:5" x14ac:dyDescent="0.2">
      <c r="A5858" s="271">
        <v>43624</v>
      </c>
      <c r="B5858" s="271" t="s">
        <v>290</v>
      </c>
      <c r="C5858" s="272" t="s">
        <v>7683</v>
      </c>
      <c r="D5858" s="271" t="s">
        <v>2092</v>
      </c>
      <c r="E5858" s="273">
        <v>36.1</v>
      </c>
    </row>
    <row r="5859" spans="1:5" x14ac:dyDescent="0.2">
      <c r="A5859" s="271">
        <v>7342</v>
      </c>
      <c r="B5859" s="271" t="s">
        <v>290</v>
      </c>
      <c r="C5859" s="272" t="s">
        <v>7684</v>
      </c>
      <c r="D5859" s="271" t="s">
        <v>1982</v>
      </c>
      <c r="E5859" s="273"/>
    </row>
    <row r="5860" spans="1:5" x14ac:dyDescent="0.2">
      <c r="A5860" s="271">
        <v>7350</v>
      </c>
      <c r="B5860" s="271" t="s">
        <v>290</v>
      </c>
      <c r="C5860" s="272" t="s">
        <v>7685</v>
      </c>
      <c r="D5860" s="271" t="s">
        <v>2092</v>
      </c>
      <c r="E5860" s="273">
        <v>42.75</v>
      </c>
    </row>
    <row r="5861" spans="1:5" x14ac:dyDescent="0.2">
      <c r="A5861" s="271">
        <v>39574</v>
      </c>
      <c r="B5861" s="271" t="s">
        <v>290</v>
      </c>
      <c r="C5861" s="272" t="s">
        <v>7686</v>
      </c>
      <c r="D5861" s="271" t="s">
        <v>1977</v>
      </c>
      <c r="E5861" s="273">
        <v>3.37</v>
      </c>
    </row>
    <row r="5862" spans="1:5" x14ac:dyDescent="0.2">
      <c r="A5862" s="271">
        <v>11060</v>
      </c>
      <c r="B5862" s="271" t="s">
        <v>290</v>
      </c>
      <c r="C5862" s="272" t="s">
        <v>7687</v>
      </c>
      <c r="D5862" s="271" t="s">
        <v>1977</v>
      </c>
      <c r="E5862" s="273">
        <v>46.54</v>
      </c>
    </row>
    <row r="5863" spans="1:5" x14ac:dyDescent="0.2">
      <c r="A5863" s="271">
        <v>37401</v>
      </c>
      <c r="B5863" s="271" t="s">
        <v>290</v>
      </c>
      <c r="C5863" s="272" t="s">
        <v>7688</v>
      </c>
      <c r="D5863" s="271" t="s">
        <v>1977</v>
      </c>
      <c r="E5863" s="273">
        <v>66.540000000000006</v>
      </c>
    </row>
    <row r="5864" spans="1:5" x14ac:dyDescent="0.2">
      <c r="A5864" s="271">
        <v>38101</v>
      </c>
      <c r="B5864" s="271" t="s">
        <v>290</v>
      </c>
      <c r="C5864" s="272" t="s">
        <v>7689</v>
      </c>
      <c r="D5864" s="271" t="s">
        <v>1977</v>
      </c>
      <c r="E5864" s="273">
        <v>9.61</v>
      </c>
    </row>
    <row r="5865" spans="1:5" x14ac:dyDescent="0.2">
      <c r="A5865" s="271">
        <v>7528</v>
      </c>
      <c r="B5865" s="271" t="s">
        <v>290</v>
      </c>
      <c r="C5865" s="272" t="s">
        <v>7690</v>
      </c>
      <c r="D5865" s="271" t="s">
        <v>1977</v>
      </c>
      <c r="E5865" s="273">
        <v>11.3</v>
      </c>
    </row>
    <row r="5866" spans="1:5" x14ac:dyDescent="0.2">
      <c r="A5866" s="271">
        <v>12147</v>
      </c>
      <c r="B5866" s="271" t="s">
        <v>290</v>
      </c>
      <c r="C5866" s="272" t="s">
        <v>7691</v>
      </c>
      <c r="D5866" s="271" t="s">
        <v>1977</v>
      </c>
      <c r="E5866" s="273">
        <v>17.23</v>
      </c>
    </row>
    <row r="5867" spans="1:5" x14ac:dyDescent="0.2">
      <c r="A5867" s="271">
        <v>38075</v>
      </c>
      <c r="B5867" s="271" t="s">
        <v>290</v>
      </c>
      <c r="C5867" s="272" t="s">
        <v>7692</v>
      </c>
      <c r="D5867" s="271" t="s">
        <v>1977</v>
      </c>
      <c r="E5867" s="273">
        <v>19.57</v>
      </c>
    </row>
    <row r="5868" spans="1:5" x14ac:dyDescent="0.2">
      <c r="A5868" s="271">
        <v>38102</v>
      </c>
      <c r="B5868" s="271" t="s">
        <v>290</v>
      </c>
      <c r="C5868" s="272" t="s">
        <v>7693</v>
      </c>
      <c r="D5868" s="271" t="s">
        <v>1977</v>
      </c>
      <c r="E5868" s="273">
        <v>12.3</v>
      </c>
    </row>
    <row r="5869" spans="1:5" x14ac:dyDescent="0.2">
      <c r="A5869" s="271">
        <v>7525</v>
      </c>
      <c r="B5869" s="271" t="s">
        <v>290</v>
      </c>
      <c r="C5869" s="272" t="s">
        <v>7694</v>
      </c>
      <c r="D5869" s="271" t="s">
        <v>1977</v>
      </c>
      <c r="E5869" s="273">
        <v>55.64</v>
      </c>
    </row>
    <row r="5870" spans="1:5" x14ac:dyDescent="0.2">
      <c r="A5870" s="271">
        <v>7524</v>
      </c>
      <c r="B5870" s="271" t="s">
        <v>290</v>
      </c>
      <c r="C5870" s="272" t="s">
        <v>7695</v>
      </c>
      <c r="D5870" s="271" t="s">
        <v>1977</v>
      </c>
      <c r="E5870" s="273">
        <v>52.43</v>
      </c>
    </row>
    <row r="5871" spans="1:5" x14ac:dyDescent="0.2">
      <c r="A5871" s="271">
        <v>38105</v>
      </c>
      <c r="B5871" s="271" t="s">
        <v>290</v>
      </c>
      <c r="C5871" s="272" t="s">
        <v>7696</v>
      </c>
      <c r="D5871" s="271" t="s">
        <v>1977</v>
      </c>
      <c r="E5871" s="273">
        <v>13.47</v>
      </c>
    </row>
    <row r="5872" spans="1:5" x14ac:dyDescent="0.2">
      <c r="A5872" s="271">
        <v>38084</v>
      </c>
      <c r="B5872" s="271" t="s">
        <v>290</v>
      </c>
      <c r="C5872" s="272" t="s">
        <v>7697</v>
      </c>
      <c r="D5872" s="271" t="s">
        <v>1977</v>
      </c>
      <c r="E5872" s="273">
        <v>19.13</v>
      </c>
    </row>
    <row r="5873" spans="1:5" x14ac:dyDescent="0.2">
      <c r="A5873" s="271">
        <v>38103</v>
      </c>
      <c r="B5873" s="271" t="s">
        <v>290</v>
      </c>
      <c r="C5873" s="272" t="s">
        <v>7698</v>
      </c>
      <c r="D5873" s="271" t="s">
        <v>1977</v>
      </c>
      <c r="E5873" s="273">
        <v>20.22</v>
      </c>
    </row>
    <row r="5874" spans="1:5" x14ac:dyDescent="0.2">
      <c r="A5874" s="271">
        <v>38082</v>
      </c>
      <c r="B5874" s="271" t="s">
        <v>290</v>
      </c>
      <c r="C5874" s="272" t="s">
        <v>7699</v>
      </c>
      <c r="D5874" s="271" t="s">
        <v>1977</v>
      </c>
      <c r="E5874" s="273">
        <v>24.91</v>
      </c>
    </row>
    <row r="5875" spans="1:5" x14ac:dyDescent="0.2">
      <c r="A5875" s="271">
        <v>38104</v>
      </c>
      <c r="B5875" s="271" t="s">
        <v>290</v>
      </c>
      <c r="C5875" s="272" t="s">
        <v>7700</v>
      </c>
      <c r="D5875" s="271" t="s">
        <v>1977</v>
      </c>
      <c r="E5875" s="273">
        <v>39.590000000000003</v>
      </c>
    </row>
    <row r="5876" spans="1:5" x14ac:dyDescent="0.2">
      <c r="A5876" s="271">
        <v>38083</v>
      </c>
      <c r="B5876" s="271" t="s">
        <v>290</v>
      </c>
      <c r="C5876" s="272" t="s">
        <v>7701</v>
      </c>
      <c r="D5876" s="271" t="s">
        <v>1977</v>
      </c>
      <c r="E5876" s="273">
        <v>43.95</v>
      </c>
    </row>
    <row r="5877" spans="1:5" x14ac:dyDescent="0.2">
      <c r="A5877" s="271">
        <v>38076</v>
      </c>
      <c r="B5877" s="271" t="s">
        <v>290</v>
      </c>
      <c r="C5877" s="272" t="s">
        <v>7702</v>
      </c>
      <c r="D5877" s="271" t="s">
        <v>1977</v>
      </c>
      <c r="E5877" s="273">
        <v>21.94</v>
      </c>
    </row>
    <row r="5878" spans="1:5" x14ac:dyDescent="0.2">
      <c r="A5878" s="271">
        <v>7592</v>
      </c>
      <c r="B5878" s="271" t="s">
        <v>290</v>
      </c>
      <c r="C5878" s="272" t="s">
        <v>7703</v>
      </c>
      <c r="D5878" s="271" t="s">
        <v>1924</v>
      </c>
      <c r="E5878" s="273">
        <v>20.12</v>
      </c>
    </row>
    <row r="5879" spans="1:5" x14ac:dyDescent="0.2">
      <c r="A5879" s="271">
        <v>40820</v>
      </c>
      <c r="B5879" s="271" t="s">
        <v>290</v>
      </c>
      <c r="C5879" s="272" t="s">
        <v>7704</v>
      </c>
      <c r="D5879" s="271" t="s">
        <v>1959</v>
      </c>
      <c r="E5879" s="273">
        <v>3530.94</v>
      </c>
    </row>
    <row r="5880" spans="1:5" x14ac:dyDescent="0.2">
      <c r="A5880" s="271">
        <v>11826</v>
      </c>
      <c r="B5880" s="271" t="s">
        <v>290</v>
      </c>
      <c r="C5880" s="272" t="s">
        <v>7705</v>
      </c>
      <c r="D5880" s="271" t="s">
        <v>1977</v>
      </c>
      <c r="E5880" s="273">
        <v>58.19</v>
      </c>
    </row>
    <row r="5881" spans="1:5" x14ac:dyDescent="0.2">
      <c r="A5881" s="271">
        <v>7606</v>
      </c>
      <c r="B5881" s="271" t="s">
        <v>290</v>
      </c>
      <c r="C5881" s="272" t="s">
        <v>7706</v>
      </c>
      <c r="D5881" s="271" t="s">
        <v>1977</v>
      </c>
      <c r="E5881" s="273">
        <v>69.98</v>
      </c>
    </row>
    <row r="5882" spans="1:5" x14ac:dyDescent="0.2">
      <c r="A5882" s="271">
        <v>11825</v>
      </c>
      <c r="B5882" s="271" t="s">
        <v>290</v>
      </c>
      <c r="C5882" s="272" t="s">
        <v>7707</v>
      </c>
      <c r="D5882" s="271" t="s">
        <v>1977</v>
      </c>
      <c r="E5882" s="273">
        <v>73.62</v>
      </c>
    </row>
    <row r="5883" spans="1:5" x14ac:dyDescent="0.2">
      <c r="A5883" s="271">
        <v>11767</v>
      </c>
      <c r="B5883" s="271" t="s">
        <v>290</v>
      </c>
      <c r="C5883" s="272" t="s">
        <v>7708</v>
      </c>
      <c r="D5883" s="271" t="s">
        <v>1977</v>
      </c>
      <c r="E5883" s="273">
        <v>196.08</v>
      </c>
    </row>
    <row r="5884" spans="1:5" x14ac:dyDescent="0.2">
      <c r="A5884" s="271">
        <v>11763</v>
      </c>
      <c r="B5884" s="271" t="s">
        <v>290</v>
      </c>
      <c r="C5884" s="272" t="s">
        <v>7709</v>
      </c>
      <c r="D5884" s="271" t="s">
        <v>1977</v>
      </c>
      <c r="E5884" s="273">
        <v>152.82</v>
      </c>
    </row>
    <row r="5885" spans="1:5" x14ac:dyDescent="0.2">
      <c r="A5885" s="271">
        <v>11764</v>
      </c>
      <c r="B5885" s="271" t="s">
        <v>290</v>
      </c>
      <c r="C5885" s="272" t="s">
        <v>7710</v>
      </c>
      <c r="D5885" s="271" t="s">
        <v>1977</v>
      </c>
      <c r="E5885" s="273">
        <v>125.38</v>
      </c>
    </row>
    <row r="5886" spans="1:5" x14ac:dyDescent="0.2">
      <c r="A5886" s="271">
        <v>11829</v>
      </c>
      <c r="B5886" s="271" t="s">
        <v>290</v>
      </c>
      <c r="C5886" s="272" t="s">
        <v>7711</v>
      </c>
      <c r="D5886" s="271" t="s">
        <v>1977</v>
      </c>
      <c r="E5886" s="273">
        <v>30.3</v>
      </c>
    </row>
    <row r="5887" spans="1:5" x14ac:dyDescent="0.2">
      <c r="A5887" s="271">
        <v>11830</v>
      </c>
      <c r="B5887" s="271" t="s">
        <v>290</v>
      </c>
      <c r="C5887" s="272" t="s">
        <v>7712</v>
      </c>
      <c r="D5887" s="271" t="s">
        <v>1977</v>
      </c>
      <c r="E5887" s="273">
        <v>32.72</v>
      </c>
    </row>
    <row r="5888" spans="1:5" x14ac:dyDescent="0.2">
      <c r="A5888" s="271">
        <v>11765</v>
      </c>
      <c r="B5888" s="271" t="s">
        <v>290</v>
      </c>
      <c r="C5888" s="272" t="s">
        <v>7713</v>
      </c>
      <c r="D5888" s="271" t="s">
        <v>1977</v>
      </c>
      <c r="E5888" s="273">
        <v>83.56</v>
      </c>
    </row>
    <row r="5889" spans="1:5" x14ac:dyDescent="0.2">
      <c r="A5889" s="271">
        <v>11766</v>
      </c>
      <c r="B5889" s="271" t="s">
        <v>290</v>
      </c>
      <c r="C5889" s="272" t="s">
        <v>7714</v>
      </c>
      <c r="D5889" s="271" t="s">
        <v>1977</v>
      </c>
      <c r="E5889" s="273">
        <v>45.7</v>
      </c>
    </row>
    <row r="5890" spans="1:5" x14ac:dyDescent="0.2">
      <c r="A5890" s="271">
        <v>11824</v>
      </c>
      <c r="B5890" s="271" t="s">
        <v>290</v>
      </c>
      <c r="C5890" s="272" t="s">
        <v>7715</v>
      </c>
      <c r="D5890" s="271" t="s">
        <v>1977</v>
      </c>
      <c r="E5890" s="273">
        <v>53.76</v>
      </c>
    </row>
    <row r="5891" spans="1:5" x14ac:dyDescent="0.2">
      <c r="A5891" s="271">
        <v>44045</v>
      </c>
      <c r="B5891" s="271" t="s">
        <v>290</v>
      </c>
      <c r="C5891" s="272" t="s">
        <v>7716</v>
      </c>
      <c r="D5891" s="271" t="s">
        <v>1977</v>
      </c>
      <c r="E5891" s="273">
        <v>257.47000000000003</v>
      </c>
    </row>
    <row r="5892" spans="1:5" x14ac:dyDescent="0.2">
      <c r="A5892" s="271">
        <v>39702</v>
      </c>
      <c r="B5892" s="271" t="s">
        <v>290</v>
      </c>
      <c r="C5892" s="272" t="s">
        <v>7717</v>
      </c>
      <c r="D5892" s="271" t="s">
        <v>1977</v>
      </c>
      <c r="E5892" s="273">
        <v>1709.98</v>
      </c>
    </row>
    <row r="5893" spans="1:5" x14ac:dyDescent="0.2">
      <c r="A5893" s="271">
        <v>13415</v>
      </c>
      <c r="B5893" s="271" t="s">
        <v>290</v>
      </c>
      <c r="C5893" s="272" t="s">
        <v>7718</v>
      </c>
      <c r="D5893" s="271" t="s">
        <v>1977</v>
      </c>
      <c r="E5893" s="273">
        <v>56.14</v>
      </c>
    </row>
    <row r="5894" spans="1:5" x14ac:dyDescent="0.2">
      <c r="A5894" s="271">
        <v>7602</v>
      </c>
      <c r="B5894" s="271" t="s">
        <v>290</v>
      </c>
      <c r="C5894" s="272" t="s">
        <v>7719</v>
      </c>
      <c r="D5894" s="271" t="s">
        <v>1977</v>
      </c>
      <c r="E5894" s="273">
        <v>35.82</v>
      </c>
    </row>
    <row r="5895" spans="1:5" x14ac:dyDescent="0.2">
      <c r="A5895" s="271">
        <v>7603</v>
      </c>
      <c r="B5895" s="271" t="s">
        <v>290</v>
      </c>
      <c r="C5895" s="272" t="s">
        <v>7720</v>
      </c>
      <c r="D5895" s="271" t="s">
        <v>1977</v>
      </c>
      <c r="E5895" s="273">
        <v>30.39</v>
      </c>
    </row>
    <row r="5896" spans="1:5" x14ac:dyDescent="0.2">
      <c r="A5896" s="271">
        <v>11777</v>
      </c>
      <c r="B5896" s="271" t="s">
        <v>290</v>
      </c>
      <c r="C5896" s="272" t="s">
        <v>7721</v>
      </c>
      <c r="D5896" s="271" t="s">
        <v>1977</v>
      </c>
      <c r="E5896" s="273">
        <v>194.94</v>
      </c>
    </row>
    <row r="5897" spans="1:5" x14ac:dyDescent="0.2">
      <c r="A5897" s="271">
        <v>13417</v>
      </c>
      <c r="B5897" s="271" t="s">
        <v>290</v>
      </c>
      <c r="C5897" s="272" t="s">
        <v>7722</v>
      </c>
      <c r="D5897" s="271" t="s">
        <v>1977</v>
      </c>
      <c r="E5897" s="273">
        <v>73.11</v>
      </c>
    </row>
    <row r="5898" spans="1:5" x14ac:dyDescent="0.2">
      <c r="A5898" s="271">
        <v>36791</v>
      </c>
      <c r="B5898" s="271" t="s">
        <v>290</v>
      </c>
      <c r="C5898" s="272" t="s">
        <v>7723</v>
      </c>
      <c r="D5898" s="271" t="s">
        <v>1977</v>
      </c>
      <c r="E5898" s="273">
        <v>109.74</v>
      </c>
    </row>
    <row r="5899" spans="1:5" x14ac:dyDescent="0.2">
      <c r="A5899" s="271">
        <v>36795</v>
      </c>
      <c r="B5899" s="271" t="s">
        <v>290</v>
      </c>
      <c r="C5899" s="272" t="s">
        <v>7724</v>
      </c>
      <c r="D5899" s="271" t="s">
        <v>1977</v>
      </c>
      <c r="E5899" s="273">
        <v>1387.49</v>
      </c>
    </row>
    <row r="5900" spans="1:5" x14ac:dyDescent="0.2">
      <c r="A5900" s="271">
        <v>36796</v>
      </c>
      <c r="B5900" s="271" t="s">
        <v>290</v>
      </c>
      <c r="C5900" s="272" t="s">
        <v>7725</v>
      </c>
      <c r="D5900" s="271" t="s">
        <v>1977</v>
      </c>
      <c r="E5900" s="273">
        <v>115.3</v>
      </c>
    </row>
    <row r="5901" spans="1:5" x14ac:dyDescent="0.2">
      <c r="A5901" s="271">
        <v>36792</v>
      </c>
      <c r="B5901" s="271" t="s">
        <v>290</v>
      </c>
      <c r="C5901" s="272" t="s">
        <v>7726</v>
      </c>
      <c r="D5901" s="271" t="s">
        <v>1977</v>
      </c>
      <c r="E5901" s="273">
        <v>146.05000000000001</v>
      </c>
    </row>
    <row r="5902" spans="1:5" x14ac:dyDescent="0.2">
      <c r="A5902" s="271">
        <v>11773</v>
      </c>
      <c r="B5902" s="271" t="s">
        <v>290</v>
      </c>
      <c r="C5902" s="272" t="s">
        <v>7727</v>
      </c>
      <c r="D5902" s="271" t="s">
        <v>1977</v>
      </c>
      <c r="E5902" s="273">
        <v>97.22</v>
      </c>
    </row>
    <row r="5903" spans="1:5" x14ac:dyDescent="0.2">
      <c r="A5903" s="271">
        <v>11762</v>
      </c>
      <c r="B5903" s="271" t="s">
        <v>290</v>
      </c>
      <c r="C5903" s="272" t="s">
        <v>7728</v>
      </c>
      <c r="D5903" s="271" t="s">
        <v>1977</v>
      </c>
      <c r="E5903" s="273">
        <v>46.11</v>
      </c>
    </row>
    <row r="5904" spans="1:5" x14ac:dyDescent="0.2">
      <c r="A5904" s="271">
        <v>7604</v>
      </c>
      <c r="B5904" s="271" t="s">
        <v>290</v>
      </c>
      <c r="C5904" s="272" t="s">
        <v>7729</v>
      </c>
      <c r="D5904" s="271" t="s">
        <v>1977</v>
      </c>
      <c r="E5904" s="273">
        <v>39.049999999999997</v>
      </c>
    </row>
    <row r="5905" spans="1:5" x14ac:dyDescent="0.2">
      <c r="A5905" s="271">
        <v>13984</v>
      </c>
      <c r="B5905" s="271" t="s">
        <v>290</v>
      </c>
      <c r="C5905" s="272" t="s">
        <v>7730</v>
      </c>
      <c r="D5905" s="271" t="s">
        <v>1977</v>
      </c>
      <c r="E5905" s="273">
        <v>56.75</v>
      </c>
    </row>
    <row r="5906" spans="1:5" x14ac:dyDescent="0.2">
      <c r="A5906" s="271">
        <v>11772</v>
      </c>
      <c r="B5906" s="271" t="s">
        <v>290</v>
      </c>
      <c r="C5906" s="272" t="s">
        <v>7731</v>
      </c>
      <c r="D5906" s="271" t="s">
        <v>1977</v>
      </c>
      <c r="E5906" s="273">
        <v>97.53</v>
      </c>
    </row>
    <row r="5907" spans="1:5" x14ac:dyDescent="0.2">
      <c r="A5907" s="271">
        <v>13983</v>
      </c>
      <c r="B5907" s="271" t="s">
        <v>290</v>
      </c>
      <c r="C5907" s="272" t="s">
        <v>7732</v>
      </c>
      <c r="D5907" s="271" t="s">
        <v>1977</v>
      </c>
      <c r="E5907" s="273">
        <v>73.86</v>
      </c>
    </row>
    <row r="5908" spans="1:5" x14ac:dyDescent="0.2">
      <c r="A5908" s="271">
        <v>13416</v>
      </c>
      <c r="B5908" s="271" t="s">
        <v>290</v>
      </c>
      <c r="C5908" s="272" t="s">
        <v>7733</v>
      </c>
      <c r="D5908" s="271" t="s">
        <v>1977</v>
      </c>
      <c r="E5908" s="273">
        <v>65.599999999999994</v>
      </c>
    </row>
    <row r="5909" spans="1:5" x14ac:dyDescent="0.2">
      <c r="A5909" s="271">
        <v>40329</v>
      </c>
      <c r="B5909" s="271" t="s">
        <v>290</v>
      </c>
      <c r="C5909" s="272" t="s">
        <v>7734</v>
      </c>
      <c r="D5909" s="271" t="s">
        <v>1977</v>
      </c>
      <c r="E5909" s="273">
        <v>18.989999999999998</v>
      </c>
    </row>
    <row r="5910" spans="1:5" x14ac:dyDescent="0.2">
      <c r="A5910" s="271">
        <v>11823</v>
      </c>
      <c r="B5910" s="271" t="s">
        <v>290</v>
      </c>
      <c r="C5910" s="272" t="s">
        <v>7735</v>
      </c>
      <c r="D5910" s="271" t="s">
        <v>1977</v>
      </c>
      <c r="E5910" s="273">
        <v>8</v>
      </c>
    </row>
    <row r="5911" spans="1:5" x14ac:dyDescent="0.2">
      <c r="A5911" s="271">
        <v>11822</v>
      </c>
      <c r="B5911" s="271" t="s">
        <v>290</v>
      </c>
      <c r="C5911" s="272" t="s">
        <v>7736</v>
      </c>
      <c r="D5911" s="271" t="s">
        <v>1977</v>
      </c>
      <c r="E5911" s="273">
        <v>26.7</v>
      </c>
    </row>
    <row r="5912" spans="1:5" x14ac:dyDescent="0.2">
      <c r="A5912" s="271">
        <v>11831</v>
      </c>
      <c r="B5912" s="271" t="s">
        <v>290</v>
      </c>
      <c r="C5912" s="272" t="s">
        <v>7737</v>
      </c>
      <c r="D5912" s="271" t="s">
        <v>1977</v>
      </c>
      <c r="E5912" s="273">
        <v>16.07</v>
      </c>
    </row>
    <row r="5913" spans="1:5" x14ac:dyDescent="0.2">
      <c r="A5913" s="271">
        <v>45249</v>
      </c>
      <c r="B5913" s="271" t="s">
        <v>290</v>
      </c>
      <c r="C5913" s="272" t="s">
        <v>7738</v>
      </c>
      <c r="D5913" s="271" t="s">
        <v>1977</v>
      </c>
      <c r="E5913" s="273">
        <v>158.57</v>
      </c>
    </row>
    <row r="5914" spans="1:5" x14ac:dyDescent="0.2">
      <c r="A5914" s="271">
        <v>7613</v>
      </c>
      <c r="B5914" s="271" t="s">
        <v>290</v>
      </c>
      <c r="C5914" s="272" t="s">
        <v>7739</v>
      </c>
      <c r="D5914" s="271" t="s">
        <v>1977</v>
      </c>
      <c r="E5914" s="273"/>
    </row>
    <row r="5915" spans="1:5" x14ac:dyDescent="0.2">
      <c r="A5915" s="271">
        <v>7619</v>
      </c>
      <c r="B5915" s="271" t="s">
        <v>290</v>
      </c>
      <c r="C5915" s="272" t="s">
        <v>7740</v>
      </c>
      <c r="D5915" s="271" t="s">
        <v>1977</v>
      </c>
      <c r="E5915" s="273"/>
    </row>
    <row r="5916" spans="1:5" x14ac:dyDescent="0.2">
      <c r="A5916" s="271">
        <v>12076</v>
      </c>
      <c r="B5916" s="271" t="s">
        <v>290</v>
      </c>
      <c r="C5916" s="272" t="s">
        <v>7741</v>
      </c>
      <c r="D5916" s="271" t="s">
        <v>1977</v>
      </c>
      <c r="E5916" s="273"/>
    </row>
    <row r="5917" spans="1:5" x14ac:dyDescent="0.2">
      <c r="A5917" s="271">
        <v>7614</v>
      </c>
      <c r="B5917" s="271" t="s">
        <v>290</v>
      </c>
      <c r="C5917" s="272" t="s">
        <v>7742</v>
      </c>
      <c r="D5917" s="271" t="s">
        <v>1977</v>
      </c>
      <c r="E5917" s="273"/>
    </row>
    <row r="5918" spans="1:5" x14ac:dyDescent="0.2">
      <c r="A5918" s="271">
        <v>7618</v>
      </c>
      <c r="B5918" s="271" t="s">
        <v>290</v>
      </c>
      <c r="C5918" s="272" t="s">
        <v>7743</v>
      </c>
      <c r="D5918" s="271" t="s">
        <v>1977</v>
      </c>
      <c r="E5918" s="273"/>
    </row>
    <row r="5919" spans="1:5" x14ac:dyDescent="0.2">
      <c r="A5919" s="271">
        <v>7620</v>
      </c>
      <c r="B5919" s="271" t="s">
        <v>290</v>
      </c>
      <c r="C5919" s="272" t="s">
        <v>7744</v>
      </c>
      <c r="D5919" s="271" t="s">
        <v>1977</v>
      </c>
      <c r="E5919" s="273"/>
    </row>
    <row r="5920" spans="1:5" x14ac:dyDescent="0.2">
      <c r="A5920" s="271">
        <v>7610</v>
      </c>
      <c r="B5920" s="271" t="s">
        <v>290</v>
      </c>
      <c r="C5920" s="272" t="s">
        <v>7745</v>
      </c>
      <c r="D5920" s="271" t="s">
        <v>1977</v>
      </c>
      <c r="E5920" s="273"/>
    </row>
    <row r="5921" spans="1:5" x14ac:dyDescent="0.2">
      <c r="A5921" s="271">
        <v>7615</v>
      </c>
      <c r="B5921" s="271" t="s">
        <v>290</v>
      </c>
      <c r="C5921" s="272" t="s">
        <v>7746</v>
      </c>
      <c r="D5921" s="271" t="s">
        <v>1977</v>
      </c>
      <c r="E5921" s="273"/>
    </row>
    <row r="5922" spans="1:5" x14ac:dyDescent="0.2">
      <c r="A5922" s="271">
        <v>7617</v>
      </c>
      <c r="B5922" s="271" t="s">
        <v>290</v>
      </c>
      <c r="C5922" s="272" t="s">
        <v>7747</v>
      </c>
      <c r="D5922" s="271" t="s">
        <v>1977</v>
      </c>
      <c r="E5922" s="273"/>
    </row>
    <row r="5923" spans="1:5" x14ac:dyDescent="0.2">
      <c r="A5923" s="271">
        <v>7616</v>
      </c>
      <c r="B5923" s="271" t="s">
        <v>290</v>
      </c>
      <c r="C5923" s="272" t="s">
        <v>7748</v>
      </c>
      <c r="D5923" s="271" t="s">
        <v>1977</v>
      </c>
      <c r="E5923" s="273"/>
    </row>
    <row r="5924" spans="1:5" x14ac:dyDescent="0.2">
      <c r="A5924" s="271">
        <v>7611</v>
      </c>
      <c r="B5924" s="271" t="s">
        <v>290</v>
      </c>
      <c r="C5924" s="272" t="s">
        <v>7749</v>
      </c>
      <c r="D5924" s="271" t="s">
        <v>1977</v>
      </c>
      <c r="E5924" s="273"/>
    </row>
    <row r="5925" spans="1:5" x14ac:dyDescent="0.2">
      <c r="A5925" s="271">
        <v>7612</v>
      </c>
      <c r="B5925" s="271" t="s">
        <v>290</v>
      </c>
      <c r="C5925" s="272" t="s">
        <v>7750</v>
      </c>
      <c r="D5925" s="271" t="s">
        <v>1977</v>
      </c>
      <c r="E5925" s="273"/>
    </row>
    <row r="5926" spans="1:5" x14ac:dyDescent="0.2">
      <c r="A5926" s="271">
        <v>37371</v>
      </c>
      <c r="B5926" s="271" t="s">
        <v>290</v>
      </c>
      <c r="C5926" s="272" t="s">
        <v>7751</v>
      </c>
      <c r="D5926" s="271" t="s">
        <v>1924</v>
      </c>
      <c r="E5926" s="273">
        <v>0.71</v>
      </c>
    </row>
    <row r="5927" spans="1:5" x14ac:dyDescent="0.2">
      <c r="A5927" s="271">
        <v>40861</v>
      </c>
      <c r="B5927" s="271" t="s">
        <v>290</v>
      </c>
      <c r="C5927" s="272" t="s">
        <v>7752</v>
      </c>
      <c r="D5927" s="271" t="s">
        <v>1959</v>
      </c>
      <c r="E5927" s="273">
        <v>134.08000000000001</v>
      </c>
    </row>
    <row r="5928" spans="1:5" x14ac:dyDescent="0.2">
      <c r="A5928" s="271">
        <v>36509</v>
      </c>
      <c r="B5928" s="271" t="s">
        <v>290</v>
      </c>
      <c r="C5928" s="272" t="s">
        <v>7753</v>
      </c>
      <c r="D5928" s="271" t="s">
        <v>1977</v>
      </c>
      <c r="E5928" s="273"/>
    </row>
    <row r="5929" spans="1:5" x14ac:dyDescent="0.2">
      <c r="A5929" s="271">
        <v>36510</v>
      </c>
      <c r="B5929" s="271" t="s">
        <v>290</v>
      </c>
      <c r="C5929" s="272" t="s">
        <v>7754</v>
      </c>
      <c r="D5929" s="271" t="s">
        <v>1977</v>
      </c>
      <c r="E5929" s="273"/>
    </row>
    <row r="5930" spans="1:5" x14ac:dyDescent="0.2">
      <c r="A5930" s="271">
        <v>25020</v>
      </c>
      <c r="B5930" s="271" t="s">
        <v>290</v>
      </c>
      <c r="C5930" s="272" t="s">
        <v>7755</v>
      </c>
      <c r="D5930" s="271" t="s">
        <v>1977</v>
      </c>
      <c r="E5930" s="273"/>
    </row>
    <row r="5931" spans="1:5" x14ac:dyDescent="0.2">
      <c r="A5931" s="271">
        <v>7622</v>
      </c>
      <c r="B5931" s="271" t="s">
        <v>290</v>
      </c>
      <c r="C5931" s="272" t="s">
        <v>7756</v>
      </c>
      <c r="D5931" s="271" t="s">
        <v>1977</v>
      </c>
      <c r="E5931" s="273"/>
    </row>
    <row r="5932" spans="1:5" x14ac:dyDescent="0.2">
      <c r="A5932" s="271">
        <v>7624</v>
      </c>
      <c r="B5932" s="271" t="s">
        <v>290</v>
      </c>
      <c r="C5932" s="272" t="s">
        <v>7757</v>
      </c>
      <c r="D5932" s="271" t="s">
        <v>1977</v>
      </c>
      <c r="E5932" s="273"/>
    </row>
    <row r="5933" spans="1:5" x14ac:dyDescent="0.2">
      <c r="A5933" s="271">
        <v>7625</v>
      </c>
      <c r="B5933" s="271" t="s">
        <v>290</v>
      </c>
      <c r="C5933" s="272" t="s">
        <v>7758</v>
      </c>
      <c r="D5933" s="271" t="s">
        <v>1977</v>
      </c>
      <c r="E5933" s="273"/>
    </row>
    <row r="5934" spans="1:5" x14ac:dyDescent="0.2">
      <c r="A5934" s="271">
        <v>7623</v>
      </c>
      <c r="B5934" s="271" t="s">
        <v>290</v>
      </c>
      <c r="C5934" s="272" t="s">
        <v>7759</v>
      </c>
      <c r="D5934" s="271" t="s">
        <v>1977</v>
      </c>
      <c r="E5934" s="273"/>
    </row>
    <row r="5935" spans="1:5" x14ac:dyDescent="0.2">
      <c r="A5935" s="271">
        <v>36508</v>
      </c>
      <c r="B5935" s="271" t="s">
        <v>290</v>
      </c>
      <c r="C5935" s="272" t="s">
        <v>7760</v>
      </c>
      <c r="D5935" s="271" t="s">
        <v>1977</v>
      </c>
      <c r="E5935" s="273"/>
    </row>
    <row r="5936" spans="1:5" x14ac:dyDescent="0.2">
      <c r="A5936" s="271">
        <v>13238</v>
      </c>
      <c r="B5936" s="271" t="s">
        <v>290</v>
      </c>
      <c r="C5936" s="272" t="s">
        <v>7761</v>
      </c>
      <c r="D5936" s="271" t="s">
        <v>1977</v>
      </c>
      <c r="E5936" s="273"/>
    </row>
    <row r="5937" spans="1:5" x14ac:dyDescent="0.2">
      <c r="A5937" s="271">
        <v>36511</v>
      </c>
      <c r="B5937" s="271" t="s">
        <v>290</v>
      </c>
      <c r="C5937" s="272" t="s">
        <v>7762</v>
      </c>
      <c r="D5937" s="271" t="s">
        <v>1977</v>
      </c>
      <c r="E5937" s="273"/>
    </row>
    <row r="5938" spans="1:5" x14ac:dyDescent="0.2">
      <c r="A5938" s="271">
        <v>36515</v>
      </c>
      <c r="B5938" s="271" t="s">
        <v>290</v>
      </c>
      <c r="C5938" s="272" t="s">
        <v>7763</v>
      </c>
      <c r="D5938" s="271" t="s">
        <v>1977</v>
      </c>
      <c r="E5938" s="273"/>
    </row>
    <row r="5939" spans="1:5" x14ac:dyDescent="0.2">
      <c r="A5939" s="271">
        <v>10598</v>
      </c>
      <c r="B5939" s="271" t="s">
        <v>290</v>
      </c>
      <c r="C5939" s="272" t="s">
        <v>7764</v>
      </c>
      <c r="D5939" s="271" t="s">
        <v>1977</v>
      </c>
      <c r="E5939" s="273"/>
    </row>
    <row r="5940" spans="1:5" x14ac:dyDescent="0.2">
      <c r="A5940" s="271">
        <v>7640</v>
      </c>
      <c r="B5940" s="271" t="s">
        <v>290</v>
      </c>
      <c r="C5940" s="272" t="s">
        <v>7765</v>
      </c>
      <c r="D5940" s="271" t="s">
        <v>1977</v>
      </c>
      <c r="E5940" s="273"/>
    </row>
    <row r="5941" spans="1:5" x14ac:dyDescent="0.2">
      <c r="A5941" s="271">
        <v>36513</v>
      </c>
      <c r="B5941" s="271" t="s">
        <v>290</v>
      </c>
      <c r="C5941" s="272" t="s">
        <v>7766</v>
      </c>
      <c r="D5941" s="271" t="s">
        <v>1977</v>
      </c>
      <c r="E5941" s="273"/>
    </row>
    <row r="5942" spans="1:5" x14ac:dyDescent="0.2">
      <c r="A5942" s="271">
        <v>36514</v>
      </c>
      <c r="B5942" s="271" t="s">
        <v>290</v>
      </c>
      <c r="C5942" s="272" t="s">
        <v>7767</v>
      </c>
      <c r="D5942" s="271" t="s">
        <v>1977</v>
      </c>
      <c r="E5942" s="273"/>
    </row>
    <row r="5943" spans="1:5" x14ac:dyDescent="0.2">
      <c r="A5943" s="271">
        <v>11572</v>
      </c>
      <c r="B5943" s="271" t="s">
        <v>290</v>
      </c>
      <c r="C5943" s="272" t="s">
        <v>7768</v>
      </c>
      <c r="D5943" s="271" t="s">
        <v>1977</v>
      </c>
      <c r="E5943" s="273">
        <v>30.32</v>
      </c>
    </row>
    <row r="5944" spans="1:5" x14ac:dyDescent="0.2">
      <c r="A5944" s="271">
        <v>36149</v>
      </c>
      <c r="B5944" s="271" t="s">
        <v>290</v>
      </c>
      <c r="C5944" s="272" t="s">
        <v>7769</v>
      </c>
      <c r="D5944" s="271" t="s">
        <v>1977</v>
      </c>
      <c r="E5944" s="273">
        <v>163.66</v>
      </c>
    </row>
    <row r="5945" spans="1:5" x14ac:dyDescent="0.2">
      <c r="A5945" s="271">
        <v>42407</v>
      </c>
      <c r="B5945" s="271" t="s">
        <v>290</v>
      </c>
      <c r="C5945" s="272" t="s">
        <v>7770</v>
      </c>
      <c r="D5945" s="271" t="s">
        <v>2014</v>
      </c>
      <c r="E5945" s="273">
        <v>7.15</v>
      </c>
    </row>
    <row r="5946" spans="1:5" x14ac:dyDescent="0.2">
      <c r="A5946" s="271">
        <v>45200</v>
      </c>
      <c r="B5946" s="271" t="s">
        <v>290</v>
      </c>
      <c r="C5946" s="272" t="s">
        <v>7771</v>
      </c>
      <c r="D5946" s="271" t="s">
        <v>1977</v>
      </c>
      <c r="E5946" s="273">
        <v>25.39</v>
      </c>
    </row>
    <row r="5947" spans="1:5" x14ac:dyDescent="0.2">
      <c r="A5947" s="271">
        <v>11581</v>
      </c>
      <c r="B5947" s="271" t="s">
        <v>290</v>
      </c>
      <c r="C5947" s="272" t="s">
        <v>7772</v>
      </c>
      <c r="D5947" s="271" t="s">
        <v>2014</v>
      </c>
      <c r="E5947" s="273">
        <v>20.010000000000002</v>
      </c>
    </row>
    <row r="5948" spans="1:5" x14ac:dyDescent="0.2">
      <c r="A5948" s="271">
        <v>43605</v>
      </c>
      <c r="B5948" s="271" t="s">
        <v>290</v>
      </c>
      <c r="C5948" s="272" t="s">
        <v>7773</v>
      </c>
      <c r="D5948" s="271" t="s">
        <v>2014</v>
      </c>
      <c r="E5948" s="273">
        <v>40.94</v>
      </c>
    </row>
    <row r="5949" spans="1:5" x14ac:dyDescent="0.2">
      <c r="A5949" s="271">
        <v>11580</v>
      </c>
      <c r="B5949" s="271" t="s">
        <v>290</v>
      </c>
      <c r="C5949" s="272" t="s">
        <v>7774</v>
      </c>
      <c r="D5949" s="271" t="s">
        <v>2014</v>
      </c>
      <c r="E5949" s="273">
        <v>8.0299999999999994</v>
      </c>
    </row>
    <row r="5950" spans="1:5" x14ac:dyDescent="0.2">
      <c r="A5950" s="271">
        <v>38386</v>
      </c>
      <c r="B5950" s="271" t="s">
        <v>290</v>
      </c>
      <c r="C5950" s="272" t="s">
        <v>7775</v>
      </c>
      <c r="D5950" s="271" t="s">
        <v>1977</v>
      </c>
      <c r="E5950" s="273">
        <v>5.57</v>
      </c>
    </row>
    <row r="5951" spans="1:5" x14ac:dyDescent="0.2">
      <c r="A5951" s="271">
        <v>45231</v>
      </c>
      <c r="B5951" s="271" t="s">
        <v>290</v>
      </c>
      <c r="C5951" s="272" t="s">
        <v>7776</v>
      </c>
      <c r="D5951" s="271" t="s">
        <v>1977</v>
      </c>
      <c r="E5951" s="273">
        <v>5.09</v>
      </c>
    </row>
    <row r="5952" spans="1:5" x14ac:dyDescent="0.2">
      <c r="A5952" s="271">
        <v>45232</v>
      </c>
      <c r="B5952" s="271" t="s">
        <v>290</v>
      </c>
      <c r="C5952" s="272" t="s">
        <v>7777</v>
      </c>
      <c r="D5952" s="271" t="s">
        <v>1977</v>
      </c>
      <c r="E5952" s="273">
        <v>8.9600000000000009</v>
      </c>
    </row>
    <row r="5953" spans="1:5" x14ac:dyDescent="0.2">
      <c r="A5953" s="271">
        <v>10743</v>
      </c>
      <c r="B5953" s="271" t="s">
        <v>290</v>
      </c>
      <c r="C5953" s="272" t="s">
        <v>7778</v>
      </c>
      <c r="D5953" s="271" t="s">
        <v>1977</v>
      </c>
      <c r="E5953" s="273">
        <v>435.13</v>
      </c>
    </row>
    <row r="5954" spans="1:5" x14ac:dyDescent="0.2">
      <c r="A5954" s="271">
        <v>39848</v>
      </c>
      <c r="B5954" s="271" t="s">
        <v>290</v>
      </c>
      <c r="C5954" s="272" t="s">
        <v>7779</v>
      </c>
      <c r="D5954" s="271" t="s">
        <v>2014</v>
      </c>
      <c r="E5954" s="273"/>
    </row>
    <row r="5955" spans="1:5" x14ac:dyDescent="0.2">
      <c r="A5955" s="271">
        <v>7667</v>
      </c>
      <c r="B5955" s="271" t="s">
        <v>290</v>
      </c>
      <c r="C5955" s="272" t="s">
        <v>7780</v>
      </c>
      <c r="D5955" s="271" t="s">
        <v>2014</v>
      </c>
      <c r="E5955" s="273">
        <v>3601.42</v>
      </c>
    </row>
    <row r="5956" spans="1:5" x14ac:dyDescent="0.2">
      <c r="A5956" s="271">
        <v>7660</v>
      </c>
      <c r="B5956" s="271" t="s">
        <v>290</v>
      </c>
      <c r="C5956" s="272" t="s">
        <v>7781</v>
      </c>
      <c r="D5956" s="271" t="s">
        <v>2014</v>
      </c>
      <c r="E5956" s="273">
        <v>4590.95</v>
      </c>
    </row>
    <row r="5957" spans="1:5" x14ac:dyDescent="0.2">
      <c r="A5957" s="271">
        <v>7676</v>
      </c>
      <c r="B5957" s="271" t="s">
        <v>290</v>
      </c>
      <c r="C5957" s="272" t="s">
        <v>7782</v>
      </c>
      <c r="D5957" s="271" t="s">
        <v>2014</v>
      </c>
      <c r="E5957" s="273">
        <v>4643.41</v>
      </c>
    </row>
    <row r="5958" spans="1:5" x14ac:dyDescent="0.2">
      <c r="A5958" s="271">
        <v>20999</v>
      </c>
      <c r="B5958" s="271" t="s">
        <v>290</v>
      </c>
      <c r="C5958" s="272" t="s">
        <v>7783</v>
      </c>
      <c r="D5958" s="271" t="s">
        <v>2014</v>
      </c>
      <c r="E5958" s="273"/>
    </row>
    <row r="5959" spans="1:5" x14ac:dyDescent="0.2">
      <c r="A5959" s="271">
        <v>21001</v>
      </c>
      <c r="B5959" s="271" t="s">
        <v>290</v>
      </c>
      <c r="C5959" s="272" t="s">
        <v>7784</v>
      </c>
      <c r="D5959" s="271" t="s">
        <v>2014</v>
      </c>
      <c r="E5959" s="273"/>
    </row>
    <row r="5960" spans="1:5" x14ac:dyDescent="0.2">
      <c r="A5960" s="271">
        <v>21003</v>
      </c>
      <c r="B5960" s="271" t="s">
        <v>290</v>
      </c>
      <c r="C5960" s="272" t="s">
        <v>7785</v>
      </c>
      <c r="D5960" s="271" t="s">
        <v>2014</v>
      </c>
      <c r="E5960" s="273"/>
    </row>
    <row r="5961" spans="1:5" x14ac:dyDescent="0.2">
      <c r="A5961" s="271">
        <v>21006</v>
      </c>
      <c r="B5961" s="271" t="s">
        <v>290</v>
      </c>
      <c r="C5961" s="272" t="s">
        <v>7786</v>
      </c>
      <c r="D5961" s="271" t="s">
        <v>2014</v>
      </c>
      <c r="E5961" s="273"/>
    </row>
    <row r="5962" spans="1:5" x14ac:dyDescent="0.2">
      <c r="A5962" s="271">
        <v>21019</v>
      </c>
      <c r="B5962" s="271" t="s">
        <v>290</v>
      </c>
      <c r="C5962" s="272" t="s">
        <v>7787</v>
      </c>
      <c r="D5962" s="271" t="s">
        <v>2014</v>
      </c>
      <c r="E5962" s="273"/>
    </row>
    <row r="5963" spans="1:5" x14ac:dyDescent="0.2">
      <c r="A5963" s="271">
        <v>21021</v>
      </c>
      <c r="B5963" s="271" t="s">
        <v>290</v>
      </c>
      <c r="C5963" s="272" t="s">
        <v>7788</v>
      </c>
      <c r="D5963" s="271" t="s">
        <v>2014</v>
      </c>
      <c r="E5963" s="273"/>
    </row>
    <row r="5964" spans="1:5" x14ac:dyDescent="0.2">
      <c r="A5964" s="271">
        <v>21024</v>
      </c>
      <c r="B5964" s="271" t="s">
        <v>290</v>
      </c>
      <c r="C5964" s="272" t="s">
        <v>7789</v>
      </c>
      <c r="D5964" s="271" t="s">
        <v>2014</v>
      </c>
      <c r="E5964" s="273"/>
    </row>
    <row r="5965" spans="1:5" x14ac:dyDescent="0.2">
      <c r="A5965" s="271">
        <v>40624</v>
      </c>
      <c r="B5965" s="271" t="s">
        <v>290</v>
      </c>
      <c r="C5965" s="272" t="s">
        <v>7790</v>
      </c>
      <c r="D5965" s="271" t="s">
        <v>2014</v>
      </c>
      <c r="E5965" s="273">
        <v>99.43</v>
      </c>
    </row>
    <row r="5966" spans="1:5" x14ac:dyDescent="0.2">
      <c r="A5966" s="271">
        <v>42575</v>
      </c>
      <c r="B5966" s="271" t="s">
        <v>290</v>
      </c>
      <c r="C5966" s="272" t="s">
        <v>7791</v>
      </c>
      <c r="D5966" s="271" t="s">
        <v>2014</v>
      </c>
      <c r="E5966" s="273">
        <v>91.24</v>
      </c>
    </row>
    <row r="5967" spans="1:5" x14ac:dyDescent="0.2">
      <c r="A5967" s="271">
        <v>42574</v>
      </c>
      <c r="B5967" s="271" t="s">
        <v>290</v>
      </c>
      <c r="C5967" s="272" t="s">
        <v>7792</v>
      </c>
      <c r="D5967" s="271" t="s">
        <v>2014</v>
      </c>
      <c r="E5967" s="273">
        <v>68.09</v>
      </c>
    </row>
    <row r="5968" spans="1:5" x14ac:dyDescent="0.2">
      <c r="A5968" s="271">
        <v>13127</v>
      </c>
      <c r="B5968" s="271" t="s">
        <v>290</v>
      </c>
      <c r="C5968" s="272" t="s">
        <v>7793</v>
      </c>
      <c r="D5968" s="271" t="s">
        <v>2014</v>
      </c>
      <c r="E5968" s="273">
        <v>44.35</v>
      </c>
    </row>
    <row r="5969" spans="1:5" x14ac:dyDescent="0.2">
      <c r="A5969" s="271">
        <v>13137</v>
      </c>
      <c r="B5969" s="271" t="s">
        <v>290</v>
      </c>
      <c r="C5969" s="272" t="s">
        <v>7794</v>
      </c>
      <c r="D5969" s="271" t="s">
        <v>2014</v>
      </c>
      <c r="E5969" s="273">
        <v>58.85</v>
      </c>
    </row>
    <row r="5970" spans="1:5" x14ac:dyDescent="0.2">
      <c r="A5970" s="271">
        <v>20989</v>
      </c>
      <c r="B5970" s="271" t="s">
        <v>290</v>
      </c>
      <c r="C5970" s="272" t="s">
        <v>7795</v>
      </c>
      <c r="D5970" s="271" t="s">
        <v>2014</v>
      </c>
      <c r="E5970" s="273">
        <v>2108.36</v>
      </c>
    </row>
    <row r="5971" spans="1:5" x14ac:dyDescent="0.2">
      <c r="A5971" s="271">
        <v>21147</v>
      </c>
      <c r="B5971" s="271" t="s">
        <v>290</v>
      </c>
      <c r="C5971" s="272" t="s">
        <v>7796</v>
      </c>
      <c r="D5971" s="271" t="s">
        <v>2014</v>
      </c>
      <c r="E5971" s="273">
        <v>197.68</v>
      </c>
    </row>
    <row r="5972" spans="1:5" x14ac:dyDescent="0.2">
      <c r="A5972" s="271">
        <v>21148</v>
      </c>
      <c r="B5972" s="271" t="s">
        <v>290</v>
      </c>
      <c r="C5972" s="272" t="s">
        <v>7797</v>
      </c>
      <c r="D5972" s="271" t="s">
        <v>2014</v>
      </c>
      <c r="E5972" s="273">
        <v>122.01</v>
      </c>
    </row>
    <row r="5973" spans="1:5" x14ac:dyDescent="0.2">
      <c r="A5973" s="271">
        <v>20984</v>
      </c>
      <c r="B5973" s="271" t="s">
        <v>290</v>
      </c>
      <c r="C5973" s="272" t="s">
        <v>7798</v>
      </c>
      <c r="D5973" s="271" t="s">
        <v>2014</v>
      </c>
      <c r="E5973" s="273">
        <v>4045.54</v>
      </c>
    </row>
    <row r="5974" spans="1:5" x14ac:dyDescent="0.2">
      <c r="A5974" s="271">
        <v>13042</v>
      </c>
      <c r="B5974" s="271" t="s">
        <v>290</v>
      </c>
      <c r="C5974" s="272" t="s">
        <v>7799</v>
      </c>
      <c r="D5974" s="271" t="s">
        <v>2014</v>
      </c>
      <c r="E5974" s="273">
        <v>2241.8200000000002</v>
      </c>
    </row>
    <row r="5975" spans="1:5" x14ac:dyDescent="0.2">
      <c r="A5975" s="271">
        <v>42576</v>
      </c>
      <c r="B5975" s="271" t="s">
        <v>290</v>
      </c>
      <c r="C5975" s="272" t="s">
        <v>7800</v>
      </c>
      <c r="D5975" s="271" t="s">
        <v>2014</v>
      </c>
      <c r="E5975" s="273">
        <v>248.88</v>
      </c>
    </row>
    <row r="5976" spans="1:5" x14ac:dyDescent="0.2">
      <c r="A5976" s="271">
        <v>21150</v>
      </c>
      <c r="B5976" s="271" t="s">
        <v>290</v>
      </c>
      <c r="C5976" s="272" t="s">
        <v>7801</v>
      </c>
      <c r="D5976" s="271" t="s">
        <v>2014</v>
      </c>
      <c r="E5976" s="273">
        <v>60.5</v>
      </c>
    </row>
    <row r="5977" spans="1:5" x14ac:dyDescent="0.2">
      <c r="A5977" s="271">
        <v>13141</v>
      </c>
      <c r="B5977" s="271" t="s">
        <v>290</v>
      </c>
      <c r="C5977" s="272" t="s">
        <v>7802</v>
      </c>
      <c r="D5977" s="271" t="s">
        <v>2014</v>
      </c>
      <c r="E5977" s="273">
        <v>76.22</v>
      </c>
    </row>
    <row r="5978" spans="1:5" x14ac:dyDescent="0.2">
      <c r="A5978" s="271">
        <v>21151</v>
      </c>
      <c r="B5978" s="271" t="s">
        <v>290</v>
      </c>
      <c r="C5978" s="272" t="s">
        <v>7803</v>
      </c>
      <c r="D5978" s="271" t="s">
        <v>2014</v>
      </c>
      <c r="E5978" s="273">
        <v>362.12</v>
      </c>
    </row>
    <row r="5979" spans="1:5" x14ac:dyDescent="0.2">
      <c r="A5979" s="271">
        <v>13142</v>
      </c>
      <c r="B5979" s="271" t="s">
        <v>290</v>
      </c>
      <c r="C5979" s="272" t="s">
        <v>7804</v>
      </c>
      <c r="D5979" s="271" t="s">
        <v>2014</v>
      </c>
      <c r="E5979" s="273">
        <v>517.67999999999995</v>
      </c>
    </row>
    <row r="5980" spans="1:5" x14ac:dyDescent="0.2">
      <c r="A5980" s="271">
        <v>42577</v>
      </c>
      <c r="B5980" s="271" t="s">
        <v>290</v>
      </c>
      <c r="C5980" s="272" t="s">
        <v>7805</v>
      </c>
      <c r="D5980" s="271" t="s">
        <v>2014</v>
      </c>
      <c r="E5980" s="273">
        <v>568.04</v>
      </c>
    </row>
    <row r="5981" spans="1:5" x14ac:dyDescent="0.2">
      <c r="A5981" s="271">
        <v>20994</v>
      </c>
      <c r="B5981" s="271" t="s">
        <v>290</v>
      </c>
      <c r="C5981" s="272" t="s">
        <v>7806</v>
      </c>
      <c r="D5981" s="271" t="s">
        <v>2014</v>
      </c>
      <c r="E5981" s="273">
        <v>976.06</v>
      </c>
    </row>
    <row r="5982" spans="1:5" x14ac:dyDescent="0.2">
      <c r="A5982" s="271">
        <v>7672</v>
      </c>
      <c r="B5982" s="271" t="s">
        <v>290</v>
      </c>
      <c r="C5982" s="272" t="s">
        <v>7807</v>
      </c>
      <c r="D5982" s="271" t="s">
        <v>2014</v>
      </c>
      <c r="E5982" s="273">
        <v>639.42999999999995</v>
      </c>
    </row>
    <row r="5983" spans="1:5" x14ac:dyDescent="0.2">
      <c r="A5983" s="271">
        <v>20995</v>
      </c>
      <c r="B5983" s="271" t="s">
        <v>290</v>
      </c>
      <c r="C5983" s="272" t="s">
        <v>7808</v>
      </c>
      <c r="D5983" s="271" t="s">
        <v>2014</v>
      </c>
      <c r="E5983" s="273">
        <v>1282.73</v>
      </c>
    </row>
    <row r="5984" spans="1:5" x14ac:dyDescent="0.2">
      <c r="A5984" s="271">
        <v>7690</v>
      </c>
      <c r="B5984" s="271" t="s">
        <v>290</v>
      </c>
      <c r="C5984" s="272" t="s">
        <v>7809</v>
      </c>
      <c r="D5984" s="271" t="s">
        <v>2014</v>
      </c>
      <c r="E5984" s="273">
        <v>741.89</v>
      </c>
    </row>
    <row r="5985" spans="1:5" x14ac:dyDescent="0.2">
      <c r="A5985" s="271">
        <v>20980</v>
      </c>
      <c r="B5985" s="271" t="s">
        <v>290</v>
      </c>
      <c r="C5985" s="272" t="s">
        <v>7810</v>
      </c>
      <c r="D5985" s="271" t="s">
        <v>2014</v>
      </c>
      <c r="E5985" s="273">
        <v>809.33</v>
      </c>
    </row>
    <row r="5986" spans="1:5" x14ac:dyDescent="0.2">
      <c r="A5986" s="271">
        <v>7661</v>
      </c>
      <c r="B5986" s="271" t="s">
        <v>290</v>
      </c>
      <c r="C5986" s="272" t="s">
        <v>7811</v>
      </c>
      <c r="D5986" s="271" t="s">
        <v>2014</v>
      </c>
      <c r="E5986" s="273">
        <v>962.77</v>
      </c>
    </row>
    <row r="5987" spans="1:5" x14ac:dyDescent="0.2">
      <c r="A5987" s="271">
        <v>21016</v>
      </c>
      <c r="B5987" s="271" t="s">
        <v>290</v>
      </c>
      <c r="C5987" s="272" t="s">
        <v>7812</v>
      </c>
      <c r="D5987" s="271" t="s">
        <v>2014</v>
      </c>
      <c r="E5987" s="273">
        <v>207.32</v>
      </c>
    </row>
    <row r="5988" spans="1:5" x14ac:dyDescent="0.2">
      <c r="A5988" s="271">
        <v>21008</v>
      </c>
      <c r="B5988" s="271" t="s">
        <v>290</v>
      </c>
      <c r="C5988" s="272" t="s">
        <v>7813</v>
      </c>
      <c r="D5988" s="271" t="s">
        <v>2014</v>
      </c>
      <c r="E5988" s="273">
        <v>24.22</v>
      </c>
    </row>
    <row r="5989" spans="1:5" x14ac:dyDescent="0.2">
      <c r="A5989" s="271">
        <v>21009</v>
      </c>
      <c r="B5989" s="271" t="s">
        <v>290</v>
      </c>
      <c r="C5989" s="272" t="s">
        <v>7814</v>
      </c>
      <c r="D5989" s="271" t="s">
        <v>2014</v>
      </c>
      <c r="E5989" s="273">
        <v>31.53</v>
      </c>
    </row>
    <row r="5990" spans="1:5" x14ac:dyDescent="0.2">
      <c r="A5990" s="271">
        <v>21010</v>
      </c>
      <c r="B5990" s="271" t="s">
        <v>290</v>
      </c>
      <c r="C5990" s="272" t="s">
        <v>7815</v>
      </c>
      <c r="D5990" s="271" t="s">
        <v>2014</v>
      </c>
      <c r="E5990" s="273">
        <v>42.34</v>
      </c>
    </row>
    <row r="5991" spans="1:5" x14ac:dyDescent="0.2">
      <c r="A5991" s="271">
        <v>21011</v>
      </c>
      <c r="B5991" s="271" t="s">
        <v>290</v>
      </c>
      <c r="C5991" s="272" t="s">
        <v>7816</v>
      </c>
      <c r="D5991" s="271" t="s">
        <v>2014</v>
      </c>
      <c r="E5991" s="273">
        <v>61.71</v>
      </c>
    </row>
    <row r="5992" spans="1:5" x14ac:dyDescent="0.2">
      <c r="A5992" s="271">
        <v>21012</v>
      </c>
      <c r="B5992" s="271" t="s">
        <v>290</v>
      </c>
      <c r="C5992" s="272" t="s">
        <v>7817</v>
      </c>
      <c r="D5992" s="271" t="s">
        <v>2014</v>
      </c>
      <c r="E5992" s="273">
        <v>68.19</v>
      </c>
    </row>
    <row r="5993" spans="1:5" x14ac:dyDescent="0.2">
      <c r="A5993" s="271">
        <v>21013</v>
      </c>
      <c r="B5993" s="271" t="s">
        <v>290</v>
      </c>
      <c r="C5993" s="272" t="s">
        <v>7818</v>
      </c>
      <c r="D5993" s="271" t="s">
        <v>2014</v>
      </c>
      <c r="E5993" s="273">
        <v>88.99</v>
      </c>
    </row>
    <row r="5994" spans="1:5" x14ac:dyDescent="0.2">
      <c r="A5994" s="271">
        <v>21014</v>
      </c>
      <c r="B5994" s="271" t="s">
        <v>290</v>
      </c>
      <c r="C5994" s="272" t="s">
        <v>7819</v>
      </c>
      <c r="D5994" s="271" t="s">
        <v>2014</v>
      </c>
      <c r="E5994" s="273">
        <v>124.52</v>
      </c>
    </row>
    <row r="5995" spans="1:5" x14ac:dyDescent="0.2">
      <c r="A5995" s="271">
        <v>21015</v>
      </c>
      <c r="B5995" s="271" t="s">
        <v>290</v>
      </c>
      <c r="C5995" s="272" t="s">
        <v>7820</v>
      </c>
      <c r="D5995" s="271" t="s">
        <v>2014</v>
      </c>
      <c r="E5995" s="273">
        <v>143.05000000000001</v>
      </c>
    </row>
    <row r="5996" spans="1:5" x14ac:dyDescent="0.2">
      <c r="A5996" s="271">
        <v>40626</v>
      </c>
      <c r="B5996" s="271" t="s">
        <v>290</v>
      </c>
      <c r="C5996" s="272" t="s">
        <v>7821</v>
      </c>
      <c r="D5996" s="271" t="s">
        <v>2014</v>
      </c>
      <c r="E5996" s="273">
        <v>46.59</v>
      </c>
    </row>
    <row r="5997" spans="1:5" x14ac:dyDescent="0.2">
      <c r="A5997" s="271">
        <v>7697</v>
      </c>
      <c r="B5997" s="271" t="s">
        <v>290</v>
      </c>
      <c r="C5997" s="272" t="s">
        <v>7822</v>
      </c>
      <c r="D5997" s="271" t="s">
        <v>2014</v>
      </c>
      <c r="E5997" s="273">
        <v>68.260000000000005</v>
      </c>
    </row>
    <row r="5998" spans="1:5" x14ac:dyDescent="0.2">
      <c r="A5998" s="271">
        <v>7698</v>
      </c>
      <c r="B5998" s="271" t="s">
        <v>290</v>
      </c>
      <c r="C5998" s="272" t="s">
        <v>7823</v>
      </c>
      <c r="D5998" s="271" t="s">
        <v>2014</v>
      </c>
      <c r="E5998" s="273">
        <v>58.76</v>
      </c>
    </row>
    <row r="5999" spans="1:5" x14ac:dyDescent="0.2">
      <c r="A5999" s="271">
        <v>7691</v>
      </c>
      <c r="B5999" s="271" t="s">
        <v>290</v>
      </c>
      <c r="C5999" s="272" t="s">
        <v>7824</v>
      </c>
      <c r="D5999" s="271" t="s">
        <v>2014</v>
      </c>
      <c r="E5999" s="273">
        <v>24.83</v>
      </c>
    </row>
    <row r="6000" spans="1:5" x14ac:dyDescent="0.2">
      <c r="A6000" s="271">
        <v>7696</v>
      </c>
      <c r="B6000" s="271" t="s">
        <v>290</v>
      </c>
      <c r="C6000" s="272" t="s">
        <v>7825</v>
      </c>
      <c r="D6000" s="271" t="s">
        <v>2014</v>
      </c>
      <c r="E6000" s="273">
        <v>98.44</v>
      </c>
    </row>
    <row r="6001" spans="1:5" x14ac:dyDescent="0.2">
      <c r="A6001" s="271">
        <v>7701</v>
      </c>
      <c r="B6001" s="271" t="s">
        <v>290</v>
      </c>
      <c r="C6001" s="272" t="s">
        <v>7826</v>
      </c>
      <c r="D6001" s="271" t="s">
        <v>2014</v>
      </c>
      <c r="E6001" s="273">
        <v>122.16</v>
      </c>
    </row>
    <row r="6002" spans="1:5" x14ac:dyDescent="0.2">
      <c r="A6002" s="271">
        <v>7694</v>
      </c>
      <c r="B6002" s="271" t="s">
        <v>290</v>
      </c>
      <c r="C6002" s="272" t="s">
        <v>7827</v>
      </c>
      <c r="D6002" s="271" t="s">
        <v>2014</v>
      </c>
      <c r="E6002" s="273">
        <v>164.39</v>
      </c>
    </row>
    <row r="6003" spans="1:5" x14ac:dyDescent="0.2">
      <c r="A6003" s="271">
        <v>7700</v>
      </c>
      <c r="B6003" s="271" t="s">
        <v>290</v>
      </c>
      <c r="C6003" s="272" t="s">
        <v>7828</v>
      </c>
      <c r="D6003" s="271" t="s">
        <v>2014</v>
      </c>
      <c r="E6003" s="273">
        <v>31.4</v>
      </c>
    </row>
    <row r="6004" spans="1:5" x14ac:dyDescent="0.2">
      <c r="A6004" s="271">
        <v>7693</v>
      </c>
      <c r="B6004" s="271" t="s">
        <v>290</v>
      </c>
      <c r="C6004" s="272" t="s">
        <v>7829</v>
      </c>
      <c r="D6004" s="271" t="s">
        <v>2014</v>
      </c>
      <c r="E6004" s="273">
        <v>226.39</v>
      </c>
    </row>
    <row r="6005" spans="1:5" x14ac:dyDescent="0.2">
      <c r="A6005" s="271">
        <v>7692</v>
      </c>
      <c r="B6005" s="271" t="s">
        <v>290</v>
      </c>
      <c r="C6005" s="272" t="s">
        <v>7830</v>
      </c>
      <c r="D6005" s="271" t="s">
        <v>2014</v>
      </c>
      <c r="E6005" s="273">
        <v>338.95</v>
      </c>
    </row>
    <row r="6006" spans="1:5" x14ac:dyDescent="0.2">
      <c r="A6006" s="271">
        <v>7695</v>
      </c>
      <c r="B6006" s="271" t="s">
        <v>290</v>
      </c>
      <c r="C6006" s="272" t="s">
        <v>7831</v>
      </c>
      <c r="D6006" s="271" t="s">
        <v>2014</v>
      </c>
      <c r="E6006" s="273">
        <v>367.6</v>
      </c>
    </row>
    <row r="6007" spans="1:5" x14ac:dyDescent="0.2">
      <c r="A6007" s="271">
        <v>13356</v>
      </c>
      <c r="B6007" s="271" t="s">
        <v>290</v>
      </c>
      <c r="C6007" s="272" t="s">
        <v>7832</v>
      </c>
      <c r="D6007" s="271" t="s">
        <v>2014</v>
      </c>
      <c r="E6007" s="273">
        <v>26.65</v>
      </c>
    </row>
    <row r="6008" spans="1:5" x14ac:dyDescent="0.2">
      <c r="A6008" s="271">
        <v>36365</v>
      </c>
      <c r="B6008" s="271" t="s">
        <v>290</v>
      </c>
      <c r="C6008" s="272" t="s">
        <v>7833</v>
      </c>
      <c r="D6008" s="271" t="s">
        <v>2014</v>
      </c>
      <c r="E6008" s="273">
        <v>52.52</v>
      </c>
    </row>
    <row r="6009" spans="1:5" x14ac:dyDescent="0.2">
      <c r="A6009" s="271">
        <v>41930</v>
      </c>
      <c r="B6009" s="271" t="s">
        <v>290</v>
      </c>
      <c r="C6009" s="272" t="s">
        <v>7834</v>
      </c>
      <c r="D6009" s="271" t="s">
        <v>2014</v>
      </c>
      <c r="E6009" s="273">
        <v>174.92</v>
      </c>
    </row>
    <row r="6010" spans="1:5" x14ac:dyDescent="0.2">
      <c r="A6010" s="271">
        <v>41931</v>
      </c>
      <c r="B6010" s="271" t="s">
        <v>290</v>
      </c>
      <c r="C6010" s="272" t="s">
        <v>7835</v>
      </c>
      <c r="D6010" s="271" t="s">
        <v>2014</v>
      </c>
      <c r="E6010" s="273">
        <v>273.95999999999998</v>
      </c>
    </row>
    <row r="6011" spans="1:5" x14ac:dyDescent="0.2">
      <c r="A6011" s="271">
        <v>41932</v>
      </c>
      <c r="B6011" s="271" t="s">
        <v>290</v>
      </c>
      <c r="C6011" s="272" t="s">
        <v>7836</v>
      </c>
      <c r="D6011" s="271" t="s">
        <v>2014</v>
      </c>
      <c r="E6011" s="273">
        <v>421.68</v>
      </c>
    </row>
    <row r="6012" spans="1:5" x14ac:dyDescent="0.2">
      <c r="A6012" s="271">
        <v>41933</v>
      </c>
      <c r="B6012" s="271" t="s">
        <v>290</v>
      </c>
      <c r="C6012" s="272" t="s">
        <v>7837</v>
      </c>
      <c r="D6012" s="271" t="s">
        <v>2014</v>
      </c>
      <c r="E6012" s="273">
        <v>595.92999999999995</v>
      </c>
    </row>
    <row r="6013" spans="1:5" x14ac:dyDescent="0.2">
      <c r="A6013" s="271">
        <v>41934</v>
      </c>
      <c r="B6013" s="271" t="s">
        <v>290</v>
      </c>
      <c r="C6013" s="272" t="s">
        <v>7838</v>
      </c>
      <c r="D6013" s="271" t="s">
        <v>2014</v>
      </c>
      <c r="E6013" s="273">
        <v>694.03</v>
      </c>
    </row>
    <row r="6014" spans="1:5" x14ac:dyDescent="0.2">
      <c r="A6014" s="271">
        <v>41936</v>
      </c>
      <c r="B6014" s="271" t="s">
        <v>290</v>
      </c>
      <c r="C6014" s="272" t="s">
        <v>7839</v>
      </c>
      <c r="D6014" s="271" t="s">
        <v>2014</v>
      </c>
      <c r="E6014" s="273">
        <v>103</v>
      </c>
    </row>
    <row r="6015" spans="1:5" x14ac:dyDescent="0.2">
      <c r="A6015" s="271">
        <v>44812</v>
      </c>
      <c r="B6015" s="271" t="s">
        <v>290</v>
      </c>
      <c r="C6015" s="272" t="s">
        <v>7840</v>
      </c>
      <c r="D6015" s="271" t="s">
        <v>2014</v>
      </c>
      <c r="E6015" s="273">
        <v>539.66</v>
      </c>
    </row>
    <row r="6016" spans="1:5" x14ac:dyDescent="0.2">
      <c r="A6016" s="271">
        <v>41785</v>
      </c>
      <c r="B6016" s="271" t="s">
        <v>290</v>
      </c>
      <c r="C6016" s="272" t="s">
        <v>7841</v>
      </c>
      <c r="D6016" s="271" t="s">
        <v>2014</v>
      </c>
      <c r="E6016" s="273">
        <v>1999.92</v>
      </c>
    </row>
    <row r="6017" spans="1:5" x14ac:dyDescent="0.2">
      <c r="A6017" s="271">
        <v>41781</v>
      </c>
      <c r="B6017" s="271" t="s">
        <v>290</v>
      </c>
      <c r="C6017" s="272" t="s">
        <v>7842</v>
      </c>
      <c r="D6017" s="271" t="s">
        <v>2014</v>
      </c>
      <c r="E6017" s="273">
        <v>361.12</v>
      </c>
    </row>
    <row r="6018" spans="1:5" x14ac:dyDescent="0.2">
      <c r="A6018" s="271">
        <v>41783</v>
      </c>
      <c r="B6018" s="271" t="s">
        <v>290</v>
      </c>
      <c r="C6018" s="272" t="s">
        <v>7843</v>
      </c>
      <c r="D6018" s="271" t="s">
        <v>2014</v>
      </c>
      <c r="E6018" s="273">
        <v>1298.25</v>
      </c>
    </row>
    <row r="6019" spans="1:5" x14ac:dyDescent="0.2">
      <c r="A6019" s="271">
        <v>41786</v>
      </c>
      <c r="B6019" s="271" t="s">
        <v>290</v>
      </c>
      <c r="C6019" s="272" t="s">
        <v>7844</v>
      </c>
      <c r="D6019" s="271" t="s">
        <v>2014</v>
      </c>
      <c r="E6019" s="273">
        <v>2764.02</v>
      </c>
    </row>
    <row r="6020" spans="1:5" x14ac:dyDescent="0.2">
      <c r="A6020" s="271">
        <v>41779</v>
      </c>
      <c r="B6020" s="271" t="s">
        <v>290</v>
      </c>
      <c r="C6020" s="272" t="s">
        <v>7845</v>
      </c>
      <c r="D6020" s="271" t="s">
        <v>2014</v>
      </c>
      <c r="E6020" s="273">
        <v>142.22</v>
      </c>
    </row>
    <row r="6021" spans="1:5" x14ac:dyDescent="0.2">
      <c r="A6021" s="271">
        <v>41780</v>
      </c>
      <c r="B6021" s="271" t="s">
        <v>290</v>
      </c>
      <c r="C6021" s="272" t="s">
        <v>7846</v>
      </c>
      <c r="D6021" s="271" t="s">
        <v>2014</v>
      </c>
      <c r="E6021" s="273">
        <v>222.81</v>
      </c>
    </row>
    <row r="6022" spans="1:5" x14ac:dyDescent="0.2">
      <c r="A6022" s="271">
        <v>41782</v>
      </c>
      <c r="B6022" s="271" t="s">
        <v>290</v>
      </c>
      <c r="C6022" s="272" t="s">
        <v>7847</v>
      </c>
      <c r="D6022" s="271" t="s">
        <v>2014</v>
      </c>
      <c r="E6022" s="273">
        <v>798.17</v>
      </c>
    </row>
    <row r="6023" spans="1:5" x14ac:dyDescent="0.2">
      <c r="A6023" s="271">
        <v>38130</v>
      </c>
      <c r="B6023" s="271" t="s">
        <v>290</v>
      </c>
      <c r="C6023" s="272" t="s">
        <v>7848</v>
      </c>
      <c r="D6023" s="271" t="s">
        <v>2014</v>
      </c>
      <c r="E6023" s="273">
        <v>52.43</v>
      </c>
    </row>
    <row r="6024" spans="1:5" x14ac:dyDescent="0.2">
      <c r="A6024" s="271">
        <v>44260</v>
      </c>
      <c r="B6024" s="271" t="s">
        <v>290</v>
      </c>
      <c r="C6024" s="272" t="s">
        <v>7849</v>
      </c>
      <c r="D6024" s="271" t="s">
        <v>2014</v>
      </c>
      <c r="E6024" s="273">
        <v>496.21</v>
      </c>
    </row>
    <row r="6025" spans="1:5" x14ac:dyDescent="0.2">
      <c r="A6025" s="271">
        <v>21123</v>
      </c>
      <c r="B6025" s="271" t="s">
        <v>290</v>
      </c>
      <c r="C6025" s="272" t="s">
        <v>7850</v>
      </c>
      <c r="D6025" s="271" t="s">
        <v>2014</v>
      </c>
      <c r="E6025" s="273">
        <v>14.59</v>
      </c>
    </row>
    <row r="6026" spans="1:5" x14ac:dyDescent="0.2">
      <c r="A6026" s="271">
        <v>21124</v>
      </c>
      <c r="B6026" s="271" t="s">
        <v>290</v>
      </c>
      <c r="C6026" s="272" t="s">
        <v>7851</v>
      </c>
      <c r="D6026" s="271" t="s">
        <v>2014</v>
      </c>
      <c r="E6026" s="273">
        <v>23.31</v>
      </c>
    </row>
    <row r="6027" spans="1:5" x14ac:dyDescent="0.2">
      <c r="A6027" s="271">
        <v>21125</v>
      </c>
      <c r="B6027" s="271" t="s">
        <v>290</v>
      </c>
      <c r="C6027" s="272" t="s">
        <v>7852</v>
      </c>
      <c r="D6027" s="271" t="s">
        <v>2014</v>
      </c>
      <c r="E6027" s="273">
        <v>40.14</v>
      </c>
    </row>
    <row r="6028" spans="1:5" x14ac:dyDescent="0.2">
      <c r="A6028" s="271">
        <v>38028</v>
      </c>
      <c r="B6028" s="271" t="s">
        <v>290</v>
      </c>
      <c r="C6028" s="272" t="s">
        <v>7853</v>
      </c>
      <c r="D6028" s="271" t="s">
        <v>2014</v>
      </c>
      <c r="E6028" s="273">
        <v>70.19</v>
      </c>
    </row>
    <row r="6029" spans="1:5" x14ac:dyDescent="0.2">
      <c r="A6029" s="271">
        <v>38029</v>
      </c>
      <c r="B6029" s="271" t="s">
        <v>290</v>
      </c>
      <c r="C6029" s="272" t="s">
        <v>7854</v>
      </c>
      <c r="D6029" s="271" t="s">
        <v>2014</v>
      </c>
      <c r="E6029" s="273">
        <v>102.73</v>
      </c>
    </row>
    <row r="6030" spans="1:5" x14ac:dyDescent="0.2">
      <c r="A6030" s="271">
        <v>38030</v>
      </c>
      <c r="B6030" s="271" t="s">
        <v>290</v>
      </c>
      <c r="C6030" s="272" t="s">
        <v>7855</v>
      </c>
      <c r="D6030" s="271" t="s">
        <v>2014</v>
      </c>
      <c r="E6030" s="273">
        <v>166.12</v>
      </c>
    </row>
    <row r="6031" spans="1:5" x14ac:dyDescent="0.2">
      <c r="A6031" s="271">
        <v>38031</v>
      </c>
      <c r="B6031" s="271" t="s">
        <v>290</v>
      </c>
      <c r="C6031" s="272" t="s">
        <v>7856</v>
      </c>
      <c r="D6031" s="271" t="s">
        <v>2014</v>
      </c>
      <c r="E6031" s="273">
        <v>260.73</v>
      </c>
    </row>
    <row r="6032" spans="1:5" x14ac:dyDescent="0.2">
      <c r="A6032" s="271">
        <v>39735</v>
      </c>
      <c r="B6032" s="271" t="s">
        <v>290</v>
      </c>
      <c r="C6032" s="272" t="s">
        <v>7857</v>
      </c>
      <c r="D6032" s="271" t="s">
        <v>2014</v>
      </c>
      <c r="E6032" s="273">
        <v>59.14</v>
      </c>
    </row>
    <row r="6033" spans="1:5" x14ac:dyDescent="0.2">
      <c r="A6033" s="271">
        <v>39734</v>
      </c>
      <c r="B6033" s="271" t="s">
        <v>290</v>
      </c>
      <c r="C6033" s="272" t="s">
        <v>7858</v>
      </c>
      <c r="D6033" s="271" t="s">
        <v>2014</v>
      </c>
      <c r="E6033" s="273">
        <v>70.150000000000006</v>
      </c>
    </row>
    <row r="6034" spans="1:5" x14ac:dyDescent="0.2">
      <c r="A6034" s="271">
        <v>39736</v>
      </c>
      <c r="B6034" s="271" t="s">
        <v>290</v>
      </c>
      <c r="C6034" s="272" t="s">
        <v>7859</v>
      </c>
      <c r="D6034" s="271" t="s">
        <v>2014</v>
      </c>
      <c r="E6034" s="273">
        <v>80.06</v>
      </c>
    </row>
    <row r="6035" spans="1:5" x14ac:dyDescent="0.2">
      <c r="A6035" s="271">
        <v>39739</v>
      </c>
      <c r="B6035" s="271" t="s">
        <v>290</v>
      </c>
      <c r="C6035" s="272" t="s">
        <v>7860</v>
      </c>
      <c r="D6035" s="271" t="s">
        <v>2014</v>
      </c>
      <c r="E6035" s="273">
        <v>55.36</v>
      </c>
    </row>
    <row r="6036" spans="1:5" x14ac:dyDescent="0.2">
      <c r="A6036" s="271">
        <v>39737</v>
      </c>
      <c r="B6036" s="271" t="s">
        <v>290</v>
      </c>
      <c r="C6036" s="272" t="s">
        <v>7861</v>
      </c>
      <c r="D6036" s="271" t="s">
        <v>2014</v>
      </c>
      <c r="E6036" s="273">
        <v>10.77</v>
      </c>
    </row>
    <row r="6037" spans="1:5" x14ac:dyDescent="0.2">
      <c r="A6037" s="271">
        <v>39738</v>
      </c>
      <c r="B6037" s="271" t="s">
        <v>290</v>
      </c>
      <c r="C6037" s="272" t="s">
        <v>7862</v>
      </c>
      <c r="D6037" s="271" t="s">
        <v>2014</v>
      </c>
      <c r="E6037" s="273">
        <v>3.89</v>
      </c>
    </row>
    <row r="6038" spans="1:5" x14ac:dyDescent="0.2">
      <c r="A6038" s="271">
        <v>39733</v>
      </c>
      <c r="B6038" s="271" t="s">
        <v>290</v>
      </c>
      <c r="C6038" s="272" t="s">
        <v>7863</v>
      </c>
      <c r="D6038" s="271" t="s">
        <v>2014</v>
      </c>
      <c r="E6038" s="273">
        <v>95.81</v>
      </c>
    </row>
    <row r="6039" spans="1:5" x14ac:dyDescent="0.2">
      <c r="A6039" s="271">
        <v>39854</v>
      </c>
      <c r="B6039" s="271" t="s">
        <v>290</v>
      </c>
      <c r="C6039" s="272" t="s">
        <v>7864</v>
      </c>
      <c r="D6039" s="271" t="s">
        <v>2014</v>
      </c>
      <c r="E6039" s="273">
        <v>97.16</v>
      </c>
    </row>
    <row r="6040" spans="1:5" x14ac:dyDescent="0.2">
      <c r="A6040" s="271">
        <v>39740</v>
      </c>
      <c r="B6040" s="271" t="s">
        <v>290</v>
      </c>
      <c r="C6040" s="272" t="s">
        <v>7865</v>
      </c>
      <c r="D6040" s="271" t="s">
        <v>2014</v>
      </c>
      <c r="E6040" s="273">
        <v>53.16</v>
      </c>
    </row>
    <row r="6041" spans="1:5" x14ac:dyDescent="0.2">
      <c r="A6041" s="271">
        <v>39741</v>
      </c>
      <c r="B6041" s="271" t="s">
        <v>290</v>
      </c>
      <c r="C6041" s="272" t="s">
        <v>7866</v>
      </c>
      <c r="D6041" s="271" t="s">
        <v>2014</v>
      </c>
      <c r="E6041" s="273">
        <v>9.7899999999999991</v>
      </c>
    </row>
    <row r="6042" spans="1:5" x14ac:dyDescent="0.2">
      <c r="A6042" s="271">
        <v>39853</v>
      </c>
      <c r="B6042" s="271" t="s">
        <v>290</v>
      </c>
      <c r="C6042" s="272" t="s">
        <v>7867</v>
      </c>
      <c r="D6042" s="271" t="s">
        <v>2014</v>
      </c>
      <c r="E6042" s="273">
        <v>12.87</v>
      </c>
    </row>
    <row r="6043" spans="1:5" x14ac:dyDescent="0.2">
      <c r="A6043" s="271">
        <v>39742</v>
      </c>
      <c r="B6043" s="271" t="s">
        <v>290</v>
      </c>
      <c r="C6043" s="272" t="s">
        <v>7868</v>
      </c>
      <c r="D6043" s="271" t="s">
        <v>2014</v>
      </c>
      <c r="E6043" s="273">
        <v>42.73</v>
      </c>
    </row>
    <row r="6044" spans="1:5" x14ac:dyDescent="0.2">
      <c r="A6044" s="271">
        <v>39751</v>
      </c>
      <c r="B6044" s="271" t="s">
        <v>290</v>
      </c>
      <c r="C6044" s="272" t="s">
        <v>7869</v>
      </c>
      <c r="D6044" s="271" t="s">
        <v>2014</v>
      </c>
      <c r="E6044" s="273"/>
    </row>
    <row r="6045" spans="1:5" x14ac:dyDescent="0.2">
      <c r="A6045" s="271">
        <v>39750</v>
      </c>
      <c r="B6045" s="271" t="s">
        <v>290</v>
      </c>
      <c r="C6045" s="272" t="s">
        <v>7870</v>
      </c>
      <c r="D6045" s="271" t="s">
        <v>2014</v>
      </c>
      <c r="E6045" s="273"/>
    </row>
    <row r="6046" spans="1:5" x14ac:dyDescent="0.2">
      <c r="A6046" s="271">
        <v>39749</v>
      </c>
      <c r="B6046" s="271" t="s">
        <v>290</v>
      </c>
      <c r="C6046" s="272" t="s">
        <v>7871</v>
      </c>
      <c r="D6046" s="271" t="s">
        <v>2014</v>
      </c>
      <c r="E6046" s="273"/>
    </row>
    <row r="6047" spans="1:5" x14ac:dyDescent="0.2">
      <c r="A6047" s="271">
        <v>39747</v>
      </c>
      <c r="B6047" s="271" t="s">
        <v>290</v>
      </c>
      <c r="C6047" s="272" t="s">
        <v>7872</v>
      </c>
      <c r="D6047" s="271" t="s">
        <v>2014</v>
      </c>
      <c r="E6047" s="273"/>
    </row>
    <row r="6048" spans="1:5" x14ac:dyDescent="0.2">
      <c r="A6048" s="271">
        <v>39753</v>
      </c>
      <c r="B6048" s="271" t="s">
        <v>290</v>
      </c>
      <c r="C6048" s="272" t="s">
        <v>7873</v>
      </c>
      <c r="D6048" s="271" t="s">
        <v>2014</v>
      </c>
      <c r="E6048" s="273"/>
    </row>
    <row r="6049" spans="1:5" x14ac:dyDescent="0.2">
      <c r="A6049" s="271">
        <v>39752</v>
      </c>
      <c r="B6049" s="271" t="s">
        <v>290</v>
      </c>
      <c r="C6049" s="272" t="s">
        <v>7874</v>
      </c>
      <c r="D6049" s="271" t="s">
        <v>2014</v>
      </c>
      <c r="E6049" s="273"/>
    </row>
    <row r="6050" spans="1:5" x14ac:dyDescent="0.2">
      <c r="A6050" s="271">
        <v>39754</v>
      </c>
      <c r="B6050" s="271" t="s">
        <v>290</v>
      </c>
      <c r="C6050" s="272" t="s">
        <v>7875</v>
      </c>
      <c r="D6050" s="271" t="s">
        <v>2014</v>
      </c>
      <c r="E6050" s="273"/>
    </row>
    <row r="6051" spans="1:5" x14ac:dyDescent="0.2">
      <c r="A6051" s="271">
        <v>39748</v>
      </c>
      <c r="B6051" s="271" t="s">
        <v>290</v>
      </c>
      <c r="C6051" s="272" t="s">
        <v>7876</v>
      </c>
      <c r="D6051" s="271" t="s">
        <v>2014</v>
      </c>
      <c r="E6051" s="273"/>
    </row>
    <row r="6052" spans="1:5" x14ac:dyDescent="0.2">
      <c r="A6052" s="271">
        <v>39755</v>
      </c>
      <c r="B6052" s="271" t="s">
        <v>290</v>
      </c>
      <c r="C6052" s="272" t="s">
        <v>7877</v>
      </c>
      <c r="D6052" s="271" t="s">
        <v>2014</v>
      </c>
      <c r="E6052" s="273"/>
    </row>
    <row r="6053" spans="1:5" x14ac:dyDescent="0.2">
      <c r="A6053" s="271">
        <v>12742</v>
      </c>
      <c r="B6053" s="271" t="s">
        <v>290</v>
      </c>
      <c r="C6053" s="272" t="s">
        <v>7878</v>
      </c>
      <c r="D6053" s="271" t="s">
        <v>2014</v>
      </c>
      <c r="E6053" s="273"/>
    </row>
    <row r="6054" spans="1:5" x14ac:dyDescent="0.2">
      <c r="A6054" s="271">
        <v>12713</v>
      </c>
      <c r="B6054" s="271" t="s">
        <v>290</v>
      </c>
      <c r="C6054" s="272" t="s">
        <v>7879</v>
      </c>
      <c r="D6054" s="271" t="s">
        <v>2014</v>
      </c>
      <c r="E6054" s="273"/>
    </row>
    <row r="6055" spans="1:5" x14ac:dyDescent="0.2">
      <c r="A6055" s="271">
        <v>12743</v>
      </c>
      <c r="B6055" s="271" t="s">
        <v>290</v>
      </c>
      <c r="C6055" s="272" t="s">
        <v>7880</v>
      </c>
      <c r="D6055" s="271" t="s">
        <v>2014</v>
      </c>
      <c r="E6055" s="273"/>
    </row>
    <row r="6056" spans="1:5" x14ac:dyDescent="0.2">
      <c r="A6056" s="271">
        <v>12744</v>
      </c>
      <c r="B6056" s="271" t="s">
        <v>290</v>
      </c>
      <c r="C6056" s="272" t="s">
        <v>7881</v>
      </c>
      <c r="D6056" s="271" t="s">
        <v>2014</v>
      </c>
      <c r="E6056" s="273"/>
    </row>
    <row r="6057" spans="1:5" x14ac:dyDescent="0.2">
      <c r="A6057" s="271">
        <v>12745</v>
      </c>
      <c r="B6057" s="271" t="s">
        <v>290</v>
      </c>
      <c r="C6057" s="272" t="s">
        <v>7882</v>
      </c>
      <c r="D6057" s="271" t="s">
        <v>2014</v>
      </c>
      <c r="E6057" s="273"/>
    </row>
    <row r="6058" spans="1:5" x14ac:dyDescent="0.2">
      <c r="A6058" s="271">
        <v>12746</v>
      </c>
      <c r="B6058" s="271" t="s">
        <v>290</v>
      </c>
      <c r="C6058" s="272" t="s">
        <v>7883</v>
      </c>
      <c r="D6058" s="271" t="s">
        <v>2014</v>
      </c>
      <c r="E6058" s="273"/>
    </row>
    <row r="6059" spans="1:5" x14ac:dyDescent="0.2">
      <c r="A6059" s="271">
        <v>12747</v>
      </c>
      <c r="B6059" s="271" t="s">
        <v>290</v>
      </c>
      <c r="C6059" s="272" t="s">
        <v>7884</v>
      </c>
      <c r="D6059" s="271" t="s">
        <v>2014</v>
      </c>
      <c r="E6059" s="273"/>
    </row>
    <row r="6060" spans="1:5" x14ac:dyDescent="0.2">
      <c r="A6060" s="271">
        <v>12748</v>
      </c>
      <c r="B6060" s="271" t="s">
        <v>290</v>
      </c>
      <c r="C6060" s="272" t="s">
        <v>7885</v>
      </c>
      <c r="D6060" s="271" t="s">
        <v>2014</v>
      </c>
      <c r="E6060" s="273"/>
    </row>
    <row r="6061" spans="1:5" x14ac:dyDescent="0.2">
      <c r="A6061" s="271">
        <v>12749</v>
      </c>
      <c r="B6061" s="271" t="s">
        <v>290</v>
      </c>
      <c r="C6061" s="272" t="s">
        <v>7886</v>
      </c>
      <c r="D6061" s="271" t="s">
        <v>2014</v>
      </c>
      <c r="E6061" s="273"/>
    </row>
    <row r="6062" spans="1:5" x14ac:dyDescent="0.2">
      <c r="A6062" s="271">
        <v>39660</v>
      </c>
      <c r="B6062" s="271" t="s">
        <v>290</v>
      </c>
      <c r="C6062" s="272" t="s">
        <v>7887</v>
      </c>
      <c r="D6062" s="271" t="s">
        <v>2014</v>
      </c>
      <c r="E6062" s="273"/>
    </row>
    <row r="6063" spans="1:5" x14ac:dyDescent="0.2">
      <c r="A6063" s="271">
        <v>39662</v>
      </c>
      <c r="B6063" s="271" t="s">
        <v>290</v>
      </c>
      <c r="C6063" s="272" t="s">
        <v>7888</v>
      </c>
      <c r="D6063" s="271" t="s">
        <v>2014</v>
      </c>
      <c r="E6063" s="273"/>
    </row>
    <row r="6064" spans="1:5" x14ac:dyDescent="0.2">
      <c r="A6064" s="271">
        <v>39661</v>
      </c>
      <c r="B6064" s="271" t="s">
        <v>290</v>
      </c>
      <c r="C6064" s="272" t="s">
        <v>7889</v>
      </c>
      <c r="D6064" s="271" t="s">
        <v>2014</v>
      </c>
      <c r="E6064" s="273"/>
    </row>
    <row r="6065" spans="1:5" x14ac:dyDescent="0.2">
      <c r="A6065" s="271">
        <v>39666</v>
      </c>
      <c r="B6065" s="271" t="s">
        <v>290</v>
      </c>
      <c r="C6065" s="272" t="s">
        <v>7890</v>
      </c>
      <c r="D6065" s="271" t="s">
        <v>2014</v>
      </c>
      <c r="E6065" s="273"/>
    </row>
    <row r="6066" spans="1:5" x14ac:dyDescent="0.2">
      <c r="A6066" s="271">
        <v>39664</v>
      </c>
      <c r="B6066" s="271" t="s">
        <v>290</v>
      </c>
      <c r="C6066" s="272" t="s">
        <v>7891</v>
      </c>
      <c r="D6066" s="271" t="s">
        <v>2014</v>
      </c>
      <c r="E6066" s="273"/>
    </row>
    <row r="6067" spans="1:5" x14ac:dyDescent="0.2">
      <c r="A6067" s="271">
        <v>39663</v>
      </c>
      <c r="B6067" s="271" t="s">
        <v>290</v>
      </c>
      <c r="C6067" s="272" t="s">
        <v>7892</v>
      </c>
      <c r="D6067" s="271" t="s">
        <v>2014</v>
      </c>
      <c r="E6067" s="273"/>
    </row>
    <row r="6068" spans="1:5" x14ac:dyDescent="0.2">
      <c r="A6068" s="271">
        <v>39665</v>
      </c>
      <c r="B6068" s="271" t="s">
        <v>290</v>
      </c>
      <c r="C6068" s="272" t="s">
        <v>7893</v>
      </c>
      <c r="D6068" s="271" t="s">
        <v>2014</v>
      </c>
      <c r="E6068" s="273"/>
    </row>
    <row r="6069" spans="1:5" x14ac:dyDescent="0.2">
      <c r="A6069" s="271">
        <v>7753</v>
      </c>
      <c r="B6069" s="271" t="s">
        <v>290</v>
      </c>
      <c r="C6069" s="272" t="s">
        <v>7894</v>
      </c>
      <c r="D6069" s="271" t="s">
        <v>2014</v>
      </c>
      <c r="E6069" s="273">
        <v>457.52</v>
      </c>
    </row>
    <row r="6070" spans="1:5" x14ac:dyDescent="0.2">
      <c r="A6070" s="271">
        <v>13256</v>
      </c>
      <c r="B6070" s="271" t="s">
        <v>290</v>
      </c>
      <c r="C6070" s="272" t="s">
        <v>7895</v>
      </c>
      <c r="D6070" s="271" t="s">
        <v>2014</v>
      </c>
      <c r="E6070" s="273">
        <v>640.92999999999995</v>
      </c>
    </row>
    <row r="6071" spans="1:5" x14ac:dyDescent="0.2">
      <c r="A6071" s="271">
        <v>7757</v>
      </c>
      <c r="B6071" s="271" t="s">
        <v>290</v>
      </c>
      <c r="C6071" s="272" t="s">
        <v>7896</v>
      </c>
      <c r="D6071" s="271" t="s">
        <v>2014</v>
      </c>
      <c r="E6071" s="273">
        <v>683.33</v>
      </c>
    </row>
    <row r="6072" spans="1:5" x14ac:dyDescent="0.2">
      <c r="A6072" s="271">
        <v>7758</v>
      </c>
      <c r="B6072" s="271" t="s">
        <v>290</v>
      </c>
      <c r="C6072" s="272" t="s">
        <v>7897</v>
      </c>
      <c r="D6072" s="271" t="s">
        <v>2014</v>
      </c>
      <c r="E6072" s="273">
        <v>989.99</v>
      </c>
    </row>
    <row r="6073" spans="1:5" x14ac:dyDescent="0.2">
      <c r="A6073" s="271">
        <v>7759</v>
      </c>
      <c r="B6073" s="271" t="s">
        <v>290</v>
      </c>
      <c r="C6073" s="272" t="s">
        <v>7898</v>
      </c>
      <c r="D6073" s="271" t="s">
        <v>2014</v>
      </c>
      <c r="E6073" s="273">
        <v>2743.27</v>
      </c>
    </row>
    <row r="6074" spans="1:5" x14ac:dyDescent="0.2">
      <c r="A6074" s="271">
        <v>40334</v>
      </c>
      <c r="B6074" s="271" t="s">
        <v>290</v>
      </c>
      <c r="C6074" s="272" t="s">
        <v>7899</v>
      </c>
      <c r="D6074" s="271" t="s">
        <v>2014</v>
      </c>
      <c r="E6074" s="273">
        <v>107.47</v>
      </c>
    </row>
    <row r="6075" spans="1:5" x14ac:dyDescent="0.2">
      <c r="A6075" s="271">
        <v>7745</v>
      </c>
      <c r="B6075" s="271" t="s">
        <v>290</v>
      </c>
      <c r="C6075" s="272" t="s">
        <v>7900</v>
      </c>
      <c r="D6075" s="271" t="s">
        <v>2014</v>
      </c>
      <c r="E6075" s="273">
        <v>121.28</v>
      </c>
    </row>
    <row r="6076" spans="1:5" x14ac:dyDescent="0.2">
      <c r="A6076" s="271">
        <v>7742</v>
      </c>
      <c r="B6076" s="271" t="s">
        <v>290</v>
      </c>
      <c r="C6076" s="272" t="s">
        <v>7901</v>
      </c>
      <c r="D6076" s="271" t="s">
        <v>2014</v>
      </c>
      <c r="E6076" s="273">
        <v>319.87</v>
      </c>
    </row>
    <row r="6077" spans="1:5" x14ac:dyDescent="0.2">
      <c r="A6077" s="271">
        <v>7750</v>
      </c>
      <c r="B6077" s="271" t="s">
        <v>290</v>
      </c>
      <c r="C6077" s="272" t="s">
        <v>7902</v>
      </c>
      <c r="D6077" s="271" t="s">
        <v>2014</v>
      </c>
      <c r="E6077" s="273">
        <v>390.47</v>
      </c>
    </row>
    <row r="6078" spans="1:5" x14ac:dyDescent="0.2">
      <c r="A6078" s="271">
        <v>7756</v>
      </c>
      <c r="B6078" s="271" t="s">
        <v>290</v>
      </c>
      <c r="C6078" s="272" t="s">
        <v>7903</v>
      </c>
      <c r="D6078" s="271" t="s">
        <v>2014</v>
      </c>
      <c r="E6078" s="273">
        <v>448.65</v>
      </c>
    </row>
    <row r="6079" spans="1:5" x14ac:dyDescent="0.2">
      <c r="A6079" s="271">
        <v>7725</v>
      </c>
      <c r="B6079" s="271" t="s">
        <v>290</v>
      </c>
      <c r="C6079" s="272" t="s">
        <v>7904</v>
      </c>
      <c r="D6079" s="271" t="s">
        <v>2014</v>
      </c>
      <c r="E6079" s="273">
        <v>234.68</v>
      </c>
    </row>
    <row r="6080" spans="1:5" x14ac:dyDescent="0.2">
      <c r="A6080" s="271">
        <v>7765</v>
      </c>
      <c r="B6080" s="271" t="s">
        <v>290</v>
      </c>
      <c r="C6080" s="272" t="s">
        <v>7905</v>
      </c>
      <c r="D6080" s="271" t="s">
        <v>2014</v>
      </c>
      <c r="E6080" s="273">
        <v>502.88</v>
      </c>
    </row>
    <row r="6081" spans="1:5" x14ac:dyDescent="0.2">
      <c r="A6081" s="271">
        <v>12569</v>
      </c>
      <c r="B6081" s="271" t="s">
        <v>290</v>
      </c>
      <c r="C6081" s="272" t="s">
        <v>7906</v>
      </c>
      <c r="D6081" s="271" t="s">
        <v>2014</v>
      </c>
      <c r="E6081" s="273">
        <v>694.17</v>
      </c>
    </row>
    <row r="6082" spans="1:5" x14ac:dyDescent="0.2">
      <c r="A6082" s="271">
        <v>7766</v>
      </c>
      <c r="B6082" s="271" t="s">
        <v>290</v>
      </c>
      <c r="C6082" s="272" t="s">
        <v>7907</v>
      </c>
      <c r="D6082" s="271" t="s">
        <v>2014</v>
      </c>
      <c r="E6082" s="273">
        <v>737.56</v>
      </c>
    </row>
    <row r="6083" spans="1:5" x14ac:dyDescent="0.2">
      <c r="A6083" s="271">
        <v>7767</v>
      </c>
      <c r="B6083" s="271" t="s">
        <v>290</v>
      </c>
      <c r="C6083" s="272" t="s">
        <v>7908</v>
      </c>
      <c r="D6083" s="271" t="s">
        <v>2014</v>
      </c>
      <c r="E6083" s="273">
        <v>1059.01</v>
      </c>
    </row>
    <row r="6084" spans="1:5" x14ac:dyDescent="0.2">
      <c r="A6084" s="271">
        <v>7727</v>
      </c>
      <c r="B6084" s="271" t="s">
        <v>290</v>
      </c>
      <c r="C6084" s="272" t="s">
        <v>7909</v>
      </c>
      <c r="D6084" s="271" t="s">
        <v>2014</v>
      </c>
      <c r="E6084" s="273">
        <v>3076.47</v>
      </c>
    </row>
    <row r="6085" spans="1:5" x14ac:dyDescent="0.2">
      <c r="A6085" s="271">
        <v>7760</v>
      </c>
      <c r="B6085" s="271" t="s">
        <v>290</v>
      </c>
      <c r="C6085" s="272" t="s">
        <v>7910</v>
      </c>
      <c r="D6085" s="271" t="s">
        <v>2014</v>
      </c>
      <c r="E6085" s="273">
        <v>122.27</v>
      </c>
    </row>
    <row r="6086" spans="1:5" x14ac:dyDescent="0.2">
      <c r="A6086" s="271">
        <v>7761</v>
      </c>
      <c r="B6086" s="271" t="s">
        <v>290</v>
      </c>
      <c r="C6086" s="272" t="s">
        <v>7911</v>
      </c>
      <c r="D6086" s="271" t="s">
        <v>2014</v>
      </c>
      <c r="E6086" s="273">
        <v>128.18</v>
      </c>
    </row>
    <row r="6087" spans="1:5" x14ac:dyDescent="0.2">
      <c r="A6087" s="271">
        <v>7752</v>
      </c>
      <c r="B6087" s="271" t="s">
        <v>290</v>
      </c>
      <c r="C6087" s="272" t="s">
        <v>7912</v>
      </c>
      <c r="D6087" s="271" t="s">
        <v>2014</v>
      </c>
      <c r="E6087" s="273">
        <v>155.79</v>
      </c>
    </row>
    <row r="6088" spans="1:5" x14ac:dyDescent="0.2">
      <c r="A6088" s="271">
        <v>7762</v>
      </c>
      <c r="B6088" s="271" t="s">
        <v>290</v>
      </c>
      <c r="C6088" s="272" t="s">
        <v>7913</v>
      </c>
      <c r="D6088" s="271" t="s">
        <v>2014</v>
      </c>
      <c r="E6088" s="273">
        <v>203.61</v>
      </c>
    </row>
    <row r="6089" spans="1:5" x14ac:dyDescent="0.2">
      <c r="A6089" s="271">
        <v>7722</v>
      </c>
      <c r="B6089" s="271" t="s">
        <v>290</v>
      </c>
      <c r="C6089" s="272" t="s">
        <v>7914</v>
      </c>
      <c r="D6089" s="271" t="s">
        <v>2014</v>
      </c>
      <c r="E6089" s="273">
        <v>311.58999999999997</v>
      </c>
    </row>
    <row r="6090" spans="1:5" x14ac:dyDescent="0.2">
      <c r="A6090" s="271">
        <v>7763</v>
      </c>
      <c r="B6090" s="271" t="s">
        <v>290</v>
      </c>
      <c r="C6090" s="272" t="s">
        <v>7915</v>
      </c>
      <c r="D6090" s="271" t="s">
        <v>2014</v>
      </c>
      <c r="E6090" s="273">
        <v>379.62</v>
      </c>
    </row>
    <row r="6091" spans="1:5" x14ac:dyDescent="0.2">
      <c r="A6091" s="271">
        <v>7764</v>
      </c>
      <c r="B6091" s="271" t="s">
        <v>290</v>
      </c>
      <c r="C6091" s="272" t="s">
        <v>7916</v>
      </c>
      <c r="D6091" s="271" t="s">
        <v>2014</v>
      </c>
      <c r="E6091" s="273">
        <v>453.58</v>
      </c>
    </row>
    <row r="6092" spans="1:5" x14ac:dyDescent="0.2">
      <c r="A6092" s="271">
        <v>12572</v>
      </c>
      <c r="B6092" s="271" t="s">
        <v>290</v>
      </c>
      <c r="C6092" s="272" t="s">
        <v>7917</v>
      </c>
      <c r="D6092" s="271" t="s">
        <v>2014</v>
      </c>
      <c r="E6092" s="273">
        <v>640.92999999999995</v>
      </c>
    </row>
    <row r="6093" spans="1:5" x14ac:dyDescent="0.2">
      <c r="A6093" s="271">
        <v>12573</v>
      </c>
      <c r="B6093" s="271" t="s">
        <v>290</v>
      </c>
      <c r="C6093" s="272" t="s">
        <v>7918</v>
      </c>
      <c r="D6093" s="271" t="s">
        <v>2014</v>
      </c>
      <c r="E6093" s="273">
        <v>843.07</v>
      </c>
    </row>
    <row r="6094" spans="1:5" x14ac:dyDescent="0.2">
      <c r="A6094" s="271">
        <v>12574</v>
      </c>
      <c r="B6094" s="271" t="s">
        <v>290</v>
      </c>
      <c r="C6094" s="272" t="s">
        <v>7919</v>
      </c>
      <c r="D6094" s="271" t="s">
        <v>2014</v>
      </c>
      <c r="E6094" s="273">
        <v>1019.37</v>
      </c>
    </row>
    <row r="6095" spans="1:5" x14ac:dyDescent="0.2">
      <c r="A6095" s="271">
        <v>12575</v>
      </c>
      <c r="B6095" s="271" t="s">
        <v>290</v>
      </c>
      <c r="C6095" s="272" t="s">
        <v>7920</v>
      </c>
      <c r="D6095" s="271" t="s">
        <v>2014</v>
      </c>
      <c r="E6095" s="273">
        <v>1548.09</v>
      </c>
    </row>
    <row r="6096" spans="1:5" x14ac:dyDescent="0.2">
      <c r="A6096" s="271">
        <v>12576</v>
      </c>
      <c r="B6096" s="271" t="s">
        <v>290</v>
      </c>
      <c r="C6096" s="272" t="s">
        <v>7921</v>
      </c>
      <c r="D6096" s="271" t="s">
        <v>2014</v>
      </c>
      <c r="E6096" s="273">
        <v>187.34</v>
      </c>
    </row>
    <row r="6097" spans="1:5" x14ac:dyDescent="0.2">
      <c r="A6097" s="271">
        <v>12577</v>
      </c>
      <c r="B6097" s="271" t="s">
        <v>290</v>
      </c>
      <c r="C6097" s="272" t="s">
        <v>7922</v>
      </c>
      <c r="D6097" s="271" t="s">
        <v>2014</v>
      </c>
      <c r="E6097" s="273">
        <v>252.42</v>
      </c>
    </row>
    <row r="6098" spans="1:5" x14ac:dyDescent="0.2">
      <c r="A6098" s="271">
        <v>12578</v>
      </c>
      <c r="B6098" s="271" t="s">
        <v>290</v>
      </c>
      <c r="C6098" s="272" t="s">
        <v>7923</v>
      </c>
      <c r="D6098" s="271" t="s">
        <v>2014</v>
      </c>
      <c r="E6098" s="273">
        <v>305.67</v>
      </c>
    </row>
    <row r="6099" spans="1:5" x14ac:dyDescent="0.2">
      <c r="A6099" s="271">
        <v>12579</v>
      </c>
      <c r="B6099" s="271" t="s">
        <v>290</v>
      </c>
      <c r="C6099" s="272" t="s">
        <v>7924</v>
      </c>
      <c r="D6099" s="271" t="s">
        <v>2014</v>
      </c>
      <c r="E6099" s="273">
        <v>526.54999999999995</v>
      </c>
    </row>
    <row r="6100" spans="1:5" x14ac:dyDescent="0.2">
      <c r="A6100" s="271">
        <v>12580</v>
      </c>
      <c r="B6100" s="271" t="s">
        <v>290</v>
      </c>
      <c r="C6100" s="272" t="s">
        <v>7925</v>
      </c>
      <c r="D6100" s="271" t="s">
        <v>2014</v>
      </c>
      <c r="E6100" s="273">
        <v>548.63</v>
      </c>
    </row>
    <row r="6101" spans="1:5" x14ac:dyDescent="0.2">
      <c r="A6101" s="271">
        <v>12581</v>
      </c>
      <c r="B6101" s="271" t="s">
        <v>290</v>
      </c>
      <c r="C6101" s="272" t="s">
        <v>7926</v>
      </c>
      <c r="D6101" s="271" t="s">
        <v>2014</v>
      </c>
      <c r="E6101" s="273">
        <v>587.67999999999995</v>
      </c>
    </row>
    <row r="6102" spans="1:5" x14ac:dyDescent="0.2">
      <c r="A6102" s="271">
        <v>7720</v>
      </c>
      <c r="B6102" s="271" t="s">
        <v>290</v>
      </c>
      <c r="C6102" s="272" t="s">
        <v>7927</v>
      </c>
      <c r="D6102" s="271" t="s">
        <v>2014</v>
      </c>
      <c r="E6102" s="273">
        <v>918.99</v>
      </c>
    </row>
    <row r="6103" spans="1:5" x14ac:dyDescent="0.2">
      <c r="A6103" s="271">
        <v>40335</v>
      </c>
      <c r="B6103" s="271" t="s">
        <v>290</v>
      </c>
      <c r="C6103" s="272" t="s">
        <v>7928</v>
      </c>
      <c r="D6103" s="271" t="s">
        <v>2014</v>
      </c>
      <c r="E6103" s="273">
        <v>192.27</v>
      </c>
    </row>
    <row r="6104" spans="1:5" x14ac:dyDescent="0.2">
      <c r="A6104" s="271">
        <v>7740</v>
      </c>
      <c r="B6104" s="271" t="s">
        <v>290</v>
      </c>
      <c r="C6104" s="272" t="s">
        <v>7929</v>
      </c>
      <c r="D6104" s="271" t="s">
        <v>2014</v>
      </c>
      <c r="E6104" s="273">
        <v>197.21</v>
      </c>
    </row>
    <row r="6105" spans="1:5" x14ac:dyDescent="0.2">
      <c r="A6105" s="271">
        <v>7741</v>
      </c>
      <c r="B6105" s="271" t="s">
        <v>290</v>
      </c>
      <c r="C6105" s="272" t="s">
        <v>7930</v>
      </c>
      <c r="D6105" s="271" t="s">
        <v>2014</v>
      </c>
      <c r="E6105" s="273">
        <v>364.83</v>
      </c>
    </row>
    <row r="6106" spans="1:5" x14ac:dyDescent="0.2">
      <c r="A6106" s="271">
        <v>7774</v>
      </c>
      <c r="B6106" s="271" t="s">
        <v>290</v>
      </c>
      <c r="C6106" s="272" t="s">
        <v>7931</v>
      </c>
      <c r="D6106" s="271" t="s">
        <v>2014</v>
      </c>
      <c r="E6106" s="273">
        <v>447.66</v>
      </c>
    </row>
    <row r="6107" spans="1:5" x14ac:dyDescent="0.2">
      <c r="A6107" s="271">
        <v>7744</v>
      </c>
      <c r="B6107" s="271" t="s">
        <v>290</v>
      </c>
      <c r="C6107" s="272" t="s">
        <v>7932</v>
      </c>
      <c r="D6107" s="271" t="s">
        <v>2014</v>
      </c>
      <c r="E6107" s="273">
        <v>584.72</v>
      </c>
    </row>
    <row r="6108" spans="1:5" x14ac:dyDescent="0.2">
      <c r="A6108" s="271">
        <v>7773</v>
      </c>
      <c r="B6108" s="271" t="s">
        <v>290</v>
      </c>
      <c r="C6108" s="272" t="s">
        <v>7933</v>
      </c>
      <c r="D6108" s="271" t="s">
        <v>2014</v>
      </c>
      <c r="E6108" s="273">
        <v>597.64</v>
      </c>
    </row>
    <row r="6109" spans="1:5" x14ac:dyDescent="0.2">
      <c r="A6109" s="271">
        <v>7754</v>
      </c>
      <c r="B6109" s="271" t="s">
        <v>290</v>
      </c>
      <c r="C6109" s="272" t="s">
        <v>7934</v>
      </c>
      <c r="D6109" s="271" t="s">
        <v>2014</v>
      </c>
      <c r="E6109" s="273">
        <v>906.18</v>
      </c>
    </row>
    <row r="6110" spans="1:5" x14ac:dyDescent="0.2">
      <c r="A6110" s="271">
        <v>7735</v>
      </c>
      <c r="B6110" s="271" t="s">
        <v>290</v>
      </c>
      <c r="C6110" s="272" t="s">
        <v>7935</v>
      </c>
      <c r="D6110" s="271" t="s">
        <v>2014</v>
      </c>
      <c r="E6110" s="273">
        <v>1173.4000000000001</v>
      </c>
    </row>
    <row r="6111" spans="1:5" x14ac:dyDescent="0.2">
      <c r="A6111" s="271">
        <v>7755</v>
      </c>
      <c r="B6111" s="271" t="s">
        <v>290</v>
      </c>
      <c r="C6111" s="272" t="s">
        <v>7936</v>
      </c>
      <c r="D6111" s="271" t="s">
        <v>2014</v>
      </c>
      <c r="E6111" s="273">
        <v>232.7</v>
      </c>
    </row>
    <row r="6112" spans="1:5" x14ac:dyDescent="0.2">
      <c r="A6112" s="271">
        <v>7776</v>
      </c>
      <c r="B6112" s="271" t="s">
        <v>290</v>
      </c>
      <c r="C6112" s="272" t="s">
        <v>7937</v>
      </c>
      <c r="D6112" s="271" t="s">
        <v>2014</v>
      </c>
      <c r="E6112" s="273">
        <v>485.13</v>
      </c>
    </row>
    <row r="6113" spans="1:5" x14ac:dyDescent="0.2">
      <c r="A6113" s="271">
        <v>7743</v>
      </c>
      <c r="B6113" s="271" t="s">
        <v>290</v>
      </c>
      <c r="C6113" s="272" t="s">
        <v>7938</v>
      </c>
      <c r="D6113" s="271" t="s">
        <v>2014</v>
      </c>
      <c r="E6113" s="273">
        <v>513.73</v>
      </c>
    </row>
    <row r="6114" spans="1:5" x14ac:dyDescent="0.2">
      <c r="A6114" s="271">
        <v>7733</v>
      </c>
      <c r="B6114" s="271" t="s">
        <v>290</v>
      </c>
      <c r="C6114" s="272" t="s">
        <v>7939</v>
      </c>
      <c r="D6114" s="271" t="s">
        <v>2014</v>
      </c>
      <c r="E6114" s="273">
        <v>670.51</v>
      </c>
    </row>
    <row r="6115" spans="1:5" x14ac:dyDescent="0.2">
      <c r="A6115" s="271">
        <v>7775</v>
      </c>
      <c r="B6115" s="271" t="s">
        <v>290</v>
      </c>
      <c r="C6115" s="272" t="s">
        <v>7940</v>
      </c>
      <c r="D6115" s="271" t="s">
        <v>2014</v>
      </c>
      <c r="E6115" s="273">
        <v>734.6</v>
      </c>
    </row>
    <row r="6116" spans="1:5" x14ac:dyDescent="0.2">
      <c r="A6116" s="271">
        <v>7734</v>
      </c>
      <c r="B6116" s="271" t="s">
        <v>290</v>
      </c>
      <c r="C6116" s="272" t="s">
        <v>7941</v>
      </c>
      <c r="D6116" s="271" t="s">
        <v>2014</v>
      </c>
      <c r="E6116" s="273">
        <v>1040.28</v>
      </c>
    </row>
    <row r="6117" spans="1:5" x14ac:dyDescent="0.2">
      <c r="A6117" s="271">
        <v>7714</v>
      </c>
      <c r="B6117" s="271" t="s">
        <v>290</v>
      </c>
      <c r="C6117" s="272" t="s">
        <v>7942</v>
      </c>
      <c r="D6117" s="271" t="s">
        <v>2014</v>
      </c>
      <c r="E6117" s="273">
        <v>144.94</v>
      </c>
    </row>
    <row r="6118" spans="1:5" x14ac:dyDescent="0.2">
      <c r="A6118" s="271">
        <v>37449</v>
      </c>
      <c r="B6118" s="271" t="s">
        <v>290</v>
      </c>
      <c r="C6118" s="272" t="s">
        <v>7943</v>
      </c>
      <c r="D6118" s="271" t="s">
        <v>2014</v>
      </c>
      <c r="E6118" s="273">
        <v>47.56</v>
      </c>
    </row>
    <row r="6119" spans="1:5" x14ac:dyDescent="0.2">
      <c r="A6119" s="271">
        <v>37450</v>
      </c>
      <c r="B6119" s="271" t="s">
        <v>290</v>
      </c>
      <c r="C6119" s="272" t="s">
        <v>7944</v>
      </c>
      <c r="D6119" s="271" t="s">
        <v>2014</v>
      </c>
      <c r="E6119" s="273">
        <v>66.59</v>
      </c>
    </row>
    <row r="6120" spans="1:5" x14ac:dyDescent="0.2">
      <c r="A6120" s="271">
        <v>37451</v>
      </c>
      <c r="B6120" s="271" t="s">
        <v>290</v>
      </c>
      <c r="C6120" s="272" t="s">
        <v>7945</v>
      </c>
      <c r="D6120" s="271" t="s">
        <v>2014</v>
      </c>
      <c r="E6120" s="273">
        <v>92.97</v>
      </c>
    </row>
    <row r="6121" spans="1:5" x14ac:dyDescent="0.2">
      <c r="A6121" s="271">
        <v>37452</v>
      </c>
      <c r="B6121" s="271" t="s">
        <v>290</v>
      </c>
      <c r="C6121" s="272" t="s">
        <v>7946</v>
      </c>
      <c r="D6121" s="271" t="s">
        <v>2014</v>
      </c>
      <c r="E6121" s="273">
        <v>135.13</v>
      </c>
    </row>
    <row r="6122" spans="1:5" x14ac:dyDescent="0.2">
      <c r="A6122" s="271">
        <v>37453</v>
      </c>
      <c r="B6122" s="271" t="s">
        <v>290</v>
      </c>
      <c r="C6122" s="272" t="s">
        <v>7947</v>
      </c>
      <c r="D6122" s="271" t="s">
        <v>2014</v>
      </c>
      <c r="E6122" s="273">
        <v>155.62</v>
      </c>
    </row>
    <row r="6123" spans="1:5" x14ac:dyDescent="0.2">
      <c r="A6123" s="271">
        <v>7778</v>
      </c>
      <c r="B6123" s="271" t="s">
        <v>290</v>
      </c>
      <c r="C6123" s="272" t="s">
        <v>7948</v>
      </c>
      <c r="D6123" s="271" t="s">
        <v>2014</v>
      </c>
      <c r="E6123" s="273">
        <v>58.37</v>
      </c>
    </row>
    <row r="6124" spans="1:5" x14ac:dyDescent="0.2">
      <c r="A6124" s="271">
        <v>7796</v>
      </c>
      <c r="B6124" s="271" t="s">
        <v>290</v>
      </c>
      <c r="C6124" s="272" t="s">
        <v>7949</v>
      </c>
      <c r="D6124" s="271" t="s">
        <v>2014</v>
      </c>
      <c r="E6124" s="273">
        <v>80</v>
      </c>
    </row>
    <row r="6125" spans="1:5" x14ac:dyDescent="0.2">
      <c r="A6125" s="271">
        <v>7781</v>
      </c>
      <c r="B6125" s="271" t="s">
        <v>290</v>
      </c>
      <c r="C6125" s="272" t="s">
        <v>7950</v>
      </c>
      <c r="D6125" s="271" t="s">
        <v>2014</v>
      </c>
      <c r="E6125" s="273">
        <v>94.54</v>
      </c>
    </row>
    <row r="6126" spans="1:5" x14ac:dyDescent="0.2">
      <c r="A6126" s="271">
        <v>7795</v>
      </c>
      <c r="B6126" s="271" t="s">
        <v>290</v>
      </c>
      <c r="C6126" s="272" t="s">
        <v>7951</v>
      </c>
      <c r="D6126" s="271" t="s">
        <v>2014</v>
      </c>
      <c r="E6126" s="273">
        <v>140.69999999999999</v>
      </c>
    </row>
    <row r="6127" spans="1:5" x14ac:dyDescent="0.2">
      <c r="A6127" s="271">
        <v>7791</v>
      </c>
      <c r="B6127" s="271" t="s">
        <v>290</v>
      </c>
      <c r="C6127" s="272" t="s">
        <v>7952</v>
      </c>
      <c r="D6127" s="271" t="s">
        <v>2014</v>
      </c>
      <c r="E6127" s="273">
        <v>168.43</v>
      </c>
    </row>
    <row r="6128" spans="1:5" x14ac:dyDescent="0.2">
      <c r="A6128" s="271">
        <v>7783</v>
      </c>
      <c r="B6128" s="271" t="s">
        <v>290</v>
      </c>
      <c r="C6128" s="272" t="s">
        <v>7953</v>
      </c>
      <c r="D6128" s="271" t="s">
        <v>2014</v>
      </c>
      <c r="E6128" s="273">
        <v>59.68</v>
      </c>
    </row>
    <row r="6129" spans="1:5" x14ac:dyDescent="0.2">
      <c r="A6129" s="271">
        <v>7790</v>
      </c>
      <c r="B6129" s="271" t="s">
        <v>290</v>
      </c>
      <c r="C6129" s="272" t="s">
        <v>7954</v>
      </c>
      <c r="D6129" s="271" t="s">
        <v>2014</v>
      </c>
      <c r="E6129" s="273">
        <v>94.05</v>
      </c>
    </row>
    <row r="6130" spans="1:5" x14ac:dyDescent="0.2">
      <c r="A6130" s="271">
        <v>7785</v>
      </c>
      <c r="B6130" s="271" t="s">
        <v>290</v>
      </c>
      <c r="C6130" s="272" t="s">
        <v>7955</v>
      </c>
      <c r="D6130" s="271" t="s">
        <v>2014</v>
      </c>
      <c r="E6130" s="273">
        <v>103.78</v>
      </c>
    </row>
    <row r="6131" spans="1:5" x14ac:dyDescent="0.2">
      <c r="A6131" s="271">
        <v>7792</v>
      </c>
      <c r="B6131" s="271" t="s">
        <v>290</v>
      </c>
      <c r="C6131" s="272" t="s">
        <v>7956</v>
      </c>
      <c r="D6131" s="271" t="s">
        <v>2014</v>
      </c>
      <c r="E6131" s="273">
        <v>147.18</v>
      </c>
    </row>
    <row r="6132" spans="1:5" x14ac:dyDescent="0.2">
      <c r="A6132" s="271">
        <v>7793</v>
      </c>
      <c r="B6132" s="271" t="s">
        <v>290</v>
      </c>
      <c r="C6132" s="272" t="s">
        <v>7957</v>
      </c>
      <c r="D6132" s="271" t="s">
        <v>2014</v>
      </c>
      <c r="E6132" s="273">
        <v>173.83</v>
      </c>
    </row>
    <row r="6133" spans="1:5" x14ac:dyDescent="0.2">
      <c r="A6133" s="271">
        <v>13159</v>
      </c>
      <c r="B6133" s="271" t="s">
        <v>290</v>
      </c>
      <c r="C6133" s="272" t="s">
        <v>7958</v>
      </c>
      <c r="D6133" s="271" t="s">
        <v>2014</v>
      </c>
      <c r="E6133" s="273">
        <v>151.35</v>
      </c>
    </row>
    <row r="6134" spans="1:5" x14ac:dyDescent="0.2">
      <c r="A6134" s="271">
        <v>13168</v>
      </c>
      <c r="B6134" s="271" t="s">
        <v>290</v>
      </c>
      <c r="C6134" s="272" t="s">
        <v>7959</v>
      </c>
      <c r="D6134" s="271" t="s">
        <v>2014</v>
      </c>
      <c r="E6134" s="273">
        <v>183.78</v>
      </c>
    </row>
    <row r="6135" spans="1:5" x14ac:dyDescent="0.2">
      <c r="A6135" s="271">
        <v>13173</v>
      </c>
      <c r="B6135" s="271" t="s">
        <v>290</v>
      </c>
      <c r="C6135" s="272" t="s">
        <v>7960</v>
      </c>
      <c r="D6135" s="271" t="s">
        <v>2014</v>
      </c>
      <c r="E6135" s="273">
        <v>248.64</v>
      </c>
    </row>
    <row r="6136" spans="1:5" x14ac:dyDescent="0.2">
      <c r="A6136" s="271">
        <v>12583</v>
      </c>
      <c r="B6136" s="271" t="s">
        <v>290</v>
      </c>
      <c r="C6136" s="272" t="s">
        <v>7961</v>
      </c>
      <c r="D6136" s="271" t="s">
        <v>2014</v>
      </c>
      <c r="E6136" s="273">
        <v>49.72</v>
      </c>
    </row>
    <row r="6137" spans="1:5" x14ac:dyDescent="0.2">
      <c r="A6137" s="271">
        <v>12584</v>
      </c>
      <c r="B6137" s="271" t="s">
        <v>290</v>
      </c>
      <c r="C6137" s="272" t="s">
        <v>7962</v>
      </c>
      <c r="D6137" s="271" t="s">
        <v>2014</v>
      </c>
      <c r="E6137" s="273">
        <v>64.86</v>
      </c>
    </row>
    <row r="6138" spans="1:5" x14ac:dyDescent="0.2">
      <c r="A6138" s="271">
        <v>12613</v>
      </c>
      <c r="B6138" s="271" t="s">
        <v>290</v>
      </c>
      <c r="C6138" s="272" t="s">
        <v>7963</v>
      </c>
      <c r="D6138" s="271" t="s">
        <v>1977</v>
      </c>
      <c r="E6138" s="273">
        <v>20.92</v>
      </c>
    </row>
    <row r="6139" spans="1:5" x14ac:dyDescent="0.2">
      <c r="A6139" s="271">
        <v>1031</v>
      </c>
      <c r="B6139" s="271" t="s">
        <v>290</v>
      </c>
      <c r="C6139" s="272" t="s">
        <v>7964</v>
      </c>
      <c r="D6139" s="271" t="s">
        <v>1977</v>
      </c>
      <c r="E6139" s="273">
        <v>15.3</v>
      </c>
    </row>
    <row r="6140" spans="1:5" x14ac:dyDescent="0.2">
      <c r="A6140" s="271">
        <v>39707</v>
      </c>
      <c r="B6140" s="271" t="s">
        <v>290</v>
      </c>
      <c r="C6140" s="272" t="s">
        <v>7965</v>
      </c>
      <c r="D6140" s="271" t="s">
        <v>2014</v>
      </c>
      <c r="E6140" s="273">
        <v>4.7300000000000004</v>
      </c>
    </row>
    <row r="6141" spans="1:5" x14ac:dyDescent="0.2">
      <c r="A6141" s="271">
        <v>39708</v>
      </c>
      <c r="B6141" s="271" t="s">
        <v>290</v>
      </c>
      <c r="C6141" s="272" t="s">
        <v>7966</v>
      </c>
      <c r="D6141" s="271" t="s">
        <v>2014</v>
      </c>
      <c r="E6141" s="273">
        <v>4.58</v>
      </c>
    </row>
    <row r="6142" spans="1:5" x14ac:dyDescent="0.2">
      <c r="A6142" s="271">
        <v>39710</v>
      </c>
      <c r="B6142" s="271" t="s">
        <v>290</v>
      </c>
      <c r="C6142" s="272" t="s">
        <v>7967</v>
      </c>
      <c r="D6142" s="271" t="s">
        <v>2014</v>
      </c>
      <c r="E6142" s="273">
        <v>3.22</v>
      </c>
    </row>
    <row r="6143" spans="1:5" x14ac:dyDescent="0.2">
      <c r="A6143" s="271">
        <v>39709</v>
      </c>
      <c r="B6143" s="271" t="s">
        <v>290</v>
      </c>
      <c r="C6143" s="272" t="s">
        <v>7968</v>
      </c>
      <c r="D6143" s="271" t="s">
        <v>2014</v>
      </c>
      <c r="E6143" s="273">
        <v>4.47</v>
      </c>
    </row>
    <row r="6144" spans="1:5" x14ac:dyDescent="0.2">
      <c r="A6144" s="271">
        <v>39711</v>
      </c>
      <c r="B6144" s="271" t="s">
        <v>290</v>
      </c>
      <c r="C6144" s="272" t="s">
        <v>7969</v>
      </c>
      <c r="D6144" s="271" t="s">
        <v>2014</v>
      </c>
      <c r="E6144" s="273">
        <v>5.0199999999999996</v>
      </c>
    </row>
    <row r="6145" spans="1:5" x14ac:dyDescent="0.2">
      <c r="A6145" s="271">
        <v>39714</v>
      </c>
      <c r="B6145" s="271" t="s">
        <v>290</v>
      </c>
      <c r="C6145" s="272" t="s">
        <v>7970</v>
      </c>
      <c r="D6145" s="271" t="s">
        <v>2014</v>
      </c>
      <c r="E6145" s="273">
        <v>3.19</v>
      </c>
    </row>
    <row r="6146" spans="1:5" x14ac:dyDescent="0.2">
      <c r="A6146" s="271">
        <v>39712</v>
      </c>
      <c r="B6146" s="271" t="s">
        <v>290</v>
      </c>
      <c r="C6146" s="272" t="s">
        <v>7971</v>
      </c>
      <c r="D6146" s="271" t="s">
        <v>2014</v>
      </c>
      <c r="E6146" s="273">
        <v>1.76</v>
      </c>
    </row>
    <row r="6147" spans="1:5" x14ac:dyDescent="0.2">
      <c r="A6147" s="271">
        <v>39713</v>
      </c>
      <c r="B6147" s="271" t="s">
        <v>290</v>
      </c>
      <c r="C6147" s="272" t="s">
        <v>7972</v>
      </c>
      <c r="D6147" s="271" t="s">
        <v>2014</v>
      </c>
      <c r="E6147" s="273">
        <v>1.39</v>
      </c>
    </row>
    <row r="6148" spans="1:5" x14ac:dyDescent="0.2">
      <c r="A6148" s="271">
        <v>39715</v>
      </c>
      <c r="B6148" s="271" t="s">
        <v>290</v>
      </c>
      <c r="C6148" s="272" t="s">
        <v>7973</v>
      </c>
      <c r="D6148" s="271" t="s">
        <v>2014</v>
      </c>
      <c r="E6148" s="273">
        <v>2.27</v>
      </c>
    </row>
    <row r="6149" spans="1:5" x14ac:dyDescent="0.2">
      <c r="A6149" s="271">
        <v>39716</v>
      </c>
      <c r="B6149" s="271" t="s">
        <v>290</v>
      </c>
      <c r="C6149" s="272" t="s">
        <v>7974</v>
      </c>
      <c r="D6149" s="271" t="s">
        <v>2014</v>
      </c>
      <c r="E6149" s="273">
        <v>1.72</v>
      </c>
    </row>
    <row r="6150" spans="1:5" x14ac:dyDescent="0.2">
      <c r="A6150" s="271">
        <v>39718</v>
      </c>
      <c r="B6150" s="271" t="s">
        <v>290</v>
      </c>
      <c r="C6150" s="272" t="s">
        <v>7975</v>
      </c>
      <c r="D6150" s="271" t="s">
        <v>2014</v>
      </c>
      <c r="E6150" s="273">
        <v>2.93</v>
      </c>
    </row>
    <row r="6151" spans="1:5" x14ac:dyDescent="0.2">
      <c r="A6151" s="271">
        <v>9813</v>
      </c>
      <c r="B6151" s="271" t="s">
        <v>290</v>
      </c>
      <c r="C6151" s="272" t="s">
        <v>7976</v>
      </c>
      <c r="D6151" s="271" t="s">
        <v>2014</v>
      </c>
      <c r="E6151" s="273"/>
    </row>
    <row r="6152" spans="1:5" x14ac:dyDescent="0.2">
      <c r="A6152" s="271">
        <v>9815</v>
      </c>
      <c r="B6152" s="271" t="s">
        <v>290</v>
      </c>
      <c r="C6152" s="272" t="s">
        <v>7977</v>
      </c>
      <c r="D6152" s="271" t="s">
        <v>2014</v>
      </c>
      <c r="E6152" s="273"/>
    </row>
    <row r="6153" spans="1:5" x14ac:dyDescent="0.2">
      <c r="A6153" s="271">
        <v>44543</v>
      </c>
      <c r="B6153" s="271" t="s">
        <v>290</v>
      </c>
      <c r="C6153" s="272" t="s">
        <v>7978</v>
      </c>
      <c r="D6153" s="271" t="s">
        <v>2014</v>
      </c>
      <c r="E6153" s="273"/>
    </row>
    <row r="6154" spans="1:5" x14ac:dyDescent="0.2">
      <c r="A6154" s="271">
        <v>44526</v>
      </c>
      <c r="B6154" s="271" t="s">
        <v>290</v>
      </c>
      <c r="C6154" s="272" t="s">
        <v>7979</v>
      </c>
      <c r="D6154" s="271" t="s">
        <v>2014</v>
      </c>
      <c r="E6154" s="273"/>
    </row>
    <row r="6155" spans="1:5" x14ac:dyDescent="0.2">
      <c r="A6155" s="271">
        <v>44545</v>
      </c>
      <c r="B6155" s="271" t="s">
        <v>290</v>
      </c>
      <c r="C6155" s="272" t="s">
        <v>7980</v>
      </c>
      <c r="D6155" s="271" t="s">
        <v>2014</v>
      </c>
      <c r="E6155" s="273"/>
    </row>
    <row r="6156" spans="1:5" x14ac:dyDescent="0.2">
      <c r="A6156" s="271">
        <v>44525</v>
      </c>
      <c r="B6156" s="271" t="s">
        <v>290</v>
      </c>
      <c r="C6156" s="272" t="s">
        <v>7981</v>
      </c>
      <c r="D6156" s="271" t="s">
        <v>2014</v>
      </c>
      <c r="E6156" s="273"/>
    </row>
    <row r="6157" spans="1:5" x14ac:dyDescent="0.2">
      <c r="A6157" s="271">
        <v>44547</v>
      </c>
      <c r="B6157" s="271" t="s">
        <v>290</v>
      </c>
      <c r="C6157" s="272" t="s">
        <v>7982</v>
      </c>
      <c r="D6157" s="271" t="s">
        <v>2014</v>
      </c>
      <c r="E6157" s="273"/>
    </row>
    <row r="6158" spans="1:5" x14ac:dyDescent="0.2">
      <c r="A6158" s="271">
        <v>44519</v>
      </c>
      <c r="B6158" s="271" t="s">
        <v>290</v>
      </c>
      <c r="C6158" s="272" t="s">
        <v>7983</v>
      </c>
      <c r="D6158" s="271" t="s">
        <v>2014</v>
      </c>
      <c r="E6158" s="273"/>
    </row>
    <row r="6159" spans="1:5" x14ac:dyDescent="0.2">
      <c r="A6159" s="271">
        <v>44520</v>
      </c>
      <c r="B6159" s="271" t="s">
        <v>290</v>
      </c>
      <c r="C6159" s="272" t="s">
        <v>7984</v>
      </c>
      <c r="D6159" s="271" t="s">
        <v>2014</v>
      </c>
      <c r="E6159" s="273"/>
    </row>
    <row r="6160" spans="1:5" x14ac:dyDescent="0.2">
      <c r="A6160" s="271">
        <v>44521</v>
      </c>
      <c r="B6160" s="271" t="s">
        <v>290</v>
      </c>
      <c r="C6160" s="272" t="s">
        <v>7985</v>
      </c>
      <c r="D6160" s="271" t="s">
        <v>2014</v>
      </c>
      <c r="E6160" s="273"/>
    </row>
    <row r="6161" spans="1:5" x14ac:dyDescent="0.2">
      <c r="A6161" s="271">
        <v>44522</v>
      </c>
      <c r="B6161" s="271" t="s">
        <v>290</v>
      </c>
      <c r="C6161" s="272" t="s">
        <v>7986</v>
      </c>
      <c r="D6161" s="271" t="s">
        <v>2014</v>
      </c>
      <c r="E6161" s="273"/>
    </row>
    <row r="6162" spans="1:5" x14ac:dyDescent="0.2">
      <c r="A6162" s="271">
        <v>44523</v>
      </c>
      <c r="B6162" s="271" t="s">
        <v>290</v>
      </c>
      <c r="C6162" s="272" t="s">
        <v>7987</v>
      </c>
      <c r="D6162" s="271" t="s">
        <v>2014</v>
      </c>
      <c r="E6162" s="273"/>
    </row>
    <row r="6163" spans="1:5" x14ac:dyDescent="0.2">
      <c r="A6163" s="271">
        <v>44527</v>
      </c>
      <c r="B6163" s="271" t="s">
        <v>290</v>
      </c>
      <c r="C6163" s="272" t="s">
        <v>7988</v>
      </c>
      <c r="D6163" s="271" t="s">
        <v>2014</v>
      </c>
      <c r="E6163" s="273"/>
    </row>
    <row r="6164" spans="1:5" x14ac:dyDescent="0.2">
      <c r="A6164" s="271">
        <v>44524</v>
      </c>
      <c r="B6164" s="271" t="s">
        <v>290</v>
      </c>
      <c r="C6164" s="272" t="s">
        <v>7989</v>
      </c>
      <c r="D6164" s="271" t="s">
        <v>2014</v>
      </c>
      <c r="E6164" s="273"/>
    </row>
    <row r="6165" spans="1:5" x14ac:dyDescent="0.2">
      <c r="A6165" s="271">
        <v>44542</v>
      </c>
      <c r="B6165" s="271" t="s">
        <v>290</v>
      </c>
      <c r="C6165" s="272" t="s">
        <v>7990</v>
      </c>
      <c r="D6165" s="271" t="s">
        <v>2014</v>
      </c>
      <c r="E6165" s="273"/>
    </row>
    <row r="6166" spans="1:5" x14ac:dyDescent="0.2">
      <c r="A6166" s="271">
        <v>9877</v>
      </c>
      <c r="B6166" s="271" t="s">
        <v>290</v>
      </c>
      <c r="C6166" s="272" t="s">
        <v>7991</v>
      </c>
      <c r="D6166" s="271" t="s">
        <v>2014</v>
      </c>
      <c r="E6166" s="273">
        <v>161.80000000000001</v>
      </c>
    </row>
    <row r="6167" spans="1:5" x14ac:dyDescent="0.2">
      <c r="A6167" s="271">
        <v>9878</v>
      </c>
      <c r="B6167" s="271" t="s">
        <v>290</v>
      </c>
      <c r="C6167" s="272" t="s">
        <v>7992</v>
      </c>
      <c r="D6167" s="271" t="s">
        <v>2014</v>
      </c>
      <c r="E6167" s="273">
        <v>199.19</v>
      </c>
    </row>
    <row r="6168" spans="1:5" x14ac:dyDescent="0.2">
      <c r="A6168" s="271">
        <v>41986</v>
      </c>
      <c r="B6168" s="271" t="s">
        <v>290</v>
      </c>
      <c r="C6168" s="272" t="s">
        <v>7993</v>
      </c>
      <c r="D6168" s="271" t="s">
        <v>2014</v>
      </c>
      <c r="E6168" s="273">
        <v>3815.83</v>
      </c>
    </row>
    <row r="6169" spans="1:5" x14ac:dyDescent="0.2">
      <c r="A6169" s="271">
        <v>43422</v>
      </c>
      <c r="B6169" s="271" t="s">
        <v>290</v>
      </c>
      <c r="C6169" s="272" t="s">
        <v>7994</v>
      </c>
      <c r="D6169" s="271" t="s">
        <v>2014</v>
      </c>
      <c r="E6169" s="273">
        <v>4679.74</v>
      </c>
    </row>
    <row r="6170" spans="1:5" x14ac:dyDescent="0.2">
      <c r="A6170" s="271">
        <v>41987</v>
      </c>
      <c r="B6170" s="271" t="s">
        <v>290</v>
      </c>
      <c r="C6170" s="272" t="s">
        <v>7995</v>
      </c>
      <c r="D6170" s="271" t="s">
        <v>2014</v>
      </c>
      <c r="E6170" s="273">
        <v>5424.2</v>
      </c>
    </row>
    <row r="6171" spans="1:5" x14ac:dyDescent="0.2">
      <c r="A6171" s="271">
        <v>41988</v>
      </c>
      <c r="B6171" s="271" t="s">
        <v>290</v>
      </c>
      <c r="C6171" s="272" t="s">
        <v>7996</v>
      </c>
      <c r="D6171" s="271" t="s">
        <v>2014</v>
      </c>
      <c r="E6171" s="273">
        <v>7164.6</v>
      </c>
    </row>
    <row r="6172" spans="1:5" x14ac:dyDescent="0.2">
      <c r="A6172" s="271">
        <v>41697</v>
      </c>
      <c r="B6172" s="271" t="s">
        <v>290</v>
      </c>
      <c r="C6172" s="272" t="s">
        <v>7997</v>
      </c>
      <c r="D6172" s="271" t="s">
        <v>2014</v>
      </c>
      <c r="E6172" s="273">
        <v>1269.9000000000001</v>
      </c>
    </row>
    <row r="6173" spans="1:5" x14ac:dyDescent="0.2">
      <c r="A6173" s="271">
        <v>41985</v>
      </c>
      <c r="B6173" s="271" t="s">
        <v>290</v>
      </c>
      <c r="C6173" s="272" t="s">
        <v>7998</v>
      </c>
      <c r="D6173" s="271" t="s">
        <v>2014</v>
      </c>
      <c r="E6173" s="273">
        <v>1768.64</v>
      </c>
    </row>
    <row r="6174" spans="1:5" x14ac:dyDescent="0.2">
      <c r="A6174" s="271">
        <v>41699</v>
      </c>
      <c r="B6174" s="271" t="s">
        <v>290</v>
      </c>
      <c r="C6174" s="272" t="s">
        <v>7999</v>
      </c>
      <c r="D6174" s="271" t="s">
        <v>2014</v>
      </c>
      <c r="E6174" s="273">
        <v>2518.4499999999998</v>
      </c>
    </row>
    <row r="6175" spans="1:5" x14ac:dyDescent="0.2">
      <c r="A6175" s="271">
        <v>38053</v>
      </c>
      <c r="B6175" s="271" t="s">
        <v>290</v>
      </c>
      <c r="C6175" s="272" t="s">
        <v>8000</v>
      </c>
      <c r="D6175" s="271" t="s">
        <v>2014</v>
      </c>
      <c r="E6175" s="273"/>
    </row>
    <row r="6176" spans="1:5" x14ac:dyDescent="0.2">
      <c r="A6176" s="271">
        <v>38054</v>
      </c>
      <c r="B6176" s="271" t="s">
        <v>290</v>
      </c>
      <c r="C6176" s="272" t="s">
        <v>8001</v>
      </c>
      <c r="D6176" s="271" t="s">
        <v>2014</v>
      </c>
      <c r="E6176" s="273"/>
    </row>
    <row r="6177" spans="1:5" x14ac:dyDescent="0.2">
      <c r="A6177" s="271">
        <v>38052</v>
      </c>
      <c r="B6177" s="271" t="s">
        <v>290</v>
      </c>
      <c r="C6177" s="272" t="s">
        <v>8002</v>
      </c>
      <c r="D6177" s="271" t="s">
        <v>2014</v>
      </c>
      <c r="E6177" s="273"/>
    </row>
    <row r="6178" spans="1:5" x14ac:dyDescent="0.2">
      <c r="A6178" s="271">
        <v>38051</v>
      </c>
      <c r="B6178" s="271" t="s">
        <v>290</v>
      </c>
      <c r="C6178" s="272" t="s">
        <v>8003</v>
      </c>
      <c r="D6178" s="271" t="s">
        <v>2014</v>
      </c>
      <c r="E6178" s="273"/>
    </row>
    <row r="6179" spans="1:5" x14ac:dyDescent="0.2">
      <c r="A6179" s="271">
        <v>38787</v>
      </c>
      <c r="B6179" s="271" t="s">
        <v>290</v>
      </c>
      <c r="C6179" s="272" t="s">
        <v>8004</v>
      </c>
      <c r="D6179" s="271" t="s">
        <v>2014</v>
      </c>
      <c r="E6179" s="273"/>
    </row>
    <row r="6180" spans="1:5" x14ac:dyDescent="0.2">
      <c r="A6180" s="271">
        <v>38825</v>
      </c>
      <c r="B6180" s="271" t="s">
        <v>290</v>
      </c>
      <c r="C6180" s="272" t="s">
        <v>8005</v>
      </c>
      <c r="D6180" s="271" t="s">
        <v>2014</v>
      </c>
      <c r="E6180" s="273"/>
    </row>
    <row r="6181" spans="1:5" x14ac:dyDescent="0.2">
      <c r="A6181" s="271">
        <v>38826</v>
      </c>
      <c r="B6181" s="271" t="s">
        <v>290</v>
      </c>
      <c r="C6181" s="272" t="s">
        <v>8006</v>
      </c>
      <c r="D6181" s="271" t="s">
        <v>2014</v>
      </c>
      <c r="E6181" s="273"/>
    </row>
    <row r="6182" spans="1:5" x14ac:dyDescent="0.2">
      <c r="A6182" s="271">
        <v>38827</v>
      </c>
      <c r="B6182" s="271" t="s">
        <v>290</v>
      </c>
      <c r="C6182" s="272" t="s">
        <v>8007</v>
      </c>
      <c r="D6182" s="271" t="s">
        <v>2014</v>
      </c>
      <c r="E6182" s="273"/>
    </row>
    <row r="6183" spans="1:5" x14ac:dyDescent="0.2">
      <c r="A6183" s="271">
        <v>38828</v>
      </c>
      <c r="B6183" s="271" t="s">
        <v>290</v>
      </c>
      <c r="C6183" s="272" t="s">
        <v>8008</v>
      </c>
      <c r="D6183" s="271" t="s">
        <v>2014</v>
      </c>
      <c r="E6183" s="273"/>
    </row>
    <row r="6184" spans="1:5" x14ac:dyDescent="0.2">
      <c r="A6184" s="271">
        <v>38829</v>
      </c>
      <c r="B6184" s="271" t="s">
        <v>290</v>
      </c>
      <c r="C6184" s="272" t="s">
        <v>8009</v>
      </c>
      <c r="D6184" s="271" t="s">
        <v>2014</v>
      </c>
      <c r="E6184" s="273"/>
    </row>
    <row r="6185" spans="1:5" x14ac:dyDescent="0.2">
      <c r="A6185" s="271">
        <v>38830</v>
      </c>
      <c r="B6185" s="271" t="s">
        <v>290</v>
      </c>
      <c r="C6185" s="272" t="s">
        <v>8010</v>
      </c>
      <c r="D6185" s="271" t="s">
        <v>2014</v>
      </c>
      <c r="E6185" s="273"/>
    </row>
    <row r="6186" spans="1:5" x14ac:dyDescent="0.2">
      <c r="A6186" s="271">
        <v>38831</v>
      </c>
      <c r="B6186" s="271" t="s">
        <v>290</v>
      </c>
      <c r="C6186" s="272" t="s">
        <v>8011</v>
      </c>
      <c r="D6186" s="271" t="s">
        <v>2014</v>
      </c>
      <c r="E6186" s="273"/>
    </row>
    <row r="6187" spans="1:5" x14ac:dyDescent="0.2">
      <c r="A6187" s="271">
        <v>36274</v>
      </c>
      <c r="B6187" s="271" t="s">
        <v>290</v>
      </c>
      <c r="C6187" s="272" t="s">
        <v>8012</v>
      </c>
      <c r="D6187" s="271" t="s">
        <v>2014</v>
      </c>
      <c r="E6187" s="273"/>
    </row>
    <row r="6188" spans="1:5" x14ac:dyDescent="0.2">
      <c r="A6188" s="271">
        <v>36278</v>
      </c>
      <c r="B6188" s="271" t="s">
        <v>290</v>
      </c>
      <c r="C6188" s="272" t="s">
        <v>8013</v>
      </c>
      <c r="D6188" s="271" t="s">
        <v>2014</v>
      </c>
      <c r="E6188" s="273"/>
    </row>
    <row r="6189" spans="1:5" x14ac:dyDescent="0.2">
      <c r="A6189" s="271">
        <v>38977</v>
      </c>
      <c r="B6189" s="271" t="s">
        <v>290</v>
      </c>
      <c r="C6189" s="272" t="s">
        <v>8014</v>
      </c>
      <c r="D6189" s="271" t="s">
        <v>2014</v>
      </c>
      <c r="E6189" s="273"/>
    </row>
    <row r="6190" spans="1:5" x14ac:dyDescent="0.2">
      <c r="A6190" s="271">
        <v>38971</v>
      </c>
      <c r="B6190" s="271" t="s">
        <v>290</v>
      </c>
      <c r="C6190" s="272" t="s">
        <v>8015</v>
      </c>
      <c r="D6190" s="271" t="s">
        <v>2014</v>
      </c>
      <c r="E6190" s="273"/>
    </row>
    <row r="6191" spans="1:5" x14ac:dyDescent="0.2">
      <c r="A6191" s="271">
        <v>38972</v>
      </c>
      <c r="B6191" s="271" t="s">
        <v>290</v>
      </c>
      <c r="C6191" s="272" t="s">
        <v>8016</v>
      </c>
      <c r="D6191" s="271" t="s">
        <v>2014</v>
      </c>
      <c r="E6191" s="273"/>
    </row>
    <row r="6192" spans="1:5" x14ac:dyDescent="0.2">
      <c r="A6192" s="271">
        <v>38973</v>
      </c>
      <c r="B6192" s="271" t="s">
        <v>290</v>
      </c>
      <c r="C6192" s="272" t="s">
        <v>8017</v>
      </c>
      <c r="D6192" s="271" t="s">
        <v>2014</v>
      </c>
      <c r="E6192" s="273"/>
    </row>
    <row r="6193" spans="1:5" x14ac:dyDescent="0.2">
      <c r="A6193" s="271">
        <v>38974</v>
      </c>
      <c r="B6193" s="271" t="s">
        <v>290</v>
      </c>
      <c r="C6193" s="272" t="s">
        <v>8018</v>
      </c>
      <c r="D6193" s="271" t="s">
        <v>2014</v>
      </c>
      <c r="E6193" s="273"/>
    </row>
    <row r="6194" spans="1:5" x14ac:dyDescent="0.2">
      <c r="A6194" s="271">
        <v>38975</v>
      </c>
      <c r="B6194" s="271" t="s">
        <v>290</v>
      </c>
      <c r="C6194" s="272" t="s">
        <v>8019</v>
      </c>
      <c r="D6194" s="271" t="s">
        <v>2014</v>
      </c>
      <c r="E6194" s="273"/>
    </row>
    <row r="6195" spans="1:5" x14ac:dyDescent="0.2">
      <c r="A6195" s="271">
        <v>38976</v>
      </c>
      <c r="B6195" s="271" t="s">
        <v>290</v>
      </c>
      <c r="C6195" s="272" t="s">
        <v>8020</v>
      </c>
      <c r="D6195" s="271" t="s">
        <v>2014</v>
      </c>
      <c r="E6195" s="273"/>
    </row>
    <row r="6196" spans="1:5" x14ac:dyDescent="0.2">
      <c r="A6196" s="271">
        <v>44176</v>
      </c>
      <c r="B6196" s="271" t="s">
        <v>290</v>
      </c>
      <c r="C6196" s="272" t="s">
        <v>8021</v>
      </c>
      <c r="D6196" s="271" t="s">
        <v>2014</v>
      </c>
      <c r="E6196" s="273"/>
    </row>
    <row r="6197" spans="1:5" x14ac:dyDescent="0.2">
      <c r="A6197" s="271">
        <v>38986</v>
      </c>
      <c r="B6197" s="271" t="s">
        <v>290</v>
      </c>
      <c r="C6197" s="272" t="s">
        <v>8022</v>
      </c>
      <c r="D6197" s="271" t="s">
        <v>2014</v>
      </c>
      <c r="E6197" s="273"/>
    </row>
    <row r="6198" spans="1:5" x14ac:dyDescent="0.2">
      <c r="A6198" s="271">
        <v>38978</v>
      </c>
      <c r="B6198" s="271" t="s">
        <v>290</v>
      </c>
      <c r="C6198" s="272" t="s">
        <v>8023</v>
      </c>
      <c r="D6198" s="271" t="s">
        <v>2014</v>
      </c>
      <c r="E6198" s="273"/>
    </row>
    <row r="6199" spans="1:5" x14ac:dyDescent="0.2">
      <c r="A6199" s="271">
        <v>38979</v>
      </c>
      <c r="B6199" s="271" t="s">
        <v>290</v>
      </c>
      <c r="C6199" s="272" t="s">
        <v>8024</v>
      </c>
      <c r="D6199" s="271" t="s">
        <v>2014</v>
      </c>
      <c r="E6199" s="273"/>
    </row>
    <row r="6200" spans="1:5" x14ac:dyDescent="0.2">
      <c r="A6200" s="271">
        <v>38980</v>
      </c>
      <c r="B6200" s="271" t="s">
        <v>290</v>
      </c>
      <c r="C6200" s="272" t="s">
        <v>8025</v>
      </c>
      <c r="D6200" s="271" t="s">
        <v>2014</v>
      </c>
      <c r="E6200" s="273"/>
    </row>
    <row r="6201" spans="1:5" x14ac:dyDescent="0.2">
      <c r="A6201" s="271">
        <v>38981</v>
      </c>
      <c r="B6201" s="271" t="s">
        <v>290</v>
      </c>
      <c r="C6201" s="272" t="s">
        <v>8026</v>
      </c>
      <c r="D6201" s="271" t="s">
        <v>2014</v>
      </c>
      <c r="E6201" s="273"/>
    </row>
    <row r="6202" spans="1:5" x14ac:dyDescent="0.2">
      <c r="A6202" s="271">
        <v>38982</v>
      </c>
      <c r="B6202" s="271" t="s">
        <v>290</v>
      </c>
      <c r="C6202" s="272" t="s">
        <v>8027</v>
      </c>
      <c r="D6202" s="271" t="s">
        <v>2014</v>
      </c>
      <c r="E6202" s="273"/>
    </row>
    <row r="6203" spans="1:5" x14ac:dyDescent="0.2">
      <c r="A6203" s="271">
        <v>38983</v>
      </c>
      <c r="B6203" s="271" t="s">
        <v>290</v>
      </c>
      <c r="C6203" s="272" t="s">
        <v>8028</v>
      </c>
      <c r="D6203" s="271" t="s">
        <v>2014</v>
      </c>
      <c r="E6203" s="273"/>
    </row>
    <row r="6204" spans="1:5" x14ac:dyDescent="0.2">
      <c r="A6204" s="271">
        <v>38984</v>
      </c>
      <c r="B6204" s="271" t="s">
        <v>290</v>
      </c>
      <c r="C6204" s="272" t="s">
        <v>8029</v>
      </c>
      <c r="D6204" s="271" t="s">
        <v>2014</v>
      </c>
      <c r="E6204" s="273"/>
    </row>
    <row r="6205" spans="1:5" x14ac:dyDescent="0.2">
      <c r="A6205" s="271">
        <v>38985</v>
      </c>
      <c r="B6205" s="271" t="s">
        <v>290</v>
      </c>
      <c r="C6205" s="272" t="s">
        <v>8030</v>
      </c>
      <c r="D6205" s="271" t="s">
        <v>2014</v>
      </c>
      <c r="E6205" s="273"/>
    </row>
    <row r="6206" spans="1:5" x14ac:dyDescent="0.2">
      <c r="A6206" s="271">
        <v>38032</v>
      </c>
      <c r="B6206" s="271" t="s">
        <v>290</v>
      </c>
      <c r="C6206" s="272" t="s">
        <v>8031</v>
      </c>
      <c r="D6206" s="271" t="s">
        <v>2014</v>
      </c>
      <c r="E6206" s="273">
        <v>77.05</v>
      </c>
    </row>
    <row r="6207" spans="1:5" x14ac:dyDescent="0.2">
      <c r="A6207" s="271">
        <v>38033</v>
      </c>
      <c r="B6207" s="271" t="s">
        <v>290</v>
      </c>
      <c r="C6207" s="272" t="s">
        <v>8032</v>
      </c>
      <c r="D6207" s="271" t="s">
        <v>2014</v>
      </c>
      <c r="E6207" s="273">
        <v>130.97999999999999</v>
      </c>
    </row>
    <row r="6208" spans="1:5" x14ac:dyDescent="0.2">
      <c r="A6208" s="271">
        <v>38034</v>
      </c>
      <c r="B6208" s="271" t="s">
        <v>290</v>
      </c>
      <c r="C6208" s="272" t="s">
        <v>8033</v>
      </c>
      <c r="D6208" s="271" t="s">
        <v>2014</v>
      </c>
      <c r="E6208" s="273">
        <v>205.18</v>
      </c>
    </row>
    <row r="6209" spans="1:5" x14ac:dyDescent="0.2">
      <c r="A6209" s="271">
        <v>38035</v>
      </c>
      <c r="B6209" s="271" t="s">
        <v>290</v>
      </c>
      <c r="C6209" s="272" t="s">
        <v>8034</v>
      </c>
      <c r="D6209" s="271" t="s">
        <v>2014</v>
      </c>
      <c r="E6209" s="273">
        <v>301.83999999999997</v>
      </c>
    </row>
    <row r="6210" spans="1:5" x14ac:dyDescent="0.2">
      <c r="A6210" s="271">
        <v>38036</v>
      </c>
      <c r="B6210" s="271" t="s">
        <v>290</v>
      </c>
      <c r="C6210" s="272" t="s">
        <v>8035</v>
      </c>
      <c r="D6210" s="271" t="s">
        <v>2014</v>
      </c>
      <c r="E6210" s="273">
        <v>406.62</v>
      </c>
    </row>
    <row r="6211" spans="1:5" x14ac:dyDescent="0.2">
      <c r="A6211" s="271">
        <v>38037</v>
      </c>
      <c r="B6211" s="271" t="s">
        <v>290</v>
      </c>
      <c r="C6211" s="272" t="s">
        <v>8036</v>
      </c>
      <c r="D6211" s="271" t="s">
        <v>2014</v>
      </c>
      <c r="E6211" s="273">
        <v>537.1</v>
      </c>
    </row>
    <row r="6212" spans="1:5" x14ac:dyDescent="0.2">
      <c r="A6212" s="271">
        <v>9850</v>
      </c>
      <c r="B6212" s="271" t="s">
        <v>290</v>
      </c>
      <c r="C6212" s="272" t="s">
        <v>8037</v>
      </c>
      <c r="D6212" s="271" t="s">
        <v>2014</v>
      </c>
      <c r="E6212" s="273"/>
    </row>
    <row r="6213" spans="1:5" x14ac:dyDescent="0.2">
      <c r="A6213" s="271">
        <v>9853</v>
      </c>
      <c r="B6213" s="271" t="s">
        <v>290</v>
      </c>
      <c r="C6213" s="272" t="s">
        <v>8038</v>
      </c>
      <c r="D6213" s="271" t="s">
        <v>2014</v>
      </c>
      <c r="E6213" s="273"/>
    </row>
    <row r="6214" spans="1:5" x14ac:dyDescent="0.2">
      <c r="A6214" s="271">
        <v>9854</v>
      </c>
      <c r="B6214" s="271" t="s">
        <v>290</v>
      </c>
      <c r="C6214" s="272" t="s">
        <v>8039</v>
      </c>
      <c r="D6214" s="271" t="s">
        <v>2014</v>
      </c>
      <c r="E6214" s="273"/>
    </row>
    <row r="6215" spans="1:5" x14ac:dyDescent="0.2">
      <c r="A6215" s="271">
        <v>9851</v>
      </c>
      <c r="B6215" s="271" t="s">
        <v>290</v>
      </c>
      <c r="C6215" s="272" t="s">
        <v>8040</v>
      </c>
      <c r="D6215" s="271" t="s">
        <v>2014</v>
      </c>
      <c r="E6215" s="273"/>
    </row>
    <row r="6216" spans="1:5" x14ac:dyDescent="0.2">
      <c r="A6216" s="271">
        <v>9825</v>
      </c>
      <c r="B6216" s="271" t="s">
        <v>290</v>
      </c>
      <c r="C6216" s="272" t="s">
        <v>8041</v>
      </c>
      <c r="D6216" s="271" t="s">
        <v>2014</v>
      </c>
      <c r="E6216" s="273"/>
    </row>
    <row r="6217" spans="1:5" x14ac:dyDescent="0.2">
      <c r="A6217" s="271">
        <v>9828</v>
      </c>
      <c r="B6217" s="271" t="s">
        <v>290</v>
      </c>
      <c r="C6217" s="272" t="s">
        <v>8042</v>
      </c>
      <c r="D6217" s="271" t="s">
        <v>2014</v>
      </c>
      <c r="E6217" s="273"/>
    </row>
    <row r="6218" spans="1:5" x14ac:dyDescent="0.2">
      <c r="A6218" s="271">
        <v>9829</v>
      </c>
      <c r="B6218" s="271" t="s">
        <v>290</v>
      </c>
      <c r="C6218" s="272" t="s">
        <v>8043</v>
      </c>
      <c r="D6218" s="271" t="s">
        <v>2014</v>
      </c>
      <c r="E6218" s="273"/>
    </row>
    <row r="6219" spans="1:5" x14ac:dyDescent="0.2">
      <c r="A6219" s="271">
        <v>9826</v>
      </c>
      <c r="B6219" s="271" t="s">
        <v>290</v>
      </c>
      <c r="C6219" s="272" t="s">
        <v>8044</v>
      </c>
      <c r="D6219" s="271" t="s">
        <v>2014</v>
      </c>
      <c r="E6219" s="273"/>
    </row>
    <row r="6220" spans="1:5" x14ac:dyDescent="0.2">
      <c r="A6220" s="271">
        <v>9827</v>
      </c>
      <c r="B6220" s="271" t="s">
        <v>290</v>
      </c>
      <c r="C6220" s="272" t="s">
        <v>8045</v>
      </c>
      <c r="D6220" s="271" t="s">
        <v>2014</v>
      </c>
      <c r="E6220" s="273"/>
    </row>
    <row r="6221" spans="1:5" x14ac:dyDescent="0.2">
      <c r="A6221" s="271">
        <v>36374</v>
      </c>
      <c r="B6221" s="271" t="s">
        <v>290</v>
      </c>
      <c r="C6221" s="272" t="s">
        <v>8046</v>
      </c>
      <c r="D6221" s="271" t="s">
        <v>2014</v>
      </c>
      <c r="E6221" s="273"/>
    </row>
    <row r="6222" spans="1:5" x14ac:dyDescent="0.2">
      <c r="A6222" s="271">
        <v>36084</v>
      </c>
      <c r="B6222" s="271" t="s">
        <v>290</v>
      </c>
      <c r="C6222" s="272" t="s">
        <v>8047</v>
      </c>
      <c r="D6222" s="271" t="s">
        <v>2014</v>
      </c>
      <c r="E6222" s="273"/>
    </row>
    <row r="6223" spans="1:5" x14ac:dyDescent="0.2">
      <c r="A6223" s="271">
        <v>36373</v>
      </c>
      <c r="B6223" s="271" t="s">
        <v>290</v>
      </c>
      <c r="C6223" s="272" t="s">
        <v>8048</v>
      </c>
      <c r="D6223" s="271" t="s">
        <v>2014</v>
      </c>
      <c r="E6223" s="273"/>
    </row>
    <row r="6224" spans="1:5" x14ac:dyDescent="0.2">
      <c r="A6224" s="271">
        <v>36377</v>
      </c>
      <c r="B6224" s="271" t="s">
        <v>290</v>
      </c>
      <c r="C6224" s="272" t="s">
        <v>8049</v>
      </c>
      <c r="D6224" s="271" t="s">
        <v>2014</v>
      </c>
      <c r="E6224" s="273"/>
    </row>
    <row r="6225" spans="1:5" x14ac:dyDescent="0.2">
      <c r="A6225" s="271">
        <v>36375</v>
      </c>
      <c r="B6225" s="271" t="s">
        <v>290</v>
      </c>
      <c r="C6225" s="272" t="s">
        <v>8050</v>
      </c>
      <c r="D6225" s="271" t="s">
        <v>2014</v>
      </c>
      <c r="E6225" s="273"/>
    </row>
    <row r="6226" spans="1:5" x14ac:dyDescent="0.2">
      <c r="A6226" s="271">
        <v>36376</v>
      </c>
      <c r="B6226" s="271" t="s">
        <v>290</v>
      </c>
      <c r="C6226" s="272" t="s">
        <v>8051</v>
      </c>
      <c r="D6226" s="271" t="s">
        <v>2014</v>
      </c>
      <c r="E6226" s="273"/>
    </row>
    <row r="6227" spans="1:5" x14ac:dyDescent="0.2">
      <c r="A6227" s="271">
        <v>36380</v>
      </c>
      <c r="B6227" s="271" t="s">
        <v>290</v>
      </c>
      <c r="C6227" s="272" t="s">
        <v>8052</v>
      </c>
      <c r="D6227" s="271" t="s">
        <v>2014</v>
      </c>
      <c r="E6227" s="273"/>
    </row>
    <row r="6228" spans="1:5" x14ac:dyDescent="0.2">
      <c r="A6228" s="271">
        <v>36378</v>
      </c>
      <c r="B6228" s="271" t="s">
        <v>290</v>
      </c>
      <c r="C6228" s="272" t="s">
        <v>8053</v>
      </c>
      <c r="D6228" s="271" t="s">
        <v>2014</v>
      </c>
      <c r="E6228" s="273"/>
    </row>
    <row r="6229" spans="1:5" x14ac:dyDescent="0.2">
      <c r="A6229" s="271">
        <v>36379</v>
      </c>
      <c r="B6229" s="271" t="s">
        <v>290</v>
      </c>
      <c r="C6229" s="272" t="s">
        <v>8054</v>
      </c>
      <c r="D6229" s="271" t="s">
        <v>2014</v>
      </c>
      <c r="E6229" s="273"/>
    </row>
    <row r="6230" spans="1:5" x14ac:dyDescent="0.2">
      <c r="A6230" s="271">
        <v>9859</v>
      </c>
      <c r="B6230" s="271" t="s">
        <v>290</v>
      </c>
      <c r="C6230" s="272" t="s">
        <v>8055</v>
      </c>
      <c r="D6230" s="271" t="s">
        <v>2014</v>
      </c>
      <c r="E6230" s="273">
        <v>13.46</v>
      </c>
    </row>
    <row r="6231" spans="1:5" x14ac:dyDescent="0.2">
      <c r="A6231" s="271">
        <v>9836</v>
      </c>
      <c r="B6231" s="271" t="s">
        <v>290</v>
      </c>
      <c r="C6231" s="272" t="s">
        <v>8056</v>
      </c>
      <c r="D6231" s="271" t="s">
        <v>2014</v>
      </c>
      <c r="E6231" s="273">
        <v>19.5</v>
      </c>
    </row>
    <row r="6232" spans="1:5" x14ac:dyDescent="0.2">
      <c r="A6232" s="271">
        <v>20065</v>
      </c>
      <c r="B6232" s="271" t="s">
        <v>290</v>
      </c>
      <c r="C6232" s="272" t="s">
        <v>8057</v>
      </c>
      <c r="D6232" s="271" t="s">
        <v>2014</v>
      </c>
      <c r="E6232" s="273">
        <v>50.97</v>
      </c>
    </row>
    <row r="6233" spans="1:5" x14ac:dyDescent="0.2">
      <c r="A6233" s="271">
        <v>9835</v>
      </c>
      <c r="B6233" s="271" t="s">
        <v>290</v>
      </c>
      <c r="C6233" s="272" t="s">
        <v>8058</v>
      </c>
      <c r="D6233" s="271" t="s">
        <v>2014</v>
      </c>
      <c r="E6233" s="273">
        <v>8.52</v>
      </c>
    </row>
    <row r="6234" spans="1:5" x14ac:dyDescent="0.2">
      <c r="A6234" s="271">
        <v>9838</v>
      </c>
      <c r="B6234" s="271" t="s">
        <v>290</v>
      </c>
      <c r="C6234" s="272" t="s">
        <v>8059</v>
      </c>
      <c r="D6234" s="271" t="s">
        <v>2014</v>
      </c>
      <c r="E6234" s="273">
        <v>14.07</v>
      </c>
    </row>
    <row r="6235" spans="1:5" x14ac:dyDescent="0.2">
      <c r="A6235" s="271">
        <v>9837</v>
      </c>
      <c r="B6235" s="271" t="s">
        <v>290</v>
      </c>
      <c r="C6235" s="272" t="s">
        <v>8060</v>
      </c>
      <c r="D6235" s="271" t="s">
        <v>2014</v>
      </c>
      <c r="E6235" s="273">
        <v>18.46</v>
      </c>
    </row>
    <row r="6236" spans="1:5" x14ac:dyDescent="0.2">
      <c r="A6236" s="271">
        <v>44315</v>
      </c>
      <c r="B6236" s="271" t="s">
        <v>290</v>
      </c>
      <c r="C6236" s="272" t="s">
        <v>8061</v>
      </c>
      <c r="D6236" s="271" t="s">
        <v>2014</v>
      </c>
      <c r="E6236" s="273">
        <v>76.349999999999994</v>
      </c>
    </row>
    <row r="6237" spans="1:5" x14ac:dyDescent="0.2">
      <c r="A6237" s="271">
        <v>9862</v>
      </c>
      <c r="B6237" s="271" t="s">
        <v>290</v>
      </c>
      <c r="C6237" s="272" t="s">
        <v>8062</v>
      </c>
      <c r="D6237" s="271" t="s">
        <v>2014</v>
      </c>
      <c r="E6237" s="273">
        <v>41.5</v>
      </c>
    </row>
    <row r="6238" spans="1:5" x14ac:dyDescent="0.2">
      <c r="A6238" s="271">
        <v>9861</v>
      </c>
      <c r="B6238" s="271" t="s">
        <v>290</v>
      </c>
      <c r="C6238" s="272" t="s">
        <v>8063</v>
      </c>
      <c r="D6238" s="271" t="s">
        <v>2014</v>
      </c>
      <c r="E6238" s="273">
        <v>32.590000000000003</v>
      </c>
    </row>
    <row r="6239" spans="1:5" x14ac:dyDescent="0.2">
      <c r="A6239" s="271">
        <v>9866</v>
      </c>
      <c r="B6239" s="271" t="s">
        <v>290</v>
      </c>
      <c r="C6239" s="272" t="s">
        <v>8064</v>
      </c>
      <c r="D6239" s="271" t="s">
        <v>2014</v>
      </c>
      <c r="E6239" s="273">
        <v>28.12</v>
      </c>
    </row>
    <row r="6240" spans="1:5" x14ac:dyDescent="0.2">
      <c r="A6240" s="271">
        <v>9856</v>
      </c>
      <c r="B6240" s="271" t="s">
        <v>290</v>
      </c>
      <c r="C6240" s="272" t="s">
        <v>8065</v>
      </c>
      <c r="D6240" s="271" t="s">
        <v>2014</v>
      </c>
      <c r="E6240" s="273">
        <v>10.51</v>
      </c>
    </row>
    <row r="6241" spans="1:5" x14ac:dyDescent="0.2">
      <c r="A6241" s="271">
        <v>9863</v>
      </c>
      <c r="B6241" s="271" t="s">
        <v>290</v>
      </c>
      <c r="C6241" s="272" t="s">
        <v>8066</v>
      </c>
      <c r="D6241" s="271" t="s">
        <v>2014</v>
      </c>
      <c r="E6241" s="273">
        <v>81.36</v>
      </c>
    </row>
    <row r="6242" spans="1:5" x14ac:dyDescent="0.2">
      <c r="A6242" s="271">
        <v>9860</v>
      </c>
      <c r="B6242" s="271" t="s">
        <v>290</v>
      </c>
      <c r="C6242" s="272" t="s">
        <v>8067</v>
      </c>
      <c r="D6242" s="271" t="s">
        <v>2014</v>
      </c>
      <c r="E6242" s="273">
        <v>59.39</v>
      </c>
    </row>
    <row r="6243" spans="1:5" x14ac:dyDescent="0.2">
      <c r="A6243" s="271">
        <v>9841</v>
      </c>
      <c r="B6243" s="271" t="s">
        <v>290</v>
      </c>
      <c r="C6243" s="272" t="s">
        <v>8068</v>
      </c>
      <c r="D6243" s="271" t="s">
        <v>2014</v>
      </c>
      <c r="E6243" s="273">
        <v>36.72</v>
      </c>
    </row>
    <row r="6244" spans="1:5" x14ac:dyDescent="0.2">
      <c r="A6244" s="271">
        <v>9840</v>
      </c>
      <c r="B6244" s="271" t="s">
        <v>290</v>
      </c>
      <c r="C6244" s="272" t="s">
        <v>8069</v>
      </c>
      <c r="D6244" s="271" t="s">
        <v>2014</v>
      </c>
      <c r="E6244" s="273">
        <v>77.569999999999993</v>
      </c>
    </row>
    <row r="6245" spans="1:5" x14ac:dyDescent="0.2">
      <c r="A6245" s="271">
        <v>20067</v>
      </c>
      <c r="B6245" s="271" t="s">
        <v>290</v>
      </c>
      <c r="C6245" s="272" t="s">
        <v>8070</v>
      </c>
      <c r="D6245" s="271" t="s">
        <v>2014</v>
      </c>
      <c r="E6245" s="273">
        <v>11.91</v>
      </c>
    </row>
    <row r="6246" spans="1:5" x14ac:dyDescent="0.2">
      <c r="A6246" s="271">
        <v>20068</v>
      </c>
      <c r="B6246" s="271" t="s">
        <v>290</v>
      </c>
      <c r="C6246" s="272" t="s">
        <v>8071</v>
      </c>
      <c r="D6246" s="271" t="s">
        <v>2014</v>
      </c>
      <c r="E6246" s="273">
        <v>16.77</v>
      </c>
    </row>
    <row r="6247" spans="1:5" x14ac:dyDescent="0.2">
      <c r="A6247" s="271">
        <v>9839</v>
      </c>
      <c r="B6247" s="271" t="s">
        <v>290</v>
      </c>
      <c r="C6247" s="272" t="s">
        <v>8072</v>
      </c>
      <c r="D6247" s="271" t="s">
        <v>2014</v>
      </c>
      <c r="E6247" s="273">
        <v>30.42</v>
      </c>
    </row>
    <row r="6248" spans="1:5" x14ac:dyDescent="0.2">
      <c r="A6248" s="271">
        <v>9870</v>
      </c>
      <c r="B6248" s="271" t="s">
        <v>290</v>
      </c>
      <c r="C6248" s="272" t="s">
        <v>8073</v>
      </c>
      <c r="D6248" s="271" t="s">
        <v>2014</v>
      </c>
      <c r="E6248" s="273">
        <v>121.33</v>
      </c>
    </row>
    <row r="6249" spans="1:5" x14ac:dyDescent="0.2">
      <c r="A6249" s="271">
        <v>9867</v>
      </c>
      <c r="B6249" s="271" t="s">
        <v>290</v>
      </c>
      <c r="C6249" s="272" t="s">
        <v>8074</v>
      </c>
      <c r="D6249" s="271" t="s">
        <v>2014</v>
      </c>
      <c r="E6249" s="273">
        <v>4.87</v>
      </c>
    </row>
    <row r="6250" spans="1:5" x14ac:dyDescent="0.2">
      <c r="A6250" s="271">
        <v>9868</v>
      </c>
      <c r="B6250" s="271" t="s">
        <v>290</v>
      </c>
      <c r="C6250" s="272" t="s">
        <v>8075</v>
      </c>
      <c r="D6250" s="271" t="s">
        <v>2014</v>
      </c>
      <c r="E6250" s="273">
        <v>5.5</v>
      </c>
    </row>
    <row r="6251" spans="1:5" x14ac:dyDescent="0.2">
      <c r="A6251" s="271">
        <v>9869</v>
      </c>
      <c r="B6251" s="271" t="s">
        <v>290</v>
      </c>
      <c r="C6251" s="272" t="s">
        <v>8076</v>
      </c>
      <c r="D6251" s="271" t="s">
        <v>2014</v>
      </c>
      <c r="E6251" s="273">
        <v>11.87</v>
      </c>
    </row>
    <row r="6252" spans="1:5" x14ac:dyDescent="0.2">
      <c r="A6252" s="271">
        <v>9874</v>
      </c>
      <c r="B6252" s="271" t="s">
        <v>290</v>
      </c>
      <c r="C6252" s="272" t="s">
        <v>8077</v>
      </c>
      <c r="D6252" s="271" t="s">
        <v>2014</v>
      </c>
      <c r="E6252" s="273">
        <v>18.64</v>
      </c>
    </row>
    <row r="6253" spans="1:5" x14ac:dyDescent="0.2">
      <c r="A6253" s="271">
        <v>9875</v>
      </c>
      <c r="B6253" s="271" t="s">
        <v>290</v>
      </c>
      <c r="C6253" s="272" t="s">
        <v>8078</v>
      </c>
      <c r="D6253" s="271" t="s">
        <v>2014</v>
      </c>
      <c r="E6253" s="273">
        <v>20.440000000000001</v>
      </c>
    </row>
    <row r="6254" spans="1:5" x14ac:dyDescent="0.2">
      <c r="A6254" s="271">
        <v>9873</v>
      </c>
      <c r="B6254" s="271" t="s">
        <v>290</v>
      </c>
      <c r="C6254" s="272" t="s">
        <v>8079</v>
      </c>
      <c r="D6254" s="271" t="s">
        <v>2014</v>
      </c>
      <c r="E6254" s="273">
        <v>33.630000000000003</v>
      </c>
    </row>
    <row r="6255" spans="1:5" x14ac:dyDescent="0.2">
      <c r="A6255" s="271">
        <v>9871</v>
      </c>
      <c r="B6255" s="271" t="s">
        <v>290</v>
      </c>
      <c r="C6255" s="272" t="s">
        <v>8080</v>
      </c>
      <c r="D6255" s="271" t="s">
        <v>2014</v>
      </c>
      <c r="E6255" s="273">
        <v>55.73</v>
      </c>
    </row>
    <row r="6256" spans="1:5" x14ac:dyDescent="0.2">
      <c r="A6256" s="271">
        <v>9872</v>
      </c>
      <c r="B6256" s="271" t="s">
        <v>290</v>
      </c>
      <c r="C6256" s="272" t="s">
        <v>8081</v>
      </c>
      <c r="D6256" s="271" t="s">
        <v>2014</v>
      </c>
      <c r="E6256" s="273">
        <v>77.540000000000006</v>
      </c>
    </row>
    <row r="6257" spans="1:5" x14ac:dyDescent="0.2">
      <c r="A6257" s="271">
        <v>12425</v>
      </c>
      <c r="B6257" s="271" t="s">
        <v>290</v>
      </c>
      <c r="C6257" s="272" t="s">
        <v>8082</v>
      </c>
      <c r="D6257" s="271" t="s">
        <v>1977</v>
      </c>
      <c r="E6257" s="273"/>
    </row>
    <row r="6258" spans="1:5" x14ac:dyDescent="0.2">
      <c r="A6258" s="271">
        <v>12426</v>
      </c>
      <c r="B6258" s="271" t="s">
        <v>290</v>
      </c>
      <c r="C6258" s="272" t="s">
        <v>8083</v>
      </c>
      <c r="D6258" s="271" t="s">
        <v>1977</v>
      </c>
      <c r="E6258" s="273"/>
    </row>
    <row r="6259" spans="1:5" x14ac:dyDescent="0.2">
      <c r="A6259" s="271">
        <v>12427</v>
      </c>
      <c r="B6259" s="271" t="s">
        <v>290</v>
      </c>
      <c r="C6259" s="272" t="s">
        <v>8084</v>
      </c>
      <c r="D6259" s="271" t="s">
        <v>1977</v>
      </c>
      <c r="E6259" s="273"/>
    </row>
    <row r="6260" spans="1:5" x14ac:dyDescent="0.2">
      <c r="A6260" s="271">
        <v>12428</v>
      </c>
      <c r="B6260" s="271" t="s">
        <v>290</v>
      </c>
      <c r="C6260" s="272" t="s">
        <v>8085</v>
      </c>
      <c r="D6260" s="271" t="s">
        <v>1977</v>
      </c>
      <c r="E6260" s="273"/>
    </row>
    <row r="6261" spans="1:5" x14ac:dyDescent="0.2">
      <c r="A6261" s="271">
        <v>12429</v>
      </c>
      <c r="B6261" s="271" t="s">
        <v>290</v>
      </c>
      <c r="C6261" s="272" t="s">
        <v>8086</v>
      </c>
      <c r="D6261" s="271" t="s">
        <v>1977</v>
      </c>
      <c r="E6261" s="273"/>
    </row>
    <row r="6262" spans="1:5" x14ac:dyDescent="0.2">
      <c r="A6262" s="271">
        <v>12430</v>
      </c>
      <c r="B6262" s="271" t="s">
        <v>290</v>
      </c>
      <c r="C6262" s="272" t="s">
        <v>8087</v>
      </c>
      <c r="D6262" s="271" t="s">
        <v>1977</v>
      </c>
      <c r="E6262" s="273"/>
    </row>
    <row r="6263" spans="1:5" x14ac:dyDescent="0.2">
      <c r="A6263" s="271">
        <v>12431</v>
      </c>
      <c r="B6263" s="271" t="s">
        <v>290</v>
      </c>
      <c r="C6263" s="272" t="s">
        <v>8088</v>
      </c>
      <c r="D6263" s="271" t="s">
        <v>1977</v>
      </c>
      <c r="E6263" s="273"/>
    </row>
    <row r="6264" spans="1:5" x14ac:dyDescent="0.2">
      <c r="A6264" s="271">
        <v>12432</v>
      </c>
      <c r="B6264" s="271" t="s">
        <v>290</v>
      </c>
      <c r="C6264" s="272" t="s">
        <v>8089</v>
      </c>
      <c r="D6264" s="271" t="s">
        <v>1977</v>
      </c>
      <c r="E6264" s="273"/>
    </row>
    <row r="6265" spans="1:5" x14ac:dyDescent="0.2">
      <c r="A6265" s="271">
        <v>12433</v>
      </c>
      <c r="B6265" s="271" t="s">
        <v>290</v>
      </c>
      <c r="C6265" s="272" t="s">
        <v>8090</v>
      </c>
      <c r="D6265" s="271" t="s">
        <v>1977</v>
      </c>
      <c r="E6265" s="273"/>
    </row>
    <row r="6266" spans="1:5" x14ac:dyDescent="0.2">
      <c r="A6266" s="271">
        <v>12434</v>
      </c>
      <c r="B6266" s="271" t="s">
        <v>290</v>
      </c>
      <c r="C6266" s="272" t="s">
        <v>8091</v>
      </c>
      <c r="D6266" s="271" t="s">
        <v>1977</v>
      </c>
      <c r="E6266" s="273"/>
    </row>
    <row r="6267" spans="1:5" x14ac:dyDescent="0.2">
      <c r="A6267" s="271">
        <v>12435</v>
      </c>
      <c r="B6267" s="271" t="s">
        <v>290</v>
      </c>
      <c r="C6267" s="272" t="s">
        <v>8092</v>
      </c>
      <c r="D6267" s="271" t="s">
        <v>1977</v>
      </c>
      <c r="E6267" s="273"/>
    </row>
    <row r="6268" spans="1:5" x14ac:dyDescent="0.2">
      <c r="A6268" s="271">
        <v>12437</v>
      </c>
      <c r="B6268" s="271" t="s">
        <v>290</v>
      </c>
      <c r="C6268" s="272" t="s">
        <v>8093</v>
      </c>
      <c r="D6268" s="271" t="s">
        <v>1977</v>
      </c>
      <c r="E6268" s="273"/>
    </row>
    <row r="6269" spans="1:5" x14ac:dyDescent="0.2">
      <c r="A6269" s="271">
        <v>12438</v>
      </c>
      <c r="B6269" s="271" t="s">
        <v>290</v>
      </c>
      <c r="C6269" s="272" t="s">
        <v>8094</v>
      </c>
      <c r="D6269" s="271" t="s">
        <v>1977</v>
      </c>
      <c r="E6269" s="273"/>
    </row>
    <row r="6270" spans="1:5" x14ac:dyDescent="0.2">
      <c r="A6270" s="271">
        <v>12439</v>
      </c>
      <c r="B6270" s="271" t="s">
        <v>290</v>
      </c>
      <c r="C6270" s="272" t="s">
        <v>8095</v>
      </c>
      <c r="D6270" s="271" t="s">
        <v>1977</v>
      </c>
      <c r="E6270" s="273"/>
    </row>
    <row r="6271" spans="1:5" x14ac:dyDescent="0.2">
      <c r="A6271" s="271">
        <v>12436</v>
      </c>
      <c r="B6271" s="271" t="s">
        <v>290</v>
      </c>
      <c r="C6271" s="272" t="s">
        <v>8096</v>
      </c>
      <c r="D6271" s="271" t="s">
        <v>1977</v>
      </c>
      <c r="E6271" s="273"/>
    </row>
    <row r="6272" spans="1:5" x14ac:dyDescent="0.2">
      <c r="A6272" s="271">
        <v>36357</v>
      </c>
      <c r="B6272" s="271" t="s">
        <v>290</v>
      </c>
      <c r="C6272" s="272" t="s">
        <v>8097</v>
      </c>
      <c r="D6272" s="271" t="s">
        <v>1977</v>
      </c>
      <c r="E6272" s="273"/>
    </row>
    <row r="6273" spans="1:5" x14ac:dyDescent="0.2">
      <c r="A6273" s="271">
        <v>12424</v>
      </c>
      <c r="B6273" s="271" t="s">
        <v>290</v>
      </c>
      <c r="C6273" s="272" t="s">
        <v>8098</v>
      </c>
      <c r="D6273" s="271" t="s">
        <v>1977</v>
      </c>
      <c r="E6273" s="273"/>
    </row>
    <row r="6274" spans="1:5" x14ac:dyDescent="0.2">
      <c r="A6274" s="271">
        <v>12440</v>
      </c>
      <c r="B6274" s="271" t="s">
        <v>290</v>
      </c>
      <c r="C6274" s="272" t="s">
        <v>8099</v>
      </c>
      <c r="D6274" s="271" t="s">
        <v>1977</v>
      </c>
      <c r="E6274" s="273"/>
    </row>
    <row r="6275" spans="1:5" x14ac:dyDescent="0.2">
      <c r="A6275" s="271">
        <v>9884</v>
      </c>
      <c r="B6275" s="271" t="s">
        <v>290</v>
      </c>
      <c r="C6275" s="272" t="s">
        <v>8100</v>
      </c>
      <c r="D6275" s="271" t="s">
        <v>1977</v>
      </c>
      <c r="E6275" s="273"/>
    </row>
    <row r="6276" spans="1:5" x14ac:dyDescent="0.2">
      <c r="A6276" s="271">
        <v>9888</v>
      </c>
      <c r="B6276" s="271" t="s">
        <v>290</v>
      </c>
      <c r="C6276" s="272" t="s">
        <v>8101</v>
      </c>
      <c r="D6276" s="271" t="s">
        <v>1977</v>
      </c>
      <c r="E6276" s="273"/>
    </row>
    <row r="6277" spans="1:5" x14ac:dyDescent="0.2">
      <c r="A6277" s="271">
        <v>9886</v>
      </c>
      <c r="B6277" s="271" t="s">
        <v>290</v>
      </c>
      <c r="C6277" s="272" t="s">
        <v>8102</v>
      </c>
      <c r="D6277" s="271" t="s">
        <v>1977</v>
      </c>
      <c r="E6277" s="273"/>
    </row>
    <row r="6278" spans="1:5" x14ac:dyDescent="0.2">
      <c r="A6278" s="271">
        <v>9883</v>
      </c>
      <c r="B6278" s="271" t="s">
        <v>290</v>
      </c>
      <c r="C6278" s="272" t="s">
        <v>8103</v>
      </c>
      <c r="D6278" s="271" t="s">
        <v>1977</v>
      </c>
      <c r="E6278" s="273"/>
    </row>
    <row r="6279" spans="1:5" x14ac:dyDescent="0.2">
      <c r="A6279" s="271">
        <v>9889</v>
      </c>
      <c r="B6279" s="271" t="s">
        <v>290</v>
      </c>
      <c r="C6279" s="272" t="s">
        <v>8104</v>
      </c>
      <c r="D6279" s="271" t="s">
        <v>1977</v>
      </c>
      <c r="E6279" s="273"/>
    </row>
    <row r="6280" spans="1:5" x14ac:dyDescent="0.2">
      <c r="A6280" s="271">
        <v>9887</v>
      </c>
      <c r="B6280" s="271" t="s">
        <v>290</v>
      </c>
      <c r="C6280" s="272" t="s">
        <v>8105</v>
      </c>
      <c r="D6280" s="271" t="s">
        <v>1977</v>
      </c>
      <c r="E6280" s="273"/>
    </row>
    <row r="6281" spans="1:5" x14ac:dyDescent="0.2">
      <c r="A6281" s="271">
        <v>9890</v>
      </c>
      <c r="B6281" s="271" t="s">
        <v>290</v>
      </c>
      <c r="C6281" s="272" t="s">
        <v>8106</v>
      </c>
      <c r="D6281" s="271" t="s">
        <v>1977</v>
      </c>
      <c r="E6281" s="273"/>
    </row>
    <row r="6282" spans="1:5" x14ac:dyDescent="0.2">
      <c r="A6282" s="271">
        <v>9885</v>
      </c>
      <c r="B6282" s="271" t="s">
        <v>290</v>
      </c>
      <c r="C6282" s="272" t="s">
        <v>8107</v>
      </c>
      <c r="D6282" s="271" t="s">
        <v>1977</v>
      </c>
      <c r="E6282" s="273"/>
    </row>
    <row r="6283" spans="1:5" x14ac:dyDescent="0.2">
      <c r="A6283" s="271">
        <v>9891</v>
      </c>
      <c r="B6283" s="271" t="s">
        <v>290</v>
      </c>
      <c r="C6283" s="272" t="s">
        <v>8108</v>
      </c>
      <c r="D6283" s="271" t="s">
        <v>1977</v>
      </c>
      <c r="E6283" s="273"/>
    </row>
    <row r="6284" spans="1:5" x14ac:dyDescent="0.2">
      <c r="A6284" s="271">
        <v>36316</v>
      </c>
      <c r="B6284" s="271" t="s">
        <v>290</v>
      </c>
      <c r="C6284" s="272" t="s">
        <v>8109</v>
      </c>
      <c r="D6284" s="271" t="s">
        <v>1977</v>
      </c>
      <c r="E6284" s="273"/>
    </row>
    <row r="6285" spans="1:5" x14ac:dyDescent="0.2">
      <c r="A6285" s="271">
        <v>36313</v>
      </c>
      <c r="B6285" s="271" t="s">
        <v>290</v>
      </c>
      <c r="C6285" s="272" t="s">
        <v>8110</v>
      </c>
      <c r="D6285" s="271" t="s">
        <v>1977</v>
      </c>
      <c r="E6285" s="273"/>
    </row>
    <row r="6286" spans="1:5" x14ac:dyDescent="0.2">
      <c r="A6286" s="271">
        <v>64</v>
      </c>
      <c r="B6286" s="271" t="s">
        <v>290</v>
      </c>
      <c r="C6286" s="272" t="s">
        <v>8111</v>
      </c>
      <c r="D6286" s="271" t="s">
        <v>1977</v>
      </c>
      <c r="E6286" s="273"/>
    </row>
    <row r="6287" spans="1:5" x14ac:dyDescent="0.2">
      <c r="A6287" s="271">
        <v>37423</v>
      </c>
      <c r="B6287" s="271" t="s">
        <v>290</v>
      </c>
      <c r="C6287" s="272" t="s">
        <v>8112</v>
      </c>
      <c r="D6287" s="271" t="s">
        <v>1977</v>
      </c>
      <c r="E6287" s="273"/>
    </row>
    <row r="6288" spans="1:5" x14ac:dyDescent="0.2">
      <c r="A6288" s="271">
        <v>9892</v>
      </c>
      <c r="B6288" s="271" t="s">
        <v>290</v>
      </c>
      <c r="C6288" s="272" t="s">
        <v>8113</v>
      </c>
      <c r="D6288" s="271" t="s">
        <v>1977</v>
      </c>
      <c r="E6288" s="273">
        <v>8.93</v>
      </c>
    </row>
    <row r="6289" spans="1:5" x14ac:dyDescent="0.2">
      <c r="A6289" s="271">
        <v>9901</v>
      </c>
      <c r="B6289" s="271" t="s">
        <v>290</v>
      </c>
      <c r="C6289" s="272" t="s">
        <v>8114</v>
      </c>
      <c r="D6289" s="271" t="s">
        <v>1977</v>
      </c>
      <c r="E6289" s="273">
        <v>43.19</v>
      </c>
    </row>
    <row r="6290" spans="1:5" x14ac:dyDescent="0.2">
      <c r="A6290" s="271">
        <v>9900</v>
      </c>
      <c r="B6290" s="271" t="s">
        <v>290</v>
      </c>
      <c r="C6290" s="272" t="s">
        <v>8115</v>
      </c>
      <c r="D6290" s="271" t="s">
        <v>1977</v>
      </c>
      <c r="E6290" s="273">
        <v>25.02</v>
      </c>
    </row>
    <row r="6291" spans="1:5" x14ac:dyDescent="0.2">
      <c r="A6291" s="271">
        <v>9899</v>
      </c>
      <c r="B6291" s="271" t="s">
        <v>290</v>
      </c>
      <c r="C6291" s="272" t="s">
        <v>8116</v>
      </c>
      <c r="D6291" s="271" t="s">
        <v>1977</v>
      </c>
      <c r="E6291" s="273">
        <v>11.22</v>
      </c>
    </row>
    <row r="6292" spans="1:5" x14ac:dyDescent="0.2">
      <c r="A6292" s="271">
        <v>9908</v>
      </c>
      <c r="B6292" s="271" t="s">
        <v>290</v>
      </c>
      <c r="C6292" s="272" t="s">
        <v>8117</v>
      </c>
      <c r="D6292" s="271" t="s">
        <v>1977</v>
      </c>
      <c r="E6292" s="273">
        <v>504.43</v>
      </c>
    </row>
    <row r="6293" spans="1:5" x14ac:dyDescent="0.2">
      <c r="A6293" s="271">
        <v>9905</v>
      </c>
      <c r="B6293" s="271" t="s">
        <v>290</v>
      </c>
      <c r="C6293" s="272" t="s">
        <v>8118</v>
      </c>
      <c r="D6293" s="271" t="s">
        <v>1977</v>
      </c>
      <c r="E6293" s="273">
        <v>8.7799999999999994</v>
      </c>
    </row>
    <row r="6294" spans="1:5" x14ac:dyDescent="0.2">
      <c r="A6294" s="271">
        <v>9906</v>
      </c>
      <c r="B6294" s="271" t="s">
        <v>290</v>
      </c>
      <c r="C6294" s="272" t="s">
        <v>8119</v>
      </c>
      <c r="D6294" s="271" t="s">
        <v>1977</v>
      </c>
      <c r="E6294" s="273">
        <v>10.58</v>
      </c>
    </row>
    <row r="6295" spans="1:5" x14ac:dyDescent="0.2">
      <c r="A6295" s="271">
        <v>9895</v>
      </c>
      <c r="B6295" s="271" t="s">
        <v>290</v>
      </c>
      <c r="C6295" s="272" t="s">
        <v>8120</v>
      </c>
      <c r="D6295" s="271" t="s">
        <v>1977</v>
      </c>
      <c r="E6295" s="273">
        <v>17.82</v>
      </c>
    </row>
    <row r="6296" spans="1:5" x14ac:dyDescent="0.2">
      <c r="A6296" s="271">
        <v>9894</v>
      </c>
      <c r="B6296" s="271" t="s">
        <v>290</v>
      </c>
      <c r="C6296" s="272" t="s">
        <v>8121</v>
      </c>
      <c r="D6296" s="271" t="s">
        <v>1977</v>
      </c>
      <c r="E6296" s="273">
        <v>34.270000000000003</v>
      </c>
    </row>
    <row r="6297" spans="1:5" x14ac:dyDescent="0.2">
      <c r="A6297" s="271">
        <v>9897</v>
      </c>
      <c r="B6297" s="271" t="s">
        <v>290</v>
      </c>
      <c r="C6297" s="272" t="s">
        <v>8122</v>
      </c>
      <c r="D6297" s="271" t="s">
        <v>1977</v>
      </c>
      <c r="E6297" s="273">
        <v>36.6</v>
      </c>
    </row>
    <row r="6298" spans="1:5" x14ac:dyDescent="0.2">
      <c r="A6298" s="271">
        <v>9910</v>
      </c>
      <c r="B6298" s="271" t="s">
        <v>290</v>
      </c>
      <c r="C6298" s="272" t="s">
        <v>8123</v>
      </c>
      <c r="D6298" s="271" t="s">
        <v>1977</v>
      </c>
      <c r="E6298" s="273">
        <v>95.22</v>
      </c>
    </row>
    <row r="6299" spans="1:5" x14ac:dyDescent="0.2">
      <c r="A6299" s="271">
        <v>9909</v>
      </c>
      <c r="B6299" s="271" t="s">
        <v>290</v>
      </c>
      <c r="C6299" s="272" t="s">
        <v>8124</v>
      </c>
      <c r="D6299" s="271" t="s">
        <v>1977</v>
      </c>
      <c r="E6299" s="273">
        <v>193.91</v>
      </c>
    </row>
    <row r="6300" spans="1:5" x14ac:dyDescent="0.2">
      <c r="A6300" s="271">
        <v>9907</v>
      </c>
      <c r="B6300" s="271" t="s">
        <v>290</v>
      </c>
      <c r="C6300" s="272" t="s">
        <v>8125</v>
      </c>
      <c r="D6300" s="271" t="s">
        <v>1977</v>
      </c>
      <c r="E6300" s="273">
        <v>228.95</v>
      </c>
    </row>
    <row r="6301" spans="1:5" x14ac:dyDescent="0.2">
      <c r="A6301" s="271">
        <v>20973</v>
      </c>
      <c r="B6301" s="271" t="s">
        <v>290</v>
      </c>
      <c r="C6301" s="272" t="s">
        <v>8126</v>
      </c>
      <c r="D6301" s="271" t="s">
        <v>1977</v>
      </c>
      <c r="E6301" s="273">
        <v>116.36</v>
      </c>
    </row>
    <row r="6302" spans="1:5" x14ac:dyDescent="0.2">
      <c r="A6302" s="271">
        <v>20974</v>
      </c>
      <c r="B6302" s="271" t="s">
        <v>290</v>
      </c>
      <c r="C6302" s="272" t="s">
        <v>8127</v>
      </c>
      <c r="D6302" s="271" t="s">
        <v>1977</v>
      </c>
      <c r="E6302" s="273">
        <v>166.47</v>
      </c>
    </row>
    <row r="6303" spans="1:5" x14ac:dyDescent="0.2">
      <c r="A6303" s="271">
        <v>37989</v>
      </c>
      <c r="B6303" s="271" t="s">
        <v>290</v>
      </c>
      <c r="C6303" s="272" t="s">
        <v>8128</v>
      </c>
      <c r="D6303" s="271" t="s">
        <v>1977</v>
      </c>
      <c r="E6303" s="273">
        <v>18.27</v>
      </c>
    </row>
    <row r="6304" spans="1:5" x14ac:dyDescent="0.2">
      <c r="A6304" s="271">
        <v>37990</v>
      </c>
      <c r="B6304" s="271" t="s">
        <v>290</v>
      </c>
      <c r="C6304" s="272" t="s">
        <v>8129</v>
      </c>
      <c r="D6304" s="271" t="s">
        <v>1977</v>
      </c>
      <c r="E6304" s="273">
        <v>20.149999999999999</v>
      </c>
    </row>
    <row r="6305" spans="1:5" x14ac:dyDescent="0.2">
      <c r="A6305" s="271">
        <v>37991</v>
      </c>
      <c r="B6305" s="271" t="s">
        <v>290</v>
      </c>
      <c r="C6305" s="272" t="s">
        <v>8130</v>
      </c>
      <c r="D6305" s="271" t="s">
        <v>1977</v>
      </c>
      <c r="E6305" s="273">
        <v>26.82</v>
      </c>
    </row>
    <row r="6306" spans="1:5" x14ac:dyDescent="0.2">
      <c r="A6306" s="271">
        <v>37992</v>
      </c>
      <c r="B6306" s="271" t="s">
        <v>290</v>
      </c>
      <c r="C6306" s="272" t="s">
        <v>8131</v>
      </c>
      <c r="D6306" s="271" t="s">
        <v>1977</v>
      </c>
      <c r="E6306" s="273">
        <v>41.62</v>
      </c>
    </row>
    <row r="6307" spans="1:5" x14ac:dyDescent="0.2">
      <c r="A6307" s="271">
        <v>37993</v>
      </c>
      <c r="B6307" s="271" t="s">
        <v>290</v>
      </c>
      <c r="C6307" s="272" t="s">
        <v>8132</v>
      </c>
      <c r="D6307" s="271" t="s">
        <v>1977</v>
      </c>
      <c r="E6307" s="273">
        <v>63.15</v>
      </c>
    </row>
    <row r="6308" spans="1:5" x14ac:dyDescent="0.2">
      <c r="A6308" s="271">
        <v>37994</v>
      </c>
      <c r="B6308" s="271" t="s">
        <v>290</v>
      </c>
      <c r="C6308" s="272" t="s">
        <v>8133</v>
      </c>
      <c r="D6308" s="271" t="s">
        <v>1977</v>
      </c>
      <c r="E6308" s="273">
        <v>150.38</v>
      </c>
    </row>
    <row r="6309" spans="1:5" x14ac:dyDescent="0.2">
      <c r="A6309" s="271">
        <v>37995</v>
      </c>
      <c r="B6309" s="271" t="s">
        <v>290</v>
      </c>
      <c r="C6309" s="272" t="s">
        <v>8134</v>
      </c>
      <c r="D6309" s="271" t="s">
        <v>1977</v>
      </c>
      <c r="E6309" s="273">
        <v>196.01</v>
      </c>
    </row>
    <row r="6310" spans="1:5" x14ac:dyDescent="0.2">
      <c r="A6310" s="271">
        <v>37996</v>
      </c>
      <c r="B6310" s="271" t="s">
        <v>290</v>
      </c>
      <c r="C6310" s="272" t="s">
        <v>8135</v>
      </c>
      <c r="D6310" s="271" t="s">
        <v>1977</v>
      </c>
      <c r="E6310" s="273">
        <v>298.47000000000003</v>
      </c>
    </row>
    <row r="6311" spans="1:5" x14ac:dyDescent="0.2">
      <c r="A6311" s="271">
        <v>45267</v>
      </c>
      <c r="B6311" s="271" t="s">
        <v>290</v>
      </c>
      <c r="C6311" s="272" t="s">
        <v>8136</v>
      </c>
      <c r="D6311" s="271" t="s">
        <v>1977</v>
      </c>
      <c r="E6311" s="273">
        <v>168.98</v>
      </c>
    </row>
    <row r="6312" spans="1:5" x14ac:dyDescent="0.2">
      <c r="A6312" s="271">
        <v>13883</v>
      </c>
      <c r="B6312" s="271" t="s">
        <v>290</v>
      </c>
      <c r="C6312" s="272" t="s">
        <v>8137</v>
      </c>
      <c r="D6312" s="271" t="s">
        <v>1977</v>
      </c>
      <c r="E6312" s="273"/>
    </row>
    <row r="6313" spans="1:5" x14ac:dyDescent="0.2">
      <c r="A6313" s="271">
        <v>38604</v>
      </c>
      <c r="B6313" s="271" t="s">
        <v>290</v>
      </c>
      <c r="C6313" s="272" t="s">
        <v>8138</v>
      </c>
      <c r="D6313" s="271" t="s">
        <v>1977</v>
      </c>
      <c r="E6313" s="273"/>
    </row>
    <row r="6314" spans="1:5" x14ac:dyDescent="0.2">
      <c r="A6314" s="271">
        <v>10601</v>
      </c>
      <c r="B6314" s="271" t="s">
        <v>290</v>
      </c>
      <c r="C6314" s="272" t="s">
        <v>8139</v>
      </c>
      <c r="D6314" s="271" t="s">
        <v>1977</v>
      </c>
      <c r="E6314" s="273"/>
    </row>
    <row r="6315" spans="1:5" x14ac:dyDescent="0.2">
      <c r="A6315" s="271">
        <v>44469</v>
      </c>
      <c r="B6315" s="271" t="s">
        <v>290</v>
      </c>
      <c r="C6315" s="272" t="s">
        <v>8140</v>
      </c>
      <c r="D6315" s="271" t="s">
        <v>1977</v>
      </c>
      <c r="E6315" s="273"/>
    </row>
    <row r="6316" spans="1:5" x14ac:dyDescent="0.2">
      <c r="A6316" s="271">
        <v>13894</v>
      </c>
      <c r="B6316" s="271" t="s">
        <v>290</v>
      </c>
      <c r="C6316" s="272" t="s">
        <v>8141</v>
      </c>
      <c r="D6316" s="271" t="s">
        <v>1977</v>
      </c>
      <c r="E6316" s="273"/>
    </row>
    <row r="6317" spans="1:5" x14ac:dyDescent="0.2">
      <c r="A6317" s="271">
        <v>13895</v>
      </c>
      <c r="B6317" s="271" t="s">
        <v>290</v>
      </c>
      <c r="C6317" s="272" t="s">
        <v>8142</v>
      </c>
      <c r="D6317" s="271" t="s">
        <v>1977</v>
      </c>
      <c r="E6317" s="273"/>
    </row>
    <row r="6318" spans="1:5" x14ac:dyDescent="0.2">
      <c r="A6318" s="271">
        <v>13892</v>
      </c>
      <c r="B6318" s="271" t="s">
        <v>290</v>
      </c>
      <c r="C6318" s="272" t="s">
        <v>8143</v>
      </c>
      <c r="D6318" s="271" t="s">
        <v>1977</v>
      </c>
      <c r="E6318" s="273"/>
    </row>
    <row r="6319" spans="1:5" x14ac:dyDescent="0.2">
      <c r="A6319" s="271">
        <v>9914</v>
      </c>
      <c r="B6319" s="271" t="s">
        <v>290</v>
      </c>
      <c r="C6319" s="272" t="s">
        <v>8144</v>
      </c>
      <c r="D6319" s="271" t="s">
        <v>1977</v>
      </c>
      <c r="E6319" s="273"/>
    </row>
    <row r="6320" spans="1:5" x14ac:dyDescent="0.2">
      <c r="A6320" s="271">
        <v>36485</v>
      </c>
      <c r="B6320" s="271" t="s">
        <v>290</v>
      </c>
      <c r="C6320" s="272" t="s">
        <v>8145</v>
      </c>
      <c r="D6320" s="271" t="s">
        <v>1977</v>
      </c>
      <c r="E6320" s="273"/>
    </row>
    <row r="6321" spans="1:5" x14ac:dyDescent="0.2">
      <c r="A6321" s="271">
        <v>9912</v>
      </c>
      <c r="B6321" s="271" t="s">
        <v>290</v>
      </c>
      <c r="C6321" s="272" t="s">
        <v>8146</v>
      </c>
      <c r="D6321" s="271" t="s">
        <v>1977</v>
      </c>
      <c r="E6321" s="273"/>
    </row>
    <row r="6322" spans="1:5" x14ac:dyDescent="0.2">
      <c r="A6322" s="271">
        <v>9921</v>
      </c>
      <c r="B6322" s="271" t="s">
        <v>290</v>
      </c>
      <c r="C6322" s="272" t="s">
        <v>8147</v>
      </c>
      <c r="D6322" s="271" t="s">
        <v>1977</v>
      </c>
      <c r="E6322" s="273"/>
    </row>
    <row r="6323" spans="1:5" x14ac:dyDescent="0.2">
      <c r="A6323" s="271">
        <v>21112</v>
      </c>
      <c r="B6323" s="271" t="s">
        <v>290</v>
      </c>
      <c r="C6323" s="272" t="s">
        <v>8148</v>
      </c>
      <c r="D6323" s="271" t="s">
        <v>1977</v>
      </c>
      <c r="E6323" s="273">
        <v>262.23</v>
      </c>
    </row>
    <row r="6324" spans="1:5" x14ac:dyDescent="0.2">
      <c r="A6324" s="271">
        <v>10228</v>
      </c>
      <c r="B6324" s="271" t="s">
        <v>290</v>
      </c>
      <c r="C6324" s="272" t="s">
        <v>8149</v>
      </c>
      <c r="D6324" s="271" t="s">
        <v>1977</v>
      </c>
      <c r="E6324" s="273">
        <v>304.64</v>
      </c>
    </row>
    <row r="6325" spans="1:5" x14ac:dyDescent="0.2">
      <c r="A6325" s="271">
        <v>11781</v>
      </c>
      <c r="B6325" s="271" t="s">
        <v>290</v>
      </c>
      <c r="C6325" s="272" t="s">
        <v>8150</v>
      </c>
      <c r="D6325" s="271" t="s">
        <v>1977</v>
      </c>
      <c r="E6325" s="273">
        <v>246.79</v>
      </c>
    </row>
    <row r="6326" spans="1:5" x14ac:dyDescent="0.2">
      <c r="A6326" s="271">
        <v>37588</v>
      </c>
      <c r="B6326" s="271" t="s">
        <v>290</v>
      </c>
      <c r="C6326" s="272" t="s">
        <v>8151</v>
      </c>
      <c r="D6326" s="271" t="s">
        <v>1977</v>
      </c>
      <c r="E6326" s="273">
        <v>68.739999999999995</v>
      </c>
    </row>
    <row r="6327" spans="1:5" x14ac:dyDescent="0.2">
      <c r="A6327" s="271">
        <v>11751</v>
      </c>
      <c r="B6327" s="271" t="s">
        <v>290</v>
      </c>
      <c r="C6327" s="272" t="s">
        <v>8152</v>
      </c>
      <c r="D6327" s="271" t="s">
        <v>1977</v>
      </c>
      <c r="E6327" s="273">
        <v>174.29</v>
      </c>
    </row>
    <row r="6328" spans="1:5" x14ac:dyDescent="0.2">
      <c r="A6328" s="271">
        <v>11750</v>
      </c>
      <c r="B6328" s="271" t="s">
        <v>290</v>
      </c>
      <c r="C6328" s="272" t="s">
        <v>8153</v>
      </c>
      <c r="D6328" s="271" t="s">
        <v>1977</v>
      </c>
      <c r="E6328" s="273">
        <v>144.63999999999999</v>
      </c>
    </row>
    <row r="6329" spans="1:5" x14ac:dyDescent="0.2">
      <c r="A6329" s="271">
        <v>11746</v>
      </c>
      <c r="B6329" s="271" t="s">
        <v>290</v>
      </c>
      <c r="C6329" s="272" t="s">
        <v>8154</v>
      </c>
      <c r="D6329" s="271" t="s">
        <v>1977</v>
      </c>
      <c r="E6329" s="273">
        <v>97.04</v>
      </c>
    </row>
    <row r="6330" spans="1:5" x14ac:dyDescent="0.2">
      <c r="A6330" s="271">
        <v>11748</v>
      </c>
      <c r="B6330" s="271" t="s">
        <v>290</v>
      </c>
      <c r="C6330" s="272" t="s">
        <v>8155</v>
      </c>
      <c r="D6330" s="271" t="s">
        <v>1977</v>
      </c>
      <c r="E6330" s="273">
        <v>62.27</v>
      </c>
    </row>
    <row r="6331" spans="1:5" x14ac:dyDescent="0.2">
      <c r="A6331" s="271">
        <v>11747</v>
      </c>
      <c r="B6331" s="271" t="s">
        <v>290</v>
      </c>
      <c r="C6331" s="272" t="s">
        <v>8156</v>
      </c>
      <c r="D6331" s="271" t="s">
        <v>1977</v>
      </c>
      <c r="E6331" s="273">
        <v>268.75</v>
      </c>
    </row>
    <row r="6332" spans="1:5" x14ac:dyDescent="0.2">
      <c r="A6332" s="271">
        <v>11749</v>
      </c>
      <c r="B6332" s="271" t="s">
        <v>290</v>
      </c>
      <c r="C6332" s="272" t="s">
        <v>8157</v>
      </c>
      <c r="D6332" s="271" t="s">
        <v>1977</v>
      </c>
      <c r="E6332" s="273">
        <v>71.88</v>
      </c>
    </row>
    <row r="6333" spans="1:5" x14ac:dyDescent="0.2">
      <c r="A6333" s="271">
        <v>10236</v>
      </c>
      <c r="B6333" s="271" t="s">
        <v>290</v>
      </c>
      <c r="C6333" s="272" t="s">
        <v>8158</v>
      </c>
      <c r="D6333" s="271" t="s">
        <v>1977</v>
      </c>
      <c r="E6333" s="273">
        <v>104.86</v>
      </c>
    </row>
    <row r="6334" spans="1:5" x14ac:dyDescent="0.2">
      <c r="A6334" s="271">
        <v>10233</v>
      </c>
      <c r="B6334" s="271" t="s">
        <v>290</v>
      </c>
      <c r="C6334" s="272" t="s">
        <v>8159</v>
      </c>
      <c r="D6334" s="271" t="s">
        <v>1977</v>
      </c>
      <c r="E6334" s="273">
        <v>98.26</v>
      </c>
    </row>
    <row r="6335" spans="1:5" x14ac:dyDescent="0.2">
      <c r="A6335" s="271">
        <v>10234</v>
      </c>
      <c r="B6335" s="271" t="s">
        <v>290</v>
      </c>
      <c r="C6335" s="272" t="s">
        <v>8160</v>
      </c>
      <c r="D6335" s="271" t="s">
        <v>1977</v>
      </c>
      <c r="E6335" s="273">
        <v>61.9</v>
      </c>
    </row>
    <row r="6336" spans="1:5" x14ac:dyDescent="0.2">
      <c r="A6336" s="271">
        <v>10231</v>
      </c>
      <c r="B6336" s="271" t="s">
        <v>290</v>
      </c>
      <c r="C6336" s="272" t="s">
        <v>8161</v>
      </c>
      <c r="D6336" s="271" t="s">
        <v>1977</v>
      </c>
      <c r="E6336" s="273">
        <v>283.85000000000002</v>
      </c>
    </row>
    <row r="6337" spans="1:5" x14ac:dyDescent="0.2">
      <c r="A6337" s="271">
        <v>10232</v>
      </c>
      <c r="B6337" s="271" t="s">
        <v>290</v>
      </c>
      <c r="C6337" s="272" t="s">
        <v>8162</v>
      </c>
      <c r="D6337" s="271" t="s">
        <v>1977</v>
      </c>
      <c r="E6337" s="273">
        <v>158.84</v>
      </c>
    </row>
    <row r="6338" spans="1:5" x14ac:dyDescent="0.2">
      <c r="A6338" s="271">
        <v>10235</v>
      </c>
      <c r="B6338" s="271" t="s">
        <v>290</v>
      </c>
      <c r="C6338" s="272" t="s">
        <v>8163</v>
      </c>
      <c r="D6338" s="271" t="s">
        <v>1977</v>
      </c>
      <c r="E6338" s="273">
        <v>389.13</v>
      </c>
    </row>
    <row r="6339" spans="1:5" x14ac:dyDescent="0.2">
      <c r="A6339" s="271">
        <v>10229</v>
      </c>
      <c r="B6339" s="271" t="s">
        <v>290</v>
      </c>
      <c r="C6339" s="272" t="s">
        <v>8164</v>
      </c>
      <c r="D6339" s="271" t="s">
        <v>1977</v>
      </c>
      <c r="E6339" s="273">
        <v>55.98</v>
      </c>
    </row>
    <row r="6340" spans="1:5" x14ac:dyDescent="0.2">
      <c r="A6340" s="271">
        <v>10230</v>
      </c>
      <c r="B6340" s="271" t="s">
        <v>290</v>
      </c>
      <c r="C6340" s="272" t="s">
        <v>8165</v>
      </c>
      <c r="D6340" s="271" t="s">
        <v>1977</v>
      </c>
      <c r="E6340" s="273">
        <v>684.83</v>
      </c>
    </row>
    <row r="6341" spans="1:5" x14ac:dyDescent="0.2">
      <c r="A6341" s="271">
        <v>10409</v>
      </c>
      <c r="B6341" s="271" t="s">
        <v>290</v>
      </c>
      <c r="C6341" s="272" t="s">
        <v>8166</v>
      </c>
      <c r="D6341" s="271" t="s">
        <v>1977</v>
      </c>
      <c r="E6341" s="273">
        <v>203.45</v>
      </c>
    </row>
    <row r="6342" spans="1:5" x14ac:dyDescent="0.2">
      <c r="A6342" s="271">
        <v>10411</v>
      </c>
      <c r="B6342" s="271" t="s">
        <v>290</v>
      </c>
      <c r="C6342" s="272" t="s">
        <v>8167</v>
      </c>
      <c r="D6342" s="271" t="s">
        <v>1977</v>
      </c>
      <c r="E6342" s="273">
        <v>182.05</v>
      </c>
    </row>
    <row r="6343" spans="1:5" x14ac:dyDescent="0.2">
      <c r="A6343" s="271">
        <v>10410</v>
      </c>
      <c r="B6343" s="271" t="s">
        <v>290</v>
      </c>
      <c r="C6343" s="272" t="s">
        <v>8168</v>
      </c>
      <c r="D6343" s="271" t="s">
        <v>1977</v>
      </c>
      <c r="E6343" s="273">
        <v>121.61</v>
      </c>
    </row>
    <row r="6344" spans="1:5" x14ac:dyDescent="0.2">
      <c r="A6344" s="271">
        <v>10404</v>
      </c>
      <c r="B6344" s="271" t="s">
        <v>290</v>
      </c>
      <c r="C6344" s="272" t="s">
        <v>8169</v>
      </c>
      <c r="D6344" s="271" t="s">
        <v>1977</v>
      </c>
      <c r="E6344" s="273">
        <v>73.83</v>
      </c>
    </row>
    <row r="6345" spans="1:5" x14ac:dyDescent="0.2">
      <c r="A6345" s="271">
        <v>10405</v>
      </c>
      <c r="B6345" s="271" t="s">
        <v>290</v>
      </c>
      <c r="C6345" s="272" t="s">
        <v>8170</v>
      </c>
      <c r="D6345" s="271" t="s">
        <v>1977</v>
      </c>
      <c r="E6345" s="273">
        <v>407.62</v>
      </c>
    </row>
    <row r="6346" spans="1:5" x14ac:dyDescent="0.2">
      <c r="A6346" s="271">
        <v>10408</v>
      </c>
      <c r="B6346" s="271" t="s">
        <v>290</v>
      </c>
      <c r="C6346" s="272" t="s">
        <v>8171</v>
      </c>
      <c r="D6346" s="271" t="s">
        <v>1977</v>
      </c>
      <c r="E6346" s="273">
        <v>285.04000000000002</v>
      </c>
    </row>
    <row r="6347" spans="1:5" x14ac:dyDescent="0.2">
      <c r="A6347" s="271">
        <v>10406</v>
      </c>
      <c r="B6347" s="271" t="s">
        <v>290</v>
      </c>
      <c r="C6347" s="272" t="s">
        <v>8172</v>
      </c>
      <c r="D6347" s="271" t="s">
        <v>1977</v>
      </c>
      <c r="E6347" s="273">
        <v>563.01</v>
      </c>
    </row>
    <row r="6348" spans="1:5" x14ac:dyDescent="0.2">
      <c r="A6348" s="271">
        <v>10412</v>
      </c>
      <c r="B6348" s="271" t="s">
        <v>290</v>
      </c>
      <c r="C6348" s="272" t="s">
        <v>8173</v>
      </c>
      <c r="D6348" s="271" t="s">
        <v>1977</v>
      </c>
      <c r="E6348" s="273">
        <v>89.47</v>
      </c>
    </row>
    <row r="6349" spans="1:5" x14ac:dyDescent="0.2">
      <c r="A6349" s="271">
        <v>10407</v>
      </c>
      <c r="B6349" s="271" t="s">
        <v>290</v>
      </c>
      <c r="C6349" s="272" t="s">
        <v>8174</v>
      </c>
      <c r="D6349" s="271" t="s">
        <v>1977</v>
      </c>
      <c r="E6349" s="273">
        <v>873.23</v>
      </c>
    </row>
    <row r="6350" spans="1:5" x14ac:dyDescent="0.2">
      <c r="A6350" s="271">
        <v>10416</v>
      </c>
      <c r="B6350" s="271" t="s">
        <v>290</v>
      </c>
      <c r="C6350" s="272" t="s">
        <v>8175</v>
      </c>
      <c r="D6350" s="271" t="s">
        <v>1977</v>
      </c>
      <c r="E6350" s="273">
        <v>108.31</v>
      </c>
    </row>
    <row r="6351" spans="1:5" x14ac:dyDescent="0.2">
      <c r="A6351" s="271">
        <v>10419</v>
      </c>
      <c r="B6351" s="271" t="s">
        <v>290</v>
      </c>
      <c r="C6351" s="272" t="s">
        <v>8176</v>
      </c>
      <c r="D6351" s="271" t="s">
        <v>1977</v>
      </c>
      <c r="E6351" s="273">
        <v>94.01</v>
      </c>
    </row>
    <row r="6352" spans="1:5" x14ac:dyDescent="0.2">
      <c r="A6352" s="271">
        <v>10418</v>
      </c>
      <c r="B6352" s="271" t="s">
        <v>290</v>
      </c>
      <c r="C6352" s="272" t="s">
        <v>8177</v>
      </c>
      <c r="D6352" s="271" t="s">
        <v>1977</v>
      </c>
      <c r="E6352" s="273">
        <v>62.67</v>
      </c>
    </row>
    <row r="6353" spans="1:5" x14ac:dyDescent="0.2">
      <c r="A6353" s="271">
        <v>21092</v>
      </c>
      <c r="B6353" s="271" t="s">
        <v>290</v>
      </c>
      <c r="C6353" s="272" t="s">
        <v>8178</v>
      </c>
      <c r="D6353" s="271" t="s">
        <v>1977</v>
      </c>
      <c r="E6353" s="273">
        <v>53.75</v>
      </c>
    </row>
    <row r="6354" spans="1:5" x14ac:dyDescent="0.2">
      <c r="A6354" s="271">
        <v>12657</v>
      </c>
      <c r="B6354" s="271" t="s">
        <v>290</v>
      </c>
      <c r="C6354" s="272" t="s">
        <v>8179</v>
      </c>
      <c r="D6354" s="271" t="s">
        <v>1977</v>
      </c>
      <c r="E6354" s="273">
        <v>252.89</v>
      </c>
    </row>
    <row r="6355" spans="1:5" x14ac:dyDescent="0.2">
      <c r="A6355" s="271">
        <v>10417</v>
      </c>
      <c r="B6355" s="271" t="s">
        <v>290</v>
      </c>
      <c r="C6355" s="272" t="s">
        <v>8180</v>
      </c>
      <c r="D6355" s="271" t="s">
        <v>1977</v>
      </c>
      <c r="E6355" s="273">
        <v>157.82</v>
      </c>
    </row>
    <row r="6356" spans="1:5" x14ac:dyDescent="0.2">
      <c r="A6356" s="271">
        <v>10414</v>
      </c>
      <c r="B6356" s="271" t="s">
        <v>290</v>
      </c>
      <c r="C6356" s="272" t="s">
        <v>8181</v>
      </c>
      <c r="D6356" s="271" t="s">
        <v>1977</v>
      </c>
      <c r="E6356" s="273">
        <v>345.34</v>
      </c>
    </row>
    <row r="6357" spans="1:5" x14ac:dyDescent="0.2">
      <c r="A6357" s="271">
        <v>10413</v>
      </c>
      <c r="B6357" s="271" t="s">
        <v>290</v>
      </c>
      <c r="C6357" s="272" t="s">
        <v>8182</v>
      </c>
      <c r="D6357" s="271" t="s">
        <v>1977</v>
      </c>
      <c r="E6357" s="273">
        <v>57.36</v>
      </c>
    </row>
    <row r="6358" spans="1:5" x14ac:dyDescent="0.2">
      <c r="A6358" s="271">
        <v>10415</v>
      </c>
      <c r="B6358" s="271" t="s">
        <v>290</v>
      </c>
      <c r="C6358" s="272" t="s">
        <v>8183</v>
      </c>
      <c r="D6358" s="271" t="s">
        <v>1977</v>
      </c>
      <c r="E6358" s="273">
        <v>599.35</v>
      </c>
    </row>
    <row r="6359" spans="1:5" x14ac:dyDescent="0.2">
      <c r="A6359" s="271">
        <v>38643</v>
      </c>
      <c r="B6359" s="271" t="s">
        <v>290</v>
      </c>
      <c r="C6359" s="272" t="s">
        <v>8184</v>
      </c>
      <c r="D6359" s="271" t="s">
        <v>1977</v>
      </c>
      <c r="E6359" s="273">
        <v>54.62</v>
      </c>
    </row>
    <row r="6360" spans="1:5" x14ac:dyDescent="0.2">
      <c r="A6360" s="271">
        <v>6157</v>
      </c>
      <c r="B6360" s="271" t="s">
        <v>290</v>
      </c>
      <c r="C6360" s="272" t="s">
        <v>8185</v>
      </c>
      <c r="D6360" s="271" t="s">
        <v>1977</v>
      </c>
      <c r="E6360" s="273">
        <v>74.62</v>
      </c>
    </row>
    <row r="6361" spans="1:5" x14ac:dyDescent="0.2">
      <c r="A6361" s="271">
        <v>6158</v>
      </c>
      <c r="B6361" s="271" t="s">
        <v>290</v>
      </c>
      <c r="C6361" s="272" t="s">
        <v>8186</v>
      </c>
      <c r="D6361" s="271" t="s">
        <v>1977</v>
      </c>
      <c r="E6361" s="273">
        <v>7.17</v>
      </c>
    </row>
    <row r="6362" spans="1:5" x14ac:dyDescent="0.2">
      <c r="A6362" s="271">
        <v>6156</v>
      </c>
      <c r="B6362" s="271" t="s">
        <v>290</v>
      </c>
      <c r="C6362" s="272" t="s">
        <v>8187</v>
      </c>
      <c r="D6362" s="271" t="s">
        <v>1977</v>
      </c>
      <c r="E6362" s="273">
        <v>6.15</v>
      </c>
    </row>
    <row r="6363" spans="1:5" x14ac:dyDescent="0.2">
      <c r="A6363" s="271">
        <v>6153</v>
      </c>
      <c r="B6363" s="271" t="s">
        <v>290</v>
      </c>
      <c r="C6363" s="272" t="s">
        <v>8188</v>
      </c>
      <c r="D6363" s="271" t="s">
        <v>1977</v>
      </c>
      <c r="E6363" s="273">
        <v>4.9400000000000004</v>
      </c>
    </row>
    <row r="6364" spans="1:5" x14ac:dyDescent="0.2">
      <c r="A6364" s="271">
        <v>6154</v>
      </c>
      <c r="B6364" s="271" t="s">
        <v>290</v>
      </c>
      <c r="C6364" s="272" t="s">
        <v>8189</v>
      </c>
      <c r="D6364" s="271" t="s">
        <v>1977</v>
      </c>
      <c r="E6364" s="273">
        <v>8.7799999999999994</v>
      </c>
    </row>
    <row r="6365" spans="1:5" x14ac:dyDescent="0.2">
      <c r="A6365" s="271">
        <v>6155</v>
      </c>
      <c r="B6365" s="271" t="s">
        <v>290</v>
      </c>
      <c r="C6365" s="272" t="s">
        <v>8190</v>
      </c>
      <c r="D6365" s="271" t="s">
        <v>1977</v>
      </c>
      <c r="E6365" s="273">
        <v>20.2</v>
      </c>
    </row>
    <row r="6366" spans="1:5" x14ac:dyDescent="0.2">
      <c r="A6366" s="271">
        <v>43595</v>
      </c>
      <c r="B6366" s="271" t="s">
        <v>290</v>
      </c>
      <c r="C6366" s="272" t="s">
        <v>8191</v>
      </c>
      <c r="D6366" s="271" t="s">
        <v>1977</v>
      </c>
      <c r="E6366" s="273">
        <v>18.13</v>
      </c>
    </row>
    <row r="6367" spans="1:5" x14ac:dyDescent="0.2">
      <c r="A6367" s="271">
        <v>43596</v>
      </c>
      <c r="B6367" s="271" t="s">
        <v>290</v>
      </c>
      <c r="C6367" s="272" t="s">
        <v>8192</v>
      </c>
      <c r="D6367" s="271" t="s">
        <v>1977</v>
      </c>
      <c r="E6367" s="273">
        <v>20.95</v>
      </c>
    </row>
    <row r="6368" spans="1:5" x14ac:dyDescent="0.2">
      <c r="A6368" s="271">
        <v>38108</v>
      </c>
      <c r="B6368" s="271" t="s">
        <v>290</v>
      </c>
      <c r="C6368" s="272" t="s">
        <v>8193</v>
      </c>
      <c r="D6368" s="271" t="s">
        <v>1977</v>
      </c>
      <c r="E6368" s="273">
        <v>58.85</v>
      </c>
    </row>
    <row r="6369" spans="1:5" x14ac:dyDescent="0.2">
      <c r="A6369" s="271">
        <v>38087</v>
      </c>
      <c r="B6369" s="271" t="s">
        <v>290</v>
      </c>
      <c r="C6369" s="272" t="s">
        <v>8194</v>
      </c>
      <c r="D6369" s="271" t="s">
        <v>1977</v>
      </c>
      <c r="E6369" s="273">
        <v>75.69</v>
      </c>
    </row>
    <row r="6370" spans="1:5" x14ac:dyDescent="0.2">
      <c r="A6370" s="271">
        <v>38109</v>
      </c>
      <c r="B6370" s="271" t="s">
        <v>290</v>
      </c>
      <c r="C6370" s="272" t="s">
        <v>8195</v>
      </c>
      <c r="D6370" s="271" t="s">
        <v>1977</v>
      </c>
      <c r="E6370" s="273">
        <v>94.05</v>
      </c>
    </row>
    <row r="6371" spans="1:5" x14ac:dyDescent="0.2">
      <c r="A6371" s="271">
        <v>38088</v>
      </c>
      <c r="B6371" s="271" t="s">
        <v>290</v>
      </c>
      <c r="C6371" s="272" t="s">
        <v>8196</v>
      </c>
      <c r="D6371" s="271" t="s">
        <v>1977</v>
      </c>
      <c r="E6371" s="273">
        <v>98.9</v>
      </c>
    </row>
    <row r="6372" spans="1:5" x14ac:dyDescent="0.2">
      <c r="A6372" s="271">
        <v>38110</v>
      </c>
      <c r="B6372" s="271" t="s">
        <v>290</v>
      </c>
      <c r="C6372" s="272" t="s">
        <v>8197</v>
      </c>
      <c r="D6372" s="271" t="s">
        <v>1977</v>
      </c>
      <c r="E6372" s="273">
        <v>36.18</v>
      </c>
    </row>
    <row r="6373" spans="1:5" x14ac:dyDescent="0.2">
      <c r="A6373" s="271">
        <v>38089</v>
      </c>
      <c r="B6373" s="271" t="s">
        <v>290</v>
      </c>
      <c r="C6373" s="272" t="s">
        <v>8198</v>
      </c>
      <c r="D6373" s="271" t="s">
        <v>1977</v>
      </c>
      <c r="E6373" s="273">
        <v>63.04</v>
      </c>
    </row>
    <row r="6374" spans="1:5" x14ac:dyDescent="0.2">
      <c r="A6374" s="271">
        <v>38111</v>
      </c>
      <c r="B6374" s="271" t="s">
        <v>290</v>
      </c>
      <c r="C6374" s="272" t="s">
        <v>8199</v>
      </c>
      <c r="D6374" s="271" t="s">
        <v>1977</v>
      </c>
      <c r="E6374" s="273">
        <v>40.46</v>
      </c>
    </row>
    <row r="6375" spans="1:5" x14ac:dyDescent="0.2">
      <c r="A6375" s="271">
        <v>38090</v>
      </c>
      <c r="B6375" s="271" t="s">
        <v>290</v>
      </c>
      <c r="C6375" s="272" t="s">
        <v>8200</v>
      </c>
      <c r="D6375" s="271" t="s">
        <v>1977</v>
      </c>
      <c r="E6375" s="273">
        <v>65.16</v>
      </c>
    </row>
    <row r="6376" spans="1:5" x14ac:dyDescent="0.2">
      <c r="A6376" s="271">
        <v>38400</v>
      </c>
      <c r="B6376" s="271" t="s">
        <v>290</v>
      </c>
      <c r="C6376" s="272" t="s">
        <v>8201</v>
      </c>
      <c r="D6376" s="271" t="s">
        <v>1977</v>
      </c>
      <c r="E6376" s="273">
        <v>43.16</v>
      </c>
    </row>
    <row r="6377" spans="1:5" x14ac:dyDescent="0.2">
      <c r="A6377" s="271">
        <v>13726</v>
      </c>
      <c r="B6377" s="271" t="s">
        <v>290</v>
      </c>
      <c r="C6377" s="272" t="s">
        <v>8202</v>
      </c>
      <c r="D6377" s="271" t="s">
        <v>1977</v>
      </c>
      <c r="E6377" s="273"/>
    </row>
    <row r="6378" spans="1:5" x14ac:dyDescent="0.2">
      <c r="A6378" s="271">
        <v>12627</v>
      </c>
      <c r="B6378" s="271" t="s">
        <v>290</v>
      </c>
      <c r="C6378" s="272" t="s">
        <v>8203</v>
      </c>
      <c r="D6378" s="271" t="s">
        <v>1977</v>
      </c>
      <c r="E6378" s="273">
        <v>1.68</v>
      </c>
    </row>
    <row r="6379" spans="1:5" x14ac:dyDescent="0.2">
      <c r="A6379" s="271">
        <v>39996</v>
      </c>
      <c r="B6379" s="271" t="s">
        <v>290</v>
      </c>
      <c r="C6379" s="272" t="s">
        <v>8204</v>
      </c>
      <c r="D6379" s="271" t="s">
        <v>2014</v>
      </c>
      <c r="E6379" s="273">
        <v>3.14</v>
      </c>
    </row>
    <row r="6380" spans="1:5" x14ac:dyDescent="0.2">
      <c r="A6380" s="271">
        <v>10478</v>
      </c>
      <c r="B6380" s="271" t="s">
        <v>290</v>
      </c>
      <c r="C6380" s="272" t="s">
        <v>8205</v>
      </c>
      <c r="D6380" s="271" t="s">
        <v>2092</v>
      </c>
      <c r="E6380" s="273">
        <v>40.35</v>
      </c>
    </row>
    <row r="6381" spans="1:5" x14ac:dyDescent="0.2">
      <c r="A6381" s="271">
        <v>10481</v>
      </c>
      <c r="B6381" s="271" t="s">
        <v>290</v>
      </c>
      <c r="C6381" s="272" t="s">
        <v>8206</v>
      </c>
      <c r="D6381" s="271" t="s">
        <v>2092</v>
      </c>
      <c r="E6381" s="273">
        <v>35.880000000000003</v>
      </c>
    </row>
    <row r="6382" spans="1:5" x14ac:dyDescent="0.2">
      <c r="A6382" s="271">
        <v>10475</v>
      </c>
      <c r="B6382" s="271" t="s">
        <v>290</v>
      </c>
      <c r="C6382" s="272" t="s">
        <v>8207</v>
      </c>
      <c r="D6382" s="271" t="s">
        <v>2092</v>
      </c>
      <c r="E6382" s="273">
        <v>34.72</v>
      </c>
    </row>
    <row r="6383" spans="1:5" x14ac:dyDescent="0.2">
      <c r="A6383" s="271">
        <v>4030</v>
      </c>
      <c r="B6383" s="271" t="s">
        <v>290</v>
      </c>
      <c r="C6383" s="272" t="s">
        <v>8208</v>
      </c>
      <c r="D6383" s="271" t="s">
        <v>2012</v>
      </c>
      <c r="E6383" s="273">
        <v>7.43</v>
      </c>
    </row>
    <row r="6384" spans="1:5" x14ac:dyDescent="0.2">
      <c r="A6384" s="271">
        <v>4031</v>
      </c>
      <c r="B6384" s="271" t="s">
        <v>290</v>
      </c>
      <c r="C6384" s="272" t="s">
        <v>8209</v>
      </c>
      <c r="D6384" s="271" t="s">
        <v>2012</v>
      </c>
      <c r="E6384" s="273">
        <v>34.909999999999997</v>
      </c>
    </row>
    <row r="6385" spans="1:5" x14ac:dyDescent="0.2">
      <c r="A6385" s="271">
        <v>39399</v>
      </c>
      <c r="B6385" s="271" t="s">
        <v>290</v>
      </c>
      <c r="C6385" s="272" t="s">
        <v>8210</v>
      </c>
      <c r="D6385" s="271" t="s">
        <v>1977</v>
      </c>
      <c r="E6385" s="273"/>
    </row>
    <row r="6386" spans="1:5" x14ac:dyDescent="0.2">
      <c r="A6386" s="271">
        <v>39400</v>
      </c>
      <c r="B6386" s="271" t="s">
        <v>290</v>
      </c>
      <c r="C6386" s="272" t="s">
        <v>8211</v>
      </c>
      <c r="D6386" s="271" t="s">
        <v>1977</v>
      </c>
      <c r="E6386" s="273"/>
    </row>
    <row r="6387" spans="1:5" x14ac:dyDescent="0.2">
      <c r="A6387" s="271">
        <v>39401</v>
      </c>
      <c r="B6387" s="271" t="s">
        <v>290</v>
      </c>
      <c r="C6387" s="272" t="s">
        <v>8212</v>
      </c>
      <c r="D6387" s="271" t="s">
        <v>1977</v>
      </c>
      <c r="E6387" s="273"/>
    </row>
    <row r="6388" spans="1:5" x14ac:dyDescent="0.2">
      <c r="A6388" s="271">
        <v>11652</v>
      </c>
      <c r="B6388" s="271" t="s">
        <v>290</v>
      </c>
      <c r="C6388" s="272" t="s">
        <v>8213</v>
      </c>
      <c r="D6388" s="271" t="s">
        <v>1977</v>
      </c>
      <c r="E6388" s="273"/>
    </row>
    <row r="6389" spans="1:5" x14ac:dyDescent="0.2">
      <c r="A6389" s="271">
        <v>13475</v>
      </c>
      <c r="B6389" s="271" t="s">
        <v>290</v>
      </c>
      <c r="C6389" s="272" t="s">
        <v>8214</v>
      </c>
      <c r="D6389" s="271" t="s">
        <v>1977</v>
      </c>
      <c r="E6389" s="273"/>
    </row>
    <row r="6390" spans="1:5" x14ac:dyDescent="0.2">
      <c r="A6390" s="271">
        <v>13896</v>
      </c>
      <c r="B6390" s="271" t="s">
        <v>290</v>
      </c>
      <c r="C6390" s="272" t="s">
        <v>3351</v>
      </c>
      <c r="D6390" s="271" t="s">
        <v>1977</v>
      </c>
      <c r="E6390" s="273"/>
    </row>
    <row r="6391" spans="1:5" x14ac:dyDescent="0.2">
      <c r="A6391" s="271">
        <v>44470</v>
      </c>
      <c r="B6391" s="271" t="s">
        <v>290</v>
      </c>
      <c r="C6391" s="272" t="s">
        <v>8215</v>
      </c>
      <c r="D6391" s="271" t="s">
        <v>1977</v>
      </c>
      <c r="E6391" s="273"/>
    </row>
    <row r="6392" spans="1:5" x14ac:dyDescent="0.2">
      <c r="A6392" s="271">
        <v>13476</v>
      </c>
      <c r="B6392" s="271" t="s">
        <v>290</v>
      </c>
      <c r="C6392" s="272" t="s">
        <v>8216</v>
      </c>
      <c r="D6392" s="271" t="s">
        <v>1977</v>
      </c>
      <c r="E6392" s="273"/>
    </row>
    <row r="6393" spans="1:5" x14ac:dyDescent="0.2">
      <c r="A6393" s="271">
        <v>44491</v>
      </c>
      <c r="B6393" s="271" t="s">
        <v>290</v>
      </c>
      <c r="C6393" s="272" t="s">
        <v>8217</v>
      </c>
      <c r="D6393" s="271" t="s">
        <v>1977</v>
      </c>
      <c r="E6393" s="273"/>
    </row>
    <row r="6394" spans="1:5" x14ac:dyDescent="0.2">
      <c r="A6394" s="271">
        <v>10488</v>
      </c>
      <c r="B6394" s="271" t="s">
        <v>290</v>
      </c>
      <c r="C6394" s="272" t="s">
        <v>8218</v>
      </c>
      <c r="D6394" s="271" t="s">
        <v>1977</v>
      </c>
      <c r="E6394" s="273"/>
    </row>
    <row r="6395" spans="1:5" x14ac:dyDescent="0.2">
      <c r="A6395" s="271">
        <v>13606</v>
      </c>
      <c r="B6395" s="271" t="s">
        <v>290</v>
      </c>
      <c r="C6395" s="272" t="s">
        <v>8219</v>
      </c>
      <c r="D6395" s="271" t="s">
        <v>1977</v>
      </c>
      <c r="E6395" s="273"/>
    </row>
    <row r="6396" spans="1:5" x14ac:dyDescent="0.2">
      <c r="A6396" s="271">
        <v>10489</v>
      </c>
      <c r="B6396" s="271" t="s">
        <v>290</v>
      </c>
      <c r="C6396" s="272" t="s">
        <v>8220</v>
      </c>
      <c r="D6396" s="271" t="s">
        <v>1924</v>
      </c>
      <c r="E6396" s="273">
        <v>19.059999999999999</v>
      </c>
    </row>
    <row r="6397" spans="1:5" x14ac:dyDescent="0.2">
      <c r="A6397" s="271">
        <v>41073</v>
      </c>
      <c r="B6397" s="271" t="s">
        <v>290</v>
      </c>
      <c r="C6397" s="272" t="s">
        <v>8221</v>
      </c>
      <c r="D6397" s="271" t="s">
        <v>1959</v>
      </c>
      <c r="E6397" s="273">
        <v>3344.8</v>
      </c>
    </row>
    <row r="6398" spans="1:5" x14ac:dyDescent="0.2">
      <c r="A6398" s="271">
        <v>34391</v>
      </c>
      <c r="B6398" s="271" t="s">
        <v>290</v>
      </c>
      <c r="C6398" s="272" t="s">
        <v>8222</v>
      </c>
      <c r="D6398" s="271" t="s">
        <v>2012</v>
      </c>
      <c r="E6398" s="273">
        <v>713.33</v>
      </c>
    </row>
    <row r="6399" spans="1:5" x14ac:dyDescent="0.2">
      <c r="A6399" s="271">
        <v>10496</v>
      </c>
      <c r="B6399" s="271" t="s">
        <v>290</v>
      </c>
      <c r="C6399" s="272" t="s">
        <v>8223</v>
      </c>
      <c r="D6399" s="271" t="s">
        <v>2012</v>
      </c>
      <c r="E6399" s="273">
        <v>620.83000000000004</v>
      </c>
    </row>
    <row r="6400" spans="1:5" x14ac:dyDescent="0.2">
      <c r="A6400" s="271">
        <v>10497</v>
      </c>
      <c r="B6400" s="271" t="s">
        <v>290</v>
      </c>
      <c r="C6400" s="272" t="s">
        <v>8224</v>
      </c>
      <c r="D6400" s="271" t="s">
        <v>2012</v>
      </c>
      <c r="E6400" s="273">
        <v>1614.16</v>
      </c>
    </row>
    <row r="6401" spans="1:5" x14ac:dyDescent="0.2">
      <c r="A6401" s="271">
        <v>10504</v>
      </c>
      <c r="B6401" s="271" t="s">
        <v>290</v>
      </c>
      <c r="C6401" s="272" t="s">
        <v>8225</v>
      </c>
      <c r="D6401" s="271" t="s">
        <v>2012</v>
      </c>
      <c r="E6401" s="273">
        <v>1887.33</v>
      </c>
    </row>
    <row r="6402" spans="1:5" x14ac:dyDescent="0.2">
      <c r="A6402" s="271">
        <v>34390</v>
      </c>
      <c r="B6402" s="271" t="s">
        <v>290</v>
      </c>
      <c r="C6402" s="272" t="s">
        <v>8226</v>
      </c>
      <c r="D6402" s="271" t="s">
        <v>2012</v>
      </c>
      <c r="E6402" s="273">
        <v>556.26</v>
      </c>
    </row>
    <row r="6403" spans="1:5" x14ac:dyDescent="0.2">
      <c r="A6403" s="271">
        <v>34389</v>
      </c>
      <c r="B6403" s="271" t="s">
        <v>290</v>
      </c>
      <c r="C6403" s="272" t="s">
        <v>8227</v>
      </c>
      <c r="D6403" s="271" t="s">
        <v>2012</v>
      </c>
      <c r="E6403" s="273">
        <v>173.83</v>
      </c>
    </row>
    <row r="6404" spans="1:5" x14ac:dyDescent="0.2">
      <c r="A6404" s="271">
        <v>34388</v>
      </c>
      <c r="B6404" s="271" t="s">
        <v>290</v>
      </c>
      <c r="C6404" s="272" t="s">
        <v>8228</v>
      </c>
      <c r="D6404" s="271" t="s">
        <v>2012</v>
      </c>
      <c r="E6404" s="273">
        <v>247.06</v>
      </c>
    </row>
    <row r="6405" spans="1:5" x14ac:dyDescent="0.2">
      <c r="A6405" s="271">
        <v>34387</v>
      </c>
      <c r="B6405" s="271" t="s">
        <v>290</v>
      </c>
      <c r="C6405" s="272" t="s">
        <v>8229</v>
      </c>
      <c r="D6405" s="271" t="s">
        <v>2012</v>
      </c>
      <c r="E6405" s="273">
        <v>401.05</v>
      </c>
    </row>
    <row r="6406" spans="1:5" x14ac:dyDescent="0.2">
      <c r="A6406" s="271">
        <v>11188</v>
      </c>
      <c r="B6406" s="271" t="s">
        <v>290</v>
      </c>
      <c r="C6406" s="272" t="s">
        <v>8230</v>
      </c>
      <c r="D6406" s="271" t="s">
        <v>2012</v>
      </c>
      <c r="E6406" s="273">
        <v>198.66</v>
      </c>
    </row>
    <row r="6407" spans="1:5" x14ac:dyDescent="0.2">
      <c r="A6407" s="271">
        <v>11189</v>
      </c>
      <c r="B6407" s="271" t="s">
        <v>290</v>
      </c>
      <c r="C6407" s="272" t="s">
        <v>8231</v>
      </c>
      <c r="D6407" s="271" t="s">
        <v>2012</v>
      </c>
      <c r="E6407" s="273">
        <v>298</v>
      </c>
    </row>
    <row r="6408" spans="1:5" x14ac:dyDescent="0.2">
      <c r="A6408" s="271">
        <v>21107</v>
      </c>
      <c r="B6408" s="271" t="s">
        <v>290</v>
      </c>
      <c r="C6408" s="272" t="s">
        <v>8232</v>
      </c>
      <c r="D6408" s="271" t="s">
        <v>2012</v>
      </c>
      <c r="E6408" s="273">
        <v>214.46</v>
      </c>
    </row>
    <row r="6409" spans="1:5" x14ac:dyDescent="0.2">
      <c r="A6409" s="271">
        <v>34386</v>
      </c>
      <c r="B6409" s="271" t="s">
        <v>290</v>
      </c>
      <c r="C6409" s="272" t="s">
        <v>8233</v>
      </c>
      <c r="D6409" s="271" t="s">
        <v>2012</v>
      </c>
      <c r="E6409" s="273">
        <v>372.5</v>
      </c>
    </row>
    <row r="6410" spans="1:5" x14ac:dyDescent="0.2">
      <c r="A6410" s="271">
        <v>10490</v>
      </c>
      <c r="B6410" s="271" t="s">
        <v>290</v>
      </c>
      <c r="C6410" s="272" t="s">
        <v>8234</v>
      </c>
      <c r="D6410" s="271" t="s">
        <v>2012</v>
      </c>
      <c r="E6410" s="273">
        <v>130.37</v>
      </c>
    </row>
    <row r="6411" spans="1:5" x14ac:dyDescent="0.2">
      <c r="A6411">
        <v>10492</v>
      </c>
      <c r="B6411" t="s">
        <v>290</v>
      </c>
      <c r="C6411" s="28" t="s">
        <v>8235</v>
      </c>
      <c r="D6411" t="s">
        <v>2012</v>
      </c>
      <c r="E6411">
        <v>149</v>
      </c>
    </row>
    <row r="6412" spans="1:5" x14ac:dyDescent="0.2">
      <c r="A6412">
        <v>10493</v>
      </c>
      <c r="B6412" t="s">
        <v>290</v>
      </c>
      <c r="C6412" s="28" t="s">
        <v>8236</v>
      </c>
      <c r="D6412" t="s">
        <v>2012</v>
      </c>
      <c r="E6412">
        <v>173.83</v>
      </c>
    </row>
    <row r="6413" spans="1:5" x14ac:dyDescent="0.2">
      <c r="A6413">
        <v>10491</v>
      </c>
      <c r="B6413" t="s">
        <v>290</v>
      </c>
      <c r="C6413" s="28" t="s">
        <v>8237</v>
      </c>
      <c r="D6413" t="s">
        <v>2012</v>
      </c>
      <c r="E6413">
        <v>211.08</v>
      </c>
    </row>
    <row r="6414" spans="1:5" x14ac:dyDescent="0.2">
      <c r="A6414">
        <v>34385</v>
      </c>
      <c r="B6414" t="s">
        <v>290</v>
      </c>
      <c r="C6414" s="28" t="s">
        <v>8238</v>
      </c>
      <c r="D6414" t="s">
        <v>2012</v>
      </c>
      <c r="E6414">
        <v>307.93</v>
      </c>
    </row>
    <row r="6415" spans="1:5" x14ac:dyDescent="0.2">
      <c r="A6415">
        <v>10499</v>
      </c>
      <c r="B6415" t="s">
        <v>290</v>
      </c>
      <c r="C6415" s="28" t="s">
        <v>8239</v>
      </c>
      <c r="D6415" t="s">
        <v>2012</v>
      </c>
      <c r="E6415">
        <v>124.16</v>
      </c>
    </row>
    <row r="6416" spans="1:5" x14ac:dyDescent="0.2">
      <c r="A6416">
        <v>34384</v>
      </c>
      <c r="B6416" t="s">
        <v>290</v>
      </c>
      <c r="C6416" s="28" t="s">
        <v>8240</v>
      </c>
      <c r="D6416" t="s">
        <v>2012</v>
      </c>
      <c r="E6416">
        <v>372.5</v>
      </c>
    </row>
    <row r="6417" spans="1:5" x14ac:dyDescent="0.2">
      <c r="A6417">
        <v>11185</v>
      </c>
      <c r="B6417" t="s">
        <v>290</v>
      </c>
      <c r="C6417" s="28" t="s">
        <v>8241</v>
      </c>
      <c r="D6417" t="s">
        <v>2012</v>
      </c>
      <c r="E6417">
        <v>384.91</v>
      </c>
    </row>
    <row r="6418" spans="1:5" x14ac:dyDescent="0.2">
      <c r="A6418">
        <v>10507</v>
      </c>
      <c r="B6418" t="s">
        <v>290</v>
      </c>
      <c r="C6418" s="28" t="s">
        <v>8242</v>
      </c>
      <c r="D6418" t="s">
        <v>2012</v>
      </c>
      <c r="E6418">
        <v>455.15</v>
      </c>
    </row>
    <row r="6419" spans="1:5" x14ac:dyDescent="0.2">
      <c r="A6419">
        <v>10505</v>
      </c>
      <c r="B6419" t="s">
        <v>290</v>
      </c>
      <c r="C6419" s="28" t="s">
        <v>8243</v>
      </c>
      <c r="D6419" t="s">
        <v>2012</v>
      </c>
      <c r="E6419">
        <v>268.57</v>
      </c>
    </row>
    <row r="6420" spans="1:5" x14ac:dyDescent="0.2">
      <c r="A6420">
        <v>10506</v>
      </c>
      <c r="B6420" t="s">
        <v>290</v>
      </c>
      <c r="C6420" s="28" t="s">
        <v>8244</v>
      </c>
      <c r="D6420" t="s">
        <v>2012</v>
      </c>
      <c r="E6420">
        <v>350.6</v>
      </c>
    </row>
    <row r="6421" spans="1:5" x14ac:dyDescent="0.2">
      <c r="A6421">
        <v>5031</v>
      </c>
      <c r="B6421" t="s">
        <v>290</v>
      </c>
      <c r="C6421" s="28" t="s">
        <v>8245</v>
      </c>
      <c r="D6421" t="s">
        <v>2012</v>
      </c>
      <c r="E6421">
        <v>492.3</v>
      </c>
    </row>
    <row r="6422" spans="1:5" x14ac:dyDescent="0.2">
      <c r="A6422">
        <v>10502</v>
      </c>
      <c r="B6422" t="s">
        <v>290</v>
      </c>
      <c r="C6422" s="28" t="s">
        <v>8246</v>
      </c>
      <c r="D6422" t="s">
        <v>2012</v>
      </c>
      <c r="E6422">
        <v>573.64</v>
      </c>
    </row>
    <row r="6423" spans="1:5" x14ac:dyDescent="0.2">
      <c r="A6423">
        <v>10501</v>
      </c>
      <c r="B6423" t="s">
        <v>290</v>
      </c>
      <c r="C6423" s="28" t="s">
        <v>8247</v>
      </c>
      <c r="D6423" t="s">
        <v>2012</v>
      </c>
      <c r="E6423">
        <v>324.08999999999997</v>
      </c>
    </row>
    <row r="6424" spans="1:5" x14ac:dyDescent="0.2">
      <c r="A6424">
        <v>10503</v>
      </c>
      <c r="B6424" t="s">
        <v>290</v>
      </c>
      <c r="C6424" s="28" t="s">
        <v>8248</v>
      </c>
      <c r="D6424" t="s">
        <v>2012</v>
      </c>
      <c r="E6424">
        <v>437.85</v>
      </c>
    </row>
    <row r="6425" spans="1:5" x14ac:dyDescent="0.2">
      <c r="A6425">
        <v>4500</v>
      </c>
      <c r="B6425" t="s">
        <v>290</v>
      </c>
      <c r="C6425" s="28" t="s">
        <v>8249</v>
      </c>
      <c r="D6425" t="s">
        <v>2014</v>
      </c>
      <c r="E6425">
        <v>15.46</v>
      </c>
    </row>
    <row r="6426" spans="1:5" x14ac:dyDescent="0.2">
      <c r="A6426">
        <v>4448</v>
      </c>
      <c r="B6426" t="s">
        <v>290</v>
      </c>
      <c r="C6426" s="28" t="s">
        <v>8250</v>
      </c>
      <c r="D6426" t="s">
        <v>2014</v>
      </c>
      <c r="E6426">
        <v>21.24</v>
      </c>
    </row>
    <row r="6427" spans="1:5" x14ac:dyDescent="0.2">
      <c r="A6427">
        <v>20213</v>
      </c>
      <c r="B6427" t="s">
        <v>290</v>
      </c>
      <c r="C6427" s="28" t="s">
        <v>8251</v>
      </c>
      <c r="D6427" t="s">
        <v>2014</v>
      </c>
      <c r="E6427">
        <v>25.89</v>
      </c>
    </row>
    <row r="6428" spans="1:5" x14ac:dyDescent="0.2">
      <c r="A6428">
        <v>20211</v>
      </c>
      <c r="B6428" t="s">
        <v>290</v>
      </c>
      <c r="C6428" s="28" t="s">
        <v>8252</v>
      </c>
      <c r="D6428" t="s">
        <v>2014</v>
      </c>
      <c r="E6428">
        <v>34.29</v>
      </c>
    </row>
    <row r="6429" spans="1:5" x14ac:dyDescent="0.2">
      <c r="A6429">
        <v>40270</v>
      </c>
      <c r="B6429" t="s">
        <v>290</v>
      </c>
      <c r="C6429" s="28" t="s">
        <v>8253</v>
      </c>
      <c r="D6429" t="s">
        <v>2014</v>
      </c>
    </row>
    <row r="6430" spans="1:5" x14ac:dyDescent="0.2">
      <c r="A6430">
        <v>4425</v>
      </c>
      <c r="B6430" t="s">
        <v>290</v>
      </c>
      <c r="C6430" s="28" t="s">
        <v>8254</v>
      </c>
      <c r="D6430" t="s">
        <v>2014</v>
      </c>
      <c r="E6430">
        <v>28.34</v>
      </c>
    </row>
    <row r="6431" spans="1:5" x14ac:dyDescent="0.2">
      <c r="A6431">
        <v>4472</v>
      </c>
      <c r="B6431" t="s">
        <v>290</v>
      </c>
      <c r="C6431" s="28" t="s">
        <v>8255</v>
      </c>
      <c r="D6431" t="s">
        <v>2014</v>
      </c>
      <c r="E6431">
        <v>35.4</v>
      </c>
    </row>
    <row r="6432" spans="1:5" x14ac:dyDescent="0.2">
      <c r="A6432">
        <v>35272</v>
      </c>
      <c r="B6432" t="s">
        <v>290</v>
      </c>
      <c r="C6432" s="28" t="s">
        <v>8256</v>
      </c>
      <c r="D6432" t="s">
        <v>2014</v>
      </c>
      <c r="E6432">
        <v>51.18</v>
      </c>
    </row>
    <row r="6433" spans="1:5" x14ac:dyDescent="0.2">
      <c r="A6433">
        <v>4481</v>
      </c>
      <c r="B6433" t="s">
        <v>290</v>
      </c>
      <c r="C6433" s="28" t="s">
        <v>8257</v>
      </c>
      <c r="D6433" t="s">
        <v>2014</v>
      </c>
      <c r="E6433">
        <v>54.78</v>
      </c>
    </row>
    <row r="6434" spans="1:5" x14ac:dyDescent="0.2">
      <c r="A6434">
        <v>34345</v>
      </c>
      <c r="B6434" t="s">
        <v>290</v>
      </c>
      <c r="C6434" s="28" t="s">
        <v>8258</v>
      </c>
      <c r="D6434" t="s">
        <v>1924</v>
      </c>
      <c r="E6434">
        <v>16.57</v>
      </c>
    </row>
    <row r="6435" spans="1:5" x14ac:dyDescent="0.2">
      <c r="A6435">
        <v>41096</v>
      </c>
      <c r="B6435" t="s">
        <v>290</v>
      </c>
      <c r="C6435" s="28" t="s">
        <v>8259</v>
      </c>
      <c r="D6435" t="s">
        <v>1959</v>
      </c>
      <c r="E6435">
        <v>2907.82</v>
      </c>
    </row>
  </sheetData>
  <mergeCells count="278">
    <mergeCell ref="C1507:E1507"/>
    <mergeCell ref="C1511:E1511"/>
    <mergeCell ref="C1512:E1512"/>
    <mergeCell ref="C1515:E1515"/>
    <mergeCell ref="C1517:E1517"/>
    <mergeCell ref="C1520:E1520"/>
    <mergeCell ref="C1535:E1535"/>
    <mergeCell ref="C1536:E1536"/>
    <mergeCell ref="C1465:E1465"/>
    <mergeCell ref="C1468:E1468"/>
    <mergeCell ref="C1470:E1470"/>
    <mergeCell ref="C1471:E1471"/>
    <mergeCell ref="C1481:E1481"/>
    <mergeCell ref="C1482:E1482"/>
    <mergeCell ref="C1497:E1497"/>
    <mergeCell ref="C1498:E1498"/>
    <mergeCell ref="C1506:E1506"/>
    <mergeCell ref="C1446:E1446"/>
    <mergeCell ref="C1447:E1447"/>
    <mergeCell ref="C1451:E1451"/>
    <mergeCell ref="C1454:E1454"/>
    <mergeCell ref="C1456:E1456"/>
    <mergeCell ref="C1458:E1458"/>
    <mergeCell ref="C1461:E1461"/>
    <mergeCell ref="C1462:E1462"/>
    <mergeCell ref="C1464:E1464"/>
    <mergeCell ref="C1413:E1413"/>
    <mergeCell ref="C1424:E1424"/>
    <mergeCell ref="C1430:E1430"/>
    <mergeCell ref="C1431:E1431"/>
    <mergeCell ref="C1433:E1433"/>
    <mergeCell ref="C1436:E1436"/>
    <mergeCell ref="C1439:E1439"/>
    <mergeCell ref="C1441:E1441"/>
    <mergeCell ref="C1443:E1443"/>
    <mergeCell ref="C1389:E1389"/>
    <mergeCell ref="C1391:E1391"/>
    <mergeCell ref="C1395:E1395"/>
    <mergeCell ref="C1398:E1398"/>
    <mergeCell ref="C1400:E1400"/>
    <mergeCell ref="C1404:E1404"/>
    <mergeCell ref="C1408:E1408"/>
    <mergeCell ref="C1410:E1410"/>
    <mergeCell ref="C1412:E1412"/>
    <mergeCell ref="C1365:E1365"/>
    <mergeCell ref="C1367:E1367"/>
    <mergeCell ref="C1370:E1370"/>
    <mergeCell ref="C1372:E1372"/>
    <mergeCell ref="C1374:E1374"/>
    <mergeCell ref="C1376:E1376"/>
    <mergeCell ref="C1378:E1378"/>
    <mergeCell ref="C1381:E1381"/>
    <mergeCell ref="C1383:E1383"/>
    <mergeCell ref="C1341:E1341"/>
    <mergeCell ref="C1343:E1343"/>
    <mergeCell ref="C1346:E1346"/>
    <mergeCell ref="C1348:E1348"/>
    <mergeCell ref="C1350:E1350"/>
    <mergeCell ref="C1353:E1353"/>
    <mergeCell ref="C1355:E1355"/>
    <mergeCell ref="C1358:E1358"/>
    <mergeCell ref="C1362:E1362"/>
    <mergeCell ref="C1291:E1291"/>
    <mergeCell ref="C1293:E1293"/>
    <mergeCell ref="C1298:E1298"/>
    <mergeCell ref="C1302:E1302"/>
    <mergeCell ref="C1307:E1307"/>
    <mergeCell ref="C1327:E1327"/>
    <mergeCell ref="C1336:E1336"/>
    <mergeCell ref="C1338:E1338"/>
    <mergeCell ref="C1339:E1339"/>
    <mergeCell ref="C1239:E1239"/>
    <mergeCell ref="C1241:E1241"/>
    <mergeCell ref="C1246:E1246"/>
    <mergeCell ref="C1248:E1248"/>
    <mergeCell ref="C1267:E1267"/>
    <mergeCell ref="C1269:E1269"/>
    <mergeCell ref="C1279:E1279"/>
    <mergeCell ref="C1283:E1283"/>
    <mergeCell ref="C1289:E1289"/>
    <mergeCell ref="C1163:E1163"/>
    <mergeCell ref="C1174:E1174"/>
    <mergeCell ref="C1178:E1178"/>
    <mergeCell ref="C1202:E1202"/>
    <mergeCell ref="C1208:E1208"/>
    <mergeCell ref="C1210:E1210"/>
    <mergeCell ref="C1218:E1218"/>
    <mergeCell ref="C1222:E1222"/>
    <mergeCell ref="C1235:E1235"/>
    <mergeCell ref="C1080:E1080"/>
    <mergeCell ref="C1083:E1083"/>
    <mergeCell ref="C1091:E1091"/>
    <mergeCell ref="C1093:E1093"/>
    <mergeCell ref="C1095:E1095"/>
    <mergeCell ref="C1114:E1114"/>
    <mergeCell ref="C1144:E1144"/>
    <mergeCell ref="C1147:E1147"/>
    <mergeCell ref="C1156:E1156"/>
    <mergeCell ref="C1012:E1012"/>
    <mergeCell ref="C1015:E1015"/>
    <mergeCell ref="C1017:E1017"/>
    <mergeCell ref="C1019:E1019"/>
    <mergeCell ref="C1033:E1033"/>
    <mergeCell ref="C1038:E1038"/>
    <mergeCell ref="C1045:E1045"/>
    <mergeCell ref="C1076:E1076"/>
    <mergeCell ref="C1078:E1078"/>
    <mergeCell ref="C943:E943"/>
    <mergeCell ref="C952:E952"/>
    <mergeCell ref="C964:E964"/>
    <mergeCell ref="C974:E974"/>
    <mergeCell ref="C982:E982"/>
    <mergeCell ref="C983:E983"/>
    <mergeCell ref="C986:E986"/>
    <mergeCell ref="C990:E990"/>
    <mergeCell ref="C993:E993"/>
    <mergeCell ref="C861:E861"/>
    <mergeCell ref="C873:E873"/>
    <mergeCell ref="C882:E882"/>
    <mergeCell ref="C896:E896"/>
    <mergeCell ref="C910:E910"/>
    <mergeCell ref="C915:E915"/>
    <mergeCell ref="C928:E928"/>
    <mergeCell ref="C932:E932"/>
    <mergeCell ref="C933:E933"/>
    <mergeCell ref="C794:E794"/>
    <mergeCell ref="C801:E801"/>
    <mergeCell ref="C805:E805"/>
    <mergeCell ref="C825:E825"/>
    <mergeCell ref="C831:E831"/>
    <mergeCell ref="C842:E842"/>
    <mergeCell ref="C844:E844"/>
    <mergeCell ref="C849:E849"/>
    <mergeCell ref="C854:E854"/>
    <mergeCell ref="C740:E740"/>
    <mergeCell ref="C742:E742"/>
    <mergeCell ref="C745:E745"/>
    <mergeCell ref="C752:E752"/>
    <mergeCell ref="C755:E755"/>
    <mergeCell ref="C759:E759"/>
    <mergeCell ref="C764:E764"/>
    <mergeCell ref="C784:E784"/>
    <mergeCell ref="C792:E792"/>
    <mergeCell ref="C704:E704"/>
    <mergeCell ref="C706:E706"/>
    <mergeCell ref="C708:E708"/>
    <mergeCell ref="C714:E714"/>
    <mergeCell ref="C723:E723"/>
    <mergeCell ref="C726:E726"/>
    <mergeCell ref="C729:E729"/>
    <mergeCell ref="C734:E734"/>
    <mergeCell ref="C737:E737"/>
    <mergeCell ref="C637:E637"/>
    <mergeCell ref="C642:E642"/>
    <mergeCell ref="C645:E645"/>
    <mergeCell ref="C647:E647"/>
    <mergeCell ref="C651:E651"/>
    <mergeCell ref="C672:E672"/>
    <mergeCell ref="C681:E681"/>
    <mergeCell ref="C688:E688"/>
    <mergeCell ref="C693:E693"/>
    <mergeCell ref="C569:E569"/>
    <mergeCell ref="C572:E572"/>
    <mergeCell ref="C574:E574"/>
    <mergeCell ref="C591:E591"/>
    <mergeCell ref="C606:E606"/>
    <mergeCell ref="C614:E614"/>
    <mergeCell ref="C620:E620"/>
    <mergeCell ref="C627:E627"/>
    <mergeCell ref="C631:E631"/>
    <mergeCell ref="C509:E509"/>
    <mergeCell ref="C519:E519"/>
    <mergeCell ref="C521:E521"/>
    <mergeCell ref="C524:E524"/>
    <mergeCell ref="C531:E531"/>
    <mergeCell ref="C533:E533"/>
    <mergeCell ref="C540:E540"/>
    <mergeCell ref="C544:E544"/>
    <mergeCell ref="C564:E564"/>
    <mergeCell ref="C481:E481"/>
    <mergeCell ref="C484:E484"/>
    <mergeCell ref="C487:E487"/>
    <mergeCell ref="C492:E492"/>
    <mergeCell ref="C494:E494"/>
    <mergeCell ref="C498:E498"/>
    <mergeCell ref="C500:E500"/>
    <mergeCell ref="C502:E502"/>
    <mergeCell ref="C507:E507"/>
    <mergeCell ref="C435:E435"/>
    <mergeCell ref="C437:E437"/>
    <mergeCell ref="C458:E458"/>
    <mergeCell ref="C460:E460"/>
    <mergeCell ref="C463:E463"/>
    <mergeCell ref="C469:E469"/>
    <mergeCell ref="C476:E476"/>
    <mergeCell ref="C478:E478"/>
    <mergeCell ref="C480:E480"/>
    <mergeCell ref="C395:E395"/>
    <mergeCell ref="C399:E399"/>
    <mergeCell ref="C401:E401"/>
    <mergeCell ref="C409:E409"/>
    <mergeCell ref="C414:E414"/>
    <mergeCell ref="C416:E416"/>
    <mergeCell ref="C418:E418"/>
    <mergeCell ref="C424:E424"/>
    <mergeCell ref="C426:E426"/>
    <mergeCell ref="C375:E375"/>
    <mergeCell ref="C377:E377"/>
    <mergeCell ref="C379:E379"/>
    <mergeCell ref="C382:E382"/>
    <mergeCell ref="C384:E384"/>
    <mergeCell ref="C387:E387"/>
    <mergeCell ref="C389:E389"/>
    <mergeCell ref="C391:E391"/>
    <mergeCell ref="C393:E393"/>
    <mergeCell ref="C349:E349"/>
    <mergeCell ref="C351:E351"/>
    <mergeCell ref="C355:E355"/>
    <mergeCell ref="C357:E357"/>
    <mergeCell ref="C359:E359"/>
    <mergeCell ref="C362:E362"/>
    <mergeCell ref="C364:E364"/>
    <mergeCell ref="C371:E371"/>
    <mergeCell ref="C373:E373"/>
    <mergeCell ref="C316:E316"/>
    <mergeCell ref="C321:E321"/>
    <mergeCell ref="C323:E323"/>
    <mergeCell ref="C325:E325"/>
    <mergeCell ref="C327:E327"/>
    <mergeCell ref="C329:E329"/>
    <mergeCell ref="C331:E331"/>
    <mergeCell ref="C333:E333"/>
    <mergeCell ref="C346:E346"/>
    <mergeCell ref="C275:E275"/>
    <mergeCell ref="C280:E280"/>
    <mergeCell ref="C283:E283"/>
    <mergeCell ref="C288:E288"/>
    <mergeCell ref="C291:E291"/>
    <mergeCell ref="C292:E292"/>
    <mergeCell ref="C300:E300"/>
    <mergeCell ref="C311:E311"/>
    <mergeCell ref="C313:E313"/>
    <mergeCell ref="C228:E228"/>
    <mergeCell ref="C231:E231"/>
    <mergeCell ref="C235:E235"/>
    <mergeCell ref="C237:E237"/>
    <mergeCell ref="C246:E246"/>
    <mergeCell ref="C251:E251"/>
    <mergeCell ref="C259:E259"/>
    <mergeCell ref="C268:E268"/>
    <mergeCell ref="C271:E271"/>
    <mergeCell ref="C153:E153"/>
    <mergeCell ref="C155:E155"/>
    <mergeCell ref="C163:E163"/>
    <mergeCell ref="C169:E169"/>
    <mergeCell ref="C178:E178"/>
    <mergeCell ref="C180:E180"/>
    <mergeCell ref="C183:E183"/>
    <mergeCell ref="C188:E188"/>
    <mergeCell ref="C212:E212"/>
    <mergeCell ref="C89:E89"/>
    <mergeCell ref="C98:E98"/>
    <mergeCell ref="C117:E117"/>
    <mergeCell ref="C125:E125"/>
    <mergeCell ref="C128:E128"/>
    <mergeCell ref="C131:E131"/>
    <mergeCell ref="C138:E138"/>
    <mergeCell ref="C141:E141"/>
    <mergeCell ref="C150:E150"/>
    <mergeCell ref="C2:E2"/>
    <mergeCell ref="C3:E3"/>
    <mergeCell ref="C25:E25"/>
    <mergeCell ref="C38:E38"/>
    <mergeCell ref="C55:E55"/>
    <mergeCell ref="C56:E56"/>
    <mergeCell ref="C58:E58"/>
    <mergeCell ref="C63:E63"/>
    <mergeCell ref="C86:E86"/>
  </mergeCells>
  <pageMargins left="0.78749999999999998" right="0.78749999999999998" top="1.05277777777778" bottom="1.05277777777778" header="0.78749999999999998" footer="0.78749999999999998"/>
  <pageSetup paperSize="9" orientation="portrait" horizontalDpi="300" verticalDpi="300" r:id="rId1"/>
  <headerFooter>
    <oddHeader>&amp;C&amp;"Times New Roman,Normal"&amp;12&amp;A</oddHeader>
    <oddFooter>&amp;C&amp;"Times New Roman,Normal"&amp;12Página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11216"/>
  <sheetViews>
    <sheetView view="pageBreakPreview" topLeftCell="A237" zoomScale="95" zoomScaleNormal="100" zoomScalePageLayoutView="95" workbookViewId="0">
      <selection activeCell="C244" sqref="C244"/>
    </sheetView>
  </sheetViews>
  <sheetFormatPr defaultColWidth="11.5703125" defaultRowHeight="12.75" x14ac:dyDescent="0.2"/>
  <cols>
    <col min="1" max="1" width="10" style="16" customWidth="1"/>
    <col min="2" max="2" width="8.42578125" style="16" customWidth="1"/>
    <col min="3" max="3" width="36.5703125" customWidth="1"/>
    <col min="4" max="4" width="7" customWidth="1"/>
    <col min="5" max="5" width="13.85546875" customWidth="1"/>
    <col min="6" max="8" width="8.7109375" customWidth="1"/>
  </cols>
  <sheetData>
    <row r="1" spans="1:5" ht="15" x14ac:dyDescent="0.25">
      <c r="A1" s="262" t="s">
        <v>414</v>
      </c>
      <c r="B1" s="262"/>
      <c r="C1" s="262" t="s">
        <v>8260</v>
      </c>
      <c r="D1" s="264" t="s">
        <v>1919</v>
      </c>
      <c r="E1" s="274" t="s">
        <v>8261</v>
      </c>
    </row>
    <row r="2" spans="1:5" ht="51" x14ac:dyDescent="0.2">
      <c r="A2" s="275">
        <v>10201</v>
      </c>
      <c r="B2" s="275" t="s">
        <v>19</v>
      </c>
      <c r="C2" s="275" t="s">
        <v>8262</v>
      </c>
      <c r="D2" s="268" t="s">
        <v>54</v>
      </c>
      <c r="E2" s="269">
        <v>16.920000000000002</v>
      </c>
    </row>
    <row r="3" spans="1:5" ht="38.25" x14ac:dyDescent="0.2">
      <c r="A3" s="275">
        <v>10202</v>
      </c>
      <c r="B3" s="275" t="s">
        <v>19</v>
      </c>
      <c r="C3" s="275" t="s">
        <v>8263</v>
      </c>
      <c r="D3" s="268" t="s">
        <v>54</v>
      </c>
      <c r="E3" s="269">
        <v>21.13</v>
      </c>
    </row>
    <row r="4" spans="1:5" ht="51" x14ac:dyDescent="0.2">
      <c r="A4" s="275">
        <v>10203</v>
      </c>
      <c r="B4" s="275" t="s">
        <v>19</v>
      </c>
      <c r="C4" s="275" t="s">
        <v>8264</v>
      </c>
      <c r="D4" s="268" t="s">
        <v>54</v>
      </c>
      <c r="E4" s="269">
        <v>34.67</v>
      </c>
    </row>
    <row r="5" spans="1:5" ht="38.25" x14ac:dyDescent="0.2">
      <c r="A5" s="275">
        <v>10204</v>
      </c>
      <c r="B5" s="275" t="s">
        <v>19</v>
      </c>
      <c r="C5" s="275" t="s">
        <v>8265</v>
      </c>
      <c r="D5" s="268" t="s">
        <v>54</v>
      </c>
      <c r="E5" s="269">
        <v>12.72</v>
      </c>
    </row>
    <row r="6" spans="1:5" ht="38.25" x14ac:dyDescent="0.2">
      <c r="A6" s="275">
        <v>10205</v>
      </c>
      <c r="B6" s="275" t="s">
        <v>19</v>
      </c>
      <c r="C6" s="275" t="s">
        <v>8266</v>
      </c>
      <c r="D6" s="268" t="s">
        <v>54</v>
      </c>
      <c r="E6" s="269">
        <v>19.600000000000001</v>
      </c>
    </row>
    <row r="7" spans="1:5" ht="38.25" x14ac:dyDescent="0.2">
      <c r="A7" s="275">
        <v>10206</v>
      </c>
      <c r="B7" s="275" t="s">
        <v>19</v>
      </c>
      <c r="C7" s="275" t="s">
        <v>8267</v>
      </c>
      <c r="D7" s="268" t="s">
        <v>54</v>
      </c>
      <c r="E7" s="269">
        <v>23.54</v>
      </c>
    </row>
    <row r="8" spans="1:5" ht="25.5" x14ac:dyDescent="0.2">
      <c r="A8" s="275">
        <v>10207</v>
      </c>
      <c r="B8" s="275" t="s">
        <v>19</v>
      </c>
      <c r="C8" s="275" t="s">
        <v>8268</v>
      </c>
      <c r="D8" s="268" t="s">
        <v>54</v>
      </c>
      <c r="E8" s="269">
        <v>19.600000000000001</v>
      </c>
    </row>
    <row r="9" spans="1:5" ht="38.25" x14ac:dyDescent="0.2">
      <c r="A9" s="275">
        <v>10208</v>
      </c>
      <c r="B9" s="275" t="s">
        <v>19</v>
      </c>
      <c r="C9" s="275" t="s">
        <v>8269</v>
      </c>
      <c r="D9" s="268" t="s">
        <v>54</v>
      </c>
      <c r="E9" s="269">
        <v>10.73</v>
      </c>
    </row>
    <row r="10" spans="1:5" ht="25.5" x14ac:dyDescent="0.2">
      <c r="A10" s="275">
        <v>10209</v>
      </c>
      <c r="B10" s="275" t="s">
        <v>19</v>
      </c>
      <c r="C10" s="275" t="s">
        <v>8270</v>
      </c>
      <c r="D10" s="268" t="s">
        <v>8271</v>
      </c>
      <c r="E10" s="269">
        <v>59.61</v>
      </c>
    </row>
    <row r="11" spans="1:5" ht="25.5" x14ac:dyDescent="0.2">
      <c r="A11" s="275">
        <v>10210</v>
      </c>
      <c r="B11" s="275" t="s">
        <v>19</v>
      </c>
      <c r="C11" s="275" t="s">
        <v>8272</v>
      </c>
      <c r="D11" s="268" t="s">
        <v>8271</v>
      </c>
      <c r="E11" s="269">
        <v>225.81</v>
      </c>
    </row>
    <row r="12" spans="1:5" ht="38.25" x14ac:dyDescent="0.2">
      <c r="A12" s="275">
        <v>10212</v>
      </c>
      <c r="B12" s="275" t="s">
        <v>19</v>
      </c>
      <c r="C12" s="275" t="s">
        <v>8273</v>
      </c>
      <c r="D12" s="268" t="s">
        <v>54</v>
      </c>
      <c r="E12" s="269">
        <v>21.51</v>
      </c>
    </row>
    <row r="13" spans="1:5" ht="51" x14ac:dyDescent="0.2">
      <c r="A13" s="275">
        <v>10213</v>
      </c>
      <c r="B13" s="275" t="s">
        <v>19</v>
      </c>
      <c r="C13" s="275" t="s">
        <v>8274</v>
      </c>
      <c r="D13" s="268" t="s">
        <v>54</v>
      </c>
      <c r="E13" s="269">
        <v>17.93</v>
      </c>
    </row>
    <row r="14" spans="1:5" ht="38.25" x14ac:dyDescent="0.2">
      <c r="A14" s="275">
        <v>10214</v>
      </c>
      <c r="B14" s="275" t="s">
        <v>19</v>
      </c>
      <c r="C14" s="275" t="s">
        <v>8275</v>
      </c>
      <c r="D14" s="268" t="s">
        <v>54</v>
      </c>
      <c r="E14" s="269">
        <v>23.54</v>
      </c>
    </row>
    <row r="15" spans="1:5" x14ac:dyDescent="0.2">
      <c r="A15" s="275">
        <v>10215</v>
      </c>
      <c r="B15" s="275" t="s">
        <v>19</v>
      </c>
      <c r="C15" s="275" t="s">
        <v>8276</v>
      </c>
      <c r="D15" s="268" t="s">
        <v>54</v>
      </c>
      <c r="E15" s="269">
        <v>11.14</v>
      </c>
    </row>
    <row r="16" spans="1:5" ht="25.5" x14ac:dyDescent="0.2">
      <c r="A16" s="275">
        <v>10216</v>
      </c>
      <c r="B16" s="275" t="s">
        <v>19</v>
      </c>
      <c r="C16" s="275" t="s">
        <v>8277</v>
      </c>
      <c r="D16" s="268" t="s">
        <v>50</v>
      </c>
      <c r="E16" s="269">
        <v>11.14</v>
      </c>
    </row>
    <row r="17" spans="1:5" ht="38.25" x14ac:dyDescent="0.2">
      <c r="A17" s="275">
        <v>10218</v>
      </c>
      <c r="B17" s="275" t="s">
        <v>19</v>
      </c>
      <c r="C17" s="275" t="s">
        <v>8278</v>
      </c>
      <c r="D17" s="268" t="s">
        <v>54</v>
      </c>
      <c r="E17" s="269">
        <v>14.86</v>
      </c>
    </row>
    <row r="18" spans="1:5" ht="25.5" x14ac:dyDescent="0.2">
      <c r="A18" s="275">
        <v>10219</v>
      </c>
      <c r="B18" s="275" t="s">
        <v>19</v>
      </c>
      <c r="C18" s="275" t="s">
        <v>8279</v>
      </c>
      <c r="D18" s="268" t="s">
        <v>8271</v>
      </c>
      <c r="E18" s="269">
        <v>260.73</v>
      </c>
    </row>
    <row r="19" spans="1:5" ht="38.25" x14ac:dyDescent="0.2">
      <c r="A19" s="275">
        <v>10220</v>
      </c>
      <c r="B19" s="275" t="s">
        <v>19</v>
      </c>
      <c r="C19" s="275" t="s">
        <v>8280</v>
      </c>
      <c r="D19" s="268" t="s">
        <v>54</v>
      </c>
      <c r="E19" s="269">
        <v>3.38</v>
      </c>
    </row>
    <row r="20" spans="1:5" ht="51" x14ac:dyDescent="0.2">
      <c r="A20" s="275">
        <v>10221</v>
      </c>
      <c r="B20" s="275" t="s">
        <v>19</v>
      </c>
      <c r="C20" s="275" t="s">
        <v>8281</v>
      </c>
      <c r="D20" s="268" t="s">
        <v>121</v>
      </c>
      <c r="E20" s="269">
        <v>9.02</v>
      </c>
    </row>
    <row r="21" spans="1:5" ht="38.25" x14ac:dyDescent="0.2">
      <c r="A21" s="275">
        <v>10222</v>
      </c>
      <c r="B21" s="275" t="s">
        <v>19</v>
      </c>
      <c r="C21" s="275" t="s">
        <v>8282</v>
      </c>
      <c r="D21" s="268" t="s">
        <v>54</v>
      </c>
      <c r="E21" s="269">
        <v>24.52</v>
      </c>
    </row>
    <row r="22" spans="1:5" ht="38.25" x14ac:dyDescent="0.2">
      <c r="A22" s="275">
        <v>10223</v>
      </c>
      <c r="B22" s="275" t="s">
        <v>19</v>
      </c>
      <c r="C22" s="275" t="s">
        <v>8283</v>
      </c>
      <c r="D22" s="268" t="s">
        <v>121</v>
      </c>
      <c r="E22" s="269">
        <v>13.74</v>
      </c>
    </row>
    <row r="23" spans="1:5" ht="63.75" x14ac:dyDescent="0.2">
      <c r="A23" s="275">
        <v>10224</v>
      </c>
      <c r="B23" s="275" t="s">
        <v>19</v>
      </c>
      <c r="C23" s="275" t="s">
        <v>8284</v>
      </c>
      <c r="D23" s="268" t="s">
        <v>54</v>
      </c>
      <c r="E23" s="269">
        <v>13.7</v>
      </c>
    </row>
    <row r="24" spans="1:5" ht="38.25" x14ac:dyDescent="0.2">
      <c r="A24" s="275">
        <v>10225</v>
      </c>
      <c r="B24" s="275" t="s">
        <v>19</v>
      </c>
      <c r="C24" s="275" t="s">
        <v>8285</v>
      </c>
      <c r="D24" s="268" t="s">
        <v>54</v>
      </c>
      <c r="E24" s="269">
        <v>35.29</v>
      </c>
    </row>
    <row r="25" spans="1:5" ht="51" x14ac:dyDescent="0.2">
      <c r="A25" s="275">
        <v>10226</v>
      </c>
      <c r="B25" s="275" t="s">
        <v>19</v>
      </c>
      <c r="C25" s="275" t="s">
        <v>8286</v>
      </c>
      <c r="D25" s="268" t="s">
        <v>121</v>
      </c>
      <c r="E25" s="269">
        <v>21.34</v>
      </c>
    </row>
    <row r="26" spans="1:5" ht="63.75" x14ac:dyDescent="0.2">
      <c r="A26" s="275">
        <v>10227</v>
      </c>
      <c r="B26" s="275" t="s">
        <v>19</v>
      </c>
      <c r="C26" s="275" t="s">
        <v>8287</v>
      </c>
      <c r="D26" s="268" t="s">
        <v>121</v>
      </c>
      <c r="E26" s="269">
        <v>67.150000000000006</v>
      </c>
    </row>
    <row r="27" spans="1:5" ht="25.5" x14ac:dyDescent="0.2">
      <c r="A27" s="275">
        <v>10228</v>
      </c>
      <c r="B27" s="275" t="s">
        <v>19</v>
      </c>
      <c r="C27" s="275" t="s">
        <v>8288</v>
      </c>
      <c r="D27" s="268" t="s">
        <v>54</v>
      </c>
      <c r="E27" s="269">
        <v>11.75</v>
      </c>
    </row>
    <row r="28" spans="1:5" ht="51" x14ac:dyDescent="0.2">
      <c r="A28" s="275">
        <v>10229</v>
      </c>
      <c r="B28" s="275" t="s">
        <v>19</v>
      </c>
      <c r="C28" s="275" t="s">
        <v>8289</v>
      </c>
      <c r="D28" s="268" t="s">
        <v>121</v>
      </c>
      <c r="E28" s="269">
        <v>15.07</v>
      </c>
    </row>
    <row r="29" spans="1:5" ht="25.5" x14ac:dyDescent="0.2">
      <c r="A29" s="275">
        <v>10230</v>
      </c>
      <c r="B29" s="275" t="s">
        <v>19</v>
      </c>
      <c r="C29" s="275" t="s">
        <v>8290</v>
      </c>
      <c r="D29" s="268" t="s">
        <v>54</v>
      </c>
      <c r="E29" s="269">
        <v>9.4</v>
      </c>
    </row>
    <row r="30" spans="1:5" ht="25.5" x14ac:dyDescent="0.2">
      <c r="A30" s="275">
        <v>10234</v>
      </c>
      <c r="B30" s="275" t="s">
        <v>19</v>
      </c>
      <c r="C30" s="275" t="s">
        <v>8291</v>
      </c>
      <c r="D30" s="268" t="s">
        <v>54</v>
      </c>
      <c r="E30" s="269">
        <v>37.25</v>
      </c>
    </row>
    <row r="31" spans="1:5" ht="25.5" x14ac:dyDescent="0.2">
      <c r="A31" s="275">
        <v>10238</v>
      </c>
      <c r="B31" s="275" t="s">
        <v>19</v>
      </c>
      <c r="C31" s="275" t="s">
        <v>8292</v>
      </c>
      <c r="D31" s="268" t="s">
        <v>54</v>
      </c>
      <c r="E31" s="269">
        <v>11.14</v>
      </c>
    </row>
    <row r="32" spans="1:5" ht="25.5" x14ac:dyDescent="0.2">
      <c r="A32" s="275">
        <v>10239</v>
      </c>
      <c r="B32" s="275" t="s">
        <v>19</v>
      </c>
      <c r="C32" s="275" t="s">
        <v>8293</v>
      </c>
      <c r="D32" s="268" t="s">
        <v>54</v>
      </c>
      <c r="E32" s="269">
        <v>24.38</v>
      </c>
    </row>
    <row r="33" spans="1:5" ht="25.5" x14ac:dyDescent="0.2">
      <c r="A33" s="275">
        <v>10240</v>
      </c>
      <c r="B33" s="275" t="s">
        <v>19</v>
      </c>
      <c r="C33" s="275" t="s">
        <v>8294</v>
      </c>
      <c r="D33" s="268" t="s">
        <v>121</v>
      </c>
      <c r="E33" s="269">
        <v>0.63</v>
      </c>
    </row>
    <row r="34" spans="1:5" ht="25.5" x14ac:dyDescent="0.2">
      <c r="A34" s="275">
        <v>10242</v>
      </c>
      <c r="B34" s="275" t="s">
        <v>19</v>
      </c>
      <c r="C34" s="275" t="s">
        <v>8295</v>
      </c>
      <c r="D34" s="268" t="s">
        <v>54</v>
      </c>
      <c r="E34" s="269">
        <v>5.23</v>
      </c>
    </row>
    <row r="35" spans="1:5" ht="38.25" x14ac:dyDescent="0.2">
      <c r="A35" s="275">
        <v>10244</v>
      </c>
      <c r="B35" s="275" t="s">
        <v>19</v>
      </c>
      <c r="C35" s="275" t="s">
        <v>8296</v>
      </c>
      <c r="D35" s="268" t="s">
        <v>50</v>
      </c>
      <c r="E35" s="269">
        <v>1.07</v>
      </c>
    </row>
    <row r="36" spans="1:5" ht="51" x14ac:dyDescent="0.2">
      <c r="A36" s="275">
        <v>10246</v>
      </c>
      <c r="B36" s="275" t="s">
        <v>19</v>
      </c>
      <c r="C36" s="275" t="s">
        <v>8297</v>
      </c>
      <c r="D36" s="268" t="s">
        <v>54</v>
      </c>
      <c r="E36" s="269">
        <v>4.99</v>
      </c>
    </row>
    <row r="37" spans="1:5" ht="38.25" x14ac:dyDescent="0.2">
      <c r="A37" s="275">
        <v>10254</v>
      </c>
      <c r="B37" s="275" t="s">
        <v>19</v>
      </c>
      <c r="C37" s="275" t="s">
        <v>8298</v>
      </c>
      <c r="D37" s="268" t="s">
        <v>54</v>
      </c>
      <c r="E37" s="269">
        <v>7.31</v>
      </c>
    </row>
    <row r="38" spans="1:5" ht="38.25" x14ac:dyDescent="0.2">
      <c r="A38" s="275">
        <v>10255</v>
      </c>
      <c r="B38" s="275" t="s">
        <v>19</v>
      </c>
      <c r="C38" s="275" t="s">
        <v>8299</v>
      </c>
      <c r="D38" s="268" t="s">
        <v>54</v>
      </c>
      <c r="E38" s="269">
        <v>15.67</v>
      </c>
    </row>
    <row r="39" spans="1:5" ht="38.25" x14ac:dyDescent="0.2">
      <c r="A39" s="275">
        <v>10256</v>
      </c>
      <c r="B39" s="275" t="s">
        <v>19</v>
      </c>
      <c r="C39" s="275" t="s">
        <v>8300</v>
      </c>
      <c r="D39" s="268" t="s">
        <v>54</v>
      </c>
      <c r="E39" s="269">
        <v>3.42</v>
      </c>
    </row>
    <row r="40" spans="1:5" ht="25.5" x14ac:dyDescent="0.2">
      <c r="A40" s="275">
        <v>10259</v>
      </c>
      <c r="B40" s="275" t="s">
        <v>19</v>
      </c>
      <c r="C40" s="275" t="s">
        <v>8301</v>
      </c>
      <c r="D40" s="268" t="s">
        <v>50</v>
      </c>
      <c r="E40" s="269">
        <v>3.89</v>
      </c>
    </row>
    <row r="41" spans="1:5" ht="51" x14ac:dyDescent="0.2">
      <c r="A41" s="275">
        <v>10264</v>
      </c>
      <c r="B41" s="275" t="s">
        <v>19</v>
      </c>
      <c r="C41" s="275" t="s">
        <v>8302</v>
      </c>
      <c r="D41" s="268" t="s">
        <v>54</v>
      </c>
      <c r="E41" s="269">
        <v>32.69</v>
      </c>
    </row>
    <row r="42" spans="1:5" ht="51" x14ac:dyDescent="0.2">
      <c r="A42" s="275">
        <v>10271</v>
      </c>
      <c r="B42" s="275" t="s">
        <v>19</v>
      </c>
      <c r="C42" s="275" t="s">
        <v>8303</v>
      </c>
      <c r="D42" s="268" t="s">
        <v>121</v>
      </c>
      <c r="E42" s="269">
        <v>18.52</v>
      </c>
    </row>
    <row r="43" spans="1:5" ht="25.5" x14ac:dyDescent="0.2">
      <c r="A43" s="275">
        <v>10279</v>
      </c>
      <c r="B43" s="275" t="s">
        <v>19</v>
      </c>
      <c r="C43" s="275" t="s">
        <v>8304</v>
      </c>
      <c r="D43" s="268" t="s">
        <v>121</v>
      </c>
      <c r="E43" s="269">
        <v>43.34</v>
      </c>
    </row>
    <row r="44" spans="1:5" ht="25.5" x14ac:dyDescent="0.2">
      <c r="A44" s="275">
        <v>10280</v>
      </c>
      <c r="B44" s="275" t="s">
        <v>19</v>
      </c>
      <c r="C44" s="275" t="s">
        <v>8305</v>
      </c>
      <c r="D44" s="268" t="s">
        <v>54</v>
      </c>
      <c r="E44" s="269">
        <v>3.42</v>
      </c>
    </row>
    <row r="45" spans="1:5" ht="51" x14ac:dyDescent="0.2">
      <c r="A45" s="275">
        <v>10286</v>
      </c>
      <c r="B45" s="275" t="s">
        <v>19</v>
      </c>
      <c r="C45" s="275" t="s">
        <v>8306</v>
      </c>
      <c r="D45" s="268" t="s">
        <v>54</v>
      </c>
      <c r="E45" s="269">
        <v>15.59</v>
      </c>
    </row>
    <row r="46" spans="1:5" ht="25.5" x14ac:dyDescent="0.2">
      <c r="A46" s="275">
        <v>10292</v>
      </c>
      <c r="B46" s="275" t="s">
        <v>19</v>
      </c>
      <c r="C46" s="275" t="s">
        <v>8307</v>
      </c>
      <c r="D46" s="268" t="s">
        <v>50</v>
      </c>
      <c r="E46" s="269">
        <v>1.54</v>
      </c>
    </row>
    <row r="47" spans="1:5" ht="15" x14ac:dyDescent="0.2">
      <c r="A47" s="276">
        <v>103</v>
      </c>
      <c r="B47" s="275" t="s">
        <v>19</v>
      </c>
      <c r="C47" s="276" t="s">
        <v>8308</v>
      </c>
      <c r="D47" s="268"/>
      <c r="E47" s="269"/>
    </row>
    <row r="48" spans="1:5" ht="25.5" x14ac:dyDescent="0.2">
      <c r="A48" s="275">
        <v>10315</v>
      </c>
      <c r="B48" s="275" t="s">
        <v>19</v>
      </c>
      <c r="C48" s="275" t="s">
        <v>8309</v>
      </c>
      <c r="D48" s="268" t="s">
        <v>54</v>
      </c>
      <c r="E48" s="269">
        <v>5.57</v>
      </c>
    </row>
    <row r="49" spans="1:5" ht="38.25" x14ac:dyDescent="0.2">
      <c r="A49" s="275">
        <v>10317</v>
      </c>
      <c r="B49" s="275" t="s">
        <v>19</v>
      </c>
      <c r="C49" s="275" t="s">
        <v>8310</v>
      </c>
      <c r="D49" s="268" t="s">
        <v>54</v>
      </c>
      <c r="E49" s="269">
        <v>102.14</v>
      </c>
    </row>
    <row r="50" spans="1:5" ht="38.25" x14ac:dyDescent="0.2">
      <c r="A50" s="275">
        <v>10318</v>
      </c>
      <c r="B50" s="275" t="s">
        <v>19</v>
      </c>
      <c r="C50" s="275" t="s">
        <v>8311</v>
      </c>
      <c r="D50" s="268" t="s">
        <v>54</v>
      </c>
      <c r="E50" s="269">
        <v>8.77</v>
      </c>
    </row>
    <row r="51" spans="1:5" ht="38.25" x14ac:dyDescent="0.2">
      <c r="A51" s="275">
        <v>10319</v>
      </c>
      <c r="B51" s="275" t="s">
        <v>19</v>
      </c>
      <c r="C51" s="275" t="s">
        <v>8312</v>
      </c>
      <c r="D51" s="268" t="s">
        <v>54</v>
      </c>
      <c r="E51" s="269">
        <v>20.21</v>
      </c>
    </row>
    <row r="52" spans="1:5" ht="38.25" x14ac:dyDescent="0.2">
      <c r="A52" s="275">
        <v>10320</v>
      </c>
      <c r="B52" s="275" t="s">
        <v>19</v>
      </c>
      <c r="C52" s="275" t="s">
        <v>8313</v>
      </c>
      <c r="D52" s="268" t="s">
        <v>54</v>
      </c>
      <c r="E52" s="269">
        <v>3.93</v>
      </c>
    </row>
    <row r="53" spans="1:5" ht="25.5" x14ac:dyDescent="0.2">
      <c r="A53" s="275">
        <v>10323</v>
      </c>
      <c r="B53" s="275" t="s">
        <v>19</v>
      </c>
      <c r="C53" s="275" t="s">
        <v>8314</v>
      </c>
      <c r="D53" s="268" t="s">
        <v>121</v>
      </c>
      <c r="E53" s="269">
        <v>8.08</v>
      </c>
    </row>
    <row r="54" spans="1:5" ht="25.5" x14ac:dyDescent="0.2">
      <c r="A54" s="275">
        <v>10324</v>
      </c>
      <c r="B54" s="275" t="s">
        <v>19</v>
      </c>
      <c r="C54" s="275" t="s">
        <v>8315</v>
      </c>
      <c r="D54" s="268" t="s">
        <v>54</v>
      </c>
      <c r="E54" s="269">
        <v>6.68</v>
      </c>
    </row>
    <row r="55" spans="1:5" ht="38.25" x14ac:dyDescent="0.2">
      <c r="A55" s="275">
        <v>10325</v>
      </c>
      <c r="B55" s="275" t="s">
        <v>19</v>
      </c>
      <c r="C55" s="275" t="s">
        <v>8316</v>
      </c>
      <c r="D55" s="268" t="s">
        <v>54</v>
      </c>
      <c r="E55" s="269">
        <v>7.82</v>
      </c>
    </row>
    <row r="56" spans="1:5" ht="25.5" x14ac:dyDescent="0.2">
      <c r="A56" s="275">
        <v>10326</v>
      </c>
      <c r="B56" s="275" t="s">
        <v>19</v>
      </c>
      <c r="C56" s="275" t="s">
        <v>8317</v>
      </c>
      <c r="D56" s="268" t="s">
        <v>54</v>
      </c>
      <c r="E56" s="269">
        <v>31.9</v>
      </c>
    </row>
    <row r="57" spans="1:5" ht="25.5" x14ac:dyDescent="0.2">
      <c r="A57" s="275">
        <v>10327</v>
      </c>
      <c r="B57" s="275" t="s">
        <v>19</v>
      </c>
      <c r="C57" s="275" t="s">
        <v>8318</v>
      </c>
      <c r="D57" s="268" t="s">
        <v>50</v>
      </c>
      <c r="E57" s="269">
        <v>4.04</v>
      </c>
    </row>
    <row r="58" spans="1:5" ht="38.25" x14ac:dyDescent="0.2">
      <c r="A58" s="275">
        <v>10329</v>
      </c>
      <c r="B58" s="275" t="s">
        <v>19</v>
      </c>
      <c r="C58" s="275" t="s">
        <v>8319</v>
      </c>
      <c r="D58" s="268" t="s">
        <v>121</v>
      </c>
      <c r="E58" s="269">
        <v>6.53</v>
      </c>
    </row>
    <row r="59" spans="1:5" ht="51" x14ac:dyDescent="0.2">
      <c r="A59" s="275">
        <v>10331</v>
      </c>
      <c r="B59" s="275" t="s">
        <v>19</v>
      </c>
      <c r="C59" s="275" t="s">
        <v>8320</v>
      </c>
      <c r="D59" s="268" t="s">
        <v>54</v>
      </c>
      <c r="E59" s="269">
        <v>11.92</v>
      </c>
    </row>
    <row r="60" spans="1:5" ht="25.5" x14ac:dyDescent="0.2">
      <c r="A60" s="275">
        <v>10332</v>
      </c>
      <c r="B60" s="275" t="s">
        <v>19</v>
      </c>
      <c r="C60" s="275" t="s">
        <v>8321</v>
      </c>
      <c r="D60" s="268" t="s">
        <v>50</v>
      </c>
      <c r="E60" s="269">
        <v>4.1100000000000003</v>
      </c>
    </row>
    <row r="61" spans="1:5" ht="38.25" x14ac:dyDescent="0.2">
      <c r="A61" s="275">
        <v>10333</v>
      </c>
      <c r="B61" s="275" t="s">
        <v>19</v>
      </c>
      <c r="C61" s="275" t="s">
        <v>8322</v>
      </c>
      <c r="D61" s="268" t="s">
        <v>54</v>
      </c>
      <c r="E61" s="269">
        <v>12.51</v>
      </c>
    </row>
    <row r="62" spans="1:5" ht="38.25" x14ac:dyDescent="0.2">
      <c r="A62" s="275">
        <v>10344</v>
      </c>
      <c r="B62" s="275" t="s">
        <v>19</v>
      </c>
      <c r="C62" s="275" t="s">
        <v>8323</v>
      </c>
      <c r="D62" s="268" t="s">
        <v>8271</v>
      </c>
      <c r="E62" s="269">
        <v>89.87</v>
      </c>
    </row>
    <row r="63" spans="1:5" ht="15" x14ac:dyDescent="0.2">
      <c r="A63" s="276">
        <v>104</v>
      </c>
      <c r="B63" s="275" t="s">
        <v>19</v>
      </c>
      <c r="C63" s="276" t="s">
        <v>8324</v>
      </c>
      <c r="D63" s="268"/>
      <c r="E63" s="269"/>
    </row>
    <row r="64" spans="1:5" x14ac:dyDescent="0.2">
      <c r="A64" s="275">
        <v>10401</v>
      </c>
      <c r="B64" s="275" t="s">
        <v>19</v>
      </c>
      <c r="C64" s="275" t="s">
        <v>8325</v>
      </c>
      <c r="D64" s="268" t="s">
        <v>54</v>
      </c>
      <c r="E64" s="269">
        <v>1.52</v>
      </c>
    </row>
    <row r="65" spans="1:5" ht="38.25" x14ac:dyDescent="0.2">
      <c r="A65" s="275">
        <v>10402</v>
      </c>
      <c r="B65" s="275" t="s">
        <v>19</v>
      </c>
      <c r="C65" s="275" t="s">
        <v>8326</v>
      </c>
      <c r="D65" s="268" t="s">
        <v>54</v>
      </c>
      <c r="E65" s="269">
        <v>4.92</v>
      </c>
    </row>
    <row r="66" spans="1:5" ht="25.5" x14ac:dyDescent="0.2">
      <c r="A66" s="275">
        <v>10403</v>
      </c>
      <c r="B66" s="275" t="s">
        <v>19</v>
      </c>
      <c r="C66" s="275" t="s">
        <v>8327</v>
      </c>
      <c r="D66" s="268" t="s">
        <v>121</v>
      </c>
      <c r="E66" s="269">
        <v>59.04</v>
      </c>
    </row>
    <row r="67" spans="1:5" ht="25.5" x14ac:dyDescent="0.2">
      <c r="A67" s="275">
        <v>10404</v>
      </c>
      <c r="B67" s="275" t="s">
        <v>19</v>
      </c>
      <c r="C67" s="275" t="s">
        <v>8328</v>
      </c>
      <c r="D67" s="268" t="s">
        <v>121</v>
      </c>
      <c r="E67" s="269">
        <v>167.59</v>
      </c>
    </row>
    <row r="68" spans="1:5" ht="15" x14ac:dyDescent="0.2">
      <c r="A68" s="276">
        <v>105</v>
      </c>
      <c r="B68" s="275" t="s">
        <v>19</v>
      </c>
      <c r="C68" s="276" t="s">
        <v>8329</v>
      </c>
      <c r="D68" s="268"/>
      <c r="E68" s="269"/>
    </row>
    <row r="69" spans="1:5" x14ac:dyDescent="0.2">
      <c r="A69" s="275">
        <v>10501</v>
      </c>
      <c r="B69" s="275" t="s">
        <v>19</v>
      </c>
      <c r="C69" s="275" t="s">
        <v>8330</v>
      </c>
      <c r="D69" s="268" t="s">
        <v>54</v>
      </c>
      <c r="E69" s="269">
        <v>11.11</v>
      </c>
    </row>
    <row r="70" spans="1:5" ht="51" x14ac:dyDescent="0.2">
      <c r="A70" s="275">
        <v>10512</v>
      </c>
      <c r="B70" s="275" t="s">
        <v>19</v>
      </c>
      <c r="C70" s="275" t="s">
        <v>8331</v>
      </c>
      <c r="D70" s="268" t="s">
        <v>8332</v>
      </c>
      <c r="E70" s="270">
        <v>23119.09</v>
      </c>
    </row>
    <row r="71" spans="1:5" ht="30" x14ac:dyDescent="0.2">
      <c r="A71" s="276">
        <v>108</v>
      </c>
      <c r="B71" s="275" t="s">
        <v>19</v>
      </c>
      <c r="C71" s="276" t="s">
        <v>8333</v>
      </c>
      <c r="D71" s="268"/>
      <c r="E71" s="269"/>
    </row>
    <row r="72" spans="1:5" x14ac:dyDescent="0.2">
      <c r="A72" s="275">
        <v>10801</v>
      </c>
      <c r="B72" s="275" t="s">
        <v>19</v>
      </c>
      <c r="C72" s="275" t="s">
        <v>8334</v>
      </c>
      <c r="D72" s="268" t="s">
        <v>8332</v>
      </c>
      <c r="E72" s="270">
        <v>22311.86</v>
      </c>
    </row>
    <row r="73" spans="1:5" x14ac:dyDescent="0.2">
      <c r="A73" s="275">
        <v>10802</v>
      </c>
      <c r="B73" s="275" t="s">
        <v>19</v>
      </c>
      <c r="C73" s="275" t="s">
        <v>8335</v>
      </c>
      <c r="D73" s="268" t="s">
        <v>8332</v>
      </c>
      <c r="E73" s="270">
        <v>25488.78</v>
      </c>
    </row>
    <row r="74" spans="1:5" x14ac:dyDescent="0.2">
      <c r="A74" s="275">
        <v>10803</v>
      </c>
      <c r="B74" s="275" t="s">
        <v>19</v>
      </c>
      <c r="C74" s="275" t="s">
        <v>8336</v>
      </c>
      <c r="D74" s="268" t="s">
        <v>8332</v>
      </c>
      <c r="E74" s="270">
        <v>28665.69</v>
      </c>
    </row>
    <row r="75" spans="1:5" x14ac:dyDescent="0.2">
      <c r="A75" s="275">
        <v>10807</v>
      </c>
      <c r="B75" s="275" t="s">
        <v>19</v>
      </c>
      <c r="C75" s="275" t="s">
        <v>8337</v>
      </c>
      <c r="D75" s="268" t="s">
        <v>8332</v>
      </c>
      <c r="E75" s="270">
        <v>3849.89</v>
      </c>
    </row>
    <row r="76" spans="1:5" x14ac:dyDescent="0.2">
      <c r="A76" s="275">
        <v>10808</v>
      </c>
      <c r="B76" s="275" t="s">
        <v>19</v>
      </c>
      <c r="C76" s="275" t="s">
        <v>8338</v>
      </c>
      <c r="D76" s="268" t="s">
        <v>8332</v>
      </c>
      <c r="E76" s="270">
        <v>2910.24</v>
      </c>
    </row>
    <row r="77" spans="1:5" x14ac:dyDescent="0.2">
      <c r="A77" s="275">
        <v>10809</v>
      </c>
      <c r="B77" s="275" t="s">
        <v>19</v>
      </c>
      <c r="C77" s="275" t="s">
        <v>8339</v>
      </c>
      <c r="D77" s="268" t="s">
        <v>8332</v>
      </c>
      <c r="E77" s="270">
        <v>2910.24</v>
      </c>
    </row>
    <row r="78" spans="1:5" x14ac:dyDescent="0.2">
      <c r="A78" s="275">
        <v>10810</v>
      </c>
      <c r="B78" s="275" t="s">
        <v>19</v>
      </c>
      <c r="C78" s="275" t="s">
        <v>8340</v>
      </c>
      <c r="D78" s="268" t="s">
        <v>8332</v>
      </c>
      <c r="E78" s="270">
        <v>5356.36</v>
      </c>
    </row>
    <row r="79" spans="1:5" x14ac:dyDescent="0.2">
      <c r="A79" s="275">
        <v>10811</v>
      </c>
      <c r="B79" s="275" t="s">
        <v>19</v>
      </c>
      <c r="C79" s="275" t="s">
        <v>8341</v>
      </c>
      <c r="D79" s="268" t="s">
        <v>8332</v>
      </c>
      <c r="E79" s="270">
        <v>6963.28</v>
      </c>
    </row>
    <row r="80" spans="1:5" x14ac:dyDescent="0.2">
      <c r="A80" s="275">
        <v>10812</v>
      </c>
      <c r="B80" s="275" t="s">
        <v>19</v>
      </c>
      <c r="C80" s="275" t="s">
        <v>8342</v>
      </c>
      <c r="D80" s="268" t="s">
        <v>8332</v>
      </c>
      <c r="E80" s="270">
        <v>31198.15</v>
      </c>
    </row>
    <row r="81" spans="1:5" x14ac:dyDescent="0.2">
      <c r="A81" s="275">
        <v>10813</v>
      </c>
      <c r="B81" s="275" t="s">
        <v>19</v>
      </c>
      <c r="C81" s="275" t="s">
        <v>8343</v>
      </c>
      <c r="D81" s="268" t="s">
        <v>8332</v>
      </c>
      <c r="E81" s="270">
        <v>17822.060000000001</v>
      </c>
    </row>
    <row r="82" spans="1:5" x14ac:dyDescent="0.2">
      <c r="A82" s="275">
        <v>10814</v>
      </c>
      <c r="B82" s="275" t="s">
        <v>19</v>
      </c>
      <c r="C82" s="275" t="s">
        <v>8344</v>
      </c>
      <c r="D82" s="268" t="s">
        <v>8332</v>
      </c>
      <c r="E82" s="270">
        <v>11317.51</v>
      </c>
    </row>
    <row r="83" spans="1:5" x14ac:dyDescent="0.2">
      <c r="A83" s="275">
        <v>10815</v>
      </c>
      <c r="B83" s="275" t="s">
        <v>19</v>
      </c>
      <c r="C83" s="275" t="s">
        <v>8345</v>
      </c>
      <c r="D83" s="268" t="s">
        <v>8332</v>
      </c>
      <c r="E83" s="270">
        <v>9054.2199999999993</v>
      </c>
    </row>
    <row r="84" spans="1:5" x14ac:dyDescent="0.2">
      <c r="A84" s="275">
        <v>10816</v>
      </c>
      <c r="B84" s="275" t="s">
        <v>19</v>
      </c>
      <c r="C84" s="275" t="s">
        <v>8346</v>
      </c>
      <c r="D84" s="268" t="s">
        <v>8332</v>
      </c>
      <c r="E84" s="270">
        <v>7242.2</v>
      </c>
    </row>
    <row r="85" spans="1:5" x14ac:dyDescent="0.2">
      <c r="A85" s="275">
        <v>10817</v>
      </c>
      <c r="B85" s="275" t="s">
        <v>19</v>
      </c>
      <c r="C85" s="275" t="s">
        <v>8347</v>
      </c>
      <c r="D85" s="268" t="s">
        <v>8332</v>
      </c>
      <c r="E85" s="270">
        <v>5794.48</v>
      </c>
    </row>
    <row r="86" spans="1:5" x14ac:dyDescent="0.2">
      <c r="A86" s="275">
        <v>10818</v>
      </c>
      <c r="B86" s="275" t="s">
        <v>19</v>
      </c>
      <c r="C86" s="275" t="s">
        <v>8348</v>
      </c>
      <c r="D86" s="268" t="s">
        <v>8332</v>
      </c>
      <c r="E86" s="270">
        <v>7920.92</v>
      </c>
    </row>
    <row r="87" spans="1:5" ht="15" x14ac:dyDescent="0.2">
      <c r="A87" s="276">
        <v>2</v>
      </c>
      <c r="B87" s="275" t="s">
        <v>19</v>
      </c>
      <c r="C87" s="276" t="s">
        <v>17</v>
      </c>
      <c r="D87" s="268"/>
      <c r="E87" s="269"/>
    </row>
    <row r="88" spans="1:5" ht="30" x14ac:dyDescent="0.2">
      <c r="A88" s="276">
        <v>203</v>
      </c>
      <c r="B88" s="275" t="s">
        <v>19</v>
      </c>
      <c r="C88" s="276" t="s">
        <v>8349</v>
      </c>
      <c r="D88" s="268"/>
      <c r="E88" s="269"/>
    </row>
    <row r="89" spans="1:5" ht="25.5" x14ac:dyDescent="0.2">
      <c r="A89" s="275">
        <v>20305</v>
      </c>
      <c r="B89" s="275" t="s">
        <v>19</v>
      </c>
      <c r="C89" s="275" t="s">
        <v>8350</v>
      </c>
      <c r="D89" s="268" t="s">
        <v>54</v>
      </c>
      <c r="E89" s="269">
        <v>294.79000000000002</v>
      </c>
    </row>
    <row r="90" spans="1:5" ht="51" x14ac:dyDescent="0.2">
      <c r="A90" s="275">
        <v>20339</v>
      </c>
      <c r="B90" s="275" t="s">
        <v>19</v>
      </c>
      <c r="C90" s="275" t="s">
        <v>8351</v>
      </c>
      <c r="D90" s="268" t="s">
        <v>54</v>
      </c>
      <c r="E90" s="269">
        <v>21.6</v>
      </c>
    </row>
    <row r="91" spans="1:5" ht="89.25" x14ac:dyDescent="0.2">
      <c r="A91" s="275">
        <v>20343</v>
      </c>
      <c r="B91" s="275" t="s">
        <v>19</v>
      </c>
      <c r="C91" s="275" t="s">
        <v>8352</v>
      </c>
      <c r="D91" s="268" t="s">
        <v>8332</v>
      </c>
      <c r="E91" s="270">
        <v>1230</v>
      </c>
    </row>
    <row r="92" spans="1:5" ht="25.5" x14ac:dyDescent="0.2">
      <c r="A92" s="275">
        <v>20344</v>
      </c>
      <c r="B92" s="275" t="s">
        <v>19</v>
      </c>
      <c r="C92" s="275" t="s">
        <v>8353</v>
      </c>
      <c r="D92" s="268" t="s">
        <v>121</v>
      </c>
      <c r="E92" s="270">
        <v>1666.67</v>
      </c>
    </row>
    <row r="93" spans="1:5" ht="25.5" x14ac:dyDescent="0.2">
      <c r="A93" s="275">
        <v>20346</v>
      </c>
      <c r="B93" s="275" t="s">
        <v>19</v>
      </c>
      <c r="C93" s="275" t="s">
        <v>8354</v>
      </c>
      <c r="D93" s="268" t="s">
        <v>50</v>
      </c>
      <c r="E93" s="269">
        <v>15.11</v>
      </c>
    </row>
    <row r="94" spans="1:5" ht="63.75" x14ac:dyDescent="0.2">
      <c r="A94" s="275">
        <v>20348</v>
      </c>
      <c r="B94" s="275" t="s">
        <v>19</v>
      </c>
      <c r="C94" s="275" t="s">
        <v>8355</v>
      </c>
      <c r="D94" s="268" t="s">
        <v>54</v>
      </c>
      <c r="E94" s="269">
        <v>31.85</v>
      </c>
    </row>
    <row r="95" spans="1:5" ht="89.25" x14ac:dyDescent="0.2">
      <c r="A95" s="275">
        <v>20350</v>
      </c>
      <c r="B95" s="275" t="s">
        <v>19</v>
      </c>
      <c r="C95" s="275" t="s">
        <v>8356</v>
      </c>
      <c r="D95" s="268" t="s">
        <v>50</v>
      </c>
      <c r="E95" s="269">
        <v>148.86000000000001</v>
      </c>
    </row>
    <row r="96" spans="1:5" ht="76.5" x14ac:dyDescent="0.2">
      <c r="A96" s="275">
        <v>20351</v>
      </c>
      <c r="B96" s="275" t="s">
        <v>19</v>
      </c>
      <c r="C96" s="275" t="s">
        <v>8357</v>
      </c>
      <c r="D96" s="268" t="s">
        <v>50</v>
      </c>
      <c r="E96" s="269">
        <v>315.13</v>
      </c>
    </row>
    <row r="97" spans="1:5" ht="102" x14ac:dyDescent="0.2">
      <c r="A97" s="275">
        <v>20352</v>
      </c>
      <c r="B97" s="275" t="s">
        <v>19</v>
      </c>
      <c r="C97" s="275" t="s">
        <v>8358</v>
      </c>
      <c r="D97" s="268" t="s">
        <v>8359</v>
      </c>
      <c r="E97" s="270">
        <v>1229.4000000000001</v>
      </c>
    </row>
    <row r="98" spans="1:5" ht="76.5" x14ac:dyDescent="0.2">
      <c r="A98" s="275">
        <v>20353</v>
      </c>
      <c r="B98" s="275" t="s">
        <v>19</v>
      </c>
      <c r="C98" s="275" t="s">
        <v>8360</v>
      </c>
      <c r="D98" s="268" t="s">
        <v>8359</v>
      </c>
      <c r="E98" s="270">
        <v>1216.17</v>
      </c>
    </row>
    <row r="99" spans="1:5" ht="63.75" x14ac:dyDescent="0.2">
      <c r="A99" s="275">
        <v>20354</v>
      </c>
      <c r="B99" s="275" t="s">
        <v>19</v>
      </c>
      <c r="C99" s="275" t="s">
        <v>8361</v>
      </c>
      <c r="D99" s="268" t="s">
        <v>8359</v>
      </c>
      <c r="E99" s="269">
        <v>769.25</v>
      </c>
    </row>
    <row r="100" spans="1:5" ht="76.5" x14ac:dyDescent="0.2">
      <c r="A100" s="275">
        <v>20355</v>
      </c>
      <c r="B100" s="275" t="s">
        <v>19</v>
      </c>
      <c r="C100" s="275" t="s">
        <v>8362</v>
      </c>
      <c r="D100" s="268" t="s">
        <v>8359</v>
      </c>
      <c r="E100" s="270">
        <v>1249.4000000000001</v>
      </c>
    </row>
    <row r="101" spans="1:5" ht="63.75" x14ac:dyDescent="0.2">
      <c r="A101" s="275">
        <v>20356</v>
      </c>
      <c r="B101" s="275" t="s">
        <v>19</v>
      </c>
      <c r="C101" s="275" t="s">
        <v>8363</v>
      </c>
      <c r="D101" s="268" t="s">
        <v>8359</v>
      </c>
      <c r="E101" s="269">
        <v>914.25</v>
      </c>
    </row>
    <row r="102" spans="1:5" ht="60" x14ac:dyDescent="0.2">
      <c r="A102" s="276">
        <v>207</v>
      </c>
      <c r="B102" s="275" t="s">
        <v>19</v>
      </c>
      <c r="C102" s="276" t="s">
        <v>8364</v>
      </c>
      <c r="D102" s="268"/>
      <c r="E102" s="269"/>
    </row>
    <row r="103" spans="1:5" ht="76.5" x14ac:dyDescent="0.2">
      <c r="A103" s="275">
        <v>20701</v>
      </c>
      <c r="B103" s="275" t="s">
        <v>19</v>
      </c>
      <c r="C103" s="275" t="s">
        <v>8365</v>
      </c>
      <c r="D103" s="268" t="s">
        <v>54</v>
      </c>
      <c r="E103" s="269">
        <v>863.7</v>
      </c>
    </row>
    <row r="104" spans="1:5" ht="76.5" x14ac:dyDescent="0.2">
      <c r="A104" s="275">
        <v>20702</v>
      </c>
      <c r="B104" s="275" t="s">
        <v>19</v>
      </c>
      <c r="C104" s="275" t="s">
        <v>8366</v>
      </c>
      <c r="D104" s="268" t="s">
        <v>54</v>
      </c>
      <c r="E104" s="269">
        <v>600.86</v>
      </c>
    </row>
    <row r="105" spans="1:5" ht="76.5" x14ac:dyDescent="0.2">
      <c r="A105" s="275">
        <v>20703</v>
      </c>
      <c r="B105" s="275" t="s">
        <v>19</v>
      </c>
      <c r="C105" s="275" t="s">
        <v>8367</v>
      </c>
      <c r="D105" s="268" t="s">
        <v>54</v>
      </c>
      <c r="E105" s="269">
        <v>523.63</v>
      </c>
    </row>
    <row r="106" spans="1:5" ht="76.5" x14ac:dyDescent="0.2">
      <c r="A106" s="275">
        <v>20704</v>
      </c>
      <c r="B106" s="275" t="s">
        <v>19</v>
      </c>
      <c r="C106" s="275" t="s">
        <v>8368</v>
      </c>
      <c r="D106" s="268" t="s">
        <v>54</v>
      </c>
      <c r="E106" s="269">
        <v>479.45</v>
      </c>
    </row>
    <row r="107" spans="1:5" ht="76.5" x14ac:dyDescent="0.2">
      <c r="A107" s="275">
        <v>20705</v>
      </c>
      <c r="B107" s="275" t="s">
        <v>19</v>
      </c>
      <c r="C107" s="275" t="s">
        <v>8369</v>
      </c>
      <c r="D107" s="268" t="s">
        <v>121</v>
      </c>
      <c r="E107" s="270">
        <v>16054.82</v>
      </c>
    </row>
    <row r="108" spans="1:5" ht="76.5" x14ac:dyDescent="0.2">
      <c r="A108" s="275">
        <v>20706</v>
      </c>
      <c r="B108" s="275" t="s">
        <v>19</v>
      </c>
      <c r="C108" s="275" t="s">
        <v>8370</v>
      </c>
      <c r="D108" s="268" t="s">
        <v>121</v>
      </c>
      <c r="E108" s="270">
        <v>24174.92</v>
      </c>
    </row>
    <row r="109" spans="1:5" ht="76.5" x14ac:dyDescent="0.2">
      <c r="A109" s="275">
        <v>20707</v>
      </c>
      <c r="B109" s="275" t="s">
        <v>19</v>
      </c>
      <c r="C109" s="275" t="s">
        <v>8371</v>
      </c>
      <c r="D109" s="268" t="s">
        <v>121</v>
      </c>
      <c r="E109" s="270">
        <v>29935.85</v>
      </c>
    </row>
    <row r="110" spans="1:5" ht="76.5" x14ac:dyDescent="0.2">
      <c r="A110" s="275">
        <v>20708</v>
      </c>
      <c r="B110" s="275" t="s">
        <v>19</v>
      </c>
      <c r="C110" s="275" t="s">
        <v>8372</v>
      </c>
      <c r="D110" s="268" t="s">
        <v>54</v>
      </c>
      <c r="E110" s="269">
        <v>214.16</v>
      </c>
    </row>
    <row r="111" spans="1:5" ht="76.5" x14ac:dyDescent="0.2">
      <c r="A111" s="275">
        <v>20709</v>
      </c>
      <c r="B111" s="275" t="s">
        <v>19</v>
      </c>
      <c r="C111" s="275" t="s">
        <v>8373</v>
      </c>
      <c r="D111" s="268" t="s">
        <v>54</v>
      </c>
      <c r="E111" s="269">
        <v>289.88</v>
      </c>
    </row>
    <row r="112" spans="1:5" ht="38.25" x14ac:dyDescent="0.2">
      <c r="A112" s="275">
        <v>20710</v>
      </c>
      <c r="B112" s="275" t="s">
        <v>19</v>
      </c>
      <c r="C112" s="275" t="s">
        <v>8374</v>
      </c>
      <c r="D112" s="268" t="s">
        <v>121</v>
      </c>
      <c r="E112" s="270">
        <v>1770.47</v>
      </c>
    </row>
    <row r="113" spans="1:5" ht="51" x14ac:dyDescent="0.2">
      <c r="A113" s="275">
        <v>20711</v>
      </c>
      <c r="B113" s="275" t="s">
        <v>19</v>
      </c>
      <c r="C113" s="275" t="s">
        <v>8375</v>
      </c>
      <c r="D113" s="268" t="s">
        <v>121</v>
      </c>
      <c r="E113" s="270">
        <v>2093.69</v>
      </c>
    </row>
    <row r="114" spans="1:5" ht="76.5" x14ac:dyDescent="0.2">
      <c r="A114" s="275">
        <v>20712</v>
      </c>
      <c r="B114" s="275" t="s">
        <v>19</v>
      </c>
      <c r="C114" s="275" t="s">
        <v>8376</v>
      </c>
      <c r="D114" s="268" t="s">
        <v>50</v>
      </c>
      <c r="E114" s="269">
        <v>56.94</v>
      </c>
    </row>
    <row r="115" spans="1:5" ht="76.5" x14ac:dyDescent="0.2">
      <c r="A115" s="275">
        <v>20713</v>
      </c>
      <c r="B115" s="275" t="s">
        <v>19</v>
      </c>
      <c r="C115" s="275" t="s">
        <v>8377</v>
      </c>
      <c r="D115" s="268" t="s">
        <v>50</v>
      </c>
      <c r="E115" s="269">
        <v>502.05</v>
      </c>
    </row>
    <row r="116" spans="1:5" ht="51" x14ac:dyDescent="0.2">
      <c r="A116" s="275">
        <v>20714</v>
      </c>
      <c r="B116" s="275" t="s">
        <v>19</v>
      </c>
      <c r="C116" s="275" t="s">
        <v>8378</v>
      </c>
      <c r="D116" s="268" t="s">
        <v>50</v>
      </c>
      <c r="E116" s="269">
        <v>448.26</v>
      </c>
    </row>
    <row r="117" spans="1:5" ht="75" x14ac:dyDescent="0.2">
      <c r="A117" s="276">
        <v>208</v>
      </c>
      <c r="B117" s="275" t="s">
        <v>19</v>
      </c>
      <c r="C117" s="276" t="s">
        <v>8379</v>
      </c>
      <c r="D117" s="268"/>
      <c r="E117" s="269"/>
    </row>
    <row r="118" spans="1:5" ht="76.5" x14ac:dyDescent="0.2">
      <c r="A118" s="275">
        <v>20801</v>
      </c>
      <c r="B118" s="275" t="s">
        <v>19</v>
      </c>
      <c r="C118" s="275" t="s">
        <v>8380</v>
      </c>
      <c r="D118" s="268" t="s">
        <v>54</v>
      </c>
      <c r="E118" s="269">
        <v>665.27</v>
      </c>
    </row>
    <row r="119" spans="1:5" ht="76.5" x14ac:dyDescent="0.2">
      <c r="A119" s="275">
        <v>20802</v>
      </c>
      <c r="B119" s="275" t="s">
        <v>19</v>
      </c>
      <c r="C119" s="275" t="s">
        <v>8381</v>
      </c>
      <c r="D119" s="268" t="s">
        <v>54</v>
      </c>
      <c r="E119" s="269">
        <v>472.96</v>
      </c>
    </row>
    <row r="120" spans="1:5" ht="76.5" x14ac:dyDescent="0.2">
      <c r="A120" s="275">
        <v>20803</v>
      </c>
      <c r="B120" s="275" t="s">
        <v>19</v>
      </c>
      <c r="C120" s="275" t="s">
        <v>8382</v>
      </c>
      <c r="D120" s="268" t="s">
        <v>54</v>
      </c>
      <c r="E120" s="269">
        <v>414.14</v>
      </c>
    </row>
    <row r="121" spans="1:5" ht="76.5" x14ac:dyDescent="0.2">
      <c r="A121" s="275">
        <v>20804</v>
      </c>
      <c r="B121" s="275" t="s">
        <v>19</v>
      </c>
      <c r="C121" s="275" t="s">
        <v>8383</v>
      </c>
      <c r="D121" s="268" t="s">
        <v>54</v>
      </c>
      <c r="E121" s="269">
        <v>403.14</v>
      </c>
    </row>
    <row r="122" spans="1:5" ht="76.5" x14ac:dyDescent="0.2">
      <c r="A122" s="275">
        <v>20805</v>
      </c>
      <c r="B122" s="275" t="s">
        <v>19</v>
      </c>
      <c r="C122" s="275" t="s">
        <v>8384</v>
      </c>
      <c r="D122" s="268" t="s">
        <v>121</v>
      </c>
      <c r="E122" s="270">
        <v>12779.24</v>
      </c>
    </row>
    <row r="123" spans="1:5" ht="76.5" x14ac:dyDescent="0.2">
      <c r="A123" s="275">
        <v>20806</v>
      </c>
      <c r="B123" s="275" t="s">
        <v>19</v>
      </c>
      <c r="C123" s="275" t="s">
        <v>8385</v>
      </c>
      <c r="D123" s="268" t="s">
        <v>121</v>
      </c>
      <c r="E123" s="270">
        <v>19226.349999999999</v>
      </c>
    </row>
    <row r="124" spans="1:5" ht="76.5" x14ac:dyDescent="0.2">
      <c r="A124" s="275">
        <v>20807</v>
      </c>
      <c r="B124" s="275" t="s">
        <v>19</v>
      </c>
      <c r="C124" s="275" t="s">
        <v>8386</v>
      </c>
      <c r="D124" s="268" t="s">
        <v>121</v>
      </c>
      <c r="E124" s="270">
        <v>23910.44</v>
      </c>
    </row>
    <row r="125" spans="1:5" ht="76.5" x14ac:dyDescent="0.2">
      <c r="A125" s="275">
        <v>20808</v>
      </c>
      <c r="B125" s="275" t="s">
        <v>19</v>
      </c>
      <c r="C125" s="275" t="s">
        <v>8387</v>
      </c>
      <c r="D125" s="268" t="s">
        <v>54</v>
      </c>
      <c r="E125" s="269">
        <v>153.78</v>
      </c>
    </row>
    <row r="126" spans="1:5" ht="76.5" x14ac:dyDescent="0.2">
      <c r="A126" s="275">
        <v>20809</v>
      </c>
      <c r="B126" s="275" t="s">
        <v>19</v>
      </c>
      <c r="C126" s="275" t="s">
        <v>8388</v>
      </c>
      <c r="D126" s="268" t="s">
        <v>54</v>
      </c>
      <c r="E126" s="269">
        <v>213.27</v>
      </c>
    </row>
    <row r="127" spans="1:5" ht="51" x14ac:dyDescent="0.2">
      <c r="A127" s="275">
        <v>20810</v>
      </c>
      <c r="B127" s="275" t="s">
        <v>19</v>
      </c>
      <c r="C127" s="275" t="s">
        <v>8389</v>
      </c>
      <c r="D127" s="268" t="s">
        <v>121</v>
      </c>
      <c r="E127" s="270">
        <v>1125.3499999999999</v>
      </c>
    </row>
    <row r="128" spans="1:5" ht="51" x14ac:dyDescent="0.2">
      <c r="A128" s="275">
        <v>20811</v>
      </c>
      <c r="B128" s="275" t="s">
        <v>19</v>
      </c>
      <c r="C128" s="275" t="s">
        <v>8390</v>
      </c>
      <c r="D128" s="268" t="s">
        <v>121</v>
      </c>
      <c r="E128" s="270">
        <v>1309.3800000000001</v>
      </c>
    </row>
    <row r="129" spans="1:5" ht="76.5" x14ac:dyDescent="0.2">
      <c r="A129" s="275">
        <v>20812</v>
      </c>
      <c r="B129" s="275" t="s">
        <v>19</v>
      </c>
      <c r="C129" s="275" t="s">
        <v>8391</v>
      </c>
      <c r="D129" s="268" t="s">
        <v>50</v>
      </c>
      <c r="E129" s="269">
        <v>39.71</v>
      </c>
    </row>
    <row r="130" spans="1:5" ht="15" x14ac:dyDescent="0.2">
      <c r="A130" s="276">
        <v>3</v>
      </c>
      <c r="B130" s="275" t="s">
        <v>19</v>
      </c>
      <c r="C130" s="276" t="s">
        <v>8392</v>
      </c>
      <c r="D130" s="268"/>
      <c r="E130" s="269"/>
    </row>
    <row r="131" spans="1:5" ht="15" x14ac:dyDescent="0.2">
      <c r="A131" s="276">
        <v>301</v>
      </c>
      <c r="B131" s="275" t="s">
        <v>19</v>
      </c>
      <c r="C131" s="276" t="s">
        <v>8393</v>
      </c>
      <c r="D131" s="268"/>
      <c r="E131" s="269"/>
    </row>
    <row r="132" spans="1:5" ht="25.5" x14ac:dyDescent="0.2">
      <c r="A132" s="275">
        <v>30101</v>
      </c>
      <c r="B132" s="275" t="s">
        <v>19</v>
      </c>
      <c r="C132" s="275" t="s">
        <v>8394</v>
      </c>
      <c r="D132" s="268" t="s">
        <v>8271</v>
      </c>
      <c r="E132" s="269">
        <v>63.96</v>
      </c>
    </row>
    <row r="133" spans="1:5" ht="25.5" x14ac:dyDescent="0.2">
      <c r="A133" s="275">
        <v>30102</v>
      </c>
      <c r="B133" s="275" t="s">
        <v>19</v>
      </c>
      <c r="C133" s="275" t="s">
        <v>8395</v>
      </c>
      <c r="D133" s="268" t="s">
        <v>8271</v>
      </c>
      <c r="E133" s="269">
        <v>108.24</v>
      </c>
    </row>
    <row r="134" spans="1:5" ht="25.5" x14ac:dyDescent="0.2">
      <c r="A134" s="275">
        <v>30103</v>
      </c>
      <c r="B134" s="275" t="s">
        <v>19</v>
      </c>
      <c r="C134" s="275" t="s">
        <v>8396</v>
      </c>
      <c r="D134" s="268" t="s">
        <v>8271</v>
      </c>
      <c r="E134" s="269">
        <v>16.22</v>
      </c>
    </row>
    <row r="135" spans="1:5" ht="25.5" x14ac:dyDescent="0.2">
      <c r="A135" s="275">
        <v>30104</v>
      </c>
      <c r="B135" s="275" t="s">
        <v>19</v>
      </c>
      <c r="C135" s="275" t="s">
        <v>8397</v>
      </c>
      <c r="D135" s="268" t="s">
        <v>8271</v>
      </c>
      <c r="E135" s="269">
        <v>22.68</v>
      </c>
    </row>
    <row r="136" spans="1:5" ht="25.5" x14ac:dyDescent="0.2">
      <c r="A136" s="275">
        <v>30119</v>
      </c>
      <c r="B136" s="275" t="s">
        <v>19</v>
      </c>
      <c r="C136" s="275" t="s">
        <v>8398</v>
      </c>
      <c r="D136" s="268" t="s">
        <v>54</v>
      </c>
      <c r="E136" s="269">
        <v>33.450000000000003</v>
      </c>
    </row>
    <row r="137" spans="1:5" ht="15" x14ac:dyDescent="0.2">
      <c r="A137" s="276">
        <v>302</v>
      </c>
      <c r="B137" s="275" t="s">
        <v>19</v>
      </c>
      <c r="C137" s="276" t="s">
        <v>8399</v>
      </c>
      <c r="D137" s="268"/>
      <c r="E137" s="269"/>
    </row>
    <row r="138" spans="1:5" ht="25.5" x14ac:dyDescent="0.2">
      <c r="A138" s="275">
        <v>30201</v>
      </c>
      <c r="B138" s="275" t="s">
        <v>19</v>
      </c>
      <c r="C138" s="275" t="s">
        <v>8400</v>
      </c>
      <c r="D138" s="268" t="s">
        <v>8271</v>
      </c>
      <c r="E138" s="269">
        <v>68.88</v>
      </c>
    </row>
    <row r="139" spans="1:5" ht="38.25" x14ac:dyDescent="0.2">
      <c r="A139" s="275">
        <v>30202</v>
      </c>
      <c r="B139" s="275" t="s">
        <v>19</v>
      </c>
      <c r="C139" s="275" t="s">
        <v>8401</v>
      </c>
      <c r="D139" s="268" t="s">
        <v>8271</v>
      </c>
      <c r="E139" s="269">
        <v>164.19</v>
      </c>
    </row>
    <row r="140" spans="1:5" ht="25.5" x14ac:dyDescent="0.2">
      <c r="A140" s="275">
        <v>30203</v>
      </c>
      <c r="B140" s="275" t="s">
        <v>19</v>
      </c>
      <c r="C140" s="275" t="s">
        <v>8402</v>
      </c>
      <c r="D140" s="268" t="s">
        <v>8271</v>
      </c>
      <c r="E140" s="269">
        <v>242.02</v>
      </c>
    </row>
    <row r="141" spans="1:5" x14ac:dyDescent="0.2">
      <c r="A141" s="275">
        <v>30204</v>
      </c>
      <c r="B141" s="275" t="s">
        <v>19</v>
      </c>
      <c r="C141" s="275" t="s">
        <v>8403</v>
      </c>
      <c r="D141" s="268" t="s">
        <v>8271</v>
      </c>
      <c r="E141" s="269">
        <v>233.07</v>
      </c>
    </row>
    <row r="142" spans="1:5" ht="51" x14ac:dyDescent="0.2">
      <c r="A142" s="275">
        <v>30206</v>
      </c>
      <c r="B142" s="275" t="s">
        <v>19</v>
      </c>
      <c r="C142" s="275" t="s">
        <v>8404</v>
      </c>
      <c r="D142" s="268" t="s">
        <v>8271</v>
      </c>
      <c r="E142" s="269">
        <v>208.4</v>
      </c>
    </row>
    <row r="143" spans="1:5" ht="51" x14ac:dyDescent="0.2">
      <c r="A143" s="275">
        <v>30208</v>
      </c>
      <c r="B143" s="275" t="s">
        <v>19</v>
      </c>
      <c r="C143" s="275" t="s">
        <v>8405</v>
      </c>
      <c r="D143" s="268" t="s">
        <v>8271</v>
      </c>
      <c r="E143" s="269">
        <v>181.18</v>
      </c>
    </row>
    <row r="144" spans="1:5" ht="25.5" x14ac:dyDescent="0.2">
      <c r="A144" s="275">
        <v>30209</v>
      </c>
      <c r="B144" s="275" t="s">
        <v>19</v>
      </c>
      <c r="C144" s="275" t="s">
        <v>8406</v>
      </c>
      <c r="D144" s="268" t="s">
        <v>8271</v>
      </c>
      <c r="E144" s="269">
        <v>181.24</v>
      </c>
    </row>
    <row r="145" spans="1:5" ht="38.25" x14ac:dyDescent="0.2">
      <c r="A145" s="275">
        <v>30210</v>
      </c>
      <c r="B145" s="275" t="s">
        <v>19</v>
      </c>
      <c r="C145" s="275" t="s">
        <v>8407</v>
      </c>
      <c r="D145" s="268" t="s">
        <v>8271</v>
      </c>
      <c r="E145" s="269">
        <v>36.380000000000003</v>
      </c>
    </row>
    <row r="146" spans="1:5" x14ac:dyDescent="0.2">
      <c r="A146" s="275">
        <v>30211</v>
      </c>
      <c r="B146" s="275" t="s">
        <v>19</v>
      </c>
      <c r="C146" s="275" t="s">
        <v>8408</v>
      </c>
      <c r="D146" s="268" t="s">
        <v>8271</v>
      </c>
      <c r="E146" s="269">
        <v>8.85</v>
      </c>
    </row>
    <row r="147" spans="1:5" ht="15" x14ac:dyDescent="0.2">
      <c r="A147" s="276">
        <v>303</v>
      </c>
      <c r="B147" s="275" t="s">
        <v>19</v>
      </c>
      <c r="C147" s="276" t="s">
        <v>8409</v>
      </c>
      <c r="D147" s="268"/>
      <c r="E147" s="269"/>
    </row>
    <row r="148" spans="1:5" ht="63.75" x14ac:dyDescent="0.2">
      <c r="A148" s="275">
        <v>30304</v>
      </c>
      <c r="B148" s="275" t="s">
        <v>19</v>
      </c>
      <c r="C148" s="275" t="s">
        <v>8410</v>
      </c>
      <c r="D148" s="268" t="s">
        <v>8271</v>
      </c>
      <c r="E148" s="269">
        <v>84.39</v>
      </c>
    </row>
    <row r="149" spans="1:5" ht="63.75" x14ac:dyDescent="0.2">
      <c r="A149" s="275">
        <v>30305</v>
      </c>
      <c r="B149" s="275" t="s">
        <v>19</v>
      </c>
      <c r="C149" s="275" t="s">
        <v>8411</v>
      </c>
      <c r="D149" s="268" t="s">
        <v>121</v>
      </c>
      <c r="E149" s="269">
        <v>29.52</v>
      </c>
    </row>
    <row r="150" spans="1:5" ht="63.75" x14ac:dyDescent="0.2">
      <c r="A150" s="275">
        <v>30306</v>
      </c>
      <c r="B150" s="275" t="s">
        <v>19</v>
      </c>
      <c r="C150" s="275" t="s">
        <v>8412</v>
      </c>
      <c r="D150" s="268" t="s">
        <v>121</v>
      </c>
      <c r="E150" s="269">
        <v>19.68</v>
      </c>
    </row>
    <row r="151" spans="1:5" ht="15" x14ac:dyDescent="0.2">
      <c r="A151" s="276">
        <v>4</v>
      </c>
      <c r="B151" s="275" t="s">
        <v>19</v>
      </c>
      <c r="C151" s="276" t="s">
        <v>61</v>
      </c>
      <c r="D151" s="268"/>
      <c r="E151" s="269"/>
    </row>
    <row r="152" spans="1:5" ht="15" x14ac:dyDescent="0.2">
      <c r="A152" s="276">
        <v>402</v>
      </c>
      <c r="B152" s="275" t="s">
        <v>19</v>
      </c>
      <c r="C152" s="276" t="s">
        <v>8413</v>
      </c>
      <c r="D152" s="268"/>
      <c r="E152" s="269"/>
    </row>
    <row r="153" spans="1:5" ht="38.25" x14ac:dyDescent="0.2">
      <c r="A153" s="275">
        <v>40202</v>
      </c>
      <c r="B153" s="275" t="s">
        <v>19</v>
      </c>
      <c r="C153" s="275" t="s">
        <v>8414</v>
      </c>
      <c r="D153" s="268" t="s">
        <v>8271</v>
      </c>
      <c r="E153" s="269">
        <v>732.43</v>
      </c>
    </row>
    <row r="154" spans="1:5" ht="63.75" x14ac:dyDescent="0.2">
      <c r="A154" s="275">
        <v>40206</v>
      </c>
      <c r="B154" s="275" t="s">
        <v>19</v>
      </c>
      <c r="C154" s="275" t="s">
        <v>8415</v>
      </c>
      <c r="D154" s="268" t="s">
        <v>54</v>
      </c>
      <c r="E154" s="269">
        <v>86.7</v>
      </c>
    </row>
    <row r="155" spans="1:5" ht="38.25" x14ac:dyDescent="0.2">
      <c r="A155" s="275">
        <v>40224</v>
      </c>
      <c r="B155" s="275" t="s">
        <v>19</v>
      </c>
      <c r="C155" s="275" t="s">
        <v>8416</v>
      </c>
      <c r="D155" s="268" t="s">
        <v>8271</v>
      </c>
      <c r="E155" s="269">
        <v>796.27</v>
      </c>
    </row>
    <row r="156" spans="1:5" ht="51" x14ac:dyDescent="0.2">
      <c r="A156" s="275">
        <v>40231</v>
      </c>
      <c r="B156" s="275" t="s">
        <v>19</v>
      </c>
      <c r="C156" s="275" t="s">
        <v>8417</v>
      </c>
      <c r="D156" s="268" t="s">
        <v>8271</v>
      </c>
      <c r="E156" s="269">
        <v>705.18</v>
      </c>
    </row>
    <row r="157" spans="1:5" ht="38.25" x14ac:dyDescent="0.2">
      <c r="A157" s="275">
        <v>40233</v>
      </c>
      <c r="B157" s="275" t="s">
        <v>19</v>
      </c>
      <c r="C157" s="275" t="s">
        <v>8418</v>
      </c>
      <c r="D157" s="268" t="s">
        <v>8271</v>
      </c>
      <c r="E157" s="269">
        <v>727.9</v>
      </c>
    </row>
    <row r="158" spans="1:5" ht="38.25" x14ac:dyDescent="0.2">
      <c r="A158" s="275">
        <v>40235</v>
      </c>
      <c r="B158" s="275" t="s">
        <v>19</v>
      </c>
      <c r="C158" s="275" t="s">
        <v>8419</v>
      </c>
      <c r="D158" s="268" t="s">
        <v>8271</v>
      </c>
      <c r="E158" s="269">
        <v>750.02</v>
      </c>
    </row>
    <row r="159" spans="1:5" ht="38.25" x14ac:dyDescent="0.2">
      <c r="A159" s="275">
        <v>40237</v>
      </c>
      <c r="B159" s="275" t="s">
        <v>19</v>
      </c>
      <c r="C159" s="275" t="s">
        <v>8420</v>
      </c>
      <c r="D159" s="268" t="s">
        <v>8271</v>
      </c>
      <c r="E159" s="269">
        <v>774.12</v>
      </c>
    </row>
    <row r="160" spans="1:5" ht="51" x14ac:dyDescent="0.2">
      <c r="A160" s="275">
        <v>40238</v>
      </c>
      <c r="B160" s="275" t="s">
        <v>19</v>
      </c>
      <c r="C160" s="275" t="s">
        <v>8421</v>
      </c>
      <c r="D160" s="268" t="s">
        <v>54</v>
      </c>
      <c r="E160" s="269">
        <v>89.67</v>
      </c>
    </row>
    <row r="161" spans="1:5" ht="63.75" x14ac:dyDescent="0.2">
      <c r="A161" s="275">
        <v>40239</v>
      </c>
      <c r="B161" s="275" t="s">
        <v>19</v>
      </c>
      <c r="C161" s="275" t="s">
        <v>8422</v>
      </c>
      <c r="D161" s="268" t="s">
        <v>8271</v>
      </c>
      <c r="E161" s="269">
        <v>719.21</v>
      </c>
    </row>
    <row r="162" spans="1:5" ht="63.75" x14ac:dyDescent="0.2">
      <c r="A162" s="275">
        <v>40240</v>
      </c>
      <c r="B162" s="275" t="s">
        <v>19</v>
      </c>
      <c r="C162" s="275" t="s">
        <v>8423</v>
      </c>
      <c r="D162" s="268" t="s">
        <v>8271</v>
      </c>
      <c r="E162" s="269">
        <v>740.51</v>
      </c>
    </row>
    <row r="163" spans="1:5" ht="38.25" x14ac:dyDescent="0.2">
      <c r="A163" s="275">
        <v>40243</v>
      </c>
      <c r="B163" s="275" t="s">
        <v>19</v>
      </c>
      <c r="C163" s="275" t="s">
        <v>8424</v>
      </c>
      <c r="D163" s="268" t="s">
        <v>8425</v>
      </c>
      <c r="E163" s="269">
        <v>11.11</v>
      </c>
    </row>
    <row r="164" spans="1:5" ht="38.25" x14ac:dyDescent="0.2">
      <c r="A164" s="275">
        <v>40245</v>
      </c>
      <c r="B164" s="275" t="s">
        <v>19</v>
      </c>
      <c r="C164" s="275" t="s">
        <v>8426</v>
      </c>
      <c r="D164" s="268" t="s">
        <v>8425</v>
      </c>
      <c r="E164" s="269">
        <v>11.79</v>
      </c>
    </row>
    <row r="165" spans="1:5" ht="38.25" x14ac:dyDescent="0.2">
      <c r="A165" s="275">
        <v>40246</v>
      </c>
      <c r="B165" s="275" t="s">
        <v>19</v>
      </c>
      <c r="C165" s="275" t="s">
        <v>8427</v>
      </c>
      <c r="D165" s="268" t="s">
        <v>8425</v>
      </c>
      <c r="E165" s="269">
        <v>11.8</v>
      </c>
    </row>
    <row r="166" spans="1:5" ht="63.75" x14ac:dyDescent="0.2">
      <c r="A166" s="275">
        <v>40249</v>
      </c>
      <c r="B166" s="275" t="s">
        <v>19</v>
      </c>
      <c r="C166" s="275" t="s">
        <v>8428</v>
      </c>
      <c r="D166" s="268" t="s">
        <v>54</v>
      </c>
      <c r="E166" s="269">
        <v>125.19</v>
      </c>
    </row>
    <row r="167" spans="1:5" ht="63.75" x14ac:dyDescent="0.2">
      <c r="A167" s="275">
        <v>40250</v>
      </c>
      <c r="B167" s="275" t="s">
        <v>19</v>
      </c>
      <c r="C167" s="275" t="s">
        <v>8429</v>
      </c>
      <c r="D167" s="268" t="s">
        <v>54</v>
      </c>
      <c r="E167" s="269">
        <v>100.61</v>
      </c>
    </row>
    <row r="168" spans="1:5" ht="63.75" x14ac:dyDescent="0.2">
      <c r="A168" s="275">
        <v>40253</v>
      </c>
      <c r="B168" s="275" t="s">
        <v>19</v>
      </c>
      <c r="C168" s="275" t="s">
        <v>8430</v>
      </c>
      <c r="D168" s="268" t="s">
        <v>8271</v>
      </c>
      <c r="E168" s="269">
        <v>758.85</v>
      </c>
    </row>
    <row r="169" spans="1:5" ht="15" x14ac:dyDescent="0.2">
      <c r="A169" s="276">
        <v>403</v>
      </c>
      <c r="B169" s="275" t="s">
        <v>19</v>
      </c>
      <c r="C169" s="276" t="s">
        <v>8431</v>
      </c>
      <c r="D169" s="268"/>
      <c r="E169" s="269"/>
    </row>
    <row r="170" spans="1:5" ht="38.25" x14ac:dyDescent="0.2">
      <c r="A170" s="275">
        <v>40315</v>
      </c>
      <c r="B170" s="275" t="s">
        <v>19</v>
      </c>
      <c r="C170" s="275" t="s">
        <v>8416</v>
      </c>
      <c r="D170" s="268" t="s">
        <v>8271</v>
      </c>
      <c r="E170" s="269">
        <v>919.59</v>
      </c>
    </row>
    <row r="171" spans="1:5" ht="38.25" x14ac:dyDescent="0.2">
      <c r="A171" s="275">
        <v>40320</v>
      </c>
      <c r="B171" s="275" t="s">
        <v>19</v>
      </c>
      <c r="C171" s="275" t="s">
        <v>8418</v>
      </c>
      <c r="D171" s="268" t="s">
        <v>8271</v>
      </c>
      <c r="E171" s="269">
        <v>851.22</v>
      </c>
    </row>
    <row r="172" spans="1:5" ht="38.25" x14ac:dyDescent="0.2">
      <c r="A172" s="275">
        <v>40322</v>
      </c>
      <c r="B172" s="275" t="s">
        <v>19</v>
      </c>
      <c r="C172" s="275" t="s">
        <v>8419</v>
      </c>
      <c r="D172" s="268" t="s">
        <v>8271</v>
      </c>
      <c r="E172" s="269">
        <v>873.34</v>
      </c>
    </row>
    <row r="173" spans="1:5" ht="38.25" x14ac:dyDescent="0.2">
      <c r="A173" s="275">
        <v>40324</v>
      </c>
      <c r="B173" s="275" t="s">
        <v>19</v>
      </c>
      <c r="C173" s="275" t="s">
        <v>8420</v>
      </c>
      <c r="D173" s="268" t="s">
        <v>8271</v>
      </c>
      <c r="E173" s="269">
        <v>897.44</v>
      </c>
    </row>
    <row r="174" spans="1:5" ht="38.25" x14ac:dyDescent="0.2">
      <c r="A174" s="275">
        <v>40328</v>
      </c>
      <c r="B174" s="275" t="s">
        <v>19</v>
      </c>
      <c r="C174" s="275" t="s">
        <v>8424</v>
      </c>
      <c r="D174" s="268" t="s">
        <v>8425</v>
      </c>
      <c r="E174" s="269">
        <v>11.11</v>
      </c>
    </row>
    <row r="175" spans="1:5" ht="63.75" x14ac:dyDescent="0.2">
      <c r="A175" s="275">
        <v>40329</v>
      </c>
      <c r="B175" s="275" t="s">
        <v>19</v>
      </c>
      <c r="C175" s="275" t="s">
        <v>8432</v>
      </c>
      <c r="D175" s="268" t="s">
        <v>8271</v>
      </c>
      <c r="E175" s="269">
        <v>641.6</v>
      </c>
    </row>
    <row r="176" spans="1:5" ht="63.75" x14ac:dyDescent="0.2">
      <c r="A176" s="275">
        <v>40330</v>
      </c>
      <c r="B176" s="275" t="s">
        <v>19</v>
      </c>
      <c r="C176" s="275" t="s">
        <v>8433</v>
      </c>
      <c r="D176" s="268" t="s">
        <v>8271</v>
      </c>
      <c r="E176" s="269">
        <v>664.11</v>
      </c>
    </row>
    <row r="177" spans="1:5" ht="63.75" x14ac:dyDescent="0.2">
      <c r="A177" s="275">
        <v>40331</v>
      </c>
      <c r="B177" s="275" t="s">
        <v>19</v>
      </c>
      <c r="C177" s="275" t="s">
        <v>8434</v>
      </c>
      <c r="D177" s="268" t="s">
        <v>8271</v>
      </c>
      <c r="E177" s="269">
        <v>683.5</v>
      </c>
    </row>
    <row r="178" spans="1:5" ht="38.25" x14ac:dyDescent="0.2">
      <c r="A178" s="275">
        <v>40332</v>
      </c>
      <c r="B178" s="275" t="s">
        <v>19</v>
      </c>
      <c r="C178" s="275" t="s">
        <v>8435</v>
      </c>
      <c r="D178" s="268" t="s">
        <v>8425</v>
      </c>
      <c r="E178" s="269">
        <v>11.79</v>
      </c>
    </row>
    <row r="179" spans="1:5" ht="38.25" x14ac:dyDescent="0.2">
      <c r="A179" s="275">
        <v>40333</v>
      </c>
      <c r="B179" s="275" t="s">
        <v>19</v>
      </c>
      <c r="C179" s="275" t="s">
        <v>8427</v>
      </c>
      <c r="D179" s="268" t="s">
        <v>8425</v>
      </c>
      <c r="E179" s="269">
        <v>11.8</v>
      </c>
    </row>
    <row r="180" spans="1:5" ht="89.25" x14ac:dyDescent="0.2">
      <c r="A180" s="275">
        <v>40337</v>
      </c>
      <c r="B180" s="275" t="s">
        <v>19</v>
      </c>
      <c r="C180" s="275" t="s">
        <v>8436</v>
      </c>
      <c r="D180" s="268" t="s">
        <v>54</v>
      </c>
      <c r="E180" s="269">
        <v>105.39</v>
      </c>
    </row>
    <row r="181" spans="1:5" ht="76.5" x14ac:dyDescent="0.2">
      <c r="A181" s="275">
        <v>40339</v>
      </c>
      <c r="B181" s="275" t="s">
        <v>19</v>
      </c>
      <c r="C181" s="275" t="s">
        <v>8437</v>
      </c>
      <c r="D181" s="268" t="s">
        <v>54</v>
      </c>
      <c r="E181" s="269">
        <v>126.48</v>
      </c>
    </row>
    <row r="182" spans="1:5" ht="30" x14ac:dyDescent="0.2">
      <c r="A182" s="276">
        <v>404</v>
      </c>
      <c r="B182" s="275" t="s">
        <v>19</v>
      </c>
      <c r="C182" s="276" t="s">
        <v>8438</v>
      </c>
      <c r="D182" s="268"/>
      <c r="E182" s="269"/>
    </row>
    <row r="183" spans="1:5" ht="25.5" x14ac:dyDescent="0.2">
      <c r="A183" s="275">
        <v>40405</v>
      </c>
      <c r="B183" s="275" t="s">
        <v>19</v>
      </c>
      <c r="C183" s="275" t="s">
        <v>8439</v>
      </c>
      <c r="D183" s="268" t="s">
        <v>54</v>
      </c>
      <c r="E183" s="269">
        <v>115.43</v>
      </c>
    </row>
    <row r="184" spans="1:5" ht="15" x14ac:dyDescent="0.2">
      <c r="A184" s="276">
        <v>406</v>
      </c>
      <c r="B184" s="275" t="s">
        <v>19</v>
      </c>
      <c r="C184" s="276" t="s">
        <v>8440</v>
      </c>
      <c r="D184" s="268"/>
      <c r="E184" s="269"/>
    </row>
    <row r="185" spans="1:5" ht="63.75" x14ac:dyDescent="0.2">
      <c r="A185" s="275">
        <v>40601</v>
      </c>
      <c r="B185" s="275" t="s">
        <v>19</v>
      </c>
      <c r="C185" s="275" t="s">
        <v>8441</v>
      </c>
      <c r="D185" s="268" t="s">
        <v>54</v>
      </c>
      <c r="E185" s="269">
        <v>121.8</v>
      </c>
    </row>
    <row r="186" spans="1:5" ht="76.5" x14ac:dyDescent="0.2">
      <c r="A186" s="275">
        <v>40602</v>
      </c>
      <c r="B186" s="275" t="s">
        <v>19</v>
      </c>
      <c r="C186" s="275" t="s">
        <v>8442</v>
      </c>
      <c r="D186" s="268" t="s">
        <v>54</v>
      </c>
      <c r="E186" s="269">
        <v>144.01</v>
      </c>
    </row>
    <row r="187" spans="1:5" ht="15" x14ac:dyDescent="0.2">
      <c r="A187" s="276">
        <v>407</v>
      </c>
      <c r="B187" s="275" t="s">
        <v>19</v>
      </c>
      <c r="C187" s="276" t="s">
        <v>391</v>
      </c>
      <c r="D187" s="268"/>
      <c r="E187" s="269"/>
    </row>
    <row r="188" spans="1:5" ht="51" x14ac:dyDescent="0.2">
      <c r="A188" s="275">
        <v>40705</v>
      </c>
      <c r="B188" s="275" t="s">
        <v>19</v>
      </c>
      <c r="C188" s="275" t="s">
        <v>8443</v>
      </c>
      <c r="D188" s="268" t="s">
        <v>50</v>
      </c>
      <c r="E188" s="269">
        <v>50.88</v>
      </c>
    </row>
    <row r="189" spans="1:5" ht="15" x14ac:dyDescent="0.2">
      <c r="A189" s="276">
        <v>408</v>
      </c>
      <c r="B189" s="275" t="s">
        <v>19</v>
      </c>
      <c r="C189" s="276" t="s">
        <v>8444</v>
      </c>
      <c r="D189" s="268"/>
      <c r="E189" s="269"/>
    </row>
    <row r="190" spans="1:5" ht="51" x14ac:dyDescent="0.2">
      <c r="A190" s="275">
        <v>40801</v>
      </c>
      <c r="B190" s="275" t="s">
        <v>19</v>
      </c>
      <c r="C190" s="275" t="s">
        <v>8445</v>
      </c>
      <c r="D190" s="268" t="s">
        <v>8271</v>
      </c>
      <c r="E190" s="270">
        <v>3295.65</v>
      </c>
    </row>
    <row r="191" spans="1:5" ht="63.75" x14ac:dyDescent="0.2">
      <c r="A191" s="275">
        <v>40802</v>
      </c>
      <c r="B191" s="275" t="s">
        <v>19</v>
      </c>
      <c r="C191" s="275" t="s">
        <v>8446</v>
      </c>
      <c r="D191" s="268" t="s">
        <v>54</v>
      </c>
      <c r="E191" s="269">
        <v>164.77</v>
      </c>
    </row>
    <row r="192" spans="1:5" ht="89.25" x14ac:dyDescent="0.2">
      <c r="A192" s="275">
        <v>40806</v>
      </c>
      <c r="B192" s="275" t="s">
        <v>19</v>
      </c>
      <c r="C192" s="275" t="s">
        <v>8447</v>
      </c>
      <c r="D192" s="268" t="s">
        <v>54</v>
      </c>
      <c r="E192" s="269">
        <v>29.52</v>
      </c>
    </row>
    <row r="193" spans="1:5" ht="51" x14ac:dyDescent="0.2">
      <c r="A193" s="275">
        <v>40807</v>
      </c>
      <c r="B193" s="275" t="s">
        <v>19</v>
      </c>
      <c r="C193" s="275" t="s">
        <v>8448</v>
      </c>
      <c r="D193" s="268" t="s">
        <v>54</v>
      </c>
      <c r="E193" s="269">
        <v>86.59</v>
      </c>
    </row>
    <row r="194" spans="1:5" ht="25.5" x14ac:dyDescent="0.2">
      <c r="A194" s="275">
        <v>40808</v>
      </c>
      <c r="B194" s="275" t="s">
        <v>19</v>
      </c>
      <c r="C194" s="275" t="s">
        <v>8449</v>
      </c>
      <c r="D194" s="268" t="s">
        <v>8425</v>
      </c>
      <c r="E194" s="269">
        <v>5.75</v>
      </c>
    </row>
    <row r="195" spans="1:5" ht="51" x14ac:dyDescent="0.2">
      <c r="A195" s="275">
        <v>40809</v>
      </c>
      <c r="B195" s="275" t="s">
        <v>19</v>
      </c>
      <c r="C195" s="275" t="s">
        <v>8450</v>
      </c>
      <c r="D195" s="268" t="s">
        <v>54</v>
      </c>
      <c r="E195" s="269">
        <v>440.05</v>
      </c>
    </row>
    <row r="196" spans="1:5" ht="38.25" x14ac:dyDescent="0.2">
      <c r="A196" s="275">
        <v>40810</v>
      </c>
      <c r="B196" s="275" t="s">
        <v>19</v>
      </c>
      <c r="C196" s="275" t="s">
        <v>8451</v>
      </c>
      <c r="D196" s="268" t="s">
        <v>8271</v>
      </c>
      <c r="E196" s="270">
        <v>8262.31</v>
      </c>
    </row>
    <row r="197" spans="1:5" ht="51" x14ac:dyDescent="0.2">
      <c r="A197" s="275">
        <v>40813</v>
      </c>
      <c r="B197" s="275" t="s">
        <v>19</v>
      </c>
      <c r="C197" s="275" t="s">
        <v>8452</v>
      </c>
      <c r="D197" s="268" t="s">
        <v>54</v>
      </c>
      <c r="E197" s="269">
        <v>72.989999999999995</v>
      </c>
    </row>
    <row r="198" spans="1:5" ht="38.25" x14ac:dyDescent="0.2">
      <c r="A198" s="275">
        <v>40816</v>
      </c>
      <c r="B198" s="275" t="s">
        <v>19</v>
      </c>
      <c r="C198" s="275" t="s">
        <v>8453</v>
      </c>
      <c r="D198" s="268" t="s">
        <v>54</v>
      </c>
      <c r="E198" s="269">
        <v>43.54</v>
      </c>
    </row>
    <row r="199" spans="1:5" ht="63.75" x14ac:dyDescent="0.2">
      <c r="A199" s="275">
        <v>40817</v>
      </c>
      <c r="B199" s="275" t="s">
        <v>19</v>
      </c>
      <c r="C199" s="275" t="s">
        <v>8454</v>
      </c>
      <c r="D199" s="268" t="s">
        <v>8271</v>
      </c>
      <c r="E199" s="270">
        <v>3942.29</v>
      </c>
    </row>
    <row r="200" spans="1:5" ht="38.25" x14ac:dyDescent="0.2">
      <c r="A200" s="275">
        <v>40818</v>
      </c>
      <c r="B200" s="275" t="s">
        <v>19</v>
      </c>
      <c r="C200" s="275" t="s">
        <v>8455</v>
      </c>
      <c r="D200" s="268" t="s">
        <v>54</v>
      </c>
      <c r="E200" s="269">
        <v>74.87</v>
      </c>
    </row>
    <row r="201" spans="1:5" ht="90" x14ac:dyDescent="0.2">
      <c r="A201" s="276">
        <v>409</v>
      </c>
      <c r="B201" s="275" t="s">
        <v>19</v>
      </c>
      <c r="C201" s="276" t="s">
        <v>8456</v>
      </c>
      <c r="D201" s="268"/>
      <c r="E201" s="269"/>
    </row>
    <row r="202" spans="1:5" ht="165.75" x14ac:dyDescent="0.2">
      <c r="A202" s="275">
        <v>40901</v>
      </c>
      <c r="B202" s="275" t="s">
        <v>19</v>
      </c>
      <c r="C202" s="275" t="s">
        <v>8457</v>
      </c>
      <c r="D202" s="268" t="s">
        <v>50</v>
      </c>
      <c r="E202" s="269">
        <v>793.48</v>
      </c>
    </row>
    <row r="203" spans="1:5" ht="165.75" x14ac:dyDescent="0.2">
      <c r="A203" s="275">
        <v>40902</v>
      </c>
      <c r="B203" s="275" t="s">
        <v>19</v>
      </c>
      <c r="C203" s="275" t="s">
        <v>8458</v>
      </c>
      <c r="D203" s="268" t="s">
        <v>50</v>
      </c>
      <c r="E203" s="270">
        <v>1296.83</v>
      </c>
    </row>
    <row r="204" spans="1:5" ht="165.75" x14ac:dyDescent="0.2">
      <c r="A204" s="275">
        <v>40903</v>
      </c>
      <c r="B204" s="275" t="s">
        <v>19</v>
      </c>
      <c r="C204" s="275" t="s">
        <v>8459</v>
      </c>
      <c r="D204" s="268" t="s">
        <v>50</v>
      </c>
      <c r="E204" s="270">
        <v>1840.48</v>
      </c>
    </row>
    <row r="205" spans="1:5" ht="165.75" x14ac:dyDescent="0.2">
      <c r="A205" s="275">
        <v>40904</v>
      </c>
      <c r="B205" s="275" t="s">
        <v>19</v>
      </c>
      <c r="C205" s="275" t="s">
        <v>8460</v>
      </c>
      <c r="D205" s="268" t="s">
        <v>50</v>
      </c>
      <c r="E205" s="270">
        <v>2483.56</v>
      </c>
    </row>
    <row r="206" spans="1:5" ht="15" x14ac:dyDescent="0.2">
      <c r="A206" s="276">
        <v>5</v>
      </c>
      <c r="B206" s="275" t="s">
        <v>19</v>
      </c>
      <c r="C206" s="276" t="s">
        <v>86</v>
      </c>
      <c r="D206" s="268"/>
      <c r="E206" s="269"/>
    </row>
    <row r="207" spans="1:5" ht="15" x14ac:dyDescent="0.2">
      <c r="A207" s="276">
        <v>501</v>
      </c>
      <c r="B207" s="275" t="s">
        <v>19</v>
      </c>
      <c r="C207" s="276" t="s">
        <v>8461</v>
      </c>
      <c r="D207" s="268"/>
      <c r="E207" s="269"/>
    </row>
    <row r="208" spans="1:5" ht="63.75" x14ac:dyDescent="0.2">
      <c r="A208" s="275">
        <v>50112</v>
      </c>
      <c r="B208" s="275" t="s">
        <v>19</v>
      </c>
      <c r="C208" s="275" t="s">
        <v>8462</v>
      </c>
      <c r="D208" s="268" t="s">
        <v>54</v>
      </c>
      <c r="E208" s="269">
        <v>183</v>
      </c>
    </row>
    <row r="209" spans="1:5" ht="38.25" x14ac:dyDescent="0.2">
      <c r="A209" s="275">
        <v>50115</v>
      </c>
      <c r="B209" s="275" t="s">
        <v>19</v>
      </c>
      <c r="C209" s="275" t="s">
        <v>8463</v>
      </c>
      <c r="D209" s="268" t="s">
        <v>8271</v>
      </c>
      <c r="E209" s="269">
        <v>582.1</v>
      </c>
    </row>
    <row r="210" spans="1:5" ht="63.75" x14ac:dyDescent="0.2">
      <c r="A210" s="275">
        <v>50122</v>
      </c>
      <c r="B210" s="275" t="s">
        <v>19</v>
      </c>
      <c r="C210" s="275" t="s">
        <v>8464</v>
      </c>
      <c r="D210" s="268" t="s">
        <v>54</v>
      </c>
      <c r="E210" s="269">
        <v>347.51</v>
      </c>
    </row>
    <row r="211" spans="1:5" ht="15" x14ac:dyDescent="0.2">
      <c r="A211" s="276">
        <v>502</v>
      </c>
      <c r="B211" s="275" t="s">
        <v>19</v>
      </c>
      <c r="C211" s="276" t="s">
        <v>8465</v>
      </c>
      <c r="D211" s="268"/>
      <c r="E211" s="269"/>
    </row>
    <row r="212" spans="1:5" ht="51" x14ac:dyDescent="0.2">
      <c r="A212" s="275">
        <v>50205</v>
      </c>
      <c r="B212" s="275" t="s">
        <v>19</v>
      </c>
      <c r="C212" s="275" t="s">
        <v>8466</v>
      </c>
      <c r="D212" s="268" t="s">
        <v>54</v>
      </c>
      <c r="E212" s="269">
        <v>429.82</v>
      </c>
    </row>
    <row r="213" spans="1:5" ht="38.25" x14ac:dyDescent="0.2">
      <c r="A213" s="275">
        <v>50206</v>
      </c>
      <c r="B213" s="275" t="s">
        <v>19</v>
      </c>
      <c r="C213" s="275" t="s">
        <v>8467</v>
      </c>
      <c r="D213" s="268" t="s">
        <v>54</v>
      </c>
      <c r="E213" s="269">
        <v>457.98</v>
      </c>
    </row>
    <row r="214" spans="1:5" ht="63.75" x14ac:dyDescent="0.2">
      <c r="A214" s="275">
        <v>50208</v>
      </c>
      <c r="B214" s="275" t="s">
        <v>19</v>
      </c>
      <c r="C214" s="275" t="s">
        <v>8468</v>
      </c>
      <c r="D214" s="268" t="s">
        <v>54</v>
      </c>
      <c r="E214" s="269">
        <v>160.88999999999999</v>
      </c>
    </row>
    <row r="215" spans="1:5" ht="102" x14ac:dyDescent="0.2">
      <c r="A215" s="275">
        <v>50212</v>
      </c>
      <c r="B215" s="275" t="s">
        <v>19</v>
      </c>
      <c r="C215" s="275" t="s">
        <v>8469</v>
      </c>
      <c r="D215" s="268" t="s">
        <v>54</v>
      </c>
      <c r="E215" s="269">
        <v>144</v>
      </c>
    </row>
    <row r="216" spans="1:5" ht="102" x14ac:dyDescent="0.2">
      <c r="A216" s="275">
        <v>50213</v>
      </c>
      <c r="B216" s="275" t="s">
        <v>19</v>
      </c>
      <c r="C216" s="275" t="s">
        <v>8470</v>
      </c>
      <c r="D216" s="268" t="s">
        <v>121</v>
      </c>
      <c r="E216" s="269">
        <v>445.5</v>
      </c>
    </row>
    <row r="217" spans="1:5" ht="15" x14ac:dyDescent="0.2">
      <c r="A217" s="276">
        <v>503</v>
      </c>
      <c r="B217" s="275" t="s">
        <v>19</v>
      </c>
      <c r="C217" s="276" t="s">
        <v>8471</v>
      </c>
      <c r="D217" s="268"/>
      <c r="E217" s="269"/>
    </row>
    <row r="218" spans="1:5" ht="63.75" x14ac:dyDescent="0.2">
      <c r="A218" s="275">
        <v>50301</v>
      </c>
      <c r="B218" s="275" t="s">
        <v>19</v>
      </c>
      <c r="C218" s="275" t="s">
        <v>8472</v>
      </c>
      <c r="D218" s="268" t="s">
        <v>50</v>
      </c>
      <c r="E218" s="269">
        <v>42.16</v>
      </c>
    </row>
    <row r="219" spans="1:5" ht="51" x14ac:dyDescent="0.2">
      <c r="A219" s="275">
        <v>50303</v>
      </c>
      <c r="B219" s="275" t="s">
        <v>19</v>
      </c>
      <c r="C219" s="275" t="s">
        <v>8473</v>
      </c>
      <c r="D219" s="268" t="s">
        <v>50</v>
      </c>
      <c r="E219" s="269">
        <v>65.67</v>
      </c>
    </row>
    <row r="220" spans="1:5" ht="15" x14ac:dyDescent="0.2">
      <c r="A220" s="276">
        <v>505</v>
      </c>
      <c r="B220" s="275" t="s">
        <v>19</v>
      </c>
      <c r="C220" s="276" t="s">
        <v>8474</v>
      </c>
      <c r="D220" s="268"/>
      <c r="E220" s="269"/>
    </row>
    <row r="221" spans="1:5" ht="89.25" x14ac:dyDescent="0.2">
      <c r="A221" s="275">
        <v>50501</v>
      </c>
      <c r="B221" s="275" t="s">
        <v>19</v>
      </c>
      <c r="C221" s="275" t="s">
        <v>8475</v>
      </c>
      <c r="D221" s="268" t="s">
        <v>54</v>
      </c>
      <c r="E221" s="269">
        <v>142.94</v>
      </c>
    </row>
    <row r="222" spans="1:5" ht="89.25" x14ac:dyDescent="0.2">
      <c r="A222" s="275">
        <v>50502</v>
      </c>
      <c r="B222" s="275" t="s">
        <v>19</v>
      </c>
      <c r="C222" s="275" t="s">
        <v>8476</v>
      </c>
      <c r="D222" s="268" t="s">
        <v>54</v>
      </c>
      <c r="E222" s="269">
        <v>192.28</v>
      </c>
    </row>
    <row r="223" spans="1:5" ht="89.25" x14ac:dyDescent="0.2">
      <c r="A223" s="275">
        <v>50503</v>
      </c>
      <c r="B223" s="275" t="s">
        <v>19</v>
      </c>
      <c r="C223" s="275" t="s">
        <v>8477</v>
      </c>
      <c r="D223" s="268" t="s">
        <v>54</v>
      </c>
      <c r="E223" s="269">
        <v>97.28</v>
      </c>
    </row>
    <row r="224" spans="1:5" ht="45" x14ac:dyDescent="0.2">
      <c r="A224" s="276">
        <v>506</v>
      </c>
      <c r="B224" s="275" t="s">
        <v>19</v>
      </c>
      <c r="C224" s="276" t="s">
        <v>8478</v>
      </c>
      <c r="D224" s="268"/>
      <c r="E224" s="269"/>
    </row>
    <row r="225" spans="1:5" ht="89.25" x14ac:dyDescent="0.2">
      <c r="A225" s="275">
        <v>50601</v>
      </c>
      <c r="B225" s="275" t="s">
        <v>19</v>
      </c>
      <c r="C225" s="275" t="s">
        <v>8479</v>
      </c>
      <c r="D225" s="268" t="s">
        <v>54</v>
      </c>
      <c r="E225" s="269">
        <v>76.290000000000006</v>
      </c>
    </row>
    <row r="226" spans="1:5" ht="89.25" x14ac:dyDescent="0.2">
      <c r="A226" s="275">
        <v>50602</v>
      </c>
      <c r="B226" s="275" t="s">
        <v>19</v>
      </c>
      <c r="C226" s="275" t="s">
        <v>8480</v>
      </c>
      <c r="D226" s="268" t="s">
        <v>54</v>
      </c>
      <c r="E226" s="269">
        <v>90.95</v>
      </c>
    </row>
    <row r="227" spans="1:5" ht="89.25" x14ac:dyDescent="0.2">
      <c r="A227" s="275">
        <v>50603</v>
      </c>
      <c r="B227" s="275" t="s">
        <v>19</v>
      </c>
      <c r="C227" s="275" t="s">
        <v>8481</v>
      </c>
      <c r="D227" s="268" t="s">
        <v>54</v>
      </c>
      <c r="E227" s="269">
        <v>104.49</v>
      </c>
    </row>
    <row r="228" spans="1:5" ht="102" x14ac:dyDescent="0.2">
      <c r="A228" s="275">
        <v>50605</v>
      </c>
      <c r="B228" s="275" t="s">
        <v>19</v>
      </c>
      <c r="C228" s="275" t="s">
        <v>8482</v>
      </c>
      <c r="D228" s="268" t="s">
        <v>54</v>
      </c>
      <c r="E228" s="269">
        <v>65.97</v>
      </c>
    </row>
    <row r="229" spans="1:5" ht="89.25" x14ac:dyDescent="0.2">
      <c r="A229" s="275">
        <v>50606</v>
      </c>
      <c r="B229" s="275" t="s">
        <v>19</v>
      </c>
      <c r="C229" s="275" t="s">
        <v>8483</v>
      </c>
      <c r="D229" s="268" t="s">
        <v>54</v>
      </c>
      <c r="E229" s="269">
        <v>50.22</v>
      </c>
    </row>
    <row r="230" spans="1:5" ht="102" x14ac:dyDescent="0.2">
      <c r="A230" s="275">
        <v>50607</v>
      </c>
      <c r="B230" s="275" t="s">
        <v>19</v>
      </c>
      <c r="C230" s="275" t="s">
        <v>8484</v>
      </c>
      <c r="D230" s="268" t="s">
        <v>54</v>
      </c>
      <c r="E230" s="269">
        <v>131.32</v>
      </c>
    </row>
    <row r="231" spans="1:5" ht="102" x14ac:dyDescent="0.2">
      <c r="A231" s="275">
        <v>50608</v>
      </c>
      <c r="B231" s="275" t="s">
        <v>19</v>
      </c>
      <c r="C231" s="275" t="s">
        <v>8485</v>
      </c>
      <c r="D231" s="268" t="s">
        <v>54</v>
      </c>
      <c r="E231" s="269">
        <v>99.82</v>
      </c>
    </row>
    <row r="232" spans="1:5" ht="15" x14ac:dyDescent="0.2">
      <c r="A232" s="276">
        <v>6</v>
      </c>
      <c r="B232" s="275" t="s">
        <v>19</v>
      </c>
      <c r="C232" s="276" t="s">
        <v>114</v>
      </c>
      <c r="D232" s="268"/>
      <c r="E232" s="269"/>
    </row>
    <row r="233" spans="1:5" ht="15" x14ac:dyDescent="0.2">
      <c r="A233" s="276">
        <v>601</v>
      </c>
      <c r="B233" s="275" t="s">
        <v>19</v>
      </c>
      <c r="C233" s="276" t="s">
        <v>8486</v>
      </c>
      <c r="D233" s="268"/>
      <c r="E233" s="269"/>
    </row>
    <row r="234" spans="1:5" ht="51" x14ac:dyDescent="0.2">
      <c r="A234" s="275">
        <v>60101</v>
      </c>
      <c r="B234" s="275" t="s">
        <v>19</v>
      </c>
      <c r="C234" s="275" t="s">
        <v>8487</v>
      </c>
      <c r="D234" s="268" t="s">
        <v>121</v>
      </c>
      <c r="E234" s="269">
        <v>368.7</v>
      </c>
    </row>
    <row r="235" spans="1:5" ht="51" x14ac:dyDescent="0.2">
      <c r="A235" s="275">
        <v>60102</v>
      </c>
      <c r="B235" s="275" t="s">
        <v>19</v>
      </c>
      <c r="C235" s="275" t="s">
        <v>8488</v>
      </c>
      <c r="D235" s="268" t="s">
        <v>121</v>
      </c>
      <c r="E235" s="269">
        <v>368.7</v>
      </c>
    </row>
    <row r="236" spans="1:5" ht="51" x14ac:dyDescent="0.2">
      <c r="A236" s="275">
        <v>60103</v>
      </c>
      <c r="B236" s="275" t="s">
        <v>19</v>
      </c>
      <c r="C236" s="275" t="s">
        <v>8489</v>
      </c>
      <c r="D236" s="268" t="s">
        <v>121</v>
      </c>
      <c r="E236" s="269">
        <v>368.7</v>
      </c>
    </row>
    <row r="237" spans="1:5" ht="38.25" x14ac:dyDescent="0.2">
      <c r="A237" s="275">
        <v>60107</v>
      </c>
      <c r="B237" s="275" t="s">
        <v>19</v>
      </c>
      <c r="C237" s="275" t="s">
        <v>8490</v>
      </c>
      <c r="D237" s="268" t="s">
        <v>50</v>
      </c>
      <c r="E237" s="269">
        <v>24.45</v>
      </c>
    </row>
    <row r="238" spans="1:5" ht="51" x14ac:dyDescent="0.2">
      <c r="A238" s="275">
        <v>60108</v>
      </c>
      <c r="B238" s="275" t="s">
        <v>19</v>
      </c>
      <c r="C238" s="275" t="s">
        <v>8491</v>
      </c>
      <c r="D238" s="268" t="s">
        <v>121</v>
      </c>
      <c r="E238" s="269">
        <v>395.88</v>
      </c>
    </row>
    <row r="239" spans="1:5" ht="38.25" x14ac:dyDescent="0.2">
      <c r="A239" s="275">
        <v>60110</v>
      </c>
      <c r="B239" s="275" t="s">
        <v>19</v>
      </c>
      <c r="C239" s="275" t="s">
        <v>8492</v>
      </c>
      <c r="D239" s="268" t="s">
        <v>50</v>
      </c>
      <c r="E239" s="269">
        <v>83.82</v>
      </c>
    </row>
    <row r="240" spans="1:5" ht="38.25" x14ac:dyDescent="0.2">
      <c r="A240" s="275">
        <v>60112</v>
      </c>
      <c r="B240" s="275" t="s">
        <v>19</v>
      </c>
      <c r="C240" s="275" t="s">
        <v>8493</v>
      </c>
      <c r="D240" s="268" t="s">
        <v>50</v>
      </c>
      <c r="E240" s="269">
        <v>62.59</v>
      </c>
    </row>
    <row r="241" spans="1:5" ht="38.25" x14ac:dyDescent="0.2">
      <c r="A241" s="275">
        <v>60113</v>
      </c>
      <c r="B241" s="275" t="s">
        <v>19</v>
      </c>
      <c r="C241" s="275" t="s">
        <v>8494</v>
      </c>
      <c r="D241" s="268" t="s">
        <v>50</v>
      </c>
      <c r="E241" s="269">
        <v>37.89</v>
      </c>
    </row>
    <row r="242" spans="1:5" ht="15" x14ac:dyDescent="0.2">
      <c r="A242" s="276">
        <v>611</v>
      </c>
      <c r="B242" s="275" t="s">
        <v>19</v>
      </c>
      <c r="C242" s="276" t="s">
        <v>8495</v>
      </c>
      <c r="D242" s="268"/>
      <c r="E242" s="269"/>
    </row>
    <row r="243" spans="1:5" ht="38.25" x14ac:dyDescent="0.2">
      <c r="A243" s="275">
        <v>61101</v>
      </c>
      <c r="B243" s="275" t="s">
        <v>19</v>
      </c>
      <c r="C243" s="275" t="s">
        <v>8496</v>
      </c>
      <c r="D243" s="268" t="s">
        <v>121</v>
      </c>
      <c r="E243" s="269">
        <v>10.8</v>
      </c>
    </row>
    <row r="244" spans="1:5" ht="38.25" x14ac:dyDescent="0.2">
      <c r="A244" s="275">
        <v>61102</v>
      </c>
      <c r="B244" s="275" t="s">
        <v>19</v>
      </c>
      <c r="C244" s="275" t="s">
        <v>8497</v>
      </c>
      <c r="D244" s="268" t="s">
        <v>121</v>
      </c>
      <c r="E244" s="269">
        <v>139.83000000000001</v>
      </c>
    </row>
    <row r="245" spans="1:5" ht="38.25" x14ac:dyDescent="0.2">
      <c r="A245" s="275">
        <v>61103</v>
      </c>
      <c r="B245" s="275" t="s">
        <v>19</v>
      </c>
      <c r="C245" s="275" t="s">
        <v>8498</v>
      </c>
      <c r="D245" s="268" t="s">
        <v>121</v>
      </c>
      <c r="E245" s="269">
        <v>327.74</v>
      </c>
    </row>
    <row r="246" spans="1:5" ht="25.5" x14ac:dyDescent="0.2">
      <c r="A246" s="275">
        <v>61104</v>
      </c>
      <c r="B246" s="275" t="s">
        <v>19</v>
      </c>
      <c r="C246" s="275" t="s">
        <v>8499</v>
      </c>
      <c r="D246" s="268" t="s">
        <v>121</v>
      </c>
      <c r="E246" s="269">
        <v>92.61</v>
      </c>
    </row>
    <row r="247" spans="1:5" ht="38.25" x14ac:dyDescent="0.2">
      <c r="A247" s="275">
        <v>61106</v>
      </c>
      <c r="B247" s="275" t="s">
        <v>19</v>
      </c>
      <c r="C247" s="275" t="s">
        <v>8500</v>
      </c>
      <c r="D247" s="268" t="s">
        <v>121</v>
      </c>
      <c r="E247" s="269">
        <v>147.41</v>
      </c>
    </row>
    <row r="248" spans="1:5" ht="38.25" x14ac:dyDescent="0.2">
      <c r="A248" s="275">
        <v>61107</v>
      </c>
      <c r="B248" s="275" t="s">
        <v>19</v>
      </c>
      <c r="C248" s="275" t="s">
        <v>8501</v>
      </c>
      <c r="D248" s="268" t="s">
        <v>121</v>
      </c>
      <c r="E248" s="269">
        <v>79.59</v>
      </c>
    </row>
    <row r="249" spans="1:5" ht="38.25" x14ac:dyDescent="0.2">
      <c r="A249" s="275">
        <v>61108</v>
      </c>
      <c r="B249" s="275" t="s">
        <v>19</v>
      </c>
      <c r="C249" s="275" t="s">
        <v>8502</v>
      </c>
      <c r="D249" s="268" t="s">
        <v>121</v>
      </c>
      <c r="E249" s="269">
        <v>130.21</v>
      </c>
    </row>
    <row r="250" spans="1:5" ht="38.25" x14ac:dyDescent="0.2">
      <c r="A250" s="275">
        <v>61112</v>
      </c>
      <c r="B250" s="275" t="s">
        <v>19</v>
      </c>
      <c r="C250" s="275" t="s">
        <v>8503</v>
      </c>
      <c r="D250" s="268" t="s">
        <v>121</v>
      </c>
      <c r="E250" s="269">
        <v>68.16</v>
      </c>
    </row>
    <row r="251" spans="1:5" ht="105" x14ac:dyDescent="0.2">
      <c r="A251" s="276">
        <v>613</v>
      </c>
      <c r="B251" s="275" t="s">
        <v>19</v>
      </c>
      <c r="C251" s="276" t="s">
        <v>8504</v>
      </c>
      <c r="D251" s="268"/>
      <c r="E251" s="269"/>
    </row>
    <row r="252" spans="1:5" ht="102" x14ac:dyDescent="0.2">
      <c r="A252" s="275">
        <v>61301</v>
      </c>
      <c r="B252" s="275" t="s">
        <v>19</v>
      </c>
      <c r="C252" s="275" t="s">
        <v>8505</v>
      </c>
      <c r="D252" s="268" t="s">
        <v>121</v>
      </c>
      <c r="E252" s="270">
        <v>1012.74</v>
      </c>
    </row>
    <row r="253" spans="1:5" ht="102" x14ac:dyDescent="0.2">
      <c r="A253" s="275">
        <v>61302</v>
      </c>
      <c r="B253" s="275" t="s">
        <v>19</v>
      </c>
      <c r="C253" s="275" t="s">
        <v>8506</v>
      </c>
      <c r="D253" s="268" t="s">
        <v>121</v>
      </c>
      <c r="E253" s="270">
        <v>1020.03</v>
      </c>
    </row>
    <row r="254" spans="1:5" ht="102" x14ac:dyDescent="0.2">
      <c r="A254" s="275">
        <v>61303</v>
      </c>
      <c r="B254" s="275" t="s">
        <v>19</v>
      </c>
      <c r="C254" s="275" t="s">
        <v>8507</v>
      </c>
      <c r="D254" s="268" t="s">
        <v>121</v>
      </c>
      <c r="E254" s="270">
        <v>1027.32</v>
      </c>
    </row>
    <row r="255" spans="1:5" ht="102" x14ac:dyDescent="0.2">
      <c r="A255" s="275">
        <v>61304</v>
      </c>
      <c r="B255" s="275" t="s">
        <v>19</v>
      </c>
      <c r="C255" s="275" t="s">
        <v>8508</v>
      </c>
      <c r="D255" s="268" t="s">
        <v>121</v>
      </c>
      <c r="E255" s="270">
        <v>1067.49</v>
      </c>
    </row>
    <row r="256" spans="1:5" ht="90" x14ac:dyDescent="0.2">
      <c r="A256" s="276">
        <v>614</v>
      </c>
      <c r="B256" s="275" t="s">
        <v>19</v>
      </c>
      <c r="C256" s="276" t="s">
        <v>8509</v>
      </c>
      <c r="D256" s="268"/>
      <c r="E256" s="269"/>
    </row>
    <row r="257" spans="1:5" ht="114.75" x14ac:dyDescent="0.2">
      <c r="A257" s="275">
        <v>61401</v>
      </c>
      <c r="B257" s="275" t="s">
        <v>19</v>
      </c>
      <c r="C257" s="275" t="s">
        <v>8510</v>
      </c>
      <c r="D257" s="268" t="s">
        <v>121</v>
      </c>
      <c r="E257" s="270">
        <v>1073.5</v>
      </c>
    </row>
    <row r="258" spans="1:5" ht="114.75" x14ac:dyDescent="0.2">
      <c r="A258" s="275">
        <v>61402</v>
      </c>
      <c r="B258" s="275" t="s">
        <v>19</v>
      </c>
      <c r="C258" s="275" t="s">
        <v>8511</v>
      </c>
      <c r="D258" s="268" t="s">
        <v>121</v>
      </c>
      <c r="E258" s="270">
        <v>1073.5</v>
      </c>
    </row>
    <row r="259" spans="1:5" ht="114.75" x14ac:dyDescent="0.2">
      <c r="A259" s="275">
        <v>61403</v>
      </c>
      <c r="B259" s="275" t="s">
        <v>19</v>
      </c>
      <c r="C259" s="275" t="s">
        <v>8512</v>
      </c>
      <c r="D259" s="268" t="s">
        <v>121</v>
      </c>
      <c r="E259" s="270">
        <v>1073.5</v>
      </c>
    </row>
    <row r="260" spans="1:5" ht="114.75" x14ac:dyDescent="0.2">
      <c r="A260" s="275">
        <v>61404</v>
      </c>
      <c r="B260" s="275" t="s">
        <v>19</v>
      </c>
      <c r="C260" s="275" t="s">
        <v>8513</v>
      </c>
      <c r="D260" s="268" t="s">
        <v>121</v>
      </c>
      <c r="E260" s="270">
        <v>1073.5</v>
      </c>
    </row>
    <row r="261" spans="1:5" ht="60" x14ac:dyDescent="0.2">
      <c r="A261" s="276">
        <v>617</v>
      </c>
      <c r="B261" s="275" t="s">
        <v>19</v>
      </c>
      <c r="C261" s="276" t="s">
        <v>8514</v>
      </c>
      <c r="D261" s="268"/>
      <c r="E261" s="269"/>
    </row>
    <row r="262" spans="1:5" ht="63.75" x14ac:dyDescent="0.2">
      <c r="A262" s="275">
        <v>61701</v>
      </c>
      <c r="B262" s="275" t="s">
        <v>19</v>
      </c>
      <c r="C262" s="275" t="s">
        <v>8515</v>
      </c>
      <c r="D262" s="268" t="s">
        <v>121</v>
      </c>
      <c r="E262" s="269">
        <v>965.39</v>
      </c>
    </row>
    <row r="263" spans="1:5" ht="63.75" x14ac:dyDescent="0.2">
      <c r="A263" s="275">
        <v>61702</v>
      </c>
      <c r="B263" s="275" t="s">
        <v>19</v>
      </c>
      <c r="C263" s="275" t="s">
        <v>8516</v>
      </c>
      <c r="D263" s="268" t="s">
        <v>121</v>
      </c>
      <c r="E263" s="270">
        <v>1020.14</v>
      </c>
    </row>
    <row r="264" spans="1:5" ht="63.75" x14ac:dyDescent="0.2">
      <c r="A264" s="275">
        <v>61703</v>
      </c>
      <c r="B264" s="275" t="s">
        <v>19</v>
      </c>
      <c r="C264" s="275" t="s">
        <v>8517</v>
      </c>
      <c r="D264" s="268" t="s">
        <v>121</v>
      </c>
      <c r="E264" s="270">
        <v>1100.6400000000001</v>
      </c>
    </row>
    <row r="265" spans="1:5" ht="120" x14ac:dyDescent="0.2">
      <c r="A265" s="276">
        <v>619</v>
      </c>
      <c r="B265" s="275" t="s">
        <v>19</v>
      </c>
      <c r="C265" s="276" t="s">
        <v>8518</v>
      </c>
      <c r="D265" s="268"/>
      <c r="E265" s="269"/>
    </row>
    <row r="266" spans="1:5" ht="114.75" x14ac:dyDescent="0.2">
      <c r="A266" s="275">
        <v>61901</v>
      </c>
      <c r="B266" s="275" t="s">
        <v>19</v>
      </c>
      <c r="C266" s="275" t="s">
        <v>8519</v>
      </c>
      <c r="D266" s="268" t="s">
        <v>121</v>
      </c>
      <c r="E266" s="270">
        <v>1195.3599999999999</v>
      </c>
    </row>
    <row r="267" spans="1:5" ht="114.75" x14ac:dyDescent="0.2">
      <c r="A267" s="275">
        <v>61902</v>
      </c>
      <c r="B267" s="275" t="s">
        <v>19</v>
      </c>
      <c r="C267" s="275" t="s">
        <v>8520</v>
      </c>
      <c r="D267" s="268" t="s">
        <v>121</v>
      </c>
      <c r="E267" s="270">
        <v>1202.6500000000001</v>
      </c>
    </row>
    <row r="268" spans="1:5" ht="114.75" x14ac:dyDescent="0.2">
      <c r="A268" s="275">
        <v>61903</v>
      </c>
      <c r="B268" s="275" t="s">
        <v>19</v>
      </c>
      <c r="C268" s="275" t="s">
        <v>8521</v>
      </c>
      <c r="D268" s="268" t="s">
        <v>121</v>
      </c>
      <c r="E268" s="270">
        <v>1254.94</v>
      </c>
    </row>
    <row r="269" spans="1:5" ht="15" x14ac:dyDescent="0.2">
      <c r="A269" s="276">
        <v>622</v>
      </c>
      <c r="B269" s="275" t="s">
        <v>19</v>
      </c>
      <c r="C269" s="276" t="s">
        <v>8522</v>
      </c>
      <c r="D269" s="268"/>
      <c r="E269" s="269"/>
    </row>
    <row r="270" spans="1:5" ht="38.25" x14ac:dyDescent="0.2">
      <c r="A270" s="275">
        <v>62201</v>
      </c>
      <c r="B270" s="275" t="s">
        <v>19</v>
      </c>
      <c r="C270" s="275" t="s">
        <v>8523</v>
      </c>
      <c r="D270" s="268" t="s">
        <v>121</v>
      </c>
      <c r="E270" s="269">
        <v>107.81</v>
      </c>
    </row>
    <row r="271" spans="1:5" ht="51" x14ac:dyDescent="0.2">
      <c r="A271" s="275">
        <v>62202</v>
      </c>
      <c r="B271" s="275" t="s">
        <v>19</v>
      </c>
      <c r="C271" s="275" t="s">
        <v>8524</v>
      </c>
      <c r="D271" s="268" t="s">
        <v>121</v>
      </c>
      <c r="E271" s="269">
        <v>107.81</v>
      </c>
    </row>
    <row r="272" spans="1:5" ht="38.25" x14ac:dyDescent="0.2">
      <c r="A272" s="275">
        <v>62203</v>
      </c>
      <c r="B272" s="275" t="s">
        <v>19</v>
      </c>
      <c r="C272" s="275" t="s">
        <v>8525</v>
      </c>
      <c r="D272" s="268" t="s">
        <v>121</v>
      </c>
      <c r="E272" s="269">
        <v>115.39</v>
      </c>
    </row>
    <row r="273" spans="1:5" ht="38.25" x14ac:dyDescent="0.2">
      <c r="A273" s="275">
        <v>62204</v>
      </c>
      <c r="B273" s="275" t="s">
        <v>19</v>
      </c>
      <c r="C273" s="275" t="s">
        <v>8526</v>
      </c>
      <c r="D273" s="268" t="s">
        <v>121</v>
      </c>
      <c r="E273" s="269">
        <v>90.54</v>
      </c>
    </row>
    <row r="274" spans="1:5" ht="25.5" x14ac:dyDescent="0.2">
      <c r="A274" s="275">
        <v>62205</v>
      </c>
      <c r="B274" s="275" t="s">
        <v>19</v>
      </c>
      <c r="C274" s="275" t="s">
        <v>8527</v>
      </c>
      <c r="D274" s="268" t="s">
        <v>121</v>
      </c>
      <c r="E274" s="269">
        <v>76.680000000000007</v>
      </c>
    </row>
    <row r="275" spans="1:5" ht="25.5" x14ac:dyDescent="0.2">
      <c r="A275" s="275">
        <v>62206</v>
      </c>
      <c r="B275" s="275" t="s">
        <v>19</v>
      </c>
      <c r="C275" s="275" t="s">
        <v>8528</v>
      </c>
      <c r="D275" s="268" t="s">
        <v>121</v>
      </c>
      <c r="E275" s="269">
        <v>10.16</v>
      </c>
    </row>
    <row r="276" spans="1:5" ht="51" x14ac:dyDescent="0.2">
      <c r="A276" s="275">
        <v>62207</v>
      </c>
      <c r="B276" s="275" t="s">
        <v>19</v>
      </c>
      <c r="C276" s="275" t="s">
        <v>8529</v>
      </c>
      <c r="D276" s="268" t="s">
        <v>121</v>
      </c>
      <c r="E276" s="269">
        <v>61.58</v>
      </c>
    </row>
    <row r="277" spans="1:5" ht="25.5" x14ac:dyDescent="0.2">
      <c r="A277" s="275">
        <v>62208</v>
      </c>
      <c r="B277" s="275" t="s">
        <v>19</v>
      </c>
      <c r="C277" s="275" t="s">
        <v>8530</v>
      </c>
      <c r="D277" s="268" t="s">
        <v>121</v>
      </c>
      <c r="E277" s="269">
        <v>82.56</v>
      </c>
    </row>
    <row r="278" spans="1:5" ht="25.5" x14ac:dyDescent="0.2">
      <c r="A278" s="275">
        <v>62211</v>
      </c>
      <c r="B278" s="275" t="s">
        <v>19</v>
      </c>
      <c r="C278" s="275" t="s">
        <v>8531</v>
      </c>
      <c r="D278" s="268" t="s">
        <v>50</v>
      </c>
      <c r="E278" s="269">
        <v>3.48</v>
      </c>
    </row>
    <row r="279" spans="1:5" ht="63.75" x14ac:dyDescent="0.2">
      <c r="A279" s="275">
        <v>62212</v>
      </c>
      <c r="B279" s="275" t="s">
        <v>19</v>
      </c>
      <c r="C279" s="275" t="s">
        <v>8532</v>
      </c>
      <c r="D279" s="268" t="s">
        <v>50</v>
      </c>
      <c r="E279" s="269">
        <v>17.02</v>
      </c>
    </row>
    <row r="280" spans="1:5" ht="90" x14ac:dyDescent="0.2">
      <c r="A280" s="276">
        <v>623</v>
      </c>
      <c r="B280" s="275" t="s">
        <v>19</v>
      </c>
      <c r="C280" s="276" t="s">
        <v>8533</v>
      </c>
      <c r="D280" s="268"/>
      <c r="E280" s="269"/>
    </row>
    <row r="281" spans="1:5" ht="102" x14ac:dyDescent="0.2">
      <c r="A281" s="275">
        <v>62301</v>
      </c>
      <c r="B281" s="275" t="s">
        <v>19</v>
      </c>
      <c r="C281" s="275" t="s">
        <v>8534</v>
      </c>
      <c r="D281" s="268" t="s">
        <v>121</v>
      </c>
      <c r="E281" s="269">
        <v>853.42</v>
      </c>
    </row>
    <row r="282" spans="1:5" ht="102" x14ac:dyDescent="0.2">
      <c r="A282" s="275">
        <v>62302</v>
      </c>
      <c r="B282" s="275" t="s">
        <v>19</v>
      </c>
      <c r="C282" s="275" t="s">
        <v>8535</v>
      </c>
      <c r="D282" s="268" t="s">
        <v>121</v>
      </c>
      <c r="E282" s="269">
        <v>860.09</v>
      </c>
    </row>
    <row r="283" spans="1:5" ht="105" x14ac:dyDescent="0.2">
      <c r="A283" s="276">
        <v>625</v>
      </c>
      <c r="B283" s="275" t="s">
        <v>19</v>
      </c>
      <c r="C283" s="276" t="s">
        <v>8536</v>
      </c>
      <c r="D283" s="268"/>
      <c r="E283" s="269"/>
    </row>
    <row r="284" spans="1:5" ht="102" x14ac:dyDescent="0.2">
      <c r="A284" s="275">
        <v>62501</v>
      </c>
      <c r="B284" s="275" t="s">
        <v>19</v>
      </c>
      <c r="C284" s="275" t="s">
        <v>8537</v>
      </c>
      <c r="D284" s="268" t="s">
        <v>121</v>
      </c>
      <c r="E284" s="270">
        <v>1577.81</v>
      </c>
    </row>
    <row r="285" spans="1:5" ht="102" x14ac:dyDescent="0.2">
      <c r="A285" s="275">
        <v>62502</v>
      </c>
      <c r="B285" s="275" t="s">
        <v>19</v>
      </c>
      <c r="C285" s="275" t="s">
        <v>8538</v>
      </c>
      <c r="D285" s="268" t="s">
        <v>121</v>
      </c>
      <c r="E285" s="270">
        <v>1649.1</v>
      </c>
    </row>
    <row r="286" spans="1:5" ht="102" x14ac:dyDescent="0.2">
      <c r="A286" s="275">
        <v>62503</v>
      </c>
      <c r="B286" s="275" t="s">
        <v>19</v>
      </c>
      <c r="C286" s="275" t="s">
        <v>8539</v>
      </c>
      <c r="D286" s="268" t="s">
        <v>121</v>
      </c>
      <c r="E286" s="270">
        <v>1711.39</v>
      </c>
    </row>
    <row r="287" spans="1:5" ht="102" x14ac:dyDescent="0.2">
      <c r="A287" s="275">
        <v>62504</v>
      </c>
      <c r="B287" s="275" t="s">
        <v>19</v>
      </c>
      <c r="C287" s="275" t="s">
        <v>8540</v>
      </c>
      <c r="D287" s="268" t="s">
        <v>121</v>
      </c>
      <c r="E287" s="270">
        <v>1846.32</v>
      </c>
    </row>
    <row r="288" spans="1:5" ht="102" x14ac:dyDescent="0.2">
      <c r="A288" s="275">
        <v>62505</v>
      </c>
      <c r="B288" s="275" t="s">
        <v>19</v>
      </c>
      <c r="C288" s="275" t="s">
        <v>8541</v>
      </c>
      <c r="D288" s="268" t="s">
        <v>121</v>
      </c>
      <c r="E288" s="270">
        <v>3071.65</v>
      </c>
    </row>
    <row r="289" spans="1:5" ht="15" x14ac:dyDescent="0.2">
      <c r="A289" s="276">
        <v>7</v>
      </c>
      <c r="B289" s="275" t="s">
        <v>19</v>
      </c>
      <c r="C289" s="276" t="s">
        <v>126</v>
      </c>
      <c r="D289" s="268"/>
      <c r="E289" s="269"/>
    </row>
    <row r="290" spans="1:5" ht="15" x14ac:dyDescent="0.2">
      <c r="A290" s="276">
        <v>711</v>
      </c>
      <c r="B290" s="275" t="s">
        <v>19</v>
      </c>
      <c r="C290" s="276" t="s">
        <v>8542</v>
      </c>
      <c r="D290" s="268"/>
      <c r="E290" s="269"/>
    </row>
    <row r="291" spans="1:5" ht="63.75" x14ac:dyDescent="0.2">
      <c r="A291" s="275">
        <v>71101</v>
      </c>
      <c r="B291" s="275" t="s">
        <v>19</v>
      </c>
      <c r="C291" s="275" t="s">
        <v>8543</v>
      </c>
      <c r="D291" s="268" t="s">
        <v>54</v>
      </c>
      <c r="E291" s="269">
        <v>698.87</v>
      </c>
    </row>
    <row r="292" spans="1:5" ht="51" x14ac:dyDescent="0.2">
      <c r="A292" s="275">
        <v>71103</v>
      </c>
      <c r="B292" s="275" t="s">
        <v>19</v>
      </c>
      <c r="C292" s="275" t="s">
        <v>8544</v>
      </c>
      <c r="D292" s="268" t="s">
        <v>54</v>
      </c>
      <c r="E292" s="269">
        <v>131.46</v>
      </c>
    </row>
    <row r="293" spans="1:5" ht="25.5" x14ac:dyDescent="0.2">
      <c r="A293" s="275">
        <v>71104</v>
      </c>
      <c r="B293" s="275" t="s">
        <v>19</v>
      </c>
      <c r="C293" s="275" t="s">
        <v>8545</v>
      </c>
      <c r="D293" s="268" t="s">
        <v>54</v>
      </c>
      <c r="E293" s="269">
        <v>628.67999999999995</v>
      </c>
    </row>
    <row r="294" spans="1:5" ht="25.5" x14ac:dyDescent="0.2">
      <c r="A294" s="275">
        <v>71105</v>
      </c>
      <c r="B294" s="275" t="s">
        <v>19</v>
      </c>
      <c r="C294" s="275" t="s">
        <v>8546</v>
      </c>
      <c r="D294" s="268" t="s">
        <v>54</v>
      </c>
      <c r="E294" s="269">
        <v>393.8</v>
      </c>
    </row>
    <row r="295" spans="1:5" ht="25.5" x14ac:dyDescent="0.2">
      <c r="A295" s="275">
        <v>71106</v>
      </c>
      <c r="B295" s="275" t="s">
        <v>19</v>
      </c>
      <c r="C295" s="275" t="s">
        <v>8547</v>
      </c>
      <c r="D295" s="268" t="s">
        <v>54</v>
      </c>
      <c r="E295" s="269">
        <v>762.95</v>
      </c>
    </row>
    <row r="296" spans="1:5" ht="25.5" x14ac:dyDescent="0.2">
      <c r="A296" s="275">
        <v>71107</v>
      </c>
      <c r="B296" s="275" t="s">
        <v>19</v>
      </c>
      <c r="C296" s="275" t="s">
        <v>8548</v>
      </c>
      <c r="D296" s="268" t="s">
        <v>54</v>
      </c>
      <c r="E296" s="269">
        <v>849.57</v>
      </c>
    </row>
    <row r="297" spans="1:5" ht="15" x14ac:dyDescent="0.2">
      <c r="A297" s="276">
        <v>717</v>
      </c>
      <c r="B297" s="275" t="s">
        <v>19</v>
      </c>
      <c r="C297" s="276" t="s">
        <v>8549</v>
      </c>
      <c r="D297" s="268"/>
      <c r="E297" s="269"/>
    </row>
    <row r="298" spans="1:5" ht="51" x14ac:dyDescent="0.2">
      <c r="A298" s="275">
        <v>71701</v>
      </c>
      <c r="B298" s="275" t="s">
        <v>19</v>
      </c>
      <c r="C298" s="275" t="s">
        <v>8550</v>
      </c>
      <c r="D298" s="268" t="s">
        <v>54</v>
      </c>
      <c r="E298" s="269">
        <v>573.64</v>
      </c>
    </row>
    <row r="299" spans="1:5" ht="51" x14ac:dyDescent="0.2">
      <c r="A299" s="275">
        <v>71702</v>
      </c>
      <c r="B299" s="275" t="s">
        <v>19</v>
      </c>
      <c r="C299" s="275" t="s">
        <v>8551</v>
      </c>
      <c r="D299" s="268" t="s">
        <v>54</v>
      </c>
      <c r="E299" s="269">
        <v>700.8</v>
      </c>
    </row>
    <row r="300" spans="1:5" ht="63.75" x14ac:dyDescent="0.2">
      <c r="A300" s="275">
        <v>71703</v>
      </c>
      <c r="B300" s="275" t="s">
        <v>19</v>
      </c>
      <c r="C300" s="275" t="s">
        <v>8552</v>
      </c>
      <c r="D300" s="268" t="s">
        <v>54</v>
      </c>
      <c r="E300" s="269">
        <v>542.80999999999995</v>
      </c>
    </row>
    <row r="301" spans="1:5" ht="51" x14ac:dyDescent="0.2">
      <c r="A301" s="275">
        <v>71704</v>
      </c>
      <c r="B301" s="275" t="s">
        <v>19</v>
      </c>
      <c r="C301" s="275" t="s">
        <v>8553</v>
      </c>
      <c r="D301" s="268" t="s">
        <v>54</v>
      </c>
      <c r="E301" s="269">
        <v>908.85</v>
      </c>
    </row>
    <row r="302" spans="1:5" ht="38.25" x14ac:dyDescent="0.2">
      <c r="A302" s="275">
        <v>71706</v>
      </c>
      <c r="B302" s="275" t="s">
        <v>19</v>
      </c>
      <c r="C302" s="275" t="s">
        <v>8554</v>
      </c>
      <c r="D302" s="268" t="s">
        <v>54</v>
      </c>
      <c r="E302" s="269">
        <v>323.16000000000003</v>
      </c>
    </row>
    <row r="303" spans="1:5" ht="15" x14ac:dyDescent="0.2">
      <c r="A303" s="276">
        <v>718</v>
      </c>
      <c r="B303" s="275" t="s">
        <v>19</v>
      </c>
      <c r="C303" s="276" t="s">
        <v>8522</v>
      </c>
      <c r="D303" s="268"/>
      <c r="E303" s="269"/>
    </row>
    <row r="304" spans="1:5" ht="25.5" x14ac:dyDescent="0.2">
      <c r="A304" s="275">
        <v>71801</v>
      </c>
      <c r="B304" s="275" t="s">
        <v>19</v>
      </c>
      <c r="C304" s="275" t="s">
        <v>8555</v>
      </c>
      <c r="D304" s="268" t="s">
        <v>54</v>
      </c>
      <c r="E304" s="269">
        <v>29.52</v>
      </c>
    </row>
    <row r="305" spans="1:5" ht="15" x14ac:dyDescent="0.2">
      <c r="A305" s="276">
        <v>8</v>
      </c>
      <c r="B305" s="275" t="s">
        <v>19</v>
      </c>
      <c r="C305" s="276" t="s">
        <v>145</v>
      </c>
      <c r="D305" s="268"/>
      <c r="E305" s="269"/>
    </row>
    <row r="306" spans="1:5" ht="15" x14ac:dyDescent="0.2">
      <c r="A306" s="276">
        <v>801</v>
      </c>
      <c r="B306" s="275" t="s">
        <v>19</v>
      </c>
      <c r="C306" s="276" t="s">
        <v>8556</v>
      </c>
      <c r="D306" s="268"/>
      <c r="E306" s="269"/>
    </row>
    <row r="307" spans="1:5" ht="25.5" x14ac:dyDescent="0.2">
      <c r="A307" s="275">
        <v>80102</v>
      </c>
      <c r="B307" s="275" t="s">
        <v>19</v>
      </c>
      <c r="C307" s="275" t="s">
        <v>8557</v>
      </c>
      <c r="D307" s="268" t="s">
        <v>54</v>
      </c>
      <c r="E307" s="269">
        <v>396.67</v>
      </c>
    </row>
    <row r="308" spans="1:5" ht="25.5" x14ac:dyDescent="0.2">
      <c r="A308" s="275">
        <v>80103</v>
      </c>
      <c r="B308" s="275" t="s">
        <v>19</v>
      </c>
      <c r="C308" s="275" t="s">
        <v>8558</v>
      </c>
      <c r="D308" s="268" t="s">
        <v>54</v>
      </c>
      <c r="E308" s="269">
        <v>497.83</v>
      </c>
    </row>
    <row r="309" spans="1:5" x14ac:dyDescent="0.2">
      <c r="A309" s="275">
        <v>80107</v>
      </c>
      <c r="B309" s="275" t="s">
        <v>19</v>
      </c>
      <c r="C309" s="275" t="s">
        <v>8559</v>
      </c>
      <c r="D309" s="268" t="s">
        <v>54</v>
      </c>
      <c r="E309" s="270">
        <v>1395.83</v>
      </c>
    </row>
    <row r="310" spans="1:5" ht="15" x14ac:dyDescent="0.2">
      <c r="A310" s="276">
        <v>802</v>
      </c>
      <c r="B310" s="275" t="s">
        <v>19</v>
      </c>
      <c r="C310" s="276" t="s">
        <v>8560</v>
      </c>
      <c r="D310" s="268"/>
      <c r="E310" s="269"/>
    </row>
    <row r="311" spans="1:5" ht="51" x14ac:dyDescent="0.2">
      <c r="A311" s="275">
        <v>80201</v>
      </c>
      <c r="B311" s="275" t="s">
        <v>19</v>
      </c>
      <c r="C311" s="275" t="s">
        <v>8561</v>
      </c>
      <c r="D311" s="268" t="s">
        <v>54</v>
      </c>
      <c r="E311" s="269">
        <v>718.81</v>
      </c>
    </row>
    <row r="312" spans="1:5" ht="63.75" x14ac:dyDescent="0.2">
      <c r="A312" s="275">
        <v>80202</v>
      </c>
      <c r="B312" s="275" t="s">
        <v>19</v>
      </c>
      <c r="C312" s="275" t="s">
        <v>8562</v>
      </c>
      <c r="D312" s="268" t="s">
        <v>54</v>
      </c>
      <c r="E312" s="269">
        <v>834.68</v>
      </c>
    </row>
    <row r="313" spans="1:5" ht="63.75" x14ac:dyDescent="0.2">
      <c r="A313" s="275">
        <v>80203</v>
      </c>
      <c r="B313" s="275" t="s">
        <v>19</v>
      </c>
      <c r="C313" s="275" t="s">
        <v>8563</v>
      </c>
      <c r="D313" s="268" t="s">
        <v>54</v>
      </c>
      <c r="E313" s="269">
        <v>723.4</v>
      </c>
    </row>
    <row r="314" spans="1:5" ht="15" x14ac:dyDescent="0.2">
      <c r="A314" s="276">
        <v>9</v>
      </c>
      <c r="B314" s="275" t="s">
        <v>19</v>
      </c>
      <c r="C314" s="276" t="s">
        <v>355</v>
      </c>
      <c r="D314" s="268"/>
      <c r="E314" s="269"/>
    </row>
    <row r="315" spans="1:5" ht="15" x14ac:dyDescent="0.2">
      <c r="A315" s="276">
        <v>901</v>
      </c>
      <c r="B315" s="275" t="s">
        <v>19</v>
      </c>
      <c r="C315" s="276" t="s">
        <v>8564</v>
      </c>
      <c r="D315" s="268"/>
      <c r="E315" s="269"/>
    </row>
    <row r="316" spans="1:5" ht="89.25" x14ac:dyDescent="0.2">
      <c r="A316" s="275">
        <v>90101</v>
      </c>
      <c r="B316" s="275" t="s">
        <v>19</v>
      </c>
      <c r="C316" s="275" t="s">
        <v>8565</v>
      </c>
      <c r="D316" s="268" t="s">
        <v>54</v>
      </c>
      <c r="E316" s="269">
        <v>226.55</v>
      </c>
    </row>
    <row r="317" spans="1:5" ht="76.5" x14ac:dyDescent="0.2">
      <c r="A317" s="275">
        <v>90102</v>
      </c>
      <c r="B317" s="275" t="s">
        <v>19</v>
      </c>
      <c r="C317" s="275" t="s">
        <v>8566</v>
      </c>
      <c r="D317" s="268" t="s">
        <v>54</v>
      </c>
      <c r="E317" s="269">
        <v>111.73</v>
      </c>
    </row>
    <row r="318" spans="1:5" ht="63.75" x14ac:dyDescent="0.2">
      <c r="A318" s="275">
        <v>90103</v>
      </c>
      <c r="B318" s="275" t="s">
        <v>19</v>
      </c>
      <c r="C318" s="275" t="s">
        <v>8567</v>
      </c>
      <c r="D318" s="268" t="s">
        <v>54</v>
      </c>
      <c r="E318" s="269">
        <v>95.76</v>
      </c>
    </row>
    <row r="319" spans="1:5" ht="76.5" x14ac:dyDescent="0.2">
      <c r="A319" s="275">
        <v>90104</v>
      </c>
      <c r="B319" s="275" t="s">
        <v>19</v>
      </c>
      <c r="C319" s="275" t="s">
        <v>8568</v>
      </c>
      <c r="D319" s="268" t="s">
        <v>54</v>
      </c>
      <c r="E319" s="269">
        <v>385.31</v>
      </c>
    </row>
    <row r="320" spans="1:5" ht="89.25" x14ac:dyDescent="0.2">
      <c r="A320" s="275">
        <v>90105</v>
      </c>
      <c r="B320" s="275" t="s">
        <v>19</v>
      </c>
      <c r="C320" s="275" t="s">
        <v>8569</v>
      </c>
      <c r="D320" s="268" t="s">
        <v>54</v>
      </c>
      <c r="E320" s="269">
        <v>244.54</v>
      </c>
    </row>
    <row r="321" spans="1:5" ht="15" x14ac:dyDescent="0.2">
      <c r="A321" s="276">
        <v>902</v>
      </c>
      <c r="B321" s="275" t="s">
        <v>19</v>
      </c>
      <c r="C321" s="276" t="s">
        <v>8570</v>
      </c>
      <c r="D321" s="268"/>
      <c r="E321" s="269"/>
    </row>
    <row r="322" spans="1:5" ht="38.25" x14ac:dyDescent="0.2">
      <c r="A322" s="275">
        <v>90202</v>
      </c>
      <c r="B322" s="275" t="s">
        <v>19</v>
      </c>
      <c r="C322" s="275" t="s">
        <v>8571</v>
      </c>
      <c r="D322" s="268" t="s">
        <v>54</v>
      </c>
      <c r="E322" s="269">
        <v>52.14</v>
      </c>
    </row>
    <row r="323" spans="1:5" ht="38.25" x14ac:dyDescent="0.2">
      <c r="A323" s="275">
        <v>90203</v>
      </c>
      <c r="B323" s="275" t="s">
        <v>19</v>
      </c>
      <c r="C323" s="275" t="s">
        <v>8572</v>
      </c>
      <c r="D323" s="268" t="s">
        <v>54</v>
      </c>
      <c r="E323" s="269">
        <v>79.790000000000006</v>
      </c>
    </row>
    <row r="324" spans="1:5" ht="38.25" x14ac:dyDescent="0.2">
      <c r="A324" s="275">
        <v>90206</v>
      </c>
      <c r="B324" s="275" t="s">
        <v>19</v>
      </c>
      <c r="C324" s="275" t="s">
        <v>8573</v>
      </c>
      <c r="D324" s="268" t="s">
        <v>54</v>
      </c>
      <c r="E324" s="269">
        <v>110.88</v>
      </c>
    </row>
    <row r="325" spans="1:5" ht="63.75" x14ac:dyDescent="0.2">
      <c r="A325" s="275">
        <v>90211</v>
      </c>
      <c r="B325" s="275" t="s">
        <v>19</v>
      </c>
      <c r="C325" s="275" t="s">
        <v>8574</v>
      </c>
      <c r="D325" s="268" t="s">
        <v>54</v>
      </c>
      <c r="E325" s="269">
        <v>201.99</v>
      </c>
    </row>
    <row r="326" spans="1:5" ht="38.25" x14ac:dyDescent="0.2">
      <c r="A326" s="275">
        <v>90212</v>
      </c>
      <c r="B326" s="275" t="s">
        <v>19</v>
      </c>
      <c r="C326" s="275" t="s">
        <v>8575</v>
      </c>
      <c r="D326" s="268" t="s">
        <v>54</v>
      </c>
      <c r="E326" s="269">
        <v>141.78</v>
      </c>
    </row>
    <row r="327" spans="1:5" ht="25.5" x14ac:dyDescent="0.2">
      <c r="A327" s="275">
        <v>90215</v>
      </c>
      <c r="B327" s="275" t="s">
        <v>19</v>
      </c>
      <c r="C327" s="275" t="s">
        <v>8576</v>
      </c>
      <c r="D327" s="268" t="s">
        <v>50</v>
      </c>
      <c r="E327" s="269">
        <v>35.57</v>
      </c>
    </row>
    <row r="328" spans="1:5" ht="25.5" x14ac:dyDescent="0.2">
      <c r="A328" s="275">
        <v>90216</v>
      </c>
      <c r="B328" s="275" t="s">
        <v>19</v>
      </c>
      <c r="C328" s="275" t="s">
        <v>8577</v>
      </c>
      <c r="D328" s="268" t="s">
        <v>50</v>
      </c>
      <c r="E328" s="269">
        <v>92.45</v>
      </c>
    </row>
    <row r="329" spans="1:5" ht="38.25" x14ac:dyDescent="0.2">
      <c r="A329" s="275">
        <v>90219</v>
      </c>
      <c r="B329" s="275" t="s">
        <v>19</v>
      </c>
      <c r="C329" s="275" t="s">
        <v>8578</v>
      </c>
      <c r="D329" s="268" t="s">
        <v>54</v>
      </c>
      <c r="E329" s="269">
        <v>108.27</v>
      </c>
    </row>
    <row r="330" spans="1:5" ht="63.75" x14ac:dyDescent="0.2">
      <c r="A330" s="275">
        <v>90228</v>
      </c>
      <c r="B330" s="275" t="s">
        <v>19</v>
      </c>
      <c r="C330" s="275" t="s">
        <v>8579</v>
      </c>
      <c r="D330" s="268" t="s">
        <v>54</v>
      </c>
      <c r="E330" s="269">
        <v>80.28</v>
      </c>
    </row>
    <row r="331" spans="1:5" ht="15" x14ac:dyDescent="0.2">
      <c r="A331" s="276">
        <v>903</v>
      </c>
      <c r="B331" s="275" t="s">
        <v>19</v>
      </c>
      <c r="C331" s="276" t="s">
        <v>8580</v>
      </c>
      <c r="D331" s="268"/>
      <c r="E331" s="269"/>
    </row>
    <row r="332" spans="1:5" ht="25.5" x14ac:dyDescent="0.2">
      <c r="A332" s="275">
        <v>90302</v>
      </c>
      <c r="B332" s="275" t="s">
        <v>19</v>
      </c>
      <c r="C332" s="275" t="s">
        <v>8581</v>
      </c>
      <c r="D332" s="268" t="s">
        <v>50</v>
      </c>
      <c r="E332" s="269">
        <v>40.58</v>
      </c>
    </row>
    <row r="333" spans="1:5" ht="38.25" x14ac:dyDescent="0.2">
      <c r="A333" s="275">
        <v>90305</v>
      </c>
      <c r="B333" s="275" t="s">
        <v>19</v>
      </c>
      <c r="C333" s="275" t="s">
        <v>8582</v>
      </c>
      <c r="D333" s="268" t="s">
        <v>50</v>
      </c>
      <c r="E333" s="269">
        <v>274.63</v>
      </c>
    </row>
    <row r="334" spans="1:5" ht="51" x14ac:dyDescent="0.2">
      <c r="A334" s="275">
        <v>90306</v>
      </c>
      <c r="B334" s="275" t="s">
        <v>19</v>
      </c>
      <c r="C334" s="275" t="s">
        <v>8583</v>
      </c>
      <c r="D334" s="268" t="s">
        <v>50</v>
      </c>
      <c r="E334" s="269">
        <v>172.53</v>
      </c>
    </row>
    <row r="335" spans="1:5" ht="25.5" x14ac:dyDescent="0.2">
      <c r="A335" s="275">
        <v>90312</v>
      </c>
      <c r="B335" s="275" t="s">
        <v>19</v>
      </c>
      <c r="C335" s="275" t="s">
        <v>8584</v>
      </c>
      <c r="D335" s="268" t="s">
        <v>50</v>
      </c>
      <c r="E335" s="269">
        <v>227.58</v>
      </c>
    </row>
    <row r="336" spans="1:5" ht="25.5" x14ac:dyDescent="0.2">
      <c r="A336" s="275">
        <v>90314</v>
      </c>
      <c r="B336" s="275" t="s">
        <v>19</v>
      </c>
      <c r="C336" s="275" t="s">
        <v>8585</v>
      </c>
      <c r="D336" s="268" t="s">
        <v>50</v>
      </c>
      <c r="E336" s="269">
        <v>92.77</v>
      </c>
    </row>
    <row r="337" spans="1:5" ht="15" x14ac:dyDescent="0.2">
      <c r="A337" s="276">
        <v>904</v>
      </c>
      <c r="B337" s="275" t="s">
        <v>19</v>
      </c>
      <c r="C337" s="276" t="s">
        <v>952</v>
      </c>
      <c r="D337" s="268"/>
      <c r="E337" s="269"/>
    </row>
    <row r="338" spans="1:5" ht="76.5" x14ac:dyDescent="0.2">
      <c r="A338" s="275">
        <v>90403</v>
      </c>
      <c r="B338" s="275" t="s">
        <v>19</v>
      </c>
      <c r="C338" s="275" t="s">
        <v>8586</v>
      </c>
      <c r="D338" s="268" t="s">
        <v>50</v>
      </c>
      <c r="E338" s="269">
        <v>132.58000000000001</v>
      </c>
    </row>
    <row r="339" spans="1:5" ht="15" x14ac:dyDescent="0.2">
      <c r="A339" s="276">
        <v>905</v>
      </c>
      <c r="B339" s="275" t="s">
        <v>19</v>
      </c>
      <c r="C339" s="276" t="s">
        <v>8522</v>
      </c>
      <c r="D339" s="268"/>
      <c r="E339" s="269"/>
    </row>
    <row r="340" spans="1:5" ht="51" x14ac:dyDescent="0.2">
      <c r="A340" s="275">
        <v>90501</v>
      </c>
      <c r="B340" s="275" t="s">
        <v>19</v>
      </c>
      <c r="C340" s="275" t="s">
        <v>8587</v>
      </c>
      <c r="D340" s="268" t="s">
        <v>54</v>
      </c>
      <c r="E340" s="269">
        <v>73.77</v>
      </c>
    </row>
    <row r="341" spans="1:5" ht="63.75" x14ac:dyDescent="0.2">
      <c r="A341" s="275">
        <v>90502</v>
      </c>
      <c r="B341" s="275" t="s">
        <v>19</v>
      </c>
      <c r="C341" s="275" t="s">
        <v>8588</v>
      </c>
      <c r="D341" s="268" t="s">
        <v>54</v>
      </c>
      <c r="E341" s="269">
        <v>25.3</v>
      </c>
    </row>
    <row r="342" spans="1:5" ht="25.5" x14ac:dyDescent="0.2">
      <c r="A342" s="275">
        <v>90506</v>
      </c>
      <c r="B342" s="275" t="s">
        <v>19</v>
      </c>
      <c r="C342" s="275" t="s">
        <v>8589</v>
      </c>
      <c r="D342" s="268" t="s">
        <v>54</v>
      </c>
      <c r="E342" s="269">
        <v>18.43</v>
      </c>
    </row>
    <row r="343" spans="1:5" ht="25.5" x14ac:dyDescent="0.2">
      <c r="A343" s="275">
        <v>90509</v>
      </c>
      <c r="B343" s="275" t="s">
        <v>19</v>
      </c>
      <c r="C343" s="275" t="s">
        <v>8590</v>
      </c>
      <c r="D343" s="268" t="s">
        <v>54</v>
      </c>
      <c r="E343" s="269">
        <v>105.32</v>
      </c>
    </row>
    <row r="344" spans="1:5" ht="25.5" x14ac:dyDescent="0.2">
      <c r="A344" s="275">
        <v>90511</v>
      </c>
      <c r="B344" s="275" t="s">
        <v>19</v>
      </c>
      <c r="C344" s="275" t="s">
        <v>8591</v>
      </c>
      <c r="D344" s="268" t="s">
        <v>54</v>
      </c>
      <c r="E344" s="269">
        <v>10.92</v>
      </c>
    </row>
    <row r="345" spans="1:5" ht="25.5" x14ac:dyDescent="0.2">
      <c r="A345" s="275">
        <v>90512</v>
      </c>
      <c r="B345" s="275" t="s">
        <v>19</v>
      </c>
      <c r="C345" s="275" t="s">
        <v>8592</v>
      </c>
      <c r="D345" s="268" t="s">
        <v>8271</v>
      </c>
      <c r="E345" s="269">
        <v>27.06</v>
      </c>
    </row>
    <row r="346" spans="1:5" ht="15" x14ac:dyDescent="0.2">
      <c r="A346" s="276">
        <v>10</v>
      </c>
      <c r="B346" s="275" t="s">
        <v>19</v>
      </c>
      <c r="C346" s="276" t="s">
        <v>8593</v>
      </c>
      <c r="D346" s="268"/>
      <c r="E346" s="269"/>
    </row>
    <row r="347" spans="1:5" ht="30" x14ac:dyDescent="0.2">
      <c r="A347" s="276">
        <v>1001</v>
      </c>
      <c r="B347" s="275" t="s">
        <v>19</v>
      </c>
      <c r="C347" s="276" t="s">
        <v>8594</v>
      </c>
      <c r="D347" s="268"/>
      <c r="E347" s="269"/>
    </row>
    <row r="348" spans="1:5" ht="76.5" x14ac:dyDescent="0.2">
      <c r="A348" s="275">
        <v>100102</v>
      </c>
      <c r="B348" s="275" t="s">
        <v>19</v>
      </c>
      <c r="C348" s="275" t="s">
        <v>8595</v>
      </c>
      <c r="D348" s="268" t="s">
        <v>54</v>
      </c>
      <c r="E348" s="269">
        <v>92.2</v>
      </c>
    </row>
    <row r="349" spans="1:5" ht="76.5" x14ac:dyDescent="0.2">
      <c r="A349" s="275">
        <v>100105</v>
      </c>
      <c r="B349" s="275" t="s">
        <v>19</v>
      </c>
      <c r="C349" s="275" t="s">
        <v>8596</v>
      </c>
      <c r="D349" s="268" t="s">
        <v>54</v>
      </c>
      <c r="E349" s="269">
        <v>373.18</v>
      </c>
    </row>
    <row r="350" spans="1:5" ht="45" x14ac:dyDescent="0.2">
      <c r="A350" s="276">
        <v>1002</v>
      </c>
      <c r="B350" s="275" t="s">
        <v>19</v>
      </c>
      <c r="C350" s="276" t="s">
        <v>8597</v>
      </c>
      <c r="D350" s="268"/>
      <c r="E350" s="269"/>
    </row>
    <row r="351" spans="1:5" ht="25.5" x14ac:dyDescent="0.2">
      <c r="A351" s="275">
        <v>100202</v>
      </c>
      <c r="B351" s="275" t="s">
        <v>19</v>
      </c>
      <c r="C351" s="275" t="s">
        <v>8598</v>
      </c>
      <c r="D351" s="268" t="s">
        <v>54</v>
      </c>
      <c r="E351" s="269">
        <v>62.61</v>
      </c>
    </row>
    <row r="352" spans="1:5" ht="25.5" x14ac:dyDescent="0.2">
      <c r="A352" s="275">
        <v>100203</v>
      </c>
      <c r="B352" s="275" t="s">
        <v>19</v>
      </c>
      <c r="C352" s="275" t="s">
        <v>8599</v>
      </c>
      <c r="D352" s="268" t="s">
        <v>54</v>
      </c>
      <c r="E352" s="269">
        <v>38.92</v>
      </c>
    </row>
    <row r="353" spans="1:5" ht="63.75" x14ac:dyDescent="0.2">
      <c r="A353" s="275">
        <v>100204</v>
      </c>
      <c r="B353" s="275" t="s">
        <v>19</v>
      </c>
      <c r="C353" s="275" t="s">
        <v>8600</v>
      </c>
      <c r="D353" s="268" t="s">
        <v>54</v>
      </c>
      <c r="E353" s="269">
        <v>50.62</v>
      </c>
    </row>
    <row r="354" spans="1:5" ht="76.5" x14ac:dyDescent="0.2">
      <c r="A354" s="275">
        <v>100208</v>
      </c>
      <c r="B354" s="275" t="s">
        <v>19</v>
      </c>
      <c r="C354" s="275" t="s">
        <v>8601</v>
      </c>
      <c r="D354" s="268" t="s">
        <v>54</v>
      </c>
      <c r="E354" s="269">
        <v>329.77</v>
      </c>
    </row>
    <row r="355" spans="1:5" ht="30" x14ac:dyDescent="0.2">
      <c r="A355" s="276">
        <v>1003</v>
      </c>
      <c r="B355" s="275" t="s">
        <v>19</v>
      </c>
      <c r="C355" s="276" t="s">
        <v>8602</v>
      </c>
      <c r="D355" s="268"/>
      <c r="E355" s="269"/>
    </row>
    <row r="356" spans="1:5" ht="76.5" x14ac:dyDescent="0.2">
      <c r="A356" s="275">
        <v>100301</v>
      </c>
      <c r="B356" s="275" t="s">
        <v>19</v>
      </c>
      <c r="C356" s="275" t="s">
        <v>8603</v>
      </c>
      <c r="D356" s="268" t="s">
        <v>54</v>
      </c>
      <c r="E356" s="269">
        <v>102.82</v>
      </c>
    </row>
    <row r="357" spans="1:5" ht="15" x14ac:dyDescent="0.2">
      <c r="A357" s="276">
        <v>11</v>
      </c>
      <c r="B357" s="275" t="s">
        <v>19</v>
      </c>
      <c r="C357" s="276" t="s">
        <v>368</v>
      </c>
      <c r="D357" s="268"/>
      <c r="E357" s="269"/>
    </row>
    <row r="358" spans="1:5" ht="15" x14ac:dyDescent="0.2">
      <c r="A358" s="276">
        <v>1101</v>
      </c>
      <c r="B358" s="275" t="s">
        <v>19</v>
      </c>
      <c r="C358" s="276" t="s">
        <v>8604</v>
      </c>
      <c r="D358" s="268"/>
      <c r="E358" s="269"/>
    </row>
    <row r="359" spans="1:5" ht="38.25" x14ac:dyDescent="0.2">
      <c r="A359" s="275">
        <v>110101</v>
      </c>
      <c r="B359" s="275" t="s">
        <v>19</v>
      </c>
      <c r="C359" s="275" t="s">
        <v>8605</v>
      </c>
      <c r="D359" s="268" t="s">
        <v>54</v>
      </c>
      <c r="E359" s="269">
        <v>15.34</v>
      </c>
    </row>
    <row r="360" spans="1:5" ht="15" x14ac:dyDescent="0.2">
      <c r="A360" s="276">
        <v>1102</v>
      </c>
      <c r="B360" s="275" t="s">
        <v>19</v>
      </c>
      <c r="C360" s="276" t="s">
        <v>8606</v>
      </c>
      <c r="D360" s="268"/>
      <c r="E360" s="269"/>
    </row>
    <row r="361" spans="1:5" x14ac:dyDescent="0.2">
      <c r="A361" s="275">
        <v>110201</v>
      </c>
      <c r="B361" s="275" t="s">
        <v>19</v>
      </c>
      <c r="C361" s="275" t="s">
        <v>8607</v>
      </c>
      <c r="D361" s="268" t="s">
        <v>54</v>
      </c>
      <c r="E361" s="269">
        <v>52.1</v>
      </c>
    </row>
    <row r="362" spans="1:5" ht="51" x14ac:dyDescent="0.2">
      <c r="A362" s="275">
        <v>110210</v>
      </c>
      <c r="B362" s="275" t="s">
        <v>19</v>
      </c>
      <c r="C362" s="275" t="s">
        <v>8608</v>
      </c>
      <c r="D362" s="268" t="s">
        <v>54</v>
      </c>
      <c r="E362" s="269">
        <v>66.23</v>
      </c>
    </row>
    <row r="363" spans="1:5" ht="45" x14ac:dyDescent="0.2">
      <c r="A363" s="276">
        <v>1103</v>
      </c>
      <c r="B363" s="275" t="s">
        <v>19</v>
      </c>
      <c r="C363" s="276" t="s">
        <v>8609</v>
      </c>
      <c r="D363" s="268"/>
      <c r="E363" s="269"/>
    </row>
    <row r="364" spans="1:5" ht="38.25" x14ac:dyDescent="0.2">
      <c r="A364" s="275">
        <v>110301</v>
      </c>
      <c r="B364" s="275" t="s">
        <v>19</v>
      </c>
      <c r="C364" s="275" t="s">
        <v>8610</v>
      </c>
      <c r="D364" s="268" t="s">
        <v>54</v>
      </c>
      <c r="E364" s="269">
        <v>43.12</v>
      </c>
    </row>
    <row r="365" spans="1:5" ht="38.25" x14ac:dyDescent="0.2">
      <c r="A365" s="275">
        <v>110302</v>
      </c>
      <c r="B365" s="275" t="s">
        <v>19</v>
      </c>
      <c r="C365" s="275" t="s">
        <v>8611</v>
      </c>
      <c r="D365" s="268" t="s">
        <v>54</v>
      </c>
      <c r="E365" s="269">
        <v>74.209999999999994</v>
      </c>
    </row>
    <row r="366" spans="1:5" ht="15" x14ac:dyDescent="0.2">
      <c r="A366" s="276">
        <v>1104</v>
      </c>
      <c r="B366" s="275" t="s">
        <v>19</v>
      </c>
      <c r="C366" s="276" t="s">
        <v>8522</v>
      </c>
      <c r="D366" s="268"/>
      <c r="E366" s="269"/>
    </row>
    <row r="367" spans="1:5" ht="25.5" x14ac:dyDescent="0.2">
      <c r="A367" s="275">
        <v>110401</v>
      </c>
      <c r="B367" s="275" t="s">
        <v>19</v>
      </c>
      <c r="C367" s="275" t="s">
        <v>8612</v>
      </c>
      <c r="D367" s="268" t="s">
        <v>54</v>
      </c>
      <c r="E367" s="269">
        <v>64.64</v>
      </c>
    </row>
    <row r="368" spans="1:5" ht="15" x14ac:dyDescent="0.2">
      <c r="A368" s="276">
        <v>12</v>
      </c>
      <c r="B368" s="275" t="s">
        <v>19</v>
      </c>
      <c r="C368" s="276" t="s">
        <v>8613</v>
      </c>
      <c r="D368" s="268"/>
      <c r="E368" s="269"/>
    </row>
    <row r="369" spans="1:5" ht="15" x14ac:dyDescent="0.2">
      <c r="A369" s="276">
        <v>1201</v>
      </c>
      <c r="B369" s="275" t="s">
        <v>19</v>
      </c>
      <c r="C369" s="276" t="s">
        <v>8604</v>
      </c>
      <c r="D369" s="268"/>
      <c r="E369" s="269"/>
    </row>
    <row r="370" spans="1:5" ht="38.25" x14ac:dyDescent="0.2">
      <c r="A370" s="275">
        <v>120101</v>
      </c>
      <c r="B370" s="275" t="s">
        <v>19</v>
      </c>
      <c r="C370" s="275" t="s">
        <v>8614</v>
      </c>
      <c r="D370" s="268" t="s">
        <v>54</v>
      </c>
      <c r="E370" s="269">
        <v>7.85</v>
      </c>
    </row>
    <row r="371" spans="1:5" ht="15" x14ac:dyDescent="0.2">
      <c r="A371" s="276">
        <v>1202</v>
      </c>
      <c r="B371" s="275" t="s">
        <v>19</v>
      </c>
      <c r="C371" s="276" t="s">
        <v>8615</v>
      </c>
      <c r="D371" s="268"/>
      <c r="E371" s="269"/>
    </row>
    <row r="372" spans="1:5" ht="63.75" x14ac:dyDescent="0.2">
      <c r="A372" s="275">
        <v>120201</v>
      </c>
      <c r="B372" s="275" t="s">
        <v>19</v>
      </c>
      <c r="C372" s="275" t="s">
        <v>8616</v>
      </c>
      <c r="D372" s="268" t="s">
        <v>54</v>
      </c>
      <c r="E372" s="269">
        <v>98.3</v>
      </c>
    </row>
    <row r="373" spans="1:5" ht="38.25" x14ac:dyDescent="0.2">
      <c r="A373" s="275">
        <v>120205</v>
      </c>
      <c r="B373" s="275" t="s">
        <v>19</v>
      </c>
      <c r="C373" s="275" t="s">
        <v>8617</v>
      </c>
      <c r="D373" s="268" t="s">
        <v>50</v>
      </c>
      <c r="E373" s="269">
        <v>58.58</v>
      </c>
    </row>
    <row r="374" spans="1:5" ht="38.25" x14ac:dyDescent="0.2">
      <c r="A374" s="275">
        <v>120207</v>
      </c>
      <c r="B374" s="275" t="s">
        <v>19</v>
      </c>
      <c r="C374" s="275" t="s">
        <v>8618</v>
      </c>
      <c r="D374" s="268" t="s">
        <v>50</v>
      </c>
      <c r="E374" s="269">
        <v>86.36</v>
      </c>
    </row>
    <row r="375" spans="1:5" ht="25.5" x14ac:dyDescent="0.2">
      <c r="A375" s="275">
        <v>120208</v>
      </c>
      <c r="B375" s="275" t="s">
        <v>19</v>
      </c>
      <c r="C375" s="275" t="s">
        <v>8619</v>
      </c>
      <c r="D375" s="268" t="s">
        <v>50</v>
      </c>
      <c r="E375" s="269">
        <v>21.7</v>
      </c>
    </row>
    <row r="376" spans="1:5" ht="25.5" x14ac:dyDescent="0.2">
      <c r="A376" s="275">
        <v>120216</v>
      </c>
      <c r="B376" s="275" t="s">
        <v>19</v>
      </c>
      <c r="C376" s="275" t="s">
        <v>8620</v>
      </c>
      <c r="D376" s="268" t="s">
        <v>50</v>
      </c>
      <c r="E376" s="269">
        <v>21.16</v>
      </c>
    </row>
    <row r="377" spans="1:5" ht="63.75" x14ac:dyDescent="0.2">
      <c r="A377" s="275">
        <v>120221</v>
      </c>
      <c r="B377" s="275" t="s">
        <v>19</v>
      </c>
      <c r="C377" s="275" t="s">
        <v>8621</v>
      </c>
      <c r="D377" s="268" t="s">
        <v>54</v>
      </c>
      <c r="E377" s="269">
        <v>249.84</v>
      </c>
    </row>
    <row r="378" spans="1:5" ht="38.25" x14ac:dyDescent="0.2">
      <c r="A378" s="275">
        <v>120224</v>
      </c>
      <c r="B378" s="275" t="s">
        <v>19</v>
      </c>
      <c r="C378" s="275" t="s">
        <v>8622</v>
      </c>
      <c r="D378" s="268" t="s">
        <v>54</v>
      </c>
      <c r="E378" s="269">
        <v>17.87</v>
      </c>
    </row>
    <row r="379" spans="1:5" ht="38.25" x14ac:dyDescent="0.2">
      <c r="A379" s="275">
        <v>120227</v>
      </c>
      <c r="B379" s="275" t="s">
        <v>19</v>
      </c>
      <c r="C379" s="275" t="s">
        <v>8623</v>
      </c>
      <c r="D379" s="268" t="s">
        <v>50</v>
      </c>
      <c r="E379" s="269">
        <v>51.99</v>
      </c>
    </row>
    <row r="380" spans="1:5" ht="76.5" x14ac:dyDescent="0.2">
      <c r="A380" s="275">
        <v>120232</v>
      </c>
      <c r="B380" s="275" t="s">
        <v>19</v>
      </c>
      <c r="C380" s="275" t="s">
        <v>8624</v>
      </c>
      <c r="D380" s="268" t="s">
        <v>54</v>
      </c>
      <c r="E380" s="269">
        <v>116.34</v>
      </c>
    </row>
    <row r="381" spans="1:5" ht="89.25" x14ac:dyDescent="0.2">
      <c r="A381" s="275">
        <v>120241</v>
      </c>
      <c r="B381" s="275" t="s">
        <v>19</v>
      </c>
      <c r="C381" s="275" t="s">
        <v>8625</v>
      </c>
      <c r="D381" s="268" t="s">
        <v>54</v>
      </c>
      <c r="E381" s="269">
        <v>84.03</v>
      </c>
    </row>
    <row r="382" spans="1:5" ht="45" x14ac:dyDescent="0.2">
      <c r="A382" s="276">
        <v>1203</v>
      </c>
      <c r="B382" s="275" t="s">
        <v>19</v>
      </c>
      <c r="C382" s="276" t="s">
        <v>8609</v>
      </c>
      <c r="D382" s="268"/>
      <c r="E382" s="269"/>
    </row>
    <row r="383" spans="1:5" ht="38.25" x14ac:dyDescent="0.2">
      <c r="A383" s="275">
        <v>120301</v>
      </c>
      <c r="B383" s="275" t="s">
        <v>19</v>
      </c>
      <c r="C383" s="275" t="s">
        <v>8626</v>
      </c>
      <c r="D383" s="268" t="s">
        <v>54</v>
      </c>
      <c r="E383" s="269">
        <v>38.54</v>
      </c>
    </row>
    <row r="384" spans="1:5" ht="38.25" x14ac:dyDescent="0.2">
      <c r="A384" s="275">
        <v>120302</v>
      </c>
      <c r="B384" s="275" t="s">
        <v>19</v>
      </c>
      <c r="C384" s="275" t="s">
        <v>8627</v>
      </c>
      <c r="D384" s="268" t="s">
        <v>54</v>
      </c>
      <c r="E384" s="269">
        <v>27.19</v>
      </c>
    </row>
    <row r="385" spans="1:5" ht="51" x14ac:dyDescent="0.2">
      <c r="A385" s="275">
        <v>120303</v>
      </c>
      <c r="B385" s="275" t="s">
        <v>19</v>
      </c>
      <c r="C385" s="275" t="s">
        <v>8628</v>
      </c>
      <c r="D385" s="268" t="s">
        <v>54</v>
      </c>
      <c r="E385" s="269">
        <v>65.8</v>
      </c>
    </row>
    <row r="386" spans="1:5" ht="63.75" x14ac:dyDescent="0.2">
      <c r="A386" s="275">
        <v>120304</v>
      </c>
      <c r="B386" s="275" t="s">
        <v>19</v>
      </c>
      <c r="C386" s="275" t="s">
        <v>8629</v>
      </c>
      <c r="D386" s="268" t="s">
        <v>54</v>
      </c>
      <c r="E386" s="269">
        <v>72.099999999999994</v>
      </c>
    </row>
    <row r="387" spans="1:5" ht="51" x14ac:dyDescent="0.2">
      <c r="A387" s="275">
        <v>120308</v>
      </c>
      <c r="B387" s="275" t="s">
        <v>19</v>
      </c>
      <c r="C387" s="275" t="s">
        <v>8630</v>
      </c>
      <c r="D387" s="268" t="s">
        <v>54</v>
      </c>
      <c r="E387" s="269">
        <v>8.73</v>
      </c>
    </row>
    <row r="388" spans="1:5" ht="15" x14ac:dyDescent="0.2">
      <c r="A388" s="276">
        <v>13</v>
      </c>
      <c r="B388" s="275" t="s">
        <v>19</v>
      </c>
      <c r="C388" s="276" t="s">
        <v>8631</v>
      </c>
      <c r="D388" s="268"/>
      <c r="E388" s="269"/>
    </row>
    <row r="389" spans="1:5" ht="15" x14ac:dyDescent="0.2">
      <c r="A389" s="276">
        <v>1301</v>
      </c>
      <c r="B389" s="275" t="s">
        <v>19</v>
      </c>
      <c r="C389" s="276" t="s">
        <v>8632</v>
      </c>
      <c r="D389" s="268"/>
      <c r="E389" s="269"/>
    </row>
    <row r="390" spans="1:5" ht="38.25" x14ac:dyDescent="0.2">
      <c r="A390" s="275">
        <v>130103</v>
      </c>
      <c r="B390" s="275" t="s">
        <v>19</v>
      </c>
      <c r="C390" s="275" t="s">
        <v>8633</v>
      </c>
      <c r="D390" s="268" t="s">
        <v>54</v>
      </c>
      <c r="E390" s="269">
        <v>27.69</v>
      </c>
    </row>
    <row r="391" spans="1:5" ht="38.25" x14ac:dyDescent="0.2">
      <c r="A391" s="275">
        <v>130104</v>
      </c>
      <c r="B391" s="275" t="s">
        <v>19</v>
      </c>
      <c r="C391" s="275" t="s">
        <v>8634</v>
      </c>
      <c r="D391" s="268" t="s">
        <v>54</v>
      </c>
      <c r="E391" s="269">
        <v>43.12</v>
      </c>
    </row>
    <row r="392" spans="1:5" ht="38.25" x14ac:dyDescent="0.2">
      <c r="A392" s="275">
        <v>130109</v>
      </c>
      <c r="B392" s="275" t="s">
        <v>19</v>
      </c>
      <c r="C392" s="275" t="s">
        <v>8635</v>
      </c>
      <c r="D392" s="268" t="s">
        <v>54</v>
      </c>
      <c r="E392" s="269">
        <v>87.09</v>
      </c>
    </row>
    <row r="393" spans="1:5" ht="25.5" x14ac:dyDescent="0.2">
      <c r="A393" s="275">
        <v>130110</v>
      </c>
      <c r="B393" s="275" t="s">
        <v>19</v>
      </c>
      <c r="C393" s="275" t="s">
        <v>8636</v>
      </c>
      <c r="D393" s="268" t="s">
        <v>54</v>
      </c>
      <c r="E393" s="269">
        <v>74.209999999999994</v>
      </c>
    </row>
    <row r="394" spans="1:5" ht="25.5" x14ac:dyDescent="0.2">
      <c r="A394" s="275">
        <v>130111</v>
      </c>
      <c r="B394" s="275" t="s">
        <v>19</v>
      </c>
      <c r="C394" s="275" t="s">
        <v>8637</v>
      </c>
      <c r="D394" s="268" t="s">
        <v>54</v>
      </c>
      <c r="E394" s="269">
        <v>65.97</v>
      </c>
    </row>
    <row r="395" spans="1:5" ht="25.5" x14ac:dyDescent="0.2">
      <c r="A395" s="275">
        <v>130112</v>
      </c>
      <c r="B395" s="275" t="s">
        <v>19</v>
      </c>
      <c r="C395" s="275" t="s">
        <v>8638</v>
      </c>
      <c r="D395" s="268" t="s">
        <v>54</v>
      </c>
      <c r="E395" s="269">
        <v>56.31</v>
      </c>
    </row>
    <row r="396" spans="1:5" ht="25.5" x14ac:dyDescent="0.2">
      <c r="A396" s="275">
        <v>130113</v>
      </c>
      <c r="B396" s="275" t="s">
        <v>19</v>
      </c>
      <c r="C396" s="275" t="s">
        <v>8639</v>
      </c>
      <c r="D396" s="268" t="s">
        <v>54</v>
      </c>
      <c r="E396" s="269">
        <v>87.73</v>
      </c>
    </row>
    <row r="397" spans="1:5" ht="15" x14ac:dyDescent="0.2">
      <c r="A397" s="276">
        <v>1302</v>
      </c>
      <c r="B397" s="275" t="s">
        <v>19</v>
      </c>
      <c r="C397" s="276" t="s">
        <v>8615</v>
      </c>
      <c r="D397" s="268"/>
      <c r="E397" s="269"/>
    </row>
    <row r="398" spans="1:5" ht="51" x14ac:dyDescent="0.2">
      <c r="A398" s="275">
        <v>130202</v>
      </c>
      <c r="B398" s="275" t="s">
        <v>19</v>
      </c>
      <c r="C398" s="275" t="s">
        <v>8640</v>
      </c>
      <c r="D398" s="268" t="s">
        <v>54</v>
      </c>
      <c r="E398" s="269">
        <v>63.01</v>
      </c>
    </row>
    <row r="399" spans="1:5" ht="51" x14ac:dyDescent="0.2">
      <c r="A399" s="275">
        <v>130205</v>
      </c>
      <c r="B399" s="275" t="s">
        <v>19</v>
      </c>
      <c r="C399" s="275" t="s">
        <v>8641</v>
      </c>
      <c r="D399" s="268" t="s">
        <v>54</v>
      </c>
      <c r="E399" s="269">
        <v>461.09</v>
      </c>
    </row>
    <row r="400" spans="1:5" ht="38.25" x14ac:dyDescent="0.2">
      <c r="A400" s="275">
        <v>130208</v>
      </c>
      <c r="B400" s="275" t="s">
        <v>19</v>
      </c>
      <c r="C400" s="275" t="s">
        <v>8642</v>
      </c>
      <c r="D400" s="268" t="s">
        <v>50</v>
      </c>
      <c r="E400" s="269">
        <v>11.38</v>
      </c>
    </row>
    <row r="401" spans="1:5" ht="38.25" x14ac:dyDescent="0.2">
      <c r="A401" s="275">
        <v>130209</v>
      </c>
      <c r="B401" s="275" t="s">
        <v>19</v>
      </c>
      <c r="C401" s="275" t="s">
        <v>8643</v>
      </c>
      <c r="D401" s="268" t="s">
        <v>54</v>
      </c>
      <c r="E401" s="269">
        <v>95.81</v>
      </c>
    </row>
    <row r="402" spans="1:5" ht="63.75" x14ac:dyDescent="0.2">
      <c r="A402" s="275">
        <v>130210</v>
      </c>
      <c r="B402" s="275" t="s">
        <v>19</v>
      </c>
      <c r="C402" s="275" t="s">
        <v>8644</v>
      </c>
      <c r="D402" s="268" t="s">
        <v>54</v>
      </c>
      <c r="E402" s="269">
        <v>74.86</v>
      </c>
    </row>
    <row r="403" spans="1:5" ht="51" x14ac:dyDescent="0.2">
      <c r="A403" s="275">
        <v>130211</v>
      </c>
      <c r="B403" s="275" t="s">
        <v>19</v>
      </c>
      <c r="C403" s="275" t="s">
        <v>8645</v>
      </c>
      <c r="D403" s="268" t="s">
        <v>54</v>
      </c>
      <c r="E403" s="269">
        <v>259.5</v>
      </c>
    </row>
    <row r="404" spans="1:5" ht="38.25" x14ac:dyDescent="0.2">
      <c r="A404" s="275">
        <v>130222</v>
      </c>
      <c r="B404" s="275" t="s">
        <v>19</v>
      </c>
      <c r="C404" s="275" t="s">
        <v>8646</v>
      </c>
      <c r="D404" s="268" t="s">
        <v>54</v>
      </c>
      <c r="E404" s="269">
        <v>150.91999999999999</v>
      </c>
    </row>
    <row r="405" spans="1:5" ht="38.25" x14ac:dyDescent="0.2">
      <c r="A405" s="275">
        <v>130223</v>
      </c>
      <c r="B405" s="275" t="s">
        <v>19</v>
      </c>
      <c r="C405" s="275" t="s">
        <v>8647</v>
      </c>
      <c r="D405" s="268" t="s">
        <v>54</v>
      </c>
      <c r="E405" s="269">
        <v>15.9</v>
      </c>
    </row>
    <row r="406" spans="1:5" ht="38.25" x14ac:dyDescent="0.2">
      <c r="A406" s="275">
        <v>130225</v>
      </c>
      <c r="B406" s="275" t="s">
        <v>19</v>
      </c>
      <c r="C406" s="275" t="s">
        <v>8648</v>
      </c>
      <c r="D406" s="268" t="s">
        <v>54</v>
      </c>
      <c r="E406" s="269">
        <v>11.48</v>
      </c>
    </row>
    <row r="407" spans="1:5" ht="25.5" x14ac:dyDescent="0.2">
      <c r="A407" s="275">
        <v>130226</v>
      </c>
      <c r="B407" s="275" t="s">
        <v>19</v>
      </c>
      <c r="C407" s="275" t="s">
        <v>8649</v>
      </c>
      <c r="D407" s="268" t="s">
        <v>54</v>
      </c>
      <c r="E407" s="269">
        <v>16.739999999999998</v>
      </c>
    </row>
    <row r="408" spans="1:5" ht="76.5" x14ac:dyDescent="0.2">
      <c r="A408" s="275">
        <v>130228</v>
      </c>
      <c r="B408" s="275" t="s">
        <v>19</v>
      </c>
      <c r="C408" s="275" t="s">
        <v>8650</v>
      </c>
      <c r="D408" s="268" t="s">
        <v>54</v>
      </c>
      <c r="E408" s="269">
        <v>56.33</v>
      </c>
    </row>
    <row r="409" spans="1:5" ht="89.25" x14ac:dyDescent="0.2">
      <c r="A409" s="275">
        <v>130230</v>
      </c>
      <c r="B409" s="275" t="s">
        <v>19</v>
      </c>
      <c r="C409" s="275" t="s">
        <v>8651</v>
      </c>
      <c r="D409" s="268" t="s">
        <v>54</v>
      </c>
      <c r="E409" s="269">
        <v>145.93</v>
      </c>
    </row>
    <row r="410" spans="1:5" ht="89.25" x14ac:dyDescent="0.2">
      <c r="A410" s="275">
        <v>130231</v>
      </c>
      <c r="B410" s="275" t="s">
        <v>19</v>
      </c>
      <c r="C410" s="275" t="s">
        <v>8652</v>
      </c>
      <c r="D410" s="268" t="s">
        <v>54</v>
      </c>
      <c r="E410" s="269">
        <v>161.04</v>
      </c>
    </row>
    <row r="411" spans="1:5" ht="76.5" x14ac:dyDescent="0.2">
      <c r="A411" s="275">
        <v>130233</v>
      </c>
      <c r="B411" s="275" t="s">
        <v>19</v>
      </c>
      <c r="C411" s="275" t="s">
        <v>8653</v>
      </c>
      <c r="D411" s="268" t="s">
        <v>54</v>
      </c>
      <c r="E411" s="269">
        <v>131.80000000000001</v>
      </c>
    </row>
    <row r="412" spans="1:5" ht="76.5" x14ac:dyDescent="0.2">
      <c r="A412" s="275">
        <v>130234</v>
      </c>
      <c r="B412" s="275" t="s">
        <v>19</v>
      </c>
      <c r="C412" s="275" t="s">
        <v>8654</v>
      </c>
      <c r="D412" s="268" t="s">
        <v>54</v>
      </c>
      <c r="E412" s="269">
        <v>220.71</v>
      </c>
    </row>
    <row r="413" spans="1:5" ht="76.5" x14ac:dyDescent="0.2">
      <c r="A413" s="275">
        <v>130236</v>
      </c>
      <c r="B413" s="275" t="s">
        <v>19</v>
      </c>
      <c r="C413" s="275" t="s">
        <v>8655</v>
      </c>
      <c r="D413" s="268" t="s">
        <v>54</v>
      </c>
      <c r="E413" s="269">
        <v>93.46</v>
      </c>
    </row>
    <row r="414" spans="1:5" ht="76.5" x14ac:dyDescent="0.2">
      <c r="A414" s="275">
        <v>130237</v>
      </c>
      <c r="B414" s="275" t="s">
        <v>19</v>
      </c>
      <c r="C414" s="275" t="s">
        <v>8656</v>
      </c>
      <c r="D414" s="268" t="s">
        <v>54</v>
      </c>
      <c r="E414" s="269">
        <v>56.33</v>
      </c>
    </row>
    <row r="415" spans="1:5" ht="30" x14ac:dyDescent="0.2">
      <c r="A415" s="276">
        <v>1303</v>
      </c>
      <c r="B415" s="275" t="s">
        <v>19</v>
      </c>
      <c r="C415" s="276" t="s">
        <v>8657</v>
      </c>
      <c r="D415" s="268"/>
      <c r="E415" s="269"/>
    </row>
    <row r="416" spans="1:5" ht="38.25" x14ac:dyDescent="0.2">
      <c r="A416" s="275">
        <v>130301</v>
      </c>
      <c r="B416" s="275" t="s">
        <v>19</v>
      </c>
      <c r="C416" s="275" t="s">
        <v>8658</v>
      </c>
      <c r="D416" s="268" t="s">
        <v>50</v>
      </c>
      <c r="E416" s="269">
        <v>16.25</v>
      </c>
    </row>
    <row r="417" spans="1:5" ht="51" x14ac:dyDescent="0.2">
      <c r="A417" s="275">
        <v>130303</v>
      </c>
      <c r="B417" s="275" t="s">
        <v>19</v>
      </c>
      <c r="C417" s="275" t="s">
        <v>8659</v>
      </c>
      <c r="D417" s="268" t="s">
        <v>50</v>
      </c>
      <c r="E417" s="269">
        <v>17.59</v>
      </c>
    </row>
    <row r="418" spans="1:5" ht="25.5" x14ac:dyDescent="0.2">
      <c r="A418" s="275">
        <v>130304</v>
      </c>
      <c r="B418" s="275" t="s">
        <v>19</v>
      </c>
      <c r="C418" s="275" t="s">
        <v>8660</v>
      </c>
      <c r="D418" s="268" t="s">
        <v>50</v>
      </c>
      <c r="E418" s="269">
        <v>43</v>
      </c>
    </row>
    <row r="419" spans="1:5" ht="25.5" x14ac:dyDescent="0.2">
      <c r="A419" s="275">
        <v>130307</v>
      </c>
      <c r="B419" s="275" t="s">
        <v>19</v>
      </c>
      <c r="C419" s="275" t="s">
        <v>8661</v>
      </c>
      <c r="D419" s="268" t="s">
        <v>50</v>
      </c>
      <c r="E419" s="269">
        <v>165.22</v>
      </c>
    </row>
    <row r="420" spans="1:5" ht="25.5" x14ac:dyDescent="0.2">
      <c r="A420" s="275">
        <v>130308</v>
      </c>
      <c r="B420" s="275" t="s">
        <v>19</v>
      </c>
      <c r="C420" s="275" t="s">
        <v>8662</v>
      </c>
      <c r="D420" s="268" t="s">
        <v>50</v>
      </c>
      <c r="E420" s="269">
        <v>50.58</v>
      </c>
    </row>
    <row r="421" spans="1:5" ht="38.25" x14ac:dyDescent="0.2">
      <c r="A421" s="275">
        <v>130311</v>
      </c>
      <c r="B421" s="275" t="s">
        <v>19</v>
      </c>
      <c r="C421" s="275" t="s">
        <v>8663</v>
      </c>
      <c r="D421" s="268" t="s">
        <v>50</v>
      </c>
      <c r="E421" s="269">
        <v>20.63</v>
      </c>
    </row>
    <row r="422" spans="1:5" ht="63.75" x14ac:dyDescent="0.2">
      <c r="A422" s="275">
        <v>130315</v>
      </c>
      <c r="B422" s="275" t="s">
        <v>19</v>
      </c>
      <c r="C422" s="275" t="s">
        <v>8664</v>
      </c>
      <c r="D422" s="268" t="s">
        <v>50</v>
      </c>
      <c r="E422" s="269">
        <v>50.27</v>
      </c>
    </row>
    <row r="423" spans="1:5" ht="25.5" x14ac:dyDescent="0.2">
      <c r="A423" s="275">
        <v>130317</v>
      </c>
      <c r="B423" s="275" t="s">
        <v>19</v>
      </c>
      <c r="C423" s="275" t="s">
        <v>8665</v>
      </c>
      <c r="D423" s="268" t="s">
        <v>50</v>
      </c>
      <c r="E423" s="269">
        <v>82.2</v>
      </c>
    </row>
    <row r="424" spans="1:5" ht="51" x14ac:dyDescent="0.2">
      <c r="A424" s="275">
        <v>130320</v>
      </c>
      <c r="B424" s="275" t="s">
        <v>19</v>
      </c>
      <c r="C424" s="275" t="s">
        <v>8666</v>
      </c>
      <c r="D424" s="268" t="s">
        <v>50</v>
      </c>
      <c r="E424" s="269">
        <v>36.99</v>
      </c>
    </row>
    <row r="425" spans="1:5" ht="63.75" x14ac:dyDescent="0.2">
      <c r="A425" s="275">
        <v>130321</v>
      </c>
      <c r="B425" s="275" t="s">
        <v>19</v>
      </c>
      <c r="C425" s="275" t="s">
        <v>8667</v>
      </c>
      <c r="D425" s="268" t="s">
        <v>50</v>
      </c>
      <c r="E425" s="269">
        <v>50.27</v>
      </c>
    </row>
    <row r="426" spans="1:5" ht="76.5" x14ac:dyDescent="0.2">
      <c r="A426" s="275">
        <v>130322</v>
      </c>
      <c r="B426" s="275" t="s">
        <v>19</v>
      </c>
      <c r="C426" s="275" t="s">
        <v>8668</v>
      </c>
      <c r="D426" s="268" t="s">
        <v>50</v>
      </c>
      <c r="E426" s="269">
        <v>32.5</v>
      </c>
    </row>
    <row r="427" spans="1:5" ht="51" x14ac:dyDescent="0.2">
      <c r="A427" s="275">
        <v>130323</v>
      </c>
      <c r="B427" s="275" t="s">
        <v>19</v>
      </c>
      <c r="C427" s="275" t="s">
        <v>8669</v>
      </c>
      <c r="D427" s="268" t="s">
        <v>50</v>
      </c>
      <c r="E427" s="269">
        <v>55.93</v>
      </c>
    </row>
    <row r="428" spans="1:5" ht="15" x14ac:dyDescent="0.2">
      <c r="A428" s="276">
        <v>1304</v>
      </c>
      <c r="B428" s="275" t="s">
        <v>19</v>
      </c>
      <c r="C428" s="276" t="s">
        <v>8522</v>
      </c>
      <c r="D428" s="268"/>
      <c r="E428" s="269"/>
    </row>
    <row r="429" spans="1:5" ht="38.25" x14ac:dyDescent="0.2">
      <c r="A429" s="275">
        <v>130403</v>
      </c>
      <c r="B429" s="275" t="s">
        <v>19</v>
      </c>
      <c r="C429" s="275" t="s">
        <v>8670</v>
      </c>
      <c r="D429" s="268" t="s">
        <v>54</v>
      </c>
      <c r="E429" s="269">
        <v>143.57</v>
      </c>
    </row>
    <row r="430" spans="1:5" ht="15" x14ac:dyDescent="0.2">
      <c r="A430" s="276">
        <v>14</v>
      </c>
      <c r="B430" s="275" t="s">
        <v>19</v>
      </c>
      <c r="C430" s="276" t="s">
        <v>8671</v>
      </c>
      <c r="D430" s="268"/>
      <c r="E430" s="269"/>
    </row>
    <row r="431" spans="1:5" ht="30" x14ac:dyDescent="0.2">
      <c r="A431" s="276">
        <v>1401</v>
      </c>
      <c r="B431" s="275" t="s">
        <v>19</v>
      </c>
      <c r="C431" s="276" t="s">
        <v>8672</v>
      </c>
      <c r="D431" s="268"/>
      <c r="E431" s="269"/>
    </row>
    <row r="432" spans="1:5" ht="63.75" x14ac:dyDescent="0.2">
      <c r="A432" s="275">
        <v>140102</v>
      </c>
      <c r="B432" s="275" t="s">
        <v>19</v>
      </c>
      <c r="C432" s="275" t="s">
        <v>8673</v>
      </c>
      <c r="D432" s="268" t="s">
        <v>121</v>
      </c>
      <c r="E432" s="270">
        <v>2597.44</v>
      </c>
    </row>
    <row r="433" spans="1:5" ht="63.75" x14ac:dyDescent="0.2">
      <c r="A433" s="275">
        <v>140103</v>
      </c>
      <c r="B433" s="275" t="s">
        <v>19</v>
      </c>
      <c r="C433" s="275" t="s">
        <v>8674</v>
      </c>
      <c r="D433" s="268" t="s">
        <v>121</v>
      </c>
      <c r="E433" s="270">
        <v>3386.41</v>
      </c>
    </row>
    <row r="434" spans="1:5" ht="76.5" x14ac:dyDescent="0.2">
      <c r="A434" s="275">
        <v>140108</v>
      </c>
      <c r="B434" s="275" t="s">
        <v>19</v>
      </c>
      <c r="C434" s="275" t="s">
        <v>8675</v>
      </c>
      <c r="D434" s="268" t="s">
        <v>121</v>
      </c>
      <c r="E434" s="270">
        <v>8070.8</v>
      </c>
    </row>
    <row r="435" spans="1:5" ht="76.5" x14ac:dyDescent="0.2">
      <c r="A435" s="275">
        <v>140109</v>
      </c>
      <c r="B435" s="275" t="s">
        <v>19</v>
      </c>
      <c r="C435" s="275" t="s">
        <v>8676</v>
      </c>
      <c r="D435" s="268" t="s">
        <v>121</v>
      </c>
      <c r="E435" s="270">
        <v>7647.59</v>
      </c>
    </row>
    <row r="436" spans="1:5" ht="15" x14ac:dyDescent="0.2">
      <c r="A436" s="276">
        <v>1402</v>
      </c>
      <c r="B436" s="275" t="s">
        <v>19</v>
      </c>
      <c r="C436" s="276" t="s">
        <v>8677</v>
      </c>
      <c r="D436" s="268"/>
      <c r="E436" s="269"/>
    </row>
    <row r="437" spans="1:5" ht="89.25" x14ac:dyDescent="0.2">
      <c r="A437" s="275">
        <v>140201</v>
      </c>
      <c r="B437" s="275" t="s">
        <v>19</v>
      </c>
      <c r="C437" s="275" t="s">
        <v>8678</v>
      </c>
      <c r="D437" s="268" t="s">
        <v>121</v>
      </c>
      <c r="E437" s="269">
        <v>438.77</v>
      </c>
    </row>
    <row r="438" spans="1:5" ht="76.5" x14ac:dyDescent="0.2">
      <c r="A438" s="275">
        <v>140207</v>
      </c>
      <c r="B438" s="275" t="s">
        <v>19</v>
      </c>
      <c r="C438" s="275" t="s">
        <v>8679</v>
      </c>
      <c r="D438" s="268" t="s">
        <v>121</v>
      </c>
      <c r="E438" s="269">
        <v>360.42</v>
      </c>
    </row>
    <row r="439" spans="1:5" ht="89.25" x14ac:dyDescent="0.2">
      <c r="A439" s="275">
        <v>140208</v>
      </c>
      <c r="B439" s="275" t="s">
        <v>19</v>
      </c>
      <c r="C439" s="275" t="s">
        <v>8680</v>
      </c>
      <c r="D439" s="268" t="s">
        <v>121</v>
      </c>
      <c r="E439" s="269">
        <v>778.09</v>
      </c>
    </row>
    <row r="440" spans="1:5" ht="76.5" x14ac:dyDescent="0.2">
      <c r="A440" s="275">
        <v>140209</v>
      </c>
      <c r="B440" s="275" t="s">
        <v>19</v>
      </c>
      <c r="C440" s="275" t="s">
        <v>8681</v>
      </c>
      <c r="D440" s="268" t="s">
        <v>121</v>
      </c>
      <c r="E440" s="269">
        <v>291.58999999999997</v>
      </c>
    </row>
    <row r="441" spans="1:5" ht="15" x14ac:dyDescent="0.2">
      <c r="A441" s="276">
        <v>1407</v>
      </c>
      <c r="B441" s="275" t="s">
        <v>19</v>
      </c>
      <c r="C441" s="276" t="s">
        <v>8682</v>
      </c>
      <c r="D441" s="268"/>
      <c r="E441" s="269"/>
    </row>
    <row r="442" spans="1:5" ht="25.5" x14ac:dyDescent="0.2">
      <c r="A442" s="275">
        <v>140701</v>
      </c>
      <c r="B442" s="275" t="s">
        <v>19</v>
      </c>
      <c r="C442" s="275" t="s">
        <v>8683</v>
      </c>
      <c r="D442" s="268" t="s">
        <v>8684</v>
      </c>
      <c r="E442" s="269">
        <v>114.72</v>
      </c>
    </row>
    <row r="443" spans="1:5" ht="25.5" x14ac:dyDescent="0.2">
      <c r="A443" s="275">
        <v>140702</v>
      </c>
      <c r="B443" s="275" t="s">
        <v>19</v>
      </c>
      <c r="C443" s="275" t="s">
        <v>8685</v>
      </c>
      <c r="D443" s="268" t="s">
        <v>8684</v>
      </c>
      <c r="E443" s="269">
        <v>262.08999999999997</v>
      </c>
    </row>
    <row r="444" spans="1:5" x14ac:dyDescent="0.2">
      <c r="A444" s="275">
        <v>140703</v>
      </c>
      <c r="B444" s="275" t="s">
        <v>19</v>
      </c>
      <c r="C444" s="275" t="s">
        <v>8686</v>
      </c>
      <c r="D444" s="268" t="s">
        <v>8684</v>
      </c>
      <c r="E444" s="269">
        <v>433.2</v>
      </c>
    </row>
    <row r="445" spans="1:5" ht="25.5" x14ac:dyDescent="0.2">
      <c r="A445" s="275">
        <v>140704</v>
      </c>
      <c r="B445" s="275" t="s">
        <v>19</v>
      </c>
      <c r="C445" s="275" t="s">
        <v>8687</v>
      </c>
      <c r="D445" s="268" t="s">
        <v>8684</v>
      </c>
      <c r="E445" s="269">
        <v>420.72</v>
      </c>
    </row>
    <row r="446" spans="1:5" ht="25.5" x14ac:dyDescent="0.2">
      <c r="A446" s="275">
        <v>140705</v>
      </c>
      <c r="B446" s="275" t="s">
        <v>19</v>
      </c>
      <c r="C446" s="275" t="s">
        <v>8688</v>
      </c>
      <c r="D446" s="268" t="s">
        <v>8684</v>
      </c>
      <c r="E446" s="269">
        <v>136.63999999999999</v>
      </c>
    </row>
    <row r="447" spans="1:5" ht="25.5" x14ac:dyDescent="0.2">
      <c r="A447" s="275">
        <v>140706</v>
      </c>
      <c r="B447" s="275" t="s">
        <v>19</v>
      </c>
      <c r="C447" s="275" t="s">
        <v>8689</v>
      </c>
      <c r="D447" s="268" t="s">
        <v>8684</v>
      </c>
      <c r="E447" s="269">
        <v>103.73</v>
      </c>
    </row>
    <row r="448" spans="1:5" ht="38.25" x14ac:dyDescent="0.2">
      <c r="A448" s="275">
        <v>140707</v>
      </c>
      <c r="B448" s="275" t="s">
        <v>19</v>
      </c>
      <c r="C448" s="275" t="s">
        <v>8690</v>
      </c>
      <c r="D448" s="268" t="s">
        <v>8684</v>
      </c>
      <c r="E448" s="269">
        <v>187.08</v>
      </c>
    </row>
    <row r="449" spans="1:5" ht="25.5" x14ac:dyDescent="0.2">
      <c r="A449" s="275">
        <v>140708</v>
      </c>
      <c r="B449" s="275" t="s">
        <v>19</v>
      </c>
      <c r="C449" s="275" t="s">
        <v>8691</v>
      </c>
      <c r="D449" s="268" t="s">
        <v>8684</v>
      </c>
      <c r="E449" s="269">
        <v>109.64</v>
      </c>
    </row>
    <row r="450" spans="1:5" ht="25.5" x14ac:dyDescent="0.2">
      <c r="A450" s="275">
        <v>140709</v>
      </c>
      <c r="B450" s="275" t="s">
        <v>19</v>
      </c>
      <c r="C450" s="275" t="s">
        <v>8692</v>
      </c>
      <c r="D450" s="268" t="s">
        <v>8684</v>
      </c>
      <c r="E450" s="269">
        <v>109.11</v>
      </c>
    </row>
    <row r="451" spans="1:5" ht="38.25" x14ac:dyDescent="0.2">
      <c r="A451" s="275">
        <v>140710</v>
      </c>
      <c r="B451" s="275" t="s">
        <v>19</v>
      </c>
      <c r="C451" s="275" t="s">
        <v>8693</v>
      </c>
      <c r="D451" s="268" t="s">
        <v>121</v>
      </c>
      <c r="E451" s="269">
        <v>229.24</v>
      </c>
    </row>
    <row r="452" spans="1:5" ht="38.25" x14ac:dyDescent="0.2">
      <c r="A452" s="275">
        <v>140711</v>
      </c>
      <c r="B452" s="275" t="s">
        <v>19</v>
      </c>
      <c r="C452" s="275" t="s">
        <v>8694</v>
      </c>
      <c r="D452" s="268" t="s">
        <v>121</v>
      </c>
      <c r="E452" s="269">
        <v>129.21</v>
      </c>
    </row>
    <row r="453" spans="1:5" ht="51" x14ac:dyDescent="0.2">
      <c r="A453" s="275">
        <v>140712</v>
      </c>
      <c r="B453" s="275" t="s">
        <v>19</v>
      </c>
      <c r="C453" s="275" t="s">
        <v>8695</v>
      </c>
      <c r="D453" s="268" t="s">
        <v>121</v>
      </c>
      <c r="E453" s="269">
        <v>737.71</v>
      </c>
    </row>
    <row r="454" spans="1:5" ht="63.75" x14ac:dyDescent="0.2">
      <c r="A454" s="275">
        <v>140713</v>
      </c>
      <c r="B454" s="275" t="s">
        <v>19</v>
      </c>
      <c r="C454" s="275" t="s">
        <v>8696</v>
      </c>
      <c r="D454" s="268" t="s">
        <v>121</v>
      </c>
      <c r="E454" s="270">
        <v>1167.95</v>
      </c>
    </row>
    <row r="455" spans="1:5" ht="76.5" x14ac:dyDescent="0.2">
      <c r="A455" s="275">
        <v>140714</v>
      </c>
      <c r="B455" s="275" t="s">
        <v>19</v>
      </c>
      <c r="C455" s="275" t="s">
        <v>8697</v>
      </c>
      <c r="D455" s="268" t="s">
        <v>121</v>
      </c>
      <c r="E455" s="270">
        <v>1375.5</v>
      </c>
    </row>
    <row r="456" spans="1:5" ht="15" x14ac:dyDescent="0.2">
      <c r="A456" s="276">
        <v>1409</v>
      </c>
      <c r="B456" s="275" t="s">
        <v>19</v>
      </c>
      <c r="C456" s="276" t="s">
        <v>8698</v>
      </c>
      <c r="D456" s="268"/>
      <c r="E456" s="269"/>
    </row>
    <row r="457" spans="1:5" ht="63.75" x14ac:dyDescent="0.2">
      <c r="A457" s="275">
        <v>140901</v>
      </c>
      <c r="B457" s="275" t="s">
        <v>19</v>
      </c>
      <c r="C457" s="275" t="s">
        <v>8699</v>
      </c>
      <c r="D457" s="268" t="s">
        <v>50</v>
      </c>
      <c r="E457" s="269">
        <v>136.72999999999999</v>
      </c>
    </row>
    <row r="458" spans="1:5" ht="76.5" x14ac:dyDescent="0.2">
      <c r="A458" s="275">
        <v>140902</v>
      </c>
      <c r="B458" s="275" t="s">
        <v>19</v>
      </c>
      <c r="C458" s="275" t="s">
        <v>8700</v>
      </c>
      <c r="D458" s="268" t="s">
        <v>50</v>
      </c>
      <c r="E458" s="269">
        <v>177.45</v>
      </c>
    </row>
    <row r="459" spans="1:5" ht="38.25" x14ac:dyDescent="0.2">
      <c r="A459" s="275">
        <v>140903</v>
      </c>
      <c r="B459" s="275" t="s">
        <v>19</v>
      </c>
      <c r="C459" s="275" t="s">
        <v>8701</v>
      </c>
      <c r="D459" s="268" t="s">
        <v>50</v>
      </c>
      <c r="E459" s="269">
        <v>68.84</v>
      </c>
    </row>
    <row r="460" spans="1:5" ht="38.25" x14ac:dyDescent="0.2">
      <c r="A460" s="275">
        <v>140904</v>
      </c>
      <c r="B460" s="275" t="s">
        <v>19</v>
      </c>
      <c r="C460" s="275" t="s">
        <v>8702</v>
      </c>
      <c r="D460" s="268" t="s">
        <v>50</v>
      </c>
      <c r="E460" s="269">
        <v>99.13</v>
      </c>
    </row>
    <row r="461" spans="1:5" ht="38.25" x14ac:dyDescent="0.2">
      <c r="A461" s="275">
        <v>140905</v>
      </c>
      <c r="B461" s="275" t="s">
        <v>19</v>
      </c>
      <c r="C461" s="275" t="s">
        <v>8703</v>
      </c>
      <c r="D461" s="268" t="s">
        <v>50</v>
      </c>
      <c r="E461" s="269">
        <v>159.6</v>
      </c>
    </row>
    <row r="462" spans="1:5" ht="38.25" x14ac:dyDescent="0.2">
      <c r="A462" s="275">
        <v>140906</v>
      </c>
      <c r="B462" s="275" t="s">
        <v>19</v>
      </c>
      <c r="C462" s="275" t="s">
        <v>8704</v>
      </c>
      <c r="D462" s="268" t="s">
        <v>50</v>
      </c>
      <c r="E462" s="269">
        <v>62.19</v>
      </c>
    </row>
    <row r="463" spans="1:5" ht="30" x14ac:dyDescent="0.2">
      <c r="A463" s="276">
        <v>1411</v>
      </c>
      <c r="B463" s="275" t="s">
        <v>19</v>
      </c>
      <c r="C463" s="276" t="s">
        <v>8705</v>
      </c>
      <c r="D463" s="268"/>
      <c r="E463" s="269"/>
    </row>
    <row r="464" spans="1:5" ht="89.25" x14ac:dyDescent="0.2">
      <c r="A464" s="275">
        <v>141101</v>
      </c>
      <c r="B464" s="275" t="s">
        <v>19</v>
      </c>
      <c r="C464" s="275" t="s">
        <v>8706</v>
      </c>
      <c r="D464" s="268" t="s">
        <v>121</v>
      </c>
      <c r="E464" s="269">
        <v>648.95000000000005</v>
      </c>
    </row>
    <row r="465" spans="1:5" ht="89.25" x14ac:dyDescent="0.2">
      <c r="A465" s="275">
        <v>141102</v>
      </c>
      <c r="B465" s="275" t="s">
        <v>19</v>
      </c>
      <c r="C465" s="275" t="s">
        <v>8707</v>
      </c>
      <c r="D465" s="268" t="s">
        <v>121</v>
      </c>
      <c r="E465" s="269">
        <v>639.73</v>
      </c>
    </row>
    <row r="466" spans="1:5" ht="89.25" x14ac:dyDescent="0.2">
      <c r="A466" s="275">
        <v>141103</v>
      </c>
      <c r="B466" s="275" t="s">
        <v>19</v>
      </c>
      <c r="C466" s="275" t="s">
        <v>8708</v>
      </c>
      <c r="D466" s="268" t="s">
        <v>121</v>
      </c>
      <c r="E466" s="269">
        <v>724.25</v>
      </c>
    </row>
    <row r="467" spans="1:5" ht="89.25" x14ac:dyDescent="0.2">
      <c r="A467" s="275">
        <v>141104</v>
      </c>
      <c r="B467" s="275" t="s">
        <v>19</v>
      </c>
      <c r="C467" s="275" t="s">
        <v>8709</v>
      </c>
      <c r="D467" s="268" t="s">
        <v>121</v>
      </c>
      <c r="E467" s="269">
        <v>688.38</v>
      </c>
    </row>
    <row r="468" spans="1:5" ht="89.25" x14ac:dyDescent="0.2">
      <c r="A468" s="275">
        <v>141105</v>
      </c>
      <c r="B468" s="275" t="s">
        <v>19</v>
      </c>
      <c r="C468" s="275" t="s">
        <v>8710</v>
      </c>
      <c r="D468" s="268" t="s">
        <v>121</v>
      </c>
      <c r="E468" s="269">
        <v>677.41</v>
      </c>
    </row>
    <row r="469" spans="1:5" ht="89.25" x14ac:dyDescent="0.2">
      <c r="A469" s="275">
        <v>141106</v>
      </c>
      <c r="B469" s="275" t="s">
        <v>19</v>
      </c>
      <c r="C469" s="275" t="s">
        <v>8711</v>
      </c>
      <c r="D469" s="268" t="s">
        <v>121</v>
      </c>
      <c r="E469" s="269">
        <v>924.61</v>
      </c>
    </row>
    <row r="470" spans="1:5" ht="89.25" x14ac:dyDescent="0.2">
      <c r="A470" s="275">
        <v>141107</v>
      </c>
      <c r="B470" s="275" t="s">
        <v>19</v>
      </c>
      <c r="C470" s="275" t="s">
        <v>8712</v>
      </c>
      <c r="D470" s="268" t="s">
        <v>121</v>
      </c>
      <c r="E470" s="269">
        <v>899.02</v>
      </c>
    </row>
    <row r="471" spans="1:5" ht="89.25" x14ac:dyDescent="0.2">
      <c r="A471" s="275">
        <v>141108</v>
      </c>
      <c r="B471" s="275" t="s">
        <v>19</v>
      </c>
      <c r="C471" s="275" t="s">
        <v>8713</v>
      </c>
      <c r="D471" s="268" t="s">
        <v>121</v>
      </c>
      <c r="E471" s="270">
        <v>1294.5899999999999</v>
      </c>
    </row>
    <row r="472" spans="1:5" ht="51" x14ac:dyDescent="0.2">
      <c r="A472" s="275">
        <v>141109</v>
      </c>
      <c r="B472" s="275" t="s">
        <v>19</v>
      </c>
      <c r="C472" s="275" t="s">
        <v>8714</v>
      </c>
      <c r="D472" s="268" t="s">
        <v>50</v>
      </c>
      <c r="E472" s="269">
        <v>205.45</v>
      </c>
    </row>
    <row r="473" spans="1:5" ht="76.5" x14ac:dyDescent="0.2">
      <c r="A473" s="275">
        <v>141110</v>
      </c>
      <c r="B473" s="275" t="s">
        <v>19</v>
      </c>
      <c r="C473" s="275" t="s">
        <v>8715</v>
      </c>
      <c r="D473" s="268" t="s">
        <v>121</v>
      </c>
      <c r="E473" s="269">
        <v>855.39</v>
      </c>
    </row>
    <row r="474" spans="1:5" ht="76.5" x14ac:dyDescent="0.2">
      <c r="A474" s="275">
        <v>141111</v>
      </c>
      <c r="B474" s="275" t="s">
        <v>19</v>
      </c>
      <c r="C474" s="275" t="s">
        <v>8716</v>
      </c>
      <c r="D474" s="268" t="s">
        <v>121</v>
      </c>
      <c r="E474" s="269">
        <v>846.16</v>
      </c>
    </row>
    <row r="475" spans="1:5" ht="89.25" x14ac:dyDescent="0.2">
      <c r="A475" s="275">
        <v>141112</v>
      </c>
      <c r="B475" s="275" t="s">
        <v>19</v>
      </c>
      <c r="C475" s="275" t="s">
        <v>8717</v>
      </c>
      <c r="D475" s="268" t="s">
        <v>121</v>
      </c>
      <c r="E475" s="269">
        <v>930.69</v>
      </c>
    </row>
    <row r="476" spans="1:5" ht="89.25" x14ac:dyDescent="0.2">
      <c r="A476" s="275">
        <v>141113</v>
      </c>
      <c r="B476" s="275" t="s">
        <v>19</v>
      </c>
      <c r="C476" s="275" t="s">
        <v>8718</v>
      </c>
      <c r="D476" s="268" t="s">
        <v>121</v>
      </c>
      <c r="E476" s="269">
        <v>894.81</v>
      </c>
    </row>
    <row r="477" spans="1:5" ht="76.5" x14ac:dyDescent="0.2">
      <c r="A477" s="275">
        <v>141114</v>
      </c>
      <c r="B477" s="275" t="s">
        <v>19</v>
      </c>
      <c r="C477" s="275" t="s">
        <v>8719</v>
      </c>
      <c r="D477" s="268" t="s">
        <v>121</v>
      </c>
      <c r="E477" s="269">
        <v>870.71</v>
      </c>
    </row>
    <row r="478" spans="1:5" ht="30" x14ac:dyDescent="0.2">
      <c r="A478" s="276">
        <v>1412</v>
      </c>
      <c r="B478" s="275" t="s">
        <v>19</v>
      </c>
      <c r="C478" s="276" t="s">
        <v>8720</v>
      </c>
      <c r="D478" s="268"/>
      <c r="E478" s="269"/>
    </row>
    <row r="479" spans="1:5" ht="38.25" x14ac:dyDescent="0.2">
      <c r="A479" s="275">
        <v>141210</v>
      </c>
      <c r="B479" s="275" t="s">
        <v>19</v>
      </c>
      <c r="C479" s="275" t="s">
        <v>8721</v>
      </c>
      <c r="D479" s="268" t="s">
        <v>50</v>
      </c>
      <c r="E479" s="269">
        <v>61.37</v>
      </c>
    </row>
    <row r="480" spans="1:5" ht="38.25" x14ac:dyDescent="0.2">
      <c r="A480" s="275">
        <v>141211</v>
      </c>
      <c r="B480" s="275" t="s">
        <v>19</v>
      </c>
      <c r="C480" s="275" t="s">
        <v>8722</v>
      </c>
      <c r="D480" s="268" t="s">
        <v>50</v>
      </c>
      <c r="E480" s="269">
        <v>76.03</v>
      </c>
    </row>
    <row r="481" spans="1:5" ht="38.25" x14ac:dyDescent="0.2">
      <c r="A481" s="275">
        <v>141212</v>
      </c>
      <c r="B481" s="275" t="s">
        <v>19</v>
      </c>
      <c r="C481" s="275" t="s">
        <v>8723</v>
      </c>
      <c r="D481" s="268" t="s">
        <v>50</v>
      </c>
      <c r="E481" s="269">
        <v>99.01</v>
      </c>
    </row>
    <row r="482" spans="1:5" ht="38.25" x14ac:dyDescent="0.2">
      <c r="A482" s="275">
        <v>141213</v>
      </c>
      <c r="B482" s="275" t="s">
        <v>19</v>
      </c>
      <c r="C482" s="275" t="s">
        <v>8724</v>
      </c>
      <c r="D482" s="268" t="s">
        <v>50</v>
      </c>
      <c r="E482" s="269">
        <v>121.24</v>
      </c>
    </row>
    <row r="483" spans="1:5" ht="38.25" x14ac:dyDescent="0.2">
      <c r="A483" s="275">
        <v>141214</v>
      </c>
      <c r="B483" s="275" t="s">
        <v>19</v>
      </c>
      <c r="C483" s="275" t="s">
        <v>8725</v>
      </c>
      <c r="D483" s="268" t="s">
        <v>50</v>
      </c>
      <c r="E483" s="269">
        <v>141.5</v>
      </c>
    </row>
    <row r="484" spans="1:5" ht="38.25" x14ac:dyDescent="0.2">
      <c r="A484" s="275">
        <v>141215</v>
      </c>
      <c r="B484" s="275" t="s">
        <v>19</v>
      </c>
      <c r="C484" s="275" t="s">
        <v>8726</v>
      </c>
      <c r="D484" s="268" t="s">
        <v>50</v>
      </c>
      <c r="E484" s="269">
        <v>175.06</v>
      </c>
    </row>
    <row r="485" spans="1:5" ht="38.25" x14ac:dyDescent="0.2">
      <c r="A485" s="275">
        <v>141216</v>
      </c>
      <c r="B485" s="275" t="s">
        <v>19</v>
      </c>
      <c r="C485" s="275" t="s">
        <v>8727</v>
      </c>
      <c r="D485" s="268" t="s">
        <v>50</v>
      </c>
      <c r="E485" s="269">
        <v>217.12</v>
      </c>
    </row>
    <row r="486" spans="1:5" ht="38.25" x14ac:dyDescent="0.2">
      <c r="A486" s="275">
        <v>141217</v>
      </c>
      <c r="B486" s="275" t="s">
        <v>19</v>
      </c>
      <c r="C486" s="275" t="s">
        <v>8728</v>
      </c>
      <c r="D486" s="268" t="s">
        <v>50</v>
      </c>
      <c r="E486" s="269">
        <v>239.38</v>
      </c>
    </row>
    <row r="487" spans="1:5" ht="38.25" x14ac:dyDescent="0.2">
      <c r="A487" s="275">
        <v>141218</v>
      </c>
      <c r="B487" s="275" t="s">
        <v>19</v>
      </c>
      <c r="C487" s="275" t="s">
        <v>8729</v>
      </c>
      <c r="D487" s="268" t="s">
        <v>50</v>
      </c>
      <c r="E487" s="269">
        <v>321.07</v>
      </c>
    </row>
    <row r="488" spans="1:5" ht="30" x14ac:dyDescent="0.2">
      <c r="A488" s="276">
        <v>1414</v>
      </c>
      <c r="B488" s="275" t="s">
        <v>19</v>
      </c>
      <c r="C488" s="276" t="s">
        <v>8730</v>
      </c>
      <c r="D488" s="268"/>
      <c r="E488" s="269"/>
    </row>
    <row r="489" spans="1:5" ht="25.5" x14ac:dyDescent="0.2">
      <c r="A489" s="275">
        <v>141409</v>
      </c>
      <c r="B489" s="275" t="s">
        <v>19</v>
      </c>
      <c r="C489" s="275" t="s">
        <v>8731</v>
      </c>
      <c r="D489" s="268" t="s">
        <v>50</v>
      </c>
      <c r="E489" s="269">
        <v>21.72</v>
      </c>
    </row>
    <row r="490" spans="1:5" ht="25.5" x14ac:dyDescent="0.2">
      <c r="A490" s="275">
        <v>141410</v>
      </c>
      <c r="B490" s="275" t="s">
        <v>19</v>
      </c>
      <c r="C490" s="275" t="s">
        <v>8732</v>
      </c>
      <c r="D490" s="268" t="s">
        <v>50</v>
      </c>
      <c r="E490" s="269">
        <v>24.41</v>
      </c>
    </row>
    <row r="491" spans="1:5" ht="25.5" x14ac:dyDescent="0.2">
      <c r="A491" s="275">
        <v>141411</v>
      </c>
      <c r="B491" s="275" t="s">
        <v>19</v>
      </c>
      <c r="C491" s="275" t="s">
        <v>8733</v>
      </c>
      <c r="D491" s="268" t="s">
        <v>50</v>
      </c>
      <c r="E491" s="269">
        <v>29.42</v>
      </c>
    </row>
    <row r="492" spans="1:5" ht="25.5" x14ac:dyDescent="0.2">
      <c r="A492" s="275">
        <v>141412</v>
      </c>
      <c r="B492" s="275" t="s">
        <v>19</v>
      </c>
      <c r="C492" s="275" t="s">
        <v>8734</v>
      </c>
      <c r="D492" s="268" t="s">
        <v>50</v>
      </c>
      <c r="E492" s="269">
        <v>37.840000000000003</v>
      </c>
    </row>
    <row r="493" spans="1:5" ht="25.5" x14ac:dyDescent="0.2">
      <c r="A493" s="275">
        <v>141413</v>
      </c>
      <c r="B493" s="275" t="s">
        <v>19</v>
      </c>
      <c r="C493" s="275" t="s">
        <v>8735</v>
      </c>
      <c r="D493" s="268" t="s">
        <v>50</v>
      </c>
      <c r="E493" s="269">
        <v>46.07</v>
      </c>
    </row>
    <row r="494" spans="1:5" ht="25.5" x14ac:dyDescent="0.2">
      <c r="A494" s="275">
        <v>141414</v>
      </c>
      <c r="B494" s="275" t="s">
        <v>19</v>
      </c>
      <c r="C494" s="275" t="s">
        <v>8736</v>
      </c>
      <c r="D494" s="268" t="s">
        <v>50</v>
      </c>
      <c r="E494" s="269">
        <v>71.23</v>
      </c>
    </row>
    <row r="495" spans="1:5" ht="25.5" x14ac:dyDescent="0.2">
      <c r="A495" s="275">
        <v>141415</v>
      </c>
      <c r="B495" s="275" t="s">
        <v>19</v>
      </c>
      <c r="C495" s="275" t="s">
        <v>8737</v>
      </c>
      <c r="D495" s="268" t="s">
        <v>50</v>
      </c>
      <c r="E495" s="269">
        <v>94.64</v>
      </c>
    </row>
    <row r="496" spans="1:5" ht="25.5" x14ac:dyDescent="0.2">
      <c r="A496" s="275">
        <v>141416</v>
      </c>
      <c r="B496" s="275" t="s">
        <v>19</v>
      </c>
      <c r="C496" s="275" t="s">
        <v>8738</v>
      </c>
      <c r="D496" s="268" t="s">
        <v>50</v>
      </c>
      <c r="E496" s="269">
        <v>119.01</v>
      </c>
    </row>
    <row r="497" spans="1:5" ht="30" x14ac:dyDescent="0.2">
      <c r="A497" s="276">
        <v>1415</v>
      </c>
      <c r="B497" s="275" t="s">
        <v>19</v>
      </c>
      <c r="C497" s="276" t="s">
        <v>8739</v>
      </c>
      <c r="D497" s="268"/>
      <c r="E497" s="269"/>
    </row>
    <row r="498" spans="1:5" ht="38.25" x14ac:dyDescent="0.2">
      <c r="A498" s="275">
        <v>141522</v>
      </c>
      <c r="B498" s="275" t="s">
        <v>19</v>
      </c>
      <c r="C498" s="275" t="s">
        <v>8740</v>
      </c>
      <c r="D498" s="268" t="s">
        <v>121</v>
      </c>
      <c r="E498" s="269">
        <v>17.760000000000002</v>
      </c>
    </row>
    <row r="499" spans="1:5" ht="38.25" x14ac:dyDescent="0.2">
      <c r="A499" s="275">
        <v>141523</v>
      </c>
      <c r="B499" s="275" t="s">
        <v>19</v>
      </c>
      <c r="C499" s="275" t="s">
        <v>8741</v>
      </c>
      <c r="D499" s="268" t="s">
        <v>121</v>
      </c>
      <c r="E499" s="269">
        <v>26.54</v>
      </c>
    </row>
    <row r="500" spans="1:5" ht="38.25" x14ac:dyDescent="0.2">
      <c r="A500" s="275">
        <v>141524</v>
      </c>
      <c r="B500" s="275" t="s">
        <v>19</v>
      </c>
      <c r="C500" s="275" t="s">
        <v>8742</v>
      </c>
      <c r="D500" s="268" t="s">
        <v>121</v>
      </c>
      <c r="E500" s="269">
        <v>30.25</v>
      </c>
    </row>
    <row r="501" spans="1:5" ht="38.25" x14ac:dyDescent="0.2">
      <c r="A501" s="275">
        <v>141525</v>
      </c>
      <c r="B501" s="275" t="s">
        <v>19</v>
      </c>
      <c r="C501" s="275" t="s">
        <v>8743</v>
      </c>
      <c r="D501" s="268" t="s">
        <v>121</v>
      </c>
      <c r="E501" s="269">
        <v>42.43</v>
      </c>
    </row>
    <row r="502" spans="1:5" ht="38.25" x14ac:dyDescent="0.2">
      <c r="A502" s="275">
        <v>141526</v>
      </c>
      <c r="B502" s="275" t="s">
        <v>19</v>
      </c>
      <c r="C502" s="275" t="s">
        <v>8744</v>
      </c>
      <c r="D502" s="268" t="s">
        <v>121</v>
      </c>
      <c r="E502" s="269">
        <v>66.11</v>
      </c>
    </row>
    <row r="503" spans="1:5" ht="38.25" x14ac:dyDescent="0.2">
      <c r="A503" s="275">
        <v>141527</v>
      </c>
      <c r="B503" s="275" t="s">
        <v>19</v>
      </c>
      <c r="C503" s="275" t="s">
        <v>8745</v>
      </c>
      <c r="D503" s="268" t="s">
        <v>121</v>
      </c>
      <c r="E503" s="269">
        <v>296.33</v>
      </c>
    </row>
    <row r="504" spans="1:5" ht="25.5" x14ac:dyDescent="0.2">
      <c r="A504" s="275">
        <v>141529</v>
      </c>
      <c r="B504" s="275" t="s">
        <v>19</v>
      </c>
      <c r="C504" s="275" t="s">
        <v>8746</v>
      </c>
      <c r="D504" s="268" t="s">
        <v>121</v>
      </c>
      <c r="E504" s="269">
        <v>7.62</v>
      </c>
    </row>
    <row r="505" spans="1:5" ht="15" x14ac:dyDescent="0.2">
      <c r="A505" s="276">
        <v>1419</v>
      </c>
      <c r="B505" s="275" t="s">
        <v>19</v>
      </c>
      <c r="C505" s="276" t="s">
        <v>8747</v>
      </c>
      <c r="D505" s="268"/>
      <c r="E505" s="269"/>
    </row>
    <row r="506" spans="1:5" ht="38.25" x14ac:dyDescent="0.2">
      <c r="A506" s="275">
        <v>141906</v>
      </c>
      <c r="B506" s="275" t="s">
        <v>19</v>
      </c>
      <c r="C506" s="275" t="s">
        <v>8748</v>
      </c>
      <c r="D506" s="268" t="s">
        <v>50</v>
      </c>
      <c r="E506" s="269">
        <v>31</v>
      </c>
    </row>
    <row r="507" spans="1:5" ht="38.25" x14ac:dyDescent="0.2">
      <c r="A507" s="275">
        <v>141907</v>
      </c>
      <c r="B507" s="275" t="s">
        <v>19</v>
      </c>
      <c r="C507" s="275" t="s">
        <v>8749</v>
      </c>
      <c r="D507" s="268" t="s">
        <v>50</v>
      </c>
      <c r="E507" s="269">
        <v>39.270000000000003</v>
      </c>
    </row>
    <row r="508" spans="1:5" ht="38.25" x14ac:dyDescent="0.2">
      <c r="A508" s="275">
        <v>141908</v>
      </c>
      <c r="B508" s="275" t="s">
        <v>19</v>
      </c>
      <c r="C508" s="275" t="s">
        <v>8750</v>
      </c>
      <c r="D508" s="268" t="s">
        <v>50</v>
      </c>
      <c r="E508" s="269">
        <v>60.93</v>
      </c>
    </row>
    <row r="509" spans="1:5" ht="38.25" x14ac:dyDescent="0.2">
      <c r="A509" s="275">
        <v>141909</v>
      </c>
      <c r="B509" s="275" t="s">
        <v>19</v>
      </c>
      <c r="C509" s="275" t="s">
        <v>8751</v>
      </c>
      <c r="D509" s="268" t="s">
        <v>50</v>
      </c>
      <c r="E509" s="269">
        <v>74.37</v>
      </c>
    </row>
    <row r="510" spans="1:5" ht="38.25" x14ac:dyDescent="0.2">
      <c r="A510" s="275">
        <v>141910</v>
      </c>
      <c r="B510" s="275" t="s">
        <v>19</v>
      </c>
      <c r="C510" s="275" t="s">
        <v>8752</v>
      </c>
      <c r="D510" s="268" t="s">
        <v>50</v>
      </c>
      <c r="E510" s="269">
        <v>94.67</v>
      </c>
    </row>
    <row r="511" spans="1:5" ht="15" x14ac:dyDescent="0.2">
      <c r="A511" s="276">
        <v>1421</v>
      </c>
      <c r="B511" s="275" t="s">
        <v>19</v>
      </c>
      <c r="C511" s="276" t="s">
        <v>8753</v>
      </c>
      <c r="D511" s="268"/>
      <c r="E511" s="269"/>
    </row>
    <row r="512" spans="1:5" ht="25.5" x14ac:dyDescent="0.2">
      <c r="A512" s="275">
        <v>142103</v>
      </c>
      <c r="B512" s="275" t="s">
        <v>19</v>
      </c>
      <c r="C512" s="275" t="s">
        <v>8754</v>
      </c>
      <c r="D512" s="268" t="s">
        <v>121</v>
      </c>
      <c r="E512" s="269">
        <v>90.86</v>
      </c>
    </row>
    <row r="513" spans="1:5" ht="25.5" x14ac:dyDescent="0.2">
      <c r="A513" s="275">
        <v>142104</v>
      </c>
      <c r="B513" s="275" t="s">
        <v>19</v>
      </c>
      <c r="C513" s="275" t="s">
        <v>8755</v>
      </c>
      <c r="D513" s="268" t="s">
        <v>121</v>
      </c>
      <c r="E513" s="269">
        <v>27.31</v>
      </c>
    </row>
    <row r="514" spans="1:5" x14ac:dyDescent="0.2">
      <c r="A514" s="275">
        <v>142106</v>
      </c>
      <c r="B514" s="275" t="s">
        <v>19</v>
      </c>
      <c r="C514" s="275" t="s">
        <v>8756</v>
      </c>
      <c r="D514" s="268" t="s">
        <v>121</v>
      </c>
      <c r="E514" s="269">
        <v>31.33</v>
      </c>
    </row>
    <row r="515" spans="1:5" ht="25.5" x14ac:dyDescent="0.2">
      <c r="A515" s="275">
        <v>142107</v>
      </c>
      <c r="B515" s="275" t="s">
        <v>19</v>
      </c>
      <c r="C515" s="275" t="s">
        <v>8757</v>
      </c>
      <c r="D515" s="268" t="s">
        <v>121</v>
      </c>
      <c r="E515" s="269">
        <v>73.61</v>
      </c>
    </row>
    <row r="516" spans="1:5" ht="25.5" x14ac:dyDescent="0.2">
      <c r="A516" s="275">
        <v>142109</v>
      </c>
      <c r="B516" s="275" t="s">
        <v>19</v>
      </c>
      <c r="C516" s="275" t="s">
        <v>8758</v>
      </c>
      <c r="D516" s="268" t="s">
        <v>121</v>
      </c>
      <c r="E516" s="269">
        <v>74.45</v>
      </c>
    </row>
    <row r="517" spans="1:5" ht="38.25" x14ac:dyDescent="0.2">
      <c r="A517" s="275">
        <v>142111</v>
      </c>
      <c r="B517" s="275" t="s">
        <v>19</v>
      </c>
      <c r="C517" s="275" t="s">
        <v>8759</v>
      </c>
      <c r="D517" s="268" t="s">
        <v>121</v>
      </c>
      <c r="E517" s="269">
        <v>138.6</v>
      </c>
    </row>
    <row r="518" spans="1:5" ht="38.25" x14ac:dyDescent="0.2">
      <c r="A518" s="275">
        <v>142112</v>
      </c>
      <c r="B518" s="275" t="s">
        <v>19</v>
      </c>
      <c r="C518" s="275" t="s">
        <v>8760</v>
      </c>
      <c r="D518" s="268" t="s">
        <v>121</v>
      </c>
      <c r="E518" s="269">
        <v>101.69</v>
      </c>
    </row>
    <row r="519" spans="1:5" ht="25.5" x14ac:dyDescent="0.2">
      <c r="A519" s="275">
        <v>142114</v>
      </c>
      <c r="B519" s="275" t="s">
        <v>19</v>
      </c>
      <c r="C519" s="275" t="s">
        <v>8761</v>
      </c>
      <c r="D519" s="268" t="s">
        <v>121</v>
      </c>
      <c r="E519" s="269">
        <v>11.13</v>
      </c>
    </row>
    <row r="520" spans="1:5" ht="25.5" x14ac:dyDescent="0.2">
      <c r="A520" s="275">
        <v>142115</v>
      </c>
      <c r="B520" s="275" t="s">
        <v>19</v>
      </c>
      <c r="C520" s="275" t="s">
        <v>8762</v>
      </c>
      <c r="D520" s="268" t="s">
        <v>121</v>
      </c>
      <c r="E520" s="269">
        <v>43.97</v>
      </c>
    </row>
    <row r="521" spans="1:5" ht="25.5" x14ac:dyDescent="0.2">
      <c r="A521" s="275">
        <v>142116</v>
      </c>
      <c r="B521" s="275" t="s">
        <v>19</v>
      </c>
      <c r="C521" s="275" t="s">
        <v>8763</v>
      </c>
      <c r="D521" s="268" t="s">
        <v>121</v>
      </c>
      <c r="E521" s="269">
        <v>8.4700000000000006</v>
      </c>
    </row>
    <row r="522" spans="1:5" ht="25.5" x14ac:dyDescent="0.2">
      <c r="A522" s="275">
        <v>142117</v>
      </c>
      <c r="B522" s="275" t="s">
        <v>19</v>
      </c>
      <c r="C522" s="275" t="s">
        <v>8764</v>
      </c>
      <c r="D522" s="268" t="s">
        <v>121</v>
      </c>
      <c r="E522" s="269">
        <v>27.97</v>
      </c>
    </row>
    <row r="523" spans="1:5" x14ac:dyDescent="0.2">
      <c r="A523" s="275">
        <v>142118</v>
      </c>
      <c r="B523" s="275" t="s">
        <v>19</v>
      </c>
      <c r="C523" s="275" t="s">
        <v>8765</v>
      </c>
      <c r="D523" s="268" t="s">
        <v>121</v>
      </c>
      <c r="E523" s="269">
        <v>20.25</v>
      </c>
    </row>
    <row r="524" spans="1:5" ht="25.5" x14ac:dyDescent="0.2">
      <c r="A524" s="275">
        <v>142119</v>
      </c>
      <c r="B524" s="275" t="s">
        <v>19</v>
      </c>
      <c r="C524" s="275" t="s">
        <v>8766</v>
      </c>
      <c r="D524" s="268" t="s">
        <v>121</v>
      </c>
      <c r="E524" s="269">
        <v>110.04</v>
      </c>
    </row>
    <row r="525" spans="1:5" ht="25.5" x14ac:dyDescent="0.2">
      <c r="A525" s="275">
        <v>142120</v>
      </c>
      <c r="B525" s="275" t="s">
        <v>19</v>
      </c>
      <c r="C525" s="275" t="s">
        <v>8767</v>
      </c>
      <c r="D525" s="268" t="s">
        <v>121</v>
      </c>
      <c r="E525" s="269">
        <v>119.31</v>
      </c>
    </row>
    <row r="526" spans="1:5" ht="25.5" x14ac:dyDescent="0.2">
      <c r="A526" s="275">
        <v>142121</v>
      </c>
      <c r="B526" s="275" t="s">
        <v>19</v>
      </c>
      <c r="C526" s="275" t="s">
        <v>8768</v>
      </c>
      <c r="D526" s="268" t="s">
        <v>121</v>
      </c>
      <c r="E526" s="269">
        <v>251.76</v>
      </c>
    </row>
    <row r="527" spans="1:5" x14ac:dyDescent="0.2">
      <c r="A527" s="275">
        <v>142122</v>
      </c>
      <c r="B527" s="275" t="s">
        <v>19</v>
      </c>
      <c r="C527" s="275" t="s">
        <v>8769</v>
      </c>
      <c r="D527" s="268" t="s">
        <v>121</v>
      </c>
      <c r="E527" s="269">
        <v>91.3</v>
      </c>
    </row>
    <row r="528" spans="1:5" ht="25.5" x14ac:dyDescent="0.2">
      <c r="A528" s="275">
        <v>142123</v>
      </c>
      <c r="B528" s="275" t="s">
        <v>19</v>
      </c>
      <c r="C528" s="275" t="s">
        <v>8770</v>
      </c>
      <c r="D528" s="268" t="s">
        <v>121</v>
      </c>
      <c r="E528" s="269">
        <v>15.48</v>
      </c>
    </row>
    <row r="529" spans="1:5" ht="45" x14ac:dyDescent="0.2">
      <c r="A529" s="276">
        <v>1422</v>
      </c>
      <c r="B529" s="275" t="s">
        <v>19</v>
      </c>
      <c r="C529" s="276" t="s">
        <v>8771</v>
      </c>
      <c r="D529" s="268"/>
      <c r="E529" s="269"/>
    </row>
    <row r="530" spans="1:5" ht="38.25" x14ac:dyDescent="0.2">
      <c r="A530" s="275">
        <v>142201</v>
      </c>
      <c r="B530" s="275" t="s">
        <v>19</v>
      </c>
      <c r="C530" s="275" t="s">
        <v>8772</v>
      </c>
      <c r="D530" s="268" t="s">
        <v>50</v>
      </c>
      <c r="E530" s="269">
        <v>13.99</v>
      </c>
    </row>
    <row r="531" spans="1:5" ht="38.25" x14ac:dyDescent="0.2">
      <c r="A531" s="275">
        <v>142202</v>
      </c>
      <c r="B531" s="275" t="s">
        <v>19</v>
      </c>
      <c r="C531" s="275" t="s">
        <v>8773</v>
      </c>
      <c r="D531" s="268" t="s">
        <v>50</v>
      </c>
      <c r="E531" s="269">
        <v>20.99</v>
      </c>
    </row>
    <row r="532" spans="1:5" ht="38.25" x14ac:dyDescent="0.2">
      <c r="A532" s="275">
        <v>142203</v>
      </c>
      <c r="B532" s="275" t="s">
        <v>19</v>
      </c>
      <c r="C532" s="275" t="s">
        <v>8774</v>
      </c>
      <c r="D532" s="268" t="s">
        <v>50</v>
      </c>
      <c r="E532" s="269">
        <v>31.61</v>
      </c>
    </row>
    <row r="533" spans="1:5" ht="38.25" x14ac:dyDescent="0.2">
      <c r="A533" s="275">
        <v>142204</v>
      </c>
      <c r="B533" s="275" t="s">
        <v>19</v>
      </c>
      <c r="C533" s="275" t="s">
        <v>8775</v>
      </c>
      <c r="D533" s="268" t="s">
        <v>50</v>
      </c>
      <c r="E533" s="269">
        <v>26.67</v>
      </c>
    </row>
    <row r="534" spans="1:5" ht="38.25" x14ac:dyDescent="0.2">
      <c r="A534" s="275">
        <v>142205</v>
      </c>
      <c r="B534" s="275" t="s">
        <v>19</v>
      </c>
      <c r="C534" s="275" t="s">
        <v>8776</v>
      </c>
      <c r="D534" s="268" t="s">
        <v>50</v>
      </c>
      <c r="E534" s="269">
        <v>40.67</v>
      </c>
    </row>
    <row r="535" spans="1:5" ht="38.25" x14ac:dyDescent="0.2">
      <c r="A535" s="275">
        <v>142206</v>
      </c>
      <c r="B535" s="275" t="s">
        <v>19</v>
      </c>
      <c r="C535" s="275" t="s">
        <v>8777</v>
      </c>
      <c r="D535" s="268" t="s">
        <v>50</v>
      </c>
      <c r="E535" s="269">
        <v>59.17</v>
      </c>
    </row>
    <row r="536" spans="1:5" ht="15" x14ac:dyDescent="0.2">
      <c r="A536" s="276">
        <v>1423</v>
      </c>
      <c r="B536" s="275" t="s">
        <v>19</v>
      </c>
      <c r="C536" s="276" t="s">
        <v>8522</v>
      </c>
      <c r="D536" s="268"/>
      <c r="E536" s="269"/>
    </row>
    <row r="537" spans="1:5" ht="25.5" x14ac:dyDescent="0.2">
      <c r="A537" s="275">
        <v>142301</v>
      </c>
      <c r="B537" s="275" t="s">
        <v>19</v>
      </c>
      <c r="C537" s="275" t="s">
        <v>8778</v>
      </c>
      <c r="D537" s="268" t="s">
        <v>121</v>
      </c>
      <c r="E537" s="269">
        <v>23.98</v>
      </c>
    </row>
    <row r="538" spans="1:5" ht="25.5" x14ac:dyDescent="0.2">
      <c r="A538" s="275">
        <v>142302</v>
      </c>
      <c r="B538" s="275" t="s">
        <v>19</v>
      </c>
      <c r="C538" s="275" t="s">
        <v>8779</v>
      </c>
      <c r="D538" s="268" t="s">
        <v>121</v>
      </c>
      <c r="E538" s="269">
        <v>33.57</v>
      </c>
    </row>
    <row r="539" spans="1:5" x14ac:dyDescent="0.2">
      <c r="A539" s="275">
        <v>142303</v>
      </c>
      <c r="B539" s="275" t="s">
        <v>19</v>
      </c>
      <c r="C539" s="275" t="s">
        <v>8780</v>
      </c>
      <c r="D539" s="268" t="s">
        <v>121</v>
      </c>
      <c r="E539" s="269">
        <v>23.98</v>
      </c>
    </row>
    <row r="540" spans="1:5" ht="25.5" x14ac:dyDescent="0.2">
      <c r="A540" s="275">
        <v>142304</v>
      </c>
      <c r="B540" s="275" t="s">
        <v>19</v>
      </c>
      <c r="C540" s="275" t="s">
        <v>8781</v>
      </c>
      <c r="D540" s="268" t="s">
        <v>121</v>
      </c>
      <c r="E540" s="269">
        <v>32.99</v>
      </c>
    </row>
    <row r="541" spans="1:5" ht="15" x14ac:dyDescent="0.2">
      <c r="A541" s="276">
        <v>1428</v>
      </c>
      <c r="B541" s="275" t="s">
        <v>19</v>
      </c>
      <c r="C541" s="276" t="s">
        <v>8782</v>
      </c>
      <c r="D541" s="268"/>
      <c r="E541" s="269"/>
    </row>
    <row r="542" spans="1:5" ht="51" x14ac:dyDescent="0.2">
      <c r="A542" s="275">
        <v>142801</v>
      </c>
      <c r="B542" s="275" t="s">
        <v>19</v>
      </c>
      <c r="C542" s="275" t="s">
        <v>8783</v>
      </c>
      <c r="D542" s="268" t="s">
        <v>8784</v>
      </c>
      <c r="E542" s="269">
        <v>4.45</v>
      </c>
    </row>
    <row r="543" spans="1:5" ht="63.75" x14ac:dyDescent="0.2">
      <c r="A543" s="275">
        <v>142802</v>
      </c>
      <c r="B543" s="275" t="s">
        <v>19</v>
      </c>
      <c r="C543" s="275" t="s">
        <v>8785</v>
      </c>
      <c r="D543" s="268" t="s">
        <v>8784</v>
      </c>
      <c r="E543" s="269">
        <v>7.13</v>
      </c>
    </row>
    <row r="544" spans="1:5" ht="63.75" x14ac:dyDescent="0.2">
      <c r="A544" s="275">
        <v>142803</v>
      </c>
      <c r="B544" s="275" t="s">
        <v>19</v>
      </c>
      <c r="C544" s="275" t="s">
        <v>8786</v>
      </c>
      <c r="D544" s="268" t="s">
        <v>8784</v>
      </c>
      <c r="E544" s="269">
        <v>9.11</v>
      </c>
    </row>
    <row r="545" spans="1:5" ht="15" x14ac:dyDescent="0.2">
      <c r="A545" s="276">
        <v>15</v>
      </c>
      <c r="B545" s="275" t="s">
        <v>19</v>
      </c>
      <c r="C545" s="276" t="s">
        <v>175</v>
      </c>
      <c r="D545" s="268"/>
      <c r="E545" s="269"/>
    </row>
    <row r="546" spans="1:5" ht="15" x14ac:dyDescent="0.2">
      <c r="A546" s="276">
        <v>1501</v>
      </c>
      <c r="B546" s="275" t="s">
        <v>19</v>
      </c>
      <c r="C546" s="276" t="s">
        <v>198</v>
      </c>
      <c r="D546" s="268"/>
      <c r="E546" s="269"/>
    </row>
    <row r="547" spans="1:5" ht="89.25" x14ac:dyDescent="0.2">
      <c r="A547" s="275">
        <v>150122</v>
      </c>
      <c r="B547" s="275" t="s">
        <v>19</v>
      </c>
      <c r="C547" s="275" t="s">
        <v>8787</v>
      </c>
      <c r="D547" s="268" t="s">
        <v>121</v>
      </c>
      <c r="E547" s="270">
        <v>1509.28</v>
      </c>
    </row>
    <row r="548" spans="1:5" ht="76.5" x14ac:dyDescent="0.2">
      <c r="A548" s="275">
        <v>150123</v>
      </c>
      <c r="B548" s="275" t="s">
        <v>19</v>
      </c>
      <c r="C548" s="275" t="s">
        <v>8788</v>
      </c>
      <c r="D548" s="268" t="s">
        <v>121</v>
      </c>
      <c r="E548" s="270">
        <v>2757.44</v>
      </c>
    </row>
    <row r="549" spans="1:5" ht="15" x14ac:dyDescent="0.2">
      <c r="A549" s="276">
        <v>1503</v>
      </c>
      <c r="B549" s="275" t="s">
        <v>19</v>
      </c>
      <c r="C549" s="276" t="s">
        <v>203</v>
      </c>
      <c r="D549" s="268"/>
      <c r="E549" s="269"/>
    </row>
    <row r="550" spans="1:5" ht="38.25" x14ac:dyDescent="0.2">
      <c r="A550" s="275">
        <v>150306</v>
      </c>
      <c r="B550" s="275" t="s">
        <v>19</v>
      </c>
      <c r="C550" s="275" t="s">
        <v>8789</v>
      </c>
      <c r="D550" s="268" t="s">
        <v>121</v>
      </c>
      <c r="E550" s="269">
        <v>278.67</v>
      </c>
    </row>
    <row r="551" spans="1:5" ht="38.25" x14ac:dyDescent="0.2">
      <c r="A551" s="275">
        <v>150307</v>
      </c>
      <c r="B551" s="275" t="s">
        <v>19</v>
      </c>
      <c r="C551" s="275" t="s">
        <v>8790</v>
      </c>
      <c r="D551" s="268" t="s">
        <v>121</v>
      </c>
      <c r="E551" s="269">
        <v>521.85</v>
      </c>
    </row>
    <row r="552" spans="1:5" ht="38.25" x14ac:dyDescent="0.2">
      <c r="A552" s="275">
        <v>150308</v>
      </c>
      <c r="B552" s="275" t="s">
        <v>19</v>
      </c>
      <c r="C552" s="275" t="s">
        <v>8791</v>
      </c>
      <c r="D552" s="268" t="s">
        <v>121</v>
      </c>
      <c r="E552" s="269">
        <v>613.95000000000005</v>
      </c>
    </row>
    <row r="553" spans="1:5" ht="38.25" x14ac:dyDescent="0.2">
      <c r="A553" s="275">
        <v>150309</v>
      </c>
      <c r="B553" s="275" t="s">
        <v>19</v>
      </c>
      <c r="C553" s="275" t="s">
        <v>8792</v>
      </c>
      <c r="D553" s="268" t="s">
        <v>121</v>
      </c>
      <c r="E553" s="269">
        <v>730.05</v>
      </c>
    </row>
    <row r="554" spans="1:5" x14ac:dyDescent="0.2">
      <c r="A554" s="275">
        <v>150310</v>
      </c>
      <c r="B554" s="275" t="s">
        <v>19</v>
      </c>
      <c r="C554" s="275" t="s">
        <v>8793</v>
      </c>
      <c r="D554" s="268" t="s">
        <v>121</v>
      </c>
      <c r="E554" s="269">
        <v>113.66</v>
      </c>
    </row>
    <row r="555" spans="1:5" ht="38.25" x14ac:dyDescent="0.2">
      <c r="A555" s="275">
        <v>150311</v>
      </c>
      <c r="B555" s="275" t="s">
        <v>19</v>
      </c>
      <c r="C555" s="275" t="s">
        <v>8794</v>
      </c>
      <c r="D555" s="268" t="s">
        <v>121</v>
      </c>
      <c r="E555" s="269">
        <v>150.29</v>
      </c>
    </row>
    <row r="556" spans="1:5" ht="76.5" x14ac:dyDescent="0.2">
      <c r="A556" s="275">
        <v>150315</v>
      </c>
      <c r="B556" s="275" t="s">
        <v>19</v>
      </c>
      <c r="C556" s="275" t="s">
        <v>8795</v>
      </c>
      <c r="D556" s="268" t="s">
        <v>121</v>
      </c>
      <c r="E556" s="270">
        <v>1080.97</v>
      </c>
    </row>
    <row r="557" spans="1:5" ht="76.5" x14ac:dyDescent="0.2">
      <c r="A557" s="275">
        <v>150316</v>
      </c>
      <c r="B557" s="275" t="s">
        <v>19</v>
      </c>
      <c r="C557" s="275" t="s">
        <v>8796</v>
      </c>
      <c r="D557" s="268" t="s">
        <v>121</v>
      </c>
      <c r="E557" s="270">
        <v>1341.28</v>
      </c>
    </row>
    <row r="558" spans="1:5" ht="63.75" x14ac:dyDescent="0.2">
      <c r="A558" s="275">
        <v>150317</v>
      </c>
      <c r="B558" s="275" t="s">
        <v>19</v>
      </c>
      <c r="C558" s="275" t="s">
        <v>8797</v>
      </c>
      <c r="D558" s="268" t="s">
        <v>121</v>
      </c>
      <c r="E558" s="270">
        <v>1743.37</v>
      </c>
    </row>
    <row r="559" spans="1:5" ht="38.25" x14ac:dyDescent="0.2">
      <c r="A559" s="275">
        <v>150320</v>
      </c>
      <c r="B559" s="275" t="s">
        <v>19</v>
      </c>
      <c r="C559" s="275" t="s">
        <v>8798</v>
      </c>
      <c r="D559" s="268" t="s">
        <v>121</v>
      </c>
      <c r="E559" s="269">
        <v>105.86</v>
      </c>
    </row>
    <row r="560" spans="1:5" ht="15" x14ac:dyDescent="0.2">
      <c r="A560" s="276">
        <v>1506</v>
      </c>
      <c r="B560" s="275" t="s">
        <v>19</v>
      </c>
      <c r="C560" s="276" t="s">
        <v>8799</v>
      </c>
      <c r="D560" s="268"/>
      <c r="E560" s="269"/>
    </row>
    <row r="561" spans="1:5" ht="38.25" x14ac:dyDescent="0.2">
      <c r="A561" s="275">
        <v>150609</v>
      </c>
      <c r="B561" s="275" t="s">
        <v>19</v>
      </c>
      <c r="C561" s="275" t="s">
        <v>8800</v>
      </c>
      <c r="D561" s="268" t="s">
        <v>121</v>
      </c>
      <c r="E561" s="269">
        <v>441.62</v>
      </c>
    </row>
    <row r="562" spans="1:5" ht="63.75" x14ac:dyDescent="0.2">
      <c r="A562" s="275">
        <v>150610</v>
      </c>
      <c r="B562" s="275" t="s">
        <v>19</v>
      </c>
      <c r="C562" s="275" t="s">
        <v>8801</v>
      </c>
      <c r="D562" s="268" t="s">
        <v>121</v>
      </c>
      <c r="E562" s="269">
        <v>325.85000000000002</v>
      </c>
    </row>
    <row r="563" spans="1:5" ht="25.5" x14ac:dyDescent="0.2">
      <c r="A563" s="275">
        <v>150612</v>
      </c>
      <c r="B563" s="275" t="s">
        <v>19</v>
      </c>
      <c r="C563" s="275" t="s">
        <v>8802</v>
      </c>
      <c r="D563" s="268" t="s">
        <v>121</v>
      </c>
      <c r="E563" s="269">
        <v>43.6</v>
      </c>
    </row>
    <row r="564" spans="1:5" ht="76.5" x14ac:dyDescent="0.2">
      <c r="A564" s="275">
        <v>150614</v>
      </c>
      <c r="B564" s="275" t="s">
        <v>19</v>
      </c>
      <c r="C564" s="275" t="s">
        <v>8803</v>
      </c>
      <c r="D564" s="268" t="s">
        <v>121</v>
      </c>
      <c r="E564" s="269">
        <v>165.77</v>
      </c>
    </row>
    <row r="565" spans="1:5" ht="76.5" x14ac:dyDescent="0.2">
      <c r="A565" s="275">
        <v>150615</v>
      </c>
      <c r="B565" s="275" t="s">
        <v>19</v>
      </c>
      <c r="C565" s="275" t="s">
        <v>8804</v>
      </c>
      <c r="D565" s="268" t="s">
        <v>121</v>
      </c>
      <c r="E565" s="269">
        <v>212.54</v>
      </c>
    </row>
    <row r="566" spans="1:5" ht="76.5" x14ac:dyDescent="0.2">
      <c r="A566" s="275">
        <v>150616</v>
      </c>
      <c r="B566" s="275" t="s">
        <v>19</v>
      </c>
      <c r="C566" s="275" t="s">
        <v>8805</v>
      </c>
      <c r="D566" s="268" t="s">
        <v>121</v>
      </c>
      <c r="E566" s="269">
        <v>295.5</v>
      </c>
    </row>
    <row r="567" spans="1:5" ht="76.5" x14ac:dyDescent="0.2">
      <c r="A567" s="275">
        <v>150626</v>
      </c>
      <c r="B567" s="275" t="s">
        <v>19</v>
      </c>
      <c r="C567" s="275" t="s">
        <v>8806</v>
      </c>
      <c r="D567" s="268" t="s">
        <v>121</v>
      </c>
      <c r="E567" s="269">
        <v>184.6</v>
      </c>
    </row>
    <row r="568" spans="1:5" ht="25.5" x14ac:dyDescent="0.2">
      <c r="A568" s="275">
        <v>150628</v>
      </c>
      <c r="B568" s="275" t="s">
        <v>19</v>
      </c>
      <c r="C568" s="275" t="s">
        <v>8807</v>
      </c>
      <c r="D568" s="268" t="s">
        <v>121</v>
      </c>
      <c r="E568" s="269">
        <v>9.7899999999999991</v>
      </c>
    </row>
    <row r="569" spans="1:5" ht="25.5" x14ac:dyDescent="0.2">
      <c r="A569" s="275">
        <v>150629</v>
      </c>
      <c r="B569" s="275" t="s">
        <v>19</v>
      </c>
      <c r="C569" s="275" t="s">
        <v>8808</v>
      </c>
      <c r="D569" s="268" t="s">
        <v>121</v>
      </c>
      <c r="E569" s="269">
        <v>16.8</v>
      </c>
    </row>
    <row r="570" spans="1:5" ht="25.5" x14ac:dyDescent="0.2">
      <c r="A570" s="275">
        <v>150632</v>
      </c>
      <c r="B570" s="275" t="s">
        <v>19</v>
      </c>
      <c r="C570" s="275" t="s">
        <v>8809</v>
      </c>
      <c r="D570" s="268" t="s">
        <v>121</v>
      </c>
      <c r="E570" s="269">
        <v>77.95</v>
      </c>
    </row>
    <row r="571" spans="1:5" ht="25.5" x14ac:dyDescent="0.2">
      <c r="A571" s="275">
        <v>150633</v>
      </c>
      <c r="B571" s="275" t="s">
        <v>19</v>
      </c>
      <c r="C571" s="275" t="s">
        <v>8810</v>
      </c>
      <c r="D571" s="268" t="s">
        <v>121</v>
      </c>
      <c r="E571" s="269">
        <v>149.36000000000001</v>
      </c>
    </row>
    <row r="572" spans="1:5" ht="25.5" x14ac:dyDescent="0.2">
      <c r="A572" s="275">
        <v>150634</v>
      </c>
      <c r="B572" s="275" t="s">
        <v>19</v>
      </c>
      <c r="C572" s="275" t="s">
        <v>8811</v>
      </c>
      <c r="D572" s="268" t="s">
        <v>121</v>
      </c>
      <c r="E572" s="269">
        <v>210.9</v>
      </c>
    </row>
    <row r="573" spans="1:5" ht="25.5" x14ac:dyDescent="0.2">
      <c r="A573" s="275">
        <v>150635</v>
      </c>
      <c r="B573" s="275" t="s">
        <v>19</v>
      </c>
      <c r="C573" s="275" t="s">
        <v>8812</v>
      </c>
      <c r="D573" s="268" t="s">
        <v>121</v>
      </c>
      <c r="E573" s="269">
        <v>341.02</v>
      </c>
    </row>
    <row r="574" spans="1:5" ht="25.5" x14ac:dyDescent="0.2">
      <c r="A574" s="275">
        <v>150636</v>
      </c>
      <c r="B574" s="275" t="s">
        <v>19</v>
      </c>
      <c r="C574" s="275" t="s">
        <v>8813</v>
      </c>
      <c r="D574" s="268" t="s">
        <v>121</v>
      </c>
      <c r="E574" s="269">
        <v>12.33</v>
      </c>
    </row>
    <row r="575" spans="1:5" ht="15" x14ac:dyDescent="0.2">
      <c r="A575" s="276">
        <v>1507</v>
      </c>
      <c r="B575" s="275" t="s">
        <v>19</v>
      </c>
      <c r="C575" s="276" t="s">
        <v>8814</v>
      </c>
      <c r="D575" s="268"/>
      <c r="E575" s="269"/>
    </row>
    <row r="576" spans="1:5" ht="63.75" x14ac:dyDescent="0.2">
      <c r="A576" s="275">
        <v>150701</v>
      </c>
      <c r="B576" s="275" t="s">
        <v>19</v>
      </c>
      <c r="C576" s="275" t="s">
        <v>8815</v>
      </c>
      <c r="D576" s="268" t="s">
        <v>50</v>
      </c>
      <c r="E576" s="269">
        <v>62.87</v>
      </c>
    </row>
    <row r="577" spans="1:5" ht="63.75" x14ac:dyDescent="0.2">
      <c r="A577" s="275">
        <v>150702</v>
      </c>
      <c r="B577" s="275" t="s">
        <v>19</v>
      </c>
      <c r="C577" s="275" t="s">
        <v>8816</v>
      </c>
      <c r="D577" s="268" t="s">
        <v>50</v>
      </c>
      <c r="E577" s="269">
        <v>75.45</v>
      </c>
    </row>
    <row r="578" spans="1:5" ht="63.75" x14ac:dyDescent="0.2">
      <c r="A578" s="275">
        <v>150703</v>
      </c>
      <c r="B578" s="275" t="s">
        <v>19</v>
      </c>
      <c r="C578" s="275" t="s">
        <v>8817</v>
      </c>
      <c r="D578" s="268" t="s">
        <v>50</v>
      </c>
      <c r="E578" s="269">
        <v>195.57</v>
      </c>
    </row>
    <row r="579" spans="1:5" ht="63.75" x14ac:dyDescent="0.2">
      <c r="A579" s="275">
        <v>150704</v>
      </c>
      <c r="B579" s="275" t="s">
        <v>19</v>
      </c>
      <c r="C579" s="275" t="s">
        <v>8818</v>
      </c>
      <c r="D579" s="268" t="s">
        <v>50</v>
      </c>
      <c r="E579" s="269">
        <v>209.46</v>
      </c>
    </row>
    <row r="580" spans="1:5" ht="15" x14ac:dyDescent="0.2">
      <c r="A580" s="276">
        <v>1508</v>
      </c>
      <c r="B580" s="275" t="s">
        <v>19</v>
      </c>
      <c r="C580" s="276" t="s">
        <v>208</v>
      </c>
      <c r="D580" s="268"/>
      <c r="E580" s="269"/>
    </row>
    <row r="581" spans="1:5" ht="38.25" x14ac:dyDescent="0.2">
      <c r="A581" s="275">
        <v>150801</v>
      </c>
      <c r="B581" s="275" t="s">
        <v>19</v>
      </c>
      <c r="C581" s="275" t="s">
        <v>8819</v>
      </c>
      <c r="D581" s="268" t="s">
        <v>50</v>
      </c>
      <c r="E581" s="269">
        <v>15.92</v>
      </c>
    </row>
    <row r="582" spans="1:5" ht="51" x14ac:dyDescent="0.2">
      <c r="A582" s="275">
        <v>150802</v>
      </c>
      <c r="B582" s="275" t="s">
        <v>19</v>
      </c>
      <c r="C582" s="275" t="s">
        <v>8820</v>
      </c>
      <c r="D582" s="268" t="s">
        <v>121</v>
      </c>
      <c r="E582" s="269">
        <v>25.54</v>
      </c>
    </row>
    <row r="583" spans="1:5" ht="51" x14ac:dyDescent="0.2">
      <c r="A583" s="275">
        <v>150803</v>
      </c>
      <c r="B583" s="275" t="s">
        <v>19</v>
      </c>
      <c r="C583" s="275" t="s">
        <v>8821</v>
      </c>
      <c r="D583" s="268" t="s">
        <v>121</v>
      </c>
      <c r="E583" s="269">
        <v>31.08</v>
      </c>
    </row>
    <row r="584" spans="1:5" ht="51" x14ac:dyDescent="0.2">
      <c r="A584" s="275">
        <v>150804</v>
      </c>
      <c r="B584" s="275" t="s">
        <v>19</v>
      </c>
      <c r="C584" s="275" t="s">
        <v>8822</v>
      </c>
      <c r="D584" s="268" t="s">
        <v>121</v>
      </c>
      <c r="E584" s="269">
        <v>28.19</v>
      </c>
    </row>
    <row r="585" spans="1:5" ht="51" x14ac:dyDescent="0.2">
      <c r="A585" s="275">
        <v>150805</v>
      </c>
      <c r="B585" s="275" t="s">
        <v>19</v>
      </c>
      <c r="C585" s="275" t="s">
        <v>8823</v>
      </c>
      <c r="D585" s="268" t="s">
        <v>121</v>
      </c>
      <c r="E585" s="269">
        <v>29</v>
      </c>
    </row>
    <row r="586" spans="1:5" ht="38.25" x14ac:dyDescent="0.2">
      <c r="A586" s="275">
        <v>150806</v>
      </c>
      <c r="B586" s="275" t="s">
        <v>19</v>
      </c>
      <c r="C586" s="275" t="s">
        <v>8824</v>
      </c>
      <c r="D586" s="268" t="s">
        <v>50</v>
      </c>
      <c r="E586" s="269">
        <v>26.25</v>
      </c>
    </row>
    <row r="587" spans="1:5" ht="25.5" x14ac:dyDescent="0.2">
      <c r="A587" s="275">
        <v>150807</v>
      </c>
      <c r="B587" s="275" t="s">
        <v>19</v>
      </c>
      <c r="C587" s="275" t="s">
        <v>8825</v>
      </c>
      <c r="D587" s="268" t="s">
        <v>50</v>
      </c>
      <c r="E587" s="269">
        <v>17.2</v>
      </c>
    </row>
    <row r="588" spans="1:5" ht="25.5" x14ac:dyDescent="0.2">
      <c r="A588" s="275">
        <v>150835</v>
      </c>
      <c r="B588" s="275" t="s">
        <v>19</v>
      </c>
      <c r="C588" s="275" t="s">
        <v>8826</v>
      </c>
      <c r="D588" s="268" t="s">
        <v>50</v>
      </c>
      <c r="E588" s="269">
        <v>62.31</v>
      </c>
    </row>
    <row r="589" spans="1:5" ht="38.25" x14ac:dyDescent="0.2">
      <c r="A589" s="275">
        <v>150836</v>
      </c>
      <c r="B589" s="275" t="s">
        <v>19</v>
      </c>
      <c r="C589" s="275" t="s">
        <v>8827</v>
      </c>
      <c r="D589" s="268" t="s">
        <v>50</v>
      </c>
      <c r="E589" s="269">
        <v>82.75</v>
      </c>
    </row>
    <row r="590" spans="1:5" ht="38.25" x14ac:dyDescent="0.2">
      <c r="A590" s="275">
        <v>150837</v>
      </c>
      <c r="B590" s="275" t="s">
        <v>19</v>
      </c>
      <c r="C590" s="275" t="s">
        <v>8828</v>
      </c>
      <c r="D590" s="268" t="s">
        <v>50</v>
      </c>
      <c r="E590" s="269">
        <v>115.4</v>
      </c>
    </row>
    <row r="591" spans="1:5" ht="38.25" x14ac:dyDescent="0.2">
      <c r="A591" s="275">
        <v>150838</v>
      </c>
      <c r="B591" s="275" t="s">
        <v>19</v>
      </c>
      <c r="C591" s="275" t="s">
        <v>8829</v>
      </c>
      <c r="D591" s="268" t="s">
        <v>50</v>
      </c>
      <c r="E591" s="269">
        <v>131.65</v>
      </c>
    </row>
    <row r="592" spans="1:5" ht="25.5" x14ac:dyDescent="0.2">
      <c r="A592" s="275">
        <v>150843</v>
      </c>
      <c r="B592" s="275" t="s">
        <v>19</v>
      </c>
      <c r="C592" s="275" t="s">
        <v>8830</v>
      </c>
      <c r="D592" s="268" t="s">
        <v>121</v>
      </c>
      <c r="E592" s="269">
        <v>50.66</v>
      </c>
    </row>
    <row r="593" spans="1:5" ht="25.5" x14ac:dyDescent="0.2">
      <c r="A593" s="275">
        <v>150844</v>
      </c>
      <c r="B593" s="275" t="s">
        <v>19</v>
      </c>
      <c r="C593" s="275" t="s">
        <v>8831</v>
      </c>
      <c r="D593" s="268" t="s">
        <v>121</v>
      </c>
      <c r="E593" s="269">
        <v>66.900000000000006</v>
      </c>
    </row>
    <row r="594" spans="1:5" ht="25.5" x14ac:dyDescent="0.2">
      <c r="A594" s="275">
        <v>150845</v>
      </c>
      <c r="B594" s="275" t="s">
        <v>19</v>
      </c>
      <c r="C594" s="275" t="s">
        <v>8832</v>
      </c>
      <c r="D594" s="268" t="s">
        <v>121</v>
      </c>
      <c r="E594" s="269">
        <v>77.760000000000005</v>
      </c>
    </row>
    <row r="595" spans="1:5" x14ac:dyDescent="0.2">
      <c r="A595" s="275">
        <v>150850</v>
      </c>
      <c r="B595" s="275" t="s">
        <v>19</v>
      </c>
      <c r="C595" s="275" t="s">
        <v>8833</v>
      </c>
      <c r="D595" s="268" t="s">
        <v>121</v>
      </c>
      <c r="E595" s="269">
        <v>10.08</v>
      </c>
    </row>
    <row r="596" spans="1:5" x14ac:dyDescent="0.2">
      <c r="A596" s="275">
        <v>150851</v>
      </c>
      <c r="B596" s="275" t="s">
        <v>19</v>
      </c>
      <c r="C596" s="275" t="s">
        <v>8834</v>
      </c>
      <c r="D596" s="268" t="s">
        <v>121</v>
      </c>
      <c r="E596" s="269">
        <v>10.08</v>
      </c>
    </row>
    <row r="597" spans="1:5" x14ac:dyDescent="0.2">
      <c r="A597" s="275">
        <v>150852</v>
      </c>
      <c r="B597" s="275" t="s">
        <v>19</v>
      </c>
      <c r="C597" s="275" t="s">
        <v>8835</v>
      </c>
      <c r="D597" s="268" t="s">
        <v>121</v>
      </c>
      <c r="E597" s="269">
        <v>11.27</v>
      </c>
    </row>
    <row r="598" spans="1:5" ht="38.25" x14ac:dyDescent="0.2">
      <c r="A598" s="275">
        <v>150860</v>
      </c>
      <c r="B598" s="275" t="s">
        <v>19</v>
      </c>
      <c r="C598" s="275" t="s">
        <v>8836</v>
      </c>
      <c r="D598" s="268" t="s">
        <v>50</v>
      </c>
      <c r="E598" s="269">
        <v>30.39</v>
      </c>
    </row>
    <row r="599" spans="1:5" ht="38.25" x14ac:dyDescent="0.2">
      <c r="A599" s="275">
        <v>150861</v>
      </c>
      <c r="B599" s="275" t="s">
        <v>19</v>
      </c>
      <c r="C599" s="275" t="s">
        <v>8837</v>
      </c>
      <c r="D599" s="268" t="s">
        <v>50</v>
      </c>
      <c r="E599" s="269">
        <v>36.07</v>
      </c>
    </row>
    <row r="600" spans="1:5" ht="38.25" x14ac:dyDescent="0.2">
      <c r="A600" s="275">
        <v>150862</v>
      </c>
      <c r="B600" s="275" t="s">
        <v>19</v>
      </c>
      <c r="C600" s="275" t="s">
        <v>8838</v>
      </c>
      <c r="D600" s="268" t="s">
        <v>50</v>
      </c>
      <c r="E600" s="269">
        <v>50.23</v>
      </c>
    </row>
    <row r="601" spans="1:5" ht="38.25" x14ac:dyDescent="0.2">
      <c r="A601" s="275">
        <v>150863</v>
      </c>
      <c r="B601" s="275" t="s">
        <v>19</v>
      </c>
      <c r="C601" s="275" t="s">
        <v>8839</v>
      </c>
      <c r="D601" s="268" t="s">
        <v>50</v>
      </c>
      <c r="E601" s="269">
        <v>62.5</v>
      </c>
    </row>
    <row r="602" spans="1:5" ht="38.25" x14ac:dyDescent="0.2">
      <c r="A602" s="275">
        <v>150866</v>
      </c>
      <c r="B602" s="275" t="s">
        <v>19</v>
      </c>
      <c r="C602" s="275" t="s">
        <v>8840</v>
      </c>
      <c r="D602" s="268" t="s">
        <v>121</v>
      </c>
      <c r="E602" s="269">
        <v>12.74</v>
      </c>
    </row>
    <row r="603" spans="1:5" ht="38.25" x14ac:dyDescent="0.2">
      <c r="A603" s="275">
        <v>150867</v>
      </c>
      <c r="B603" s="275" t="s">
        <v>19</v>
      </c>
      <c r="C603" s="275" t="s">
        <v>8841</v>
      </c>
      <c r="D603" s="268" t="s">
        <v>121</v>
      </c>
      <c r="E603" s="269">
        <v>13.28</v>
      </c>
    </row>
    <row r="604" spans="1:5" ht="38.25" x14ac:dyDescent="0.2">
      <c r="A604" s="275">
        <v>150870</v>
      </c>
      <c r="B604" s="275" t="s">
        <v>19</v>
      </c>
      <c r="C604" s="275" t="s">
        <v>8842</v>
      </c>
      <c r="D604" s="268" t="s">
        <v>121</v>
      </c>
      <c r="E604" s="269">
        <v>85.85</v>
      </c>
    </row>
    <row r="605" spans="1:5" ht="38.25" x14ac:dyDescent="0.2">
      <c r="A605" s="275">
        <v>150871</v>
      </c>
      <c r="B605" s="275" t="s">
        <v>19</v>
      </c>
      <c r="C605" s="275" t="s">
        <v>8843</v>
      </c>
      <c r="D605" s="268" t="s">
        <v>121</v>
      </c>
      <c r="E605" s="269">
        <v>109.29</v>
      </c>
    </row>
    <row r="606" spans="1:5" ht="38.25" x14ac:dyDescent="0.2">
      <c r="A606" s="275">
        <v>150875</v>
      </c>
      <c r="B606" s="275" t="s">
        <v>19</v>
      </c>
      <c r="C606" s="275" t="s">
        <v>8844</v>
      </c>
      <c r="D606" s="268" t="s">
        <v>121</v>
      </c>
      <c r="E606" s="269">
        <v>77.37</v>
      </c>
    </row>
    <row r="607" spans="1:5" ht="38.25" x14ac:dyDescent="0.2">
      <c r="A607" s="275">
        <v>150876</v>
      </c>
      <c r="B607" s="275" t="s">
        <v>19</v>
      </c>
      <c r="C607" s="275" t="s">
        <v>8845</v>
      </c>
      <c r="D607" s="268" t="s">
        <v>121</v>
      </c>
      <c r="E607" s="269">
        <v>118.54</v>
      </c>
    </row>
    <row r="608" spans="1:5" ht="63.75" x14ac:dyDescent="0.2">
      <c r="A608" s="275">
        <v>150880</v>
      </c>
      <c r="B608" s="275" t="s">
        <v>19</v>
      </c>
      <c r="C608" s="275" t="s">
        <v>8846</v>
      </c>
      <c r="D608" s="268" t="s">
        <v>121</v>
      </c>
      <c r="E608" s="269">
        <v>32.200000000000003</v>
      </c>
    </row>
    <row r="609" spans="1:5" ht="51" x14ac:dyDescent="0.2">
      <c r="A609" s="275">
        <v>150881</v>
      </c>
      <c r="B609" s="275" t="s">
        <v>19</v>
      </c>
      <c r="C609" s="275" t="s">
        <v>8847</v>
      </c>
      <c r="D609" s="268" t="s">
        <v>121</v>
      </c>
      <c r="E609" s="269">
        <v>29.48</v>
      </c>
    </row>
    <row r="610" spans="1:5" ht="51" x14ac:dyDescent="0.2">
      <c r="A610" s="275">
        <v>150882</v>
      </c>
      <c r="B610" s="275" t="s">
        <v>19</v>
      </c>
      <c r="C610" s="275" t="s">
        <v>8848</v>
      </c>
      <c r="D610" s="268" t="s">
        <v>121</v>
      </c>
      <c r="E610" s="269">
        <v>54.13</v>
      </c>
    </row>
    <row r="611" spans="1:5" ht="51" x14ac:dyDescent="0.2">
      <c r="A611" s="275">
        <v>150883</v>
      </c>
      <c r="B611" s="275" t="s">
        <v>19</v>
      </c>
      <c r="C611" s="275" t="s">
        <v>8849</v>
      </c>
      <c r="D611" s="268" t="s">
        <v>121</v>
      </c>
      <c r="E611" s="269">
        <v>63.33</v>
      </c>
    </row>
    <row r="612" spans="1:5" ht="76.5" x14ac:dyDescent="0.2">
      <c r="A612" s="275">
        <v>150884</v>
      </c>
      <c r="B612" s="275" t="s">
        <v>19</v>
      </c>
      <c r="C612" s="275" t="s">
        <v>8850</v>
      </c>
      <c r="D612" s="268" t="s">
        <v>121</v>
      </c>
      <c r="E612" s="269">
        <v>37.89</v>
      </c>
    </row>
    <row r="613" spans="1:5" ht="76.5" x14ac:dyDescent="0.2">
      <c r="A613" s="275">
        <v>150885</v>
      </c>
      <c r="B613" s="275" t="s">
        <v>19</v>
      </c>
      <c r="C613" s="275" t="s">
        <v>8851</v>
      </c>
      <c r="D613" s="268" t="s">
        <v>121</v>
      </c>
      <c r="E613" s="269">
        <v>42.92</v>
      </c>
    </row>
    <row r="614" spans="1:5" ht="76.5" x14ac:dyDescent="0.2">
      <c r="A614" s="275">
        <v>150886</v>
      </c>
      <c r="B614" s="275" t="s">
        <v>19</v>
      </c>
      <c r="C614" s="275" t="s">
        <v>8852</v>
      </c>
      <c r="D614" s="268" t="s">
        <v>121</v>
      </c>
      <c r="E614" s="269">
        <v>44.84</v>
      </c>
    </row>
    <row r="615" spans="1:5" ht="30" x14ac:dyDescent="0.2">
      <c r="A615" s="276">
        <v>1509</v>
      </c>
      <c r="B615" s="275" t="s">
        <v>19</v>
      </c>
      <c r="C615" s="276" t="s">
        <v>8853</v>
      </c>
      <c r="D615" s="268"/>
      <c r="E615" s="269"/>
    </row>
    <row r="616" spans="1:5" x14ac:dyDescent="0.2">
      <c r="A616" s="275">
        <v>150906</v>
      </c>
      <c r="B616" s="275" t="s">
        <v>19</v>
      </c>
      <c r="C616" s="275" t="s">
        <v>8854</v>
      </c>
      <c r="D616" s="268" t="s">
        <v>50</v>
      </c>
      <c r="E616" s="269">
        <v>2.09</v>
      </c>
    </row>
    <row r="617" spans="1:5" x14ac:dyDescent="0.2">
      <c r="A617" s="275">
        <v>150910</v>
      </c>
      <c r="B617" s="275" t="s">
        <v>19</v>
      </c>
      <c r="C617" s="275" t="s">
        <v>8855</v>
      </c>
      <c r="D617" s="268" t="s">
        <v>121</v>
      </c>
      <c r="E617" s="269">
        <v>14.69</v>
      </c>
    </row>
    <row r="618" spans="1:5" ht="38.25" x14ac:dyDescent="0.2">
      <c r="A618" s="275">
        <v>150916</v>
      </c>
      <c r="B618" s="275" t="s">
        <v>19</v>
      </c>
      <c r="C618" s="275" t="s">
        <v>8856</v>
      </c>
      <c r="D618" s="268" t="s">
        <v>121</v>
      </c>
      <c r="E618" s="269">
        <v>40.57</v>
      </c>
    </row>
    <row r="619" spans="1:5" ht="25.5" x14ac:dyDescent="0.2">
      <c r="A619" s="275">
        <v>150918</v>
      </c>
      <c r="B619" s="275" t="s">
        <v>19</v>
      </c>
      <c r="C619" s="275" t="s">
        <v>8857</v>
      </c>
      <c r="D619" s="268" t="s">
        <v>121</v>
      </c>
      <c r="E619" s="269">
        <v>34.69</v>
      </c>
    </row>
    <row r="620" spans="1:5" ht="25.5" x14ac:dyDescent="0.2">
      <c r="A620" s="275">
        <v>150932</v>
      </c>
      <c r="B620" s="275" t="s">
        <v>19</v>
      </c>
      <c r="C620" s="275" t="s">
        <v>8858</v>
      </c>
      <c r="D620" s="268" t="s">
        <v>121</v>
      </c>
      <c r="E620" s="269">
        <v>7.2</v>
      </c>
    </row>
    <row r="621" spans="1:5" x14ac:dyDescent="0.2">
      <c r="A621" s="275">
        <v>150934</v>
      </c>
      <c r="B621" s="275" t="s">
        <v>19</v>
      </c>
      <c r="C621" s="275" t="s">
        <v>8859</v>
      </c>
      <c r="D621" s="268" t="s">
        <v>121</v>
      </c>
      <c r="E621" s="269">
        <v>23.25</v>
      </c>
    </row>
    <row r="622" spans="1:5" x14ac:dyDescent="0.2">
      <c r="A622" s="275">
        <v>150937</v>
      </c>
      <c r="B622" s="275" t="s">
        <v>19</v>
      </c>
      <c r="C622" s="275" t="s">
        <v>8860</v>
      </c>
      <c r="D622" s="268" t="s">
        <v>50</v>
      </c>
      <c r="E622" s="269">
        <v>5.21</v>
      </c>
    </row>
    <row r="623" spans="1:5" x14ac:dyDescent="0.2">
      <c r="A623" s="275">
        <v>150964</v>
      </c>
      <c r="B623" s="275" t="s">
        <v>19</v>
      </c>
      <c r="C623" s="275" t="s">
        <v>8861</v>
      </c>
      <c r="D623" s="268" t="s">
        <v>121</v>
      </c>
      <c r="E623" s="269">
        <v>23.25</v>
      </c>
    </row>
    <row r="624" spans="1:5" x14ac:dyDescent="0.2">
      <c r="A624" s="275">
        <v>150967</v>
      </c>
      <c r="B624" s="275" t="s">
        <v>19</v>
      </c>
      <c r="C624" s="275" t="s">
        <v>8862</v>
      </c>
      <c r="D624" s="268" t="s">
        <v>121</v>
      </c>
      <c r="E624" s="269">
        <v>7.49</v>
      </c>
    </row>
    <row r="625" spans="1:5" ht="45" x14ac:dyDescent="0.2">
      <c r="A625" s="276">
        <v>1510</v>
      </c>
      <c r="B625" s="275" t="s">
        <v>19</v>
      </c>
      <c r="C625" s="276" t="s">
        <v>8863</v>
      </c>
      <c r="D625" s="268"/>
      <c r="E625" s="269"/>
    </row>
    <row r="626" spans="1:5" ht="76.5" x14ac:dyDescent="0.2">
      <c r="A626" s="275">
        <v>151001</v>
      </c>
      <c r="B626" s="275" t="s">
        <v>19</v>
      </c>
      <c r="C626" s="275" t="s">
        <v>8864</v>
      </c>
      <c r="D626" s="268" t="s">
        <v>121</v>
      </c>
      <c r="E626" s="269">
        <v>145.07</v>
      </c>
    </row>
    <row r="627" spans="1:5" ht="76.5" x14ac:dyDescent="0.2">
      <c r="A627" s="275">
        <v>151002</v>
      </c>
      <c r="B627" s="275" t="s">
        <v>19</v>
      </c>
      <c r="C627" s="275" t="s">
        <v>8865</v>
      </c>
      <c r="D627" s="268" t="s">
        <v>121</v>
      </c>
      <c r="E627" s="269">
        <v>327.69</v>
      </c>
    </row>
    <row r="628" spans="1:5" ht="76.5" x14ac:dyDescent="0.2">
      <c r="A628" s="275">
        <v>151003</v>
      </c>
      <c r="B628" s="275" t="s">
        <v>19</v>
      </c>
      <c r="C628" s="275" t="s">
        <v>8866</v>
      </c>
      <c r="D628" s="268" t="s">
        <v>121</v>
      </c>
      <c r="E628" s="269">
        <v>144.1</v>
      </c>
    </row>
    <row r="629" spans="1:5" ht="76.5" x14ac:dyDescent="0.2">
      <c r="A629" s="275">
        <v>151015</v>
      </c>
      <c r="B629" s="275" t="s">
        <v>19</v>
      </c>
      <c r="C629" s="275" t="s">
        <v>8867</v>
      </c>
      <c r="D629" s="268" t="s">
        <v>121</v>
      </c>
      <c r="E629" s="269">
        <v>252.68</v>
      </c>
    </row>
    <row r="630" spans="1:5" ht="76.5" x14ac:dyDescent="0.2">
      <c r="A630" s="275">
        <v>151016</v>
      </c>
      <c r="B630" s="275" t="s">
        <v>19</v>
      </c>
      <c r="C630" s="275" t="s">
        <v>8868</v>
      </c>
      <c r="D630" s="268" t="s">
        <v>121</v>
      </c>
      <c r="E630" s="269">
        <v>767.92</v>
      </c>
    </row>
    <row r="631" spans="1:5" ht="76.5" x14ac:dyDescent="0.2">
      <c r="A631" s="275">
        <v>151017</v>
      </c>
      <c r="B631" s="275" t="s">
        <v>19</v>
      </c>
      <c r="C631" s="275" t="s">
        <v>8869</v>
      </c>
      <c r="D631" s="268" t="s">
        <v>121</v>
      </c>
      <c r="E631" s="270">
        <v>1166.78</v>
      </c>
    </row>
    <row r="632" spans="1:5" ht="15" x14ac:dyDescent="0.2">
      <c r="A632" s="276">
        <v>1511</v>
      </c>
      <c r="B632" s="275" t="s">
        <v>19</v>
      </c>
      <c r="C632" s="276" t="s">
        <v>8870</v>
      </c>
      <c r="D632" s="268"/>
      <c r="E632" s="269"/>
    </row>
    <row r="633" spans="1:5" ht="25.5" x14ac:dyDescent="0.2">
      <c r="A633" s="275">
        <v>151125</v>
      </c>
      <c r="B633" s="275" t="s">
        <v>19</v>
      </c>
      <c r="C633" s="275" t="s">
        <v>8871</v>
      </c>
      <c r="D633" s="268" t="s">
        <v>50</v>
      </c>
      <c r="E633" s="269">
        <v>18.07</v>
      </c>
    </row>
    <row r="634" spans="1:5" ht="25.5" x14ac:dyDescent="0.2">
      <c r="A634" s="275">
        <v>151126</v>
      </c>
      <c r="B634" s="275" t="s">
        <v>19</v>
      </c>
      <c r="C634" s="275" t="s">
        <v>8872</v>
      </c>
      <c r="D634" s="268" t="s">
        <v>50</v>
      </c>
      <c r="E634" s="269">
        <v>18.93</v>
      </c>
    </row>
    <row r="635" spans="1:5" ht="25.5" x14ac:dyDescent="0.2">
      <c r="A635" s="275">
        <v>151127</v>
      </c>
      <c r="B635" s="275" t="s">
        <v>19</v>
      </c>
      <c r="C635" s="275" t="s">
        <v>8873</v>
      </c>
      <c r="D635" s="268" t="s">
        <v>50</v>
      </c>
      <c r="E635" s="269">
        <v>20.34</v>
      </c>
    </row>
    <row r="636" spans="1:5" ht="25.5" x14ac:dyDescent="0.2">
      <c r="A636" s="275">
        <v>151128</v>
      </c>
      <c r="B636" s="275" t="s">
        <v>19</v>
      </c>
      <c r="C636" s="275" t="s">
        <v>8874</v>
      </c>
      <c r="D636" s="268" t="s">
        <v>50</v>
      </c>
      <c r="E636" s="269">
        <v>31.55</v>
      </c>
    </row>
    <row r="637" spans="1:5" ht="25.5" x14ac:dyDescent="0.2">
      <c r="A637" s="275">
        <v>151129</v>
      </c>
      <c r="B637" s="275" t="s">
        <v>19</v>
      </c>
      <c r="C637" s="275" t="s">
        <v>8875</v>
      </c>
      <c r="D637" s="268" t="s">
        <v>50</v>
      </c>
      <c r="E637" s="269">
        <v>34.17</v>
      </c>
    </row>
    <row r="638" spans="1:5" ht="25.5" x14ac:dyDescent="0.2">
      <c r="A638" s="275">
        <v>151130</v>
      </c>
      <c r="B638" s="275" t="s">
        <v>19</v>
      </c>
      <c r="C638" s="275" t="s">
        <v>8876</v>
      </c>
      <c r="D638" s="268" t="s">
        <v>50</v>
      </c>
      <c r="E638" s="269">
        <v>36.86</v>
      </c>
    </row>
    <row r="639" spans="1:5" ht="25.5" x14ac:dyDescent="0.2">
      <c r="A639" s="275">
        <v>151131</v>
      </c>
      <c r="B639" s="275" t="s">
        <v>19</v>
      </c>
      <c r="C639" s="275" t="s">
        <v>8877</v>
      </c>
      <c r="D639" s="268" t="s">
        <v>50</v>
      </c>
      <c r="E639" s="269">
        <v>68.03</v>
      </c>
    </row>
    <row r="640" spans="1:5" ht="25.5" x14ac:dyDescent="0.2">
      <c r="A640" s="275">
        <v>151132</v>
      </c>
      <c r="B640" s="275" t="s">
        <v>19</v>
      </c>
      <c r="C640" s="275" t="s">
        <v>8878</v>
      </c>
      <c r="D640" s="268" t="s">
        <v>50</v>
      </c>
      <c r="E640" s="269">
        <v>6.59</v>
      </c>
    </row>
    <row r="641" spans="1:5" ht="25.5" x14ac:dyDescent="0.2">
      <c r="A641" s="275">
        <v>151133</v>
      </c>
      <c r="B641" s="275" t="s">
        <v>19</v>
      </c>
      <c r="C641" s="275" t="s">
        <v>8879</v>
      </c>
      <c r="D641" s="268" t="s">
        <v>50</v>
      </c>
      <c r="E641" s="269">
        <v>8.07</v>
      </c>
    </row>
    <row r="642" spans="1:5" ht="25.5" x14ac:dyDescent="0.2">
      <c r="A642" s="275">
        <v>151135</v>
      </c>
      <c r="B642" s="275" t="s">
        <v>19</v>
      </c>
      <c r="C642" s="275" t="s">
        <v>8880</v>
      </c>
      <c r="D642" s="268" t="s">
        <v>50</v>
      </c>
      <c r="E642" s="269">
        <v>90.59</v>
      </c>
    </row>
    <row r="643" spans="1:5" ht="25.5" x14ac:dyDescent="0.2">
      <c r="A643" s="275">
        <v>151136</v>
      </c>
      <c r="B643" s="275" t="s">
        <v>19</v>
      </c>
      <c r="C643" s="275" t="s">
        <v>8881</v>
      </c>
      <c r="D643" s="268" t="s">
        <v>50</v>
      </c>
      <c r="E643" s="269">
        <v>261.37</v>
      </c>
    </row>
    <row r="644" spans="1:5" ht="51" x14ac:dyDescent="0.2">
      <c r="A644" s="275">
        <v>151137</v>
      </c>
      <c r="B644" s="275" t="s">
        <v>19</v>
      </c>
      <c r="C644" s="275" t="s">
        <v>8882</v>
      </c>
      <c r="D644" s="268" t="s">
        <v>50</v>
      </c>
      <c r="E644" s="269">
        <v>28.49</v>
      </c>
    </row>
    <row r="645" spans="1:5" ht="51" x14ac:dyDescent="0.2">
      <c r="A645" s="275">
        <v>151138</v>
      </c>
      <c r="B645" s="275" t="s">
        <v>19</v>
      </c>
      <c r="C645" s="275" t="s">
        <v>8883</v>
      </c>
      <c r="D645" s="268" t="s">
        <v>50</v>
      </c>
      <c r="E645" s="269">
        <v>25.51</v>
      </c>
    </row>
    <row r="646" spans="1:5" ht="51" x14ac:dyDescent="0.2">
      <c r="A646" s="275">
        <v>151139</v>
      </c>
      <c r="B646" s="275" t="s">
        <v>19</v>
      </c>
      <c r="C646" s="275" t="s">
        <v>8884</v>
      </c>
      <c r="D646" s="268" t="s">
        <v>50</v>
      </c>
      <c r="E646" s="269">
        <v>29.95</v>
      </c>
    </row>
    <row r="647" spans="1:5" ht="51" x14ac:dyDescent="0.2">
      <c r="A647" s="275">
        <v>151140</v>
      </c>
      <c r="B647" s="275" t="s">
        <v>19</v>
      </c>
      <c r="C647" s="275" t="s">
        <v>8885</v>
      </c>
      <c r="D647" s="268" t="s">
        <v>50</v>
      </c>
      <c r="E647" s="269">
        <v>47.89</v>
      </c>
    </row>
    <row r="648" spans="1:5" ht="51" x14ac:dyDescent="0.2">
      <c r="A648" s="275">
        <v>151141</v>
      </c>
      <c r="B648" s="275" t="s">
        <v>19</v>
      </c>
      <c r="C648" s="275" t="s">
        <v>8886</v>
      </c>
      <c r="D648" s="268" t="s">
        <v>50</v>
      </c>
      <c r="E648" s="269">
        <v>65.510000000000005</v>
      </c>
    </row>
    <row r="649" spans="1:5" ht="51" x14ac:dyDescent="0.2">
      <c r="A649" s="275">
        <v>151142</v>
      </c>
      <c r="B649" s="275" t="s">
        <v>19</v>
      </c>
      <c r="C649" s="275" t="s">
        <v>8887</v>
      </c>
      <c r="D649" s="268" t="s">
        <v>50</v>
      </c>
      <c r="E649" s="269">
        <v>114.69</v>
      </c>
    </row>
    <row r="650" spans="1:5" ht="15" x14ac:dyDescent="0.2">
      <c r="A650" s="276">
        <v>1513</v>
      </c>
      <c r="B650" s="275" t="s">
        <v>19</v>
      </c>
      <c r="C650" s="276" t="s">
        <v>8888</v>
      </c>
      <c r="D650" s="268"/>
      <c r="E650" s="269"/>
    </row>
    <row r="651" spans="1:5" ht="38.25" x14ac:dyDescent="0.2">
      <c r="A651" s="275">
        <v>151301</v>
      </c>
      <c r="B651" s="275" t="s">
        <v>19</v>
      </c>
      <c r="C651" s="275" t="s">
        <v>8889</v>
      </c>
      <c r="D651" s="268" t="s">
        <v>121</v>
      </c>
      <c r="E651" s="269">
        <v>24.96</v>
      </c>
    </row>
    <row r="652" spans="1:5" ht="38.25" x14ac:dyDescent="0.2">
      <c r="A652" s="275">
        <v>151302</v>
      </c>
      <c r="B652" s="275" t="s">
        <v>19</v>
      </c>
      <c r="C652" s="275" t="s">
        <v>8890</v>
      </c>
      <c r="D652" s="268" t="s">
        <v>121</v>
      </c>
      <c r="E652" s="269">
        <v>24.96</v>
      </c>
    </row>
    <row r="653" spans="1:5" ht="38.25" x14ac:dyDescent="0.2">
      <c r="A653" s="275">
        <v>151303</v>
      </c>
      <c r="B653" s="275" t="s">
        <v>19</v>
      </c>
      <c r="C653" s="275" t="s">
        <v>8891</v>
      </c>
      <c r="D653" s="268" t="s">
        <v>121</v>
      </c>
      <c r="E653" s="269">
        <v>24.96</v>
      </c>
    </row>
    <row r="654" spans="1:5" ht="38.25" x14ac:dyDescent="0.2">
      <c r="A654" s="275">
        <v>151304</v>
      </c>
      <c r="B654" s="275" t="s">
        <v>19</v>
      </c>
      <c r="C654" s="275" t="s">
        <v>8892</v>
      </c>
      <c r="D654" s="268" t="s">
        <v>121</v>
      </c>
      <c r="E654" s="269">
        <v>24.96</v>
      </c>
    </row>
    <row r="655" spans="1:5" ht="38.25" x14ac:dyDescent="0.2">
      <c r="A655" s="275">
        <v>151305</v>
      </c>
      <c r="B655" s="275" t="s">
        <v>19</v>
      </c>
      <c r="C655" s="275" t="s">
        <v>8893</v>
      </c>
      <c r="D655" s="268" t="s">
        <v>121</v>
      </c>
      <c r="E655" s="269">
        <v>27.84</v>
      </c>
    </row>
    <row r="656" spans="1:5" ht="38.25" x14ac:dyDescent="0.2">
      <c r="A656" s="275">
        <v>151306</v>
      </c>
      <c r="B656" s="275" t="s">
        <v>19</v>
      </c>
      <c r="C656" s="275" t="s">
        <v>8894</v>
      </c>
      <c r="D656" s="268" t="s">
        <v>121</v>
      </c>
      <c r="E656" s="269">
        <v>63.95</v>
      </c>
    </row>
    <row r="657" spans="1:5" ht="38.25" x14ac:dyDescent="0.2">
      <c r="A657" s="275">
        <v>151307</v>
      </c>
      <c r="B657" s="275" t="s">
        <v>19</v>
      </c>
      <c r="C657" s="275" t="s">
        <v>8895</v>
      </c>
      <c r="D657" s="268" t="s">
        <v>121</v>
      </c>
      <c r="E657" s="269">
        <v>63.95</v>
      </c>
    </row>
    <row r="658" spans="1:5" ht="38.25" x14ac:dyDescent="0.2">
      <c r="A658" s="275">
        <v>151308</v>
      </c>
      <c r="B658" s="275" t="s">
        <v>19</v>
      </c>
      <c r="C658" s="275" t="s">
        <v>8896</v>
      </c>
      <c r="D658" s="268" t="s">
        <v>121</v>
      </c>
      <c r="E658" s="269">
        <v>71.61</v>
      </c>
    </row>
    <row r="659" spans="1:5" ht="38.25" x14ac:dyDescent="0.2">
      <c r="A659" s="275">
        <v>151309</v>
      </c>
      <c r="B659" s="275" t="s">
        <v>19</v>
      </c>
      <c r="C659" s="275" t="s">
        <v>8897</v>
      </c>
      <c r="D659" s="268" t="s">
        <v>121</v>
      </c>
      <c r="E659" s="269">
        <v>91.86</v>
      </c>
    </row>
    <row r="660" spans="1:5" ht="38.25" x14ac:dyDescent="0.2">
      <c r="A660" s="275">
        <v>151310</v>
      </c>
      <c r="B660" s="275" t="s">
        <v>19</v>
      </c>
      <c r="C660" s="275" t="s">
        <v>8898</v>
      </c>
      <c r="D660" s="268" t="s">
        <v>121</v>
      </c>
      <c r="E660" s="269">
        <v>94.82</v>
      </c>
    </row>
    <row r="661" spans="1:5" ht="38.25" x14ac:dyDescent="0.2">
      <c r="A661" s="275">
        <v>151311</v>
      </c>
      <c r="B661" s="275" t="s">
        <v>19</v>
      </c>
      <c r="C661" s="275" t="s">
        <v>8899</v>
      </c>
      <c r="D661" s="268" t="s">
        <v>121</v>
      </c>
      <c r="E661" s="269">
        <v>94.82</v>
      </c>
    </row>
    <row r="662" spans="1:5" ht="38.25" x14ac:dyDescent="0.2">
      <c r="A662" s="275">
        <v>151313</v>
      </c>
      <c r="B662" s="275" t="s">
        <v>19</v>
      </c>
      <c r="C662" s="275" t="s">
        <v>8900</v>
      </c>
      <c r="D662" s="268" t="s">
        <v>121</v>
      </c>
      <c r="E662" s="269">
        <v>232.47</v>
      </c>
    </row>
    <row r="663" spans="1:5" ht="38.25" x14ac:dyDescent="0.2">
      <c r="A663" s="275">
        <v>151314</v>
      </c>
      <c r="B663" s="275" t="s">
        <v>19</v>
      </c>
      <c r="C663" s="275" t="s">
        <v>8901</v>
      </c>
      <c r="D663" s="268" t="s">
        <v>121</v>
      </c>
      <c r="E663" s="269">
        <v>408.63</v>
      </c>
    </row>
    <row r="664" spans="1:5" ht="38.25" x14ac:dyDescent="0.2">
      <c r="A664" s="275">
        <v>151316</v>
      </c>
      <c r="B664" s="275" t="s">
        <v>19</v>
      </c>
      <c r="C664" s="275" t="s">
        <v>8902</v>
      </c>
      <c r="D664" s="268" t="s">
        <v>121</v>
      </c>
      <c r="E664" s="269">
        <v>171.87</v>
      </c>
    </row>
    <row r="665" spans="1:5" ht="38.25" x14ac:dyDescent="0.2">
      <c r="A665" s="275">
        <v>151317</v>
      </c>
      <c r="B665" s="275" t="s">
        <v>19</v>
      </c>
      <c r="C665" s="275" t="s">
        <v>8903</v>
      </c>
      <c r="D665" s="268" t="s">
        <v>121</v>
      </c>
      <c r="E665" s="269">
        <v>27.95</v>
      </c>
    </row>
    <row r="666" spans="1:5" ht="38.25" x14ac:dyDescent="0.2">
      <c r="A666" s="275">
        <v>151318</v>
      </c>
      <c r="B666" s="275" t="s">
        <v>19</v>
      </c>
      <c r="C666" s="275" t="s">
        <v>8904</v>
      </c>
      <c r="D666" s="268" t="s">
        <v>121</v>
      </c>
      <c r="E666" s="269">
        <v>30.52</v>
      </c>
    </row>
    <row r="667" spans="1:5" ht="38.25" x14ac:dyDescent="0.2">
      <c r="A667" s="275">
        <v>151319</v>
      </c>
      <c r="B667" s="275" t="s">
        <v>19</v>
      </c>
      <c r="C667" s="275" t="s">
        <v>8905</v>
      </c>
      <c r="D667" s="268" t="s">
        <v>121</v>
      </c>
      <c r="E667" s="269">
        <v>38.840000000000003</v>
      </c>
    </row>
    <row r="668" spans="1:5" ht="38.25" x14ac:dyDescent="0.2">
      <c r="A668" s="275">
        <v>151320</v>
      </c>
      <c r="B668" s="275" t="s">
        <v>19</v>
      </c>
      <c r="C668" s="275" t="s">
        <v>8906</v>
      </c>
      <c r="D668" s="268" t="s">
        <v>121</v>
      </c>
      <c r="E668" s="269">
        <v>48.34</v>
      </c>
    </row>
    <row r="669" spans="1:5" ht="38.25" x14ac:dyDescent="0.2">
      <c r="A669" s="275">
        <v>151321</v>
      </c>
      <c r="B669" s="275" t="s">
        <v>19</v>
      </c>
      <c r="C669" s="275" t="s">
        <v>8907</v>
      </c>
      <c r="D669" s="268" t="s">
        <v>121</v>
      </c>
      <c r="E669" s="269">
        <v>63.95</v>
      </c>
    </row>
    <row r="670" spans="1:5" ht="38.25" x14ac:dyDescent="0.2">
      <c r="A670" s="275">
        <v>151322</v>
      </c>
      <c r="B670" s="275" t="s">
        <v>19</v>
      </c>
      <c r="C670" s="275" t="s">
        <v>8908</v>
      </c>
      <c r="D670" s="268" t="s">
        <v>121</v>
      </c>
      <c r="E670" s="269">
        <v>63.95</v>
      </c>
    </row>
    <row r="671" spans="1:5" ht="38.25" x14ac:dyDescent="0.2">
      <c r="A671" s="275">
        <v>151323</v>
      </c>
      <c r="B671" s="275" t="s">
        <v>19</v>
      </c>
      <c r="C671" s="275" t="s">
        <v>8909</v>
      </c>
      <c r="D671" s="268" t="s">
        <v>121</v>
      </c>
      <c r="E671" s="269">
        <v>67.28</v>
      </c>
    </row>
    <row r="672" spans="1:5" ht="38.25" x14ac:dyDescent="0.2">
      <c r="A672" s="275">
        <v>151324</v>
      </c>
      <c r="B672" s="275" t="s">
        <v>19</v>
      </c>
      <c r="C672" s="275" t="s">
        <v>8910</v>
      </c>
      <c r="D672" s="268" t="s">
        <v>121</v>
      </c>
      <c r="E672" s="269">
        <v>76.709999999999994</v>
      </c>
    </row>
    <row r="673" spans="1:5" ht="38.25" x14ac:dyDescent="0.2">
      <c r="A673" s="275">
        <v>151325</v>
      </c>
      <c r="B673" s="275" t="s">
        <v>19</v>
      </c>
      <c r="C673" s="275" t="s">
        <v>8911</v>
      </c>
      <c r="D673" s="268" t="s">
        <v>121</v>
      </c>
      <c r="E673" s="269">
        <v>106.34</v>
      </c>
    </row>
    <row r="674" spans="1:5" ht="38.25" x14ac:dyDescent="0.2">
      <c r="A674" s="275">
        <v>151326</v>
      </c>
      <c r="B674" s="275" t="s">
        <v>19</v>
      </c>
      <c r="C674" s="275" t="s">
        <v>8912</v>
      </c>
      <c r="D674" s="268" t="s">
        <v>121</v>
      </c>
      <c r="E674" s="269">
        <v>116.5</v>
      </c>
    </row>
    <row r="675" spans="1:5" ht="38.25" x14ac:dyDescent="0.2">
      <c r="A675" s="275">
        <v>151327</v>
      </c>
      <c r="B675" s="275" t="s">
        <v>19</v>
      </c>
      <c r="C675" s="275" t="s">
        <v>8913</v>
      </c>
      <c r="D675" s="268" t="s">
        <v>121</v>
      </c>
      <c r="E675" s="269">
        <v>91.86</v>
      </c>
    </row>
    <row r="676" spans="1:5" ht="38.25" x14ac:dyDescent="0.2">
      <c r="A676" s="275">
        <v>151328</v>
      </c>
      <c r="B676" s="275" t="s">
        <v>19</v>
      </c>
      <c r="C676" s="275" t="s">
        <v>8914</v>
      </c>
      <c r="D676" s="268" t="s">
        <v>121</v>
      </c>
      <c r="E676" s="269">
        <v>91.86</v>
      </c>
    </row>
    <row r="677" spans="1:5" ht="38.25" x14ac:dyDescent="0.2">
      <c r="A677" s="275">
        <v>151329</v>
      </c>
      <c r="B677" s="275" t="s">
        <v>19</v>
      </c>
      <c r="C677" s="275" t="s">
        <v>8915</v>
      </c>
      <c r="D677" s="268" t="s">
        <v>121</v>
      </c>
      <c r="E677" s="269">
        <v>91.86</v>
      </c>
    </row>
    <row r="678" spans="1:5" ht="38.25" x14ac:dyDescent="0.2">
      <c r="A678" s="275">
        <v>151330</v>
      </c>
      <c r="B678" s="275" t="s">
        <v>19</v>
      </c>
      <c r="C678" s="275" t="s">
        <v>8916</v>
      </c>
      <c r="D678" s="268" t="s">
        <v>121</v>
      </c>
      <c r="E678" s="269">
        <v>103.55</v>
      </c>
    </row>
    <row r="679" spans="1:5" ht="38.25" x14ac:dyDescent="0.2">
      <c r="A679" s="275">
        <v>151331</v>
      </c>
      <c r="B679" s="275" t="s">
        <v>19</v>
      </c>
      <c r="C679" s="275" t="s">
        <v>8917</v>
      </c>
      <c r="D679" s="268" t="s">
        <v>121</v>
      </c>
      <c r="E679" s="269">
        <v>191.54</v>
      </c>
    </row>
    <row r="680" spans="1:5" ht="38.25" x14ac:dyDescent="0.2">
      <c r="A680" s="275">
        <v>151332</v>
      </c>
      <c r="B680" s="275" t="s">
        <v>19</v>
      </c>
      <c r="C680" s="275" t="s">
        <v>8918</v>
      </c>
      <c r="D680" s="268" t="s">
        <v>121</v>
      </c>
      <c r="E680" s="269">
        <v>413.64</v>
      </c>
    </row>
    <row r="681" spans="1:5" ht="51" x14ac:dyDescent="0.2">
      <c r="A681" s="275">
        <v>151333</v>
      </c>
      <c r="B681" s="275" t="s">
        <v>19</v>
      </c>
      <c r="C681" s="275" t="s">
        <v>8919</v>
      </c>
      <c r="D681" s="268" t="s">
        <v>121</v>
      </c>
      <c r="E681" s="269">
        <v>513.75</v>
      </c>
    </row>
    <row r="682" spans="1:5" ht="51" x14ac:dyDescent="0.2">
      <c r="A682" s="275">
        <v>151334</v>
      </c>
      <c r="B682" s="275" t="s">
        <v>19</v>
      </c>
      <c r="C682" s="275" t="s">
        <v>8920</v>
      </c>
      <c r="D682" s="268" t="s">
        <v>121</v>
      </c>
      <c r="E682" s="269">
        <v>513.75</v>
      </c>
    </row>
    <row r="683" spans="1:5" ht="51" x14ac:dyDescent="0.2">
      <c r="A683" s="275">
        <v>151335</v>
      </c>
      <c r="B683" s="275" t="s">
        <v>19</v>
      </c>
      <c r="C683" s="275" t="s">
        <v>8921</v>
      </c>
      <c r="D683" s="268" t="s">
        <v>121</v>
      </c>
      <c r="E683" s="270">
        <v>1206.97</v>
      </c>
    </row>
    <row r="684" spans="1:5" ht="38.25" x14ac:dyDescent="0.2">
      <c r="A684" s="275">
        <v>151337</v>
      </c>
      <c r="B684" s="275" t="s">
        <v>19</v>
      </c>
      <c r="C684" s="275" t="s">
        <v>8922</v>
      </c>
      <c r="D684" s="268" t="s">
        <v>121</v>
      </c>
      <c r="E684" s="269">
        <v>114.64</v>
      </c>
    </row>
    <row r="685" spans="1:5" ht="38.25" x14ac:dyDescent="0.2">
      <c r="A685" s="275">
        <v>151338</v>
      </c>
      <c r="B685" s="275" t="s">
        <v>19</v>
      </c>
      <c r="C685" s="275" t="s">
        <v>8923</v>
      </c>
      <c r="D685" s="268" t="s">
        <v>121</v>
      </c>
      <c r="E685" s="269">
        <v>24.96</v>
      </c>
    </row>
    <row r="686" spans="1:5" ht="38.25" x14ac:dyDescent="0.2">
      <c r="A686" s="275">
        <v>151339</v>
      </c>
      <c r="B686" s="275" t="s">
        <v>19</v>
      </c>
      <c r="C686" s="275" t="s">
        <v>8924</v>
      </c>
      <c r="D686" s="268" t="s">
        <v>121</v>
      </c>
      <c r="E686" s="269">
        <v>413.64</v>
      </c>
    </row>
    <row r="687" spans="1:5" ht="38.25" x14ac:dyDescent="0.2">
      <c r="A687" s="275">
        <v>151344</v>
      </c>
      <c r="B687" s="275" t="s">
        <v>19</v>
      </c>
      <c r="C687" s="275" t="s">
        <v>8925</v>
      </c>
      <c r="D687" s="268" t="s">
        <v>121</v>
      </c>
      <c r="E687" s="269">
        <v>98.33</v>
      </c>
    </row>
    <row r="688" spans="1:5" ht="38.25" x14ac:dyDescent="0.2">
      <c r="A688" s="275">
        <v>151345</v>
      </c>
      <c r="B688" s="275" t="s">
        <v>19</v>
      </c>
      <c r="C688" s="275" t="s">
        <v>8926</v>
      </c>
      <c r="D688" s="268" t="s">
        <v>121</v>
      </c>
      <c r="E688" s="269">
        <v>98.33</v>
      </c>
    </row>
    <row r="689" spans="1:5" ht="38.25" x14ac:dyDescent="0.2">
      <c r="A689" s="275">
        <v>151346</v>
      </c>
      <c r="B689" s="275" t="s">
        <v>19</v>
      </c>
      <c r="C689" s="275" t="s">
        <v>8927</v>
      </c>
      <c r="D689" s="268" t="s">
        <v>121</v>
      </c>
      <c r="E689" s="269">
        <v>129.09</v>
      </c>
    </row>
    <row r="690" spans="1:5" ht="38.25" x14ac:dyDescent="0.2">
      <c r="A690" s="275">
        <v>151347</v>
      </c>
      <c r="B690" s="275" t="s">
        <v>19</v>
      </c>
      <c r="C690" s="275" t="s">
        <v>8928</v>
      </c>
      <c r="D690" s="268" t="s">
        <v>121</v>
      </c>
      <c r="E690" s="269">
        <v>129.09</v>
      </c>
    </row>
    <row r="691" spans="1:5" ht="38.25" x14ac:dyDescent="0.2">
      <c r="A691" s="275">
        <v>151348</v>
      </c>
      <c r="B691" s="275" t="s">
        <v>19</v>
      </c>
      <c r="C691" s="275" t="s">
        <v>8929</v>
      </c>
      <c r="D691" s="268" t="s">
        <v>121</v>
      </c>
      <c r="E691" s="269">
        <v>129.09</v>
      </c>
    </row>
    <row r="692" spans="1:5" ht="38.25" x14ac:dyDescent="0.2">
      <c r="A692" s="275">
        <v>151349</v>
      </c>
      <c r="B692" s="275" t="s">
        <v>19</v>
      </c>
      <c r="C692" s="275" t="s">
        <v>8930</v>
      </c>
      <c r="D692" s="268" t="s">
        <v>121</v>
      </c>
      <c r="E692" s="269">
        <v>98.33</v>
      </c>
    </row>
    <row r="693" spans="1:5" ht="38.25" x14ac:dyDescent="0.2">
      <c r="A693" s="275">
        <v>151350</v>
      </c>
      <c r="B693" s="275" t="s">
        <v>19</v>
      </c>
      <c r="C693" s="275" t="s">
        <v>8931</v>
      </c>
      <c r="D693" s="268" t="s">
        <v>121</v>
      </c>
      <c r="E693" s="269">
        <v>139.65</v>
      </c>
    </row>
    <row r="694" spans="1:5" ht="38.25" x14ac:dyDescent="0.2">
      <c r="A694" s="275">
        <v>151357</v>
      </c>
      <c r="B694" s="275" t="s">
        <v>19</v>
      </c>
      <c r="C694" s="275" t="s">
        <v>8932</v>
      </c>
      <c r="D694" s="268" t="s">
        <v>121</v>
      </c>
      <c r="E694" s="269">
        <v>145.21</v>
      </c>
    </row>
    <row r="695" spans="1:5" ht="38.25" x14ac:dyDescent="0.2">
      <c r="A695" s="275">
        <v>151359</v>
      </c>
      <c r="B695" s="275" t="s">
        <v>19</v>
      </c>
      <c r="C695" s="275" t="s">
        <v>8933</v>
      </c>
      <c r="D695" s="268" t="s">
        <v>121</v>
      </c>
      <c r="E695" s="269">
        <v>227.74</v>
      </c>
    </row>
    <row r="696" spans="1:5" ht="15" x14ac:dyDescent="0.2">
      <c r="A696" s="276">
        <v>1514</v>
      </c>
      <c r="B696" s="275" t="s">
        <v>19</v>
      </c>
      <c r="C696" s="276" t="s">
        <v>2468</v>
      </c>
      <c r="D696" s="268"/>
      <c r="E696" s="269"/>
    </row>
    <row r="697" spans="1:5" ht="38.25" x14ac:dyDescent="0.2">
      <c r="A697" s="275">
        <v>151401</v>
      </c>
      <c r="B697" s="275" t="s">
        <v>19</v>
      </c>
      <c r="C697" s="275" t="s">
        <v>8934</v>
      </c>
      <c r="D697" s="268" t="s">
        <v>50</v>
      </c>
      <c r="E697" s="269">
        <v>6.41</v>
      </c>
    </row>
    <row r="698" spans="1:5" ht="38.25" x14ac:dyDescent="0.2">
      <c r="A698" s="275">
        <v>151402</v>
      </c>
      <c r="B698" s="275" t="s">
        <v>19</v>
      </c>
      <c r="C698" s="275" t="s">
        <v>8935</v>
      </c>
      <c r="D698" s="268" t="s">
        <v>50</v>
      </c>
      <c r="E698" s="269">
        <v>7.79</v>
      </c>
    </row>
    <row r="699" spans="1:5" ht="38.25" x14ac:dyDescent="0.2">
      <c r="A699" s="275">
        <v>151403</v>
      </c>
      <c r="B699" s="275" t="s">
        <v>19</v>
      </c>
      <c r="C699" s="275" t="s">
        <v>8936</v>
      </c>
      <c r="D699" s="268" t="s">
        <v>50</v>
      </c>
      <c r="E699" s="269">
        <v>9.6300000000000008</v>
      </c>
    </row>
    <row r="700" spans="1:5" ht="38.25" x14ac:dyDescent="0.2">
      <c r="A700" s="275">
        <v>151404</v>
      </c>
      <c r="B700" s="275" t="s">
        <v>19</v>
      </c>
      <c r="C700" s="275" t="s">
        <v>8937</v>
      </c>
      <c r="D700" s="268" t="s">
        <v>50</v>
      </c>
      <c r="E700" s="269">
        <v>12.75</v>
      </c>
    </row>
    <row r="701" spans="1:5" ht="38.25" x14ac:dyDescent="0.2">
      <c r="A701" s="275">
        <v>151405</v>
      </c>
      <c r="B701" s="275" t="s">
        <v>19</v>
      </c>
      <c r="C701" s="275" t="s">
        <v>8938</v>
      </c>
      <c r="D701" s="268" t="s">
        <v>50</v>
      </c>
      <c r="E701" s="269">
        <v>18.07</v>
      </c>
    </row>
    <row r="702" spans="1:5" ht="38.25" x14ac:dyDescent="0.2">
      <c r="A702" s="275">
        <v>151406</v>
      </c>
      <c r="B702" s="275" t="s">
        <v>19</v>
      </c>
      <c r="C702" s="275" t="s">
        <v>8939</v>
      </c>
      <c r="D702" s="268" t="s">
        <v>50</v>
      </c>
      <c r="E702" s="269">
        <v>26.28</v>
      </c>
    </row>
    <row r="703" spans="1:5" ht="38.25" x14ac:dyDescent="0.2">
      <c r="A703" s="275">
        <v>151407</v>
      </c>
      <c r="B703" s="275" t="s">
        <v>19</v>
      </c>
      <c r="C703" s="275" t="s">
        <v>8940</v>
      </c>
      <c r="D703" s="268" t="s">
        <v>50</v>
      </c>
      <c r="E703" s="269">
        <v>32.15</v>
      </c>
    </row>
    <row r="704" spans="1:5" ht="38.25" x14ac:dyDescent="0.2">
      <c r="A704" s="275">
        <v>151413</v>
      </c>
      <c r="B704" s="275" t="s">
        <v>19</v>
      </c>
      <c r="C704" s="275" t="s">
        <v>8941</v>
      </c>
      <c r="D704" s="268" t="s">
        <v>50</v>
      </c>
      <c r="E704" s="269">
        <v>39.36</v>
      </c>
    </row>
    <row r="705" spans="1:5" ht="38.25" x14ac:dyDescent="0.2">
      <c r="A705" s="275">
        <v>151414</v>
      </c>
      <c r="B705" s="275" t="s">
        <v>19</v>
      </c>
      <c r="C705" s="275" t="s">
        <v>8942</v>
      </c>
      <c r="D705" s="268" t="s">
        <v>50</v>
      </c>
      <c r="E705" s="269">
        <v>17.7</v>
      </c>
    </row>
    <row r="706" spans="1:5" ht="38.25" x14ac:dyDescent="0.2">
      <c r="A706" s="275">
        <v>151417</v>
      </c>
      <c r="B706" s="275" t="s">
        <v>19</v>
      </c>
      <c r="C706" s="275" t="s">
        <v>8943</v>
      </c>
      <c r="D706" s="268" t="s">
        <v>50</v>
      </c>
      <c r="E706" s="269">
        <v>8.7899999999999991</v>
      </c>
    </row>
    <row r="707" spans="1:5" ht="38.25" x14ac:dyDescent="0.2">
      <c r="A707" s="275">
        <v>151418</v>
      </c>
      <c r="B707" s="275" t="s">
        <v>19</v>
      </c>
      <c r="C707" s="275" t="s">
        <v>8944</v>
      </c>
      <c r="D707" s="268" t="s">
        <v>50</v>
      </c>
      <c r="E707" s="269">
        <v>11.27</v>
      </c>
    </row>
    <row r="708" spans="1:5" ht="38.25" x14ac:dyDescent="0.2">
      <c r="A708" s="275">
        <v>151419</v>
      </c>
      <c r="B708" s="275" t="s">
        <v>19</v>
      </c>
      <c r="C708" s="275" t="s">
        <v>8945</v>
      </c>
      <c r="D708" s="268" t="s">
        <v>50</v>
      </c>
      <c r="E708" s="269">
        <v>14.03</v>
      </c>
    </row>
    <row r="709" spans="1:5" ht="38.25" x14ac:dyDescent="0.2">
      <c r="A709" s="275">
        <v>151420</v>
      </c>
      <c r="B709" s="275" t="s">
        <v>19</v>
      </c>
      <c r="C709" s="275" t="s">
        <v>8946</v>
      </c>
      <c r="D709" s="268" t="s">
        <v>50</v>
      </c>
      <c r="E709" s="269">
        <v>19.32</v>
      </c>
    </row>
    <row r="710" spans="1:5" ht="38.25" x14ac:dyDescent="0.2">
      <c r="A710" s="275">
        <v>151421</v>
      </c>
      <c r="B710" s="275" t="s">
        <v>19</v>
      </c>
      <c r="C710" s="275" t="s">
        <v>8947</v>
      </c>
      <c r="D710" s="268" t="s">
        <v>50</v>
      </c>
      <c r="E710" s="269">
        <v>26.97</v>
      </c>
    </row>
    <row r="711" spans="1:5" ht="38.25" x14ac:dyDescent="0.2">
      <c r="A711" s="275">
        <v>151422</v>
      </c>
      <c r="B711" s="275" t="s">
        <v>19</v>
      </c>
      <c r="C711" s="275" t="s">
        <v>8948</v>
      </c>
      <c r="D711" s="268" t="s">
        <v>50</v>
      </c>
      <c r="E711" s="269">
        <v>33.340000000000003</v>
      </c>
    </row>
    <row r="712" spans="1:5" ht="38.25" x14ac:dyDescent="0.2">
      <c r="A712" s="275">
        <v>151423</v>
      </c>
      <c r="B712" s="275" t="s">
        <v>19</v>
      </c>
      <c r="C712" s="275" t="s">
        <v>8949</v>
      </c>
      <c r="D712" s="268" t="s">
        <v>50</v>
      </c>
      <c r="E712" s="269">
        <v>52.79</v>
      </c>
    </row>
    <row r="713" spans="1:5" ht="38.25" x14ac:dyDescent="0.2">
      <c r="A713" s="275">
        <v>151425</v>
      </c>
      <c r="B713" s="275" t="s">
        <v>19</v>
      </c>
      <c r="C713" s="275" t="s">
        <v>8950</v>
      </c>
      <c r="D713" s="268" t="s">
        <v>50</v>
      </c>
      <c r="E713" s="269">
        <v>60.5</v>
      </c>
    </row>
    <row r="714" spans="1:5" ht="38.25" x14ac:dyDescent="0.2">
      <c r="A714" s="275">
        <v>151426</v>
      </c>
      <c r="B714" s="275" t="s">
        <v>19</v>
      </c>
      <c r="C714" s="275" t="s">
        <v>8951</v>
      </c>
      <c r="D714" s="268" t="s">
        <v>50</v>
      </c>
      <c r="E714" s="269">
        <v>117.17</v>
      </c>
    </row>
    <row r="715" spans="1:5" ht="38.25" x14ac:dyDescent="0.2">
      <c r="A715" s="275">
        <v>151427</v>
      </c>
      <c r="B715" s="275" t="s">
        <v>19</v>
      </c>
      <c r="C715" s="275" t="s">
        <v>8952</v>
      </c>
      <c r="D715" s="268" t="s">
        <v>50</v>
      </c>
      <c r="E715" s="269">
        <v>154.99</v>
      </c>
    </row>
    <row r="716" spans="1:5" ht="38.25" x14ac:dyDescent="0.2">
      <c r="A716" s="275">
        <v>151428</v>
      </c>
      <c r="B716" s="275" t="s">
        <v>19</v>
      </c>
      <c r="C716" s="275" t="s">
        <v>8953</v>
      </c>
      <c r="D716" s="268" t="s">
        <v>50</v>
      </c>
      <c r="E716" s="269">
        <v>377.92</v>
      </c>
    </row>
    <row r="717" spans="1:5" ht="38.25" x14ac:dyDescent="0.2">
      <c r="A717" s="275">
        <v>151429</v>
      </c>
      <c r="B717" s="275" t="s">
        <v>19</v>
      </c>
      <c r="C717" s="275" t="s">
        <v>8954</v>
      </c>
      <c r="D717" s="268" t="s">
        <v>50</v>
      </c>
      <c r="E717" s="269">
        <v>103.54</v>
      </c>
    </row>
    <row r="718" spans="1:5" ht="38.25" x14ac:dyDescent="0.2">
      <c r="A718" s="275">
        <v>151430</v>
      </c>
      <c r="B718" s="275" t="s">
        <v>19</v>
      </c>
      <c r="C718" s="275" t="s">
        <v>8955</v>
      </c>
      <c r="D718" s="268" t="s">
        <v>50</v>
      </c>
      <c r="E718" s="269">
        <v>191.09</v>
      </c>
    </row>
    <row r="719" spans="1:5" ht="38.25" x14ac:dyDescent="0.2">
      <c r="A719" s="275">
        <v>151431</v>
      </c>
      <c r="B719" s="275" t="s">
        <v>19</v>
      </c>
      <c r="C719" s="275" t="s">
        <v>8956</v>
      </c>
      <c r="D719" s="268" t="s">
        <v>50</v>
      </c>
      <c r="E719" s="269">
        <v>232.01</v>
      </c>
    </row>
    <row r="720" spans="1:5" ht="38.25" x14ac:dyDescent="0.2">
      <c r="A720" s="275">
        <v>151432</v>
      </c>
      <c r="B720" s="275" t="s">
        <v>19</v>
      </c>
      <c r="C720" s="275" t="s">
        <v>8957</v>
      </c>
      <c r="D720" s="268" t="s">
        <v>50</v>
      </c>
      <c r="E720" s="269">
        <v>267.73</v>
      </c>
    </row>
    <row r="721" spans="1:5" ht="38.25" x14ac:dyDescent="0.2">
      <c r="A721" s="275">
        <v>151433</v>
      </c>
      <c r="B721" s="275" t="s">
        <v>19</v>
      </c>
      <c r="C721" s="275" t="s">
        <v>8958</v>
      </c>
      <c r="D721" s="268" t="s">
        <v>50</v>
      </c>
      <c r="E721" s="269">
        <v>81.680000000000007</v>
      </c>
    </row>
    <row r="722" spans="1:5" ht="38.25" x14ac:dyDescent="0.2">
      <c r="A722" s="275">
        <v>151434</v>
      </c>
      <c r="B722" s="275" t="s">
        <v>19</v>
      </c>
      <c r="C722" s="275" t="s">
        <v>8959</v>
      </c>
      <c r="D722" s="268" t="s">
        <v>50</v>
      </c>
      <c r="E722" s="269">
        <v>110.68</v>
      </c>
    </row>
    <row r="723" spans="1:5" ht="38.25" x14ac:dyDescent="0.2">
      <c r="A723" s="275">
        <v>151438</v>
      </c>
      <c r="B723" s="275" t="s">
        <v>19</v>
      </c>
      <c r="C723" s="275" t="s">
        <v>8960</v>
      </c>
      <c r="D723" s="268" t="s">
        <v>50</v>
      </c>
      <c r="E723" s="269">
        <v>13.78</v>
      </c>
    </row>
    <row r="724" spans="1:5" ht="38.25" x14ac:dyDescent="0.2">
      <c r="A724" s="275">
        <v>151439</v>
      </c>
      <c r="B724" s="275" t="s">
        <v>19</v>
      </c>
      <c r="C724" s="275" t="s">
        <v>8961</v>
      </c>
      <c r="D724" s="268" t="s">
        <v>50</v>
      </c>
      <c r="E724" s="269">
        <v>16.22</v>
      </c>
    </row>
    <row r="725" spans="1:5" ht="38.25" x14ac:dyDescent="0.2">
      <c r="A725" s="275">
        <v>151440</v>
      </c>
      <c r="B725" s="275" t="s">
        <v>19</v>
      </c>
      <c r="C725" s="275" t="s">
        <v>8962</v>
      </c>
      <c r="D725" s="268" t="s">
        <v>50</v>
      </c>
      <c r="E725" s="269">
        <v>22.63</v>
      </c>
    </row>
    <row r="726" spans="1:5" ht="51" x14ac:dyDescent="0.2">
      <c r="A726" s="275">
        <v>151441</v>
      </c>
      <c r="B726" s="275" t="s">
        <v>19</v>
      </c>
      <c r="C726" s="275" t="s">
        <v>8963</v>
      </c>
      <c r="D726" s="268" t="s">
        <v>50</v>
      </c>
      <c r="E726" s="269">
        <v>6.24</v>
      </c>
    </row>
    <row r="727" spans="1:5" ht="51" x14ac:dyDescent="0.2">
      <c r="A727" s="275">
        <v>151442</v>
      </c>
      <c r="B727" s="275" t="s">
        <v>19</v>
      </c>
      <c r="C727" s="275" t="s">
        <v>8964</v>
      </c>
      <c r="D727" s="268" t="s">
        <v>50</v>
      </c>
      <c r="E727" s="269">
        <v>7.56</v>
      </c>
    </row>
    <row r="728" spans="1:5" ht="51" x14ac:dyDescent="0.2">
      <c r="A728" s="275">
        <v>151443</v>
      </c>
      <c r="B728" s="275" t="s">
        <v>19</v>
      </c>
      <c r="C728" s="275" t="s">
        <v>8965</v>
      </c>
      <c r="D728" s="268" t="s">
        <v>50</v>
      </c>
      <c r="E728" s="269">
        <v>9.09</v>
      </c>
    </row>
    <row r="729" spans="1:5" ht="51" x14ac:dyDescent="0.2">
      <c r="A729" s="275">
        <v>151444</v>
      </c>
      <c r="B729" s="275" t="s">
        <v>19</v>
      </c>
      <c r="C729" s="275" t="s">
        <v>8966</v>
      </c>
      <c r="D729" s="268" t="s">
        <v>50</v>
      </c>
      <c r="E729" s="269">
        <v>11.66</v>
      </c>
    </row>
    <row r="730" spans="1:5" ht="51" x14ac:dyDescent="0.2">
      <c r="A730" s="275">
        <v>151445</v>
      </c>
      <c r="B730" s="275" t="s">
        <v>19</v>
      </c>
      <c r="C730" s="275" t="s">
        <v>8967</v>
      </c>
      <c r="D730" s="268" t="s">
        <v>50</v>
      </c>
      <c r="E730" s="269">
        <v>17.059999999999999</v>
      </c>
    </row>
    <row r="731" spans="1:5" ht="51" x14ac:dyDescent="0.2">
      <c r="A731" s="275">
        <v>151446</v>
      </c>
      <c r="B731" s="275" t="s">
        <v>19</v>
      </c>
      <c r="C731" s="275" t="s">
        <v>8968</v>
      </c>
      <c r="D731" s="268" t="s">
        <v>50</v>
      </c>
      <c r="E731" s="269">
        <v>24.02</v>
      </c>
    </row>
    <row r="732" spans="1:5" ht="51" x14ac:dyDescent="0.2">
      <c r="A732" s="275">
        <v>151447</v>
      </c>
      <c r="B732" s="275" t="s">
        <v>19</v>
      </c>
      <c r="C732" s="275" t="s">
        <v>8969</v>
      </c>
      <c r="D732" s="268" t="s">
        <v>50</v>
      </c>
      <c r="E732" s="269">
        <v>32.229999999999997</v>
      </c>
    </row>
    <row r="733" spans="1:5" ht="15" x14ac:dyDescent="0.2">
      <c r="A733" s="276">
        <v>1515</v>
      </c>
      <c r="B733" s="275" t="s">
        <v>19</v>
      </c>
      <c r="C733" s="276" t="s">
        <v>8970</v>
      </c>
      <c r="D733" s="268"/>
      <c r="E733" s="269"/>
    </row>
    <row r="734" spans="1:5" x14ac:dyDescent="0.2">
      <c r="A734" s="275">
        <v>151503</v>
      </c>
      <c r="B734" s="275" t="s">
        <v>19</v>
      </c>
      <c r="C734" s="275" t="s">
        <v>8971</v>
      </c>
      <c r="D734" s="268" t="s">
        <v>121</v>
      </c>
      <c r="E734" s="269">
        <v>17.5</v>
      </c>
    </row>
    <row r="735" spans="1:5" x14ac:dyDescent="0.2">
      <c r="A735" s="275">
        <v>151504</v>
      </c>
      <c r="B735" s="275" t="s">
        <v>19</v>
      </c>
      <c r="C735" s="275" t="s">
        <v>8972</v>
      </c>
      <c r="D735" s="268" t="s">
        <v>121</v>
      </c>
      <c r="E735" s="269">
        <v>18.739999999999998</v>
      </c>
    </row>
    <row r="736" spans="1:5" ht="25.5" x14ac:dyDescent="0.2">
      <c r="A736" s="275">
        <v>151506</v>
      </c>
      <c r="B736" s="275" t="s">
        <v>19</v>
      </c>
      <c r="C736" s="275" t="s">
        <v>8973</v>
      </c>
      <c r="D736" s="268" t="s">
        <v>121</v>
      </c>
      <c r="E736" s="269">
        <v>227.71</v>
      </c>
    </row>
    <row r="737" spans="1:5" x14ac:dyDescent="0.2">
      <c r="A737" s="275">
        <v>151507</v>
      </c>
      <c r="B737" s="275" t="s">
        <v>19</v>
      </c>
      <c r="C737" s="275" t="s">
        <v>8974</v>
      </c>
      <c r="D737" s="268" t="s">
        <v>121</v>
      </c>
      <c r="E737" s="269">
        <v>12.88</v>
      </c>
    </row>
    <row r="738" spans="1:5" ht="25.5" x14ac:dyDescent="0.2">
      <c r="A738" s="275">
        <v>151508</v>
      </c>
      <c r="B738" s="275" t="s">
        <v>19</v>
      </c>
      <c r="C738" s="275" t="s">
        <v>8975</v>
      </c>
      <c r="D738" s="268" t="s">
        <v>121</v>
      </c>
      <c r="E738" s="269">
        <v>3.02</v>
      </c>
    </row>
    <row r="739" spans="1:5" ht="25.5" x14ac:dyDescent="0.2">
      <c r="A739" s="275">
        <v>151509</v>
      </c>
      <c r="B739" s="275" t="s">
        <v>19</v>
      </c>
      <c r="C739" s="275" t="s">
        <v>8976</v>
      </c>
      <c r="D739" s="268" t="s">
        <v>121</v>
      </c>
      <c r="E739" s="269">
        <v>4.18</v>
      </c>
    </row>
    <row r="740" spans="1:5" ht="25.5" x14ac:dyDescent="0.2">
      <c r="A740" s="275">
        <v>151510</v>
      </c>
      <c r="B740" s="275" t="s">
        <v>19</v>
      </c>
      <c r="C740" s="275" t="s">
        <v>8977</v>
      </c>
      <c r="D740" s="268" t="s">
        <v>121</v>
      </c>
      <c r="E740" s="269">
        <v>8.83</v>
      </c>
    </row>
    <row r="741" spans="1:5" ht="25.5" x14ac:dyDescent="0.2">
      <c r="A741" s="275">
        <v>151511</v>
      </c>
      <c r="B741" s="275" t="s">
        <v>19</v>
      </c>
      <c r="C741" s="275" t="s">
        <v>8978</v>
      </c>
      <c r="D741" s="268" t="s">
        <v>121</v>
      </c>
      <c r="E741" s="269">
        <v>33.340000000000003</v>
      </c>
    </row>
    <row r="742" spans="1:5" x14ac:dyDescent="0.2">
      <c r="A742" s="275">
        <v>151512</v>
      </c>
      <c r="B742" s="275" t="s">
        <v>19</v>
      </c>
      <c r="C742" s="275" t="s">
        <v>8979</v>
      </c>
      <c r="D742" s="268" t="s">
        <v>121</v>
      </c>
      <c r="E742" s="269">
        <v>91.3</v>
      </c>
    </row>
    <row r="743" spans="1:5" ht="25.5" x14ac:dyDescent="0.2">
      <c r="A743" s="275">
        <v>151513</v>
      </c>
      <c r="B743" s="275" t="s">
        <v>19</v>
      </c>
      <c r="C743" s="275" t="s">
        <v>8980</v>
      </c>
      <c r="D743" s="268" t="s">
        <v>121</v>
      </c>
      <c r="E743" s="269">
        <v>24.49</v>
      </c>
    </row>
    <row r="744" spans="1:5" ht="45" x14ac:dyDescent="0.2">
      <c r="A744" s="276">
        <v>1516</v>
      </c>
      <c r="B744" s="275" t="s">
        <v>19</v>
      </c>
      <c r="C744" s="276" t="s">
        <v>8771</v>
      </c>
      <c r="D744" s="268"/>
      <c r="E744" s="269"/>
    </row>
    <row r="745" spans="1:5" ht="38.25" x14ac:dyDescent="0.2">
      <c r="A745" s="275">
        <v>151601</v>
      </c>
      <c r="B745" s="275" t="s">
        <v>19</v>
      </c>
      <c r="C745" s="275" t="s">
        <v>8981</v>
      </c>
      <c r="D745" s="268" t="s">
        <v>50</v>
      </c>
      <c r="E745" s="269">
        <v>14</v>
      </c>
    </row>
    <row r="746" spans="1:5" ht="38.25" x14ac:dyDescent="0.2">
      <c r="A746" s="275">
        <v>151602</v>
      </c>
      <c r="B746" s="275" t="s">
        <v>19</v>
      </c>
      <c r="C746" s="275" t="s">
        <v>8982</v>
      </c>
      <c r="D746" s="268" t="s">
        <v>50</v>
      </c>
      <c r="E746" s="269">
        <v>20.99</v>
      </c>
    </row>
    <row r="747" spans="1:5" ht="38.25" x14ac:dyDescent="0.2">
      <c r="A747" s="275">
        <v>151603</v>
      </c>
      <c r="B747" s="275" t="s">
        <v>19</v>
      </c>
      <c r="C747" s="275" t="s">
        <v>8983</v>
      </c>
      <c r="D747" s="268" t="s">
        <v>50</v>
      </c>
      <c r="E747" s="269">
        <v>31.61</v>
      </c>
    </row>
    <row r="748" spans="1:5" ht="38.25" x14ac:dyDescent="0.2">
      <c r="A748" s="275">
        <v>151604</v>
      </c>
      <c r="B748" s="275" t="s">
        <v>19</v>
      </c>
      <c r="C748" s="275" t="s">
        <v>8984</v>
      </c>
      <c r="D748" s="268" t="s">
        <v>50</v>
      </c>
      <c r="E748" s="269">
        <v>26.68</v>
      </c>
    </row>
    <row r="749" spans="1:5" ht="38.25" x14ac:dyDescent="0.2">
      <c r="A749" s="275">
        <v>151605</v>
      </c>
      <c r="B749" s="275" t="s">
        <v>19</v>
      </c>
      <c r="C749" s="275" t="s">
        <v>8985</v>
      </c>
      <c r="D749" s="268" t="s">
        <v>50</v>
      </c>
      <c r="E749" s="269">
        <v>40.67</v>
      </c>
    </row>
    <row r="750" spans="1:5" ht="38.25" x14ac:dyDescent="0.2">
      <c r="A750" s="275">
        <v>151606</v>
      </c>
      <c r="B750" s="275" t="s">
        <v>19</v>
      </c>
      <c r="C750" s="275" t="s">
        <v>8986</v>
      </c>
      <c r="D750" s="268" t="s">
        <v>50</v>
      </c>
      <c r="E750" s="269">
        <v>59.17</v>
      </c>
    </row>
    <row r="751" spans="1:5" ht="30" x14ac:dyDescent="0.2">
      <c r="A751" s="276">
        <v>1517</v>
      </c>
      <c r="B751" s="275" t="s">
        <v>19</v>
      </c>
      <c r="C751" s="276" t="s">
        <v>8987</v>
      </c>
      <c r="D751" s="268"/>
      <c r="E751" s="269"/>
    </row>
    <row r="752" spans="1:5" ht="51" x14ac:dyDescent="0.2">
      <c r="A752" s="275">
        <v>151701</v>
      </c>
      <c r="B752" s="275" t="s">
        <v>19</v>
      </c>
      <c r="C752" s="275" t="s">
        <v>8988</v>
      </c>
      <c r="D752" s="268" t="s">
        <v>121</v>
      </c>
      <c r="E752" s="270">
        <v>2202.42</v>
      </c>
    </row>
    <row r="753" spans="1:5" ht="51" x14ac:dyDescent="0.2">
      <c r="A753" s="275">
        <v>151702</v>
      </c>
      <c r="B753" s="275" t="s">
        <v>19</v>
      </c>
      <c r="C753" s="275" t="s">
        <v>8989</v>
      </c>
      <c r="D753" s="268" t="s">
        <v>121</v>
      </c>
      <c r="E753" s="270">
        <v>3129.4</v>
      </c>
    </row>
    <row r="754" spans="1:5" ht="51" x14ac:dyDescent="0.2">
      <c r="A754" s="275">
        <v>151703</v>
      </c>
      <c r="B754" s="275" t="s">
        <v>19</v>
      </c>
      <c r="C754" s="275" t="s">
        <v>8990</v>
      </c>
      <c r="D754" s="268" t="s">
        <v>121</v>
      </c>
      <c r="E754" s="270">
        <v>3408.48</v>
      </c>
    </row>
    <row r="755" spans="1:5" ht="51" x14ac:dyDescent="0.2">
      <c r="A755" s="275">
        <v>151704</v>
      </c>
      <c r="B755" s="275" t="s">
        <v>19</v>
      </c>
      <c r="C755" s="275" t="s">
        <v>8991</v>
      </c>
      <c r="D755" s="268" t="s">
        <v>121</v>
      </c>
      <c r="E755" s="270">
        <v>3656.92</v>
      </c>
    </row>
    <row r="756" spans="1:5" ht="51" x14ac:dyDescent="0.2">
      <c r="A756" s="275">
        <v>151705</v>
      </c>
      <c r="B756" s="275" t="s">
        <v>19</v>
      </c>
      <c r="C756" s="275" t="s">
        <v>8992</v>
      </c>
      <c r="D756" s="268" t="s">
        <v>121</v>
      </c>
      <c r="E756" s="270">
        <v>3881.04</v>
      </c>
    </row>
    <row r="757" spans="1:5" ht="51" x14ac:dyDescent="0.2">
      <c r="A757" s="275">
        <v>151706</v>
      </c>
      <c r="B757" s="275" t="s">
        <v>19</v>
      </c>
      <c r="C757" s="275" t="s">
        <v>8993</v>
      </c>
      <c r="D757" s="268" t="s">
        <v>121</v>
      </c>
      <c r="E757" s="270">
        <v>6288.2</v>
      </c>
    </row>
    <row r="758" spans="1:5" ht="63.75" x14ac:dyDescent="0.2">
      <c r="A758" s="275">
        <v>151707</v>
      </c>
      <c r="B758" s="275" t="s">
        <v>19</v>
      </c>
      <c r="C758" s="275" t="s">
        <v>8994</v>
      </c>
      <c r="D758" s="268" t="s">
        <v>121</v>
      </c>
      <c r="E758" s="270">
        <v>4652.54</v>
      </c>
    </row>
    <row r="759" spans="1:5" ht="51" x14ac:dyDescent="0.2">
      <c r="A759" s="275">
        <v>151710</v>
      </c>
      <c r="B759" s="275" t="s">
        <v>19</v>
      </c>
      <c r="C759" s="275" t="s">
        <v>8995</v>
      </c>
      <c r="D759" s="268" t="s">
        <v>121</v>
      </c>
      <c r="E759" s="270">
        <v>8122.15</v>
      </c>
    </row>
    <row r="760" spans="1:5" ht="63.75" x14ac:dyDescent="0.2">
      <c r="A760" s="275">
        <v>151711</v>
      </c>
      <c r="B760" s="275" t="s">
        <v>19</v>
      </c>
      <c r="C760" s="275" t="s">
        <v>8996</v>
      </c>
      <c r="D760" s="268" t="s">
        <v>121</v>
      </c>
      <c r="E760" s="270">
        <v>7230.56</v>
      </c>
    </row>
    <row r="761" spans="1:5" ht="76.5" x14ac:dyDescent="0.2">
      <c r="A761" s="275">
        <v>151712</v>
      </c>
      <c r="B761" s="275" t="s">
        <v>19</v>
      </c>
      <c r="C761" s="275" t="s">
        <v>8997</v>
      </c>
      <c r="D761" s="268" t="s">
        <v>121</v>
      </c>
      <c r="E761" s="270">
        <v>39876.400000000001</v>
      </c>
    </row>
    <row r="762" spans="1:5" ht="76.5" x14ac:dyDescent="0.2">
      <c r="A762" s="275">
        <v>151713</v>
      </c>
      <c r="B762" s="275" t="s">
        <v>19</v>
      </c>
      <c r="C762" s="275" t="s">
        <v>8998</v>
      </c>
      <c r="D762" s="268" t="s">
        <v>121</v>
      </c>
      <c r="E762" s="270">
        <v>50170.1</v>
      </c>
    </row>
    <row r="763" spans="1:5" ht="76.5" x14ac:dyDescent="0.2">
      <c r="A763" s="275">
        <v>151714</v>
      </c>
      <c r="B763" s="275" t="s">
        <v>19</v>
      </c>
      <c r="C763" s="275" t="s">
        <v>8999</v>
      </c>
      <c r="D763" s="268" t="s">
        <v>121</v>
      </c>
      <c r="E763" s="270">
        <v>71123.649999999994</v>
      </c>
    </row>
    <row r="764" spans="1:5" ht="76.5" x14ac:dyDescent="0.2">
      <c r="A764" s="275">
        <v>151715</v>
      </c>
      <c r="B764" s="275" t="s">
        <v>19</v>
      </c>
      <c r="C764" s="275" t="s">
        <v>9000</v>
      </c>
      <c r="D764" s="268" t="s">
        <v>121</v>
      </c>
      <c r="E764" s="270">
        <v>88918.04</v>
      </c>
    </row>
    <row r="765" spans="1:5" ht="15" x14ac:dyDescent="0.2">
      <c r="A765" s="276">
        <v>1518</v>
      </c>
      <c r="B765" s="275" t="s">
        <v>19</v>
      </c>
      <c r="C765" s="276" t="s">
        <v>9001</v>
      </c>
      <c r="D765" s="268"/>
      <c r="E765" s="269"/>
    </row>
    <row r="766" spans="1:5" ht="63.75" x14ac:dyDescent="0.2">
      <c r="A766" s="275">
        <v>151801</v>
      </c>
      <c r="B766" s="275" t="s">
        <v>19</v>
      </c>
      <c r="C766" s="275" t="s">
        <v>9002</v>
      </c>
      <c r="D766" s="268" t="s">
        <v>121</v>
      </c>
      <c r="E766" s="269">
        <v>233.57</v>
      </c>
    </row>
    <row r="767" spans="1:5" ht="63.75" x14ac:dyDescent="0.2">
      <c r="A767" s="275">
        <v>151802</v>
      </c>
      <c r="B767" s="275" t="s">
        <v>19</v>
      </c>
      <c r="C767" s="275" t="s">
        <v>9003</v>
      </c>
      <c r="D767" s="268" t="s">
        <v>121</v>
      </c>
      <c r="E767" s="269">
        <v>208.96</v>
      </c>
    </row>
    <row r="768" spans="1:5" ht="63.75" x14ac:dyDescent="0.2">
      <c r="A768" s="275">
        <v>151803</v>
      </c>
      <c r="B768" s="275" t="s">
        <v>19</v>
      </c>
      <c r="C768" s="275" t="s">
        <v>9004</v>
      </c>
      <c r="D768" s="268" t="s">
        <v>121</v>
      </c>
      <c r="E768" s="269">
        <v>238.38</v>
      </c>
    </row>
    <row r="769" spans="1:5" ht="63.75" x14ac:dyDescent="0.2">
      <c r="A769" s="275">
        <v>151805</v>
      </c>
      <c r="B769" s="275" t="s">
        <v>19</v>
      </c>
      <c r="C769" s="275" t="s">
        <v>9005</v>
      </c>
      <c r="D769" s="268" t="s">
        <v>121</v>
      </c>
      <c r="E769" s="269">
        <v>599.4</v>
      </c>
    </row>
    <row r="770" spans="1:5" ht="63.75" x14ac:dyDescent="0.2">
      <c r="A770" s="275">
        <v>151806</v>
      </c>
      <c r="B770" s="275" t="s">
        <v>19</v>
      </c>
      <c r="C770" s="275" t="s">
        <v>9006</v>
      </c>
      <c r="D770" s="268" t="s">
        <v>121</v>
      </c>
      <c r="E770" s="269">
        <v>344.35</v>
      </c>
    </row>
    <row r="771" spans="1:5" ht="63.75" x14ac:dyDescent="0.2">
      <c r="A771" s="275">
        <v>151807</v>
      </c>
      <c r="B771" s="275" t="s">
        <v>19</v>
      </c>
      <c r="C771" s="275" t="s">
        <v>9007</v>
      </c>
      <c r="D771" s="268" t="s">
        <v>121</v>
      </c>
      <c r="E771" s="269">
        <v>275.73</v>
      </c>
    </row>
    <row r="772" spans="1:5" ht="63.75" x14ac:dyDescent="0.2">
      <c r="A772" s="275">
        <v>151809</v>
      </c>
      <c r="B772" s="275" t="s">
        <v>19</v>
      </c>
      <c r="C772" s="275" t="s">
        <v>9008</v>
      </c>
      <c r="D772" s="268" t="s">
        <v>121</v>
      </c>
      <c r="E772" s="269">
        <v>211.97</v>
      </c>
    </row>
    <row r="773" spans="1:5" ht="63.75" x14ac:dyDescent="0.2">
      <c r="A773" s="275">
        <v>151810</v>
      </c>
      <c r="B773" s="275" t="s">
        <v>19</v>
      </c>
      <c r="C773" s="275" t="s">
        <v>9009</v>
      </c>
      <c r="D773" s="268" t="s">
        <v>121</v>
      </c>
      <c r="E773" s="269">
        <v>400.01</v>
      </c>
    </row>
    <row r="774" spans="1:5" ht="76.5" x14ac:dyDescent="0.2">
      <c r="A774" s="275">
        <v>151811</v>
      </c>
      <c r="B774" s="275" t="s">
        <v>19</v>
      </c>
      <c r="C774" s="275" t="s">
        <v>9010</v>
      </c>
      <c r="D774" s="268" t="s">
        <v>121</v>
      </c>
      <c r="E774" s="269">
        <v>251.25</v>
      </c>
    </row>
    <row r="775" spans="1:5" ht="76.5" x14ac:dyDescent="0.2">
      <c r="A775" s="275">
        <v>151812</v>
      </c>
      <c r="B775" s="275" t="s">
        <v>19</v>
      </c>
      <c r="C775" s="275" t="s">
        <v>9011</v>
      </c>
      <c r="D775" s="268" t="s">
        <v>121</v>
      </c>
      <c r="E775" s="269">
        <v>278.58</v>
      </c>
    </row>
    <row r="776" spans="1:5" ht="63.75" x14ac:dyDescent="0.2">
      <c r="A776" s="275">
        <v>151813</v>
      </c>
      <c r="B776" s="275" t="s">
        <v>19</v>
      </c>
      <c r="C776" s="275" t="s">
        <v>9012</v>
      </c>
      <c r="D776" s="268" t="s">
        <v>121</v>
      </c>
      <c r="E776" s="269">
        <v>215.24</v>
      </c>
    </row>
    <row r="777" spans="1:5" ht="51" x14ac:dyDescent="0.2">
      <c r="A777" s="275">
        <v>151814</v>
      </c>
      <c r="B777" s="275" t="s">
        <v>19</v>
      </c>
      <c r="C777" s="275" t="s">
        <v>9013</v>
      </c>
      <c r="D777" s="268" t="s">
        <v>121</v>
      </c>
      <c r="E777" s="269">
        <v>348.01</v>
      </c>
    </row>
    <row r="778" spans="1:5" ht="63.75" x14ac:dyDescent="0.2">
      <c r="A778" s="275">
        <v>151815</v>
      </c>
      <c r="B778" s="275" t="s">
        <v>19</v>
      </c>
      <c r="C778" s="275" t="s">
        <v>9014</v>
      </c>
      <c r="D778" s="268" t="s">
        <v>121</v>
      </c>
      <c r="E778" s="269">
        <v>171.38</v>
      </c>
    </row>
    <row r="779" spans="1:5" ht="63.75" x14ac:dyDescent="0.2">
      <c r="A779" s="275">
        <v>151816</v>
      </c>
      <c r="B779" s="275" t="s">
        <v>19</v>
      </c>
      <c r="C779" s="275" t="s">
        <v>9015</v>
      </c>
      <c r="D779" s="268" t="s">
        <v>121</v>
      </c>
      <c r="E779" s="269">
        <v>301.60000000000002</v>
      </c>
    </row>
    <row r="780" spans="1:5" ht="63.75" x14ac:dyDescent="0.2">
      <c r="A780" s="275">
        <v>151817</v>
      </c>
      <c r="B780" s="275" t="s">
        <v>19</v>
      </c>
      <c r="C780" s="275" t="s">
        <v>9016</v>
      </c>
      <c r="D780" s="268" t="s">
        <v>121</v>
      </c>
      <c r="E780" s="269">
        <v>280.87</v>
      </c>
    </row>
    <row r="781" spans="1:5" ht="51" x14ac:dyDescent="0.2">
      <c r="A781" s="275">
        <v>151819</v>
      </c>
      <c r="B781" s="275" t="s">
        <v>19</v>
      </c>
      <c r="C781" s="275" t="s">
        <v>9017</v>
      </c>
      <c r="D781" s="268" t="s">
        <v>121</v>
      </c>
      <c r="E781" s="269">
        <v>112.19</v>
      </c>
    </row>
    <row r="782" spans="1:5" ht="63.75" x14ac:dyDescent="0.2">
      <c r="A782" s="275">
        <v>151820</v>
      </c>
      <c r="B782" s="275" t="s">
        <v>19</v>
      </c>
      <c r="C782" s="275" t="s">
        <v>9018</v>
      </c>
      <c r="D782" s="268" t="s">
        <v>121</v>
      </c>
      <c r="E782" s="269">
        <v>201.04</v>
      </c>
    </row>
    <row r="783" spans="1:5" ht="30" x14ac:dyDescent="0.2">
      <c r="A783" s="276">
        <v>1519</v>
      </c>
      <c r="B783" s="275" t="s">
        <v>19</v>
      </c>
      <c r="C783" s="276" t="s">
        <v>9019</v>
      </c>
      <c r="D783" s="268"/>
      <c r="E783" s="269"/>
    </row>
    <row r="784" spans="1:5" ht="76.5" x14ac:dyDescent="0.2">
      <c r="A784" s="275">
        <v>151901</v>
      </c>
      <c r="B784" s="275" t="s">
        <v>19</v>
      </c>
      <c r="C784" s="275" t="s">
        <v>9020</v>
      </c>
      <c r="D784" s="268" t="s">
        <v>121</v>
      </c>
      <c r="E784" s="269">
        <v>521.85</v>
      </c>
    </row>
    <row r="785" spans="1:5" ht="76.5" x14ac:dyDescent="0.2">
      <c r="A785" s="275">
        <v>151902</v>
      </c>
      <c r="B785" s="275" t="s">
        <v>19</v>
      </c>
      <c r="C785" s="275" t="s">
        <v>9021</v>
      </c>
      <c r="D785" s="268" t="s">
        <v>121</v>
      </c>
      <c r="E785" s="269">
        <v>613.95000000000005</v>
      </c>
    </row>
    <row r="786" spans="1:5" ht="76.5" x14ac:dyDescent="0.2">
      <c r="A786" s="275">
        <v>151903</v>
      </c>
      <c r="B786" s="275" t="s">
        <v>19</v>
      </c>
      <c r="C786" s="275" t="s">
        <v>9022</v>
      </c>
      <c r="D786" s="268" t="s">
        <v>121</v>
      </c>
      <c r="E786" s="269">
        <v>730.05</v>
      </c>
    </row>
    <row r="787" spans="1:5" ht="76.5" x14ac:dyDescent="0.2">
      <c r="A787" s="275">
        <v>151904</v>
      </c>
      <c r="B787" s="275" t="s">
        <v>19</v>
      </c>
      <c r="C787" s="275" t="s">
        <v>9023</v>
      </c>
      <c r="D787" s="268" t="s">
        <v>121</v>
      </c>
      <c r="E787" s="269">
        <v>902.11</v>
      </c>
    </row>
    <row r="788" spans="1:5" ht="76.5" x14ac:dyDescent="0.2">
      <c r="A788" s="275">
        <v>151905</v>
      </c>
      <c r="B788" s="275" t="s">
        <v>19</v>
      </c>
      <c r="C788" s="275" t="s">
        <v>9024</v>
      </c>
      <c r="D788" s="268" t="s">
        <v>121</v>
      </c>
      <c r="E788" s="270">
        <v>1054.6099999999999</v>
      </c>
    </row>
    <row r="789" spans="1:5" ht="30" x14ac:dyDescent="0.2">
      <c r="A789" s="276">
        <v>1520</v>
      </c>
      <c r="B789" s="275" t="s">
        <v>19</v>
      </c>
      <c r="C789" s="276" t="s">
        <v>9025</v>
      </c>
      <c r="D789" s="268"/>
      <c r="E789" s="269"/>
    </row>
    <row r="790" spans="1:5" ht="25.5" x14ac:dyDescent="0.2">
      <c r="A790" s="275">
        <v>152001</v>
      </c>
      <c r="B790" s="275" t="s">
        <v>19</v>
      </c>
      <c r="C790" s="275" t="s">
        <v>9026</v>
      </c>
      <c r="D790" s="268" t="s">
        <v>121</v>
      </c>
      <c r="E790" s="269">
        <v>14.13</v>
      </c>
    </row>
    <row r="791" spans="1:5" ht="25.5" x14ac:dyDescent="0.2">
      <c r="A791" s="275">
        <v>152002</v>
      </c>
      <c r="B791" s="275" t="s">
        <v>19</v>
      </c>
      <c r="C791" s="275" t="s">
        <v>9027</v>
      </c>
      <c r="D791" s="268" t="s">
        <v>121</v>
      </c>
      <c r="E791" s="269">
        <v>14.38</v>
      </c>
    </row>
    <row r="792" spans="1:5" ht="25.5" x14ac:dyDescent="0.2">
      <c r="A792" s="275">
        <v>152003</v>
      </c>
      <c r="B792" s="275" t="s">
        <v>19</v>
      </c>
      <c r="C792" s="275" t="s">
        <v>9028</v>
      </c>
      <c r="D792" s="268" t="s">
        <v>121</v>
      </c>
      <c r="E792" s="269">
        <v>16.86</v>
      </c>
    </row>
    <row r="793" spans="1:5" ht="25.5" x14ac:dyDescent="0.2">
      <c r="A793" s="275">
        <v>152004</v>
      </c>
      <c r="B793" s="275" t="s">
        <v>19</v>
      </c>
      <c r="C793" s="275" t="s">
        <v>9029</v>
      </c>
      <c r="D793" s="268" t="s">
        <v>121</v>
      </c>
      <c r="E793" s="269">
        <v>17.03</v>
      </c>
    </row>
    <row r="794" spans="1:5" ht="25.5" x14ac:dyDescent="0.2">
      <c r="A794" s="275">
        <v>152005</v>
      </c>
      <c r="B794" s="275" t="s">
        <v>19</v>
      </c>
      <c r="C794" s="275" t="s">
        <v>9030</v>
      </c>
      <c r="D794" s="268" t="s">
        <v>121</v>
      </c>
      <c r="E794" s="269">
        <v>20.66</v>
      </c>
    </row>
    <row r="795" spans="1:5" ht="25.5" x14ac:dyDescent="0.2">
      <c r="A795" s="275">
        <v>152006</v>
      </c>
      <c r="B795" s="275" t="s">
        <v>19</v>
      </c>
      <c r="C795" s="275" t="s">
        <v>9031</v>
      </c>
      <c r="D795" s="268" t="s">
        <v>121</v>
      </c>
      <c r="E795" s="269">
        <v>21.74</v>
      </c>
    </row>
    <row r="796" spans="1:5" ht="25.5" x14ac:dyDescent="0.2">
      <c r="A796" s="275">
        <v>152007</v>
      </c>
      <c r="B796" s="275" t="s">
        <v>19</v>
      </c>
      <c r="C796" s="275" t="s">
        <v>9032</v>
      </c>
      <c r="D796" s="268" t="s">
        <v>121</v>
      </c>
      <c r="E796" s="269">
        <v>28.96</v>
      </c>
    </row>
    <row r="797" spans="1:5" ht="25.5" x14ac:dyDescent="0.2">
      <c r="A797" s="275">
        <v>152010</v>
      </c>
      <c r="B797" s="275" t="s">
        <v>19</v>
      </c>
      <c r="C797" s="275" t="s">
        <v>9033</v>
      </c>
      <c r="D797" s="268" t="s">
        <v>121</v>
      </c>
      <c r="E797" s="269">
        <v>30.07</v>
      </c>
    </row>
    <row r="798" spans="1:5" ht="25.5" x14ac:dyDescent="0.2">
      <c r="A798" s="275">
        <v>152011</v>
      </c>
      <c r="B798" s="275" t="s">
        <v>19</v>
      </c>
      <c r="C798" s="275" t="s">
        <v>9034</v>
      </c>
      <c r="D798" s="268" t="s">
        <v>121</v>
      </c>
      <c r="E798" s="269">
        <v>38.869999999999997</v>
      </c>
    </row>
    <row r="799" spans="1:5" ht="25.5" x14ac:dyDescent="0.2">
      <c r="A799" s="275">
        <v>152012</v>
      </c>
      <c r="B799" s="275" t="s">
        <v>19</v>
      </c>
      <c r="C799" s="275" t="s">
        <v>9035</v>
      </c>
      <c r="D799" s="268" t="s">
        <v>121</v>
      </c>
      <c r="E799" s="269">
        <v>44.45</v>
      </c>
    </row>
    <row r="800" spans="1:5" ht="25.5" x14ac:dyDescent="0.2">
      <c r="A800" s="275">
        <v>152013</v>
      </c>
      <c r="B800" s="275" t="s">
        <v>19</v>
      </c>
      <c r="C800" s="275" t="s">
        <v>9036</v>
      </c>
      <c r="D800" s="268" t="s">
        <v>121</v>
      </c>
      <c r="E800" s="269">
        <v>53.93</v>
      </c>
    </row>
    <row r="801" spans="1:5" ht="25.5" x14ac:dyDescent="0.2">
      <c r="A801" s="275">
        <v>152014</v>
      </c>
      <c r="B801" s="275" t="s">
        <v>19</v>
      </c>
      <c r="C801" s="275" t="s">
        <v>9037</v>
      </c>
      <c r="D801" s="268" t="s">
        <v>121</v>
      </c>
      <c r="E801" s="269">
        <v>60.13</v>
      </c>
    </row>
    <row r="802" spans="1:5" ht="25.5" x14ac:dyDescent="0.2">
      <c r="A802" s="275">
        <v>152015</v>
      </c>
      <c r="B802" s="275" t="s">
        <v>19</v>
      </c>
      <c r="C802" s="275" t="s">
        <v>9038</v>
      </c>
      <c r="D802" s="268" t="s">
        <v>121</v>
      </c>
      <c r="E802" s="269">
        <v>65.3</v>
      </c>
    </row>
    <row r="803" spans="1:5" ht="25.5" x14ac:dyDescent="0.2">
      <c r="A803" s="275">
        <v>152016</v>
      </c>
      <c r="B803" s="275" t="s">
        <v>19</v>
      </c>
      <c r="C803" s="275" t="s">
        <v>9039</v>
      </c>
      <c r="D803" s="268" t="s">
        <v>121</v>
      </c>
      <c r="E803" s="269">
        <v>74.989999999999995</v>
      </c>
    </row>
    <row r="804" spans="1:5" ht="38.25" x14ac:dyDescent="0.2">
      <c r="A804" s="275">
        <v>152025</v>
      </c>
      <c r="B804" s="275" t="s">
        <v>19</v>
      </c>
      <c r="C804" s="275" t="s">
        <v>9040</v>
      </c>
      <c r="D804" s="268" t="s">
        <v>121</v>
      </c>
      <c r="E804" s="269">
        <v>223.11</v>
      </c>
    </row>
    <row r="805" spans="1:5" ht="38.25" x14ac:dyDescent="0.2">
      <c r="A805" s="275">
        <v>152026</v>
      </c>
      <c r="B805" s="275" t="s">
        <v>19</v>
      </c>
      <c r="C805" s="275" t="s">
        <v>9041</v>
      </c>
      <c r="D805" s="268" t="s">
        <v>121</v>
      </c>
      <c r="E805" s="269">
        <v>234.03</v>
      </c>
    </row>
    <row r="806" spans="1:5" ht="38.25" x14ac:dyDescent="0.2">
      <c r="A806" s="275">
        <v>152027</v>
      </c>
      <c r="B806" s="275" t="s">
        <v>19</v>
      </c>
      <c r="C806" s="275" t="s">
        <v>9042</v>
      </c>
      <c r="D806" s="268" t="s">
        <v>121</v>
      </c>
      <c r="E806" s="269">
        <v>272.77999999999997</v>
      </c>
    </row>
    <row r="807" spans="1:5" ht="25.5" x14ac:dyDescent="0.2">
      <c r="A807" s="275">
        <v>152030</v>
      </c>
      <c r="B807" s="275" t="s">
        <v>19</v>
      </c>
      <c r="C807" s="275" t="s">
        <v>9043</v>
      </c>
      <c r="D807" s="268" t="s">
        <v>121</v>
      </c>
      <c r="E807" s="269">
        <v>15.51</v>
      </c>
    </row>
    <row r="808" spans="1:5" ht="25.5" x14ac:dyDescent="0.2">
      <c r="A808" s="275">
        <v>152031</v>
      </c>
      <c r="B808" s="275" t="s">
        <v>19</v>
      </c>
      <c r="C808" s="275" t="s">
        <v>9044</v>
      </c>
      <c r="D808" s="268" t="s">
        <v>121</v>
      </c>
      <c r="E808" s="269">
        <v>23.16</v>
      </c>
    </row>
    <row r="809" spans="1:5" ht="25.5" x14ac:dyDescent="0.2">
      <c r="A809" s="275">
        <v>152034</v>
      </c>
      <c r="B809" s="275" t="s">
        <v>19</v>
      </c>
      <c r="C809" s="275" t="s">
        <v>9045</v>
      </c>
      <c r="D809" s="268" t="s">
        <v>121</v>
      </c>
      <c r="E809" s="269">
        <v>14.85</v>
      </c>
    </row>
    <row r="810" spans="1:5" ht="25.5" x14ac:dyDescent="0.2">
      <c r="A810" s="275">
        <v>152035</v>
      </c>
      <c r="B810" s="275" t="s">
        <v>19</v>
      </c>
      <c r="C810" s="275" t="s">
        <v>9046</v>
      </c>
      <c r="D810" s="268" t="s">
        <v>121</v>
      </c>
      <c r="E810" s="269">
        <v>15.05</v>
      </c>
    </row>
    <row r="811" spans="1:5" ht="38.25" x14ac:dyDescent="0.2">
      <c r="A811" s="275">
        <v>152040</v>
      </c>
      <c r="B811" s="275" t="s">
        <v>19</v>
      </c>
      <c r="C811" s="275" t="s">
        <v>9047</v>
      </c>
      <c r="D811" s="268" t="s">
        <v>121</v>
      </c>
      <c r="E811" s="269">
        <v>11.55</v>
      </c>
    </row>
    <row r="812" spans="1:5" ht="38.25" x14ac:dyDescent="0.2">
      <c r="A812" s="275">
        <v>152041</v>
      </c>
      <c r="B812" s="275" t="s">
        <v>19</v>
      </c>
      <c r="C812" s="275" t="s">
        <v>9048</v>
      </c>
      <c r="D812" s="268" t="s">
        <v>121</v>
      </c>
      <c r="E812" s="269">
        <v>13.83</v>
      </c>
    </row>
    <row r="813" spans="1:5" ht="38.25" x14ac:dyDescent="0.2">
      <c r="A813" s="275">
        <v>152042</v>
      </c>
      <c r="B813" s="275" t="s">
        <v>19</v>
      </c>
      <c r="C813" s="275" t="s">
        <v>9049</v>
      </c>
      <c r="D813" s="268" t="s">
        <v>121</v>
      </c>
      <c r="E813" s="269">
        <v>21.22</v>
      </c>
    </row>
    <row r="814" spans="1:5" ht="75" x14ac:dyDescent="0.2">
      <c r="A814" s="276">
        <v>1522</v>
      </c>
      <c r="B814" s="275" t="s">
        <v>19</v>
      </c>
      <c r="C814" s="276" t="s">
        <v>9050</v>
      </c>
      <c r="D814" s="268"/>
      <c r="E814" s="269"/>
    </row>
    <row r="815" spans="1:5" ht="38.25" x14ac:dyDescent="0.2">
      <c r="A815" s="275">
        <v>152201</v>
      </c>
      <c r="B815" s="275" t="s">
        <v>19</v>
      </c>
      <c r="C815" s="275" t="s">
        <v>9051</v>
      </c>
      <c r="D815" s="268" t="s">
        <v>121</v>
      </c>
      <c r="E815" s="269">
        <v>95.94</v>
      </c>
    </row>
    <row r="816" spans="1:5" ht="38.25" x14ac:dyDescent="0.2">
      <c r="A816" s="275">
        <v>152202</v>
      </c>
      <c r="B816" s="275" t="s">
        <v>19</v>
      </c>
      <c r="C816" s="275" t="s">
        <v>9052</v>
      </c>
      <c r="D816" s="268" t="s">
        <v>121</v>
      </c>
      <c r="E816" s="269">
        <v>143.91</v>
      </c>
    </row>
    <row r="817" spans="1:5" ht="38.25" x14ac:dyDescent="0.2">
      <c r="A817" s="275">
        <v>152203</v>
      </c>
      <c r="B817" s="275" t="s">
        <v>19</v>
      </c>
      <c r="C817" s="275" t="s">
        <v>9053</v>
      </c>
      <c r="D817" s="268" t="s">
        <v>121</v>
      </c>
      <c r="E817" s="269">
        <v>239.85</v>
      </c>
    </row>
    <row r="818" spans="1:5" ht="51" x14ac:dyDescent="0.2">
      <c r="A818" s="275">
        <v>152204</v>
      </c>
      <c r="B818" s="275" t="s">
        <v>19</v>
      </c>
      <c r="C818" s="275" t="s">
        <v>9054</v>
      </c>
      <c r="D818" s="268" t="s">
        <v>50</v>
      </c>
      <c r="E818" s="269">
        <v>32.130000000000003</v>
      </c>
    </row>
    <row r="819" spans="1:5" ht="51" x14ac:dyDescent="0.2">
      <c r="A819" s="275">
        <v>152205</v>
      </c>
      <c r="B819" s="275" t="s">
        <v>19</v>
      </c>
      <c r="C819" s="275" t="s">
        <v>9055</v>
      </c>
      <c r="D819" s="268" t="s">
        <v>50</v>
      </c>
      <c r="E819" s="269">
        <v>47.97</v>
      </c>
    </row>
    <row r="820" spans="1:5" ht="25.5" x14ac:dyDescent="0.2">
      <c r="A820" s="275">
        <v>152206</v>
      </c>
      <c r="B820" s="275" t="s">
        <v>19</v>
      </c>
      <c r="C820" s="275" t="s">
        <v>9056</v>
      </c>
      <c r="D820" s="268" t="s">
        <v>121</v>
      </c>
      <c r="E820" s="269">
        <v>38.369999999999997</v>
      </c>
    </row>
    <row r="821" spans="1:5" ht="25.5" x14ac:dyDescent="0.2">
      <c r="A821" s="275">
        <v>152207</v>
      </c>
      <c r="B821" s="275" t="s">
        <v>19</v>
      </c>
      <c r="C821" s="275" t="s">
        <v>9057</v>
      </c>
      <c r="D821" s="268" t="s">
        <v>50</v>
      </c>
      <c r="E821" s="269">
        <v>23.98</v>
      </c>
    </row>
    <row r="822" spans="1:5" ht="25.5" x14ac:dyDescent="0.2">
      <c r="A822" s="275">
        <v>152208</v>
      </c>
      <c r="B822" s="275" t="s">
        <v>19</v>
      </c>
      <c r="C822" s="275" t="s">
        <v>9058</v>
      </c>
      <c r="D822" s="268" t="s">
        <v>121</v>
      </c>
      <c r="E822" s="269">
        <v>43.16</v>
      </c>
    </row>
    <row r="823" spans="1:5" ht="25.5" x14ac:dyDescent="0.2">
      <c r="A823" s="275">
        <v>152209</v>
      </c>
      <c r="B823" s="275" t="s">
        <v>19</v>
      </c>
      <c r="C823" s="275" t="s">
        <v>9059</v>
      </c>
      <c r="D823" s="268" t="s">
        <v>121</v>
      </c>
      <c r="E823" s="269">
        <v>95.94</v>
      </c>
    </row>
    <row r="824" spans="1:5" ht="38.25" x14ac:dyDescent="0.2">
      <c r="A824" s="275">
        <v>152210</v>
      </c>
      <c r="B824" s="275" t="s">
        <v>19</v>
      </c>
      <c r="C824" s="275" t="s">
        <v>9060</v>
      </c>
      <c r="D824" s="268" t="s">
        <v>121</v>
      </c>
      <c r="E824" s="269">
        <v>191.88</v>
      </c>
    </row>
    <row r="825" spans="1:5" ht="38.25" x14ac:dyDescent="0.2">
      <c r="A825" s="275">
        <v>152211</v>
      </c>
      <c r="B825" s="275" t="s">
        <v>19</v>
      </c>
      <c r="C825" s="275" t="s">
        <v>9061</v>
      </c>
      <c r="D825" s="268" t="s">
        <v>121</v>
      </c>
      <c r="E825" s="269">
        <v>239.85</v>
      </c>
    </row>
    <row r="826" spans="1:5" ht="38.25" x14ac:dyDescent="0.2">
      <c r="A826" s="275">
        <v>152212</v>
      </c>
      <c r="B826" s="275" t="s">
        <v>19</v>
      </c>
      <c r="C826" s="275" t="s">
        <v>9062</v>
      </c>
      <c r="D826" s="268" t="s">
        <v>121</v>
      </c>
      <c r="E826" s="269">
        <v>383.76</v>
      </c>
    </row>
    <row r="827" spans="1:5" ht="38.25" x14ac:dyDescent="0.2">
      <c r="A827" s="275">
        <v>152213</v>
      </c>
      <c r="B827" s="275" t="s">
        <v>19</v>
      </c>
      <c r="C827" s="275" t="s">
        <v>9063</v>
      </c>
      <c r="D827" s="268" t="s">
        <v>121</v>
      </c>
      <c r="E827" s="269">
        <v>19.18</v>
      </c>
    </row>
    <row r="828" spans="1:5" ht="38.25" x14ac:dyDescent="0.2">
      <c r="A828" s="275">
        <v>152214</v>
      </c>
      <c r="B828" s="275" t="s">
        <v>19</v>
      </c>
      <c r="C828" s="275" t="s">
        <v>9064</v>
      </c>
      <c r="D828" s="268" t="s">
        <v>121</v>
      </c>
      <c r="E828" s="269">
        <v>28.77</v>
      </c>
    </row>
    <row r="829" spans="1:5" ht="38.25" x14ac:dyDescent="0.2">
      <c r="A829" s="275">
        <v>152215</v>
      </c>
      <c r="B829" s="275" t="s">
        <v>19</v>
      </c>
      <c r="C829" s="275" t="s">
        <v>9065</v>
      </c>
      <c r="D829" s="268" t="s">
        <v>121</v>
      </c>
      <c r="E829" s="269">
        <v>14.38</v>
      </c>
    </row>
    <row r="830" spans="1:5" ht="38.25" x14ac:dyDescent="0.2">
      <c r="A830" s="275">
        <v>152216</v>
      </c>
      <c r="B830" s="275" t="s">
        <v>19</v>
      </c>
      <c r="C830" s="275" t="s">
        <v>9066</v>
      </c>
      <c r="D830" s="268" t="s">
        <v>121</v>
      </c>
      <c r="E830" s="269">
        <v>21.58</v>
      </c>
    </row>
    <row r="831" spans="1:5" ht="38.25" x14ac:dyDescent="0.2">
      <c r="A831" s="275">
        <v>152217</v>
      </c>
      <c r="B831" s="275" t="s">
        <v>19</v>
      </c>
      <c r="C831" s="275" t="s">
        <v>9067</v>
      </c>
      <c r="D831" s="268" t="s">
        <v>121</v>
      </c>
      <c r="E831" s="269">
        <v>23.98</v>
      </c>
    </row>
    <row r="832" spans="1:5" ht="38.25" x14ac:dyDescent="0.2">
      <c r="A832" s="275">
        <v>152218</v>
      </c>
      <c r="B832" s="275" t="s">
        <v>19</v>
      </c>
      <c r="C832" s="275" t="s">
        <v>9068</v>
      </c>
      <c r="D832" s="268" t="s">
        <v>121</v>
      </c>
      <c r="E832" s="269">
        <v>28.77</v>
      </c>
    </row>
    <row r="833" spans="1:5" ht="38.25" x14ac:dyDescent="0.2">
      <c r="A833" s="275">
        <v>152219</v>
      </c>
      <c r="B833" s="275" t="s">
        <v>19</v>
      </c>
      <c r="C833" s="275" t="s">
        <v>9069</v>
      </c>
      <c r="D833" s="268" t="s">
        <v>121</v>
      </c>
      <c r="E833" s="269">
        <v>33.57</v>
      </c>
    </row>
    <row r="834" spans="1:5" ht="38.25" x14ac:dyDescent="0.2">
      <c r="A834" s="275">
        <v>152220</v>
      </c>
      <c r="B834" s="275" t="s">
        <v>19</v>
      </c>
      <c r="C834" s="275" t="s">
        <v>9070</v>
      </c>
      <c r="D834" s="268" t="s">
        <v>121</v>
      </c>
      <c r="E834" s="269">
        <v>38.369999999999997</v>
      </c>
    </row>
    <row r="835" spans="1:5" ht="38.25" x14ac:dyDescent="0.2">
      <c r="A835" s="275">
        <v>152221</v>
      </c>
      <c r="B835" s="275" t="s">
        <v>19</v>
      </c>
      <c r="C835" s="275" t="s">
        <v>9071</v>
      </c>
      <c r="D835" s="268" t="s">
        <v>121</v>
      </c>
      <c r="E835" s="269">
        <v>43.16</v>
      </c>
    </row>
    <row r="836" spans="1:5" ht="25.5" x14ac:dyDescent="0.2">
      <c r="A836" s="275">
        <v>152222</v>
      </c>
      <c r="B836" s="275" t="s">
        <v>19</v>
      </c>
      <c r="C836" s="275" t="s">
        <v>9072</v>
      </c>
      <c r="D836" s="268" t="s">
        <v>121</v>
      </c>
      <c r="E836" s="269">
        <v>21.58</v>
      </c>
    </row>
    <row r="837" spans="1:5" ht="25.5" x14ac:dyDescent="0.2">
      <c r="A837" s="275">
        <v>152223</v>
      </c>
      <c r="B837" s="275" t="s">
        <v>19</v>
      </c>
      <c r="C837" s="275" t="s">
        <v>9073</v>
      </c>
      <c r="D837" s="268" t="s">
        <v>121</v>
      </c>
      <c r="E837" s="269">
        <v>11.98</v>
      </c>
    </row>
    <row r="838" spans="1:5" ht="25.5" x14ac:dyDescent="0.2">
      <c r="A838" s="275">
        <v>152224</v>
      </c>
      <c r="B838" s="275" t="s">
        <v>19</v>
      </c>
      <c r="C838" s="275" t="s">
        <v>9074</v>
      </c>
      <c r="D838" s="268" t="s">
        <v>121</v>
      </c>
      <c r="E838" s="269">
        <v>43.16</v>
      </c>
    </row>
    <row r="839" spans="1:5" ht="25.5" x14ac:dyDescent="0.2">
      <c r="A839" s="275">
        <v>152225</v>
      </c>
      <c r="B839" s="275" t="s">
        <v>19</v>
      </c>
      <c r="C839" s="275" t="s">
        <v>9075</v>
      </c>
      <c r="D839" s="268" t="s">
        <v>121</v>
      </c>
      <c r="E839" s="269">
        <v>43.16</v>
      </c>
    </row>
    <row r="840" spans="1:5" ht="25.5" x14ac:dyDescent="0.2">
      <c r="A840" s="275">
        <v>152226</v>
      </c>
      <c r="B840" s="275" t="s">
        <v>19</v>
      </c>
      <c r="C840" s="275" t="s">
        <v>9076</v>
      </c>
      <c r="D840" s="268" t="s">
        <v>121</v>
      </c>
      <c r="E840" s="269">
        <v>21.58</v>
      </c>
    </row>
    <row r="841" spans="1:5" ht="25.5" x14ac:dyDescent="0.2">
      <c r="A841" s="275">
        <v>152227</v>
      </c>
      <c r="B841" s="275" t="s">
        <v>19</v>
      </c>
      <c r="C841" s="275" t="s">
        <v>9077</v>
      </c>
      <c r="D841" s="268" t="s">
        <v>121</v>
      </c>
      <c r="E841" s="269">
        <v>21.58</v>
      </c>
    </row>
    <row r="842" spans="1:5" ht="25.5" x14ac:dyDescent="0.2">
      <c r="A842" s="275">
        <v>152228</v>
      </c>
      <c r="B842" s="275" t="s">
        <v>19</v>
      </c>
      <c r="C842" s="275" t="s">
        <v>9078</v>
      </c>
      <c r="D842" s="268" t="s">
        <v>121</v>
      </c>
      <c r="E842" s="269">
        <v>7.8</v>
      </c>
    </row>
    <row r="843" spans="1:5" ht="25.5" x14ac:dyDescent="0.2">
      <c r="A843" s="275">
        <v>152229</v>
      </c>
      <c r="B843" s="275" t="s">
        <v>19</v>
      </c>
      <c r="C843" s="275" t="s">
        <v>9079</v>
      </c>
      <c r="D843" s="268" t="s">
        <v>121</v>
      </c>
      <c r="E843" s="269">
        <v>1.82</v>
      </c>
    </row>
    <row r="844" spans="1:5" ht="25.5" x14ac:dyDescent="0.2">
      <c r="A844" s="275">
        <v>152230</v>
      </c>
      <c r="B844" s="275" t="s">
        <v>19</v>
      </c>
      <c r="C844" s="275" t="s">
        <v>9080</v>
      </c>
      <c r="D844" s="268" t="s">
        <v>121</v>
      </c>
      <c r="E844" s="269">
        <v>17.739999999999998</v>
      </c>
    </row>
    <row r="845" spans="1:5" ht="25.5" x14ac:dyDescent="0.2">
      <c r="A845" s="275">
        <v>152231</v>
      </c>
      <c r="B845" s="275" t="s">
        <v>19</v>
      </c>
      <c r="C845" s="275" t="s">
        <v>9081</v>
      </c>
      <c r="D845" s="268" t="s">
        <v>121</v>
      </c>
      <c r="E845" s="269">
        <v>35.5</v>
      </c>
    </row>
    <row r="846" spans="1:5" ht="25.5" x14ac:dyDescent="0.2">
      <c r="A846" s="275">
        <v>152232</v>
      </c>
      <c r="B846" s="275" t="s">
        <v>19</v>
      </c>
      <c r="C846" s="275" t="s">
        <v>9082</v>
      </c>
      <c r="D846" s="268" t="s">
        <v>121</v>
      </c>
      <c r="E846" s="269">
        <v>71.02</v>
      </c>
    </row>
    <row r="847" spans="1:5" ht="51" x14ac:dyDescent="0.2">
      <c r="A847" s="275">
        <v>152233</v>
      </c>
      <c r="B847" s="275" t="s">
        <v>19</v>
      </c>
      <c r="C847" s="275" t="s">
        <v>9083</v>
      </c>
      <c r="D847" s="268" t="s">
        <v>121</v>
      </c>
      <c r="E847" s="269">
        <v>340.5</v>
      </c>
    </row>
    <row r="848" spans="1:5" ht="51" x14ac:dyDescent="0.2">
      <c r="A848" s="275">
        <v>152234</v>
      </c>
      <c r="B848" s="275" t="s">
        <v>19</v>
      </c>
      <c r="C848" s="275" t="s">
        <v>9084</v>
      </c>
      <c r="D848" s="268" t="s">
        <v>121</v>
      </c>
      <c r="E848" s="269">
        <v>581.36</v>
      </c>
    </row>
    <row r="849" spans="1:5" ht="51" x14ac:dyDescent="0.2">
      <c r="A849" s="275">
        <v>152235</v>
      </c>
      <c r="B849" s="275" t="s">
        <v>19</v>
      </c>
      <c r="C849" s="275" t="s">
        <v>9085</v>
      </c>
      <c r="D849" s="268" t="s">
        <v>121</v>
      </c>
      <c r="E849" s="270">
        <v>1274.8599999999999</v>
      </c>
    </row>
    <row r="850" spans="1:5" ht="38.25" x14ac:dyDescent="0.2">
      <c r="A850" s="275">
        <v>152236</v>
      </c>
      <c r="B850" s="275" t="s">
        <v>19</v>
      </c>
      <c r="C850" s="275" t="s">
        <v>9086</v>
      </c>
      <c r="D850" s="268" t="s">
        <v>50</v>
      </c>
      <c r="E850" s="269">
        <v>2.39</v>
      </c>
    </row>
    <row r="851" spans="1:5" ht="38.25" x14ac:dyDescent="0.2">
      <c r="A851" s="275">
        <v>152238</v>
      </c>
      <c r="B851" s="275" t="s">
        <v>19</v>
      </c>
      <c r="C851" s="275" t="s">
        <v>9087</v>
      </c>
      <c r="D851" s="268" t="s">
        <v>121</v>
      </c>
      <c r="E851" s="269">
        <v>9.58</v>
      </c>
    </row>
    <row r="852" spans="1:5" ht="15" x14ac:dyDescent="0.2">
      <c r="A852" s="276">
        <v>16</v>
      </c>
      <c r="B852" s="275" t="s">
        <v>19</v>
      </c>
      <c r="C852" s="276" t="s">
        <v>9088</v>
      </c>
      <c r="D852" s="268"/>
      <c r="E852" s="269"/>
    </row>
    <row r="853" spans="1:5" ht="15" x14ac:dyDescent="0.2">
      <c r="A853" s="276">
        <v>1601</v>
      </c>
      <c r="B853" s="275" t="s">
        <v>19</v>
      </c>
      <c r="C853" s="276" t="s">
        <v>9089</v>
      </c>
      <c r="D853" s="268"/>
      <c r="E853" s="269"/>
    </row>
    <row r="854" spans="1:5" ht="38.25" x14ac:dyDescent="0.2">
      <c r="A854" s="275">
        <v>160105</v>
      </c>
      <c r="B854" s="275" t="s">
        <v>19</v>
      </c>
      <c r="C854" s="275" t="s">
        <v>9090</v>
      </c>
      <c r="D854" s="268" t="s">
        <v>121</v>
      </c>
      <c r="E854" s="270">
        <v>1808.3</v>
      </c>
    </row>
    <row r="855" spans="1:5" ht="51" x14ac:dyDescent="0.2">
      <c r="A855" s="275">
        <v>160106</v>
      </c>
      <c r="B855" s="275" t="s">
        <v>19</v>
      </c>
      <c r="C855" s="275" t="s">
        <v>9091</v>
      </c>
      <c r="D855" s="268" t="s">
        <v>121</v>
      </c>
      <c r="E855" s="269">
        <v>494.08</v>
      </c>
    </row>
    <row r="856" spans="1:5" ht="38.25" x14ac:dyDescent="0.2">
      <c r="A856" s="275">
        <v>160108</v>
      </c>
      <c r="B856" s="275" t="s">
        <v>19</v>
      </c>
      <c r="C856" s="275" t="s">
        <v>9092</v>
      </c>
      <c r="D856" s="268" t="s">
        <v>121</v>
      </c>
      <c r="E856" s="269">
        <v>158.16999999999999</v>
      </c>
    </row>
    <row r="857" spans="1:5" ht="38.25" x14ac:dyDescent="0.2">
      <c r="A857" s="275">
        <v>160110</v>
      </c>
      <c r="B857" s="275" t="s">
        <v>19</v>
      </c>
      <c r="C857" s="275" t="s">
        <v>9093</v>
      </c>
      <c r="D857" s="268" t="s">
        <v>121</v>
      </c>
      <c r="E857" s="269">
        <v>456.82</v>
      </c>
    </row>
    <row r="858" spans="1:5" ht="51" x14ac:dyDescent="0.2">
      <c r="A858" s="275">
        <v>160111</v>
      </c>
      <c r="B858" s="275" t="s">
        <v>19</v>
      </c>
      <c r="C858" s="275" t="s">
        <v>9094</v>
      </c>
      <c r="D858" s="268" t="s">
        <v>121</v>
      </c>
      <c r="E858" s="270">
        <v>1383.56</v>
      </c>
    </row>
    <row r="859" spans="1:5" ht="25.5" x14ac:dyDescent="0.2">
      <c r="A859" s="275">
        <v>160115</v>
      </c>
      <c r="B859" s="275" t="s">
        <v>19</v>
      </c>
      <c r="C859" s="275" t="s">
        <v>9095</v>
      </c>
      <c r="D859" s="268" t="s">
        <v>50</v>
      </c>
      <c r="E859" s="269">
        <v>27.26</v>
      </c>
    </row>
    <row r="860" spans="1:5" ht="25.5" x14ac:dyDescent="0.2">
      <c r="A860" s="275">
        <v>160120</v>
      </c>
      <c r="B860" s="275" t="s">
        <v>19</v>
      </c>
      <c r="C860" s="275" t="s">
        <v>9096</v>
      </c>
      <c r="D860" s="268" t="s">
        <v>121</v>
      </c>
      <c r="E860" s="269">
        <v>81.680000000000007</v>
      </c>
    </row>
    <row r="861" spans="1:5" ht="38.25" x14ac:dyDescent="0.2">
      <c r="A861" s="275">
        <v>160121</v>
      </c>
      <c r="B861" s="275" t="s">
        <v>19</v>
      </c>
      <c r="C861" s="275" t="s">
        <v>9097</v>
      </c>
      <c r="D861" s="268" t="s">
        <v>121</v>
      </c>
      <c r="E861" s="269">
        <v>740.39</v>
      </c>
    </row>
    <row r="862" spans="1:5" ht="38.25" x14ac:dyDescent="0.2">
      <c r="A862" s="275">
        <v>160122</v>
      </c>
      <c r="B862" s="275" t="s">
        <v>19</v>
      </c>
      <c r="C862" s="275" t="s">
        <v>9098</v>
      </c>
      <c r="D862" s="268" t="s">
        <v>121</v>
      </c>
      <c r="E862" s="270">
        <v>1892.26</v>
      </c>
    </row>
    <row r="863" spans="1:5" ht="38.25" x14ac:dyDescent="0.2">
      <c r="A863" s="275">
        <v>160123</v>
      </c>
      <c r="B863" s="275" t="s">
        <v>19</v>
      </c>
      <c r="C863" s="275" t="s">
        <v>9099</v>
      </c>
      <c r="D863" s="268" t="s">
        <v>121</v>
      </c>
      <c r="E863" s="270">
        <v>2833.2</v>
      </c>
    </row>
    <row r="864" spans="1:5" ht="25.5" x14ac:dyDescent="0.2">
      <c r="A864" s="275">
        <v>160124</v>
      </c>
      <c r="B864" s="275" t="s">
        <v>19</v>
      </c>
      <c r="C864" s="275" t="s">
        <v>9100</v>
      </c>
      <c r="D864" s="268" t="s">
        <v>50</v>
      </c>
      <c r="E864" s="269">
        <v>19.96</v>
      </c>
    </row>
    <row r="865" spans="1:5" ht="25.5" x14ac:dyDescent="0.2">
      <c r="A865" s="275">
        <v>160125</v>
      </c>
      <c r="B865" s="275" t="s">
        <v>19</v>
      </c>
      <c r="C865" s="275" t="s">
        <v>9101</v>
      </c>
      <c r="D865" s="268" t="s">
        <v>50</v>
      </c>
      <c r="E865" s="269">
        <v>96.89</v>
      </c>
    </row>
    <row r="866" spans="1:5" ht="25.5" x14ac:dyDescent="0.2">
      <c r="A866" s="275">
        <v>160126</v>
      </c>
      <c r="B866" s="275" t="s">
        <v>19</v>
      </c>
      <c r="C866" s="275" t="s">
        <v>9102</v>
      </c>
      <c r="D866" s="268" t="s">
        <v>50</v>
      </c>
      <c r="E866" s="269">
        <v>46.94</v>
      </c>
    </row>
    <row r="867" spans="1:5" ht="15" x14ac:dyDescent="0.2">
      <c r="A867" s="276">
        <v>1602</v>
      </c>
      <c r="B867" s="275" t="s">
        <v>19</v>
      </c>
      <c r="C867" s="276" t="s">
        <v>9103</v>
      </c>
      <c r="D867" s="268"/>
      <c r="E867" s="269"/>
    </row>
    <row r="868" spans="1:5" ht="102" x14ac:dyDescent="0.2">
      <c r="A868" s="275">
        <v>160207</v>
      </c>
      <c r="B868" s="275" t="s">
        <v>19</v>
      </c>
      <c r="C868" s="275" t="s">
        <v>9104</v>
      </c>
      <c r="D868" s="268" t="s">
        <v>121</v>
      </c>
      <c r="E868" s="270">
        <v>10517.69</v>
      </c>
    </row>
    <row r="869" spans="1:5" ht="102" x14ac:dyDescent="0.2">
      <c r="A869" s="275">
        <v>160208</v>
      </c>
      <c r="B869" s="275" t="s">
        <v>19</v>
      </c>
      <c r="C869" s="275" t="s">
        <v>9105</v>
      </c>
      <c r="D869" s="268" t="s">
        <v>121</v>
      </c>
      <c r="E869" s="270">
        <v>20954.66</v>
      </c>
    </row>
    <row r="870" spans="1:5" ht="15" x14ac:dyDescent="0.2">
      <c r="A870" s="276">
        <v>1603</v>
      </c>
      <c r="B870" s="275" t="s">
        <v>19</v>
      </c>
      <c r="C870" s="276" t="s">
        <v>9106</v>
      </c>
      <c r="D870" s="268"/>
      <c r="E870" s="269"/>
    </row>
    <row r="871" spans="1:5" ht="38.25" x14ac:dyDescent="0.2">
      <c r="A871" s="275">
        <v>160303</v>
      </c>
      <c r="B871" s="275" t="s">
        <v>19</v>
      </c>
      <c r="C871" s="275" t="s">
        <v>9107</v>
      </c>
      <c r="D871" s="268" t="s">
        <v>121</v>
      </c>
      <c r="E871" s="269">
        <v>460.37</v>
      </c>
    </row>
    <row r="872" spans="1:5" ht="63.75" x14ac:dyDescent="0.2">
      <c r="A872" s="275">
        <v>160304</v>
      </c>
      <c r="B872" s="275" t="s">
        <v>19</v>
      </c>
      <c r="C872" s="275" t="s">
        <v>9108</v>
      </c>
      <c r="D872" s="268" t="s">
        <v>121</v>
      </c>
      <c r="E872" s="269">
        <v>881.71</v>
      </c>
    </row>
    <row r="873" spans="1:5" ht="38.25" x14ac:dyDescent="0.2">
      <c r="A873" s="275">
        <v>160305</v>
      </c>
      <c r="B873" s="275" t="s">
        <v>19</v>
      </c>
      <c r="C873" s="275" t="s">
        <v>9109</v>
      </c>
      <c r="D873" s="268" t="s">
        <v>50</v>
      </c>
      <c r="E873" s="269">
        <v>100.74</v>
      </c>
    </row>
    <row r="874" spans="1:5" ht="38.25" x14ac:dyDescent="0.2">
      <c r="A874" s="275">
        <v>160308</v>
      </c>
      <c r="B874" s="275" t="s">
        <v>19</v>
      </c>
      <c r="C874" s="275" t="s">
        <v>9110</v>
      </c>
      <c r="D874" s="268" t="s">
        <v>50</v>
      </c>
      <c r="E874" s="269">
        <v>65.02</v>
      </c>
    </row>
    <row r="875" spans="1:5" ht="76.5" x14ac:dyDescent="0.2">
      <c r="A875" s="275">
        <v>160309</v>
      </c>
      <c r="B875" s="275" t="s">
        <v>19</v>
      </c>
      <c r="C875" s="275" t="s">
        <v>9111</v>
      </c>
      <c r="D875" s="268" t="s">
        <v>121</v>
      </c>
      <c r="E875" s="269">
        <v>112.56</v>
      </c>
    </row>
    <row r="876" spans="1:5" ht="38.25" x14ac:dyDescent="0.2">
      <c r="A876" s="275">
        <v>160310</v>
      </c>
      <c r="B876" s="275" t="s">
        <v>19</v>
      </c>
      <c r="C876" s="275" t="s">
        <v>9112</v>
      </c>
      <c r="D876" s="268" t="s">
        <v>121</v>
      </c>
      <c r="E876" s="269">
        <v>68.34</v>
      </c>
    </row>
    <row r="877" spans="1:5" ht="25.5" x14ac:dyDescent="0.2">
      <c r="A877" s="275">
        <v>160311</v>
      </c>
      <c r="B877" s="275" t="s">
        <v>19</v>
      </c>
      <c r="C877" s="275" t="s">
        <v>8973</v>
      </c>
      <c r="D877" s="268" t="s">
        <v>121</v>
      </c>
      <c r="E877" s="269">
        <v>227.71</v>
      </c>
    </row>
    <row r="878" spans="1:5" ht="63.75" x14ac:dyDescent="0.2">
      <c r="A878" s="275">
        <v>160312</v>
      </c>
      <c r="B878" s="275" t="s">
        <v>19</v>
      </c>
      <c r="C878" s="275" t="s">
        <v>9113</v>
      </c>
      <c r="D878" s="268" t="s">
        <v>121</v>
      </c>
      <c r="E878" s="269">
        <v>58.83</v>
      </c>
    </row>
    <row r="879" spans="1:5" ht="76.5" x14ac:dyDescent="0.2">
      <c r="A879" s="275">
        <v>160313</v>
      </c>
      <c r="B879" s="275" t="s">
        <v>19</v>
      </c>
      <c r="C879" s="275" t="s">
        <v>9114</v>
      </c>
      <c r="D879" s="268" t="s">
        <v>121</v>
      </c>
      <c r="E879" s="269">
        <v>63.54</v>
      </c>
    </row>
    <row r="880" spans="1:5" ht="76.5" x14ac:dyDescent="0.2">
      <c r="A880" s="275">
        <v>160314</v>
      </c>
      <c r="B880" s="275" t="s">
        <v>19</v>
      </c>
      <c r="C880" s="275" t="s">
        <v>9115</v>
      </c>
      <c r="D880" s="268" t="s">
        <v>121</v>
      </c>
      <c r="E880" s="269">
        <v>909.48</v>
      </c>
    </row>
    <row r="881" spans="1:5" ht="76.5" x14ac:dyDescent="0.2">
      <c r="A881" s="275">
        <v>160315</v>
      </c>
      <c r="B881" s="275" t="s">
        <v>19</v>
      </c>
      <c r="C881" s="275" t="s">
        <v>9116</v>
      </c>
      <c r="D881" s="268" t="s">
        <v>121</v>
      </c>
      <c r="E881" s="270">
        <v>1290.32</v>
      </c>
    </row>
    <row r="882" spans="1:5" ht="51" x14ac:dyDescent="0.2">
      <c r="A882" s="275">
        <v>160316</v>
      </c>
      <c r="B882" s="275" t="s">
        <v>19</v>
      </c>
      <c r="C882" s="275" t="s">
        <v>9117</v>
      </c>
      <c r="D882" s="268" t="s">
        <v>121</v>
      </c>
      <c r="E882" s="269">
        <v>96.51</v>
      </c>
    </row>
    <row r="883" spans="1:5" ht="38.25" x14ac:dyDescent="0.2">
      <c r="A883" s="275">
        <v>160317</v>
      </c>
      <c r="B883" s="275" t="s">
        <v>19</v>
      </c>
      <c r="C883" s="275" t="s">
        <v>9118</v>
      </c>
      <c r="D883" s="268" t="s">
        <v>50</v>
      </c>
      <c r="E883" s="269">
        <v>65.02</v>
      </c>
    </row>
    <row r="884" spans="1:5" ht="38.25" x14ac:dyDescent="0.2">
      <c r="A884" s="275">
        <v>160318</v>
      </c>
      <c r="B884" s="275" t="s">
        <v>19</v>
      </c>
      <c r="C884" s="275" t="s">
        <v>9119</v>
      </c>
      <c r="D884" s="268" t="s">
        <v>50</v>
      </c>
      <c r="E884" s="269">
        <v>53.35</v>
      </c>
    </row>
    <row r="885" spans="1:5" ht="63.75" x14ac:dyDescent="0.2">
      <c r="A885" s="275">
        <v>160319</v>
      </c>
      <c r="B885" s="275" t="s">
        <v>19</v>
      </c>
      <c r="C885" s="275" t="s">
        <v>9120</v>
      </c>
      <c r="D885" s="268" t="s">
        <v>121</v>
      </c>
      <c r="E885" s="269">
        <v>11.99</v>
      </c>
    </row>
    <row r="886" spans="1:5" ht="51" x14ac:dyDescent="0.2">
      <c r="A886" s="275">
        <v>160321</v>
      </c>
      <c r="B886" s="275" t="s">
        <v>19</v>
      </c>
      <c r="C886" s="275" t="s">
        <v>9121</v>
      </c>
      <c r="D886" s="268" t="s">
        <v>121</v>
      </c>
      <c r="E886" s="269">
        <v>163.80000000000001</v>
      </c>
    </row>
    <row r="887" spans="1:5" ht="38.25" x14ac:dyDescent="0.2">
      <c r="A887" s="275">
        <v>160322</v>
      </c>
      <c r="B887" s="275" t="s">
        <v>19</v>
      </c>
      <c r="C887" s="275" t="s">
        <v>9122</v>
      </c>
      <c r="D887" s="268" t="s">
        <v>121</v>
      </c>
      <c r="E887" s="269">
        <v>7.01</v>
      </c>
    </row>
    <row r="888" spans="1:5" ht="38.25" x14ac:dyDescent="0.2">
      <c r="A888" s="275">
        <v>160323</v>
      </c>
      <c r="B888" s="275" t="s">
        <v>19</v>
      </c>
      <c r="C888" s="275" t="s">
        <v>9123</v>
      </c>
      <c r="D888" s="268" t="s">
        <v>121</v>
      </c>
      <c r="E888" s="269">
        <v>12.54</v>
      </c>
    </row>
    <row r="889" spans="1:5" ht="63.75" x14ac:dyDescent="0.2">
      <c r="A889" s="275">
        <v>160324</v>
      </c>
      <c r="B889" s="275" t="s">
        <v>19</v>
      </c>
      <c r="C889" s="275" t="s">
        <v>9124</v>
      </c>
      <c r="D889" s="268" t="s">
        <v>121</v>
      </c>
      <c r="E889" s="269">
        <v>235.05</v>
      </c>
    </row>
    <row r="890" spans="1:5" ht="76.5" x14ac:dyDescent="0.2">
      <c r="A890" s="275">
        <v>160325</v>
      </c>
      <c r="B890" s="275" t="s">
        <v>19</v>
      </c>
      <c r="C890" s="275" t="s">
        <v>9125</v>
      </c>
      <c r="D890" s="268" t="s">
        <v>121</v>
      </c>
      <c r="E890" s="269">
        <v>629.74</v>
      </c>
    </row>
    <row r="891" spans="1:5" ht="51" x14ac:dyDescent="0.2">
      <c r="A891" s="275">
        <v>160326</v>
      </c>
      <c r="B891" s="275" t="s">
        <v>19</v>
      </c>
      <c r="C891" s="275" t="s">
        <v>9126</v>
      </c>
      <c r="D891" s="268" t="s">
        <v>50</v>
      </c>
      <c r="E891" s="269">
        <v>38.4</v>
      </c>
    </row>
    <row r="892" spans="1:5" ht="51" x14ac:dyDescent="0.2">
      <c r="A892" s="275">
        <v>160327</v>
      </c>
      <c r="B892" s="275" t="s">
        <v>19</v>
      </c>
      <c r="C892" s="275" t="s">
        <v>9127</v>
      </c>
      <c r="D892" s="268" t="s">
        <v>50</v>
      </c>
      <c r="E892" s="269">
        <v>45.1</v>
      </c>
    </row>
    <row r="893" spans="1:5" ht="38.25" x14ac:dyDescent="0.2">
      <c r="A893" s="275">
        <v>160328</v>
      </c>
      <c r="B893" s="275" t="s">
        <v>19</v>
      </c>
      <c r="C893" s="275" t="s">
        <v>9128</v>
      </c>
      <c r="D893" s="268" t="s">
        <v>121</v>
      </c>
      <c r="E893" s="269">
        <v>25.94</v>
      </c>
    </row>
    <row r="894" spans="1:5" ht="51" x14ac:dyDescent="0.2">
      <c r="A894" s="275">
        <v>160329</v>
      </c>
      <c r="B894" s="275" t="s">
        <v>19</v>
      </c>
      <c r="C894" s="275" t="s">
        <v>9129</v>
      </c>
      <c r="D894" s="268" t="s">
        <v>121</v>
      </c>
      <c r="E894" s="269">
        <v>18.649999999999999</v>
      </c>
    </row>
    <row r="895" spans="1:5" ht="63.75" x14ac:dyDescent="0.2">
      <c r="A895" s="275">
        <v>160330</v>
      </c>
      <c r="B895" s="275" t="s">
        <v>19</v>
      </c>
      <c r="C895" s="275" t="s">
        <v>9130</v>
      </c>
      <c r="D895" s="268" t="s">
        <v>121</v>
      </c>
      <c r="E895" s="269">
        <v>14.67</v>
      </c>
    </row>
    <row r="896" spans="1:5" ht="51" x14ac:dyDescent="0.2">
      <c r="A896" s="275">
        <v>160331</v>
      </c>
      <c r="B896" s="275" t="s">
        <v>19</v>
      </c>
      <c r="C896" s="275" t="s">
        <v>9131</v>
      </c>
      <c r="D896" s="268" t="s">
        <v>121</v>
      </c>
      <c r="E896" s="269">
        <v>38.1</v>
      </c>
    </row>
    <row r="897" spans="1:5" ht="51" x14ac:dyDescent="0.2">
      <c r="A897" s="275">
        <v>160332</v>
      </c>
      <c r="B897" s="275" t="s">
        <v>19</v>
      </c>
      <c r="C897" s="275" t="s">
        <v>9132</v>
      </c>
      <c r="D897" s="268" t="s">
        <v>50</v>
      </c>
      <c r="E897" s="269">
        <v>35.96</v>
      </c>
    </row>
    <row r="898" spans="1:5" ht="63.75" x14ac:dyDescent="0.2">
      <c r="A898" s="275">
        <v>160333</v>
      </c>
      <c r="B898" s="275" t="s">
        <v>19</v>
      </c>
      <c r="C898" s="275" t="s">
        <v>9133</v>
      </c>
      <c r="D898" s="268" t="s">
        <v>50</v>
      </c>
      <c r="E898" s="269">
        <v>80.09</v>
      </c>
    </row>
    <row r="899" spans="1:5" ht="38.25" x14ac:dyDescent="0.2">
      <c r="A899" s="275">
        <v>160334</v>
      </c>
      <c r="B899" s="275" t="s">
        <v>19</v>
      </c>
      <c r="C899" s="275" t="s">
        <v>9134</v>
      </c>
      <c r="D899" s="268" t="s">
        <v>121</v>
      </c>
      <c r="E899" s="269">
        <v>36.86</v>
      </c>
    </row>
    <row r="900" spans="1:5" ht="51" x14ac:dyDescent="0.2">
      <c r="A900" s="275">
        <v>160335</v>
      </c>
      <c r="B900" s="275" t="s">
        <v>19</v>
      </c>
      <c r="C900" s="275" t="s">
        <v>9135</v>
      </c>
      <c r="D900" s="268" t="s">
        <v>50</v>
      </c>
      <c r="E900" s="269">
        <v>49.56</v>
      </c>
    </row>
    <row r="901" spans="1:5" ht="15" x14ac:dyDescent="0.2">
      <c r="A901" s="276">
        <v>1606</v>
      </c>
      <c r="B901" s="275" t="s">
        <v>19</v>
      </c>
      <c r="C901" s="276" t="s">
        <v>9136</v>
      </c>
      <c r="D901" s="268"/>
      <c r="E901" s="269"/>
    </row>
    <row r="902" spans="1:5" ht="127.5" x14ac:dyDescent="0.2">
      <c r="A902" s="275">
        <v>160602</v>
      </c>
      <c r="B902" s="275" t="s">
        <v>19</v>
      </c>
      <c r="C902" s="275" t="s">
        <v>9137</v>
      </c>
      <c r="D902" s="268" t="s">
        <v>121</v>
      </c>
      <c r="E902" s="270">
        <v>1786.68</v>
      </c>
    </row>
    <row r="903" spans="1:5" ht="102" x14ac:dyDescent="0.2">
      <c r="A903" s="275">
        <v>160603</v>
      </c>
      <c r="B903" s="275" t="s">
        <v>19</v>
      </c>
      <c r="C903" s="275" t="s">
        <v>9138</v>
      </c>
      <c r="D903" s="268" t="s">
        <v>121</v>
      </c>
      <c r="E903" s="269">
        <v>921.23</v>
      </c>
    </row>
    <row r="904" spans="1:5" ht="63.75" x14ac:dyDescent="0.2">
      <c r="A904" s="275">
        <v>160604</v>
      </c>
      <c r="B904" s="275" t="s">
        <v>19</v>
      </c>
      <c r="C904" s="275" t="s">
        <v>9139</v>
      </c>
      <c r="D904" s="268" t="s">
        <v>121</v>
      </c>
      <c r="E904" s="269">
        <v>257.60000000000002</v>
      </c>
    </row>
    <row r="905" spans="1:5" ht="76.5" x14ac:dyDescent="0.2">
      <c r="A905" s="275">
        <v>160605</v>
      </c>
      <c r="B905" s="275" t="s">
        <v>19</v>
      </c>
      <c r="C905" s="275" t="s">
        <v>9140</v>
      </c>
      <c r="D905" s="268" t="s">
        <v>121</v>
      </c>
      <c r="E905" s="269">
        <v>286.24</v>
      </c>
    </row>
    <row r="906" spans="1:5" ht="63.75" x14ac:dyDescent="0.2">
      <c r="A906" s="275">
        <v>160606</v>
      </c>
      <c r="B906" s="275" t="s">
        <v>19</v>
      </c>
      <c r="C906" s="275" t="s">
        <v>9141</v>
      </c>
      <c r="D906" s="268" t="s">
        <v>121</v>
      </c>
      <c r="E906" s="269">
        <v>748.98</v>
      </c>
    </row>
    <row r="907" spans="1:5" ht="76.5" x14ac:dyDescent="0.2">
      <c r="A907" s="275">
        <v>160607</v>
      </c>
      <c r="B907" s="275" t="s">
        <v>19</v>
      </c>
      <c r="C907" s="275" t="s">
        <v>9142</v>
      </c>
      <c r="D907" s="268" t="s">
        <v>121</v>
      </c>
      <c r="E907" s="269">
        <v>255</v>
      </c>
    </row>
    <row r="908" spans="1:5" ht="76.5" x14ac:dyDescent="0.2">
      <c r="A908" s="275">
        <v>160608</v>
      </c>
      <c r="B908" s="275" t="s">
        <v>19</v>
      </c>
      <c r="C908" s="275" t="s">
        <v>9143</v>
      </c>
      <c r="D908" s="268" t="s">
        <v>121</v>
      </c>
      <c r="E908" s="269">
        <v>340.76</v>
      </c>
    </row>
    <row r="909" spans="1:5" ht="76.5" x14ac:dyDescent="0.2">
      <c r="A909" s="275">
        <v>160612</v>
      </c>
      <c r="B909" s="275" t="s">
        <v>19</v>
      </c>
      <c r="C909" s="275" t="s">
        <v>9144</v>
      </c>
      <c r="D909" s="268" t="s">
        <v>121</v>
      </c>
      <c r="E909" s="269">
        <v>29.12</v>
      </c>
    </row>
    <row r="910" spans="1:5" ht="38.25" x14ac:dyDescent="0.2">
      <c r="A910" s="275">
        <v>160613</v>
      </c>
      <c r="B910" s="275" t="s">
        <v>19</v>
      </c>
      <c r="C910" s="275" t="s">
        <v>9145</v>
      </c>
      <c r="D910" s="268" t="s">
        <v>121</v>
      </c>
      <c r="E910" s="269">
        <v>263.07</v>
      </c>
    </row>
    <row r="911" spans="1:5" ht="140.25" x14ac:dyDescent="0.2">
      <c r="A911" s="275">
        <v>160625</v>
      </c>
      <c r="B911" s="275" t="s">
        <v>19</v>
      </c>
      <c r="C911" s="275" t="s">
        <v>9146</v>
      </c>
      <c r="D911" s="268" t="s">
        <v>121</v>
      </c>
      <c r="E911" s="269">
        <v>939.01</v>
      </c>
    </row>
    <row r="912" spans="1:5" ht="153" x14ac:dyDescent="0.2">
      <c r="A912" s="275">
        <v>160626</v>
      </c>
      <c r="B912" s="275" t="s">
        <v>19</v>
      </c>
      <c r="C912" s="275" t="s">
        <v>9147</v>
      </c>
      <c r="D912" s="268" t="s">
        <v>121</v>
      </c>
      <c r="E912" s="270">
        <v>1624.63</v>
      </c>
    </row>
    <row r="913" spans="1:5" ht="153" x14ac:dyDescent="0.2">
      <c r="A913" s="275">
        <v>160627</v>
      </c>
      <c r="B913" s="275" t="s">
        <v>19</v>
      </c>
      <c r="C913" s="275" t="s">
        <v>9148</v>
      </c>
      <c r="D913" s="268" t="s">
        <v>121</v>
      </c>
      <c r="E913" s="270">
        <v>1593.32</v>
      </c>
    </row>
    <row r="914" spans="1:5" ht="153" x14ac:dyDescent="0.2">
      <c r="A914" s="275">
        <v>160628</v>
      </c>
      <c r="B914" s="275" t="s">
        <v>19</v>
      </c>
      <c r="C914" s="275" t="s">
        <v>9149</v>
      </c>
      <c r="D914" s="268" t="s">
        <v>121</v>
      </c>
      <c r="E914" s="270">
        <v>2568.38</v>
      </c>
    </row>
    <row r="915" spans="1:5" ht="63.75" x14ac:dyDescent="0.2">
      <c r="A915" s="275">
        <v>160629</v>
      </c>
      <c r="B915" s="275" t="s">
        <v>19</v>
      </c>
      <c r="C915" s="275" t="s">
        <v>9150</v>
      </c>
      <c r="D915" s="268" t="s">
        <v>50</v>
      </c>
      <c r="E915" s="269">
        <v>120.41</v>
      </c>
    </row>
    <row r="916" spans="1:5" ht="63.75" x14ac:dyDescent="0.2">
      <c r="A916" s="275">
        <v>160630</v>
      </c>
      <c r="B916" s="275" t="s">
        <v>19</v>
      </c>
      <c r="C916" s="275" t="s">
        <v>9151</v>
      </c>
      <c r="D916" s="268" t="s">
        <v>50</v>
      </c>
      <c r="E916" s="269">
        <v>149.97999999999999</v>
      </c>
    </row>
    <row r="917" spans="1:5" ht="63.75" x14ac:dyDescent="0.2">
      <c r="A917" s="275">
        <v>160631</v>
      </c>
      <c r="B917" s="275" t="s">
        <v>19</v>
      </c>
      <c r="C917" s="275" t="s">
        <v>9152</v>
      </c>
      <c r="D917" s="268" t="s">
        <v>50</v>
      </c>
      <c r="E917" s="269">
        <v>169.13</v>
      </c>
    </row>
    <row r="918" spans="1:5" ht="63.75" x14ac:dyDescent="0.2">
      <c r="A918" s="275">
        <v>160632</v>
      </c>
      <c r="B918" s="275" t="s">
        <v>19</v>
      </c>
      <c r="C918" s="275" t="s">
        <v>9153</v>
      </c>
      <c r="D918" s="268" t="s">
        <v>50</v>
      </c>
      <c r="E918" s="269">
        <v>251.14</v>
      </c>
    </row>
    <row r="919" spans="1:5" ht="51" x14ac:dyDescent="0.2">
      <c r="A919" s="275">
        <v>160633</v>
      </c>
      <c r="B919" s="275" t="s">
        <v>19</v>
      </c>
      <c r="C919" s="275" t="s">
        <v>9154</v>
      </c>
      <c r="D919" s="268" t="s">
        <v>121</v>
      </c>
      <c r="E919" s="269">
        <v>226.53</v>
      </c>
    </row>
    <row r="920" spans="1:5" ht="51" x14ac:dyDescent="0.2">
      <c r="A920" s="275">
        <v>160634</v>
      </c>
      <c r="B920" s="275" t="s">
        <v>19</v>
      </c>
      <c r="C920" s="275" t="s">
        <v>9155</v>
      </c>
      <c r="D920" s="268" t="s">
        <v>121</v>
      </c>
      <c r="E920" s="269">
        <v>405.06</v>
      </c>
    </row>
    <row r="921" spans="1:5" ht="51" x14ac:dyDescent="0.2">
      <c r="A921" s="275">
        <v>160635</v>
      </c>
      <c r="B921" s="275" t="s">
        <v>19</v>
      </c>
      <c r="C921" s="275" t="s">
        <v>9156</v>
      </c>
      <c r="D921" s="268" t="s">
        <v>121</v>
      </c>
      <c r="E921" s="269">
        <v>593.78</v>
      </c>
    </row>
    <row r="922" spans="1:5" ht="51" x14ac:dyDescent="0.2">
      <c r="A922" s="275">
        <v>160636</v>
      </c>
      <c r="B922" s="275" t="s">
        <v>19</v>
      </c>
      <c r="C922" s="275" t="s">
        <v>9157</v>
      </c>
      <c r="D922" s="268" t="s">
        <v>121</v>
      </c>
      <c r="E922" s="269">
        <v>846.56</v>
      </c>
    </row>
    <row r="923" spans="1:5" ht="63.75" x14ac:dyDescent="0.2">
      <c r="A923" s="275">
        <v>160637</v>
      </c>
      <c r="B923" s="275" t="s">
        <v>19</v>
      </c>
      <c r="C923" s="275" t="s">
        <v>9158</v>
      </c>
      <c r="D923" s="268" t="s">
        <v>121</v>
      </c>
      <c r="E923" s="269">
        <v>93.1</v>
      </c>
    </row>
    <row r="924" spans="1:5" ht="63.75" x14ac:dyDescent="0.2">
      <c r="A924" s="275">
        <v>160638</v>
      </c>
      <c r="B924" s="275" t="s">
        <v>19</v>
      </c>
      <c r="C924" s="275" t="s">
        <v>9159</v>
      </c>
      <c r="D924" s="268" t="s">
        <v>121</v>
      </c>
      <c r="E924" s="269">
        <v>141.88999999999999</v>
      </c>
    </row>
    <row r="925" spans="1:5" ht="63.75" x14ac:dyDescent="0.2">
      <c r="A925" s="275">
        <v>160639</v>
      </c>
      <c r="B925" s="275" t="s">
        <v>19</v>
      </c>
      <c r="C925" s="275" t="s">
        <v>9160</v>
      </c>
      <c r="D925" s="268" t="s">
        <v>121</v>
      </c>
      <c r="E925" s="269">
        <v>198.17</v>
      </c>
    </row>
    <row r="926" spans="1:5" ht="63.75" x14ac:dyDescent="0.2">
      <c r="A926" s="275">
        <v>160640</v>
      </c>
      <c r="B926" s="275" t="s">
        <v>19</v>
      </c>
      <c r="C926" s="275" t="s">
        <v>9161</v>
      </c>
      <c r="D926" s="268" t="s">
        <v>121</v>
      </c>
      <c r="E926" s="269">
        <v>377.77</v>
      </c>
    </row>
    <row r="927" spans="1:5" ht="63.75" x14ac:dyDescent="0.2">
      <c r="A927" s="275">
        <v>160641</v>
      </c>
      <c r="B927" s="275" t="s">
        <v>19</v>
      </c>
      <c r="C927" s="275" t="s">
        <v>9162</v>
      </c>
      <c r="D927" s="268" t="s">
        <v>121</v>
      </c>
      <c r="E927" s="269">
        <v>85.2</v>
      </c>
    </row>
    <row r="928" spans="1:5" ht="63.75" x14ac:dyDescent="0.2">
      <c r="A928" s="275">
        <v>160642</v>
      </c>
      <c r="B928" s="275" t="s">
        <v>19</v>
      </c>
      <c r="C928" s="275" t="s">
        <v>9163</v>
      </c>
      <c r="D928" s="268" t="s">
        <v>121</v>
      </c>
      <c r="E928" s="269">
        <v>113.16</v>
      </c>
    </row>
    <row r="929" spans="1:5" ht="63.75" x14ac:dyDescent="0.2">
      <c r="A929" s="275">
        <v>160643</v>
      </c>
      <c r="B929" s="275" t="s">
        <v>19</v>
      </c>
      <c r="C929" s="275" t="s">
        <v>9164</v>
      </c>
      <c r="D929" s="268" t="s">
        <v>121</v>
      </c>
      <c r="E929" s="269">
        <v>181.85</v>
      </c>
    </row>
    <row r="930" spans="1:5" ht="63.75" x14ac:dyDescent="0.2">
      <c r="A930" s="275">
        <v>160644</v>
      </c>
      <c r="B930" s="275" t="s">
        <v>19</v>
      </c>
      <c r="C930" s="275" t="s">
        <v>9165</v>
      </c>
      <c r="D930" s="268" t="s">
        <v>121</v>
      </c>
      <c r="E930" s="269">
        <v>307.77</v>
      </c>
    </row>
    <row r="931" spans="1:5" ht="63.75" x14ac:dyDescent="0.2">
      <c r="A931" s="275">
        <v>160645</v>
      </c>
      <c r="B931" s="275" t="s">
        <v>19</v>
      </c>
      <c r="C931" s="275" t="s">
        <v>9166</v>
      </c>
      <c r="D931" s="268" t="s">
        <v>121</v>
      </c>
      <c r="E931" s="269">
        <v>75.5</v>
      </c>
    </row>
    <row r="932" spans="1:5" ht="63.75" x14ac:dyDescent="0.2">
      <c r="A932" s="275">
        <v>160646</v>
      </c>
      <c r="B932" s="275" t="s">
        <v>19</v>
      </c>
      <c r="C932" s="275" t="s">
        <v>9167</v>
      </c>
      <c r="D932" s="268" t="s">
        <v>121</v>
      </c>
      <c r="E932" s="269">
        <v>114.47</v>
      </c>
    </row>
    <row r="933" spans="1:5" ht="63.75" x14ac:dyDescent="0.2">
      <c r="A933" s="275">
        <v>160647</v>
      </c>
      <c r="B933" s="275" t="s">
        <v>19</v>
      </c>
      <c r="C933" s="275" t="s">
        <v>9168</v>
      </c>
      <c r="D933" s="268" t="s">
        <v>121</v>
      </c>
      <c r="E933" s="269">
        <v>174.18</v>
      </c>
    </row>
    <row r="934" spans="1:5" ht="63.75" x14ac:dyDescent="0.2">
      <c r="A934" s="275">
        <v>160648</v>
      </c>
      <c r="B934" s="275" t="s">
        <v>19</v>
      </c>
      <c r="C934" s="275" t="s">
        <v>9169</v>
      </c>
      <c r="D934" s="268" t="s">
        <v>121</v>
      </c>
      <c r="E934" s="269">
        <v>275.25</v>
      </c>
    </row>
    <row r="935" spans="1:5" ht="63.75" x14ac:dyDescent="0.2">
      <c r="A935" s="275">
        <v>160649</v>
      </c>
      <c r="B935" s="275" t="s">
        <v>19</v>
      </c>
      <c r="C935" s="275" t="s">
        <v>9170</v>
      </c>
      <c r="D935" s="268" t="s">
        <v>121</v>
      </c>
      <c r="E935" s="269">
        <v>468.14</v>
      </c>
    </row>
    <row r="936" spans="1:5" ht="63.75" x14ac:dyDescent="0.2">
      <c r="A936" s="275">
        <v>160650</v>
      </c>
      <c r="B936" s="275" t="s">
        <v>19</v>
      </c>
      <c r="C936" s="275" t="s">
        <v>9171</v>
      </c>
      <c r="D936" s="268" t="s">
        <v>121</v>
      </c>
      <c r="E936" s="269">
        <v>682.51</v>
      </c>
    </row>
    <row r="937" spans="1:5" ht="63.75" x14ac:dyDescent="0.2">
      <c r="A937" s="275">
        <v>160651</v>
      </c>
      <c r="B937" s="275" t="s">
        <v>19</v>
      </c>
      <c r="C937" s="275" t="s">
        <v>9172</v>
      </c>
      <c r="D937" s="268" t="s">
        <v>121</v>
      </c>
      <c r="E937" s="269">
        <v>988.78</v>
      </c>
    </row>
    <row r="938" spans="1:5" ht="63.75" x14ac:dyDescent="0.2">
      <c r="A938" s="275">
        <v>160652</v>
      </c>
      <c r="B938" s="275" t="s">
        <v>19</v>
      </c>
      <c r="C938" s="275" t="s">
        <v>9173</v>
      </c>
      <c r="D938" s="268" t="s">
        <v>121</v>
      </c>
      <c r="E938" s="270">
        <v>1439.19</v>
      </c>
    </row>
    <row r="939" spans="1:5" ht="63.75" x14ac:dyDescent="0.2">
      <c r="A939" s="275">
        <v>160653</v>
      </c>
      <c r="B939" s="275" t="s">
        <v>19</v>
      </c>
      <c r="C939" s="275" t="s">
        <v>9174</v>
      </c>
      <c r="D939" s="268" t="s">
        <v>121</v>
      </c>
      <c r="E939" s="269">
        <v>323.33999999999997</v>
      </c>
    </row>
    <row r="940" spans="1:5" ht="63.75" x14ac:dyDescent="0.2">
      <c r="A940" s="275">
        <v>160654</v>
      </c>
      <c r="B940" s="275" t="s">
        <v>19</v>
      </c>
      <c r="C940" s="275" t="s">
        <v>9175</v>
      </c>
      <c r="D940" s="268" t="s">
        <v>121</v>
      </c>
      <c r="E940" s="269">
        <v>494.86</v>
      </c>
    </row>
    <row r="941" spans="1:5" ht="63.75" x14ac:dyDescent="0.2">
      <c r="A941" s="275">
        <v>160655</v>
      </c>
      <c r="B941" s="275" t="s">
        <v>19</v>
      </c>
      <c r="C941" s="275" t="s">
        <v>9176</v>
      </c>
      <c r="D941" s="268" t="s">
        <v>121</v>
      </c>
      <c r="E941" s="269">
        <v>676.48</v>
      </c>
    </row>
    <row r="942" spans="1:5" ht="63.75" x14ac:dyDescent="0.2">
      <c r="A942" s="275">
        <v>160656</v>
      </c>
      <c r="B942" s="275" t="s">
        <v>19</v>
      </c>
      <c r="C942" s="275" t="s">
        <v>9177</v>
      </c>
      <c r="D942" s="268" t="s">
        <v>121</v>
      </c>
      <c r="E942" s="270">
        <v>1158.17</v>
      </c>
    </row>
    <row r="943" spans="1:5" ht="51" x14ac:dyDescent="0.2">
      <c r="A943" s="275">
        <v>160657</v>
      </c>
      <c r="B943" s="275" t="s">
        <v>19</v>
      </c>
      <c r="C943" s="275" t="s">
        <v>9178</v>
      </c>
      <c r="D943" s="268" t="s">
        <v>121</v>
      </c>
      <c r="E943" s="269">
        <v>191.27</v>
      </c>
    </row>
    <row r="944" spans="1:5" ht="51" x14ac:dyDescent="0.2">
      <c r="A944" s="275">
        <v>160658</v>
      </c>
      <c r="B944" s="275" t="s">
        <v>19</v>
      </c>
      <c r="C944" s="275" t="s">
        <v>9179</v>
      </c>
      <c r="D944" s="268" t="s">
        <v>121</v>
      </c>
      <c r="E944" s="269">
        <v>309.07</v>
      </c>
    </row>
    <row r="945" spans="1:5" ht="51" x14ac:dyDescent="0.2">
      <c r="A945" s="275">
        <v>160659</v>
      </c>
      <c r="B945" s="275" t="s">
        <v>19</v>
      </c>
      <c r="C945" s="275" t="s">
        <v>9180</v>
      </c>
      <c r="D945" s="268" t="s">
        <v>121</v>
      </c>
      <c r="E945" s="269">
        <v>363.85</v>
      </c>
    </row>
    <row r="946" spans="1:5" ht="38.25" x14ac:dyDescent="0.2">
      <c r="A946" s="275">
        <v>160660</v>
      </c>
      <c r="B946" s="275" t="s">
        <v>19</v>
      </c>
      <c r="C946" s="275" t="s">
        <v>9181</v>
      </c>
      <c r="D946" s="268" t="s">
        <v>121</v>
      </c>
      <c r="E946" s="269">
        <v>136.19</v>
      </c>
    </row>
    <row r="947" spans="1:5" ht="38.25" x14ac:dyDescent="0.2">
      <c r="A947" s="275">
        <v>160661</v>
      </c>
      <c r="B947" s="275" t="s">
        <v>19</v>
      </c>
      <c r="C947" s="275" t="s">
        <v>9182</v>
      </c>
      <c r="D947" s="268" t="s">
        <v>121</v>
      </c>
      <c r="E947" s="269">
        <v>136.19</v>
      </c>
    </row>
    <row r="948" spans="1:5" ht="51" x14ac:dyDescent="0.2">
      <c r="A948" s="275">
        <v>160662</v>
      </c>
      <c r="B948" s="275" t="s">
        <v>19</v>
      </c>
      <c r="C948" s="275" t="s">
        <v>9183</v>
      </c>
      <c r="D948" s="268" t="s">
        <v>121</v>
      </c>
      <c r="E948" s="269">
        <v>488.86</v>
      </c>
    </row>
    <row r="949" spans="1:5" ht="51" x14ac:dyDescent="0.2">
      <c r="A949" s="275">
        <v>160663</v>
      </c>
      <c r="B949" s="275" t="s">
        <v>19</v>
      </c>
      <c r="C949" s="275" t="s">
        <v>9184</v>
      </c>
      <c r="D949" s="268" t="s">
        <v>121</v>
      </c>
      <c r="E949" s="269">
        <v>597.15</v>
      </c>
    </row>
    <row r="950" spans="1:5" ht="153" x14ac:dyDescent="0.2">
      <c r="A950" s="275">
        <v>160665</v>
      </c>
      <c r="B950" s="275" t="s">
        <v>19</v>
      </c>
      <c r="C950" s="275" t="s">
        <v>9185</v>
      </c>
      <c r="D950" s="268" t="s">
        <v>121</v>
      </c>
      <c r="E950" s="270">
        <v>2643.07</v>
      </c>
    </row>
    <row r="951" spans="1:5" ht="127.5" x14ac:dyDescent="0.2">
      <c r="A951" s="275">
        <v>160671</v>
      </c>
      <c r="B951" s="275" t="s">
        <v>19</v>
      </c>
      <c r="C951" s="275" t="s">
        <v>9186</v>
      </c>
      <c r="D951" s="268" t="s">
        <v>121</v>
      </c>
      <c r="E951" s="270">
        <v>2319.8200000000002</v>
      </c>
    </row>
    <row r="952" spans="1:5" ht="63.75" x14ac:dyDescent="0.2">
      <c r="A952" s="275">
        <v>160673</v>
      </c>
      <c r="B952" s="275" t="s">
        <v>19</v>
      </c>
      <c r="C952" s="275" t="s">
        <v>9187</v>
      </c>
      <c r="D952" s="268" t="s">
        <v>121</v>
      </c>
      <c r="E952" s="270">
        <v>2730.15</v>
      </c>
    </row>
    <row r="953" spans="1:5" ht="51" x14ac:dyDescent="0.2">
      <c r="A953" s="275">
        <v>160674</v>
      </c>
      <c r="B953" s="275" t="s">
        <v>19</v>
      </c>
      <c r="C953" s="275" t="s">
        <v>9188</v>
      </c>
      <c r="D953" s="268" t="s">
        <v>121</v>
      </c>
      <c r="E953" s="269">
        <v>144.56</v>
      </c>
    </row>
    <row r="954" spans="1:5" ht="38.25" x14ac:dyDescent="0.2">
      <c r="A954" s="275">
        <v>160675</v>
      </c>
      <c r="B954" s="275" t="s">
        <v>19</v>
      </c>
      <c r="C954" s="275" t="s">
        <v>9189</v>
      </c>
      <c r="D954" s="268" t="s">
        <v>121</v>
      </c>
      <c r="E954" s="269">
        <v>196.56</v>
      </c>
    </row>
    <row r="955" spans="1:5" ht="38.25" x14ac:dyDescent="0.2">
      <c r="A955" s="275">
        <v>160676</v>
      </c>
      <c r="B955" s="275" t="s">
        <v>19</v>
      </c>
      <c r="C955" s="275" t="s">
        <v>9190</v>
      </c>
      <c r="D955" s="268" t="s">
        <v>121</v>
      </c>
      <c r="E955" s="269">
        <v>85.19</v>
      </c>
    </row>
    <row r="956" spans="1:5" ht="15" x14ac:dyDescent="0.2">
      <c r="A956" s="276">
        <v>1607</v>
      </c>
      <c r="B956" s="275" t="s">
        <v>19</v>
      </c>
      <c r="C956" s="276" t="s">
        <v>282</v>
      </c>
      <c r="D956" s="268"/>
      <c r="E956" s="269"/>
    </row>
    <row r="957" spans="1:5" ht="38.25" x14ac:dyDescent="0.2">
      <c r="A957" s="275">
        <v>160702</v>
      </c>
      <c r="B957" s="275" t="s">
        <v>19</v>
      </c>
      <c r="C957" s="275" t="s">
        <v>9191</v>
      </c>
      <c r="D957" s="268" t="s">
        <v>54</v>
      </c>
      <c r="E957" s="269">
        <v>7.85</v>
      </c>
    </row>
    <row r="958" spans="1:5" ht="51" x14ac:dyDescent="0.2">
      <c r="A958" s="275">
        <v>160704</v>
      </c>
      <c r="B958" s="275" t="s">
        <v>19</v>
      </c>
      <c r="C958" s="275" t="s">
        <v>9192</v>
      </c>
      <c r="D958" s="268" t="s">
        <v>8271</v>
      </c>
      <c r="E958" s="270">
        <v>2673.29</v>
      </c>
    </row>
    <row r="959" spans="1:5" ht="38.25" x14ac:dyDescent="0.2">
      <c r="A959" s="275">
        <v>160707</v>
      </c>
      <c r="B959" s="275" t="s">
        <v>19</v>
      </c>
      <c r="C959" s="275" t="s">
        <v>9193</v>
      </c>
      <c r="D959" s="268" t="s">
        <v>54</v>
      </c>
      <c r="E959" s="269">
        <v>28.79</v>
      </c>
    </row>
    <row r="960" spans="1:5" ht="38.25" x14ac:dyDescent="0.2">
      <c r="A960" s="275">
        <v>160708</v>
      </c>
      <c r="B960" s="275" t="s">
        <v>19</v>
      </c>
      <c r="C960" s="275" t="s">
        <v>9194</v>
      </c>
      <c r="D960" s="268" t="s">
        <v>54</v>
      </c>
      <c r="E960" s="269">
        <v>29.46</v>
      </c>
    </row>
    <row r="961" spans="1:5" ht="25.5" x14ac:dyDescent="0.2">
      <c r="A961" s="275">
        <v>160709</v>
      </c>
      <c r="B961" s="275" t="s">
        <v>19</v>
      </c>
      <c r="C961" s="275" t="s">
        <v>9195</v>
      </c>
      <c r="D961" s="268" t="s">
        <v>54</v>
      </c>
      <c r="E961" s="270">
        <v>1517.54</v>
      </c>
    </row>
    <row r="962" spans="1:5" ht="76.5" x14ac:dyDescent="0.2">
      <c r="A962" s="275">
        <v>160710</v>
      </c>
      <c r="B962" s="275" t="s">
        <v>19</v>
      </c>
      <c r="C962" s="275" t="s">
        <v>9196</v>
      </c>
      <c r="D962" s="268" t="s">
        <v>54</v>
      </c>
      <c r="E962" s="269">
        <v>77.7</v>
      </c>
    </row>
    <row r="963" spans="1:5" ht="38.25" x14ac:dyDescent="0.2">
      <c r="A963" s="275">
        <v>160711</v>
      </c>
      <c r="B963" s="275" t="s">
        <v>19</v>
      </c>
      <c r="C963" s="275" t="s">
        <v>9197</v>
      </c>
      <c r="D963" s="268" t="s">
        <v>54</v>
      </c>
      <c r="E963" s="269">
        <v>65.8</v>
      </c>
    </row>
    <row r="964" spans="1:5" ht="51" x14ac:dyDescent="0.2">
      <c r="A964" s="275">
        <v>160712</v>
      </c>
      <c r="B964" s="275" t="s">
        <v>19</v>
      </c>
      <c r="C964" s="275" t="s">
        <v>9198</v>
      </c>
      <c r="D964" s="268" t="s">
        <v>54</v>
      </c>
      <c r="E964" s="269">
        <v>231.37</v>
      </c>
    </row>
    <row r="965" spans="1:5" ht="51" x14ac:dyDescent="0.2">
      <c r="A965" s="275">
        <v>160713</v>
      </c>
      <c r="B965" s="275" t="s">
        <v>19</v>
      </c>
      <c r="C965" s="275" t="s">
        <v>9199</v>
      </c>
      <c r="D965" s="268" t="s">
        <v>54</v>
      </c>
      <c r="E965" s="269">
        <v>543.04999999999995</v>
      </c>
    </row>
    <row r="966" spans="1:5" ht="25.5" x14ac:dyDescent="0.2">
      <c r="A966" s="275">
        <v>160714</v>
      </c>
      <c r="B966" s="275" t="s">
        <v>19</v>
      </c>
      <c r="C966" s="275" t="s">
        <v>9200</v>
      </c>
      <c r="D966" s="268" t="s">
        <v>54</v>
      </c>
      <c r="E966" s="269">
        <v>87.09</v>
      </c>
    </row>
    <row r="967" spans="1:5" ht="89.25" x14ac:dyDescent="0.2">
      <c r="A967" s="275">
        <v>160715</v>
      </c>
      <c r="B967" s="275" t="s">
        <v>19</v>
      </c>
      <c r="C967" s="275" t="s">
        <v>9201</v>
      </c>
      <c r="D967" s="268" t="s">
        <v>54</v>
      </c>
      <c r="E967" s="269">
        <v>329.77</v>
      </c>
    </row>
    <row r="968" spans="1:5" ht="38.25" x14ac:dyDescent="0.2">
      <c r="A968" s="275">
        <v>160716</v>
      </c>
      <c r="B968" s="275" t="s">
        <v>19</v>
      </c>
      <c r="C968" s="275" t="s">
        <v>9202</v>
      </c>
      <c r="D968" s="268" t="s">
        <v>8271</v>
      </c>
      <c r="E968" s="269">
        <v>727.9</v>
      </c>
    </row>
    <row r="969" spans="1:5" ht="51" x14ac:dyDescent="0.2">
      <c r="A969" s="275">
        <v>160718</v>
      </c>
      <c r="B969" s="275" t="s">
        <v>19</v>
      </c>
      <c r="C969" s="275" t="s">
        <v>9203</v>
      </c>
      <c r="D969" s="268" t="s">
        <v>54</v>
      </c>
      <c r="E969" s="269">
        <v>26.6</v>
      </c>
    </row>
    <row r="970" spans="1:5" ht="15" x14ac:dyDescent="0.2">
      <c r="A970" s="276">
        <v>1608</v>
      </c>
      <c r="B970" s="275" t="s">
        <v>19</v>
      </c>
      <c r="C970" s="276" t="s">
        <v>9204</v>
      </c>
      <c r="D970" s="268"/>
      <c r="E970" s="269"/>
    </row>
    <row r="971" spans="1:5" ht="25.5" x14ac:dyDescent="0.2">
      <c r="A971" s="275">
        <v>160806</v>
      </c>
      <c r="B971" s="275" t="s">
        <v>19</v>
      </c>
      <c r="C971" s="275" t="s">
        <v>9205</v>
      </c>
      <c r="D971" s="268" t="s">
        <v>121</v>
      </c>
      <c r="E971" s="269">
        <v>23.99</v>
      </c>
    </row>
    <row r="972" spans="1:5" x14ac:dyDescent="0.2">
      <c r="A972" s="275">
        <v>160807</v>
      </c>
      <c r="B972" s="275" t="s">
        <v>19</v>
      </c>
      <c r="C972" s="275" t="s">
        <v>9206</v>
      </c>
      <c r="D972" s="268" t="s">
        <v>121</v>
      </c>
      <c r="E972" s="269">
        <v>12.61</v>
      </c>
    </row>
    <row r="973" spans="1:5" ht="25.5" x14ac:dyDescent="0.2">
      <c r="A973" s="275">
        <v>160808</v>
      </c>
      <c r="B973" s="275" t="s">
        <v>19</v>
      </c>
      <c r="C973" s="275" t="s">
        <v>9207</v>
      </c>
      <c r="D973" s="268" t="s">
        <v>50</v>
      </c>
      <c r="E973" s="269">
        <v>4.45</v>
      </c>
    </row>
    <row r="974" spans="1:5" ht="25.5" x14ac:dyDescent="0.2">
      <c r="A974" s="275">
        <v>160809</v>
      </c>
      <c r="B974" s="275" t="s">
        <v>19</v>
      </c>
      <c r="C974" s="275" t="s">
        <v>9208</v>
      </c>
      <c r="D974" s="268" t="s">
        <v>121</v>
      </c>
      <c r="E974" s="269">
        <v>460.75</v>
      </c>
    </row>
    <row r="975" spans="1:5" ht="25.5" x14ac:dyDescent="0.2">
      <c r="A975" s="275">
        <v>160810</v>
      </c>
      <c r="B975" s="275" t="s">
        <v>19</v>
      </c>
      <c r="C975" s="275" t="s">
        <v>9209</v>
      </c>
      <c r="D975" s="268" t="s">
        <v>121</v>
      </c>
      <c r="E975" s="269">
        <v>504.03</v>
      </c>
    </row>
    <row r="976" spans="1:5" ht="25.5" x14ac:dyDescent="0.2">
      <c r="A976" s="275">
        <v>160811</v>
      </c>
      <c r="B976" s="275" t="s">
        <v>19</v>
      </c>
      <c r="C976" s="275" t="s">
        <v>9210</v>
      </c>
      <c r="D976" s="268" t="s">
        <v>121</v>
      </c>
      <c r="E976" s="269">
        <v>600.91</v>
      </c>
    </row>
    <row r="977" spans="1:5" ht="25.5" x14ac:dyDescent="0.2">
      <c r="A977" s="275">
        <v>160812</v>
      </c>
      <c r="B977" s="275" t="s">
        <v>19</v>
      </c>
      <c r="C977" s="275" t="s">
        <v>9211</v>
      </c>
      <c r="D977" s="268" t="s">
        <v>121</v>
      </c>
      <c r="E977" s="269">
        <v>689.02</v>
      </c>
    </row>
    <row r="978" spans="1:5" ht="38.25" x14ac:dyDescent="0.2">
      <c r="A978" s="275">
        <v>160813</v>
      </c>
      <c r="B978" s="275" t="s">
        <v>19</v>
      </c>
      <c r="C978" s="275" t="s">
        <v>9212</v>
      </c>
      <c r="D978" s="268" t="s">
        <v>121</v>
      </c>
      <c r="E978" s="270">
        <v>1788.46</v>
      </c>
    </row>
    <row r="979" spans="1:5" ht="38.25" x14ac:dyDescent="0.2">
      <c r="A979" s="275">
        <v>160814</v>
      </c>
      <c r="B979" s="275" t="s">
        <v>19</v>
      </c>
      <c r="C979" s="275" t="s">
        <v>9213</v>
      </c>
      <c r="D979" s="268" t="s">
        <v>121</v>
      </c>
      <c r="E979" s="270">
        <v>1845</v>
      </c>
    </row>
    <row r="980" spans="1:5" ht="38.25" x14ac:dyDescent="0.2">
      <c r="A980" s="275">
        <v>160815</v>
      </c>
      <c r="B980" s="275" t="s">
        <v>19</v>
      </c>
      <c r="C980" s="275" t="s">
        <v>9214</v>
      </c>
      <c r="D980" s="268" t="s">
        <v>121</v>
      </c>
      <c r="E980" s="270">
        <v>2002.47</v>
      </c>
    </row>
    <row r="981" spans="1:5" ht="38.25" x14ac:dyDescent="0.2">
      <c r="A981" s="275">
        <v>160816</v>
      </c>
      <c r="B981" s="275" t="s">
        <v>19</v>
      </c>
      <c r="C981" s="275" t="s">
        <v>9215</v>
      </c>
      <c r="D981" s="268" t="s">
        <v>121</v>
      </c>
      <c r="E981" s="270">
        <v>2104.65</v>
      </c>
    </row>
    <row r="982" spans="1:5" ht="38.25" x14ac:dyDescent="0.2">
      <c r="A982" s="275">
        <v>160822</v>
      </c>
      <c r="B982" s="275" t="s">
        <v>19</v>
      </c>
      <c r="C982" s="275" t="s">
        <v>9216</v>
      </c>
      <c r="D982" s="268" t="s">
        <v>121</v>
      </c>
      <c r="E982" s="269">
        <v>114.57</v>
      </c>
    </row>
    <row r="983" spans="1:5" ht="38.25" x14ac:dyDescent="0.2">
      <c r="A983" s="275">
        <v>160823</v>
      </c>
      <c r="B983" s="275" t="s">
        <v>19</v>
      </c>
      <c r="C983" s="275" t="s">
        <v>9217</v>
      </c>
      <c r="D983" s="268" t="s">
        <v>121</v>
      </c>
      <c r="E983" s="269">
        <v>118.45</v>
      </c>
    </row>
    <row r="984" spans="1:5" ht="38.25" x14ac:dyDescent="0.2">
      <c r="A984" s="275">
        <v>160825</v>
      </c>
      <c r="B984" s="275" t="s">
        <v>19</v>
      </c>
      <c r="C984" s="275" t="s">
        <v>9218</v>
      </c>
      <c r="D984" s="268" t="s">
        <v>121</v>
      </c>
      <c r="E984" s="269">
        <v>37.229999999999997</v>
      </c>
    </row>
    <row r="985" spans="1:5" ht="38.25" x14ac:dyDescent="0.2">
      <c r="A985" s="275">
        <v>160826</v>
      </c>
      <c r="B985" s="275" t="s">
        <v>19</v>
      </c>
      <c r="C985" s="275" t="s">
        <v>9219</v>
      </c>
      <c r="D985" s="268" t="s">
        <v>121</v>
      </c>
      <c r="E985" s="269">
        <v>47.6</v>
      </c>
    </row>
    <row r="986" spans="1:5" ht="25.5" x14ac:dyDescent="0.2">
      <c r="A986" s="275">
        <v>160827</v>
      </c>
      <c r="B986" s="275" t="s">
        <v>19</v>
      </c>
      <c r="C986" s="275" t="s">
        <v>9220</v>
      </c>
      <c r="D986" s="268" t="s">
        <v>121</v>
      </c>
      <c r="E986" s="269">
        <v>291.16000000000003</v>
      </c>
    </row>
    <row r="987" spans="1:5" ht="25.5" x14ac:dyDescent="0.2">
      <c r="A987" s="275">
        <v>160828</v>
      </c>
      <c r="B987" s="275" t="s">
        <v>19</v>
      </c>
      <c r="C987" s="275" t="s">
        <v>9221</v>
      </c>
      <c r="D987" s="268" t="s">
        <v>121</v>
      </c>
      <c r="E987" s="269">
        <v>419.49</v>
      </c>
    </row>
    <row r="988" spans="1:5" ht="25.5" x14ac:dyDescent="0.2">
      <c r="A988" s="275">
        <v>160829</v>
      </c>
      <c r="B988" s="275" t="s">
        <v>19</v>
      </c>
      <c r="C988" s="275" t="s">
        <v>9222</v>
      </c>
      <c r="D988" s="268" t="s">
        <v>121</v>
      </c>
      <c r="E988" s="269">
        <v>18.55</v>
      </c>
    </row>
    <row r="989" spans="1:5" ht="25.5" x14ac:dyDescent="0.2">
      <c r="A989" s="275">
        <v>160830</v>
      </c>
      <c r="B989" s="275" t="s">
        <v>19</v>
      </c>
      <c r="C989" s="275" t="s">
        <v>9223</v>
      </c>
      <c r="D989" s="268" t="s">
        <v>121</v>
      </c>
      <c r="E989" s="269">
        <v>22.06</v>
      </c>
    </row>
    <row r="990" spans="1:5" ht="38.25" x14ac:dyDescent="0.2">
      <c r="A990" s="275">
        <v>160831</v>
      </c>
      <c r="B990" s="275" t="s">
        <v>19</v>
      </c>
      <c r="C990" s="275" t="s">
        <v>9224</v>
      </c>
      <c r="D990" s="268" t="s">
        <v>121</v>
      </c>
      <c r="E990" s="269">
        <v>75.97</v>
      </c>
    </row>
    <row r="991" spans="1:5" ht="38.25" x14ac:dyDescent="0.2">
      <c r="A991" s="275">
        <v>160832</v>
      </c>
      <c r="B991" s="275" t="s">
        <v>19</v>
      </c>
      <c r="C991" s="275" t="s">
        <v>9225</v>
      </c>
      <c r="D991" s="268" t="s">
        <v>121</v>
      </c>
      <c r="E991" s="269">
        <v>94.94</v>
      </c>
    </row>
    <row r="992" spans="1:5" ht="38.25" x14ac:dyDescent="0.2">
      <c r="A992" s="275">
        <v>160833</v>
      </c>
      <c r="B992" s="275" t="s">
        <v>19</v>
      </c>
      <c r="C992" s="275" t="s">
        <v>9226</v>
      </c>
      <c r="D992" s="268" t="s">
        <v>121</v>
      </c>
      <c r="E992" s="269">
        <v>101.86</v>
      </c>
    </row>
    <row r="993" spans="1:5" ht="38.25" x14ac:dyDescent="0.2">
      <c r="A993" s="275">
        <v>160834</v>
      </c>
      <c r="B993" s="275" t="s">
        <v>19</v>
      </c>
      <c r="C993" s="275" t="s">
        <v>9227</v>
      </c>
      <c r="D993" s="268" t="s">
        <v>121</v>
      </c>
      <c r="E993" s="269">
        <v>190.79</v>
      </c>
    </row>
    <row r="994" spans="1:5" ht="38.25" x14ac:dyDescent="0.2">
      <c r="A994" s="275">
        <v>160835</v>
      </c>
      <c r="B994" s="275" t="s">
        <v>19</v>
      </c>
      <c r="C994" s="275" t="s">
        <v>9228</v>
      </c>
      <c r="D994" s="268" t="s">
        <v>121</v>
      </c>
      <c r="E994" s="269">
        <v>288.61</v>
      </c>
    </row>
    <row r="995" spans="1:5" ht="38.25" x14ac:dyDescent="0.2">
      <c r="A995" s="275">
        <v>160836</v>
      </c>
      <c r="B995" s="275" t="s">
        <v>19</v>
      </c>
      <c r="C995" s="275" t="s">
        <v>9229</v>
      </c>
      <c r="D995" s="268" t="s">
        <v>121</v>
      </c>
      <c r="E995" s="269">
        <v>500.45</v>
      </c>
    </row>
    <row r="996" spans="1:5" ht="25.5" x14ac:dyDescent="0.2">
      <c r="A996" s="275">
        <v>160837</v>
      </c>
      <c r="B996" s="275" t="s">
        <v>19</v>
      </c>
      <c r="C996" s="275" t="s">
        <v>9230</v>
      </c>
      <c r="D996" s="268" t="s">
        <v>121</v>
      </c>
      <c r="E996" s="269">
        <v>295.63</v>
      </c>
    </row>
    <row r="997" spans="1:5" ht="25.5" x14ac:dyDescent="0.2">
      <c r="A997" s="275">
        <v>160838</v>
      </c>
      <c r="B997" s="275" t="s">
        <v>19</v>
      </c>
      <c r="C997" s="275" t="s">
        <v>9231</v>
      </c>
      <c r="D997" s="268" t="s">
        <v>121</v>
      </c>
      <c r="E997" s="269">
        <v>98.65</v>
      </c>
    </row>
    <row r="998" spans="1:5" x14ac:dyDescent="0.2">
      <c r="A998" s="275">
        <v>160839</v>
      </c>
      <c r="B998" s="275" t="s">
        <v>19</v>
      </c>
      <c r="C998" s="275" t="s">
        <v>9232</v>
      </c>
      <c r="D998" s="268" t="s">
        <v>50</v>
      </c>
      <c r="E998" s="269">
        <v>4.71</v>
      </c>
    </row>
    <row r="999" spans="1:5" ht="25.5" x14ac:dyDescent="0.2">
      <c r="A999" s="275">
        <v>160840</v>
      </c>
      <c r="B999" s="275" t="s">
        <v>19</v>
      </c>
      <c r="C999" s="275" t="s">
        <v>9233</v>
      </c>
      <c r="D999" s="268" t="s">
        <v>121</v>
      </c>
      <c r="E999" s="269">
        <v>256.20999999999998</v>
      </c>
    </row>
    <row r="1000" spans="1:5" ht="38.25" x14ac:dyDescent="0.2">
      <c r="A1000" s="275">
        <v>160841</v>
      </c>
      <c r="B1000" s="275" t="s">
        <v>19</v>
      </c>
      <c r="C1000" s="275" t="s">
        <v>9234</v>
      </c>
      <c r="D1000" s="268" t="s">
        <v>121</v>
      </c>
      <c r="E1000" s="269">
        <v>256.20999999999998</v>
      </c>
    </row>
    <row r="1001" spans="1:5" ht="25.5" x14ac:dyDescent="0.2">
      <c r="A1001" s="275">
        <v>160842</v>
      </c>
      <c r="B1001" s="275" t="s">
        <v>19</v>
      </c>
      <c r="C1001" s="275" t="s">
        <v>9235</v>
      </c>
      <c r="D1001" s="268" t="s">
        <v>121</v>
      </c>
      <c r="E1001" s="269">
        <v>511.84</v>
      </c>
    </row>
    <row r="1002" spans="1:5" ht="25.5" x14ac:dyDescent="0.2">
      <c r="A1002" s="275">
        <v>160844</v>
      </c>
      <c r="B1002" s="275" t="s">
        <v>19</v>
      </c>
      <c r="C1002" s="275" t="s">
        <v>9236</v>
      </c>
      <c r="D1002" s="268" t="s">
        <v>121</v>
      </c>
      <c r="E1002" s="269">
        <v>588.23</v>
      </c>
    </row>
    <row r="1003" spans="1:5" ht="25.5" x14ac:dyDescent="0.2">
      <c r="A1003" s="275">
        <v>160845</v>
      </c>
      <c r="B1003" s="275" t="s">
        <v>19</v>
      </c>
      <c r="C1003" s="275" t="s">
        <v>9237</v>
      </c>
      <c r="D1003" s="268" t="s">
        <v>121</v>
      </c>
      <c r="E1003" s="269">
        <v>21.93</v>
      </c>
    </row>
    <row r="1004" spans="1:5" ht="25.5" x14ac:dyDescent="0.2">
      <c r="A1004" s="275">
        <v>160846</v>
      </c>
      <c r="B1004" s="275" t="s">
        <v>19</v>
      </c>
      <c r="C1004" s="275" t="s">
        <v>9238</v>
      </c>
      <c r="D1004" s="268" t="s">
        <v>121</v>
      </c>
      <c r="E1004" s="269">
        <v>44.11</v>
      </c>
    </row>
    <row r="1005" spans="1:5" ht="25.5" x14ac:dyDescent="0.2">
      <c r="A1005" s="275">
        <v>160847</v>
      </c>
      <c r="B1005" s="275" t="s">
        <v>19</v>
      </c>
      <c r="C1005" s="275" t="s">
        <v>9239</v>
      </c>
      <c r="D1005" s="268" t="s">
        <v>121</v>
      </c>
      <c r="E1005" s="269">
        <v>31.36</v>
      </c>
    </row>
    <row r="1006" spans="1:5" ht="25.5" x14ac:dyDescent="0.2">
      <c r="A1006" s="275">
        <v>160848</v>
      </c>
      <c r="B1006" s="275" t="s">
        <v>19</v>
      </c>
      <c r="C1006" s="275" t="s">
        <v>9240</v>
      </c>
      <c r="D1006" s="268" t="s">
        <v>121</v>
      </c>
      <c r="E1006" s="269">
        <v>54.18</v>
      </c>
    </row>
    <row r="1007" spans="1:5" ht="25.5" x14ac:dyDescent="0.2">
      <c r="A1007" s="275">
        <v>160851</v>
      </c>
      <c r="B1007" s="275" t="s">
        <v>19</v>
      </c>
      <c r="C1007" s="275" t="s">
        <v>9241</v>
      </c>
      <c r="D1007" s="268" t="s">
        <v>50</v>
      </c>
      <c r="E1007" s="269">
        <v>5.63</v>
      </c>
    </row>
    <row r="1008" spans="1:5" ht="38.25" x14ac:dyDescent="0.2">
      <c r="A1008" s="275">
        <v>160864</v>
      </c>
      <c r="B1008" s="275" t="s">
        <v>19</v>
      </c>
      <c r="C1008" s="275" t="s">
        <v>9242</v>
      </c>
      <c r="D1008" s="268" t="s">
        <v>121</v>
      </c>
      <c r="E1008" s="270">
        <v>1078.22</v>
      </c>
    </row>
    <row r="1009" spans="1:5" ht="38.25" x14ac:dyDescent="0.2">
      <c r="A1009" s="275">
        <v>160865</v>
      </c>
      <c r="B1009" s="275" t="s">
        <v>19</v>
      </c>
      <c r="C1009" s="275" t="s">
        <v>9243</v>
      </c>
      <c r="D1009" s="268" t="s">
        <v>121</v>
      </c>
      <c r="E1009" s="270">
        <v>2413.5500000000002</v>
      </c>
    </row>
    <row r="1010" spans="1:5" ht="63.75" x14ac:dyDescent="0.2">
      <c r="A1010" s="275">
        <v>160866</v>
      </c>
      <c r="B1010" s="275" t="s">
        <v>19</v>
      </c>
      <c r="C1010" s="275" t="s">
        <v>9244</v>
      </c>
      <c r="D1010" s="268" t="s">
        <v>121</v>
      </c>
      <c r="E1010" s="270">
        <v>2612.73</v>
      </c>
    </row>
    <row r="1011" spans="1:5" ht="63.75" x14ac:dyDescent="0.2">
      <c r="A1011" s="275">
        <v>160867</v>
      </c>
      <c r="B1011" s="275" t="s">
        <v>19</v>
      </c>
      <c r="C1011" s="275" t="s">
        <v>9245</v>
      </c>
      <c r="D1011" s="268" t="s">
        <v>121</v>
      </c>
      <c r="E1011" s="270">
        <v>5550.64</v>
      </c>
    </row>
    <row r="1012" spans="1:5" ht="38.25" x14ac:dyDescent="0.2">
      <c r="A1012" s="275">
        <v>160869</v>
      </c>
      <c r="B1012" s="275" t="s">
        <v>19</v>
      </c>
      <c r="C1012" s="275" t="s">
        <v>9246</v>
      </c>
      <c r="D1012" s="268" t="s">
        <v>121</v>
      </c>
      <c r="E1012" s="269">
        <v>46.85</v>
      </c>
    </row>
    <row r="1013" spans="1:5" ht="38.25" x14ac:dyDescent="0.2">
      <c r="A1013" s="275">
        <v>160870</v>
      </c>
      <c r="B1013" s="275" t="s">
        <v>19</v>
      </c>
      <c r="C1013" s="275" t="s">
        <v>9247</v>
      </c>
      <c r="D1013" s="268" t="s">
        <v>121</v>
      </c>
      <c r="E1013" s="269">
        <v>31.23</v>
      </c>
    </row>
    <row r="1014" spans="1:5" ht="25.5" x14ac:dyDescent="0.2">
      <c r="A1014" s="275">
        <v>160871</v>
      </c>
      <c r="B1014" s="275" t="s">
        <v>19</v>
      </c>
      <c r="C1014" s="275" t="s">
        <v>9248</v>
      </c>
      <c r="D1014" s="268" t="s">
        <v>121</v>
      </c>
      <c r="E1014" s="269">
        <v>34.83</v>
      </c>
    </row>
    <row r="1015" spans="1:5" ht="25.5" x14ac:dyDescent="0.2">
      <c r="A1015" s="275">
        <v>160872</v>
      </c>
      <c r="B1015" s="275" t="s">
        <v>19</v>
      </c>
      <c r="C1015" s="275" t="s">
        <v>9249</v>
      </c>
      <c r="D1015" s="268" t="s">
        <v>121</v>
      </c>
      <c r="E1015" s="269">
        <v>31.29</v>
      </c>
    </row>
    <row r="1016" spans="1:5" ht="25.5" x14ac:dyDescent="0.2">
      <c r="A1016" s="275">
        <v>160873</v>
      </c>
      <c r="B1016" s="275" t="s">
        <v>19</v>
      </c>
      <c r="C1016" s="275" t="s">
        <v>9250</v>
      </c>
      <c r="D1016" s="268" t="s">
        <v>121</v>
      </c>
      <c r="E1016" s="269">
        <v>41.73</v>
      </c>
    </row>
    <row r="1017" spans="1:5" ht="25.5" x14ac:dyDescent="0.2">
      <c r="A1017" s="275">
        <v>160874</v>
      </c>
      <c r="B1017" s="275" t="s">
        <v>19</v>
      </c>
      <c r="C1017" s="275" t="s">
        <v>9251</v>
      </c>
      <c r="D1017" s="268" t="s">
        <v>121</v>
      </c>
      <c r="E1017" s="269">
        <v>418.69</v>
      </c>
    </row>
    <row r="1018" spans="1:5" ht="30" x14ac:dyDescent="0.2">
      <c r="A1018" s="276">
        <v>1610</v>
      </c>
      <c r="B1018" s="275" t="s">
        <v>19</v>
      </c>
      <c r="C1018" s="276" t="s">
        <v>9252</v>
      </c>
      <c r="D1018" s="268"/>
      <c r="E1018" s="269"/>
    </row>
    <row r="1019" spans="1:5" ht="25.5" x14ac:dyDescent="0.2">
      <c r="A1019" s="275">
        <v>161001</v>
      </c>
      <c r="B1019" s="275" t="s">
        <v>19</v>
      </c>
      <c r="C1019" s="275" t="s">
        <v>9253</v>
      </c>
      <c r="D1019" s="268" t="s">
        <v>50</v>
      </c>
      <c r="E1019" s="269">
        <v>25.75</v>
      </c>
    </row>
    <row r="1020" spans="1:5" ht="25.5" x14ac:dyDescent="0.2">
      <c r="A1020" s="275">
        <v>161002</v>
      </c>
      <c r="B1020" s="275" t="s">
        <v>19</v>
      </c>
      <c r="C1020" s="275" t="s">
        <v>9254</v>
      </c>
      <c r="D1020" s="268" t="s">
        <v>50</v>
      </c>
      <c r="E1020" s="269">
        <v>35.89</v>
      </c>
    </row>
    <row r="1021" spans="1:5" ht="25.5" x14ac:dyDescent="0.2">
      <c r="A1021" s="275">
        <v>161003</v>
      </c>
      <c r="B1021" s="275" t="s">
        <v>19</v>
      </c>
      <c r="C1021" s="275" t="s">
        <v>9255</v>
      </c>
      <c r="D1021" s="268" t="s">
        <v>50</v>
      </c>
      <c r="E1021" s="269">
        <v>46.03</v>
      </c>
    </row>
    <row r="1022" spans="1:5" ht="25.5" x14ac:dyDescent="0.2">
      <c r="A1022" s="275">
        <v>161004</v>
      </c>
      <c r="B1022" s="275" t="s">
        <v>19</v>
      </c>
      <c r="C1022" s="275" t="s">
        <v>9256</v>
      </c>
      <c r="D1022" s="268" t="s">
        <v>50</v>
      </c>
      <c r="E1022" s="269">
        <v>55.96</v>
      </c>
    </row>
    <row r="1023" spans="1:5" ht="25.5" x14ac:dyDescent="0.2">
      <c r="A1023" s="275">
        <v>161005</v>
      </c>
      <c r="B1023" s="275" t="s">
        <v>19</v>
      </c>
      <c r="C1023" s="275" t="s">
        <v>9257</v>
      </c>
      <c r="D1023" s="268" t="s">
        <v>50</v>
      </c>
      <c r="E1023" s="269">
        <v>65.599999999999994</v>
      </c>
    </row>
    <row r="1024" spans="1:5" ht="25.5" x14ac:dyDescent="0.2">
      <c r="A1024" s="275">
        <v>161006</v>
      </c>
      <c r="B1024" s="275" t="s">
        <v>19</v>
      </c>
      <c r="C1024" s="275" t="s">
        <v>9258</v>
      </c>
      <c r="D1024" s="268" t="s">
        <v>50</v>
      </c>
      <c r="E1024" s="269">
        <v>73.17</v>
      </c>
    </row>
    <row r="1025" spans="1:5" ht="25.5" x14ac:dyDescent="0.2">
      <c r="A1025" s="275">
        <v>161007</v>
      </c>
      <c r="B1025" s="275" t="s">
        <v>19</v>
      </c>
      <c r="C1025" s="275" t="s">
        <v>9259</v>
      </c>
      <c r="D1025" s="268" t="s">
        <v>50</v>
      </c>
      <c r="E1025" s="269">
        <v>91.03</v>
      </c>
    </row>
    <row r="1026" spans="1:5" ht="25.5" x14ac:dyDescent="0.2">
      <c r="A1026" s="275">
        <v>161008</v>
      </c>
      <c r="B1026" s="275" t="s">
        <v>19</v>
      </c>
      <c r="C1026" s="275" t="s">
        <v>9260</v>
      </c>
      <c r="D1026" s="268" t="s">
        <v>50</v>
      </c>
      <c r="E1026" s="269">
        <v>117.07</v>
      </c>
    </row>
    <row r="1027" spans="1:5" ht="25.5" x14ac:dyDescent="0.2">
      <c r="A1027" s="275">
        <v>161009</v>
      </c>
      <c r="B1027" s="275" t="s">
        <v>19</v>
      </c>
      <c r="C1027" s="275" t="s">
        <v>9261</v>
      </c>
      <c r="D1027" s="268" t="s">
        <v>50</v>
      </c>
      <c r="E1027" s="269">
        <v>146.61000000000001</v>
      </c>
    </row>
    <row r="1028" spans="1:5" ht="25.5" x14ac:dyDescent="0.2">
      <c r="A1028" s="275">
        <v>161010</v>
      </c>
      <c r="B1028" s="275" t="s">
        <v>19</v>
      </c>
      <c r="C1028" s="275" t="s">
        <v>9262</v>
      </c>
      <c r="D1028" s="268" t="s">
        <v>121</v>
      </c>
      <c r="E1028" s="269">
        <v>17.5</v>
      </c>
    </row>
    <row r="1029" spans="1:5" ht="25.5" x14ac:dyDescent="0.2">
      <c r="A1029" s="275">
        <v>161011</v>
      </c>
      <c r="B1029" s="275" t="s">
        <v>19</v>
      </c>
      <c r="C1029" s="275" t="s">
        <v>9263</v>
      </c>
      <c r="D1029" s="268" t="s">
        <v>121</v>
      </c>
      <c r="E1029" s="269">
        <v>28.84</v>
      </c>
    </row>
    <row r="1030" spans="1:5" ht="38.25" x14ac:dyDescent="0.2">
      <c r="A1030" s="275">
        <v>161012</v>
      </c>
      <c r="B1030" s="275" t="s">
        <v>19</v>
      </c>
      <c r="C1030" s="275" t="s">
        <v>9264</v>
      </c>
      <c r="D1030" s="268" t="s">
        <v>121</v>
      </c>
      <c r="E1030" s="269">
        <v>48.64</v>
      </c>
    </row>
    <row r="1031" spans="1:5" x14ac:dyDescent="0.2">
      <c r="A1031" s="275">
        <v>161013</v>
      </c>
      <c r="B1031" s="275" t="s">
        <v>19</v>
      </c>
      <c r="C1031" s="275" t="s">
        <v>9265</v>
      </c>
      <c r="D1031" s="268" t="s">
        <v>8425</v>
      </c>
      <c r="E1031" s="269">
        <v>86.81</v>
      </c>
    </row>
    <row r="1032" spans="1:5" x14ac:dyDescent="0.2">
      <c r="A1032" s="275">
        <v>161014</v>
      </c>
      <c r="B1032" s="275" t="s">
        <v>19</v>
      </c>
      <c r="C1032" s="275" t="s">
        <v>9266</v>
      </c>
      <c r="D1032" s="268" t="s">
        <v>8425</v>
      </c>
      <c r="E1032" s="269">
        <v>94.96</v>
      </c>
    </row>
    <row r="1033" spans="1:5" x14ac:dyDescent="0.2">
      <c r="A1033" s="275">
        <v>161015</v>
      </c>
      <c r="B1033" s="275" t="s">
        <v>19</v>
      </c>
      <c r="C1033" s="275" t="s">
        <v>9267</v>
      </c>
      <c r="D1033" s="268" t="s">
        <v>8425</v>
      </c>
      <c r="E1033" s="269">
        <v>88.53</v>
      </c>
    </row>
    <row r="1034" spans="1:5" ht="89.25" x14ac:dyDescent="0.2">
      <c r="A1034" s="275">
        <v>161016</v>
      </c>
      <c r="B1034" s="275" t="s">
        <v>19</v>
      </c>
      <c r="C1034" s="275" t="s">
        <v>9268</v>
      </c>
      <c r="D1034" s="268" t="s">
        <v>50</v>
      </c>
      <c r="E1034" s="269">
        <v>121.24</v>
      </c>
    </row>
    <row r="1035" spans="1:5" ht="25.5" x14ac:dyDescent="0.2">
      <c r="A1035" s="275">
        <v>161017</v>
      </c>
      <c r="B1035" s="275" t="s">
        <v>19</v>
      </c>
      <c r="C1035" s="275" t="s">
        <v>9269</v>
      </c>
      <c r="D1035" s="268" t="s">
        <v>54</v>
      </c>
      <c r="E1035" s="269">
        <v>282.39999999999998</v>
      </c>
    </row>
    <row r="1036" spans="1:5" ht="25.5" x14ac:dyDescent="0.2">
      <c r="A1036" s="275">
        <v>161018</v>
      </c>
      <c r="B1036" s="275" t="s">
        <v>19</v>
      </c>
      <c r="C1036" s="275" t="s">
        <v>9270</v>
      </c>
      <c r="D1036" s="268" t="s">
        <v>54</v>
      </c>
      <c r="E1036" s="269">
        <v>234.4</v>
      </c>
    </row>
    <row r="1037" spans="1:5" ht="25.5" x14ac:dyDescent="0.2">
      <c r="A1037" s="275">
        <v>161019</v>
      </c>
      <c r="B1037" s="275" t="s">
        <v>19</v>
      </c>
      <c r="C1037" s="275" t="s">
        <v>9271</v>
      </c>
      <c r="D1037" s="268" t="s">
        <v>54</v>
      </c>
      <c r="E1037" s="269">
        <v>191.19</v>
      </c>
    </row>
    <row r="1038" spans="1:5" ht="15" x14ac:dyDescent="0.2">
      <c r="A1038" s="276">
        <v>17</v>
      </c>
      <c r="B1038" s="275" t="s">
        <v>19</v>
      </c>
      <c r="C1038" s="276" t="s">
        <v>9272</v>
      </c>
      <c r="D1038" s="268"/>
      <c r="E1038" s="269"/>
    </row>
    <row r="1039" spans="1:5" ht="15" x14ac:dyDescent="0.2">
      <c r="A1039" s="276">
        <v>1701</v>
      </c>
      <c r="B1039" s="275" t="s">
        <v>19</v>
      </c>
      <c r="C1039" s="276" t="s">
        <v>9273</v>
      </c>
      <c r="D1039" s="268"/>
      <c r="E1039" s="269"/>
    </row>
    <row r="1040" spans="1:5" ht="76.5" x14ac:dyDescent="0.2">
      <c r="A1040" s="275">
        <v>170101</v>
      </c>
      <c r="B1040" s="275" t="s">
        <v>19</v>
      </c>
      <c r="C1040" s="275" t="s">
        <v>9274</v>
      </c>
      <c r="D1040" s="268" t="s">
        <v>121</v>
      </c>
      <c r="E1040" s="269">
        <v>624.41999999999996</v>
      </c>
    </row>
    <row r="1041" spans="1:5" ht="51" x14ac:dyDescent="0.2">
      <c r="A1041" s="275">
        <v>170107</v>
      </c>
      <c r="B1041" s="275" t="s">
        <v>19</v>
      </c>
      <c r="C1041" s="275" t="s">
        <v>9275</v>
      </c>
      <c r="D1041" s="268" t="s">
        <v>121</v>
      </c>
      <c r="E1041" s="269">
        <v>813.64</v>
      </c>
    </row>
    <row r="1042" spans="1:5" ht="25.5" x14ac:dyDescent="0.2">
      <c r="A1042" s="275">
        <v>170110</v>
      </c>
      <c r="B1042" s="275" t="s">
        <v>19</v>
      </c>
      <c r="C1042" s="275" t="s">
        <v>9276</v>
      </c>
      <c r="D1042" s="268" t="s">
        <v>121</v>
      </c>
      <c r="E1042" s="269">
        <v>84.78</v>
      </c>
    </row>
    <row r="1043" spans="1:5" ht="76.5" x14ac:dyDescent="0.2">
      <c r="A1043" s="275">
        <v>170114</v>
      </c>
      <c r="B1043" s="275" t="s">
        <v>19</v>
      </c>
      <c r="C1043" s="275" t="s">
        <v>9277</v>
      </c>
      <c r="D1043" s="268" t="s">
        <v>121</v>
      </c>
      <c r="E1043" s="270">
        <v>1047.8</v>
      </c>
    </row>
    <row r="1044" spans="1:5" ht="89.25" x14ac:dyDescent="0.2">
      <c r="A1044" s="275">
        <v>170115</v>
      </c>
      <c r="B1044" s="275" t="s">
        <v>19</v>
      </c>
      <c r="C1044" s="275" t="s">
        <v>9278</v>
      </c>
      <c r="D1044" s="268" t="s">
        <v>121</v>
      </c>
      <c r="E1044" s="269">
        <v>361.23</v>
      </c>
    </row>
    <row r="1045" spans="1:5" ht="76.5" x14ac:dyDescent="0.2">
      <c r="A1045" s="275">
        <v>170116</v>
      </c>
      <c r="B1045" s="275" t="s">
        <v>19</v>
      </c>
      <c r="C1045" s="275" t="s">
        <v>9279</v>
      </c>
      <c r="D1045" s="268" t="s">
        <v>121</v>
      </c>
      <c r="E1045" s="269">
        <v>606.84</v>
      </c>
    </row>
    <row r="1046" spans="1:5" ht="76.5" x14ac:dyDescent="0.2">
      <c r="A1046" s="275">
        <v>170117</v>
      </c>
      <c r="B1046" s="275" t="s">
        <v>19</v>
      </c>
      <c r="C1046" s="275" t="s">
        <v>9280</v>
      </c>
      <c r="D1046" s="268" t="s">
        <v>121</v>
      </c>
      <c r="E1046" s="269">
        <v>251.71</v>
      </c>
    </row>
    <row r="1047" spans="1:5" ht="25.5" x14ac:dyDescent="0.2">
      <c r="A1047" s="275">
        <v>170119</v>
      </c>
      <c r="B1047" s="275" t="s">
        <v>19</v>
      </c>
      <c r="C1047" s="275" t="s">
        <v>9281</v>
      </c>
      <c r="D1047" s="268" t="s">
        <v>121</v>
      </c>
      <c r="E1047" s="269">
        <v>76.459999999999994</v>
      </c>
    </row>
    <row r="1048" spans="1:5" ht="76.5" x14ac:dyDescent="0.2">
      <c r="A1048" s="275">
        <v>170120</v>
      </c>
      <c r="B1048" s="275" t="s">
        <v>19</v>
      </c>
      <c r="C1048" s="275" t="s">
        <v>9282</v>
      </c>
      <c r="D1048" s="268" t="s">
        <v>121</v>
      </c>
      <c r="E1048" s="269">
        <v>354.15</v>
      </c>
    </row>
    <row r="1049" spans="1:5" ht="76.5" x14ac:dyDescent="0.2">
      <c r="A1049" s="275">
        <v>170121</v>
      </c>
      <c r="B1049" s="275" t="s">
        <v>19</v>
      </c>
      <c r="C1049" s="275" t="s">
        <v>9283</v>
      </c>
      <c r="D1049" s="268" t="s">
        <v>121</v>
      </c>
      <c r="E1049" s="269">
        <v>350.16</v>
      </c>
    </row>
    <row r="1050" spans="1:5" ht="76.5" x14ac:dyDescent="0.2">
      <c r="A1050" s="275">
        <v>170122</v>
      </c>
      <c r="B1050" s="275" t="s">
        <v>19</v>
      </c>
      <c r="C1050" s="275" t="s">
        <v>9284</v>
      </c>
      <c r="D1050" s="268" t="s">
        <v>121</v>
      </c>
      <c r="E1050" s="269">
        <v>341.36</v>
      </c>
    </row>
    <row r="1051" spans="1:5" ht="51" x14ac:dyDescent="0.2">
      <c r="A1051" s="275">
        <v>170123</v>
      </c>
      <c r="B1051" s="275" t="s">
        <v>19</v>
      </c>
      <c r="C1051" s="275" t="s">
        <v>9285</v>
      </c>
      <c r="D1051" s="268" t="s">
        <v>121</v>
      </c>
      <c r="E1051" s="269">
        <v>149</v>
      </c>
    </row>
    <row r="1052" spans="1:5" ht="76.5" x14ac:dyDescent="0.2">
      <c r="A1052" s="275">
        <v>170124</v>
      </c>
      <c r="B1052" s="275" t="s">
        <v>19</v>
      </c>
      <c r="C1052" s="275" t="s">
        <v>9286</v>
      </c>
      <c r="D1052" s="268" t="s">
        <v>121</v>
      </c>
      <c r="E1052" s="269">
        <v>576.16999999999996</v>
      </c>
    </row>
    <row r="1053" spans="1:5" ht="102" x14ac:dyDescent="0.2">
      <c r="A1053" s="275">
        <v>170126</v>
      </c>
      <c r="B1053" s="275" t="s">
        <v>19</v>
      </c>
      <c r="C1053" s="275" t="s">
        <v>9287</v>
      </c>
      <c r="D1053" s="268" t="s">
        <v>121</v>
      </c>
      <c r="E1053" s="270">
        <v>3660.87</v>
      </c>
    </row>
    <row r="1054" spans="1:5" ht="102" x14ac:dyDescent="0.2">
      <c r="A1054" s="275">
        <v>170128</v>
      </c>
      <c r="B1054" s="275" t="s">
        <v>19</v>
      </c>
      <c r="C1054" s="275" t="s">
        <v>9288</v>
      </c>
      <c r="D1054" s="268" t="s">
        <v>121</v>
      </c>
      <c r="E1054" s="270">
        <v>1389.09</v>
      </c>
    </row>
    <row r="1055" spans="1:5" ht="102" x14ac:dyDescent="0.2">
      <c r="A1055" s="275">
        <v>170129</v>
      </c>
      <c r="B1055" s="275" t="s">
        <v>19</v>
      </c>
      <c r="C1055" s="275" t="s">
        <v>9289</v>
      </c>
      <c r="D1055" s="268" t="s">
        <v>121</v>
      </c>
      <c r="E1055" s="269">
        <v>648.16</v>
      </c>
    </row>
    <row r="1056" spans="1:5" ht="76.5" x14ac:dyDescent="0.2">
      <c r="A1056" s="275">
        <v>170130</v>
      </c>
      <c r="B1056" s="275" t="s">
        <v>19</v>
      </c>
      <c r="C1056" s="275" t="s">
        <v>9290</v>
      </c>
      <c r="D1056" s="268" t="s">
        <v>121</v>
      </c>
      <c r="E1056" s="269">
        <v>937.71</v>
      </c>
    </row>
    <row r="1057" spans="1:5" ht="89.25" x14ac:dyDescent="0.2">
      <c r="A1057" s="275">
        <v>170132</v>
      </c>
      <c r="B1057" s="275" t="s">
        <v>19</v>
      </c>
      <c r="C1057" s="275" t="s">
        <v>9291</v>
      </c>
      <c r="D1057" s="268" t="s">
        <v>121</v>
      </c>
      <c r="E1057" s="270">
        <v>2133.5</v>
      </c>
    </row>
    <row r="1058" spans="1:5" ht="76.5" x14ac:dyDescent="0.2">
      <c r="A1058" s="275">
        <v>170133</v>
      </c>
      <c r="B1058" s="275" t="s">
        <v>19</v>
      </c>
      <c r="C1058" s="275" t="s">
        <v>9292</v>
      </c>
      <c r="D1058" s="268" t="s">
        <v>121</v>
      </c>
      <c r="E1058" s="269">
        <v>387.03</v>
      </c>
    </row>
    <row r="1059" spans="1:5" ht="63.75" x14ac:dyDescent="0.2">
      <c r="A1059" s="275">
        <v>170134</v>
      </c>
      <c r="B1059" s="275" t="s">
        <v>19</v>
      </c>
      <c r="C1059" s="275" t="s">
        <v>9293</v>
      </c>
      <c r="D1059" s="268" t="s">
        <v>121</v>
      </c>
      <c r="E1059" s="269">
        <v>789.14</v>
      </c>
    </row>
    <row r="1060" spans="1:5" ht="102" x14ac:dyDescent="0.2">
      <c r="A1060" s="275">
        <v>170135</v>
      </c>
      <c r="B1060" s="275" t="s">
        <v>19</v>
      </c>
      <c r="C1060" s="275" t="s">
        <v>9294</v>
      </c>
      <c r="D1060" s="268" t="s">
        <v>121</v>
      </c>
      <c r="E1060" s="270">
        <v>3842.48</v>
      </c>
    </row>
    <row r="1061" spans="1:5" ht="102" x14ac:dyDescent="0.2">
      <c r="A1061" s="275">
        <v>170136</v>
      </c>
      <c r="B1061" s="275" t="s">
        <v>19</v>
      </c>
      <c r="C1061" s="275" t="s">
        <v>9295</v>
      </c>
      <c r="D1061" s="268" t="s">
        <v>121</v>
      </c>
      <c r="E1061" s="270">
        <v>1191.43</v>
      </c>
    </row>
    <row r="1062" spans="1:5" ht="15" x14ac:dyDescent="0.2">
      <c r="A1062" s="276">
        <v>1702</v>
      </c>
      <c r="B1062" s="275" t="s">
        <v>19</v>
      </c>
      <c r="C1062" s="276" t="s">
        <v>9296</v>
      </c>
      <c r="D1062" s="268"/>
      <c r="E1062" s="269"/>
    </row>
    <row r="1063" spans="1:5" x14ac:dyDescent="0.2">
      <c r="A1063" s="275">
        <v>170205</v>
      </c>
      <c r="B1063" s="275" t="s">
        <v>19</v>
      </c>
      <c r="C1063" s="275" t="s">
        <v>9297</v>
      </c>
      <c r="D1063" s="268" t="s">
        <v>54</v>
      </c>
      <c r="E1063" s="269">
        <v>636.24</v>
      </c>
    </row>
    <row r="1064" spans="1:5" ht="25.5" x14ac:dyDescent="0.2">
      <c r="A1064" s="275">
        <v>170220</v>
      </c>
      <c r="B1064" s="275" t="s">
        <v>19</v>
      </c>
      <c r="C1064" s="275" t="s">
        <v>9298</v>
      </c>
      <c r="D1064" s="268" t="s">
        <v>54</v>
      </c>
      <c r="E1064" s="269">
        <v>482.04</v>
      </c>
    </row>
    <row r="1065" spans="1:5" ht="25.5" x14ac:dyDescent="0.2">
      <c r="A1065" s="275">
        <v>170221</v>
      </c>
      <c r="B1065" s="275" t="s">
        <v>19</v>
      </c>
      <c r="C1065" s="275" t="s">
        <v>9299</v>
      </c>
      <c r="D1065" s="268" t="s">
        <v>54</v>
      </c>
      <c r="E1065" s="269">
        <v>24.04</v>
      </c>
    </row>
    <row r="1066" spans="1:5" ht="76.5" x14ac:dyDescent="0.2">
      <c r="A1066" s="275">
        <v>170222</v>
      </c>
      <c r="B1066" s="275" t="s">
        <v>19</v>
      </c>
      <c r="C1066" s="275" t="s">
        <v>9300</v>
      </c>
      <c r="D1066" s="268" t="s">
        <v>121</v>
      </c>
      <c r="E1066" s="270">
        <v>2191.1</v>
      </c>
    </row>
    <row r="1067" spans="1:5" ht="30" x14ac:dyDescent="0.2">
      <c r="A1067" s="276">
        <v>1703</v>
      </c>
      <c r="B1067" s="275" t="s">
        <v>19</v>
      </c>
      <c r="C1067" s="276" t="s">
        <v>9301</v>
      </c>
      <c r="D1067" s="268"/>
      <c r="E1067" s="269"/>
    </row>
    <row r="1068" spans="1:5" ht="38.25" x14ac:dyDescent="0.2">
      <c r="A1068" s="275">
        <v>170304</v>
      </c>
      <c r="B1068" s="275" t="s">
        <v>19</v>
      </c>
      <c r="C1068" s="275" t="s">
        <v>9302</v>
      </c>
      <c r="D1068" s="268" t="s">
        <v>121</v>
      </c>
      <c r="E1068" s="269">
        <v>243.88</v>
      </c>
    </row>
    <row r="1069" spans="1:5" ht="25.5" x14ac:dyDescent="0.2">
      <c r="A1069" s="275">
        <v>170306</v>
      </c>
      <c r="B1069" s="275" t="s">
        <v>19</v>
      </c>
      <c r="C1069" s="275" t="s">
        <v>9303</v>
      </c>
      <c r="D1069" s="268" t="s">
        <v>121</v>
      </c>
      <c r="E1069" s="269">
        <v>200</v>
      </c>
    </row>
    <row r="1070" spans="1:5" ht="25.5" x14ac:dyDescent="0.2">
      <c r="A1070" s="275">
        <v>170309</v>
      </c>
      <c r="B1070" s="275" t="s">
        <v>19</v>
      </c>
      <c r="C1070" s="275" t="s">
        <v>9304</v>
      </c>
      <c r="D1070" s="268" t="s">
        <v>121</v>
      </c>
      <c r="E1070" s="269">
        <v>117.01</v>
      </c>
    </row>
    <row r="1071" spans="1:5" ht="25.5" x14ac:dyDescent="0.2">
      <c r="A1071" s="275">
        <v>170310</v>
      </c>
      <c r="B1071" s="275" t="s">
        <v>19</v>
      </c>
      <c r="C1071" s="275" t="s">
        <v>9305</v>
      </c>
      <c r="D1071" s="268" t="s">
        <v>121</v>
      </c>
      <c r="E1071" s="269">
        <v>234.71</v>
      </c>
    </row>
    <row r="1072" spans="1:5" ht="25.5" x14ac:dyDescent="0.2">
      <c r="A1072" s="275">
        <v>170311</v>
      </c>
      <c r="B1072" s="275" t="s">
        <v>19</v>
      </c>
      <c r="C1072" s="275" t="s">
        <v>9306</v>
      </c>
      <c r="D1072" s="268" t="s">
        <v>121</v>
      </c>
      <c r="E1072" s="269">
        <v>64.150000000000006</v>
      </c>
    </row>
    <row r="1073" spans="1:5" ht="25.5" x14ac:dyDescent="0.2">
      <c r="A1073" s="275">
        <v>170313</v>
      </c>
      <c r="B1073" s="275" t="s">
        <v>19</v>
      </c>
      <c r="C1073" s="275" t="s">
        <v>9307</v>
      </c>
      <c r="D1073" s="268" t="s">
        <v>121</v>
      </c>
      <c r="E1073" s="269">
        <v>200</v>
      </c>
    </row>
    <row r="1074" spans="1:5" ht="25.5" x14ac:dyDescent="0.2">
      <c r="A1074" s="275">
        <v>170315</v>
      </c>
      <c r="B1074" s="275" t="s">
        <v>19</v>
      </c>
      <c r="C1074" s="275" t="s">
        <v>9308</v>
      </c>
      <c r="D1074" s="268" t="s">
        <v>121</v>
      </c>
      <c r="E1074" s="269">
        <v>301.32</v>
      </c>
    </row>
    <row r="1075" spans="1:5" ht="38.25" x14ac:dyDescent="0.2">
      <c r="A1075" s="275">
        <v>170316</v>
      </c>
      <c r="B1075" s="275" t="s">
        <v>19</v>
      </c>
      <c r="C1075" s="275" t="s">
        <v>9309</v>
      </c>
      <c r="D1075" s="268" t="s">
        <v>121</v>
      </c>
      <c r="E1075" s="269">
        <v>140.59</v>
      </c>
    </row>
    <row r="1076" spans="1:5" ht="38.25" x14ac:dyDescent="0.2">
      <c r="A1076" s="275">
        <v>170317</v>
      </c>
      <c r="B1076" s="275" t="s">
        <v>19</v>
      </c>
      <c r="C1076" s="275" t="s">
        <v>9310</v>
      </c>
      <c r="D1076" s="268" t="s">
        <v>121</v>
      </c>
      <c r="E1076" s="269">
        <v>148.13999999999999</v>
      </c>
    </row>
    <row r="1077" spans="1:5" ht="38.25" x14ac:dyDescent="0.2">
      <c r="A1077" s="275">
        <v>170318</v>
      </c>
      <c r="B1077" s="275" t="s">
        <v>19</v>
      </c>
      <c r="C1077" s="275" t="s">
        <v>9311</v>
      </c>
      <c r="D1077" s="268" t="s">
        <v>121</v>
      </c>
      <c r="E1077" s="269">
        <v>63.8</v>
      </c>
    </row>
    <row r="1078" spans="1:5" ht="25.5" x14ac:dyDescent="0.2">
      <c r="A1078" s="275">
        <v>170319</v>
      </c>
      <c r="B1078" s="275" t="s">
        <v>19</v>
      </c>
      <c r="C1078" s="275" t="s">
        <v>9312</v>
      </c>
      <c r="D1078" s="268" t="s">
        <v>121</v>
      </c>
      <c r="E1078" s="269">
        <v>62.27</v>
      </c>
    </row>
    <row r="1079" spans="1:5" ht="25.5" x14ac:dyDescent="0.2">
      <c r="A1079" s="275">
        <v>170320</v>
      </c>
      <c r="B1079" s="275" t="s">
        <v>19</v>
      </c>
      <c r="C1079" s="275" t="s">
        <v>9313</v>
      </c>
      <c r="D1079" s="268" t="s">
        <v>121</v>
      </c>
      <c r="E1079" s="269">
        <v>64.86</v>
      </c>
    </row>
    <row r="1080" spans="1:5" ht="25.5" x14ac:dyDescent="0.2">
      <c r="A1080" s="275">
        <v>170321</v>
      </c>
      <c r="B1080" s="275" t="s">
        <v>19</v>
      </c>
      <c r="C1080" s="275" t="s">
        <v>9314</v>
      </c>
      <c r="D1080" s="268" t="s">
        <v>121</v>
      </c>
      <c r="E1080" s="269">
        <v>89.08</v>
      </c>
    </row>
    <row r="1081" spans="1:5" ht="38.25" x14ac:dyDescent="0.2">
      <c r="A1081" s="275">
        <v>170322</v>
      </c>
      <c r="B1081" s="275" t="s">
        <v>19</v>
      </c>
      <c r="C1081" s="275" t="s">
        <v>9315</v>
      </c>
      <c r="D1081" s="268" t="s">
        <v>121</v>
      </c>
      <c r="E1081" s="269">
        <v>130.63</v>
      </c>
    </row>
    <row r="1082" spans="1:5" ht="38.25" x14ac:dyDescent="0.2">
      <c r="A1082" s="275">
        <v>170323</v>
      </c>
      <c r="B1082" s="275" t="s">
        <v>19</v>
      </c>
      <c r="C1082" s="275" t="s">
        <v>9316</v>
      </c>
      <c r="D1082" s="268" t="s">
        <v>121</v>
      </c>
      <c r="E1082" s="269">
        <v>182.15</v>
      </c>
    </row>
    <row r="1083" spans="1:5" ht="25.5" x14ac:dyDescent="0.2">
      <c r="A1083" s="275">
        <v>170324</v>
      </c>
      <c r="B1083" s="275" t="s">
        <v>19</v>
      </c>
      <c r="C1083" s="275" t="s">
        <v>9317</v>
      </c>
      <c r="D1083" s="268" t="s">
        <v>121</v>
      </c>
      <c r="E1083" s="269">
        <v>250.57</v>
      </c>
    </row>
    <row r="1084" spans="1:5" ht="38.25" x14ac:dyDescent="0.2">
      <c r="A1084" s="275">
        <v>170325</v>
      </c>
      <c r="B1084" s="275" t="s">
        <v>19</v>
      </c>
      <c r="C1084" s="275" t="s">
        <v>9318</v>
      </c>
      <c r="D1084" s="268" t="s">
        <v>121</v>
      </c>
      <c r="E1084" s="269">
        <v>437.87</v>
      </c>
    </row>
    <row r="1085" spans="1:5" ht="38.25" x14ac:dyDescent="0.2">
      <c r="A1085" s="275">
        <v>170326</v>
      </c>
      <c r="B1085" s="275" t="s">
        <v>19</v>
      </c>
      <c r="C1085" s="275" t="s">
        <v>9319</v>
      </c>
      <c r="D1085" s="268" t="s">
        <v>121</v>
      </c>
      <c r="E1085" s="269">
        <v>620.92999999999995</v>
      </c>
    </row>
    <row r="1086" spans="1:5" ht="38.25" x14ac:dyDescent="0.2">
      <c r="A1086" s="275">
        <v>170327</v>
      </c>
      <c r="B1086" s="275" t="s">
        <v>19</v>
      </c>
      <c r="C1086" s="275" t="s">
        <v>9320</v>
      </c>
      <c r="D1086" s="268" t="s">
        <v>121</v>
      </c>
      <c r="E1086" s="269">
        <v>131.62</v>
      </c>
    </row>
    <row r="1087" spans="1:5" ht="38.25" x14ac:dyDescent="0.2">
      <c r="A1087" s="275">
        <v>170328</v>
      </c>
      <c r="B1087" s="275" t="s">
        <v>19</v>
      </c>
      <c r="C1087" s="275" t="s">
        <v>9321</v>
      </c>
      <c r="D1087" s="268" t="s">
        <v>121</v>
      </c>
      <c r="E1087" s="269">
        <v>137.38999999999999</v>
      </c>
    </row>
    <row r="1088" spans="1:5" ht="38.25" x14ac:dyDescent="0.2">
      <c r="A1088" s="275">
        <v>170329</v>
      </c>
      <c r="B1088" s="275" t="s">
        <v>19</v>
      </c>
      <c r="C1088" s="275" t="s">
        <v>9322</v>
      </c>
      <c r="D1088" s="268" t="s">
        <v>121</v>
      </c>
      <c r="E1088" s="269">
        <v>175.01</v>
      </c>
    </row>
    <row r="1089" spans="1:5" ht="38.25" x14ac:dyDescent="0.2">
      <c r="A1089" s="275">
        <v>170330</v>
      </c>
      <c r="B1089" s="275" t="s">
        <v>19</v>
      </c>
      <c r="C1089" s="275" t="s">
        <v>9323</v>
      </c>
      <c r="D1089" s="268" t="s">
        <v>121</v>
      </c>
      <c r="E1089" s="269">
        <v>222.1</v>
      </c>
    </row>
    <row r="1090" spans="1:5" ht="51" x14ac:dyDescent="0.2">
      <c r="A1090" s="275">
        <v>170331</v>
      </c>
      <c r="B1090" s="275" t="s">
        <v>19</v>
      </c>
      <c r="C1090" s="275" t="s">
        <v>9324</v>
      </c>
      <c r="D1090" s="268" t="s">
        <v>121</v>
      </c>
      <c r="E1090" s="269">
        <v>240.59</v>
      </c>
    </row>
    <row r="1091" spans="1:5" ht="51" x14ac:dyDescent="0.2">
      <c r="A1091" s="275">
        <v>170345</v>
      </c>
      <c r="B1091" s="275" t="s">
        <v>19</v>
      </c>
      <c r="C1091" s="275" t="s">
        <v>9325</v>
      </c>
      <c r="D1091" s="268" t="s">
        <v>121</v>
      </c>
      <c r="E1091" s="269">
        <v>352.16</v>
      </c>
    </row>
    <row r="1092" spans="1:5" ht="51" x14ac:dyDescent="0.2">
      <c r="A1092" s="275">
        <v>170346</v>
      </c>
      <c r="B1092" s="275" t="s">
        <v>19</v>
      </c>
      <c r="C1092" s="275" t="s">
        <v>9326</v>
      </c>
      <c r="D1092" s="268" t="s">
        <v>121</v>
      </c>
      <c r="E1092" s="269">
        <v>348.2</v>
      </c>
    </row>
    <row r="1093" spans="1:5" ht="25.5" x14ac:dyDescent="0.2">
      <c r="A1093" s="275">
        <v>170347</v>
      </c>
      <c r="B1093" s="275" t="s">
        <v>19</v>
      </c>
      <c r="C1093" s="275" t="s">
        <v>9327</v>
      </c>
      <c r="D1093" s="268" t="s">
        <v>121</v>
      </c>
      <c r="E1093" s="269">
        <v>13.77</v>
      </c>
    </row>
    <row r="1094" spans="1:5" ht="25.5" x14ac:dyDescent="0.2">
      <c r="A1094" s="275">
        <v>170348</v>
      </c>
      <c r="B1094" s="275" t="s">
        <v>19</v>
      </c>
      <c r="C1094" s="275" t="s">
        <v>9328</v>
      </c>
      <c r="D1094" s="268" t="s">
        <v>121</v>
      </c>
      <c r="E1094" s="269">
        <v>18.41</v>
      </c>
    </row>
    <row r="1095" spans="1:5" ht="25.5" x14ac:dyDescent="0.2">
      <c r="A1095" s="275">
        <v>170349</v>
      </c>
      <c r="B1095" s="275" t="s">
        <v>19</v>
      </c>
      <c r="C1095" s="275" t="s">
        <v>9329</v>
      </c>
      <c r="D1095" s="268" t="s">
        <v>121</v>
      </c>
      <c r="E1095" s="269">
        <v>73.38</v>
      </c>
    </row>
    <row r="1096" spans="1:5" ht="38.25" x14ac:dyDescent="0.2">
      <c r="A1096" s="275">
        <v>170350</v>
      </c>
      <c r="B1096" s="275" t="s">
        <v>19</v>
      </c>
      <c r="C1096" s="275" t="s">
        <v>9330</v>
      </c>
      <c r="D1096" s="268" t="s">
        <v>121</v>
      </c>
      <c r="E1096" s="269">
        <v>22.64</v>
      </c>
    </row>
    <row r="1097" spans="1:5" ht="38.25" x14ac:dyDescent="0.2">
      <c r="A1097" s="275">
        <v>170351</v>
      </c>
      <c r="B1097" s="275" t="s">
        <v>19</v>
      </c>
      <c r="C1097" s="275" t="s">
        <v>9331</v>
      </c>
      <c r="D1097" s="268" t="s">
        <v>121</v>
      </c>
      <c r="E1097" s="269">
        <v>445.39</v>
      </c>
    </row>
    <row r="1098" spans="1:5" ht="51" x14ac:dyDescent="0.2">
      <c r="A1098" s="275">
        <v>170352</v>
      </c>
      <c r="B1098" s="275" t="s">
        <v>19</v>
      </c>
      <c r="C1098" s="275" t="s">
        <v>9332</v>
      </c>
      <c r="D1098" s="268" t="s">
        <v>121</v>
      </c>
      <c r="E1098" s="269">
        <v>577.86</v>
      </c>
    </row>
    <row r="1099" spans="1:5" ht="38.25" x14ac:dyDescent="0.2">
      <c r="A1099" s="275">
        <v>170353</v>
      </c>
      <c r="B1099" s="275" t="s">
        <v>19</v>
      </c>
      <c r="C1099" s="275" t="s">
        <v>9333</v>
      </c>
      <c r="D1099" s="268" t="s">
        <v>121</v>
      </c>
      <c r="E1099" s="269">
        <v>514.29999999999995</v>
      </c>
    </row>
    <row r="1100" spans="1:5" ht="38.25" x14ac:dyDescent="0.2">
      <c r="A1100" s="275">
        <v>170354</v>
      </c>
      <c r="B1100" s="275" t="s">
        <v>19</v>
      </c>
      <c r="C1100" s="275" t="s">
        <v>9334</v>
      </c>
      <c r="D1100" s="268" t="s">
        <v>121</v>
      </c>
      <c r="E1100" s="270">
        <v>1392.07</v>
      </c>
    </row>
    <row r="1101" spans="1:5" ht="38.25" x14ac:dyDescent="0.2">
      <c r="A1101" s="275">
        <v>170357</v>
      </c>
      <c r="B1101" s="275" t="s">
        <v>19</v>
      </c>
      <c r="C1101" s="275" t="s">
        <v>9335</v>
      </c>
      <c r="D1101" s="268" t="s">
        <v>121</v>
      </c>
      <c r="E1101" s="269">
        <v>971.46</v>
      </c>
    </row>
    <row r="1102" spans="1:5" ht="25.5" x14ac:dyDescent="0.2">
      <c r="A1102" s="275">
        <v>170361</v>
      </c>
      <c r="B1102" s="275" t="s">
        <v>19</v>
      </c>
      <c r="C1102" s="275" t="s">
        <v>9336</v>
      </c>
      <c r="D1102" s="268" t="s">
        <v>121</v>
      </c>
      <c r="E1102" s="269">
        <v>126.54</v>
      </c>
    </row>
    <row r="1103" spans="1:5" ht="25.5" x14ac:dyDescent="0.2">
      <c r="A1103" s="275">
        <v>170362</v>
      </c>
      <c r="B1103" s="275" t="s">
        <v>19</v>
      </c>
      <c r="C1103" s="275" t="s">
        <v>9337</v>
      </c>
      <c r="D1103" s="268" t="s">
        <v>121</v>
      </c>
      <c r="E1103" s="269">
        <v>146.55000000000001</v>
      </c>
    </row>
    <row r="1104" spans="1:5" ht="25.5" x14ac:dyDescent="0.2">
      <c r="A1104" s="275">
        <v>170363</v>
      </c>
      <c r="B1104" s="275" t="s">
        <v>19</v>
      </c>
      <c r="C1104" s="275" t="s">
        <v>9338</v>
      </c>
      <c r="D1104" s="268" t="s">
        <v>121</v>
      </c>
      <c r="E1104" s="269">
        <v>162.34</v>
      </c>
    </row>
    <row r="1105" spans="1:5" ht="25.5" x14ac:dyDescent="0.2">
      <c r="A1105" s="275">
        <v>170364</v>
      </c>
      <c r="B1105" s="275" t="s">
        <v>19</v>
      </c>
      <c r="C1105" s="275" t="s">
        <v>9339</v>
      </c>
      <c r="D1105" s="268" t="s">
        <v>121</v>
      </c>
      <c r="E1105" s="269">
        <v>250.5</v>
      </c>
    </row>
    <row r="1106" spans="1:5" ht="25.5" x14ac:dyDescent="0.2">
      <c r="A1106" s="275">
        <v>170365</v>
      </c>
      <c r="B1106" s="275" t="s">
        <v>19</v>
      </c>
      <c r="C1106" s="275" t="s">
        <v>9340</v>
      </c>
      <c r="D1106" s="268" t="s">
        <v>121</v>
      </c>
      <c r="E1106" s="269">
        <v>318.98</v>
      </c>
    </row>
    <row r="1107" spans="1:5" ht="25.5" x14ac:dyDescent="0.2">
      <c r="A1107" s="275">
        <v>170366</v>
      </c>
      <c r="B1107" s="275" t="s">
        <v>19</v>
      </c>
      <c r="C1107" s="275" t="s">
        <v>9341</v>
      </c>
      <c r="D1107" s="268" t="s">
        <v>121</v>
      </c>
      <c r="E1107" s="269">
        <v>455.05</v>
      </c>
    </row>
    <row r="1108" spans="1:5" ht="25.5" x14ac:dyDescent="0.2">
      <c r="A1108" s="275">
        <v>170367</v>
      </c>
      <c r="B1108" s="275" t="s">
        <v>19</v>
      </c>
      <c r="C1108" s="275" t="s">
        <v>9342</v>
      </c>
      <c r="D1108" s="268" t="s">
        <v>121</v>
      </c>
      <c r="E1108" s="269">
        <v>676.63</v>
      </c>
    </row>
    <row r="1109" spans="1:5" ht="25.5" x14ac:dyDescent="0.2">
      <c r="A1109" s="275">
        <v>170368</v>
      </c>
      <c r="B1109" s="275" t="s">
        <v>19</v>
      </c>
      <c r="C1109" s="275" t="s">
        <v>9343</v>
      </c>
      <c r="D1109" s="268" t="s">
        <v>121</v>
      </c>
      <c r="E1109" s="269">
        <v>982.51</v>
      </c>
    </row>
    <row r="1110" spans="1:5" ht="25.5" x14ac:dyDescent="0.2">
      <c r="A1110" s="275">
        <v>170369</v>
      </c>
      <c r="B1110" s="275" t="s">
        <v>19</v>
      </c>
      <c r="C1110" s="275" t="s">
        <v>9344</v>
      </c>
      <c r="D1110" s="268" t="s">
        <v>121</v>
      </c>
      <c r="E1110" s="269">
        <v>86.37</v>
      </c>
    </row>
    <row r="1111" spans="1:5" ht="25.5" x14ac:dyDescent="0.2">
      <c r="A1111" s="275">
        <v>170370</v>
      </c>
      <c r="B1111" s="275" t="s">
        <v>19</v>
      </c>
      <c r="C1111" s="275" t="s">
        <v>9345</v>
      </c>
      <c r="D1111" s="268" t="s">
        <v>121</v>
      </c>
      <c r="E1111" s="269">
        <v>102.41</v>
      </c>
    </row>
    <row r="1112" spans="1:5" ht="25.5" x14ac:dyDescent="0.2">
      <c r="A1112" s="275">
        <v>170371</v>
      </c>
      <c r="B1112" s="275" t="s">
        <v>19</v>
      </c>
      <c r="C1112" s="275" t="s">
        <v>9346</v>
      </c>
      <c r="D1112" s="268" t="s">
        <v>121</v>
      </c>
      <c r="E1112" s="269">
        <v>126.2</v>
      </c>
    </row>
    <row r="1113" spans="1:5" ht="25.5" x14ac:dyDescent="0.2">
      <c r="A1113" s="275">
        <v>170372</v>
      </c>
      <c r="B1113" s="275" t="s">
        <v>19</v>
      </c>
      <c r="C1113" s="275" t="s">
        <v>9347</v>
      </c>
      <c r="D1113" s="268" t="s">
        <v>121</v>
      </c>
      <c r="E1113" s="269">
        <v>183.82</v>
      </c>
    </row>
    <row r="1114" spans="1:5" ht="25.5" x14ac:dyDescent="0.2">
      <c r="A1114" s="275">
        <v>170373</v>
      </c>
      <c r="B1114" s="275" t="s">
        <v>19</v>
      </c>
      <c r="C1114" s="275" t="s">
        <v>9348</v>
      </c>
      <c r="D1114" s="268" t="s">
        <v>121</v>
      </c>
      <c r="E1114" s="269">
        <v>198.23</v>
      </c>
    </row>
    <row r="1115" spans="1:5" ht="25.5" x14ac:dyDescent="0.2">
      <c r="A1115" s="275">
        <v>170374</v>
      </c>
      <c r="B1115" s="275" t="s">
        <v>19</v>
      </c>
      <c r="C1115" s="275" t="s">
        <v>9349</v>
      </c>
      <c r="D1115" s="268" t="s">
        <v>121</v>
      </c>
      <c r="E1115" s="269">
        <v>310.25</v>
      </c>
    </row>
    <row r="1116" spans="1:5" ht="25.5" x14ac:dyDescent="0.2">
      <c r="A1116" s="275">
        <v>170375</v>
      </c>
      <c r="B1116" s="275" t="s">
        <v>19</v>
      </c>
      <c r="C1116" s="275" t="s">
        <v>9350</v>
      </c>
      <c r="D1116" s="268" t="s">
        <v>121</v>
      </c>
      <c r="E1116" s="269">
        <v>488.98</v>
      </c>
    </row>
    <row r="1117" spans="1:5" ht="25.5" x14ac:dyDescent="0.2">
      <c r="A1117" s="275">
        <v>170376</v>
      </c>
      <c r="B1117" s="275" t="s">
        <v>19</v>
      </c>
      <c r="C1117" s="275" t="s">
        <v>9351</v>
      </c>
      <c r="D1117" s="268" t="s">
        <v>121</v>
      </c>
      <c r="E1117" s="269">
        <v>670.21</v>
      </c>
    </row>
    <row r="1118" spans="1:5" ht="15" x14ac:dyDescent="0.2">
      <c r="A1118" s="276">
        <v>1705</v>
      </c>
      <c r="B1118" s="275" t="s">
        <v>19</v>
      </c>
      <c r="C1118" s="276" t="s">
        <v>9352</v>
      </c>
      <c r="D1118" s="268"/>
      <c r="E1118" s="269"/>
    </row>
    <row r="1119" spans="1:5" ht="38.25" x14ac:dyDescent="0.2">
      <c r="A1119" s="275">
        <v>170502</v>
      </c>
      <c r="B1119" s="275" t="s">
        <v>19</v>
      </c>
      <c r="C1119" s="275" t="s">
        <v>9353</v>
      </c>
      <c r="D1119" s="268" t="s">
        <v>121</v>
      </c>
      <c r="E1119" s="269">
        <v>194.79</v>
      </c>
    </row>
    <row r="1120" spans="1:5" ht="38.25" x14ac:dyDescent="0.2">
      <c r="A1120" s="275">
        <v>170506</v>
      </c>
      <c r="B1120" s="275" t="s">
        <v>19</v>
      </c>
      <c r="C1120" s="275" t="s">
        <v>9354</v>
      </c>
      <c r="D1120" s="268" t="s">
        <v>121</v>
      </c>
      <c r="E1120" s="269">
        <v>710.67</v>
      </c>
    </row>
    <row r="1121" spans="1:5" ht="76.5" x14ac:dyDescent="0.2">
      <c r="A1121" s="275">
        <v>170507</v>
      </c>
      <c r="B1121" s="275" t="s">
        <v>19</v>
      </c>
      <c r="C1121" s="275" t="s">
        <v>9355</v>
      </c>
      <c r="D1121" s="268" t="s">
        <v>50</v>
      </c>
      <c r="E1121" s="270">
        <v>1631.04</v>
      </c>
    </row>
    <row r="1122" spans="1:5" ht="76.5" x14ac:dyDescent="0.2">
      <c r="A1122" s="275">
        <v>170508</v>
      </c>
      <c r="B1122" s="275" t="s">
        <v>19</v>
      </c>
      <c r="C1122" s="275" t="s">
        <v>9356</v>
      </c>
      <c r="D1122" s="268" t="s">
        <v>50</v>
      </c>
      <c r="E1122" s="270">
        <v>1631.04</v>
      </c>
    </row>
    <row r="1123" spans="1:5" ht="38.25" x14ac:dyDescent="0.2">
      <c r="A1123" s="275">
        <v>170509</v>
      </c>
      <c r="B1123" s="275" t="s">
        <v>19</v>
      </c>
      <c r="C1123" s="275" t="s">
        <v>9357</v>
      </c>
      <c r="D1123" s="268" t="s">
        <v>121</v>
      </c>
      <c r="E1123" s="270">
        <v>2700.76</v>
      </c>
    </row>
    <row r="1124" spans="1:5" ht="76.5" x14ac:dyDescent="0.2">
      <c r="A1124" s="275">
        <v>170510</v>
      </c>
      <c r="B1124" s="275" t="s">
        <v>19</v>
      </c>
      <c r="C1124" s="275" t="s">
        <v>9358</v>
      </c>
      <c r="D1124" s="268" t="s">
        <v>121</v>
      </c>
      <c r="E1124" s="270">
        <v>5183.26</v>
      </c>
    </row>
    <row r="1125" spans="1:5" ht="51" x14ac:dyDescent="0.2">
      <c r="A1125" s="275">
        <v>170511</v>
      </c>
      <c r="B1125" s="275" t="s">
        <v>19</v>
      </c>
      <c r="C1125" s="275" t="s">
        <v>9359</v>
      </c>
      <c r="D1125" s="268" t="s">
        <v>121</v>
      </c>
      <c r="E1125" s="270">
        <v>2473.9499999999998</v>
      </c>
    </row>
    <row r="1126" spans="1:5" ht="63.75" x14ac:dyDescent="0.2">
      <c r="A1126" s="275">
        <v>170512</v>
      </c>
      <c r="B1126" s="275" t="s">
        <v>19</v>
      </c>
      <c r="C1126" s="275" t="s">
        <v>9360</v>
      </c>
      <c r="D1126" s="268" t="s">
        <v>121</v>
      </c>
      <c r="E1126" s="269">
        <v>514.58000000000004</v>
      </c>
    </row>
    <row r="1127" spans="1:5" ht="63.75" x14ac:dyDescent="0.2">
      <c r="A1127" s="275">
        <v>170514</v>
      </c>
      <c r="B1127" s="275" t="s">
        <v>19</v>
      </c>
      <c r="C1127" s="275" t="s">
        <v>9361</v>
      </c>
      <c r="D1127" s="268" t="s">
        <v>121</v>
      </c>
      <c r="E1127" s="270">
        <v>1923.07</v>
      </c>
    </row>
    <row r="1128" spans="1:5" ht="63.75" x14ac:dyDescent="0.2">
      <c r="A1128" s="275">
        <v>170515</v>
      </c>
      <c r="B1128" s="275" t="s">
        <v>19</v>
      </c>
      <c r="C1128" s="275" t="s">
        <v>9362</v>
      </c>
      <c r="D1128" s="268" t="s">
        <v>121</v>
      </c>
      <c r="E1128" s="270">
        <v>1954.73</v>
      </c>
    </row>
    <row r="1129" spans="1:5" ht="63.75" x14ac:dyDescent="0.2">
      <c r="A1129" s="275">
        <v>170516</v>
      </c>
      <c r="B1129" s="275" t="s">
        <v>19</v>
      </c>
      <c r="C1129" s="275" t="s">
        <v>9363</v>
      </c>
      <c r="D1129" s="268" t="s">
        <v>121</v>
      </c>
      <c r="E1129" s="270">
        <v>3174.71</v>
      </c>
    </row>
    <row r="1130" spans="1:5" ht="38.25" x14ac:dyDescent="0.2">
      <c r="A1130" s="275">
        <v>170519</v>
      </c>
      <c r="B1130" s="275" t="s">
        <v>19</v>
      </c>
      <c r="C1130" s="275" t="s">
        <v>9364</v>
      </c>
      <c r="D1130" s="268" t="s">
        <v>121</v>
      </c>
      <c r="E1130" s="269">
        <v>336.5</v>
      </c>
    </row>
    <row r="1131" spans="1:5" ht="38.25" x14ac:dyDescent="0.2">
      <c r="A1131" s="275">
        <v>170524</v>
      </c>
      <c r="B1131" s="275" t="s">
        <v>19</v>
      </c>
      <c r="C1131" s="275" t="s">
        <v>9365</v>
      </c>
      <c r="D1131" s="268" t="s">
        <v>121</v>
      </c>
      <c r="E1131" s="269">
        <v>82.97</v>
      </c>
    </row>
    <row r="1132" spans="1:5" ht="38.25" x14ac:dyDescent="0.2">
      <c r="A1132" s="275">
        <v>170528</v>
      </c>
      <c r="B1132" s="275" t="s">
        <v>19</v>
      </c>
      <c r="C1132" s="275" t="s">
        <v>9366</v>
      </c>
      <c r="D1132" s="268" t="s">
        <v>121</v>
      </c>
      <c r="E1132" s="270">
        <v>3724.73</v>
      </c>
    </row>
    <row r="1133" spans="1:5" ht="63.75" x14ac:dyDescent="0.2">
      <c r="A1133" s="275">
        <v>170530</v>
      </c>
      <c r="B1133" s="275" t="s">
        <v>19</v>
      </c>
      <c r="C1133" s="275" t="s">
        <v>9367</v>
      </c>
      <c r="D1133" s="268" t="s">
        <v>121</v>
      </c>
      <c r="E1133" s="269">
        <v>388.33</v>
      </c>
    </row>
    <row r="1134" spans="1:5" ht="38.25" x14ac:dyDescent="0.2">
      <c r="A1134" s="275">
        <v>170533</v>
      </c>
      <c r="B1134" s="275" t="s">
        <v>19</v>
      </c>
      <c r="C1134" s="275" t="s">
        <v>9368</v>
      </c>
      <c r="D1134" s="268" t="s">
        <v>121</v>
      </c>
      <c r="E1134" s="270">
        <v>1758.46</v>
      </c>
    </row>
    <row r="1135" spans="1:5" ht="38.25" x14ac:dyDescent="0.2">
      <c r="A1135" s="275">
        <v>170534</v>
      </c>
      <c r="B1135" s="275" t="s">
        <v>19</v>
      </c>
      <c r="C1135" s="275" t="s">
        <v>9369</v>
      </c>
      <c r="D1135" s="268" t="s">
        <v>121</v>
      </c>
      <c r="E1135" s="270">
        <v>3188.76</v>
      </c>
    </row>
    <row r="1136" spans="1:5" ht="38.25" x14ac:dyDescent="0.2">
      <c r="A1136" s="275">
        <v>170535</v>
      </c>
      <c r="B1136" s="275" t="s">
        <v>19</v>
      </c>
      <c r="C1136" s="275" t="s">
        <v>9370</v>
      </c>
      <c r="D1136" s="268" t="s">
        <v>121</v>
      </c>
      <c r="E1136" s="270">
        <v>2012.27</v>
      </c>
    </row>
    <row r="1137" spans="1:5" ht="38.25" x14ac:dyDescent="0.2">
      <c r="A1137" s="275">
        <v>170536</v>
      </c>
      <c r="B1137" s="275" t="s">
        <v>19</v>
      </c>
      <c r="C1137" s="275" t="s">
        <v>9371</v>
      </c>
      <c r="D1137" s="268" t="s">
        <v>121</v>
      </c>
      <c r="E1137" s="270">
        <v>2831.65</v>
      </c>
    </row>
    <row r="1138" spans="1:5" ht="38.25" x14ac:dyDescent="0.2">
      <c r="A1138" s="275">
        <v>170537</v>
      </c>
      <c r="B1138" s="275" t="s">
        <v>19</v>
      </c>
      <c r="C1138" s="275" t="s">
        <v>9372</v>
      </c>
      <c r="D1138" s="268" t="s">
        <v>121</v>
      </c>
      <c r="E1138" s="269">
        <v>51.93</v>
      </c>
    </row>
    <row r="1139" spans="1:5" ht="25.5" x14ac:dyDescent="0.2">
      <c r="A1139" s="275">
        <v>170538</v>
      </c>
      <c r="B1139" s="275" t="s">
        <v>19</v>
      </c>
      <c r="C1139" s="275" t="s">
        <v>9373</v>
      </c>
      <c r="D1139" s="268" t="s">
        <v>121</v>
      </c>
      <c r="E1139" s="269">
        <v>31.86</v>
      </c>
    </row>
    <row r="1140" spans="1:5" ht="38.25" x14ac:dyDescent="0.2">
      <c r="A1140" s="275">
        <v>170539</v>
      </c>
      <c r="B1140" s="275" t="s">
        <v>19</v>
      </c>
      <c r="C1140" s="275" t="s">
        <v>9374</v>
      </c>
      <c r="D1140" s="268" t="s">
        <v>121</v>
      </c>
      <c r="E1140" s="269">
        <v>282.72000000000003</v>
      </c>
    </row>
    <row r="1141" spans="1:5" ht="38.25" x14ac:dyDescent="0.2">
      <c r="A1141" s="275">
        <v>170540</v>
      </c>
      <c r="B1141" s="275" t="s">
        <v>19</v>
      </c>
      <c r="C1141" s="275" t="s">
        <v>9375</v>
      </c>
      <c r="D1141" s="268" t="s">
        <v>121</v>
      </c>
      <c r="E1141" s="269">
        <v>796</v>
      </c>
    </row>
    <row r="1142" spans="1:5" ht="25.5" x14ac:dyDescent="0.2">
      <c r="A1142" s="275">
        <v>170541</v>
      </c>
      <c r="B1142" s="275" t="s">
        <v>19</v>
      </c>
      <c r="C1142" s="275" t="s">
        <v>9376</v>
      </c>
      <c r="D1142" s="268" t="s">
        <v>121</v>
      </c>
      <c r="E1142" s="269">
        <v>148.51</v>
      </c>
    </row>
    <row r="1143" spans="1:5" ht="76.5" x14ac:dyDescent="0.2">
      <c r="A1143" s="275">
        <v>170545</v>
      </c>
      <c r="B1143" s="275" t="s">
        <v>19</v>
      </c>
      <c r="C1143" s="275" t="s">
        <v>9377</v>
      </c>
      <c r="D1143" s="268" t="s">
        <v>50</v>
      </c>
      <c r="E1143" s="270">
        <v>1593.55</v>
      </c>
    </row>
    <row r="1144" spans="1:5" ht="76.5" x14ac:dyDescent="0.2">
      <c r="A1144" s="275">
        <v>170546</v>
      </c>
      <c r="B1144" s="275" t="s">
        <v>19</v>
      </c>
      <c r="C1144" s="275" t="s">
        <v>9378</v>
      </c>
      <c r="D1144" s="268" t="s">
        <v>121</v>
      </c>
      <c r="E1144" s="269">
        <v>483.39</v>
      </c>
    </row>
    <row r="1145" spans="1:5" ht="38.25" x14ac:dyDescent="0.2">
      <c r="A1145" s="275">
        <v>170547</v>
      </c>
      <c r="B1145" s="275" t="s">
        <v>19</v>
      </c>
      <c r="C1145" s="275" t="s">
        <v>9379</v>
      </c>
      <c r="D1145" s="268" t="s">
        <v>121</v>
      </c>
      <c r="E1145" s="269">
        <v>266.24</v>
      </c>
    </row>
    <row r="1146" spans="1:5" ht="38.25" x14ac:dyDescent="0.2">
      <c r="A1146" s="275">
        <v>170548</v>
      </c>
      <c r="B1146" s="275" t="s">
        <v>19</v>
      </c>
      <c r="C1146" s="275" t="s">
        <v>9380</v>
      </c>
      <c r="D1146" s="268" t="s">
        <v>121</v>
      </c>
      <c r="E1146" s="270">
        <v>1122.9100000000001</v>
      </c>
    </row>
    <row r="1147" spans="1:5" ht="38.25" x14ac:dyDescent="0.2">
      <c r="A1147" s="275">
        <v>170549</v>
      </c>
      <c r="B1147" s="275" t="s">
        <v>19</v>
      </c>
      <c r="C1147" s="275" t="s">
        <v>9381</v>
      </c>
      <c r="D1147" s="268" t="s">
        <v>121</v>
      </c>
      <c r="E1147" s="270">
        <v>2078.8200000000002</v>
      </c>
    </row>
    <row r="1148" spans="1:5" ht="38.25" x14ac:dyDescent="0.2">
      <c r="A1148" s="275">
        <v>170550</v>
      </c>
      <c r="B1148" s="275" t="s">
        <v>19</v>
      </c>
      <c r="C1148" s="275" t="s">
        <v>9382</v>
      </c>
      <c r="D1148" s="268" t="s">
        <v>121</v>
      </c>
      <c r="E1148" s="270">
        <v>1217.96</v>
      </c>
    </row>
    <row r="1149" spans="1:5" ht="63.75" x14ac:dyDescent="0.2">
      <c r="A1149" s="275">
        <v>170555</v>
      </c>
      <c r="B1149" s="275" t="s">
        <v>19</v>
      </c>
      <c r="C1149" s="275" t="s">
        <v>9383</v>
      </c>
      <c r="D1149" s="268" t="s">
        <v>121</v>
      </c>
      <c r="E1149" s="269">
        <v>343.05</v>
      </c>
    </row>
    <row r="1150" spans="1:5" ht="76.5" x14ac:dyDescent="0.2">
      <c r="A1150" s="275">
        <v>170557</v>
      </c>
      <c r="B1150" s="275" t="s">
        <v>19</v>
      </c>
      <c r="C1150" s="275" t="s">
        <v>9384</v>
      </c>
      <c r="D1150" s="268" t="s">
        <v>50</v>
      </c>
      <c r="E1150" s="270">
        <v>2042.13</v>
      </c>
    </row>
    <row r="1151" spans="1:5" ht="51" x14ac:dyDescent="0.2">
      <c r="A1151" s="275">
        <v>170561</v>
      </c>
      <c r="B1151" s="275" t="s">
        <v>19</v>
      </c>
      <c r="C1151" s="275" t="s">
        <v>9385</v>
      </c>
      <c r="D1151" s="268" t="s">
        <v>121</v>
      </c>
      <c r="E1151" s="270">
        <v>12280.13</v>
      </c>
    </row>
    <row r="1152" spans="1:5" ht="38.25" x14ac:dyDescent="0.2">
      <c r="A1152" s="275">
        <v>170562</v>
      </c>
      <c r="B1152" s="275" t="s">
        <v>19</v>
      </c>
      <c r="C1152" s="275" t="s">
        <v>9386</v>
      </c>
      <c r="D1152" s="268" t="s">
        <v>121</v>
      </c>
      <c r="E1152" s="270">
        <v>2838.83</v>
      </c>
    </row>
    <row r="1153" spans="1:5" ht="89.25" x14ac:dyDescent="0.2">
      <c r="A1153" s="275">
        <v>170563</v>
      </c>
      <c r="B1153" s="275" t="s">
        <v>19</v>
      </c>
      <c r="C1153" s="275" t="s">
        <v>9387</v>
      </c>
      <c r="D1153" s="268" t="s">
        <v>121</v>
      </c>
      <c r="E1153" s="270">
        <v>17457.830000000002</v>
      </c>
    </row>
    <row r="1154" spans="1:5" ht="15" x14ac:dyDescent="0.2">
      <c r="A1154" s="276">
        <v>1706</v>
      </c>
      <c r="B1154" s="275" t="s">
        <v>19</v>
      </c>
      <c r="C1154" s="276" t="s">
        <v>9388</v>
      </c>
      <c r="D1154" s="268"/>
      <c r="E1154" s="269"/>
    </row>
    <row r="1155" spans="1:5" ht="51" x14ac:dyDescent="0.2">
      <c r="A1155" s="275">
        <v>170601</v>
      </c>
      <c r="B1155" s="275" t="s">
        <v>19</v>
      </c>
      <c r="C1155" s="275" t="s">
        <v>9389</v>
      </c>
      <c r="D1155" s="268" t="s">
        <v>121</v>
      </c>
      <c r="E1155" s="269">
        <v>127.39</v>
      </c>
    </row>
    <row r="1156" spans="1:5" ht="51" x14ac:dyDescent="0.2">
      <c r="A1156" s="275">
        <v>170602</v>
      </c>
      <c r="B1156" s="275" t="s">
        <v>19</v>
      </c>
      <c r="C1156" s="275" t="s">
        <v>9390</v>
      </c>
      <c r="D1156" s="268" t="s">
        <v>121</v>
      </c>
      <c r="E1156" s="269">
        <v>149.16</v>
      </c>
    </row>
    <row r="1157" spans="1:5" ht="51" x14ac:dyDescent="0.2">
      <c r="A1157" s="275">
        <v>170603</v>
      </c>
      <c r="B1157" s="275" t="s">
        <v>19</v>
      </c>
      <c r="C1157" s="275" t="s">
        <v>9391</v>
      </c>
      <c r="D1157" s="268" t="s">
        <v>121</v>
      </c>
      <c r="E1157" s="269">
        <v>161.13</v>
      </c>
    </row>
    <row r="1158" spans="1:5" ht="51" x14ac:dyDescent="0.2">
      <c r="A1158" s="275">
        <v>170604</v>
      </c>
      <c r="B1158" s="275" t="s">
        <v>19</v>
      </c>
      <c r="C1158" s="275" t="s">
        <v>9392</v>
      </c>
      <c r="D1158" s="268" t="s">
        <v>121</v>
      </c>
      <c r="E1158" s="269">
        <v>174.86</v>
      </c>
    </row>
    <row r="1159" spans="1:5" ht="51" x14ac:dyDescent="0.2">
      <c r="A1159" s="275">
        <v>170607</v>
      </c>
      <c r="B1159" s="275" t="s">
        <v>19</v>
      </c>
      <c r="C1159" s="275" t="s">
        <v>9393</v>
      </c>
      <c r="D1159" s="268" t="s">
        <v>121</v>
      </c>
      <c r="E1159" s="269">
        <v>299.16000000000003</v>
      </c>
    </row>
    <row r="1160" spans="1:5" ht="89.25" x14ac:dyDescent="0.2">
      <c r="A1160" s="275">
        <v>170608</v>
      </c>
      <c r="B1160" s="275" t="s">
        <v>19</v>
      </c>
      <c r="C1160" s="275" t="s">
        <v>9394</v>
      </c>
      <c r="D1160" s="268" t="s">
        <v>121</v>
      </c>
      <c r="E1160" s="270">
        <v>1819.13</v>
      </c>
    </row>
    <row r="1161" spans="1:5" ht="51" x14ac:dyDescent="0.2">
      <c r="A1161" s="275">
        <v>170610</v>
      </c>
      <c r="B1161" s="275" t="s">
        <v>19</v>
      </c>
      <c r="C1161" s="275" t="s">
        <v>9395</v>
      </c>
      <c r="D1161" s="268" t="s">
        <v>121</v>
      </c>
      <c r="E1161" s="270">
        <v>1872.42</v>
      </c>
    </row>
    <row r="1162" spans="1:5" ht="76.5" x14ac:dyDescent="0.2">
      <c r="A1162" s="275">
        <v>170612</v>
      </c>
      <c r="B1162" s="275" t="s">
        <v>19</v>
      </c>
      <c r="C1162" s="275" t="s">
        <v>9396</v>
      </c>
      <c r="D1162" s="268" t="s">
        <v>121</v>
      </c>
      <c r="E1162" s="270">
        <v>1389.31</v>
      </c>
    </row>
    <row r="1163" spans="1:5" ht="63.75" x14ac:dyDescent="0.2">
      <c r="A1163" s="275">
        <v>170613</v>
      </c>
      <c r="B1163" s="275" t="s">
        <v>19</v>
      </c>
      <c r="C1163" s="275" t="s">
        <v>9397</v>
      </c>
      <c r="D1163" s="268" t="s">
        <v>121</v>
      </c>
      <c r="E1163" s="270">
        <v>2145.9499999999998</v>
      </c>
    </row>
    <row r="1164" spans="1:5" ht="76.5" x14ac:dyDescent="0.2">
      <c r="A1164" s="275">
        <v>170614</v>
      </c>
      <c r="B1164" s="275" t="s">
        <v>19</v>
      </c>
      <c r="C1164" s="275" t="s">
        <v>9398</v>
      </c>
      <c r="D1164" s="268" t="s">
        <v>121</v>
      </c>
      <c r="E1164" s="269">
        <v>310.72000000000003</v>
      </c>
    </row>
    <row r="1165" spans="1:5" ht="51" x14ac:dyDescent="0.2">
      <c r="A1165" s="275">
        <v>170615</v>
      </c>
      <c r="B1165" s="275" t="s">
        <v>19</v>
      </c>
      <c r="C1165" s="275" t="s">
        <v>9399</v>
      </c>
      <c r="D1165" s="268" t="s">
        <v>121</v>
      </c>
      <c r="E1165" s="269">
        <v>151.94999999999999</v>
      </c>
    </row>
    <row r="1166" spans="1:5" ht="15" x14ac:dyDescent="0.2">
      <c r="A1166" s="276">
        <v>18</v>
      </c>
      <c r="B1166" s="275" t="s">
        <v>19</v>
      </c>
      <c r="C1166" s="276" t="s">
        <v>190</v>
      </c>
      <c r="D1166" s="268"/>
      <c r="E1166" s="269"/>
    </row>
    <row r="1167" spans="1:5" ht="15" x14ac:dyDescent="0.2">
      <c r="A1167" s="276">
        <v>1801</v>
      </c>
      <c r="B1167" s="275" t="s">
        <v>19</v>
      </c>
      <c r="C1167" s="276" t="s">
        <v>177</v>
      </c>
      <c r="D1167" s="268"/>
      <c r="E1167" s="269"/>
    </row>
    <row r="1168" spans="1:5" ht="38.25" x14ac:dyDescent="0.2">
      <c r="A1168" s="275">
        <v>180107</v>
      </c>
      <c r="B1168" s="275" t="s">
        <v>19</v>
      </c>
      <c r="C1168" s="275" t="s">
        <v>9400</v>
      </c>
      <c r="D1168" s="268" t="s">
        <v>121</v>
      </c>
      <c r="E1168" s="269">
        <v>559.85</v>
      </c>
    </row>
    <row r="1169" spans="1:5" ht="25.5" x14ac:dyDescent="0.2">
      <c r="A1169" s="275">
        <v>180110</v>
      </c>
      <c r="B1169" s="275" t="s">
        <v>19</v>
      </c>
      <c r="C1169" s="275" t="s">
        <v>9401</v>
      </c>
      <c r="D1169" s="268" t="s">
        <v>121</v>
      </c>
      <c r="E1169" s="269">
        <v>102.63</v>
      </c>
    </row>
    <row r="1170" spans="1:5" ht="38.25" x14ac:dyDescent="0.2">
      <c r="A1170" s="275">
        <v>180115</v>
      </c>
      <c r="B1170" s="275" t="s">
        <v>19</v>
      </c>
      <c r="C1170" s="275" t="s">
        <v>9402</v>
      </c>
      <c r="D1170" s="268" t="s">
        <v>121</v>
      </c>
      <c r="E1170" s="269">
        <v>72.540000000000006</v>
      </c>
    </row>
    <row r="1171" spans="1:5" ht="15" x14ac:dyDescent="0.2">
      <c r="A1171" s="276">
        <v>1802</v>
      </c>
      <c r="B1171" s="275" t="s">
        <v>19</v>
      </c>
      <c r="C1171" s="276" t="s">
        <v>9403</v>
      </c>
      <c r="D1171" s="268"/>
      <c r="E1171" s="269"/>
    </row>
    <row r="1172" spans="1:5" ht="38.25" x14ac:dyDescent="0.2">
      <c r="A1172" s="275">
        <v>180201</v>
      </c>
      <c r="B1172" s="275" t="s">
        <v>19</v>
      </c>
      <c r="C1172" s="275" t="s">
        <v>9404</v>
      </c>
      <c r="D1172" s="268" t="s">
        <v>121</v>
      </c>
      <c r="E1172" s="269">
        <v>38.19</v>
      </c>
    </row>
    <row r="1173" spans="1:5" ht="38.25" x14ac:dyDescent="0.2">
      <c r="A1173" s="275">
        <v>180202</v>
      </c>
      <c r="B1173" s="275" t="s">
        <v>19</v>
      </c>
      <c r="C1173" s="275" t="s">
        <v>9405</v>
      </c>
      <c r="D1173" s="268" t="s">
        <v>121</v>
      </c>
      <c r="E1173" s="269">
        <v>44.31</v>
      </c>
    </row>
    <row r="1174" spans="1:5" ht="25.5" x14ac:dyDescent="0.2">
      <c r="A1174" s="275">
        <v>180204</v>
      </c>
      <c r="B1174" s="275" t="s">
        <v>19</v>
      </c>
      <c r="C1174" s="275" t="s">
        <v>9406</v>
      </c>
      <c r="D1174" s="268" t="s">
        <v>121</v>
      </c>
      <c r="E1174" s="269">
        <v>31.31</v>
      </c>
    </row>
    <row r="1175" spans="1:5" ht="25.5" x14ac:dyDescent="0.2">
      <c r="A1175" s="275">
        <v>180205</v>
      </c>
      <c r="B1175" s="275" t="s">
        <v>19</v>
      </c>
      <c r="C1175" s="275" t="s">
        <v>9407</v>
      </c>
      <c r="D1175" s="268" t="s">
        <v>121</v>
      </c>
      <c r="E1175" s="269">
        <v>53.23</v>
      </c>
    </row>
    <row r="1176" spans="1:5" ht="25.5" x14ac:dyDescent="0.2">
      <c r="A1176" s="275">
        <v>180206</v>
      </c>
      <c r="B1176" s="275" t="s">
        <v>19</v>
      </c>
      <c r="C1176" s="275" t="s">
        <v>9408</v>
      </c>
      <c r="D1176" s="268" t="s">
        <v>121</v>
      </c>
      <c r="E1176" s="269">
        <v>39.450000000000003</v>
      </c>
    </row>
    <row r="1177" spans="1:5" ht="51" x14ac:dyDescent="0.2">
      <c r="A1177" s="275">
        <v>180207</v>
      </c>
      <c r="B1177" s="275" t="s">
        <v>19</v>
      </c>
      <c r="C1177" s="275" t="s">
        <v>9409</v>
      </c>
      <c r="D1177" s="268" t="s">
        <v>121</v>
      </c>
      <c r="E1177" s="269">
        <v>60.11</v>
      </c>
    </row>
    <row r="1178" spans="1:5" ht="38.25" x14ac:dyDescent="0.2">
      <c r="A1178" s="275">
        <v>180208</v>
      </c>
      <c r="B1178" s="275" t="s">
        <v>19</v>
      </c>
      <c r="C1178" s="275" t="s">
        <v>9410</v>
      </c>
      <c r="D1178" s="268" t="s">
        <v>121</v>
      </c>
      <c r="E1178" s="269">
        <v>82.02</v>
      </c>
    </row>
    <row r="1179" spans="1:5" ht="25.5" x14ac:dyDescent="0.2">
      <c r="A1179" s="275">
        <v>180209</v>
      </c>
      <c r="B1179" s="275" t="s">
        <v>19</v>
      </c>
      <c r="C1179" s="275" t="s">
        <v>9411</v>
      </c>
      <c r="D1179" s="268" t="s">
        <v>121</v>
      </c>
      <c r="E1179" s="269">
        <v>34.08</v>
      </c>
    </row>
    <row r="1180" spans="1:5" ht="25.5" x14ac:dyDescent="0.2">
      <c r="A1180" s="275">
        <v>180210</v>
      </c>
      <c r="B1180" s="275" t="s">
        <v>19</v>
      </c>
      <c r="C1180" s="275" t="s">
        <v>9412</v>
      </c>
      <c r="D1180" s="268" t="s">
        <v>121</v>
      </c>
      <c r="E1180" s="269">
        <v>51.63</v>
      </c>
    </row>
    <row r="1181" spans="1:5" ht="38.25" x14ac:dyDescent="0.2">
      <c r="A1181" s="275">
        <v>180211</v>
      </c>
      <c r="B1181" s="275" t="s">
        <v>19</v>
      </c>
      <c r="C1181" s="275" t="s">
        <v>9413</v>
      </c>
      <c r="D1181" s="268" t="s">
        <v>121</v>
      </c>
      <c r="E1181" s="269">
        <v>131.88</v>
      </c>
    </row>
    <row r="1182" spans="1:5" ht="25.5" x14ac:dyDescent="0.2">
      <c r="A1182" s="275">
        <v>180212</v>
      </c>
      <c r="B1182" s="275" t="s">
        <v>19</v>
      </c>
      <c r="C1182" s="275" t="s">
        <v>9414</v>
      </c>
      <c r="D1182" s="268" t="s">
        <v>121</v>
      </c>
      <c r="E1182" s="269">
        <v>75.14</v>
      </c>
    </row>
    <row r="1183" spans="1:5" x14ac:dyDescent="0.2">
      <c r="A1183" s="275">
        <v>180217</v>
      </c>
      <c r="B1183" s="275" t="s">
        <v>19</v>
      </c>
      <c r="C1183" s="275" t="s">
        <v>9415</v>
      </c>
      <c r="D1183" s="268" t="s">
        <v>121</v>
      </c>
      <c r="E1183" s="269">
        <v>7</v>
      </c>
    </row>
    <row r="1184" spans="1:5" x14ac:dyDescent="0.2">
      <c r="A1184" s="275">
        <v>180218</v>
      </c>
      <c r="B1184" s="275" t="s">
        <v>19</v>
      </c>
      <c r="C1184" s="275" t="s">
        <v>9416</v>
      </c>
      <c r="D1184" s="268" t="s">
        <v>121</v>
      </c>
      <c r="E1184" s="269">
        <v>17.510000000000002</v>
      </c>
    </row>
    <row r="1185" spans="1:5" x14ac:dyDescent="0.2">
      <c r="A1185" s="275">
        <v>180220</v>
      </c>
      <c r="B1185" s="275" t="s">
        <v>19</v>
      </c>
      <c r="C1185" s="275" t="s">
        <v>9417</v>
      </c>
      <c r="D1185" s="268" t="s">
        <v>121</v>
      </c>
      <c r="E1185" s="269">
        <v>51.28</v>
      </c>
    </row>
    <row r="1186" spans="1:5" ht="15" x14ac:dyDescent="0.2">
      <c r="A1186" s="276">
        <v>1803</v>
      </c>
      <c r="B1186" s="275" t="s">
        <v>19</v>
      </c>
      <c r="C1186" s="276" t="s">
        <v>9418</v>
      </c>
      <c r="D1186" s="268"/>
      <c r="E1186" s="269"/>
    </row>
    <row r="1187" spans="1:5" ht="25.5" x14ac:dyDescent="0.2">
      <c r="A1187" s="275">
        <v>180301</v>
      </c>
      <c r="B1187" s="275" t="s">
        <v>19</v>
      </c>
      <c r="C1187" s="275" t="s">
        <v>9419</v>
      </c>
      <c r="D1187" s="268" t="s">
        <v>121</v>
      </c>
      <c r="E1187" s="270">
        <v>4522.62</v>
      </c>
    </row>
    <row r="1188" spans="1:5" x14ac:dyDescent="0.2">
      <c r="A1188" s="275">
        <v>180302</v>
      </c>
      <c r="B1188" s="275" t="s">
        <v>19</v>
      </c>
      <c r="C1188" s="275" t="s">
        <v>9420</v>
      </c>
      <c r="D1188" s="268" t="s">
        <v>121</v>
      </c>
      <c r="E1188" s="270">
        <v>1090.6300000000001</v>
      </c>
    </row>
    <row r="1189" spans="1:5" x14ac:dyDescent="0.2">
      <c r="A1189" s="275">
        <v>180303</v>
      </c>
      <c r="B1189" s="275" t="s">
        <v>19</v>
      </c>
      <c r="C1189" s="275" t="s">
        <v>9421</v>
      </c>
      <c r="D1189" s="268" t="s">
        <v>121</v>
      </c>
      <c r="E1189" s="270">
        <v>1426.07</v>
      </c>
    </row>
    <row r="1190" spans="1:5" x14ac:dyDescent="0.2">
      <c r="A1190" s="275">
        <v>180304</v>
      </c>
      <c r="B1190" s="275" t="s">
        <v>19</v>
      </c>
      <c r="C1190" s="275" t="s">
        <v>9422</v>
      </c>
      <c r="D1190" s="268" t="s">
        <v>121</v>
      </c>
      <c r="E1190" s="270">
        <v>2061.79</v>
      </c>
    </row>
    <row r="1191" spans="1:5" ht="25.5" x14ac:dyDescent="0.2">
      <c r="A1191" s="275">
        <v>180305</v>
      </c>
      <c r="B1191" s="275" t="s">
        <v>19</v>
      </c>
      <c r="C1191" s="275" t="s">
        <v>9423</v>
      </c>
      <c r="D1191" s="268" t="s">
        <v>121</v>
      </c>
      <c r="E1191" s="270">
        <v>1509.51</v>
      </c>
    </row>
    <row r="1192" spans="1:5" ht="15" x14ac:dyDescent="0.2">
      <c r="A1192" s="276">
        <v>1804</v>
      </c>
      <c r="B1192" s="275" t="s">
        <v>19</v>
      </c>
      <c r="C1192" s="276" t="s">
        <v>2380</v>
      </c>
      <c r="D1192" s="268"/>
      <c r="E1192" s="269"/>
    </row>
    <row r="1193" spans="1:5" ht="89.25" x14ac:dyDescent="0.2">
      <c r="A1193" s="275">
        <v>180405</v>
      </c>
      <c r="B1193" s="275" t="s">
        <v>19</v>
      </c>
      <c r="C1193" s="275" t="s">
        <v>9424</v>
      </c>
      <c r="D1193" s="268" t="s">
        <v>121</v>
      </c>
      <c r="E1193" s="270">
        <v>4382.8900000000003</v>
      </c>
    </row>
    <row r="1194" spans="1:5" ht="15" x14ac:dyDescent="0.2">
      <c r="A1194" s="276">
        <v>1806</v>
      </c>
      <c r="B1194" s="275" t="s">
        <v>19</v>
      </c>
      <c r="C1194" s="276" t="s">
        <v>246</v>
      </c>
      <c r="D1194" s="268"/>
      <c r="E1194" s="269"/>
    </row>
    <row r="1195" spans="1:5" ht="76.5" x14ac:dyDescent="0.2">
      <c r="A1195" s="275">
        <v>180602</v>
      </c>
      <c r="B1195" s="275" t="s">
        <v>19</v>
      </c>
      <c r="C1195" s="275" t="s">
        <v>9425</v>
      </c>
      <c r="D1195" s="268" t="s">
        <v>121</v>
      </c>
      <c r="E1195" s="270">
        <v>2618.13</v>
      </c>
    </row>
    <row r="1196" spans="1:5" ht="76.5" x14ac:dyDescent="0.2">
      <c r="A1196" s="275">
        <v>180603</v>
      </c>
      <c r="B1196" s="275" t="s">
        <v>19</v>
      </c>
      <c r="C1196" s="275" t="s">
        <v>9426</v>
      </c>
      <c r="D1196" s="268" t="s">
        <v>121</v>
      </c>
      <c r="E1196" s="270">
        <v>2961.31</v>
      </c>
    </row>
    <row r="1197" spans="1:5" ht="76.5" x14ac:dyDescent="0.2">
      <c r="A1197" s="275">
        <v>180604</v>
      </c>
      <c r="B1197" s="275" t="s">
        <v>19</v>
      </c>
      <c r="C1197" s="275" t="s">
        <v>9427</v>
      </c>
      <c r="D1197" s="268" t="s">
        <v>121</v>
      </c>
      <c r="E1197" s="270">
        <v>4245.3999999999996</v>
      </c>
    </row>
    <row r="1198" spans="1:5" ht="76.5" x14ac:dyDescent="0.2">
      <c r="A1198" s="275">
        <v>180605</v>
      </c>
      <c r="B1198" s="275" t="s">
        <v>19</v>
      </c>
      <c r="C1198" s="275" t="s">
        <v>9428</v>
      </c>
      <c r="D1198" s="268" t="s">
        <v>121</v>
      </c>
      <c r="E1198" s="270">
        <v>6964.4</v>
      </c>
    </row>
    <row r="1199" spans="1:5" ht="76.5" x14ac:dyDescent="0.2">
      <c r="A1199" s="275">
        <v>180606</v>
      </c>
      <c r="B1199" s="275" t="s">
        <v>19</v>
      </c>
      <c r="C1199" s="275" t="s">
        <v>9429</v>
      </c>
      <c r="D1199" s="268" t="s">
        <v>121</v>
      </c>
      <c r="E1199" s="270">
        <v>7124.33</v>
      </c>
    </row>
    <row r="1200" spans="1:5" ht="89.25" x14ac:dyDescent="0.2">
      <c r="A1200" s="275">
        <v>180607</v>
      </c>
      <c r="B1200" s="275" t="s">
        <v>19</v>
      </c>
      <c r="C1200" s="275" t="s">
        <v>9430</v>
      </c>
      <c r="D1200" s="268" t="s">
        <v>121</v>
      </c>
      <c r="E1200" s="270">
        <v>9645.39</v>
      </c>
    </row>
    <row r="1201" spans="1:5" ht="89.25" x14ac:dyDescent="0.2">
      <c r="A1201" s="275">
        <v>180608</v>
      </c>
      <c r="B1201" s="275" t="s">
        <v>19</v>
      </c>
      <c r="C1201" s="275" t="s">
        <v>9431</v>
      </c>
      <c r="D1201" s="268" t="s">
        <v>121</v>
      </c>
      <c r="E1201" s="270">
        <v>12080.25</v>
      </c>
    </row>
    <row r="1202" spans="1:5" ht="89.25" x14ac:dyDescent="0.2">
      <c r="A1202" s="275">
        <v>180609</v>
      </c>
      <c r="B1202" s="275" t="s">
        <v>19</v>
      </c>
      <c r="C1202" s="275" t="s">
        <v>9432</v>
      </c>
      <c r="D1202" s="268" t="s">
        <v>121</v>
      </c>
      <c r="E1202" s="270">
        <v>14310.06</v>
      </c>
    </row>
    <row r="1203" spans="1:5" ht="15" x14ac:dyDescent="0.2">
      <c r="A1203" s="276">
        <v>1807</v>
      </c>
      <c r="B1203" s="275" t="s">
        <v>19</v>
      </c>
      <c r="C1203" s="276" t="s">
        <v>9433</v>
      </c>
      <c r="D1203" s="268"/>
      <c r="E1203" s="269"/>
    </row>
    <row r="1204" spans="1:5" ht="63.75" x14ac:dyDescent="0.2">
      <c r="A1204" s="275">
        <v>180702</v>
      </c>
      <c r="B1204" s="275" t="s">
        <v>19</v>
      </c>
      <c r="C1204" s="275" t="s">
        <v>9434</v>
      </c>
      <c r="D1204" s="268" t="s">
        <v>121</v>
      </c>
      <c r="E1204" s="269">
        <v>314.63</v>
      </c>
    </row>
    <row r="1205" spans="1:5" ht="15" x14ac:dyDescent="0.2">
      <c r="A1205" s="276">
        <v>1808</v>
      </c>
      <c r="B1205" s="275" t="s">
        <v>19</v>
      </c>
      <c r="C1205" s="276" t="s">
        <v>9352</v>
      </c>
      <c r="D1205" s="268"/>
      <c r="E1205" s="269"/>
    </row>
    <row r="1206" spans="1:5" ht="25.5" x14ac:dyDescent="0.2">
      <c r="A1206" s="275">
        <v>180803</v>
      </c>
      <c r="B1206" s="275" t="s">
        <v>19</v>
      </c>
      <c r="C1206" s="275" t="s">
        <v>9435</v>
      </c>
      <c r="D1206" s="268" t="s">
        <v>121</v>
      </c>
      <c r="E1206" s="269">
        <v>165.14</v>
      </c>
    </row>
    <row r="1207" spans="1:5" x14ac:dyDescent="0.2">
      <c r="A1207" s="275">
        <v>180804</v>
      </c>
      <c r="B1207" s="275" t="s">
        <v>19</v>
      </c>
      <c r="C1207" s="275" t="s">
        <v>9436</v>
      </c>
      <c r="D1207" s="268" t="s">
        <v>121</v>
      </c>
      <c r="E1207" s="269">
        <v>835.8</v>
      </c>
    </row>
    <row r="1208" spans="1:5" ht="25.5" x14ac:dyDescent="0.2">
      <c r="A1208" s="275">
        <v>180809</v>
      </c>
      <c r="B1208" s="275" t="s">
        <v>19</v>
      </c>
      <c r="C1208" s="275" t="s">
        <v>9437</v>
      </c>
      <c r="D1208" s="268" t="s">
        <v>121</v>
      </c>
      <c r="E1208" s="269">
        <v>109.15</v>
      </c>
    </row>
    <row r="1209" spans="1:5" ht="15" x14ac:dyDescent="0.2">
      <c r="A1209" s="276">
        <v>1810</v>
      </c>
      <c r="B1209" s="275" t="s">
        <v>19</v>
      </c>
      <c r="C1209" s="276" t="s">
        <v>9438</v>
      </c>
      <c r="D1209" s="268"/>
      <c r="E1209" s="269"/>
    </row>
    <row r="1210" spans="1:5" ht="89.25" x14ac:dyDescent="0.2">
      <c r="A1210" s="275">
        <v>181001</v>
      </c>
      <c r="B1210" s="275" t="s">
        <v>19</v>
      </c>
      <c r="C1210" s="275" t="s">
        <v>9439</v>
      </c>
      <c r="D1210" s="268" t="s">
        <v>121</v>
      </c>
      <c r="E1210" s="269">
        <v>130.82</v>
      </c>
    </row>
    <row r="1211" spans="1:5" ht="89.25" x14ac:dyDescent="0.2">
      <c r="A1211" s="275">
        <v>181002</v>
      </c>
      <c r="B1211" s="275" t="s">
        <v>19</v>
      </c>
      <c r="C1211" s="275" t="s">
        <v>9440</v>
      </c>
      <c r="D1211" s="268" t="s">
        <v>121</v>
      </c>
      <c r="E1211" s="269">
        <v>182.61</v>
      </c>
    </row>
    <row r="1212" spans="1:5" ht="76.5" x14ac:dyDescent="0.2">
      <c r="A1212" s="275">
        <v>181003</v>
      </c>
      <c r="B1212" s="275" t="s">
        <v>19</v>
      </c>
      <c r="C1212" s="275" t="s">
        <v>9441</v>
      </c>
      <c r="D1212" s="268" t="s">
        <v>121</v>
      </c>
      <c r="E1212" s="269">
        <v>129.77000000000001</v>
      </c>
    </row>
    <row r="1213" spans="1:5" ht="89.25" x14ac:dyDescent="0.2">
      <c r="A1213" s="275">
        <v>181004</v>
      </c>
      <c r="B1213" s="275" t="s">
        <v>19</v>
      </c>
      <c r="C1213" s="275" t="s">
        <v>9442</v>
      </c>
      <c r="D1213" s="268" t="s">
        <v>121</v>
      </c>
      <c r="E1213" s="269">
        <v>173.58</v>
      </c>
    </row>
    <row r="1214" spans="1:5" ht="76.5" x14ac:dyDescent="0.2">
      <c r="A1214" s="275">
        <v>181005</v>
      </c>
      <c r="B1214" s="275" t="s">
        <v>19</v>
      </c>
      <c r="C1214" s="275" t="s">
        <v>9443</v>
      </c>
      <c r="D1214" s="268" t="s">
        <v>121</v>
      </c>
      <c r="E1214" s="269">
        <v>237.35</v>
      </c>
    </row>
    <row r="1215" spans="1:5" ht="76.5" x14ac:dyDescent="0.2">
      <c r="A1215" s="275">
        <v>181007</v>
      </c>
      <c r="B1215" s="275" t="s">
        <v>19</v>
      </c>
      <c r="C1215" s="275" t="s">
        <v>9444</v>
      </c>
      <c r="D1215" s="268" t="s">
        <v>121</v>
      </c>
      <c r="E1215" s="269">
        <v>238.71</v>
      </c>
    </row>
    <row r="1216" spans="1:5" ht="15" x14ac:dyDescent="0.2">
      <c r="A1216" s="276">
        <v>19</v>
      </c>
      <c r="B1216" s="275" t="s">
        <v>19</v>
      </c>
      <c r="C1216" s="276" t="s">
        <v>154</v>
      </c>
      <c r="D1216" s="268"/>
      <c r="E1216" s="269"/>
    </row>
    <row r="1217" spans="1:5" ht="15" x14ac:dyDescent="0.2">
      <c r="A1217" s="276">
        <v>1901</v>
      </c>
      <c r="B1217" s="275" t="s">
        <v>19</v>
      </c>
      <c r="C1217" s="276" t="s">
        <v>9445</v>
      </c>
      <c r="D1217" s="268"/>
      <c r="E1217" s="269"/>
    </row>
    <row r="1218" spans="1:5" ht="76.5" x14ac:dyDescent="0.2">
      <c r="A1218" s="275">
        <v>190101</v>
      </c>
      <c r="B1218" s="275" t="s">
        <v>19</v>
      </c>
      <c r="C1218" s="275" t="s">
        <v>9446</v>
      </c>
      <c r="D1218" s="268" t="s">
        <v>54</v>
      </c>
      <c r="E1218" s="269">
        <v>19.59</v>
      </c>
    </row>
    <row r="1219" spans="1:5" ht="51" x14ac:dyDescent="0.2">
      <c r="A1219" s="275">
        <v>190102</v>
      </c>
      <c r="B1219" s="275" t="s">
        <v>19</v>
      </c>
      <c r="C1219" s="275" t="s">
        <v>9447</v>
      </c>
      <c r="D1219" s="268" t="s">
        <v>54</v>
      </c>
      <c r="E1219" s="269">
        <v>23.79</v>
      </c>
    </row>
    <row r="1220" spans="1:5" ht="89.25" x14ac:dyDescent="0.2">
      <c r="A1220" s="275">
        <v>190103</v>
      </c>
      <c r="B1220" s="275" t="s">
        <v>19</v>
      </c>
      <c r="C1220" s="275" t="s">
        <v>9448</v>
      </c>
      <c r="D1220" s="268" t="s">
        <v>54</v>
      </c>
      <c r="E1220" s="269">
        <v>23.83</v>
      </c>
    </row>
    <row r="1221" spans="1:5" ht="76.5" x14ac:dyDescent="0.2">
      <c r="A1221" s="275">
        <v>190104</v>
      </c>
      <c r="B1221" s="275" t="s">
        <v>19</v>
      </c>
      <c r="C1221" s="275" t="s">
        <v>9449</v>
      </c>
      <c r="D1221" s="268" t="s">
        <v>54</v>
      </c>
      <c r="E1221" s="269">
        <v>28.77</v>
      </c>
    </row>
    <row r="1222" spans="1:5" ht="89.25" x14ac:dyDescent="0.2">
      <c r="A1222" s="275">
        <v>190105</v>
      </c>
      <c r="B1222" s="275" t="s">
        <v>19</v>
      </c>
      <c r="C1222" s="275" t="s">
        <v>9450</v>
      </c>
      <c r="D1222" s="268" t="s">
        <v>54</v>
      </c>
      <c r="E1222" s="269">
        <v>33.619999999999997</v>
      </c>
    </row>
    <row r="1223" spans="1:5" ht="76.5" x14ac:dyDescent="0.2">
      <c r="A1223" s="275">
        <v>190106</v>
      </c>
      <c r="B1223" s="275" t="s">
        <v>19</v>
      </c>
      <c r="C1223" s="275" t="s">
        <v>9451</v>
      </c>
      <c r="D1223" s="268" t="s">
        <v>54</v>
      </c>
      <c r="E1223" s="269">
        <v>29.44</v>
      </c>
    </row>
    <row r="1224" spans="1:5" ht="25.5" x14ac:dyDescent="0.2">
      <c r="A1224" s="275">
        <v>190107</v>
      </c>
      <c r="B1224" s="275" t="s">
        <v>19</v>
      </c>
      <c r="C1224" s="275" t="s">
        <v>9452</v>
      </c>
      <c r="D1224" s="268" t="s">
        <v>54</v>
      </c>
      <c r="E1224" s="269">
        <v>4.5199999999999996</v>
      </c>
    </row>
    <row r="1225" spans="1:5" ht="25.5" x14ac:dyDescent="0.2">
      <c r="A1225" s="275">
        <v>190108</v>
      </c>
      <c r="B1225" s="275" t="s">
        <v>19</v>
      </c>
      <c r="C1225" s="275" t="s">
        <v>9453</v>
      </c>
      <c r="D1225" s="268" t="s">
        <v>54</v>
      </c>
      <c r="E1225" s="269">
        <v>12.28</v>
      </c>
    </row>
    <row r="1226" spans="1:5" ht="51" x14ac:dyDescent="0.2">
      <c r="A1226" s="275">
        <v>190109</v>
      </c>
      <c r="B1226" s="275" t="s">
        <v>19</v>
      </c>
      <c r="C1226" s="275" t="s">
        <v>9454</v>
      </c>
      <c r="D1226" s="268" t="s">
        <v>121</v>
      </c>
      <c r="E1226" s="269">
        <v>113.68</v>
      </c>
    </row>
    <row r="1227" spans="1:5" ht="51" x14ac:dyDescent="0.2">
      <c r="A1227" s="275">
        <v>190114</v>
      </c>
      <c r="B1227" s="275" t="s">
        <v>19</v>
      </c>
      <c r="C1227" s="275" t="s">
        <v>9455</v>
      </c>
      <c r="D1227" s="268" t="s">
        <v>54</v>
      </c>
      <c r="E1227" s="269">
        <v>2.98</v>
      </c>
    </row>
    <row r="1228" spans="1:5" ht="76.5" x14ac:dyDescent="0.2">
      <c r="A1228" s="275">
        <v>190115</v>
      </c>
      <c r="B1228" s="275" t="s">
        <v>19</v>
      </c>
      <c r="C1228" s="275" t="s">
        <v>9456</v>
      </c>
      <c r="D1228" s="268" t="s">
        <v>54</v>
      </c>
      <c r="E1228" s="269">
        <v>23.45</v>
      </c>
    </row>
    <row r="1229" spans="1:5" ht="76.5" x14ac:dyDescent="0.2">
      <c r="A1229" s="275">
        <v>190116</v>
      </c>
      <c r="B1229" s="275" t="s">
        <v>19</v>
      </c>
      <c r="C1229" s="275" t="s">
        <v>9457</v>
      </c>
      <c r="D1229" s="268" t="s">
        <v>54</v>
      </c>
      <c r="E1229" s="269">
        <v>26.85</v>
      </c>
    </row>
    <row r="1230" spans="1:5" ht="89.25" x14ac:dyDescent="0.2">
      <c r="A1230" s="275">
        <v>190117</v>
      </c>
      <c r="B1230" s="275" t="s">
        <v>19</v>
      </c>
      <c r="C1230" s="275" t="s">
        <v>9458</v>
      </c>
      <c r="D1230" s="268" t="s">
        <v>54</v>
      </c>
      <c r="E1230" s="269">
        <v>23.72</v>
      </c>
    </row>
    <row r="1231" spans="1:5" ht="51" x14ac:dyDescent="0.2">
      <c r="A1231" s="275">
        <v>190121</v>
      </c>
      <c r="B1231" s="275" t="s">
        <v>19</v>
      </c>
      <c r="C1231" s="275" t="s">
        <v>9459</v>
      </c>
      <c r="D1231" s="268" t="s">
        <v>54</v>
      </c>
      <c r="E1231" s="269">
        <v>3.18</v>
      </c>
    </row>
    <row r="1232" spans="1:5" ht="30" x14ac:dyDescent="0.2">
      <c r="A1232" s="276">
        <v>1902</v>
      </c>
      <c r="B1232" s="275" t="s">
        <v>19</v>
      </c>
      <c r="C1232" s="276" t="s">
        <v>9460</v>
      </c>
      <c r="D1232" s="268"/>
      <c r="E1232" s="269"/>
    </row>
    <row r="1233" spans="1:5" ht="76.5" x14ac:dyDescent="0.2">
      <c r="A1233" s="275">
        <v>190201</v>
      </c>
      <c r="B1233" s="275" t="s">
        <v>19</v>
      </c>
      <c r="C1233" s="275" t="s">
        <v>9461</v>
      </c>
      <c r="D1233" s="268" t="s">
        <v>54</v>
      </c>
      <c r="E1233" s="269">
        <v>15.25</v>
      </c>
    </row>
    <row r="1234" spans="1:5" ht="63.75" x14ac:dyDescent="0.2">
      <c r="A1234" s="275">
        <v>190202</v>
      </c>
      <c r="B1234" s="275" t="s">
        <v>19</v>
      </c>
      <c r="C1234" s="275" t="s">
        <v>9462</v>
      </c>
      <c r="D1234" s="268" t="s">
        <v>54</v>
      </c>
      <c r="E1234" s="269">
        <v>18.059999999999999</v>
      </c>
    </row>
    <row r="1235" spans="1:5" ht="89.25" x14ac:dyDescent="0.2">
      <c r="A1235" s="275">
        <v>190203</v>
      </c>
      <c r="B1235" s="275" t="s">
        <v>19</v>
      </c>
      <c r="C1235" s="275" t="s">
        <v>9463</v>
      </c>
      <c r="D1235" s="268" t="s">
        <v>54</v>
      </c>
      <c r="E1235" s="269">
        <v>27.63</v>
      </c>
    </row>
    <row r="1236" spans="1:5" ht="89.25" x14ac:dyDescent="0.2">
      <c r="A1236" s="275">
        <v>190204</v>
      </c>
      <c r="B1236" s="275" t="s">
        <v>19</v>
      </c>
      <c r="C1236" s="275" t="s">
        <v>9464</v>
      </c>
      <c r="D1236" s="268" t="s">
        <v>54</v>
      </c>
      <c r="E1236" s="269">
        <v>35.92</v>
      </c>
    </row>
    <row r="1237" spans="1:5" ht="25.5" x14ac:dyDescent="0.2">
      <c r="A1237" s="275">
        <v>190205</v>
      </c>
      <c r="B1237" s="275" t="s">
        <v>19</v>
      </c>
      <c r="C1237" s="275" t="s">
        <v>9465</v>
      </c>
      <c r="D1237" s="268" t="s">
        <v>54</v>
      </c>
      <c r="E1237" s="269">
        <v>12.32</v>
      </c>
    </row>
    <row r="1238" spans="1:5" ht="89.25" x14ac:dyDescent="0.2">
      <c r="A1238" s="275">
        <v>190211</v>
      </c>
      <c r="B1238" s="275" t="s">
        <v>19</v>
      </c>
      <c r="C1238" s="275" t="s">
        <v>9466</v>
      </c>
      <c r="D1238" s="268" t="s">
        <v>54</v>
      </c>
      <c r="E1238" s="269">
        <v>23.45</v>
      </c>
    </row>
    <row r="1239" spans="1:5" ht="15" x14ac:dyDescent="0.2">
      <c r="A1239" s="276">
        <v>1903</v>
      </c>
      <c r="B1239" s="275" t="s">
        <v>19</v>
      </c>
      <c r="C1239" s="276" t="s">
        <v>156</v>
      </c>
      <c r="D1239" s="268"/>
      <c r="E1239" s="269"/>
    </row>
    <row r="1240" spans="1:5" ht="89.25" x14ac:dyDescent="0.2">
      <c r="A1240" s="275">
        <v>190301</v>
      </c>
      <c r="B1240" s="275" t="s">
        <v>19</v>
      </c>
      <c r="C1240" s="275" t="s">
        <v>9467</v>
      </c>
      <c r="D1240" s="268" t="s">
        <v>54</v>
      </c>
      <c r="E1240" s="269">
        <v>48.49</v>
      </c>
    </row>
    <row r="1241" spans="1:5" ht="89.25" x14ac:dyDescent="0.2">
      <c r="A1241" s="275">
        <v>190302</v>
      </c>
      <c r="B1241" s="275" t="s">
        <v>19</v>
      </c>
      <c r="C1241" s="275" t="s">
        <v>9468</v>
      </c>
      <c r="D1241" s="268" t="s">
        <v>54</v>
      </c>
      <c r="E1241" s="269">
        <v>43.16</v>
      </c>
    </row>
    <row r="1242" spans="1:5" ht="63.75" x14ac:dyDescent="0.2">
      <c r="A1242" s="275">
        <v>190303</v>
      </c>
      <c r="B1242" s="275" t="s">
        <v>19</v>
      </c>
      <c r="C1242" s="275" t="s">
        <v>9469</v>
      </c>
      <c r="D1242" s="268" t="s">
        <v>54</v>
      </c>
      <c r="E1242" s="269">
        <v>28.86</v>
      </c>
    </row>
    <row r="1243" spans="1:5" ht="63.75" x14ac:dyDescent="0.2">
      <c r="A1243" s="275">
        <v>190306</v>
      </c>
      <c r="B1243" s="275" t="s">
        <v>19</v>
      </c>
      <c r="C1243" s="275" t="s">
        <v>9470</v>
      </c>
      <c r="D1243" s="268" t="s">
        <v>54</v>
      </c>
      <c r="E1243" s="269">
        <v>28.3</v>
      </c>
    </row>
    <row r="1244" spans="1:5" ht="51" x14ac:dyDescent="0.2">
      <c r="A1244" s="275">
        <v>190307</v>
      </c>
      <c r="B1244" s="275" t="s">
        <v>19</v>
      </c>
      <c r="C1244" s="275" t="s">
        <v>9471</v>
      </c>
      <c r="D1244" s="268" t="s">
        <v>54</v>
      </c>
      <c r="E1244" s="269">
        <v>25.44</v>
      </c>
    </row>
    <row r="1245" spans="1:5" ht="15" x14ac:dyDescent="0.2">
      <c r="A1245" s="276">
        <v>1904</v>
      </c>
      <c r="B1245" s="275" t="s">
        <v>19</v>
      </c>
      <c r="C1245" s="276" t="s">
        <v>164</v>
      </c>
      <c r="D1245" s="268"/>
      <c r="E1245" s="269"/>
    </row>
    <row r="1246" spans="1:5" ht="63.75" x14ac:dyDescent="0.2">
      <c r="A1246" s="275">
        <v>190417</v>
      </c>
      <c r="B1246" s="275" t="s">
        <v>19</v>
      </c>
      <c r="C1246" s="275" t="s">
        <v>9472</v>
      </c>
      <c r="D1246" s="268" t="s">
        <v>54</v>
      </c>
      <c r="E1246" s="269">
        <v>50.58</v>
      </c>
    </row>
    <row r="1247" spans="1:5" ht="38.25" x14ac:dyDescent="0.2">
      <c r="A1247" s="275">
        <v>190418</v>
      </c>
      <c r="B1247" s="275" t="s">
        <v>19</v>
      </c>
      <c r="C1247" s="275" t="s">
        <v>9473</v>
      </c>
      <c r="D1247" s="268" t="s">
        <v>54</v>
      </c>
      <c r="E1247" s="269">
        <v>43.82</v>
      </c>
    </row>
    <row r="1248" spans="1:5" ht="15" x14ac:dyDescent="0.2">
      <c r="A1248" s="276">
        <v>1905</v>
      </c>
      <c r="B1248" s="275" t="s">
        <v>19</v>
      </c>
      <c r="C1248" s="276" t="s">
        <v>9474</v>
      </c>
      <c r="D1248" s="268"/>
      <c r="E1248" s="269"/>
    </row>
    <row r="1249" spans="1:5" ht="76.5" x14ac:dyDescent="0.2">
      <c r="A1249" s="275">
        <v>190501</v>
      </c>
      <c r="B1249" s="275" t="s">
        <v>19</v>
      </c>
      <c r="C1249" s="275" t="s">
        <v>9475</v>
      </c>
      <c r="D1249" s="268" t="s">
        <v>121</v>
      </c>
      <c r="E1249" s="269">
        <v>6.06</v>
      </c>
    </row>
    <row r="1250" spans="1:5" ht="15" x14ac:dyDescent="0.2">
      <c r="A1250" s="276">
        <v>1906</v>
      </c>
      <c r="B1250" s="275" t="s">
        <v>19</v>
      </c>
      <c r="C1250" s="276" t="s">
        <v>167</v>
      </c>
      <c r="D1250" s="268"/>
      <c r="E1250" s="269"/>
    </row>
    <row r="1251" spans="1:5" ht="63.75" x14ac:dyDescent="0.2">
      <c r="A1251" s="275">
        <v>190601</v>
      </c>
      <c r="B1251" s="275" t="s">
        <v>19</v>
      </c>
      <c r="C1251" s="275" t="s">
        <v>9476</v>
      </c>
      <c r="D1251" s="268" t="s">
        <v>50</v>
      </c>
      <c r="E1251" s="269">
        <v>10.46</v>
      </c>
    </row>
    <row r="1252" spans="1:5" ht="63.75" x14ac:dyDescent="0.2">
      <c r="A1252" s="275">
        <v>190602</v>
      </c>
      <c r="B1252" s="275" t="s">
        <v>19</v>
      </c>
      <c r="C1252" s="275" t="s">
        <v>9477</v>
      </c>
      <c r="D1252" s="268" t="s">
        <v>54</v>
      </c>
      <c r="E1252" s="269">
        <v>19.68</v>
      </c>
    </row>
    <row r="1253" spans="1:5" ht="38.25" x14ac:dyDescent="0.2">
      <c r="A1253" s="275">
        <v>190603</v>
      </c>
      <c r="B1253" s="275" t="s">
        <v>19</v>
      </c>
      <c r="C1253" s="275" t="s">
        <v>9478</v>
      </c>
      <c r="D1253" s="268" t="s">
        <v>54</v>
      </c>
      <c r="E1253" s="269">
        <v>23.77</v>
      </c>
    </row>
    <row r="1254" spans="1:5" ht="63.75" x14ac:dyDescent="0.2">
      <c r="A1254" s="275">
        <v>190604</v>
      </c>
      <c r="B1254" s="275" t="s">
        <v>19</v>
      </c>
      <c r="C1254" s="275" t="s">
        <v>9479</v>
      </c>
      <c r="D1254" s="268" t="s">
        <v>50</v>
      </c>
      <c r="E1254" s="269">
        <v>11.52</v>
      </c>
    </row>
    <row r="1255" spans="1:5" ht="63.75" x14ac:dyDescent="0.2">
      <c r="A1255" s="275">
        <v>190605</v>
      </c>
      <c r="B1255" s="275" t="s">
        <v>19</v>
      </c>
      <c r="C1255" s="275" t="s">
        <v>9480</v>
      </c>
      <c r="D1255" s="268" t="s">
        <v>54</v>
      </c>
      <c r="E1255" s="269">
        <v>75.150000000000006</v>
      </c>
    </row>
    <row r="1256" spans="1:5" ht="30" x14ac:dyDescent="0.2">
      <c r="A1256" s="276">
        <v>20</v>
      </c>
      <c r="B1256" s="275" t="s">
        <v>19</v>
      </c>
      <c r="C1256" s="276" t="s">
        <v>9481</v>
      </c>
      <c r="D1256" s="268"/>
      <c r="E1256" s="269"/>
    </row>
    <row r="1257" spans="1:5" ht="15" x14ac:dyDescent="0.2">
      <c r="A1257" s="276">
        <v>2001</v>
      </c>
      <c r="B1257" s="275" t="s">
        <v>19</v>
      </c>
      <c r="C1257" s="276" t="s">
        <v>9482</v>
      </c>
      <c r="D1257" s="268"/>
      <c r="E1257" s="269"/>
    </row>
    <row r="1258" spans="1:5" ht="63.75" x14ac:dyDescent="0.2">
      <c r="A1258" s="275">
        <v>200101</v>
      </c>
      <c r="B1258" s="275" t="s">
        <v>19</v>
      </c>
      <c r="C1258" s="275" t="s">
        <v>9483</v>
      </c>
      <c r="D1258" s="268" t="s">
        <v>54</v>
      </c>
      <c r="E1258" s="269">
        <v>224.03</v>
      </c>
    </row>
    <row r="1259" spans="1:5" ht="38.25" x14ac:dyDescent="0.2">
      <c r="A1259" s="275">
        <v>200104</v>
      </c>
      <c r="B1259" s="275" t="s">
        <v>19</v>
      </c>
      <c r="C1259" s="275" t="s">
        <v>9484</v>
      </c>
      <c r="D1259" s="268" t="s">
        <v>50</v>
      </c>
      <c r="E1259" s="269">
        <v>242.23</v>
      </c>
    </row>
    <row r="1260" spans="1:5" ht="63.75" x14ac:dyDescent="0.2">
      <c r="A1260" s="275">
        <v>200105</v>
      </c>
      <c r="B1260" s="275" t="s">
        <v>19</v>
      </c>
      <c r="C1260" s="275" t="s">
        <v>9485</v>
      </c>
      <c r="D1260" s="268" t="s">
        <v>50</v>
      </c>
      <c r="E1260" s="269">
        <v>239.15</v>
      </c>
    </row>
    <row r="1261" spans="1:5" ht="51" x14ac:dyDescent="0.2">
      <c r="A1261" s="275">
        <v>200107</v>
      </c>
      <c r="B1261" s="275" t="s">
        <v>19</v>
      </c>
      <c r="C1261" s="275" t="s">
        <v>9486</v>
      </c>
      <c r="D1261" s="268" t="s">
        <v>50</v>
      </c>
      <c r="E1261" s="269">
        <v>130.29</v>
      </c>
    </row>
    <row r="1262" spans="1:5" ht="38.25" x14ac:dyDescent="0.2">
      <c r="A1262" s="275">
        <v>200108</v>
      </c>
      <c r="B1262" s="275" t="s">
        <v>19</v>
      </c>
      <c r="C1262" s="275" t="s">
        <v>9487</v>
      </c>
      <c r="D1262" s="268" t="s">
        <v>8271</v>
      </c>
      <c r="E1262" s="270">
        <v>1165.2</v>
      </c>
    </row>
    <row r="1263" spans="1:5" ht="89.25" x14ac:dyDescent="0.2">
      <c r="A1263" s="275">
        <v>200120</v>
      </c>
      <c r="B1263" s="275" t="s">
        <v>19</v>
      </c>
      <c r="C1263" s="275" t="s">
        <v>9488</v>
      </c>
      <c r="D1263" s="268" t="s">
        <v>50</v>
      </c>
      <c r="E1263" s="269">
        <v>249.72</v>
      </c>
    </row>
    <row r="1264" spans="1:5" ht="76.5" x14ac:dyDescent="0.2">
      <c r="A1264" s="275">
        <v>200124</v>
      </c>
      <c r="B1264" s="275" t="s">
        <v>19</v>
      </c>
      <c r="C1264" s="275" t="s">
        <v>9489</v>
      </c>
      <c r="D1264" s="268" t="s">
        <v>50</v>
      </c>
      <c r="E1264" s="270">
        <v>1006.37</v>
      </c>
    </row>
    <row r="1265" spans="1:5" ht="76.5" x14ac:dyDescent="0.2">
      <c r="A1265" s="275">
        <v>200128</v>
      </c>
      <c r="B1265" s="275" t="s">
        <v>19</v>
      </c>
      <c r="C1265" s="275" t="s">
        <v>9490</v>
      </c>
      <c r="D1265" s="268" t="s">
        <v>54</v>
      </c>
      <c r="E1265" s="269">
        <v>266.18</v>
      </c>
    </row>
    <row r="1266" spans="1:5" ht="51" x14ac:dyDescent="0.2">
      <c r="A1266" s="275">
        <v>200129</v>
      </c>
      <c r="B1266" s="275" t="s">
        <v>19</v>
      </c>
      <c r="C1266" s="275" t="s">
        <v>9491</v>
      </c>
      <c r="D1266" s="268" t="s">
        <v>50</v>
      </c>
      <c r="E1266" s="269">
        <v>131.41</v>
      </c>
    </row>
    <row r="1267" spans="1:5" ht="51" x14ac:dyDescent="0.2">
      <c r="A1267" s="275">
        <v>200130</v>
      </c>
      <c r="B1267" s="275" t="s">
        <v>19</v>
      </c>
      <c r="C1267" s="275" t="s">
        <v>9492</v>
      </c>
      <c r="D1267" s="268" t="s">
        <v>50</v>
      </c>
      <c r="E1267" s="269">
        <v>995.77</v>
      </c>
    </row>
    <row r="1268" spans="1:5" ht="51" x14ac:dyDescent="0.2">
      <c r="A1268" s="275">
        <v>200131</v>
      </c>
      <c r="B1268" s="275" t="s">
        <v>19</v>
      </c>
      <c r="C1268" s="275" t="s">
        <v>9493</v>
      </c>
      <c r="D1268" s="268" t="s">
        <v>50</v>
      </c>
      <c r="E1268" s="270">
        <v>1787.59</v>
      </c>
    </row>
    <row r="1269" spans="1:5" ht="76.5" x14ac:dyDescent="0.2">
      <c r="A1269" s="275">
        <v>200132</v>
      </c>
      <c r="B1269" s="275" t="s">
        <v>19</v>
      </c>
      <c r="C1269" s="275" t="s">
        <v>9494</v>
      </c>
      <c r="D1269" s="268" t="s">
        <v>121</v>
      </c>
      <c r="E1269" s="270">
        <v>7248.24</v>
      </c>
    </row>
    <row r="1270" spans="1:5" ht="76.5" x14ac:dyDescent="0.2">
      <c r="A1270" s="275">
        <v>200133</v>
      </c>
      <c r="B1270" s="275" t="s">
        <v>19</v>
      </c>
      <c r="C1270" s="275" t="s">
        <v>9495</v>
      </c>
      <c r="D1270" s="268" t="s">
        <v>121</v>
      </c>
      <c r="E1270" s="270">
        <v>2322.39</v>
      </c>
    </row>
    <row r="1271" spans="1:5" ht="89.25" x14ac:dyDescent="0.2">
      <c r="A1271" s="275">
        <v>200141</v>
      </c>
      <c r="B1271" s="275" t="s">
        <v>19</v>
      </c>
      <c r="C1271" s="275" t="s">
        <v>9496</v>
      </c>
      <c r="D1271" s="268" t="s">
        <v>50</v>
      </c>
      <c r="E1271" s="269">
        <v>413.8</v>
      </c>
    </row>
    <row r="1272" spans="1:5" ht="15" x14ac:dyDescent="0.2">
      <c r="A1272" s="276">
        <v>2002</v>
      </c>
      <c r="B1272" s="275" t="s">
        <v>19</v>
      </c>
      <c r="C1272" s="276" t="s">
        <v>382</v>
      </c>
      <c r="D1272" s="268"/>
      <c r="E1272" s="269"/>
    </row>
    <row r="1273" spans="1:5" ht="51" x14ac:dyDescent="0.2">
      <c r="A1273" s="275">
        <v>200202</v>
      </c>
      <c r="B1273" s="275" t="s">
        <v>19</v>
      </c>
      <c r="C1273" s="275" t="s">
        <v>9497</v>
      </c>
      <c r="D1273" s="268" t="s">
        <v>50</v>
      </c>
      <c r="E1273" s="269">
        <v>74.05</v>
      </c>
    </row>
    <row r="1274" spans="1:5" ht="89.25" x14ac:dyDescent="0.2">
      <c r="A1274" s="275">
        <v>200206</v>
      </c>
      <c r="B1274" s="275" t="s">
        <v>19</v>
      </c>
      <c r="C1274" s="275" t="s">
        <v>9498</v>
      </c>
      <c r="D1274" s="268" t="s">
        <v>54</v>
      </c>
      <c r="E1274" s="269">
        <v>112.62</v>
      </c>
    </row>
    <row r="1275" spans="1:5" ht="63.75" x14ac:dyDescent="0.2">
      <c r="A1275" s="275">
        <v>200209</v>
      </c>
      <c r="B1275" s="275" t="s">
        <v>19</v>
      </c>
      <c r="C1275" s="275" t="s">
        <v>9499</v>
      </c>
      <c r="D1275" s="268" t="s">
        <v>54</v>
      </c>
      <c r="E1275" s="269">
        <v>162.69</v>
      </c>
    </row>
    <row r="1276" spans="1:5" ht="89.25" x14ac:dyDescent="0.2">
      <c r="A1276" s="275">
        <v>200214</v>
      </c>
      <c r="B1276" s="275" t="s">
        <v>19</v>
      </c>
      <c r="C1276" s="275" t="s">
        <v>9500</v>
      </c>
      <c r="D1276" s="268" t="s">
        <v>54</v>
      </c>
      <c r="E1276" s="269">
        <v>144.16</v>
      </c>
    </row>
    <row r="1277" spans="1:5" ht="89.25" x14ac:dyDescent="0.2">
      <c r="A1277" s="275">
        <v>200223</v>
      </c>
      <c r="B1277" s="275" t="s">
        <v>19</v>
      </c>
      <c r="C1277" s="275" t="s">
        <v>9501</v>
      </c>
      <c r="D1277" s="268" t="s">
        <v>8271</v>
      </c>
      <c r="E1277" s="269">
        <v>288.7</v>
      </c>
    </row>
    <row r="1278" spans="1:5" ht="63.75" x14ac:dyDescent="0.2">
      <c r="A1278" s="275">
        <v>200229</v>
      </c>
      <c r="B1278" s="275" t="s">
        <v>19</v>
      </c>
      <c r="C1278" s="275" t="s">
        <v>9502</v>
      </c>
      <c r="D1278" s="268" t="s">
        <v>50</v>
      </c>
      <c r="E1278" s="269">
        <v>90.9</v>
      </c>
    </row>
    <row r="1279" spans="1:5" ht="102" x14ac:dyDescent="0.2">
      <c r="A1279" s="275">
        <v>200237</v>
      </c>
      <c r="B1279" s="275" t="s">
        <v>19</v>
      </c>
      <c r="C1279" s="275" t="s">
        <v>9503</v>
      </c>
      <c r="D1279" s="268" t="s">
        <v>54</v>
      </c>
      <c r="E1279" s="269">
        <v>93.09</v>
      </c>
    </row>
    <row r="1280" spans="1:5" ht="76.5" x14ac:dyDescent="0.2">
      <c r="A1280" s="275">
        <v>200243</v>
      </c>
      <c r="B1280" s="275" t="s">
        <v>19</v>
      </c>
      <c r="C1280" s="275" t="s">
        <v>9504</v>
      </c>
      <c r="D1280" s="268" t="s">
        <v>50</v>
      </c>
      <c r="E1280" s="269">
        <v>288.14999999999998</v>
      </c>
    </row>
    <row r="1281" spans="1:5" ht="63.75" x14ac:dyDescent="0.2">
      <c r="A1281" s="275">
        <v>200253</v>
      </c>
      <c r="B1281" s="275" t="s">
        <v>19</v>
      </c>
      <c r="C1281" s="275" t="s">
        <v>9505</v>
      </c>
      <c r="D1281" s="268" t="s">
        <v>54</v>
      </c>
      <c r="E1281" s="269">
        <v>99.07</v>
      </c>
    </row>
    <row r="1282" spans="1:5" ht="63.75" x14ac:dyDescent="0.2">
      <c r="A1282" s="275">
        <v>200254</v>
      </c>
      <c r="B1282" s="275" t="s">
        <v>19</v>
      </c>
      <c r="C1282" s="275" t="s">
        <v>9506</v>
      </c>
      <c r="D1282" s="268" t="s">
        <v>54</v>
      </c>
      <c r="E1282" s="269">
        <v>96.55</v>
      </c>
    </row>
    <row r="1283" spans="1:5" ht="15" x14ac:dyDescent="0.2">
      <c r="A1283" s="276">
        <v>2003</v>
      </c>
      <c r="B1283" s="275" t="s">
        <v>19</v>
      </c>
      <c r="C1283" s="276" t="s">
        <v>2360</v>
      </c>
      <c r="D1283" s="268"/>
      <c r="E1283" s="269"/>
    </row>
    <row r="1284" spans="1:5" ht="38.25" x14ac:dyDescent="0.2">
      <c r="A1284" s="275">
        <v>200303</v>
      </c>
      <c r="B1284" s="275" t="s">
        <v>19</v>
      </c>
      <c r="C1284" s="275" t="s">
        <v>9507</v>
      </c>
      <c r="D1284" s="268" t="s">
        <v>54</v>
      </c>
      <c r="E1284" s="269">
        <v>14.08</v>
      </c>
    </row>
    <row r="1285" spans="1:5" ht="25.5" x14ac:dyDescent="0.2">
      <c r="A1285" s="275">
        <v>200305</v>
      </c>
      <c r="B1285" s="275" t="s">
        <v>19</v>
      </c>
      <c r="C1285" s="275" t="s">
        <v>9508</v>
      </c>
      <c r="D1285" s="268" t="s">
        <v>8271</v>
      </c>
      <c r="E1285" s="269">
        <v>233.07</v>
      </c>
    </row>
    <row r="1286" spans="1:5" ht="25.5" x14ac:dyDescent="0.2">
      <c r="A1286" s="275">
        <v>200306</v>
      </c>
      <c r="B1286" s="275" t="s">
        <v>19</v>
      </c>
      <c r="C1286" s="275" t="s">
        <v>9509</v>
      </c>
      <c r="D1286" s="268" t="s">
        <v>8271</v>
      </c>
      <c r="E1286" s="269">
        <v>231.69</v>
      </c>
    </row>
    <row r="1287" spans="1:5" ht="25.5" x14ac:dyDescent="0.2">
      <c r="A1287" s="275">
        <v>200307</v>
      </c>
      <c r="B1287" s="275" t="s">
        <v>19</v>
      </c>
      <c r="C1287" s="275" t="s">
        <v>9510</v>
      </c>
      <c r="D1287" s="268" t="s">
        <v>8271</v>
      </c>
      <c r="E1287" s="269">
        <v>272.97000000000003</v>
      </c>
    </row>
    <row r="1288" spans="1:5" ht="25.5" x14ac:dyDescent="0.2">
      <c r="A1288" s="275">
        <v>200323</v>
      </c>
      <c r="B1288" s="275" t="s">
        <v>19</v>
      </c>
      <c r="C1288" s="275" t="s">
        <v>9511</v>
      </c>
      <c r="D1288" s="268" t="s">
        <v>8271</v>
      </c>
      <c r="E1288" s="269">
        <v>183.35</v>
      </c>
    </row>
    <row r="1289" spans="1:5" ht="38.25" x14ac:dyDescent="0.2">
      <c r="A1289" s="275">
        <v>200326</v>
      </c>
      <c r="B1289" s="275" t="s">
        <v>19</v>
      </c>
      <c r="C1289" s="275" t="s">
        <v>9512</v>
      </c>
      <c r="D1289" s="268" t="s">
        <v>54</v>
      </c>
      <c r="E1289" s="269">
        <v>31.97</v>
      </c>
    </row>
    <row r="1290" spans="1:5" ht="30" x14ac:dyDescent="0.2">
      <c r="A1290" s="276">
        <v>2004</v>
      </c>
      <c r="B1290" s="275" t="s">
        <v>19</v>
      </c>
      <c r="C1290" s="276" t="s">
        <v>9513</v>
      </c>
      <c r="D1290" s="268"/>
      <c r="E1290" s="269"/>
    </row>
    <row r="1291" spans="1:5" x14ac:dyDescent="0.2">
      <c r="A1291" s="275">
        <v>200401</v>
      </c>
      <c r="B1291" s="275" t="s">
        <v>19</v>
      </c>
      <c r="C1291" s="275" t="s">
        <v>9514</v>
      </c>
      <c r="D1291" s="268" t="s">
        <v>54</v>
      </c>
      <c r="E1291" s="269">
        <v>9.89</v>
      </c>
    </row>
    <row r="1292" spans="1:5" ht="25.5" x14ac:dyDescent="0.2">
      <c r="A1292" s="275">
        <v>200402</v>
      </c>
      <c r="B1292" s="275" t="s">
        <v>19</v>
      </c>
      <c r="C1292" s="275" t="s">
        <v>9515</v>
      </c>
      <c r="D1292" s="268" t="s">
        <v>54</v>
      </c>
      <c r="E1292" s="269">
        <v>1.37</v>
      </c>
    </row>
    <row r="1293" spans="1:5" ht="38.25" x14ac:dyDescent="0.2">
      <c r="A1293" s="275">
        <v>200404</v>
      </c>
      <c r="B1293" s="275" t="s">
        <v>19</v>
      </c>
      <c r="C1293" s="275" t="s">
        <v>9516</v>
      </c>
      <c r="D1293" s="268" t="s">
        <v>54</v>
      </c>
      <c r="E1293" s="269">
        <v>5.42</v>
      </c>
    </row>
    <row r="1294" spans="1:5" ht="15" x14ac:dyDescent="0.2">
      <c r="A1294" s="276">
        <v>2005</v>
      </c>
      <c r="B1294" s="275" t="s">
        <v>19</v>
      </c>
      <c r="C1294" s="276" t="s">
        <v>9517</v>
      </c>
      <c r="D1294" s="268"/>
      <c r="E1294" s="269"/>
    </row>
    <row r="1295" spans="1:5" ht="51" x14ac:dyDescent="0.2">
      <c r="A1295" s="275">
        <v>200511</v>
      </c>
      <c r="B1295" s="275" t="s">
        <v>19</v>
      </c>
      <c r="C1295" s="275" t="s">
        <v>9518</v>
      </c>
      <c r="D1295" s="268" t="s">
        <v>121</v>
      </c>
      <c r="E1295" s="269">
        <v>161.72999999999999</v>
      </c>
    </row>
    <row r="1296" spans="1:5" ht="63.75" x14ac:dyDescent="0.2">
      <c r="A1296" s="275">
        <v>200512</v>
      </c>
      <c r="B1296" s="275" t="s">
        <v>19</v>
      </c>
      <c r="C1296" s="275" t="s">
        <v>9519</v>
      </c>
      <c r="D1296" s="268" t="s">
        <v>121</v>
      </c>
      <c r="E1296" s="269">
        <v>480.51</v>
      </c>
    </row>
    <row r="1297" spans="1:5" ht="63.75" x14ac:dyDescent="0.2">
      <c r="A1297" s="275">
        <v>200513</v>
      </c>
      <c r="B1297" s="275" t="s">
        <v>19</v>
      </c>
      <c r="C1297" s="275" t="s">
        <v>9520</v>
      </c>
      <c r="D1297" s="268" t="s">
        <v>121</v>
      </c>
      <c r="E1297" s="270">
        <v>1606.08</v>
      </c>
    </row>
    <row r="1298" spans="1:5" ht="38.25" x14ac:dyDescent="0.2">
      <c r="A1298" s="275">
        <v>200562</v>
      </c>
      <c r="B1298" s="275" t="s">
        <v>19</v>
      </c>
      <c r="C1298" s="275" t="s">
        <v>9521</v>
      </c>
      <c r="D1298" s="268" t="s">
        <v>121</v>
      </c>
      <c r="E1298" s="269">
        <v>448.84</v>
      </c>
    </row>
    <row r="1299" spans="1:5" ht="51" x14ac:dyDescent="0.2">
      <c r="A1299" s="275">
        <v>200563</v>
      </c>
      <c r="B1299" s="275" t="s">
        <v>19</v>
      </c>
      <c r="C1299" s="275" t="s">
        <v>9522</v>
      </c>
      <c r="D1299" s="268" t="s">
        <v>50</v>
      </c>
      <c r="E1299" s="269">
        <v>174.48</v>
      </c>
    </row>
    <row r="1300" spans="1:5" ht="38.25" x14ac:dyDescent="0.2">
      <c r="A1300" s="275">
        <v>200572</v>
      </c>
      <c r="B1300" s="275" t="s">
        <v>19</v>
      </c>
      <c r="C1300" s="275" t="s">
        <v>9523</v>
      </c>
      <c r="D1300" s="268" t="s">
        <v>121</v>
      </c>
      <c r="E1300" s="270">
        <v>3206.43</v>
      </c>
    </row>
    <row r="1301" spans="1:5" ht="38.25" x14ac:dyDescent="0.2">
      <c r="A1301" s="275">
        <v>200573</v>
      </c>
      <c r="B1301" s="275" t="s">
        <v>19</v>
      </c>
      <c r="C1301" s="275" t="s">
        <v>9524</v>
      </c>
      <c r="D1301" s="268" t="s">
        <v>50</v>
      </c>
      <c r="E1301" s="269">
        <v>229.71</v>
      </c>
    </row>
    <row r="1302" spans="1:5" ht="51" x14ac:dyDescent="0.2">
      <c r="A1302" s="275">
        <v>200576</v>
      </c>
      <c r="B1302" s="275" t="s">
        <v>19</v>
      </c>
      <c r="C1302" s="275" t="s">
        <v>9525</v>
      </c>
      <c r="D1302" s="268" t="s">
        <v>121</v>
      </c>
      <c r="E1302" s="269">
        <v>674.41</v>
      </c>
    </row>
    <row r="1303" spans="1:5" ht="51" x14ac:dyDescent="0.2">
      <c r="A1303" s="275">
        <v>200581</v>
      </c>
      <c r="B1303" s="275" t="s">
        <v>19</v>
      </c>
      <c r="C1303" s="275" t="s">
        <v>9526</v>
      </c>
      <c r="D1303" s="268" t="s">
        <v>121</v>
      </c>
      <c r="E1303" s="269">
        <v>238.93</v>
      </c>
    </row>
    <row r="1304" spans="1:5" ht="51" x14ac:dyDescent="0.2">
      <c r="A1304" s="275">
        <v>200582</v>
      </c>
      <c r="B1304" s="275" t="s">
        <v>19</v>
      </c>
      <c r="C1304" s="275" t="s">
        <v>9527</v>
      </c>
      <c r="D1304" s="268" t="s">
        <v>121</v>
      </c>
      <c r="E1304" s="269">
        <v>355.65</v>
      </c>
    </row>
    <row r="1305" spans="1:5" ht="30" x14ac:dyDescent="0.2">
      <c r="A1305" s="276">
        <v>2007</v>
      </c>
      <c r="B1305" s="275" t="s">
        <v>19</v>
      </c>
      <c r="C1305" s="276" t="s">
        <v>9528</v>
      </c>
      <c r="D1305" s="268"/>
      <c r="E1305" s="269"/>
    </row>
    <row r="1306" spans="1:5" ht="76.5" x14ac:dyDescent="0.2">
      <c r="A1306" s="275">
        <v>200702</v>
      </c>
      <c r="B1306" s="275" t="s">
        <v>19</v>
      </c>
      <c r="C1306" s="275" t="s">
        <v>9529</v>
      </c>
      <c r="D1306" s="268" t="s">
        <v>54</v>
      </c>
      <c r="E1306" s="269">
        <v>147.01</v>
      </c>
    </row>
    <row r="1307" spans="1:5" ht="51" x14ac:dyDescent="0.2">
      <c r="A1307" s="275">
        <v>200703</v>
      </c>
      <c r="B1307" s="275" t="s">
        <v>19</v>
      </c>
      <c r="C1307" s="275" t="s">
        <v>9530</v>
      </c>
      <c r="D1307" s="268" t="s">
        <v>50</v>
      </c>
      <c r="E1307" s="269">
        <v>10.46</v>
      </c>
    </row>
    <row r="1308" spans="1:5" ht="51" x14ac:dyDescent="0.2">
      <c r="A1308" s="275">
        <v>200704</v>
      </c>
      <c r="B1308" s="275" t="s">
        <v>19</v>
      </c>
      <c r="C1308" s="275" t="s">
        <v>9531</v>
      </c>
      <c r="D1308" s="268" t="s">
        <v>54</v>
      </c>
      <c r="E1308" s="269">
        <v>41.8</v>
      </c>
    </row>
    <row r="1309" spans="1:5" ht="25.5" x14ac:dyDescent="0.2">
      <c r="A1309" s="275">
        <v>200705</v>
      </c>
      <c r="B1309" s="275" t="s">
        <v>19</v>
      </c>
      <c r="C1309" s="275" t="s">
        <v>9532</v>
      </c>
      <c r="D1309" s="268" t="s">
        <v>121</v>
      </c>
      <c r="E1309" s="269">
        <v>227.6</v>
      </c>
    </row>
    <row r="1310" spans="1:5" ht="38.25" x14ac:dyDescent="0.2">
      <c r="A1310" s="275">
        <v>200706</v>
      </c>
      <c r="B1310" s="275" t="s">
        <v>19</v>
      </c>
      <c r="C1310" s="275" t="s">
        <v>9533</v>
      </c>
      <c r="D1310" s="268" t="s">
        <v>121</v>
      </c>
      <c r="E1310" s="270">
        <v>3764.27</v>
      </c>
    </row>
    <row r="1311" spans="1:5" ht="38.25" x14ac:dyDescent="0.2">
      <c r="A1311" s="275">
        <v>200707</v>
      </c>
      <c r="B1311" s="275" t="s">
        <v>19</v>
      </c>
      <c r="C1311" s="275" t="s">
        <v>9534</v>
      </c>
      <c r="D1311" s="268" t="s">
        <v>121</v>
      </c>
      <c r="E1311" s="270">
        <v>2071.0300000000002</v>
      </c>
    </row>
    <row r="1312" spans="1:5" ht="63.75" x14ac:dyDescent="0.2">
      <c r="A1312" s="275">
        <v>200708</v>
      </c>
      <c r="B1312" s="275" t="s">
        <v>19</v>
      </c>
      <c r="C1312" s="275" t="s">
        <v>9535</v>
      </c>
      <c r="D1312" s="268" t="s">
        <v>121</v>
      </c>
      <c r="E1312" s="270">
        <v>1664.55</v>
      </c>
    </row>
    <row r="1313" spans="1:5" ht="25.5" x14ac:dyDescent="0.2">
      <c r="A1313" s="275">
        <v>200709</v>
      </c>
      <c r="B1313" s="275" t="s">
        <v>19</v>
      </c>
      <c r="C1313" s="275" t="s">
        <v>9536</v>
      </c>
      <c r="D1313" s="268" t="s">
        <v>121</v>
      </c>
      <c r="E1313" s="270">
        <v>1015.9</v>
      </c>
    </row>
    <row r="1314" spans="1:5" ht="63.75" x14ac:dyDescent="0.2">
      <c r="A1314" s="275">
        <v>200711</v>
      </c>
      <c r="B1314" s="275" t="s">
        <v>19</v>
      </c>
      <c r="C1314" s="275" t="s">
        <v>9537</v>
      </c>
      <c r="D1314" s="268" t="s">
        <v>54</v>
      </c>
      <c r="E1314" s="269">
        <v>279.27</v>
      </c>
    </row>
    <row r="1315" spans="1:5" x14ac:dyDescent="0.2">
      <c r="A1315" s="275">
        <v>200713</v>
      </c>
      <c r="B1315" s="275" t="s">
        <v>19</v>
      </c>
      <c r="C1315" s="275" t="s">
        <v>9538</v>
      </c>
      <c r="D1315" s="268" t="s">
        <v>121</v>
      </c>
      <c r="E1315" s="269">
        <v>219.01</v>
      </c>
    </row>
    <row r="1316" spans="1:5" ht="38.25" x14ac:dyDescent="0.2">
      <c r="A1316" s="275">
        <v>200714</v>
      </c>
      <c r="B1316" s="275" t="s">
        <v>19</v>
      </c>
      <c r="C1316" s="275" t="s">
        <v>9539</v>
      </c>
      <c r="D1316" s="268" t="s">
        <v>54</v>
      </c>
      <c r="E1316" s="269">
        <v>19.170000000000002</v>
      </c>
    </row>
    <row r="1317" spans="1:5" ht="63.75" x14ac:dyDescent="0.2">
      <c r="A1317" s="275">
        <v>200715</v>
      </c>
      <c r="B1317" s="275" t="s">
        <v>19</v>
      </c>
      <c r="C1317" s="275" t="s">
        <v>9540</v>
      </c>
      <c r="D1317" s="268" t="s">
        <v>54</v>
      </c>
      <c r="E1317" s="269">
        <v>195.99</v>
      </c>
    </row>
    <row r="1318" spans="1:5" ht="63.75" x14ac:dyDescent="0.2">
      <c r="A1318" s="275">
        <v>200716</v>
      </c>
      <c r="B1318" s="275" t="s">
        <v>19</v>
      </c>
      <c r="C1318" s="275" t="s">
        <v>9541</v>
      </c>
      <c r="D1318" s="268" t="s">
        <v>54</v>
      </c>
      <c r="E1318" s="269">
        <v>161.43</v>
      </c>
    </row>
    <row r="1319" spans="1:5" ht="25.5" x14ac:dyDescent="0.2">
      <c r="A1319" s="275">
        <v>200717</v>
      </c>
      <c r="B1319" s="275" t="s">
        <v>19</v>
      </c>
      <c r="C1319" s="275" t="s">
        <v>9542</v>
      </c>
      <c r="D1319" s="268" t="s">
        <v>50</v>
      </c>
      <c r="E1319" s="269">
        <v>6.1</v>
      </c>
    </row>
    <row r="1320" spans="1:5" ht="76.5" x14ac:dyDescent="0.2">
      <c r="A1320" s="275">
        <v>200720</v>
      </c>
      <c r="B1320" s="275" t="s">
        <v>19</v>
      </c>
      <c r="C1320" s="275" t="s">
        <v>9543</v>
      </c>
      <c r="D1320" s="268" t="s">
        <v>54</v>
      </c>
      <c r="E1320" s="269">
        <v>58.39</v>
      </c>
    </row>
    <row r="1321" spans="1:5" ht="25.5" x14ac:dyDescent="0.2">
      <c r="A1321" s="275">
        <v>200721</v>
      </c>
      <c r="B1321" s="275" t="s">
        <v>19</v>
      </c>
      <c r="C1321" s="275" t="s">
        <v>9544</v>
      </c>
      <c r="D1321" s="268" t="s">
        <v>54</v>
      </c>
      <c r="E1321" s="269">
        <v>20.95</v>
      </c>
    </row>
    <row r="1322" spans="1:5" ht="51" x14ac:dyDescent="0.2">
      <c r="A1322" s="275">
        <v>200725</v>
      </c>
      <c r="B1322" s="275" t="s">
        <v>19</v>
      </c>
      <c r="C1322" s="275" t="s">
        <v>9545</v>
      </c>
      <c r="D1322" s="268" t="s">
        <v>50</v>
      </c>
      <c r="E1322" s="269">
        <v>11.52</v>
      </c>
    </row>
    <row r="1323" spans="1:5" ht="38.25" x14ac:dyDescent="0.2">
      <c r="A1323" s="275">
        <v>200726</v>
      </c>
      <c r="B1323" s="275" t="s">
        <v>19</v>
      </c>
      <c r="C1323" s="275" t="s">
        <v>9546</v>
      </c>
      <c r="D1323" s="268" t="s">
        <v>54</v>
      </c>
      <c r="E1323" s="269">
        <v>187.18</v>
      </c>
    </row>
    <row r="1324" spans="1:5" ht="76.5" x14ac:dyDescent="0.2">
      <c r="A1324" s="275">
        <v>200728</v>
      </c>
      <c r="B1324" s="275" t="s">
        <v>19</v>
      </c>
      <c r="C1324" s="275" t="s">
        <v>9547</v>
      </c>
      <c r="D1324" s="268" t="s">
        <v>54</v>
      </c>
      <c r="E1324" s="269">
        <v>197.46</v>
      </c>
    </row>
    <row r="1325" spans="1:5" ht="76.5" x14ac:dyDescent="0.2">
      <c r="A1325" s="275">
        <v>200738</v>
      </c>
      <c r="B1325" s="275" t="s">
        <v>19</v>
      </c>
      <c r="C1325" s="275" t="s">
        <v>9548</v>
      </c>
      <c r="D1325" s="268" t="s">
        <v>8425</v>
      </c>
      <c r="E1325" s="269">
        <v>38.32</v>
      </c>
    </row>
    <row r="1326" spans="1:5" ht="30" x14ac:dyDescent="0.2">
      <c r="A1326" s="276">
        <v>21</v>
      </c>
      <c r="B1326" s="275" t="s">
        <v>19</v>
      </c>
      <c r="C1326" s="276" t="s">
        <v>9549</v>
      </c>
      <c r="D1326" s="268"/>
      <c r="E1326" s="269"/>
    </row>
    <row r="1327" spans="1:5" ht="15" x14ac:dyDescent="0.2">
      <c r="A1327" s="276">
        <v>2101</v>
      </c>
      <c r="B1327" s="275" t="s">
        <v>19</v>
      </c>
      <c r="C1327" s="276" t="s">
        <v>9550</v>
      </c>
      <c r="D1327" s="268"/>
      <c r="E1327" s="269"/>
    </row>
    <row r="1328" spans="1:5" x14ac:dyDescent="0.2">
      <c r="A1328" s="275">
        <v>210105</v>
      </c>
      <c r="B1328" s="275" t="s">
        <v>19</v>
      </c>
      <c r="C1328" s="275" t="s">
        <v>9551</v>
      </c>
      <c r="D1328" s="268" t="s">
        <v>54</v>
      </c>
      <c r="E1328" s="269">
        <v>143</v>
      </c>
    </row>
    <row r="1329" spans="1:5" ht="38.25" x14ac:dyDescent="0.2">
      <c r="A1329" s="275">
        <v>210109</v>
      </c>
      <c r="B1329" s="275" t="s">
        <v>19</v>
      </c>
      <c r="C1329" s="275" t="s">
        <v>9552</v>
      </c>
      <c r="D1329" s="268" t="s">
        <v>121</v>
      </c>
      <c r="E1329" s="269">
        <v>625.47</v>
      </c>
    </row>
    <row r="1330" spans="1:5" ht="89.25" x14ac:dyDescent="0.2">
      <c r="A1330" s="275">
        <v>210114</v>
      </c>
      <c r="B1330" s="275" t="s">
        <v>19</v>
      </c>
      <c r="C1330" s="275" t="s">
        <v>9553</v>
      </c>
      <c r="D1330" s="268" t="s">
        <v>121</v>
      </c>
      <c r="E1330" s="270">
        <v>7195.77</v>
      </c>
    </row>
    <row r="1331" spans="1:5" ht="15" x14ac:dyDescent="0.2">
      <c r="A1331" s="276">
        <v>2102</v>
      </c>
      <c r="B1331" s="275" t="s">
        <v>19</v>
      </c>
      <c r="C1331" s="276" t="s">
        <v>9554</v>
      </c>
      <c r="D1331" s="268"/>
      <c r="E1331" s="269"/>
    </row>
    <row r="1332" spans="1:5" ht="25.5" x14ac:dyDescent="0.2">
      <c r="A1332" s="275">
        <v>210210</v>
      </c>
      <c r="B1332" s="275" t="s">
        <v>19</v>
      </c>
      <c r="C1332" s="275" t="s">
        <v>9555</v>
      </c>
      <c r="D1332" s="268" t="s">
        <v>54</v>
      </c>
      <c r="E1332" s="269">
        <v>360.75</v>
      </c>
    </row>
    <row r="1333" spans="1:5" ht="15" x14ac:dyDescent="0.2">
      <c r="A1333" s="276">
        <v>2103</v>
      </c>
      <c r="B1333" s="275" t="s">
        <v>19</v>
      </c>
      <c r="C1333" s="276" t="s">
        <v>9556</v>
      </c>
      <c r="D1333" s="268"/>
      <c r="E1333" s="269"/>
    </row>
    <row r="1334" spans="1:5" ht="38.25" x14ac:dyDescent="0.2">
      <c r="A1334" s="275">
        <v>210301</v>
      </c>
      <c r="B1334" s="275" t="s">
        <v>19</v>
      </c>
      <c r="C1334" s="275" t="s">
        <v>9557</v>
      </c>
      <c r="D1334" s="268" t="s">
        <v>50</v>
      </c>
      <c r="E1334" s="269">
        <v>333.62</v>
      </c>
    </row>
    <row r="1335" spans="1:5" ht="38.25" x14ac:dyDescent="0.2">
      <c r="A1335" s="275">
        <v>210302</v>
      </c>
      <c r="B1335" s="275" t="s">
        <v>19</v>
      </c>
      <c r="C1335" s="275" t="s">
        <v>9558</v>
      </c>
      <c r="D1335" s="268" t="s">
        <v>50</v>
      </c>
      <c r="E1335" s="269">
        <v>242.87</v>
      </c>
    </row>
    <row r="1336" spans="1:5" ht="51" x14ac:dyDescent="0.2">
      <c r="A1336" s="275">
        <v>210304</v>
      </c>
      <c r="B1336" s="275" t="s">
        <v>19</v>
      </c>
      <c r="C1336" s="275" t="s">
        <v>9559</v>
      </c>
      <c r="D1336" s="268" t="s">
        <v>50</v>
      </c>
      <c r="E1336" s="269">
        <v>227.53</v>
      </c>
    </row>
    <row r="1337" spans="1:5" ht="51" x14ac:dyDescent="0.2">
      <c r="A1337" s="275">
        <v>210316</v>
      </c>
      <c r="B1337" s="275" t="s">
        <v>19</v>
      </c>
      <c r="C1337" s="275" t="s">
        <v>9560</v>
      </c>
      <c r="D1337" s="268" t="s">
        <v>121</v>
      </c>
      <c r="E1337" s="269">
        <v>816.44</v>
      </c>
    </row>
    <row r="1338" spans="1:5" ht="38.25" x14ac:dyDescent="0.2">
      <c r="A1338" s="275">
        <v>210321</v>
      </c>
      <c r="B1338" s="275" t="s">
        <v>19</v>
      </c>
      <c r="C1338" s="275" t="s">
        <v>9561</v>
      </c>
      <c r="D1338" s="268" t="s">
        <v>121</v>
      </c>
      <c r="E1338" s="269">
        <v>188.01</v>
      </c>
    </row>
    <row r="1339" spans="1:5" ht="25.5" x14ac:dyDescent="0.2">
      <c r="A1339" s="275">
        <v>210322</v>
      </c>
      <c r="B1339" s="275" t="s">
        <v>19</v>
      </c>
      <c r="C1339" s="275" t="s">
        <v>9562</v>
      </c>
      <c r="D1339" s="268" t="s">
        <v>50</v>
      </c>
      <c r="E1339" s="269">
        <v>136.53</v>
      </c>
    </row>
    <row r="1340" spans="1:5" ht="15" x14ac:dyDescent="0.2">
      <c r="A1340" s="276">
        <v>22</v>
      </c>
      <c r="B1340" s="275" t="s">
        <v>19</v>
      </c>
      <c r="C1340" s="276" t="s">
        <v>9563</v>
      </c>
      <c r="D1340" s="268"/>
      <c r="E1340" s="269"/>
    </row>
    <row r="1341" spans="1:5" ht="60" x14ac:dyDescent="0.2">
      <c r="A1341" s="276">
        <v>2208</v>
      </c>
      <c r="B1341" s="275" t="s">
        <v>19</v>
      </c>
      <c r="C1341" s="276" t="s">
        <v>9564</v>
      </c>
      <c r="D1341" s="268"/>
      <c r="E1341" s="269"/>
    </row>
    <row r="1342" spans="1:5" ht="89.25" x14ac:dyDescent="0.2">
      <c r="A1342" s="275">
        <v>220803</v>
      </c>
      <c r="B1342" s="275" t="s">
        <v>19</v>
      </c>
      <c r="C1342" s="275" t="s">
        <v>9565</v>
      </c>
      <c r="D1342" s="268" t="s">
        <v>8332</v>
      </c>
      <c r="E1342" s="270">
        <v>4151.04</v>
      </c>
    </row>
    <row r="1343" spans="1:5" ht="15" x14ac:dyDescent="0.2">
      <c r="A1343" s="276">
        <v>31</v>
      </c>
      <c r="B1343" s="275" t="s">
        <v>19</v>
      </c>
      <c r="C1343" s="276" t="s">
        <v>9566</v>
      </c>
      <c r="D1343" s="268"/>
      <c r="E1343" s="269"/>
    </row>
    <row r="1344" spans="1:5" ht="45" x14ac:dyDescent="0.2">
      <c r="A1344" s="276">
        <v>3108</v>
      </c>
      <c r="B1344" s="275" t="s">
        <v>19</v>
      </c>
      <c r="C1344" s="276" t="s">
        <v>9567</v>
      </c>
      <c r="D1344" s="268"/>
      <c r="E1344" s="269"/>
    </row>
    <row r="1345" spans="1:5" x14ac:dyDescent="0.2">
      <c r="A1345" s="275">
        <v>310801</v>
      </c>
      <c r="B1345" s="275" t="s">
        <v>19</v>
      </c>
      <c r="C1345" s="275" t="s">
        <v>9568</v>
      </c>
      <c r="D1345" s="268" t="s">
        <v>121</v>
      </c>
      <c r="E1345" s="269">
        <v>13.63</v>
      </c>
    </row>
    <row r="1346" spans="1:5" x14ac:dyDescent="0.2">
      <c r="A1346" s="275">
        <v>310802</v>
      </c>
      <c r="B1346" s="275" t="s">
        <v>19</v>
      </c>
      <c r="C1346" s="275" t="s">
        <v>9569</v>
      </c>
      <c r="D1346" s="268" t="s">
        <v>121</v>
      </c>
      <c r="E1346" s="269">
        <v>180.6</v>
      </c>
    </row>
    <row r="1347" spans="1:5" x14ac:dyDescent="0.2">
      <c r="A1347" s="275">
        <v>310803</v>
      </c>
      <c r="B1347" s="275" t="s">
        <v>19</v>
      </c>
      <c r="C1347" s="275" t="s">
        <v>9570</v>
      </c>
      <c r="D1347" s="268" t="s">
        <v>121</v>
      </c>
      <c r="E1347" s="269">
        <v>20.97</v>
      </c>
    </row>
    <row r="1348" spans="1:5" x14ac:dyDescent="0.2">
      <c r="A1348" s="275">
        <v>310804</v>
      </c>
      <c r="B1348" s="275" t="s">
        <v>19</v>
      </c>
      <c r="C1348" s="275" t="s">
        <v>9571</v>
      </c>
      <c r="D1348" s="268" t="s">
        <v>121</v>
      </c>
      <c r="E1348" s="269">
        <v>56.53</v>
      </c>
    </row>
    <row r="1349" spans="1:5" x14ac:dyDescent="0.2">
      <c r="A1349" s="275">
        <v>310805</v>
      </c>
      <c r="B1349" s="275" t="s">
        <v>19</v>
      </c>
      <c r="C1349" s="275" t="s">
        <v>9572</v>
      </c>
      <c r="D1349" s="268" t="s">
        <v>121</v>
      </c>
      <c r="E1349" s="269">
        <v>3.79</v>
      </c>
    </row>
    <row r="1350" spans="1:5" x14ac:dyDescent="0.2">
      <c r="A1350" s="275">
        <v>310806</v>
      </c>
      <c r="B1350" s="275" t="s">
        <v>19</v>
      </c>
      <c r="C1350" s="275" t="s">
        <v>9573</v>
      </c>
      <c r="D1350" s="268" t="s">
        <v>121</v>
      </c>
      <c r="E1350" s="269">
        <v>15.44</v>
      </c>
    </row>
    <row r="1351" spans="1:5" x14ac:dyDescent="0.2">
      <c r="A1351" s="275">
        <v>310807</v>
      </c>
      <c r="B1351" s="275" t="s">
        <v>19</v>
      </c>
      <c r="C1351" s="275" t="s">
        <v>9574</v>
      </c>
      <c r="D1351" s="268" t="s">
        <v>121</v>
      </c>
      <c r="E1351" s="269">
        <v>26.97</v>
      </c>
    </row>
    <row r="1352" spans="1:5" x14ac:dyDescent="0.2">
      <c r="A1352" s="275">
        <v>310808</v>
      </c>
      <c r="B1352" s="275" t="s">
        <v>19</v>
      </c>
      <c r="C1352" s="275" t="s">
        <v>9575</v>
      </c>
      <c r="D1352" s="268" t="s">
        <v>121</v>
      </c>
      <c r="E1352" s="269">
        <v>1.44</v>
      </c>
    </row>
    <row r="1353" spans="1:5" x14ac:dyDescent="0.2">
      <c r="A1353" s="275">
        <v>310809</v>
      </c>
      <c r="B1353" s="275" t="s">
        <v>19</v>
      </c>
      <c r="C1353" s="275" t="s">
        <v>9576</v>
      </c>
      <c r="D1353" s="268" t="s">
        <v>121</v>
      </c>
      <c r="E1353" s="269">
        <v>83.43</v>
      </c>
    </row>
    <row r="1354" spans="1:5" ht="30" x14ac:dyDescent="0.2">
      <c r="A1354" s="276">
        <v>3109</v>
      </c>
      <c r="B1354" s="275" t="s">
        <v>19</v>
      </c>
      <c r="C1354" s="276" t="s">
        <v>9577</v>
      </c>
      <c r="D1354" s="268"/>
      <c r="E1354" s="269"/>
    </row>
    <row r="1355" spans="1:5" x14ac:dyDescent="0.2">
      <c r="A1355" s="275">
        <v>310901</v>
      </c>
      <c r="B1355" s="275" t="s">
        <v>19</v>
      </c>
      <c r="C1355" s="275" t="s">
        <v>9578</v>
      </c>
      <c r="D1355" s="268" t="s">
        <v>121</v>
      </c>
      <c r="E1355" s="269">
        <v>110.83</v>
      </c>
    </row>
    <row r="1356" spans="1:5" x14ac:dyDescent="0.2">
      <c r="A1356" s="275">
        <v>310902</v>
      </c>
      <c r="B1356" s="275" t="s">
        <v>19</v>
      </c>
      <c r="C1356" s="275" t="s">
        <v>9579</v>
      </c>
      <c r="D1356" s="268" t="s">
        <v>121</v>
      </c>
      <c r="E1356" s="269">
        <v>44.77</v>
      </c>
    </row>
    <row r="1357" spans="1:5" x14ac:dyDescent="0.2">
      <c r="A1357" s="275">
        <v>310903</v>
      </c>
      <c r="B1357" s="275" t="s">
        <v>19</v>
      </c>
      <c r="C1357" s="275" t="s">
        <v>9580</v>
      </c>
      <c r="D1357" s="268" t="s">
        <v>121</v>
      </c>
      <c r="E1357" s="269">
        <v>58.6</v>
      </c>
    </row>
    <row r="1358" spans="1:5" x14ac:dyDescent="0.2">
      <c r="A1358" s="275">
        <v>310904</v>
      </c>
      <c r="B1358" s="275" t="s">
        <v>19</v>
      </c>
      <c r="C1358" s="275" t="s">
        <v>9581</v>
      </c>
      <c r="D1358" s="268" t="s">
        <v>121</v>
      </c>
      <c r="E1358" s="269">
        <v>88.19</v>
      </c>
    </row>
    <row r="1359" spans="1:5" x14ac:dyDescent="0.2">
      <c r="A1359" s="275">
        <v>310905</v>
      </c>
      <c r="B1359" s="275" t="s">
        <v>19</v>
      </c>
      <c r="C1359" s="275" t="s">
        <v>9582</v>
      </c>
      <c r="D1359" s="268" t="s">
        <v>121</v>
      </c>
      <c r="E1359" s="269">
        <v>38.47</v>
      </c>
    </row>
    <row r="1360" spans="1:5" x14ac:dyDescent="0.2">
      <c r="A1360" s="275">
        <v>310906</v>
      </c>
      <c r="B1360" s="275" t="s">
        <v>19</v>
      </c>
      <c r="C1360" s="275" t="s">
        <v>9583</v>
      </c>
      <c r="D1360" s="268" t="s">
        <v>121</v>
      </c>
      <c r="E1360" s="269">
        <v>35.46</v>
      </c>
    </row>
    <row r="1361" spans="1:5" x14ac:dyDescent="0.2">
      <c r="A1361" s="275">
        <v>310907</v>
      </c>
      <c r="B1361" s="275" t="s">
        <v>19</v>
      </c>
      <c r="C1361" s="275" t="s">
        <v>9584</v>
      </c>
      <c r="D1361" s="268" t="s">
        <v>121</v>
      </c>
      <c r="E1361" s="269">
        <v>38.950000000000003</v>
      </c>
    </row>
    <row r="1362" spans="1:5" x14ac:dyDescent="0.2">
      <c r="A1362" s="275">
        <v>310908</v>
      </c>
      <c r="B1362" s="275" t="s">
        <v>19</v>
      </c>
      <c r="C1362" s="275" t="s">
        <v>9585</v>
      </c>
      <c r="D1362" s="268" t="s">
        <v>121</v>
      </c>
      <c r="E1362" s="269">
        <v>148</v>
      </c>
    </row>
    <row r="1363" spans="1:5" x14ac:dyDescent="0.2">
      <c r="A1363" s="275">
        <v>310909</v>
      </c>
      <c r="B1363" s="275" t="s">
        <v>19</v>
      </c>
      <c r="C1363" s="275" t="s">
        <v>9586</v>
      </c>
      <c r="D1363" s="268" t="s">
        <v>121</v>
      </c>
      <c r="E1363" s="269">
        <v>54.44</v>
      </c>
    </row>
    <row r="1364" spans="1:5" x14ac:dyDescent="0.2">
      <c r="A1364" s="275">
        <v>310910</v>
      </c>
      <c r="B1364" s="275" t="s">
        <v>19</v>
      </c>
      <c r="C1364" s="275" t="s">
        <v>9587</v>
      </c>
      <c r="D1364" s="268" t="s">
        <v>121</v>
      </c>
      <c r="E1364" s="269">
        <v>36.22</v>
      </c>
    </row>
    <row r="1365" spans="1:5" x14ac:dyDescent="0.2">
      <c r="A1365" s="275">
        <v>310911</v>
      </c>
      <c r="B1365" s="275" t="s">
        <v>19</v>
      </c>
      <c r="C1365" s="275" t="s">
        <v>9588</v>
      </c>
      <c r="D1365" s="268" t="s">
        <v>121</v>
      </c>
      <c r="E1365" s="269">
        <v>75</v>
      </c>
    </row>
    <row r="1366" spans="1:5" x14ac:dyDescent="0.2">
      <c r="A1366" s="275">
        <v>310912</v>
      </c>
      <c r="B1366" s="275" t="s">
        <v>19</v>
      </c>
      <c r="C1366" s="275" t="s">
        <v>9589</v>
      </c>
      <c r="D1366" s="268" t="s">
        <v>121</v>
      </c>
      <c r="E1366" s="269">
        <v>543.94000000000005</v>
      </c>
    </row>
    <row r="1367" spans="1:5" x14ac:dyDescent="0.2">
      <c r="A1367" s="275">
        <v>310913</v>
      </c>
      <c r="B1367" s="275" t="s">
        <v>19</v>
      </c>
      <c r="C1367" s="275" t="s">
        <v>9590</v>
      </c>
      <c r="D1367" s="268" t="s">
        <v>121</v>
      </c>
      <c r="E1367" s="269">
        <v>574.66999999999996</v>
      </c>
    </row>
    <row r="1368" spans="1:5" x14ac:dyDescent="0.2">
      <c r="A1368" s="275">
        <v>310914</v>
      </c>
      <c r="B1368" s="275" t="s">
        <v>19</v>
      </c>
      <c r="C1368" s="275" t="s">
        <v>9591</v>
      </c>
      <c r="D1368" s="268" t="s">
        <v>121</v>
      </c>
      <c r="E1368" s="269">
        <v>210.53</v>
      </c>
    </row>
    <row r="1369" spans="1:5" ht="15" x14ac:dyDescent="0.2">
      <c r="A1369" s="276">
        <v>99</v>
      </c>
      <c r="B1369" s="275" t="s">
        <v>19</v>
      </c>
      <c r="C1369" s="276" t="s">
        <v>9592</v>
      </c>
      <c r="D1369" s="268"/>
      <c r="E1369" s="269"/>
    </row>
    <row r="1370" spans="1:5" ht="15" x14ac:dyDescent="0.2">
      <c r="A1370" s="276">
        <v>9901</v>
      </c>
      <c r="B1370" s="275" t="s">
        <v>19</v>
      </c>
      <c r="C1370" s="276" t="s">
        <v>9593</v>
      </c>
      <c r="D1370" s="268"/>
      <c r="E1370" s="269"/>
    </row>
    <row r="1371" spans="1:5" ht="38.25" x14ac:dyDescent="0.2">
      <c r="A1371" s="275">
        <v>990101</v>
      </c>
      <c r="B1371" s="275" t="s">
        <v>19</v>
      </c>
      <c r="C1371" s="275" t="s">
        <v>9594</v>
      </c>
      <c r="D1371" s="268" t="s">
        <v>54</v>
      </c>
      <c r="E1371" s="269">
        <v>13.54</v>
      </c>
    </row>
    <row r="1372" spans="1:5" ht="38.25" x14ac:dyDescent="0.2">
      <c r="A1372" s="275">
        <v>990102</v>
      </c>
      <c r="B1372" s="275" t="s">
        <v>19</v>
      </c>
      <c r="C1372" s="275" t="s">
        <v>9595</v>
      </c>
      <c r="D1372" s="268" t="s">
        <v>8271</v>
      </c>
      <c r="E1372" s="269">
        <v>446.28</v>
      </c>
    </row>
    <row r="1373" spans="1:5" ht="38.25" x14ac:dyDescent="0.2">
      <c r="A1373" s="275">
        <v>990103</v>
      </c>
      <c r="B1373" s="275" t="s">
        <v>19</v>
      </c>
      <c r="C1373" s="275" t="s">
        <v>9596</v>
      </c>
      <c r="D1373" s="268" t="s">
        <v>8271</v>
      </c>
      <c r="E1373" s="269">
        <v>457</v>
      </c>
    </row>
    <row r="1374" spans="1:5" ht="51" x14ac:dyDescent="0.2">
      <c r="A1374" s="275">
        <v>990104</v>
      </c>
      <c r="B1374" s="275" t="s">
        <v>19</v>
      </c>
      <c r="C1374" s="275" t="s">
        <v>9597</v>
      </c>
      <c r="D1374" s="268" t="s">
        <v>8271</v>
      </c>
      <c r="E1374" s="269">
        <v>408.68</v>
      </c>
    </row>
    <row r="1375" spans="1:5" ht="38.25" x14ac:dyDescent="0.2">
      <c r="A1375" s="275">
        <v>990105</v>
      </c>
      <c r="B1375" s="275" t="s">
        <v>19</v>
      </c>
      <c r="C1375" s="275" t="s">
        <v>9598</v>
      </c>
      <c r="D1375" s="268" t="s">
        <v>8271</v>
      </c>
      <c r="E1375" s="269">
        <v>732.21</v>
      </c>
    </row>
    <row r="1376" spans="1:5" ht="38.25" x14ac:dyDescent="0.2">
      <c r="A1376" s="275">
        <v>990106</v>
      </c>
      <c r="B1376" s="275" t="s">
        <v>19</v>
      </c>
      <c r="C1376" s="275" t="s">
        <v>9599</v>
      </c>
      <c r="D1376" s="268" t="s">
        <v>54</v>
      </c>
      <c r="E1376" s="269">
        <v>25.77</v>
      </c>
    </row>
    <row r="1377" spans="1:5" ht="89.25" x14ac:dyDescent="0.2">
      <c r="A1377" s="275">
        <v>990107</v>
      </c>
      <c r="B1377" s="275" t="s">
        <v>19</v>
      </c>
      <c r="C1377" s="275" t="s">
        <v>9600</v>
      </c>
      <c r="D1377" s="268" t="s">
        <v>54</v>
      </c>
      <c r="E1377" s="269">
        <v>135</v>
      </c>
    </row>
    <row r="1378" spans="1:5" ht="76.5" x14ac:dyDescent="0.2">
      <c r="A1378" s="275">
        <v>990108</v>
      </c>
      <c r="B1378" s="275" t="s">
        <v>19</v>
      </c>
      <c r="C1378" s="275" t="s">
        <v>9601</v>
      </c>
      <c r="D1378" s="268" t="s">
        <v>54</v>
      </c>
      <c r="E1378" s="269">
        <v>175.51</v>
      </c>
    </row>
    <row r="1379" spans="1:5" ht="38.25" x14ac:dyDescent="0.2">
      <c r="A1379" s="275">
        <v>990109</v>
      </c>
      <c r="B1379" s="275" t="s">
        <v>19</v>
      </c>
      <c r="C1379" s="275" t="s">
        <v>9602</v>
      </c>
      <c r="D1379" s="268" t="s">
        <v>50</v>
      </c>
      <c r="E1379" s="269">
        <v>25.25</v>
      </c>
    </row>
    <row r="1380" spans="1:5" ht="63.75" x14ac:dyDescent="0.2">
      <c r="A1380" s="275">
        <v>990110</v>
      </c>
      <c r="B1380" s="275" t="s">
        <v>19</v>
      </c>
      <c r="C1380" s="275" t="s">
        <v>9603</v>
      </c>
      <c r="D1380" s="268" t="s">
        <v>50</v>
      </c>
      <c r="E1380" s="269">
        <v>47.86</v>
      </c>
    </row>
    <row r="1381" spans="1:5" ht="25.5" x14ac:dyDescent="0.2">
      <c r="A1381" s="275">
        <v>990111</v>
      </c>
      <c r="B1381" s="275" t="s">
        <v>19</v>
      </c>
      <c r="C1381" s="275" t="s">
        <v>9604</v>
      </c>
      <c r="D1381" s="268" t="s">
        <v>54</v>
      </c>
      <c r="E1381" s="269">
        <v>8.7200000000000006</v>
      </c>
    </row>
    <row r="1382" spans="1:5" ht="25.5" x14ac:dyDescent="0.2">
      <c r="A1382" s="275">
        <v>990112</v>
      </c>
      <c r="B1382" s="275" t="s">
        <v>19</v>
      </c>
      <c r="C1382" s="275" t="s">
        <v>9605</v>
      </c>
      <c r="D1382" s="268" t="s">
        <v>54</v>
      </c>
      <c r="E1382" s="269">
        <v>162.66999999999999</v>
      </c>
    </row>
    <row r="1383" spans="1:5" ht="25.5" x14ac:dyDescent="0.2">
      <c r="A1383" s="275">
        <v>990113</v>
      </c>
      <c r="B1383" s="275" t="s">
        <v>19</v>
      </c>
      <c r="C1383" s="275" t="s">
        <v>9606</v>
      </c>
      <c r="D1383" s="268" t="s">
        <v>54</v>
      </c>
      <c r="E1383" s="269">
        <v>26.92</v>
      </c>
    </row>
    <row r="1384" spans="1:5" ht="25.5" x14ac:dyDescent="0.2">
      <c r="A1384" s="275">
        <v>990114</v>
      </c>
      <c r="B1384" s="275" t="s">
        <v>19</v>
      </c>
      <c r="C1384" s="275" t="s">
        <v>9607</v>
      </c>
      <c r="D1384" s="268" t="s">
        <v>54</v>
      </c>
      <c r="E1384" s="269">
        <v>68.17</v>
      </c>
    </row>
    <row r="1385" spans="1:5" ht="51" x14ac:dyDescent="0.2">
      <c r="A1385" s="275">
        <v>990115</v>
      </c>
      <c r="B1385" s="275" t="s">
        <v>19</v>
      </c>
      <c r="C1385" s="275" t="s">
        <v>9608</v>
      </c>
      <c r="D1385" s="268" t="s">
        <v>8271</v>
      </c>
      <c r="E1385" s="269">
        <v>422.28</v>
      </c>
    </row>
    <row r="1386" spans="1:5" ht="38.25" x14ac:dyDescent="0.2">
      <c r="A1386" s="275">
        <v>990116</v>
      </c>
      <c r="B1386" s="275" t="s">
        <v>19</v>
      </c>
      <c r="C1386" s="275" t="s">
        <v>9609</v>
      </c>
      <c r="D1386" s="268" t="s">
        <v>50</v>
      </c>
      <c r="E1386" s="269">
        <v>36.450000000000003</v>
      </c>
    </row>
    <row r="1387" spans="1:5" ht="63.75" x14ac:dyDescent="0.2">
      <c r="A1387" s="275">
        <v>990117</v>
      </c>
      <c r="B1387" s="275" t="s">
        <v>19</v>
      </c>
      <c r="C1387" s="275" t="s">
        <v>9610</v>
      </c>
      <c r="D1387" s="268" t="s">
        <v>54</v>
      </c>
      <c r="E1387" s="269">
        <v>53.99</v>
      </c>
    </row>
    <row r="1388" spans="1:5" ht="25.5" x14ac:dyDescent="0.2">
      <c r="A1388" s="275">
        <v>990118</v>
      </c>
      <c r="B1388" s="275" t="s">
        <v>19</v>
      </c>
      <c r="C1388" s="275" t="s">
        <v>9611</v>
      </c>
      <c r="D1388" s="268" t="s">
        <v>50</v>
      </c>
      <c r="E1388" s="269">
        <v>11.25</v>
      </c>
    </row>
    <row r="1389" spans="1:5" ht="25.5" x14ac:dyDescent="0.2">
      <c r="A1389" s="275">
        <v>990119</v>
      </c>
      <c r="B1389" s="275" t="s">
        <v>19</v>
      </c>
      <c r="C1389" s="275" t="s">
        <v>9612</v>
      </c>
      <c r="D1389" s="268" t="s">
        <v>121</v>
      </c>
      <c r="E1389" s="269">
        <v>10.09</v>
      </c>
    </row>
    <row r="1390" spans="1:5" ht="25.5" x14ac:dyDescent="0.2">
      <c r="A1390" s="275">
        <v>990120</v>
      </c>
      <c r="B1390" s="275" t="s">
        <v>19</v>
      </c>
      <c r="C1390" s="275" t="s">
        <v>9613</v>
      </c>
      <c r="D1390" s="268" t="s">
        <v>121</v>
      </c>
      <c r="E1390" s="269">
        <v>6.14</v>
      </c>
    </row>
    <row r="1391" spans="1:5" ht="25.5" x14ac:dyDescent="0.2">
      <c r="A1391" s="275">
        <v>990121</v>
      </c>
      <c r="B1391" s="275" t="s">
        <v>19</v>
      </c>
      <c r="C1391" s="275" t="s">
        <v>9614</v>
      </c>
      <c r="D1391" s="268" t="s">
        <v>121</v>
      </c>
      <c r="E1391" s="269">
        <v>5.67</v>
      </c>
    </row>
    <row r="1392" spans="1:5" ht="25.5" x14ac:dyDescent="0.2">
      <c r="A1392" s="275">
        <v>990122</v>
      </c>
      <c r="B1392" s="275" t="s">
        <v>19</v>
      </c>
      <c r="C1392" s="275" t="s">
        <v>9615</v>
      </c>
      <c r="D1392" s="268" t="s">
        <v>50</v>
      </c>
      <c r="E1392" s="269">
        <v>78.48</v>
      </c>
    </row>
    <row r="1393" spans="1:5" ht="25.5" x14ac:dyDescent="0.2">
      <c r="A1393" s="275">
        <v>990123</v>
      </c>
      <c r="B1393" s="275" t="s">
        <v>19</v>
      </c>
      <c r="C1393" s="275" t="s">
        <v>9616</v>
      </c>
      <c r="D1393" s="268" t="s">
        <v>121</v>
      </c>
      <c r="E1393" s="269">
        <v>64.86</v>
      </c>
    </row>
    <row r="1394" spans="1:5" ht="25.5" x14ac:dyDescent="0.2">
      <c r="A1394" s="275">
        <v>990124</v>
      </c>
      <c r="B1394" s="275" t="s">
        <v>19</v>
      </c>
      <c r="C1394" s="275" t="s">
        <v>9617</v>
      </c>
      <c r="D1394" s="268" t="s">
        <v>50</v>
      </c>
      <c r="E1394" s="269">
        <v>24.66</v>
      </c>
    </row>
    <row r="1395" spans="1:5" ht="51" x14ac:dyDescent="0.2">
      <c r="A1395" s="275">
        <v>990125</v>
      </c>
      <c r="B1395" s="275" t="s">
        <v>19</v>
      </c>
      <c r="C1395" s="275" t="s">
        <v>9618</v>
      </c>
      <c r="D1395" s="268" t="s">
        <v>121</v>
      </c>
      <c r="E1395" s="270">
        <v>2315.1</v>
      </c>
    </row>
    <row r="1396" spans="1:5" ht="63.75" x14ac:dyDescent="0.2">
      <c r="A1396" s="275">
        <v>990126</v>
      </c>
      <c r="B1396" s="275" t="s">
        <v>19</v>
      </c>
      <c r="C1396" s="275" t="s">
        <v>9619</v>
      </c>
      <c r="D1396" s="268" t="s">
        <v>9620</v>
      </c>
      <c r="E1396" s="270">
        <v>1110.02</v>
      </c>
    </row>
    <row r="1397" spans="1:5" ht="25.5" x14ac:dyDescent="0.2">
      <c r="A1397" s="275">
        <v>990127</v>
      </c>
      <c r="B1397" s="275" t="s">
        <v>19</v>
      </c>
      <c r="C1397" s="275" t="s">
        <v>9621</v>
      </c>
      <c r="D1397" s="268" t="s">
        <v>121</v>
      </c>
      <c r="E1397" s="269">
        <v>29.18</v>
      </c>
    </row>
    <row r="1398" spans="1:5" ht="38.25" x14ac:dyDescent="0.2">
      <c r="A1398" s="275">
        <v>990128</v>
      </c>
      <c r="B1398" s="275" t="s">
        <v>19</v>
      </c>
      <c r="C1398" s="275" t="s">
        <v>9622</v>
      </c>
      <c r="D1398" s="268" t="s">
        <v>121</v>
      </c>
      <c r="E1398" s="269">
        <v>155.81</v>
      </c>
    </row>
    <row r="1399" spans="1:5" ht="38.25" x14ac:dyDescent="0.2">
      <c r="A1399" s="275">
        <v>990129</v>
      </c>
      <c r="B1399" s="275" t="s">
        <v>19</v>
      </c>
      <c r="C1399" s="275" t="s">
        <v>9623</v>
      </c>
      <c r="D1399" s="268" t="s">
        <v>121</v>
      </c>
      <c r="E1399" s="269">
        <v>441.62</v>
      </c>
    </row>
    <row r="1400" spans="1:5" ht="25.5" x14ac:dyDescent="0.2">
      <c r="A1400" s="275">
        <v>990130</v>
      </c>
      <c r="B1400" s="275" t="s">
        <v>19</v>
      </c>
      <c r="C1400" s="275" t="s">
        <v>9624</v>
      </c>
      <c r="D1400" s="268" t="s">
        <v>121</v>
      </c>
      <c r="E1400" s="269">
        <v>77.900000000000006</v>
      </c>
    </row>
    <row r="1401" spans="1:5" ht="25.5" x14ac:dyDescent="0.2">
      <c r="A1401" s="275">
        <v>990131</v>
      </c>
      <c r="B1401" s="275" t="s">
        <v>19</v>
      </c>
      <c r="C1401" s="275" t="s">
        <v>9625</v>
      </c>
      <c r="D1401" s="268" t="s">
        <v>50</v>
      </c>
      <c r="E1401" s="269">
        <v>114.45</v>
      </c>
    </row>
    <row r="1402" spans="1:5" ht="25.5" x14ac:dyDescent="0.2">
      <c r="A1402" s="275">
        <v>990132</v>
      </c>
      <c r="B1402" s="275" t="s">
        <v>19</v>
      </c>
      <c r="C1402" s="275" t="s">
        <v>9626</v>
      </c>
      <c r="D1402" s="268" t="s">
        <v>50</v>
      </c>
      <c r="E1402" s="269">
        <v>100.71</v>
      </c>
    </row>
    <row r="1403" spans="1:5" ht="25.5" x14ac:dyDescent="0.2">
      <c r="A1403" s="275">
        <v>990133</v>
      </c>
      <c r="B1403" s="275" t="s">
        <v>19</v>
      </c>
      <c r="C1403" s="275" t="s">
        <v>9627</v>
      </c>
      <c r="D1403" s="268" t="s">
        <v>50</v>
      </c>
      <c r="E1403" s="269">
        <v>138.52000000000001</v>
      </c>
    </row>
    <row r="1404" spans="1:5" x14ac:dyDescent="0.2">
      <c r="A1404" s="275">
        <v>990134</v>
      </c>
      <c r="B1404" s="275" t="s">
        <v>19</v>
      </c>
      <c r="C1404" s="275" t="s">
        <v>9628</v>
      </c>
      <c r="D1404" s="268" t="s">
        <v>50</v>
      </c>
      <c r="E1404" s="269">
        <v>25.75</v>
      </c>
    </row>
    <row r="1405" spans="1:5" ht="38.25" x14ac:dyDescent="0.2">
      <c r="A1405" s="275">
        <v>990135</v>
      </c>
      <c r="B1405" s="275" t="s">
        <v>19</v>
      </c>
      <c r="C1405" s="275" t="s">
        <v>9629</v>
      </c>
      <c r="D1405" s="268" t="s">
        <v>121</v>
      </c>
      <c r="E1405" s="269">
        <v>23.65</v>
      </c>
    </row>
    <row r="1406" spans="1:5" ht="51" x14ac:dyDescent="0.2">
      <c r="A1406" s="275">
        <v>990136</v>
      </c>
      <c r="B1406" s="275" t="s">
        <v>19</v>
      </c>
      <c r="C1406" s="275" t="s">
        <v>9630</v>
      </c>
      <c r="D1406" s="268" t="s">
        <v>54</v>
      </c>
      <c r="E1406" s="269">
        <v>17.72</v>
      </c>
    </row>
    <row r="1407" spans="1:5" ht="51" x14ac:dyDescent="0.2">
      <c r="A1407" s="275">
        <v>990137</v>
      </c>
      <c r="B1407" s="275" t="s">
        <v>19</v>
      </c>
      <c r="C1407" s="275" t="s">
        <v>9631</v>
      </c>
      <c r="D1407" s="268" t="s">
        <v>50</v>
      </c>
      <c r="E1407" s="269">
        <v>7.33</v>
      </c>
    </row>
    <row r="1408" spans="1:5" ht="51" x14ac:dyDescent="0.2">
      <c r="A1408" s="275">
        <v>990138</v>
      </c>
      <c r="B1408" s="275" t="s">
        <v>19</v>
      </c>
      <c r="C1408" s="275" t="s">
        <v>9632</v>
      </c>
      <c r="D1408" s="268" t="s">
        <v>50</v>
      </c>
      <c r="E1408" s="269">
        <v>10.98</v>
      </c>
    </row>
    <row r="1409" spans="1:5" x14ac:dyDescent="0.2">
      <c r="A1409" s="275">
        <v>990139</v>
      </c>
      <c r="B1409" s="275" t="s">
        <v>19</v>
      </c>
      <c r="C1409" s="275" t="s">
        <v>9633</v>
      </c>
      <c r="D1409" s="268" t="s">
        <v>54</v>
      </c>
      <c r="E1409" s="269">
        <v>16.13</v>
      </c>
    </row>
    <row r="1410" spans="1:5" ht="51" x14ac:dyDescent="0.2">
      <c r="A1410" s="275">
        <v>990140</v>
      </c>
      <c r="B1410" s="275" t="s">
        <v>19</v>
      </c>
      <c r="C1410" s="275" t="s">
        <v>9634</v>
      </c>
      <c r="D1410" s="268" t="s">
        <v>54</v>
      </c>
      <c r="E1410" s="269">
        <v>33.74</v>
      </c>
    </row>
    <row r="1411" spans="1:5" ht="51" x14ac:dyDescent="0.2">
      <c r="A1411" s="275">
        <v>990141</v>
      </c>
      <c r="B1411" s="275" t="s">
        <v>19</v>
      </c>
      <c r="C1411" s="275" t="s">
        <v>9635</v>
      </c>
      <c r="D1411" s="268" t="s">
        <v>121</v>
      </c>
      <c r="E1411" s="269">
        <v>13.49</v>
      </c>
    </row>
    <row r="1412" spans="1:5" ht="51" x14ac:dyDescent="0.2">
      <c r="A1412" s="275">
        <v>990142</v>
      </c>
      <c r="B1412" s="275" t="s">
        <v>19</v>
      </c>
      <c r="C1412" s="275" t="s">
        <v>9636</v>
      </c>
      <c r="D1412" s="268" t="s">
        <v>121</v>
      </c>
      <c r="E1412" s="269">
        <v>6.37</v>
      </c>
    </row>
    <row r="1413" spans="1:5" ht="51" x14ac:dyDescent="0.2">
      <c r="A1413" s="275">
        <v>990143</v>
      </c>
      <c r="B1413" s="275" t="s">
        <v>19</v>
      </c>
      <c r="C1413" s="275" t="s">
        <v>9637</v>
      </c>
      <c r="D1413" s="268" t="s">
        <v>121</v>
      </c>
      <c r="E1413" s="269">
        <v>6.82</v>
      </c>
    </row>
    <row r="1414" spans="1:5" ht="51" x14ac:dyDescent="0.2">
      <c r="A1414" s="275">
        <v>990144</v>
      </c>
      <c r="B1414" s="275" t="s">
        <v>19</v>
      </c>
      <c r="C1414" s="275" t="s">
        <v>9638</v>
      </c>
      <c r="D1414" s="268" t="s">
        <v>121</v>
      </c>
      <c r="E1414" s="269">
        <v>7.93</v>
      </c>
    </row>
    <row r="1415" spans="1:5" ht="51" x14ac:dyDescent="0.2">
      <c r="A1415" s="275">
        <v>990145</v>
      </c>
      <c r="B1415" s="275" t="s">
        <v>19</v>
      </c>
      <c r="C1415" s="275" t="s">
        <v>9639</v>
      </c>
      <c r="D1415" s="268" t="s">
        <v>50</v>
      </c>
      <c r="E1415" s="269">
        <v>9.16</v>
      </c>
    </row>
    <row r="1416" spans="1:5" ht="25.5" x14ac:dyDescent="0.2">
      <c r="A1416" s="275">
        <v>990146</v>
      </c>
      <c r="B1416" s="275" t="s">
        <v>19</v>
      </c>
      <c r="C1416" s="275" t="s">
        <v>9640</v>
      </c>
      <c r="D1416" s="268" t="s">
        <v>54</v>
      </c>
      <c r="E1416" s="269">
        <v>0.49</v>
      </c>
    </row>
    <row r="1417" spans="1:5" ht="38.25" x14ac:dyDescent="0.2">
      <c r="A1417" s="275">
        <v>990147</v>
      </c>
      <c r="B1417" s="275" t="s">
        <v>19</v>
      </c>
      <c r="C1417" s="275" t="s">
        <v>9641</v>
      </c>
      <c r="D1417" s="268" t="s">
        <v>54</v>
      </c>
      <c r="E1417" s="269">
        <v>4.93</v>
      </c>
    </row>
    <row r="1418" spans="1:5" ht="38.25" x14ac:dyDescent="0.2">
      <c r="A1418" s="275">
        <v>990148</v>
      </c>
      <c r="B1418" s="275" t="s">
        <v>19</v>
      </c>
      <c r="C1418" s="275" t="s">
        <v>9642</v>
      </c>
      <c r="D1418" s="268" t="s">
        <v>54</v>
      </c>
      <c r="E1418" s="269">
        <v>1.48</v>
      </c>
    </row>
    <row r="1419" spans="1:5" ht="25.5" x14ac:dyDescent="0.2">
      <c r="A1419" s="275">
        <v>990149</v>
      </c>
      <c r="B1419" s="275" t="s">
        <v>19</v>
      </c>
      <c r="C1419" s="275" t="s">
        <v>9643</v>
      </c>
      <c r="D1419" s="268" t="s">
        <v>54</v>
      </c>
      <c r="E1419" s="269">
        <v>1.77</v>
      </c>
    </row>
    <row r="1420" spans="1:5" ht="51" x14ac:dyDescent="0.2">
      <c r="A1420" s="275">
        <v>990150</v>
      </c>
      <c r="B1420" s="275" t="s">
        <v>19</v>
      </c>
      <c r="C1420" s="275" t="s">
        <v>9644</v>
      </c>
      <c r="D1420" s="268" t="s">
        <v>121</v>
      </c>
      <c r="E1420" s="269">
        <v>773.56</v>
      </c>
    </row>
    <row r="1421" spans="1:5" ht="15" x14ac:dyDescent="0.2">
      <c r="A1421" s="276">
        <v>9902</v>
      </c>
      <c r="B1421" s="275" t="s">
        <v>19</v>
      </c>
      <c r="C1421" s="276" t="s">
        <v>9645</v>
      </c>
      <c r="D1421" s="268"/>
      <c r="E1421" s="269"/>
    </row>
    <row r="1422" spans="1:5" ht="51" x14ac:dyDescent="0.2">
      <c r="A1422" s="275">
        <v>990201</v>
      </c>
      <c r="B1422" s="275" t="s">
        <v>19</v>
      </c>
      <c r="C1422" s="275" t="s">
        <v>9646</v>
      </c>
      <c r="D1422" s="268" t="s">
        <v>9647</v>
      </c>
      <c r="E1422" s="269">
        <v>1.72</v>
      </c>
    </row>
    <row r="1423" spans="1:5" ht="63.75" x14ac:dyDescent="0.2">
      <c r="A1423" s="275">
        <v>990202</v>
      </c>
      <c r="B1423" s="275" t="s">
        <v>19</v>
      </c>
      <c r="C1423" s="275" t="s">
        <v>9648</v>
      </c>
      <c r="D1423" s="268" t="s">
        <v>9647</v>
      </c>
      <c r="E1423" s="269">
        <v>193.53</v>
      </c>
    </row>
    <row r="1424" spans="1:5" ht="38.25" x14ac:dyDescent="0.2">
      <c r="A1424" s="275">
        <v>990203</v>
      </c>
      <c r="B1424" s="275" t="s">
        <v>19</v>
      </c>
      <c r="C1424" s="275" t="s">
        <v>9649</v>
      </c>
      <c r="D1424" s="268" t="s">
        <v>9647</v>
      </c>
      <c r="E1424" s="269">
        <v>1.97</v>
      </c>
    </row>
    <row r="1425" spans="1:5" ht="76.5" x14ac:dyDescent="0.2">
      <c r="A1425" s="275">
        <v>990204</v>
      </c>
      <c r="B1425" s="275" t="s">
        <v>19</v>
      </c>
      <c r="C1425" s="275" t="s">
        <v>9650</v>
      </c>
      <c r="D1425" s="268" t="s">
        <v>9647</v>
      </c>
      <c r="E1425" s="269">
        <v>270.17</v>
      </c>
    </row>
    <row r="1426" spans="1:5" ht="51" x14ac:dyDescent="0.2">
      <c r="A1426" s="275">
        <v>990205</v>
      </c>
      <c r="B1426" s="275" t="s">
        <v>19</v>
      </c>
      <c r="C1426" s="275" t="s">
        <v>9651</v>
      </c>
      <c r="D1426" s="268" t="s">
        <v>9647</v>
      </c>
      <c r="E1426" s="269">
        <v>188.27</v>
      </c>
    </row>
    <row r="1427" spans="1:5" ht="63.75" x14ac:dyDescent="0.2">
      <c r="A1427" s="275">
        <v>990206</v>
      </c>
      <c r="B1427" s="275" t="s">
        <v>19</v>
      </c>
      <c r="C1427" s="275" t="s">
        <v>9652</v>
      </c>
      <c r="D1427" s="268" t="s">
        <v>9647</v>
      </c>
      <c r="E1427" s="269">
        <v>10.85</v>
      </c>
    </row>
    <row r="1428" spans="1:5" ht="38.25" x14ac:dyDescent="0.2">
      <c r="A1428" s="275">
        <v>990207</v>
      </c>
      <c r="B1428" s="275" t="s">
        <v>19</v>
      </c>
      <c r="C1428" s="275" t="s">
        <v>9653</v>
      </c>
      <c r="D1428" s="268" t="s">
        <v>9647</v>
      </c>
      <c r="E1428" s="269">
        <v>34.32</v>
      </c>
    </row>
    <row r="1429" spans="1:5" ht="76.5" x14ac:dyDescent="0.2">
      <c r="A1429" s="275">
        <v>990208</v>
      </c>
      <c r="B1429" s="275" t="s">
        <v>19</v>
      </c>
      <c r="C1429" s="275" t="s">
        <v>9654</v>
      </c>
      <c r="D1429" s="268" t="s">
        <v>9647</v>
      </c>
      <c r="E1429" s="269">
        <v>127.87</v>
      </c>
    </row>
    <row r="1430" spans="1:5" ht="63.75" x14ac:dyDescent="0.2">
      <c r="A1430" s="275">
        <v>990209</v>
      </c>
      <c r="B1430" s="275" t="s">
        <v>19</v>
      </c>
      <c r="C1430" s="275" t="s">
        <v>9655</v>
      </c>
      <c r="D1430" s="268" t="s">
        <v>9647</v>
      </c>
      <c r="E1430" s="269">
        <v>251.16</v>
      </c>
    </row>
    <row r="1431" spans="1:5" ht="51" x14ac:dyDescent="0.2">
      <c r="A1431" s="275">
        <v>990210</v>
      </c>
      <c r="B1431" s="275" t="s">
        <v>19</v>
      </c>
      <c r="C1431" s="275" t="s">
        <v>9656</v>
      </c>
      <c r="D1431" s="268" t="s">
        <v>9647</v>
      </c>
      <c r="E1431" s="269">
        <v>330.89</v>
      </c>
    </row>
    <row r="1432" spans="1:5" ht="38.25" x14ac:dyDescent="0.2">
      <c r="A1432" s="275">
        <v>990211</v>
      </c>
      <c r="B1432" s="275" t="s">
        <v>19</v>
      </c>
      <c r="C1432" s="275" t="s">
        <v>9657</v>
      </c>
      <c r="D1432" s="268" t="s">
        <v>9647</v>
      </c>
      <c r="E1432" s="269">
        <v>29.33</v>
      </c>
    </row>
    <row r="1433" spans="1:5" ht="51" x14ac:dyDescent="0.2">
      <c r="A1433" s="275">
        <v>990212</v>
      </c>
      <c r="B1433" s="275" t="s">
        <v>19</v>
      </c>
      <c r="C1433" s="275" t="s">
        <v>9658</v>
      </c>
      <c r="D1433" s="268" t="s">
        <v>9647</v>
      </c>
      <c r="E1433" s="269">
        <v>1.92</v>
      </c>
    </row>
    <row r="1434" spans="1:5" ht="51" x14ac:dyDescent="0.2">
      <c r="A1434" s="275">
        <v>990213</v>
      </c>
      <c r="B1434" s="275" t="s">
        <v>19</v>
      </c>
      <c r="C1434" s="275" t="s">
        <v>9659</v>
      </c>
      <c r="D1434" s="268" t="s">
        <v>9660</v>
      </c>
      <c r="E1434" s="269">
        <v>0.35</v>
      </c>
    </row>
    <row r="1435" spans="1:5" ht="63.75" x14ac:dyDescent="0.2">
      <c r="A1435" s="275">
        <v>990214</v>
      </c>
      <c r="B1435" s="275" t="s">
        <v>19</v>
      </c>
      <c r="C1435" s="275" t="s">
        <v>9661</v>
      </c>
      <c r="D1435" s="268" t="s">
        <v>9660</v>
      </c>
      <c r="E1435" s="269">
        <v>0.97</v>
      </c>
    </row>
    <row r="1436" spans="1:5" ht="38.25" x14ac:dyDescent="0.2">
      <c r="A1436" s="275">
        <v>990215</v>
      </c>
      <c r="B1436" s="275" t="s">
        <v>19</v>
      </c>
      <c r="C1436" s="275" t="s">
        <v>9662</v>
      </c>
      <c r="D1436" s="268" t="s">
        <v>9660</v>
      </c>
      <c r="E1436" s="269">
        <v>27.09</v>
      </c>
    </row>
    <row r="1437" spans="1:5" ht="38.25" x14ac:dyDescent="0.2">
      <c r="A1437" s="275">
        <v>990216</v>
      </c>
      <c r="B1437" s="275" t="s">
        <v>19</v>
      </c>
      <c r="C1437" s="275" t="s">
        <v>9663</v>
      </c>
      <c r="D1437" s="268" t="s">
        <v>9660</v>
      </c>
      <c r="E1437" s="269">
        <v>27.02</v>
      </c>
    </row>
    <row r="1438" spans="1:5" ht="38.25" x14ac:dyDescent="0.2">
      <c r="A1438" s="275">
        <v>990217</v>
      </c>
      <c r="B1438" s="275" t="s">
        <v>19</v>
      </c>
      <c r="C1438" s="275" t="s">
        <v>9664</v>
      </c>
      <c r="D1438" s="268" t="s">
        <v>9660</v>
      </c>
      <c r="E1438" s="269">
        <v>159.54</v>
      </c>
    </row>
    <row r="1439" spans="1:5" ht="51" x14ac:dyDescent="0.2">
      <c r="A1439" s="275">
        <v>990218</v>
      </c>
      <c r="B1439" s="275" t="s">
        <v>19</v>
      </c>
      <c r="C1439" s="275" t="s">
        <v>9665</v>
      </c>
      <c r="D1439" s="268" t="s">
        <v>9666</v>
      </c>
      <c r="E1439" s="269">
        <v>0.28999999999999998</v>
      </c>
    </row>
    <row r="1440" spans="1:5" ht="63.75" x14ac:dyDescent="0.2">
      <c r="A1440" s="275">
        <v>990219</v>
      </c>
      <c r="B1440" s="275" t="s">
        <v>19</v>
      </c>
      <c r="C1440" s="275" t="s">
        <v>9667</v>
      </c>
      <c r="D1440" s="268" t="s">
        <v>9666</v>
      </c>
      <c r="E1440" s="269">
        <v>23.25</v>
      </c>
    </row>
    <row r="1441" spans="1:5" ht="38.25" x14ac:dyDescent="0.2">
      <c r="A1441" s="275">
        <v>990220</v>
      </c>
      <c r="B1441" s="275" t="s">
        <v>19</v>
      </c>
      <c r="C1441" s="275" t="s">
        <v>9668</v>
      </c>
      <c r="D1441" s="268" t="s">
        <v>9666</v>
      </c>
      <c r="E1441" s="269">
        <v>0.44</v>
      </c>
    </row>
    <row r="1442" spans="1:5" ht="76.5" x14ac:dyDescent="0.2">
      <c r="A1442" s="275">
        <v>990221</v>
      </c>
      <c r="B1442" s="275" t="s">
        <v>19</v>
      </c>
      <c r="C1442" s="275" t="s">
        <v>9669</v>
      </c>
      <c r="D1442" s="268" t="s">
        <v>9666</v>
      </c>
      <c r="E1442" s="269">
        <v>27.32</v>
      </c>
    </row>
    <row r="1443" spans="1:5" ht="51" x14ac:dyDescent="0.2">
      <c r="A1443" s="275">
        <v>990222</v>
      </c>
      <c r="B1443" s="275" t="s">
        <v>19</v>
      </c>
      <c r="C1443" s="275" t="s">
        <v>9670</v>
      </c>
      <c r="D1443" s="268" t="s">
        <v>9666</v>
      </c>
      <c r="E1443" s="269">
        <v>39.69</v>
      </c>
    </row>
    <row r="1444" spans="1:5" ht="63.75" x14ac:dyDescent="0.2">
      <c r="A1444" s="275">
        <v>990223</v>
      </c>
      <c r="B1444" s="275" t="s">
        <v>19</v>
      </c>
      <c r="C1444" s="275" t="s">
        <v>9671</v>
      </c>
      <c r="D1444" s="268" t="s">
        <v>9666</v>
      </c>
      <c r="E1444" s="269">
        <v>0.87</v>
      </c>
    </row>
    <row r="1445" spans="1:5" ht="38.25" x14ac:dyDescent="0.2">
      <c r="A1445" s="275">
        <v>990224</v>
      </c>
      <c r="B1445" s="275" t="s">
        <v>19</v>
      </c>
      <c r="C1445" s="275" t="s">
        <v>9672</v>
      </c>
      <c r="D1445" s="268" t="s">
        <v>9666</v>
      </c>
      <c r="E1445" s="269">
        <v>0.79</v>
      </c>
    </row>
    <row r="1446" spans="1:5" ht="76.5" x14ac:dyDescent="0.2">
      <c r="A1446" s="275">
        <v>990225</v>
      </c>
      <c r="B1446" s="275" t="s">
        <v>19</v>
      </c>
      <c r="C1446" s="275" t="s">
        <v>9673</v>
      </c>
      <c r="D1446" s="268" t="s">
        <v>9666</v>
      </c>
      <c r="E1446" s="269">
        <v>23.23</v>
      </c>
    </row>
    <row r="1447" spans="1:5" ht="63.75" x14ac:dyDescent="0.2">
      <c r="A1447" s="275">
        <v>990226</v>
      </c>
      <c r="B1447" s="275" t="s">
        <v>19</v>
      </c>
      <c r="C1447" s="275" t="s">
        <v>9674</v>
      </c>
      <c r="D1447" s="268" t="s">
        <v>9666</v>
      </c>
      <c r="E1447" s="269">
        <v>21.04</v>
      </c>
    </row>
    <row r="1448" spans="1:5" ht="51" x14ac:dyDescent="0.2">
      <c r="A1448" s="275">
        <v>990227</v>
      </c>
      <c r="B1448" s="275" t="s">
        <v>19</v>
      </c>
      <c r="C1448" s="275" t="s">
        <v>9675</v>
      </c>
      <c r="D1448" s="268" t="s">
        <v>9666</v>
      </c>
      <c r="E1448" s="269">
        <v>99.64</v>
      </c>
    </row>
    <row r="1449" spans="1:5" ht="38.25" x14ac:dyDescent="0.2">
      <c r="A1449" s="275">
        <v>990228</v>
      </c>
      <c r="B1449" s="275" t="s">
        <v>19</v>
      </c>
      <c r="C1449" s="275" t="s">
        <v>9676</v>
      </c>
      <c r="D1449" s="268" t="s">
        <v>9666</v>
      </c>
      <c r="E1449" s="269">
        <v>0.68</v>
      </c>
    </row>
    <row r="1450" spans="1:5" ht="51" x14ac:dyDescent="0.2">
      <c r="A1450" s="275">
        <v>990229</v>
      </c>
      <c r="B1450" s="275" t="s">
        <v>19</v>
      </c>
      <c r="C1450" s="275" t="s">
        <v>9677</v>
      </c>
      <c r="D1450" s="268" t="s">
        <v>9666</v>
      </c>
      <c r="E1450" s="269">
        <v>0.16</v>
      </c>
    </row>
    <row r="1451" spans="1:5" ht="51" x14ac:dyDescent="0.2">
      <c r="A1451" s="275">
        <v>990230</v>
      </c>
      <c r="B1451" s="275" t="s">
        <v>19</v>
      </c>
      <c r="C1451" s="275" t="s">
        <v>9678</v>
      </c>
      <c r="D1451" s="268" t="s">
        <v>9666</v>
      </c>
      <c r="E1451" s="269">
        <v>0.06</v>
      </c>
    </row>
    <row r="1452" spans="1:5" ht="51" x14ac:dyDescent="0.2">
      <c r="A1452" s="275">
        <v>990231</v>
      </c>
      <c r="B1452" s="275" t="s">
        <v>19</v>
      </c>
      <c r="C1452" s="275" t="s">
        <v>9679</v>
      </c>
      <c r="D1452" s="268" t="s">
        <v>9666</v>
      </c>
      <c r="E1452" s="269">
        <v>4.54</v>
      </c>
    </row>
    <row r="1453" spans="1:5" ht="38.25" x14ac:dyDescent="0.2">
      <c r="A1453" s="275">
        <v>990232</v>
      </c>
      <c r="B1453" s="275" t="s">
        <v>19</v>
      </c>
      <c r="C1453" s="275" t="s">
        <v>9680</v>
      </c>
      <c r="D1453" s="268" t="s">
        <v>9666</v>
      </c>
      <c r="E1453" s="269">
        <v>0.09</v>
      </c>
    </row>
    <row r="1454" spans="1:5" ht="63.75" x14ac:dyDescent="0.2">
      <c r="A1454" s="275">
        <v>990233</v>
      </c>
      <c r="B1454" s="275" t="s">
        <v>19</v>
      </c>
      <c r="C1454" s="275" t="s">
        <v>9681</v>
      </c>
      <c r="D1454" s="268" t="s">
        <v>9666</v>
      </c>
      <c r="E1454" s="269">
        <v>5.1100000000000003</v>
      </c>
    </row>
    <row r="1455" spans="1:5" ht="51" x14ac:dyDescent="0.2">
      <c r="A1455" s="275">
        <v>990234</v>
      </c>
      <c r="B1455" s="275" t="s">
        <v>19</v>
      </c>
      <c r="C1455" s="275" t="s">
        <v>9682</v>
      </c>
      <c r="D1455" s="268" t="s">
        <v>9666</v>
      </c>
      <c r="E1455" s="269">
        <v>5.38</v>
      </c>
    </row>
    <row r="1456" spans="1:5" ht="63.75" x14ac:dyDescent="0.2">
      <c r="A1456" s="275">
        <v>990235</v>
      </c>
      <c r="B1456" s="275" t="s">
        <v>19</v>
      </c>
      <c r="C1456" s="275" t="s">
        <v>9683</v>
      </c>
      <c r="D1456" s="268" t="s">
        <v>9666</v>
      </c>
      <c r="E1456" s="269">
        <v>0.1</v>
      </c>
    </row>
    <row r="1457" spans="1:5" ht="38.25" x14ac:dyDescent="0.2">
      <c r="A1457" s="275">
        <v>990236</v>
      </c>
      <c r="B1457" s="275" t="s">
        <v>19</v>
      </c>
      <c r="C1457" s="275" t="s">
        <v>9684</v>
      </c>
      <c r="D1457" s="268" t="s">
        <v>9666</v>
      </c>
      <c r="E1457" s="269">
        <v>0.11</v>
      </c>
    </row>
    <row r="1458" spans="1:5" ht="76.5" x14ac:dyDescent="0.2">
      <c r="A1458" s="275">
        <v>990237</v>
      </c>
      <c r="B1458" s="275" t="s">
        <v>19</v>
      </c>
      <c r="C1458" s="275" t="s">
        <v>9685</v>
      </c>
      <c r="D1458" s="268" t="s">
        <v>9666</v>
      </c>
      <c r="E1458" s="269">
        <v>3.15</v>
      </c>
    </row>
    <row r="1459" spans="1:5" ht="63.75" x14ac:dyDescent="0.2">
      <c r="A1459" s="275">
        <v>990238</v>
      </c>
      <c r="B1459" s="275" t="s">
        <v>19</v>
      </c>
      <c r="C1459" s="275" t="s">
        <v>9686</v>
      </c>
      <c r="D1459" s="268" t="s">
        <v>9666</v>
      </c>
      <c r="E1459" s="269">
        <v>4.0999999999999996</v>
      </c>
    </row>
    <row r="1460" spans="1:5" ht="38.25" x14ac:dyDescent="0.2">
      <c r="A1460" s="275">
        <v>990239</v>
      </c>
      <c r="B1460" s="275" t="s">
        <v>19</v>
      </c>
      <c r="C1460" s="275" t="s">
        <v>9687</v>
      </c>
      <c r="D1460" s="268" t="s">
        <v>9666</v>
      </c>
      <c r="E1460" s="269">
        <v>17.93</v>
      </c>
    </row>
    <row r="1461" spans="1:5" ht="38.25" x14ac:dyDescent="0.2">
      <c r="A1461" s="275">
        <v>990240</v>
      </c>
      <c r="B1461" s="275" t="s">
        <v>19</v>
      </c>
      <c r="C1461" s="275" t="s">
        <v>9688</v>
      </c>
      <c r="D1461" s="268" t="s">
        <v>9666</v>
      </c>
      <c r="E1461" s="269">
        <v>0.15</v>
      </c>
    </row>
    <row r="1462" spans="1:5" ht="51" x14ac:dyDescent="0.2">
      <c r="A1462" s="275">
        <v>990241</v>
      </c>
      <c r="B1462" s="275" t="s">
        <v>19</v>
      </c>
      <c r="C1462" s="275" t="s">
        <v>9689</v>
      </c>
      <c r="D1462" s="268" t="s">
        <v>9666</v>
      </c>
      <c r="E1462" s="269">
        <v>0.03</v>
      </c>
    </row>
    <row r="1463" spans="1:5" ht="51" x14ac:dyDescent="0.2">
      <c r="A1463" s="275">
        <v>990242</v>
      </c>
      <c r="B1463" s="275" t="s">
        <v>19</v>
      </c>
      <c r="C1463" s="275" t="s">
        <v>9690</v>
      </c>
      <c r="D1463" s="268" t="s">
        <v>9666</v>
      </c>
      <c r="E1463" s="269">
        <v>0.27</v>
      </c>
    </row>
    <row r="1464" spans="1:5" ht="63.75" x14ac:dyDescent="0.2">
      <c r="A1464" s="275">
        <v>990243</v>
      </c>
      <c r="B1464" s="275" t="s">
        <v>19</v>
      </c>
      <c r="C1464" s="275" t="s">
        <v>9691</v>
      </c>
      <c r="D1464" s="268" t="s">
        <v>9666</v>
      </c>
      <c r="E1464" s="269">
        <v>41.81</v>
      </c>
    </row>
    <row r="1465" spans="1:5" ht="38.25" x14ac:dyDescent="0.2">
      <c r="A1465" s="275">
        <v>990244</v>
      </c>
      <c r="B1465" s="275" t="s">
        <v>19</v>
      </c>
      <c r="C1465" s="275" t="s">
        <v>9692</v>
      </c>
      <c r="D1465" s="268" t="s">
        <v>9666</v>
      </c>
      <c r="E1465" s="269">
        <v>0.34</v>
      </c>
    </row>
    <row r="1466" spans="1:5" ht="76.5" x14ac:dyDescent="0.2">
      <c r="A1466" s="275">
        <v>990245</v>
      </c>
      <c r="B1466" s="275" t="s">
        <v>19</v>
      </c>
      <c r="C1466" s="275" t="s">
        <v>9693</v>
      </c>
      <c r="D1466" s="268" t="s">
        <v>9666</v>
      </c>
      <c r="E1466" s="269">
        <v>46.28</v>
      </c>
    </row>
    <row r="1467" spans="1:5" ht="51" x14ac:dyDescent="0.2">
      <c r="A1467" s="275">
        <v>990246</v>
      </c>
      <c r="B1467" s="275" t="s">
        <v>19</v>
      </c>
      <c r="C1467" s="275" t="s">
        <v>9694</v>
      </c>
      <c r="D1467" s="268" t="s">
        <v>9666</v>
      </c>
      <c r="E1467" s="269">
        <v>70.87</v>
      </c>
    </row>
    <row r="1468" spans="1:5" ht="63.75" x14ac:dyDescent="0.2">
      <c r="A1468" s="275">
        <v>990247</v>
      </c>
      <c r="B1468" s="275" t="s">
        <v>19</v>
      </c>
      <c r="C1468" s="275" t="s">
        <v>9695</v>
      </c>
      <c r="D1468" s="268" t="s">
        <v>9666</v>
      </c>
      <c r="E1468" s="269">
        <v>1.1000000000000001</v>
      </c>
    </row>
    <row r="1469" spans="1:5" ht="38.25" x14ac:dyDescent="0.2">
      <c r="A1469" s="275">
        <v>990248</v>
      </c>
      <c r="B1469" s="275" t="s">
        <v>19</v>
      </c>
      <c r="C1469" s="275" t="s">
        <v>9696</v>
      </c>
      <c r="D1469" s="268" t="s">
        <v>9666</v>
      </c>
      <c r="E1469" s="269">
        <v>0.99</v>
      </c>
    </row>
    <row r="1470" spans="1:5" ht="76.5" x14ac:dyDescent="0.2">
      <c r="A1470" s="275">
        <v>990249</v>
      </c>
      <c r="B1470" s="275" t="s">
        <v>19</v>
      </c>
      <c r="C1470" s="275" t="s">
        <v>9697</v>
      </c>
      <c r="D1470" s="268" t="s">
        <v>9666</v>
      </c>
      <c r="E1470" s="269">
        <v>29.04</v>
      </c>
    </row>
    <row r="1471" spans="1:5" ht="63.75" x14ac:dyDescent="0.2">
      <c r="A1471" s="275">
        <v>990250</v>
      </c>
      <c r="B1471" s="275" t="s">
        <v>19</v>
      </c>
      <c r="C1471" s="275" t="s">
        <v>9698</v>
      </c>
      <c r="D1471" s="268" t="s">
        <v>9666</v>
      </c>
      <c r="E1471" s="269">
        <v>36.99</v>
      </c>
    </row>
    <row r="1472" spans="1:5" ht="38.25" x14ac:dyDescent="0.2">
      <c r="A1472" s="275">
        <v>990251</v>
      </c>
      <c r="B1472" s="275" t="s">
        <v>19</v>
      </c>
      <c r="C1472" s="275" t="s">
        <v>9699</v>
      </c>
      <c r="D1472" s="268" t="s">
        <v>9666</v>
      </c>
      <c r="E1472" s="269">
        <v>0.85</v>
      </c>
    </row>
    <row r="1473" spans="1:5" ht="51" x14ac:dyDescent="0.2">
      <c r="A1473" s="275">
        <v>990252</v>
      </c>
      <c r="B1473" s="275" t="s">
        <v>19</v>
      </c>
      <c r="C1473" s="275" t="s">
        <v>9700</v>
      </c>
      <c r="D1473" s="268" t="s">
        <v>9666</v>
      </c>
      <c r="E1473" s="269">
        <v>0.12</v>
      </c>
    </row>
    <row r="1474" spans="1:5" ht="51" x14ac:dyDescent="0.2">
      <c r="A1474" s="275">
        <v>990253</v>
      </c>
      <c r="B1474" s="275" t="s">
        <v>19</v>
      </c>
      <c r="C1474" s="275" t="s">
        <v>9701</v>
      </c>
      <c r="D1474" s="268" t="s">
        <v>9666</v>
      </c>
      <c r="E1474" s="269">
        <v>160.16999999999999</v>
      </c>
    </row>
    <row r="1475" spans="1:5" ht="51" x14ac:dyDescent="0.2">
      <c r="A1475" s="275">
        <v>990254</v>
      </c>
      <c r="B1475" s="275" t="s">
        <v>19</v>
      </c>
      <c r="C1475" s="275" t="s">
        <v>9702</v>
      </c>
      <c r="D1475" s="268" t="s">
        <v>9666</v>
      </c>
      <c r="E1475" s="269">
        <v>1.1000000000000001</v>
      </c>
    </row>
    <row r="1476" spans="1:5" ht="63.75" x14ac:dyDescent="0.2">
      <c r="A1476" s="275">
        <v>990255</v>
      </c>
      <c r="B1476" s="275" t="s">
        <v>19</v>
      </c>
      <c r="C1476" s="275" t="s">
        <v>9703</v>
      </c>
      <c r="D1476" s="268" t="s">
        <v>9666</v>
      </c>
      <c r="E1476" s="269">
        <v>82.26</v>
      </c>
    </row>
    <row r="1477" spans="1:5" ht="38.25" x14ac:dyDescent="0.2">
      <c r="A1477" s="275">
        <v>990256</v>
      </c>
      <c r="B1477" s="275" t="s">
        <v>19</v>
      </c>
      <c r="C1477" s="275" t="s">
        <v>9704</v>
      </c>
      <c r="D1477" s="268" t="s">
        <v>9666</v>
      </c>
      <c r="E1477" s="269">
        <v>1.1000000000000001</v>
      </c>
    </row>
    <row r="1478" spans="1:5" ht="76.5" x14ac:dyDescent="0.2">
      <c r="A1478" s="275">
        <v>990257</v>
      </c>
      <c r="B1478" s="275" t="s">
        <v>19</v>
      </c>
      <c r="C1478" s="275" t="s">
        <v>9705</v>
      </c>
      <c r="D1478" s="268" t="s">
        <v>9666</v>
      </c>
      <c r="E1478" s="269">
        <v>159.63</v>
      </c>
    </row>
    <row r="1479" spans="1:5" ht="51" x14ac:dyDescent="0.2">
      <c r="A1479" s="275">
        <v>990258</v>
      </c>
      <c r="B1479" s="275" t="s">
        <v>19</v>
      </c>
      <c r="C1479" s="275" t="s">
        <v>9706</v>
      </c>
      <c r="D1479" s="268" t="s">
        <v>9666</v>
      </c>
      <c r="E1479" s="269">
        <v>46.14</v>
      </c>
    </row>
    <row r="1480" spans="1:5" ht="63.75" x14ac:dyDescent="0.2">
      <c r="A1480" s="275">
        <v>990259</v>
      </c>
      <c r="B1480" s="275" t="s">
        <v>19</v>
      </c>
      <c r="C1480" s="275" t="s">
        <v>9707</v>
      </c>
      <c r="D1480" s="268" t="s">
        <v>9666</v>
      </c>
      <c r="E1480" s="269">
        <v>8.7799999999999994</v>
      </c>
    </row>
    <row r="1481" spans="1:5" ht="38.25" x14ac:dyDescent="0.2">
      <c r="A1481" s="275">
        <v>990260</v>
      </c>
      <c r="B1481" s="275" t="s">
        <v>19</v>
      </c>
      <c r="C1481" s="275" t="s">
        <v>9708</v>
      </c>
      <c r="D1481" s="268" t="s">
        <v>9666</v>
      </c>
      <c r="E1481" s="269">
        <v>6.24</v>
      </c>
    </row>
    <row r="1482" spans="1:5" ht="89.25" x14ac:dyDescent="0.2">
      <c r="A1482" s="275">
        <v>990261</v>
      </c>
      <c r="B1482" s="275" t="s">
        <v>19</v>
      </c>
      <c r="C1482" s="275" t="s">
        <v>9709</v>
      </c>
      <c r="D1482" s="268" t="s">
        <v>9666</v>
      </c>
      <c r="E1482" s="269">
        <v>46.26</v>
      </c>
    </row>
    <row r="1483" spans="1:5" ht="63.75" x14ac:dyDescent="0.2">
      <c r="A1483" s="275">
        <v>990262</v>
      </c>
      <c r="B1483" s="275" t="s">
        <v>19</v>
      </c>
      <c r="C1483" s="275" t="s">
        <v>9710</v>
      </c>
      <c r="D1483" s="268" t="s">
        <v>9666</v>
      </c>
      <c r="E1483" s="269">
        <v>159.63</v>
      </c>
    </row>
    <row r="1484" spans="1:5" ht="38.25" x14ac:dyDescent="0.2">
      <c r="A1484" s="275">
        <v>990263</v>
      </c>
      <c r="B1484" s="275" t="s">
        <v>19</v>
      </c>
      <c r="C1484" s="275" t="s">
        <v>9711</v>
      </c>
      <c r="D1484" s="268" t="s">
        <v>9666</v>
      </c>
      <c r="E1484" s="269">
        <v>1.46</v>
      </c>
    </row>
    <row r="1485" spans="1:5" ht="51" x14ac:dyDescent="0.2">
      <c r="A1485" s="275">
        <v>990264</v>
      </c>
      <c r="B1485" s="275" t="s">
        <v>19</v>
      </c>
      <c r="C1485" s="275" t="s">
        <v>9712</v>
      </c>
      <c r="D1485" s="268" t="s">
        <v>9666</v>
      </c>
      <c r="E1485" s="269">
        <v>1.61</v>
      </c>
    </row>
    <row r="1486" spans="1:5" ht="51" x14ac:dyDescent="0.2">
      <c r="A1486" s="275">
        <v>990265</v>
      </c>
      <c r="B1486" s="275" t="s">
        <v>19</v>
      </c>
      <c r="C1486" s="275" t="s">
        <v>9713</v>
      </c>
      <c r="D1486" s="268" t="s">
        <v>9666</v>
      </c>
      <c r="E1486" s="269">
        <v>11.18</v>
      </c>
    </row>
    <row r="1487" spans="1:5" ht="63.75" x14ac:dyDescent="0.2">
      <c r="A1487" s="275">
        <v>990266</v>
      </c>
      <c r="B1487" s="275" t="s">
        <v>19</v>
      </c>
      <c r="C1487" s="275" t="s">
        <v>9714</v>
      </c>
      <c r="D1487" s="268" t="s">
        <v>9666</v>
      </c>
      <c r="E1487" s="269">
        <v>3.6</v>
      </c>
    </row>
    <row r="1488" spans="1:5" ht="76.5" x14ac:dyDescent="0.2">
      <c r="A1488" s="275">
        <v>990267</v>
      </c>
      <c r="B1488" s="275" t="s">
        <v>19</v>
      </c>
      <c r="C1488" s="275" t="s">
        <v>9715</v>
      </c>
      <c r="D1488" s="268" t="s">
        <v>9666</v>
      </c>
      <c r="E1488" s="269">
        <v>4.05</v>
      </c>
    </row>
    <row r="1489" spans="1:5" ht="63.75" x14ac:dyDescent="0.2">
      <c r="A1489" s="275">
        <v>990268</v>
      </c>
      <c r="B1489" s="275" t="s">
        <v>19</v>
      </c>
      <c r="C1489" s="275" t="s">
        <v>9716</v>
      </c>
      <c r="D1489" s="268" t="s">
        <v>9666</v>
      </c>
      <c r="E1489" s="269">
        <v>3.27</v>
      </c>
    </row>
    <row r="1490" spans="1:5" ht="51" x14ac:dyDescent="0.2">
      <c r="A1490" s="275">
        <v>990269</v>
      </c>
      <c r="B1490" s="275" t="s">
        <v>19</v>
      </c>
      <c r="C1490" s="275" t="s">
        <v>9717</v>
      </c>
      <c r="D1490" s="268" t="s">
        <v>9666</v>
      </c>
      <c r="E1490" s="269">
        <v>14.19</v>
      </c>
    </row>
    <row r="1491" spans="1:5" ht="51" x14ac:dyDescent="0.2">
      <c r="A1491" s="275">
        <v>104658</v>
      </c>
      <c r="B1491" s="275" t="s">
        <v>290</v>
      </c>
      <c r="C1491" s="275" t="s">
        <v>9718</v>
      </c>
      <c r="D1491" s="268" t="s">
        <v>2012</v>
      </c>
      <c r="E1491" s="269">
        <v>182.15</v>
      </c>
    </row>
    <row r="1492" spans="1:5" ht="76.5" x14ac:dyDescent="0.2">
      <c r="A1492" s="275">
        <v>105002</v>
      </c>
      <c r="B1492" s="275" t="s">
        <v>290</v>
      </c>
      <c r="C1492" s="275" t="s">
        <v>9719</v>
      </c>
      <c r="D1492" s="268" t="s">
        <v>1977</v>
      </c>
      <c r="E1492" s="269">
        <v>760.93</v>
      </c>
    </row>
    <row r="1493" spans="1:5" ht="63.75" x14ac:dyDescent="0.2">
      <c r="A1493" s="275">
        <v>105004</v>
      </c>
      <c r="B1493" s="275" t="s">
        <v>290</v>
      </c>
      <c r="C1493" s="275" t="s">
        <v>9720</v>
      </c>
      <c r="D1493" s="268" t="s">
        <v>2012</v>
      </c>
      <c r="E1493" s="269">
        <v>129.31</v>
      </c>
    </row>
    <row r="1494" spans="1:5" x14ac:dyDescent="0.2">
      <c r="A1494" s="271">
        <v>105003</v>
      </c>
      <c r="B1494" s="271" t="s">
        <v>290</v>
      </c>
      <c r="C1494" s="272" t="s">
        <v>9721</v>
      </c>
      <c r="D1494" s="271" t="s">
        <v>1977</v>
      </c>
      <c r="E1494" s="273">
        <v>1273.58</v>
      </c>
    </row>
    <row r="1495" spans="1:5" x14ac:dyDescent="0.2">
      <c r="A1495" s="271">
        <v>105005</v>
      </c>
      <c r="B1495" s="271" t="s">
        <v>290</v>
      </c>
      <c r="C1495" s="272" t="s">
        <v>9722</v>
      </c>
      <c r="D1495" s="271" t="s">
        <v>2012</v>
      </c>
      <c r="E1495" s="273">
        <v>224.22</v>
      </c>
    </row>
    <row r="1496" spans="1:5" x14ac:dyDescent="0.2">
      <c r="A1496" s="271">
        <v>105006</v>
      </c>
      <c r="B1496" s="271" t="s">
        <v>290</v>
      </c>
      <c r="C1496" s="272" t="s">
        <v>9723</v>
      </c>
      <c r="D1496" s="271" t="s">
        <v>1977</v>
      </c>
      <c r="E1496" s="273">
        <v>0</v>
      </c>
    </row>
    <row r="1497" spans="1:5" x14ac:dyDescent="0.2">
      <c r="A1497" s="271">
        <v>104999</v>
      </c>
      <c r="B1497" s="271" t="s">
        <v>290</v>
      </c>
      <c r="C1497" s="272" t="s">
        <v>9724</v>
      </c>
      <c r="D1497" s="271" t="s">
        <v>1977</v>
      </c>
      <c r="E1497" s="273">
        <v>0</v>
      </c>
    </row>
    <row r="1498" spans="1:5" x14ac:dyDescent="0.2">
      <c r="A1498" s="271">
        <v>105000</v>
      </c>
      <c r="B1498" s="271" t="s">
        <v>290</v>
      </c>
      <c r="C1498" s="272" t="s">
        <v>9725</v>
      </c>
      <c r="D1498" s="271" t="s">
        <v>2014</v>
      </c>
      <c r="E1498" s="273">
        <v>1752.66</v>
      </c>
    </row>
    <row r="1499" spans="1:5" x14ac:dyDescent="0.2">
      <c r="A1499" s="271">
        <v>105001</v>
      </c>
      <c r="B1499" s="271" t="s">
        <v>290</v>
      </c>
      <c r="C1499" s="272" t="s">
        <v>9726</v>
      </c>
      <c r="D1499" s="271" t="s">
        <v>2014</v>
      </c>
      <c r="E1499" s="273">
        <v>1790.62</v>
      </c>
    </row>
    <row r="1500" spans="1:5" x14ac:dyDescent="0.2">
      <c r="A1500" s="271">
        <v>89306</v>
      </c>
      <c r="B1500" s="271" t="s">
        <v>290</v>
      </c>
      <c r="C1500" s="272" t="s">
        <v>9727</v>
      </c>
      <c r="D1500" s="271" t="s">
        <v>2012</v>
      </c>
      <c r="E1500" s="273">
        <v>95.06</v>
      </c>
    </row>
    <row r="1501" spans="1:5" x14ac:dyDescent="0.2">
      <c r="A1501" s="271">
        <v>89307</v>
      </c>
      <c r="B1501" s="271" t="s">
        <v>290</v>
      </c>
      <c r="C1501" s="272" t="s">
        <v>9728</v>
      </c>
      <c r="D1501" s="271" t="s">
        <v>2012</v>
      </c>
      <c r="E1501" s="273">
        <v>97.51</v>
      </c>
    </row>
    <row r="1502" spans="1:5" x14ac:dyDescent="0.2">
      <c r="A1502" s="271">
        <v>89290</v>
      </c>
      <c r="B1502" s="271" t="s">
        <v>290</v>
      </c>
      <c r="C1502" s="272" t="s">
        <v>9729</v>
      </c>
      <c r="D1502" s="271" t="s">
        <v>2012</v>
      </c>
      <c r="E1502" s="273">
        <v>76.3</v>
      </c>
    </row>
    <row r="1503" spans="1:5" x14ac:dyDescent="0.2">
      <c r="A1503" s="271">
        <v>89291</v>
      </c>
      <c r="B1503" s="271" t="s">
        <v>290</v>
      </c>
      <c r="C1503" s="272" t="s">
        <v>9730</v>
      </c>
      <c r="D1503" s="271" t="s">
        <v>2012</v>
      </c>
      <c r="E1503" s="273">
        <v>78.13</v>
      </c>
    </row>
    <row r="1504" spans="1:5" x14ac:dyDescent="0.2">
      <c r="A1504" s="271">
        <v>89298</v>
      </c>
      <c r="B1504" s="271" t="s">
        <v>290</v>
      </c>
      <c r="C1504" s="272" t="s">
        <v>9731</v>
      </c>
      <c r="D1504" s="271" t="s">
        <v>2012</v>
      </c>
      <c r="E1504" s="273">
        <v>79.73</v>
      </c>
    </row>
    <row r="1505" spans="1:5" x14ac:dyDescent="0.2">
      <c r="A1505" s="271">
        <v>89299</v>
      </c>
      <c r="B1505" s="271" t="s">
        <v>290</v>
      </c>
      <c r="C1505" s="272" t="s">
        <v>9732</v>
      </c>
      <c r="D1505" s="271" t="s">
        <v>2012</v>
      </c>
      <c r="E1505" s="273">
        <v>81.93</v>
      </c>
    </row>
    <row r="1506" spans="1:5" x14ac:dyDescent="0.2">
      <c r="A1506" s="271">
        <v>89282</v>
      </c>
      <c r="B1506" s="271" t="s">
        <v>290</v>
      </c>
      <c r="C1506" s="272" t="s">
        <v>9733</v>
      </c>
      <c r="D1506" s="271" t="s">
        <v>2012</v>
      </c>
      <c r="E1506" s="273">
        <v>66.59</v>
      </c>
    </row>
    <row r="1507" spans="1:5" x14ac:dyDescent="0.2">
      <c r="A1507" s="271">
        <v>89283</v>
      </c>
      <c r="B1507" s="271" t="s">
        <v>290</v>
      </c>
      <c r="C1507" s="272" t="s">
        <v>9734</v>
      </c>
      <c r="D1507" s="271" t="s">
        <v>2012</v>
      </c>
      <c r="E1507" s="273">
        <v>68.239999999999995</v>
      </c>
    </row>
    <row r="1508" spans="1:5" x14ac:dyDescent="0.2">
      <c r="A1508" s="271">
        <v>89480</v>
      </c>
      <c r="B1508" s="271" t="s">
        <v>290</v>
      </c>
      <c r="C1508" s="272" t="s">
        <v>9735</v>
      </c>
      <c r="D1508" s="271" t="s">
        <v>2012</v>
      </c>
      <c r="E1508" s="273">
        <v>167.82</v>
      </c>
    </row>
    <row r="1509" spans="1:5" x14ac:dyDescent="0.2">
      <c r="A1509" s="271">
        <v>89464</v>
      </c>
      <c r="B1509" s="271" t="s">
        <v>290</v>
      </c>
      <c r="C1509" s="272" t="s">
        <v>9736</v>
      </c>
      <c r="D1509" s="271" t="s">
        <v>2012</v>
      </c>
      <c r="E1509" s="273">
        <v>144.66999999999999</v>
      </c>
    </row>
    <row r="1510" spans="1:5" x14ac:dyDescent="0.2">
      <c r="A1510" s="271">
        <v>89478</v>
      </c>
      <c r="B1510" s="271" t="s">
        <v>290</v>
      </c>
      <c r="C1510" s="272" t="s">
        <v>9737</v>
      </c>
      <c r="D1510" s="271" t="s">
        <v>2012</v>
      </c>
      <c r="E1510" s="273">
        <v>145.62</v>
      </c>
    </row>
    <row r="1511" spans="1:5" x14ac:dyDescent="0.2">
      <c r="A1511" s="271">
        <v>89462</v>
      </c>
      <c r="B1511" s="271" t="s">
        <v>290</v>
      </c>
      <c r="C1511" s="272" t="s">
        <v>9738</v>
      </c>
      <c r="D1511" s="271" t="s">
        <v>2012</v>
      </c>
      <c r="E1511" s="273">
        <v>123.55</v>
      </c>
    </row>
    <row r="1512" spans="1:5" x14ac:dyDescent="0.2">
      <c r="A1512" s="271">
        <v>104444</v>
      </c>
      <c r="B1512" s="271" t="s">
        <v>290</v>
      </c>
      <c r="C1512" s="272" t="s">
        <v>9739</v>
      </c>
      <c r="D1512" s="271" t="s">
        <v>2012</v>
      </c>
      <c r="E1512" s="273">
        <v>0</v>
      </c>
    </row>
    <row r="1513" spans="1:5" x14ac:dyDescent="0.2">
      <c r="A1513" s="271">
        <v>104442</v>
      </c>
      <c r="B1513" s="271" t="s">
        <v>290</v>
      </c>
      <c r="C1513" s="272" t="s">
        <v>9740</v>
      </c>
      <c r="D1513" s="271" t="s">
        <v>2012</v>
      </c>
      <c r="E1513" s="273">
        <v>0</v>
      </c>
    </row>
    <row r="1514" spans="1:5" x14ac:dyDescent="0.2">
      <c r="A1514" s="271">
        <v>89472</v>
      </c>
      <c r="B1514" s="271" t="s">
        <v>290</v>
      </c>
      <c r="C1514" s="272" t="s">
        <v>9741</v>
      </c>
      <c r="D1514" s="271" t="s">
        <v>2012</v>
      </c>
      <c r="E1514" s="273">
        <v>126.27</v>
      </c>
    </row>
    <row r="1515" spans="1:5" x14ac:dyDescent="0.2">
      <c r="A1515" s="271">
        <v>89455</v>
      </c>
      <c r="B1515" s="271" t="s">
        <v>290</v>
      </c>
      <c r="C1515" s="272" t="s">
        <v>9742</v>
      </c>
      <c r="D1515" s="271" t="s">
        <v>2012</v>
      </c>
      <c r="E1515" s="273">
        <v>111.9</v>
      </c>
    </row>
    <row r="1516" spans="1:5" x14ac:dyDescent="0.2">
      <c r="A1516" s="271">
        <v>89470</v>
      </c>
      <c r="B1516" s="271" t="s">
        <v>290</v>
      </c>
      <c r="C1516" s="272" t="s">
        <v>9743</v>
      </c>
      <c r="D1516" s="271" t="s">
        <v>2012</v>
      </c>
      <c r="E1516" s="273">
        <v>106.09</v>
      </c>
    </row>
    <row r="1517" spans="1:5" x14ac:dyDescent="0.2">
      <c r="A1517" s="271">
        <v>89453</v>
      </c>
      <c r="B1517" s="271" t="s">
        <v>290</v>
      </c>
      <c r="C1517" s="272" t="s">
        <v>9744</v>
      </c>
      <c r="D1517" s="271" t="s">
        <v>2012</v>
      </c>
      <c r="E1517" s="273">
        <v>92.82</v>
      </c>
    </row>
    <row r="1518" spans="1:5" x14ac:dyDescent="0.2">
      <c r="A1518" s="271">
        <v>104443</v>
      </c>
      <c r="B1518" s="271" t="s">
        <v>290</v>
      </c>
      <c r="C1518" s="272" t="s">
        <v>9745</v>
      </c>
      <c r="D1518" s="271" t="s">
        <v>2012</v>
      </c>
      <c r="E1518" s="273">
        <v>0</v>
      </c>
    </row>
    <row r="1519" spans="1:5" x14ac:dyDescent="0.2">
      <c r="A1519" s="271">
        <v>104441</v>
      </c>
      <c r="B1519" s="271" t="s">
        <v>290</v>
      </c>
      <c r="C1519" s="272" t="s">
        <v>9746</v>
      </c>
      <c r="D1519" s="271" t="s">
        <v>2012</v>
      </c>
      <c r="E1519" s="273">
        <v>0</v>
      </c>
    </row>
    <row r="1520" spans="1:5" x14ac:dyDescent="0.2">
      <c r="A1520" s="271">
        <v>103354</v>
      </c>
      <c r="B1520" s="271" t="s">
        <v>290</v>
      </c>
      <c r="C1520" s="272" t="s">
        <v>9747</v>
      </c>
      <c r="D1520" s="271" t="s">
        <v>2012</v>
      </c>
      <c r="E1520" s="273">
        <v>92.28</v>
      </c>
    </row>
    <row r="1521" spans="1:5" x14ac:dyDescent="0.2">
      <c r="A1521" s="271">
        <v>103355</v>
      </c>
      <c r="B1521" s="271" t="s">
        <v>290</v>
      </c>
      <c r="C1521" s="272" t="s">
        <v>9748</v>
      </c>
      <c r="D1521" s="271" t="s">
        <v>2012</v>
      </c>
      <c r="E1521" s="273">
        <v>93.76</v>
      </c>
    </row>
    <row r="1522" spans="1:5" x14ac:dyDescent="0.2">
      <c r="A1522" s="271">
        <v>103330</v>
      </c>
      <c r="B1522" s="271" t="s">
        <v>290</v>
      </c>
      <c r="C1522" s="272" t="s">
        <v>9749</v>
      </c>
      <c r="D1522" s="271" t="s">
        <v>2012</v>
      </c>
      <c r="E1522" s="273">
        <v>84.14</v>
      </c>
    </row>
    <row r="1523" spans="1:5" x14ac:dyDescent="0.2">
      <c r="A1523" s="271">
        <v>103331</v>
      </c>
      <c r="B1523" s="271" t="s">
        <v>290</v>
      </c>
      <c r="C1523" s="272" t="s">
        <v>9750</v>
      </c>
      <c r="D1523" s="271" t="s">
        <v>2012</v>
      </c>
      <c r="E1523" s="273">
        <v>85.53</v>
      </c>
    </row>
    <row r="1524" spans="1:5" x14ac:dyDescent="0.2">
      <c r="A1524" s="271">
        <v>103358</v>
      </c>
      <c r="B1524" s="271" t="s">
        <v>290</v>
      </c>
      <c r="C1524" s="272" t="s">
        <v>9751</v>
      </c>
      <c r="D1524" s="271" t="s">
        <v>2012</v>
      </c>
      <c r="E1524" s="273">
        <v>70.34</v>
      </c>
    </row>
    <row r="1525" spans="1:5" x14ac:dyDescent="0.2">
      <c r="A1525" s="271">
        <v>103359</v>
      </c>
      <c r="B1525" s="271" t="s">
        <v>290</v>
      </c>
      <c r="C1525" s="272" t="s">
        <v>9752</v>
      </c>
      <c r="D1525" s="271" t="s">
        <v>2012</v>
      </c>
      <c r="E1525" s="273">
        <v>71.52</v>
      </c>
    </row>
    <row r="1526" spans="1:5" x14ac:dyDescent="0.2">
      <c r="A1526" s="271">
        <v>103366</v>
      </c>
      <c r="B1526" s="271" t="s">
        <v>290</v>
      </c>
      <c r="C1526" s="272" t="s">
        <v>9753</v>
      </c>
      <c r="D1526" s="271" t="s">
        <v>2012</v>
      </c>
      <c r="E1526" s="273">
        <v>60.01</v>
      </c>
    </row>
    <row r="1527" spans="1:5" x14ac:dyDescent="0.2">
      <c r="A1527" s="271">
        <v>103367</v>
      </c>
      <c r="B1527" s="271" t="s">
        <v>290</v>
      </c>
      <c r="C1527" s="272" t="s">
        <v>9754</v>
      </c>
      <c r="D1527" s="271" t="s">
        <v>2012</v>
      </c>
      <c r="E1527" s="273">
        <v>61.07</v>
      </c>
    </row>
    <row r="1528" spans="1:5" x14ac:dyDescent="0.2">
      <c r="A1528" s="271">
        <v>103360</v>
      </c>
      <c r="B1528" s="271" t="s">
        <v>290</v>
      </c>
      <c r="C1528" s="272" t="s">
        <v>9755</v>
      </c>
      <c r="D1528" s="271" t="s">
        <v>2012</v>
      </c>
      <c r="E1528" s="273">
        <v>82.38</v>
      </c>
    </row>
    <row r="1529" spans="1:5" x14ac:dyDescent="0.2">
      <c r="A1529" s="271">
        <v>103361</v>
      </c>
      <c r="B1529" s="271" t="s">
        <v>290</v>
      </c>
      <c r="C1529" s="272" t="s">
        <v>9756</v>
      </c>
      <c r="D1529" s="271" t="s">
        <v>2012</v>
      </c>
      <c r="E1529" s="273">
        <v>83.87</v>
      </c>
    </row>
    <row r="1530" spans="1:5" x14ac:dyDescent="0.2">
      <c r="A1530" s="271">
        <v>103368</v>
      </c>
      <c r="B1530" s="271" t="s">
        <v>290</v>
      </c>
      <c r="C1530" s="272" t="s">
        <v>9757</v>
      </c>
      <c r="D1530" s="271" t="s">
        <v>2012</v>
      </c>
      <c r="E1530" s="273">
        <v>68.42</v>
      </c>
    </row>
    <row r="1531" spans="1:5" x14ac:dyDescent="0.2">
      <c r="A1531" s="271">
        <v>103369</v>
      </c>
      <c r="B1531" s="271" t="s">
        <v>290</v>
      </c>
      <c r="C1531" s="272" t="s">
        <v>9758</v>
      </c>
      <c r="D1531" s="271" t="s">
        <v>2012</v>
      </c>
      <c r="E1531" s="273">
        <v>69.77</v>
      </c>
    </row>
    <row r="1532" spans="1:5" x14ac:dyDescent="0.2">
      <c r="A1532" s="271">
        <v>103334</v>
      </c>
      <c r="B1532" s="271" t="s">
        <v>290</v>
      </c>
      <c r="C1532" s="272" t="s">
        <v>9759</v>
      </c>
      <c r="D1532" s="271" t="s">
        <v>2012</v>
      </c>
      <c r="E1532" s="273">
        <v>151.29</v>
      </c>
    </row>
    <row r="1533" spans="1:5" x14ac:dyDescent="0.2">
      <c r="A1533" s="271">
        <v>103335</v>
      </c>
      <c r="B1533" s="271" t="s">
        <v>290</v>
      </c>
      <c r="C1533" s="272" t="s">
        <v>9760</v>
      </c>
      <c r="D1533" s="271" t="s">
        <v>2012</v>
      </c>
      <c r="E1533" s="273">
        <v>153.88</v>
      </c>
    </row>
    <row r="1534" spans="1:5" x14ac:dyDescent="0.2">
      <c r="A1534" s="271">
        <v>103362</v>
      </c>
      <c r="B1534" s="271" t="s">
        <v>290</v>
      </c>
      <c r="C1534" s="272" t="s">
        <v>9761</v>
      </c>
      <c r="D1534" s="271" t="s">
        <v>2012</v>
      </c>
      <c r="E1534" s="273">
        <v>98.97</v>
      </c>
    </row>
    <row r="1535" spans="1:5" x14ac:dyDescent="0.2">
      <c r="A1535" s="271">
        <v>103363</v>
      </c>
      <c r="B1535" s="271" t="s">
        <v>290</v>
      </c>
      <c r="C1535" s="272" t="s">
        <v>9762</v>
      </c>
      <c r="D1535" s="271" t="s">
        <v>2012</v>
      </c>
      <c r="E1535" s="273">
        <v>100.64</v>
      </c>
    </row>
    <row r="1536" spans="1:5" x14ac:dyDescent="0.2">
      <c r="A1536" s="271">
        <v>103370</v>
      </c>
      <c r="B1536" s="271" t="s">
        <v>290</v>
      </c>
      <c r="C1536" s="272" t="s">
        <v>9763</v>
      </c>
      <c r="D1536" s="271" t="s">
        <v>2012</v>
      </c>
      <c r="E1536" s="273">
        <v>85.01</v>
      </c>
    </row>
    <row r="1537" spans="1:5" x14ac:dyDescent="0.2">
      <c r="A1537" s="271">
        <v>103371</v>
      </c>
      <c r="B1537" s="271" t="s">
        <v>290</v>
      </c>
      <c r="C1537" s="272" t="s">
        <v>9764</v>
      </c>
      <c r="D1537" s="271" t="s">
        <v>2012</v>
      </c>
      <c r="E1537" s="273">
        <v>86.53</v>
      </c>
    </row>
    <row r="1538" spans="1:5" x14ac:dyDescent="0.2">
      <c r="A1538" s="271">
        <v>103332</v>
      </c>
      <c r="B1538" s="271" t="s">
        <v>290</v>
      </c>
      <c r="C1538" s="272" t="s">
        <v>9765</v>
      </c>
      <c r="D1538" s="271" t="s">
        <v>2012</v>
      </c>
      <c r="E1538" s="273">
        <v>129.33000000000001</v>
      </c>
    </row>
    <row r="1539" spans="1:5" x14ac:dyDescent="0.2">
      <c r="A1539" s="271">
        <v>103333</v>
      </c>
      <c r="B1539" s="271" t="s">
        <v>290</v>
      </c>
      <c r="C1539" s="272" t="s">
        <v>9766</v>
      </c>
      <c r="D1539" s="271" t="s">
        <v>2012</v>
      </c>
      <c r="E1539" s="273">
        <v>130.82</v>
      </c>
    </row>
    <row r="1540" spans="1:5" x14ac:dyDescent="0.2">
      <c r="A1540" s="271">
        <v>103352</v>
      </c>
      <c r="B1540" s="271" t="s">
        <v>290</v>
      </c>
      <c r="C1540" s="272" t="s">
        <v>9767</v>
      </c>
      <c r="D1540" s="271" t="s">
        <v>2012</v>
      </c>
      <c r="E1540" s="273">
        <v>109.8</v>
      </c>
    </row>
    <row r="1541" spans="1:5" x14ac:dyDescent="0.2">
      <c r="A1541" s="271">
        <v>103353</v>
      </c>
      <c r="B1541" s="271" t="s">
        <v>290</v>
      </c>
      <c r="C1541" s="272" t="s">
        <v>9768</v>
      </c>
      <c r="D1541" s="271" t="s">
        <v>2012</v>
      </c>
      <c r="E1541" s="273">
        <v>111.17</v>
      </c>
    </row>
    <row r="1542" spans="1:5" x14ac:dyDescent="0.2">
      <c r="A1542" s="271">
        <v>103328</v>
      </c>
      <c r="B1542" s="271" t="s">
        <v>290</v>
      </c>
      <c r="C1542" s="272" t="s">
        <v>9769</v>
      </c>
      <c r="D1542" s="271" t="s">
        <v>2012</v>
      </c>
      <c r="E1542" s="273">
        <v>99.76</v>
      </c>
    </row>
    <row r="1543" spans="1:5" x14ac:dyDescent="0.2">
      <c r="A1543" s="271">
        <v>103329</v>
      </c>
      <c r="B1543" s="271" t="s">
        <v>290</v>
      </c>
      <c r="C1543" s="272" t="s">
        <v>9770</v>
      </c>
      <c r="D1543" s="271" t="s">
        <v>2012</v>
      </c>
      <c r="E1543" s="273">
        <v>101.05</v>
      </c>
    </row>
    <row r="1544" spans="1:5" x14ac:dyDescent="0.2">
      <c r="A1544" s="271">
        <v>103356</v>
      </c>
      <c r="B1544" s="271" t="s">
        <v>290</v>
      </c>
      <c r="C1544" s="272" t="s">
        <v>9771</v>
      </c>
      <c r="D1544" s="271" t="s">
        <v>2012</v>
      </c>
      <c r="E1544" s="273">
        <v>60.37</v>
      </c>
    </row>
    <row r="1545" spans="1:5" x14ac:dyDescent="0.2">
      <c r="A1545" s="271">
        <v>103357</v>
      </c>
      <c r="B1545" s="271" t="s">
        <v>290</v>
      </c>
      <c r="C1545" s="272" t="s">
        <v>9772</v>
      </c>
      <c r="D1545" s="271" t="s">
        <v>2012</v>
      </c>
      <c r="E1545" s="273">
        <v>61.46</v>
      </c>
    </row>
    <row r="1546" spans="1:5" x14ac:dyDescent="0.2">
      <c r="A1546" s="271">
        <v>103364</v>
      </c>
      <c r="B1546" s="271" t="s">
        <v>290</v>
      </c>
      <c r="C1546" s="272" t="s">
        <v>9773</v>
      </c>
      <c r="D1546" s="271" t="s">
        <v>2012</v>
      </c>
      <c r="E1546" s="273">
        <v>49.63</v>
      </c>
    </row>
    <row r="1547" spans="1:5" x14ac:dyDescent="0.2">
      <c r="A1547" s="271">
        <v>103365</v>
      </c>
      <c r="B1547" s="271" t="s">
        <v>290</v>
      </c>
      <c r="C1547" s="272" t="s">
        <v>9774</v>
      </c>
      <c r="D1547" s="271" t="s">
        <v>2012</v>
      </c>
      <c r="E1547" s="273">
        <v>50.39</v>
      </c>
    </row>
    <row r="1548" spans="1:5" x14ac:dyDescent="0.2">
      <c r="A1548" s="271">
        <v>103350</v>
      </c>
      <c r="B1548" s="271" t="s">
        <v>290</v>
      </c>
      <c r="C1548" s="272" t="s">
        <v>9775</v>
      </c>
      <c r="D1548" s="271" t="s">
        <v>2012</v>
      </c>
      <c r="E1548" s="273">
        <v>185.46</v>
      </c>
    </row>
    <row r="1549" spans="1:5" x14ac:dyDescent="0.2">
      <c r="A1549" s="271">
        <v>103351</v>
      </c>
      <c r="B1549" s="271" t="s">
        <v>290</v>
      </c>
      <c r="C1549" s="272" t="s">
        <v>9776</v>
      </c>
      <c r="D1549" s="271" t="s">
        <v>2012</v>
      </c>
      <c r="E1549" s="273">
        <v>187.36</v>
      </c>
    </row>
    <row r="1550" spans="1:5" x14ac:dyDescent="0.2">
      <c r="A1550" s="271">
        <v>103344</v>
      </c>
      <c r="B1550" s="271" t="s">
        <v>290</v>
      </c>
      <c r="C1550" s="272" t="s">
        <v>9777</v>
      </c>
      <c r="D1550" s="271" t="s">
        <v>2012</v>
      </c>
      <c r="E1550" s="273">
        <v>80.45</v>
      </c>
    </row>
    <row r="1551" spans="1:5" x14ac:dyDescent="0.2">
      <c r="A1551" s="271">
        <v>103345</v>
      </c>
      <c r="B1551" s="271" t="s">
        <v>290</v>
      </c>
      <c r="C1551" s="272" t="s">
        <v>9778</v>
      </c>
      <c r="D1551" s="271" t="s">
        <v>2012</v>
      </c>
      <c r="E1551" s="273">
        <v>82.18</v>
      </c>
    </row>
    <row r="1552" spans="1:5" x14ac:dyDescent="0.2">
      <c r="A1552" s="271">
        <v>103348</v>
      </c>
      <c r="B1552" s="271" t="s">
        <v>290</v>
      </c>
      <c r="C1552" s="272" t="s">
        <v>9779</v>
      </c>
      <c r="D1552" s="271" t="s">
        <v>2012</v>
      </c>
      <c r="E1552" s="273">
        <v>66.97</v>
      </c>
    </row>
    <row r="1553" spans="1:5" x14ac:dyDescent="0.2">
      <c r="A1553" s="271">
        <v>103349</v>
      </c>
      <c r="B1553" s="271" t="s">
        <v>290</v>
      </c>
      <c r="C1553" s="272" t="s">
        <v>9780</v>
      </c>
      <c r="D1553" s="271" t="s">
        <v>2012</v>
      </c>
      <c r="E1553" s="273">
        <v>68.540000000000006</v>
      </c>
    </row>
    <row r="1554" spans="1:5" x14ac:dyDescent="0.2">
      <c r="A1554" s="271">
        <v>103346</v>
      </c>
      <c r="B1554" s="271" t="s">
        <v>290</v>
      </c>
      <c r="C1554" s="272" t="s">
        <v>9781</v>
      </c>
      <c r="D1554" s="271" t="s">
        <v>2012</v>
      </c>
      <c r="E1554" s="273">
        <v>90.3</v>
      </c>
    </row>
    <row r="1555" spans="1:5" x14ac:dyDescent="0.2">
      <c r="A1555" s="271">
        <v>103347</v>
      </c>
      <c r="B1555" s="271" t="s">
        <v>290</v>
      </c>
      <c r="C1555" s="272" t="s">
        <v>9782</v>
      </c>
      <c r="D1555" s="271" t="s">
        <v>2012</v>
      </c>
      <c r="E1555" s="273">
        <v>92.14</v>
      </c>
    </row>
    <row r="1556" spans="1:5" x14ac:dyDescent="0.2">
      <c r="A1556" s="271">
        <v>103324</v>
      </c>
      <c r="B1556" s="271" t="s">
        <v>290</v>
      </c>
      <c r="C1556" s="272" t="s">
        <v>9783</v>
      </c>
      <c r="D1556" s="271" t="s">
        <v>2012</v>
      </c>
      <c r="E1556" s="273">
        <v>76.06</v>
      </c>
    </row>
    <row r="1557" spans="1:5" x14ac:dyDescent="0.2">
      <c r="A1557" s="271">
        <v>103325</v>
      </c>
      <c r="B1557" s="271" t="s">
        <v>290</v>
      </c>
      <c r="C1557" s="272" t="s">
        <v>9784</v>
      </c>
      <c r="D1557" s="271" t="s">
        <v>2012</v>
      </c>
      <c r="E1557" s="273">
        <v>77.73</v>
      </c>
    </row>
    <row r="1558" spans="1:5" x14ac:dyDescent="0.2">
      <c r="A1558" s="271">
        <v>103326</v>
      </c>
      <c r="B1558" s="271" t="s">
        <v>290</v>
      </c>
      <c r="C1558" s="272" t="s">
        <v>9785</v>
      </c>
      <c r="D1558" s="271" t="s">
        <v>2012</v>
      </c>
      <c r="E1558" s="273">
        <v>89.53</v>
      </c>
    </row>
    <row r="1559" spans="1:5" x14ac:dyDescent="0.2">
      <c r="A1559" s="271">
        <v>103327</v>
      </c>
      <c r="B1559" s="271" t="s">
        <v>290</v>
      </c>
      <c r="C1559" s="272" t="s">
        <v>9786</v>
      </c>
      <c r="D1559" s="271" t="s">
        <v>2012</v>
      </c>
      <c r="E1559" s="273">
        <v>91.48</v>
      </c>
    </row>
    <row r="1560" spans="1:5" x14ac:dyDescent="0.2">
      <c r="A1560" s="271">
        <v>103322</v>
      </c>
      <c r="B1560" s="271" t="s">
        <v>290</v>
      </c>
      <c r="C1560" s="272" t="s">
        <v>9787</v>
      </c>
      <c r="D1560" s="271" t="s">
        <v>2012</v>
      </c>
      <c r="E1560" s="273">
        <v>56.15</v>
      </c>
    </row>
    <row r="1561" spans="1:5" x14ac:dyDescent="0.2">
      <c r="A1561" s="271">
        <v>103323</v>
      </c>
      <c r="B1561" s="271" t="s">
        <v>290</v>
      </c>
      <c r="C1561" s="272" t="s">
        <v>9788</v>
      </c>
      <c r="D1561" s="271" t="s">
        <v>2012</v>
      </c>
      <c r="E1561" s="273">
        <v>57.63</v>
      </c>
    </row>
    <row r="1562" spans="1:5" x14ac:dyDescent="0.2">
      <c r="A1562" s="271">
        <v>103338</v>
      </c>
      <c r="B1562" s="271" t="s">
        <v>290</v>
      </c>
      <c r="C1562" s="272" t="s">
        <v>9789</v>
      </c>
      <c r="D1562" s="271" t="s">
        <v>2012</v>
      </c>
      <c r="E1562" s="273">
        <v>123.68</v>
      </c>
    </row>
    <row r="1563" spans="1:5" x14ac:dyDescent="0.2">
      <c r="A1563" s="271">
        <v>103339</v>
      </c>
      <c r="B1563" s="271" t="s">
        <v>290</v>
      </c>
      <c r="C1563" s="272" t="s">
        <v>9790</v>
      </c>
      <c r="D1563" s="271" t="s">
        <v>2012</v>
      </c>
      <c r="E1563" s="273">
        <v>125.12</v>
      </c>
    </row>
    <row r="1564" spans="1:5" x14ac:dyDescent="0.2">
      <c r="A1564" s="271">
        <v>103340</v>
      </c>
      <c r="B1564" s="271" t="s">
        <v>290</v>
      </c>
      <c r="C1564" s="272" t="s">
        <v>9791</v>
      </c>
      <c r="D1564" s="271" t="s">
        <v>2012</v>
      </c>
      <c r="E1564" s="273">
        <v>149.16999999999999</v>
      </c>
    </row>
    <row r="1565" spans="1:5" x14ac:dyDescent="0.2">
      <c r="A1565" s="271">
        <v>103341</v>
      </c>
      <c r="B1565" s="271" t="s">
        <v>290</v>
      </c>
      <c r="C1565" s="272" t="s">
        <v>9792</v>
      </c>
      <c r="D1565" s="271" t="s">
        <v>2012</v>
      </c>
      <c r="E1565" s="273">
        <v>150.97999999999999</v>
      </c>
    </row>
    <row r="1566" spans="1:5" x14ac:dyDescent="0.2">
      <c r="A1566" s="271">
        <v>103336</v>
      </c>
      <c r="B1566" s="271" t="s">
        <v>290</v>
      </c>
      <c r="C1566" s="272" t="s">
        <v>9793</v>
      </c>
      <c r="D1566" s="271" t="s">
        <v>2012</v>
      </c>
      <c r="E1566" s="273">
        <v>93.85</v>
      </c>
    </row>
    <row r="1567" spans="1:5" x14ac:dyDescent="0.2">
      <c r="A1567" s="271">
        <v>103337</v>
      </c>
      <c r="B1567" s="271" t="s">
        <v>290</v>
      </c>
      <c r="C1567" s="272" t="s">
        <v>9794</v>
      </c>
      <c r="D1567" s="271" t="s">
        <v>2012</v>
      </c>
      <c r="E1567" s="273">
        <v>95.08</v>
      </c>
    </row>
    <row r="1568" spans="1:5" x14ac:dyDescent="0.2">
      <c r="A1568" s="271">
        <v>103342</v>
      </c>
      <c r="B1568" s="271" t="s">
        <v>290</v>
      </c>
      <c r="C1568" s="272" t="s">
        <v>9795</v>
      </c>
      <c r="D1568" s="271" t="s">
        <v>2012</v>
      </c>
      <c r="E1568" s="273">
        <v>125.58</v>
      </c>
    </row>
    <row r="1569" spans="1:5" x14ac:dyDescent="0.2">
      <c r="A1569" s="271">
        <v>103343</v>
      </c>
      <c r="B1569" s="271" t="s">
        <v>290</v>
      </c>
      <c r="C1569" s="272" t="s">
        <v>9796</v>
      </c>
      <c r="D1569" s="271" t="s">
        <v>2012</v>
      </c>
      <c r="E1569" s="273">
        <v>127.18</v>
      </c>
    </row>
    <row r="1570" spans="1:5" x14ac:dyDescent="0.2">
      <c r="A1570" s="271">
        <v>103318</v>
      </c>
      <c r="B1570" s="271" t="s">
        <v>290</v>
      </c>
      <c r="C1570" s="272" t="s">
        <v>9797</v>
      </c>
      <c r="D1570" s="271" t="s">
        <v>2012</v>
      </c>
      <c r="E1570" s="273">
        <v>107.77</v>
      </c>
    </row>
    <row r="1571" spans="1:5" x14ac:dyDescent="0.2">
      <c r="A1571" s="271">
        <v>103319</v>
      </c>
      <c r="B1571" s="271" t="s">
        <v>290</v>
      </c>
      <c r="C1571" s="272" t="s">
        <v>9798</v>
      </c>
      <c r="D1571" s="271" t="s">
        <v>2012</v>
      </c>
      <c r="E1571" s="273">
        <v>109.21</v>
      </c>
    </row>
    <row r="1572" spans="1:5" x14ac:dyDescent="0.2">
      <c r="A1572" s="271">
        <v>103320</v>
      </c>
      <c r="B1572" s="271" t="s">
        <v>290</v>
      </c>
      <c r="C1572" s="272" t="s">
        <v>9799</v>
      </c>
      <c r="D1572" s="271" t="s">
        <v>2012</v>
      </c>
      <c r="E1572" s="273">
        <v>129.08000000000001</v>
      </c>
    </row>
    <row r="1573" spans="1:5" x14ac:dyDescent="0.2">
      <c r="A1573" s="271">
        <v>103321</v>
      </c>
      <c r="B1573" s="271" t="s">
        <v>290</v>
      </c>
      <c r="C1573" s="272" t="s">
        <v>9800</v>
      </c>
      <c r="D1573" s="271" t="s">
        <v>2012</v>
      </c>
      <c r="E1573" s="273">
        <v>130.88999999999999</v>
      </c>
    </row>
    <row r="1574" spans="1:5" x14ac:dyDescent="0.2">
      <c r="A1574" s="271">
        <v>103316</v>
      </c>
      <c r="B1574" s="271" t="s">
        <v>290</v>
      </c>
      <c r="C1574" s="272" t="s">
        <v>9801</v>
      </c>
      <c r="D1574" s="271" t="s">
        <v>2012</v>
      </c>
      <c r="E1574" s="273">
        <v>82.77</v>
      </c>
    </row>
    <row r="1575" spans="1:5" x14ac:dyDescent="0.2">
      <c r="A1575" s="271">
        <v>103317</v>
      </c>
      <c r="B1575" s="271" t="s">
        <v>290</v>
      </c>
      <c r="C1575" s="272" t="s">
        <v>9802</v>
      </c>
      <c r="D1575" s="271" t="s">
        <v>2012</v>
      </c>
      <c r="E1575" s="273">
        <v>84</v>
      </c>
    </row>
    <row r="1576" spans="1:5" x14ac:dyDescent="0.2">
      <c r="A1576" s="271">
        <v>101166</v>
      </c>
      <c r="B1576" s="271" t="s">
        <v>290</v>
      </c>
      <c r="C1576" s="272" t="s">
        <v>9803</v>
      </c>
      <c r="D1576" s="271" t="s">
        <v>1980</v>
      </c>
      <c r="E1576" s="273">
        <v>656.12</v>
      </c>
    </row>
    <row r="1577" spans="1:5" x14ac:dyDescent="0.2">
      <c r="A1577" s="271">
        <v>101165</v>
      </c>
      <c r="B1577" s="271" t="s">
        <v>290</v>
      </c>
      <c r="C1577" s="272" t="s">
        <v>9804</v>
      </c>
      <c r="D1577" s="271" t="s">
        <v>1980</v>
      </c>
      <c r="E1577" s="273">
        <v>1069.76</v>
      </c>
    </row>
    <row r="1578" spans="1:5" x14ac:dyDescent="0.2">
      <c r="A1578" s="271">
        <v>101163</v>
      </c>
      <c r="B1578" s="271" t="s">
        <v>290</v>
      </c>
      <c r="C1578" s="272" t="s">
        <v>9805</v>
      </c>
      <c r="D1578" s="271" t="s">
        <v>2012</v>
      </c>
      <c r="E1578" s="273">
        <v>872.76</v>
      </c>
    </row>
    <row r="1579" spans="1:5" x14ac:dyDescent="0.2">
      <c r="A1579" s="271">
        <v>101164</v>
      </c>
      <c r="B1579" s="271" t="s">
        <v>290</v>
      </c>
      <c r="C1579" s="272" t="s">
        <v>9806</v>
      </c>
      <c r="D1579" s="271" t="s">
        <v>2012</v>
      </c>
      <c r="E1579" s="273">
        <v>884.87</v>
      </c>
    </row>
    <row r="1580" spans="1:5" x14ac:dyDescent="0.2">
      <c r="A1580" s="271">
        <v>101162</v>
      </c>
      <c r="B1580" s="271" t="s">
        <v>290</v>
      </c>
      <c r="C1580" s="272" t="s">
        <v>9807</v>
      </c>
      <c r="D1580" s="271" t="s">
        <v>2012</v>
      </c>
      <c r="E1580" s="273">
        <v>156.07</v>
      </c>
    </row>
    <row r="1581" spans="1:5" x14ac:dyDescent="0.2">
      <c r="A1581" s="271">
        <v>101161</v>
      </c>
      <c r="B1581" s="271" t="s">
        <v>290</v>
      </c>
      <c r="C1581" s="272" t="s">
        <v>9808</v>
      </c>
      <c r="D1581" s="271" t="s">
        <v>2012</v>
      </c>
      <c r="E1581" s="273">
        <v>244.69</v>
      </c>
    </row>
    <row r="1582" spans="1:5" x14ac:dyDescent="0.2">
      <c r="A1582" s="271">
        <v>101160</v>
      </c>
      <c r="B1582" s="271" t="s">
        <v>290</v>
      </c>
      <c r="C1582" s="272" t="s">
        <v>9809</v>
      </c>
      <c r="D1582" s="271" t="s">
        <v>2012</v>
      </c>
      <c r="E1582" s="273">
        <v>0</v>
      </c>
    </row>
    <row r="1583" spans="1:5" x14ac:dyDescent="0.2">
      <c r="A1583" s="271">
        <v>101159</v>
      </c>
      <c r="B1583" s="271" t="s">
        <v>290</v>
      </c>
      <c r="C1583" s="272" t="s">
        <v>9810</v>
      </c>
      <c r="D1583" s="271" t="s">
        <v>2012</v>
      </c>
      <c r="E1583" s="273">
        <v>138.72</v>
      </c>
    </row>
    <row r="1584" spans="1:5" x14ac:dyDescent="0.2">
      <c r="A1584" s="271">
        <v>101154</v>
      </c>
      <c r="B1584" s="271" t="s">
        <v>290</v>
      </c>
      <c r="C1584" s="272" t="s">
        <v>9811</v>
      </c>
      <c r="D1584" s="271" t="s">
        <v>2012</v>
      </c>
      <c r="E1584" s="273">
        <v>143.99</v>
      </c>
    </row>
    <row r="1585" spans="1:5" x14ac:dyDescent="0.2">
      <c r="A1585" s="271">
        <v>101155</v>
      </c>
      <c r="B1585" s="271" t="s">
        <v>290</v>
      </c>
      <c r="C1585" s="272" t="s">
        <v>9812</v>
      </c>
      <c r="D1585" s="271" t="s">
        <v>2012</v>
      </c>
      <c r="E1585" s="273">
        <v>202.32</v>
      </c>
    </row>
    <row r="1586" spans="1:5" x14ac:dyDescent="0.2">
      <c r="A1586" s="271">
        <v>101156</v>
      </c>
      <c r="B1586" s="271" t="s">
        <v>290</v>
      </c>
      <c r="C1586" s="272" t="s">
        <v>9813</v>
      </c>
      <c r="D1586" s="271" t="s">
        <v>2012</v>
      </c>
      <c r="E1586" s="273">
        <v>296.83</v>
      </c>
    </row>
    <row r="1587" spans="1:5" x14ac:dyDescent="0.2">
      <c r="A1587" s="271">
        <v>101158</v>
      </c>
      <c r="B1587" s="271" t="s">
        <v>290</v>
      </c>
      <c r="C1587" s="272" t="s">
        <v>9814</v>
      </c>
      <c r="D1587" s="271" t="s">
        <v>2012</v>
      </c>
      <c r="E1587" s="273">
        <v>85.06</v>
      </c>
    </row>
    <row r="1588" spans="1:5" x14ac:dyDescent="0.2">
      <c r="A1588" s="271">
        <v>101157</v>
      </c>
      <c r="B1588" s="271" t="s">
        <v>290</v>
      </c>
      <c r="C1588" s="272" t="s">
        <v>9815</v>
      </c>
      <c r="D1588" s="271" t="s">
        <v>2012</v>
      </c>
      <c r="E1588" s="273">
        <v>65.55</v>
      </c>
    </row>
    <row r="1589" spans="1:5" x14ac:dyDescent="0.2">
      <c r="A1589" s="271">
        <v>87382</v>
      </c>
      <c r="B1589" s="271" t="s">
        <v>290</v>
      </c>
      <c r="C1589" s="272" t="s">
        <v>9816</v>
      </c>
      <c r="D1589" s="271" t="s">
        <v>1980</v>
      </c>
      <c r="E1589" s="273">
        <v>1640.14</v>
      </c>
    </row>
    <row r="1590" spans="1:5" x14ac:dyDescent="0.2">
      <c r="A1590" s="271">
        <v>87383</v>
      </c>
      <c r="B1590" s="271" t="s">
        <v>290</v>
      </c>
      <c r="C1590" s="272" t="s">
        <v>9817</v>
      </c>
      <c r="D1590" s="271" t="s">
        <v>1980</v>
      </c>
      <c r="E1590" s="273">
        <v>1624.07</v>
      </c>
    </row>
    <row r="1591" spans="1:5" x14ac:dyDescent="0.2">
      <c r="A1591" s="271">
        <v>87384</v>
      </c>
      <c r="B1591" s="271" t="s">
        <v>290</v>
      </c>
      <c r="C1591" s="272" t="s">
        <v>9818</v>
      </c>
      <c r="D1591" s="271" t="s">
        <v>1980</v>
      </c>
      <c r="E1591" s="273">
        <v>1603.44</v>
      </c>
    </row>
    <row r="1592" spans="1:5" x14ac:dyDescent="0.2">
      <c r="A1592" s="271">
        <v>87398</v>
      </c>
      <c r="B1592" s="271" t="s">
        <v>290</v>
      </c>
      <c r="C1592" s="272" t="s">
        <v>9819</v>
      </c>
      <c r="D1592" s="271" t="s">
        <v>1980</v>
      </c>
      <c r="E1592" s="273">
        <v>1867.68</v>
      </c>
    </row>
    <row r="1593" spans="1:5" x14ac:dyDescent="0.2">
      <c r="A1593" s="271">
        <v>87395</v>
      </c>
      <c r="B1593" s="271" t="s">
        <v>290</v>
      </c>
      <c r="C1593" s="272" t="s">
        <v>9820</v>
      </c>
      <c r="D1593" s="271" t="s">
        <v>1980</v>
      </c>
      <c r="E1593" s="273">
        <v>3186.89</v>
      </c>
    </row>
    <row r="1594" spans="1:5" x14ac:dyDescent="0.2">
      <c r="A1594" s="271">
        <v>87396</v>
      </c>
      <c r="B1594" s="271" t="s">
        <v>290</v>
      </c>
      <c r="C1594" s="272" t="s">
        <v>9821</v>
      </c>
      <c r="D1594" s="271" t="s">
        <v>1980</v>
      </c>
      <c r="E1594" s="273">
        <v>3191.54</v>
      </c>
    </row>
    <row r="1595" spans="1:5" x14ac:dyDescent="0.2">
      <c r="A1595" s="271">
        <v>87397</v>
      </c>
      <c r="B1595" s="271" t="s">
        <v>290</v>
      </c>
      <c r="C1595" s="272" t="s">
        <v>9822</v>
      </c>
      <c r="D1595" s="271" t="s">
        <v>1980</v>
      </c>
      <c r="E1595" s="273">
        <v>3195.77</v>
      </c>
    </row>
    <row r="1596" spans="1:5" x14ac:dyDescent="0.2">
      <c r="A1596" s="271">
        <v>87402</v>
      </c>
      <c r="B1596" s="271" t="s">
        <v>290</v>
      </c>
      <c r="C1596" s="272" t="s">
        <v>9823</v>
      </c>
      <c r="D1596" s="271" t="s">
        <v>1980</v>
      </c>
      <c r="E1596" s="273">
        <v>3474.46</v>
      </c>
    </row>
    <row r="1597" spans="1:5" x14ac:dyDescent="0.2">
      <c r="A1597" s="271">
        <v>87391</v>
      </c>
      <c r="B1597" s="271" t="s">
        <v>290</v>
      </c>
      <c r="C1597" s="272" t="s">
        <v>9824</v>
      </c>
      <c r="D1597" s="271" t="s">
        <v>1980</v>
      </c>
      <c r="E1597" s="273">
        <v>5005.01</v>
      </c>
    </row>
    <row r="1598" spans="1:5" x14ac:dyDescent="0.2">
      <c r="A1598" s="271">
        <v>87393</v>
      </c>
      <c r="B1598" s="271" t="s">
        <v>290</v>
      </c>
      <c r="C1598" s="272" t="s">
        <v>9825</v>
      </c>
      <c r="D1598" s="271" t="s">
        <v>1980</v>
      </c>
      <c r="E1598" s="273">
        <v>5034.08</v>
      </c>
    </row>
    <row r="1599" spans="1:5" x14ac:dyDescent="0.2">
      <c r="A1599" s="271">
        <v>87394</v>
      </c>
      <c r="B1599" s="271" t="s">
        <v>290</v>
      </c>
      <c r="C1599" s="272" t="s">
        <v>9826</v>
      </c>
      <c r="D1599" s="271" t="s">
        <v>1980</v>
      </c>
      <c r="E1599" s="273">
        <v>5061.6400000000003</v>
      </c>
    </row>
    <row r="1600" spans="1:5" x14ac:dyDescent="0.2">
      <c r="A1600" s="271">
        <v>87401</v>
      </c>
      <c r="B1600" s="271" t="s">
        <v>290</v>
      </c>
      <c r="C1600" s="272" t="s">
        <v>9827</v>
      </c>
      <c r="D1600" s="271" t="s">
        <v>1980</v>
      </c>
      <c r="E1600" s="273">
        <v>5329.81</v>
      </c>
    </row>
    <row r="1601" spans="1:5" x14ac:dyDescent="0.2">
      <c r="A1601" s="271">
        <v>87407</v>
      </c>
      <c r="B1601" s="271" t="s">
        <v>290</v>
      </c>
      <c r="C1601" s="272" t="s">
        <v>9828</v>
      </c>
      <c r="D1601" s="271" t="s">
        <v>1980</v>
      </c>
      <c r="E1601" s="273">
        <v>1670.4</v>
      </c>
    </row>
    <row r="1602" spans="1:5" x14ac:dyDescent="0.2">
      <c r="A1602" s="271">
        <v>87408</v>
      </c>
      <c r="B1602" s="271" t="s">
        <v>290</v>
      </c>
      <c r="C1602" s="272" t="s">
        <v>9829</v>
      </c>
      <c r="D1602" s="271" t="s">
        <v>1980</v>
      </c>
      <c r="E1602" s="273">
        <v>1645.4</v>
      </c>
    </row>
    <row r="1603" spans="1:5" x14ac:dyDescent="0.2">
      <c r="A1603" s="271">
        <v>87404</v>
      </c>
      <c r="B1603" s="271" t="s">
        <v>290</v>
      </c>
      <c r="C1603" s="272" t="s">
        <v>9830</v>
      </c>
      <c r="D1603" s="271" t="s">
        <v>1980</v>
      </c>
      <c r="E1603" s="273">
        <v>4693.8</v>
      </c>
    </row>
    <row r="1604" spans="1:5" x14ac:dyDescent="0.2">
      <c r="A1604" s="271">
        <v>87405</v>
      </c>
      <c r="B1604" s="271" t="s">
        <v>290</v>
      </c>
      <c r="C1604" s="272" t="s">
        <v>9831</v>
      </c>
      <c r="D1604" s="271" t="s">
        <v>1980</v>
      </c>
      <c r="E1604" s="273">
        <v>4683.6899999999996</v>
      </c>
    </row>
    <row r="1605" spans="1:5" x14ac:dyDescent="0.2">
      <c r="A1605" s="271">
        <v>87388</v>
      </c>
      <c r="B1605" s="271" t="s">
        <v>290</v>
      </c>
      <c r="C1605" s="272" t="s">
        <v>9832</v>
      </c>
      <c r="D1605" s="271" t="s">
        <v>1980</v>
      </c>
      <c r="E1605" s="273">
        <v>4494.66</v>
      </c>
    </row>
    <row r="1606" spans="1:5" x14ac:dyDescent="0.2">
      <c r="A1606" s="271">
        <v>87389</v>
      </c>
      <c r="B1606" s="271" t="s">
        <v>290</v>
      </c>
      <c r="C1606" s="272" t="s">
        <v>9833</v>
      </c>
      <c r="D1606" s="271" t="s">
        <v>1980</v>
      </c>
      <c r="E1606" s="273">
        <v>4498.1099999999997</v>
      </c>
    </row>
    <row r="1607" spans="1:5" x14ac:dyDescent="0.2">
      <c r="A1607" s="271">
        <v>87390</v>
      </c>
      <c r="B1607" s="271" t="s">
        <v>290</v>
      </c>
      <c r="C1607" s="272" t="s">
        <v>9834</v>
      </c>
      <c r="D1607" s="271" t="s">
        <v>1980</v>
      </c>
      <c r="E1607" s="273">
        <v>4507.32</v>
      </c>
    </row>
    <row r="1608" spans="1:5" x14ac:dyDescent="0.2">
      <c r="A1608" s="271">
        <v>87385</v>
      </c>
      <c r="B1608" s="271" t="s">
        <v>290</v>
      </c>
      <c r="C1608" s="272" t="s">
        <v>9835</v>
      </c>
      <c r="D1608" s="271" t="s">
        <v>1980</v>
      </c>
      <c r="E1608" s="273">
        <v>1913.93</v>
      </c>
    </row>
    <row r="1609" spans="1:5" x14ac:dyDescent="0.2">
      <c r="A1609" s="271">
        <v>87386</v>
      </c>
      <c r="B1609" s="271" t="s">
        <v>290</v>
      </c>
      <c r="C1609" s="272" t="s">
        <v>9836</v>
      </c>
      <c r="D1609" s="271" t="s">
        <v>1980</v>
      </c>
      <c r="E1609" s="273">
        <v>1889.02</v>
      </c>
    </row>
    <row r="1610" spans="1:5" x14ac:dyDescent="0.2">
      <c r="A1610" s="271">
        <v>87387</v>
      </c>
      <c r="B1610" s="271" t="s">
        <v>290</v>
      </c>
      <c r="C1610" s="272" t="s">
        <v>9837</v>
      </c>
      <c r="D1610" s="271" t="s">
        <v>1980</v>
      </c>
      <c r="E1610" s="273">
        <v>1869.02</v>
      </c>
    </row>
    <row r="1611" spans="1:5" x14ac:dyDescent="0.2">
      <c r="A1611" s="271">
        <v>87399</v>
      </c>
      <c r="B1611" s="271" t="s">
        <v>290</v>
      </c>
      <c r="C1611" s="272" t="s">
        <v>9838</v>
      </c>
      <c r="D1611" s="271" t="s">
        <v>1980</v>
      </c>
      <c r="E1611" s="273">
        <v>2140.62</v>
      </c>
    </row>
    <row r="1612" spans="1:5" x14ac:dyDescent="0.2">
      <c r="A1612" s="271">
        <v>88627</v>
      </c>
      <c r="B1612" s="271" t="s">
        <v>290</v>
      </c>
      <c r="C1612" s="272" t="s">
        <v>9839</v>
      </c>
      <c r="D1612" s="271" t="s">
        <v>1980</v>
      </c>
      <c r="E1612" s="273">
        <v>645.41</v>
      </c>
    </row>
    <row r="1613" spans="1:5" x14ac:dyDescent="0.2">
      <c r="A1613" s="271">
        <v>100463</v>
      </c>
      <c r="B1613" s="271" t="s">
        <v>290</v>
      </c>
      <c r="C1613" s="272" t="s">
        <v>9840</v>
      </c>
      <c r="D1613" s="271" t="s">
        <v>1980</v>
      </c>
      <c r="E1613" s="273">
        <v>0</v>
      </c>
    </row>
    <row r="1614" spans="1:5" x14ac:dyDescent="0.2">
      <c r="A1614" s="271">
        <v>88626</v>
      </c>
      <c r="B1614" s="271" t="s">
        <v>290</v>
      </c>
      <c r="C1614" s="272" t="s">
        <v>9841</v>
      </c>
      <c r="D1614" s="271" t="s">
        <v>1980</v>
      </c>
      <c r="E1614" s="273">
        <v>537.95000000000005</v>
      </c>
    </row>
    <row r="1615" spans="1:5" x14ac:dyDescent="0.2">
      <c r="A1615" s="271">
        <v>100488</v>
      </c>
      <c r="B1615" s="271" t="s">
        <v>290</v>
      </c>
      <c r="C1615" s="272" t="s">
        <v>9842</v>
      </c>
      <c r="D1615" s="271" t="s">
        <v>1980</v>
      </c>
      <c r="E1615" s="273">
        <v>518.70000000000005</v>
      </c>
    </row>
    <row r="1616" spans="1:5" x14ac:dyDescent="0.2">
      <c r="A1616" s="271">
        <v>100464</v>
      </c>
      <c r="B1616" s="271" t="s">
        <v>290</v>
      </c>
      <c r="C1616" s="272" t="s">
        <v>9843</v>
      </c>
      <c r="D1616" s="271" t="s">
        <v>1980</v>
      </c>
      <c r="E1616" s="273">
        <v>578.85</v>
      </c>
    </row>
    <row r="1617" spans="1:5" x14ac:dyDescent="0.2">
      <c r="A1617" s="271">
        <v>100465</v>
      </c>
      <c r="B1617" s="271" t="s">
        <v>290</v>
      </c>
      <c r="C1617" s="272" t="s">
        <v>9844</v>
      </c>
      <c r="D1617" s="271" t="s">
        <v>1980</v>
      </c>
      <c r="E1617" s="273">
        <v>522.08000000000004</v>
      </c>
    </row>
    <row r="1618" spans="1:5" x14ac:dyDescent="0.2">
      <c r="A1618" s="271">
        <v>100466</v>
      </c>
      <c r="B1618" s="271" t="s">
        <v>290</v>
      </c>
      <c r="C1618" s="272" t="s">
        <v>9845</v>
      </c>
      <c r="D1618" s="271" t="s">
        <v>1980</v>
      </c>
      <c r="E1618" s="273">
        <v>491.1</v>
      </c>
    </row>
    <row r="1619" spans="1:5" x14ac:dyDescent="0.2">
      <c r="A1619" s="271">
        <v>87368</v>
      </c>
      <c r="B1619" s="271" t="s">
        <v>290</v>
      </c>
      <c r="C1619" s="272" t="s">
        <v>9846</v>
      </c>
      <c r="D1619" s="271" t="s">
        <v>1980</v>
      </c>
      <c r="E1619" s="273">
        <v>710.76</v>
      </c>
    </row>
    <row r="1620" spans="1:5" x14ac:dyDescent="0.2">
      <c r="A1620" s="271">
        <v>100450</v>
      </c>
      <c r="B1620" s="271" t="s">
        <v>290</v>
      </c>
      <c r="C1620" s="272" t="s">
        <v>9847</v>
      </c>
      <c r="D1620" s="271" t="s">
        <v>1980</v>
      </c>
      <c r="E1620" s="273">
        <v>0</v>
      </c>
    </row>
    <row r="1621" spans="1:5" x14ac:dyDescent="0.2">
      <c r="A1621" s="271">
        <v>87289</v>
      </c>
      <c r="B1621" s="271" t="s">
        <v>290</v>
      </c>
      <c r="C1621" s="272" t="s">
        <v>9848</v>
      </c>
      <c r="D1621" s="271" t="s">
        <v>1980</v>
      </c>
      <c r="E1621" s="273">
        <v>574.92999999999995</v>
      </c>
    </row>
    <row r="1622" spans="1:5" x14ac:dyDescent="0.2">
      <c r="A1622" s="271">
        <v>87290</v>
      </c>
      <c r="B1622" s="271" t="s">
        <v>290</v>
      </c>
      <c r="C1622" s="272" t="s">
        <v>9849</v>
      </c>
      <c r="D1622" s="271" t="s">
        <v>1980</v>
      </c>
      <c r="E1622" s="273">
        <v>554.05999999999995</v>
      </c>
    </row>
    <row r="1623" spans="1:5" x14ac:dyDescent="0.2">
      <c r="A1623" s="271">
        <v>87333</v>
      </c>
      <c r="B1623" s="271" t="s">
        <v>290</v>
      </c>
      <c r="C1623" s="272" t="s">
        <v>9850</v>
      </c>
      <c r="D1623" s="271" t="s">
        <v>1980</v>
      </c>
      <c r="E1623" s="273">
        <v>584.55999999999995</v>
      </c>
    </row>
    <row r="1624" spans="1:5" x14ac:dyDescent="0.2">
      <c r="A1624" s="271">
        <v>87334</v>
      </c>
      <c r="B1624" s="271" t="s">
        <v>290</v>
      </c>
      <c r="C1624" s="272" t="s">
        <v>9851</v>
      </c>
      <c r="D1624" s="271" t="s">
        <v>1980</v>
      </c>
      <c r="E1624" s="273">
        <v>527.35</v>
      </c>
    </row>
    <row r="1625" spans="1:5" x14ac:dyDescent="0.2">
      <c r="A1625" s="271">
        <v>105515</v>
      </c>
      <c r="B1625" s="271" t="s">
        <v>290</v>
      </c>
      <c r="C1625" s="272" t="s">
        <v>9852</v>
      </c>
      <c r="D1625" s="271" t="s">
        <v>1980</v>
      </c>
      <c r="E1625" s="273">
        <v>776.72</v>
      </c>
    </row>
    <row r="1626" spans="1:5" x14ac:dyDescent="0.2">
      <c r="A1626" s="271">
        <v>87367</v>
      </c>
      <c r="B1626" s="271" t="s">
        <v>290</v>
      </c>
      <c r="C1626" s="272" t="s">
        <v>9853</v>
      </c>
      <c r="D1626" s="271" t="s">
        <v>1980</v>
      </c>
      <c r="E1626" s="273">
        <v>715</v>
      </c>
    </row>
    <row r="1627" spans="1:5" x14ac:dyDescent="0.2">
      <c r="A1627" s="271">
        <v>100449</v>
      </c>
      <c r="B1627" s="271" t="s">
        <v>290</v>
      </c>
      <c r="C1627" s="272" t="s">
        <v>9854</v>
      </c>
      <c r="D1627" s="271" t="s">
        <v>1980</v>
      </c>
      <c r="E1627" s="273">
        <v>0</v>
      </c>
    </row>
    <row r="1628" spans="1:5" x14ac:dyDescent="0.2">
      <c r="A1628" s="271">
        <v>87286</v>
      </c>
      <c r="B1628" s="271" t="s">
        <v>290</v>
      </c>
      <c r="C1628" s="272" t="s">
        <v>9855</v>
      </c>
      <c r="D1628" s="271" t="s">
        <v>1980</v>
      </c>
      <c r="E1628" s="273">
        <v>587.13</v>
      </c>
    </row>
    <row r="1629" spans="1:5" x14ac:dyDescent="0.2">
      <c r="A1629" s="271">
        <v>87287</v>
      </c>
      <c r="B1629" s="271" t="s">
        <v>290</v>
      </c>
      <c r="C1629" s="272" t="s">
        <v>9856</v>
      </c>
      <c r="D1629" s="271" t="s">
        <v>1980</v>
      </c>
      <c r="E1629" s="273">
        <v>551.62</v>
      </c>
    </row>
    <row r="1630" spans="1:5" x14ac:dyDescent="0.2">
      <c r="A1630" s="271">
        <v>87331</v>
      </c>
      <c r="B1630" s="271" t="s">
        <v>290</v>
      </c>
      <c r="C1630" s="272" t="s">
        <v>9857</v>
      </c>
      <c r="D1630" s="271" t="s">
        <v>1980</v>
      </c>
      <c r="E1630" s="273">
        <v>619.64</v>
      </c>
    </row>
    <row r="1631" spans="1:5" x14ac:dyDescent="0.2">
      <c r="A1631" s="271">
        <v>87332</v>
      </c>
      <c r="B1631" s="271" t="s">
        <v>290</v>
      </c>
      <c r="C1631" s="272" t="s">
        <v>9858</v>
      </c>
      <c r="D1631" s="271" t="s">
        <v>1980</v>
      </c>
      <c r="E1631" s="273">
        <v>527.46</v>
      </c>
    </row>
    <row r="1632" spans="1:5" x14ac:dyDescent="0.2">
      <c r="A1632" s="271">
        <v>87369</v>
      </c>
      <c r="B1632" s="271" t="s">
        <v>290</v>
      </c>
      <c r="C1632" s="272" t="s">
        <v>9859</v>
      </c>
      <c r="D1632" s="271" t="s">
        <v>1980</v>
      </c>
      <c r="E1632" s="273">
        <v>733.79</v>
      </c>
    </row>
    <row r="1633" spans="1:5" x14ac:dyDescent="0.2">
      <c r="A1633" s="271">
        <v>100451</v>
      </c>
      <c r="B1633" s="271" t="s">
        <v>290</v>
      </c>
      <c r="C1633" s="272" t="s">
        <v>9860</v>
      </c>
      <c r="D1633" s="271" t="s">
        <v>1980</v>
      </c>
      <c r="E1633" s="273">
        <v>0</v>
      </c>
    </row>
    <row r="1634" spans="1:5" x14ac:dyDescent="0.2">
      <c r="A1634" s="271">
        <v>87292</v>
      </c>
      <c r="B1634" s="271" t="s">
        <v>290</v>
      </c>
      <c r="C1634" s="272" t="s">
        <v>9861</v>
      </c>
      <c r="D1634" s="271" t="s">
        <v>1980</v>
      </c>
      <c r="E1634" s="273">
        <v>592.25</v>
      </c>
    </row>
    <row r="1635" spans="1:5" x14ac:dyDescent="0.2">
      <c r="A1635" s="271">
        <v>87335</v>
      </c>
      <c r="B1635" s="271" t="s">
        <v>290</v>
      </c>
      <c r="C1635" s="272" t="s">
        <v>9862</v>
      </c>
      <c r="D1635" s="271" t="s">
        <v>1980</v>
      </c>
      <c r="E1635" s="273">
        <v>573.15</v>
      </c>
    </row>
    <row r="1636" spans="1:5" x14ac:dyDescent="0.2">
      <c r="A1636" s="271">
        <v>87336</v>
      </c>
      <c r="B1636" s="271" t="s">
        <v>290</v>
      </c>
      <c r="C1636" s="272" t="s">
        <v>9863</v>
      </c>
      <c r="D1636" s="271" t="s">
        <v>1980</v>
      </c>
      <c r="E1636" s="273">
        <v>551.37</v>
      </c>
    </row>
    <row r="1637" spans="1:5" x14ac:dyDescent="0.2">
      <c r="A1637" s="271">
        <v>87370</v>
      </c>
      <c r="B1637" s="271" t="s">
        <v>290</v>
      </c>
      <c r="C1637" s="272" t="s">
        <v>9864</v>
      </c>
      <c r="D1637" s="271" t="s">
        <v>1980</v>
      </c>
      <c r="E1637" s="273">
        <v>708.19</v>
      </c>
    </row>
    <row r="1638" spans="1:5" x14ac:dyDescent="0.2">
      <c r="A1638" s="271">
        <v>100452</v>
      </c>
      <c r="B1638" s="271" t="s">
        <v>290</v>
      </c>
      <c r="C1638" s="272" t="s">
        <v>9865</v>
      </c>
      <c r="D1638" s="271" t="s">
        <v>1980</v>
      </c>
      <c r="E1638" s="273">
        <v>0</v>
      </c>
    </row>
    <row r="1639" spans="1:5" x14ac:dyDescent="0.2">
      <c r="A1639" s="271">
        <v>88715</v>
      </c>
      <c r="B1639" s="271" t="s">
        <v>290</v>
      </c>
      <c r="C1639" s="272" t="s">
        <v>9866</v>
      </c>
      <c r="D1639" s="271" t="s">
        <v>1980</v>
      </c>
      <c r="E1639" s="273">
        <v>557.14</v>
      </c>
    </row>
    <row r="1640" spans="1:5" x14ac:dyDescent="0.2">
      <c r="A1640" s="271">
        <v>87294</v>
      </c>
      <c r="B1640" s="271" t="s">
        <v>290</v>
      </c>
      <c r="C1640" s="272" t="s">
        <v>9867</v>
      </c>
      <c r="D1640" s="271" t="s">
        <v>1980</v>
      </c>
      <c r="E1640" s="273">
        <v>560.25</v>
      </c>
    </row>
    <row r="1641" spans="1:5" x14ac:dyDescent="0.2">
      <c r="A1641" s="271">
        <v>87337</v>
      </c>
      <c r="B1641" s="271" t="s">
        <v>290</v>
      </c>
      <c r="C1641" s="272" t="s">
        <v>9868</v>
      </c>
      <c r="D1641" s="271" t="s">
        <v>1980</v>
      </c>
      <c r="E1641" s="273">
        <v>571.48</v>
      </c>
    </row>
    <row r="1642" spans="1:5" x14ac:dyDescent="0.2">
      <c r="A1642" s="271">
        <v>100487</v>
      </c>
      <c r="B1642" s="271" t="s">
        <v>290</v>
      </c>
      <c r="C1642" s="272" t="s">
        <v>9869</v>
      </c>
      <c r="D1642" s="271" t="s">
        <v>1980</v>
      </c>
      <c r="E1642" s="273">
        <v>520.25</v>
      </c>
    </row>
    <row r="1643" spans="1:5" x14ac:dyDescent="0.2">
      <c r="A1643" s="271">
        <v>87380</v>
      </c>
      <c r="B1643" s="271" t="s">
        <v>290</v>
      </c>
      <c r="C1643" s="272" t="s">
        <v>9870</v>
      </c>
      <c r="D1643" s="271" t="s">
        <v>1980</v>
      </c>
      <c r="E1643" s="273">
        <v>3710.6</v>
      </c>
    </row>
    <row r="1644" spans="1:5" x14ac:dyDescent="0.2">
      <c r="A1644" s="271">
        <v>100461</v>
      </c>
      <c r="B1644" s="271" t="s">
        <v>290</v>
      </c>
      <c r="C1644" s="272" t="s">
        <v>9871</v>
      </c>
      <c r="D1644" s="271" t="s">
        <v>1980</v>
      </c>
      <c r="E1644" s="273">
        <v>0</v>
      </c>
    </row>
    <row r="1645" spans="1:5" x14ac:dyDescent="0.2">
      <c r="A1645" s="271">
        <v>87322</v>
      </c>
      <c r="B1645" s="271" t="s">
        <v>290</v>
      </c>
      <c r="C1645" s="272" t="s">
        <v>9872</v>
      </c>
      <c r="D1645" s="271" t="s">
        <v>1980</v>
      </c>
      <c r="E1645" s="273">
        <v>3605.3</v>
      </c>
    </row>
    <row r="1646" spans="1:5" x14ac:dyDescent="0.2">
      <c r="A1646" s="271">
        <v>87323</v>
      </c>
      <c r="B1646" s="271" t="s">
        <v>290</v>
      </c>
      <c r="C1646" s="272" t="s">
        <v>9873</v>
      </c>
      <c r="D1646" s="271" t="s">
        <v>1980</v>
      </c>
      <c r="E1646" s="273">
        <v>3590.39</v>
      </c>
    </row>
    <row r="1647" spans="1:5" x14ac:dyDescent="0.2">
      <c r="A1647" s="271">
        <v>87360</v>
      </c>
      <c r="B1647" s="271" t="s">
        <v>290</v>
      </c>
      <c r="C1647" s="272" t="s">
        <v>9874</v>
      </c>
      <c r="D1647" s="271" t="s">
        <v>1980</v>
      </c>
      <c r="E1647" s="273">
        <v>3588.14</v>
      </c>
    </row>
    <row r="1648" spans="1:5" x14ac:dyDescent="0.2">
      <c r="A1648" s="271">
        <v>87361</v>
      </c>
      <c r="B1648" s="271" t="s">
        <v>290</v>
      </c>
      <c r="C1648" s="272" t="s">
        <v>9875</v>
      </c>
      <c r="D1648" s="271" t="s">
        <v>1980</v>
      </c>
      <c r="E1648" s="273">
        <v>3516.38</v>
      </c>
    </row>
    <row r="1649" spans="1:5" x14ac:dyDescent="0.2">
      <c r="A1649" s="271">
        <v>87362</v>
      </c>
      <c r="B1649" s="271" t="s">
        <v>290</v>
      </c>
      <c r="C1649" s="272" t="s">
        <v>9876</v>
      </c>
      <c r="D1649" s="271" t="s">
        <v>1980</v>
      </c>
      <c r="E1649" s="273">
        <v>3501.63</v>
      </c>
    </row>
    <row r="1650" spans="1:5" x14ac:dyDescent="0.2">
      <c r="A1650" s="271">
        <v>87377</v>
      </c>
      <c r="B1650" s="271" t="s">
        <v>290</v>
      </c>
      <c r="C1650" s="272" t="s">
        <v>9877</v>
      </c>
      <c r="D1650" s="271" t="s">
        <v>1980</v>
      </c>
      <c r="E1650" s="273">
        <v>648.58000000000004</v>
      </c>
    </row>
    <row r="1651" spans="1:5" x14ac:dyDescent="0.2">
      <c r="A1651" s="271">
        <v>100458</v>
      </c>
      <c r="B1651" s="271" t="s">
        <v>290</v>
      </c>
      <c r="C1651" s="272" t="s">
        <v>9878</v>
      </c>
      <c r="D1651" s="271" t="s">
        <v>1980</v>
      </c>
      <c r="E1651" s="273">
        <v>0</v>
      </c>
    </row>
    <row r="1652" spans="1:5" x14ac:dyDescent="0.2">
      <c r="A1652" s="271">
        <v>87313</v>
      </c>
      <c r="B1652" s="271" t="s">
        <v>290</v>
      </c>
      <c r="C1652" s="272" t="s">
        <v>9879</v>
      </c>
      <c r="D1652" s="271" t="s">
        <v>1980</v>
      </c>
      <c r="E1652" s="273">
        <v>499.02</v>
      </c>
    </row>
    <row r="1653" spans="1:5" x14ac:dyDescent="0.2">
      <c r="A1653" s="271">
        <v>87314</v>
      </c>
      <c r="B1653" s="271" t="s">
        <v>290</v>
      </c>
      <c r="C1653" s="272" t="s">
        <v>9880</v>
      </c>
      <c r="D1653" s="271" t="s">
        <v>1980</v>
      </c>
      <c r="E1653" s="273">
        <v>480.54</v>
      </c>
    </row>
    <row r="1654" spans="1:5" x14ac:dyDescent="0.2">
      <c r="A1654" s="271">
        <v>87352</v>
      </c>
      <c r="B1654" s="271" t="s">
        <v>290</v>
      </c>
      <c r="C1654" s="272" t="s">
        <v>9881</v>
      </c>
      <c r="D1654" s="271" t="s">
        <v>1980</v>
      </c>
      <c r="E1654" s="273">
        <v>619.89</v>
      </c>
    </row>
    <row r="1655" spans="1:5" x14ac:dyDescent="0.2">
      <c r="A1655" s="271">
        <v>87353</v>
      </c>
      <c r="B1655" s="271" t="s">
        <v>290</v>
      </c>
      <c r="C1655" s="272" t="s">
        <v>9882</v>
      </c>
      <c r="D1655" s="271" t="s">
        <v>1980</v>
      </c>
      <c r="E1655" s="273">
        <v>509.2</v>
      </c>
    </row>
    <row r="1656" spans="1:5" x14ac:dyDescent="0.2">
      <c r="A1656" s="271">
        <v>87354</v>
      </c>
      <c r="B1656" s="271" t="s">
        <v>290</v>
      </c>
      <c r="C1656" s="272" t="s">
        <v>9883</v>
      </c>
      <c r="D1656" s="271" t="s">
        <v>1980</v>
      </c>
      <c r="E1656" s="273">
        <v>455.15</v>
      </c>
    </row>
    <row r="1657" spans="1:5" x14ac:dyDescent="0.2">
      <c r="A1657" s="271">
        <v>100480</v>
      </c>
      <c r="B1657" s="271" t="s">
        <v>290</v>
      </c>
      <c r="C1657" s="272" t="s">
        <v>9884</v>
      </c>
      <c r="D1657" s="271" t="s">
        <v>1980</v>
      </c>
      <c r="E1657" s="273">
        <v>764.51</v>
      </c>
    </row>
    <row r="1658" spans="1:5" x14ac:dyDescent="0.2">
      <c r="A1658" s="271">
        <v>100476</v>
      </c>
      <c r="B1658" s="271" t="s">
        <v>290</v>
      </c>
      <c r="C1658" s="272" t="s">
        <v>9885</v>
      </c>
      <c r="D1658" s="271" t="s">
        <v>1980</v>
      </c>
      <c r="E1658" s="273">
        <v>0</v>
      </c>
    </row>
    <row r="1659" spans="1:5" x14ac:dyDescent="0.2">
      <c r="A1659" s="271">
        <v>100475</v>
      </c>
      <c r="B1659" s="271" t="s">
        <v>290</v>
      </c>
      <c r="C1659" s="272" t="s">
        <v>9886</v>
      </c>
      <c r="D1659" s="271" t="s">
        <v>1980</v>
      </c>
      <c r="E1659" s="273">
        <v>650.76</v>
      </c>
    </row>
    <row r="1660" spans="1:5" x14ac:dyDescent="0.2">
      <c r="A1660" s="271">
        <v>100491</v>
      </c>
      <c r="B1660" s="271" t="s">
        <v>290</v>
      </c>
      <c r="C1660" s="272" t="s">
        <v>9887</v>
      </c>
      <c r="D1660" s="271" t="s">
        <v>1980</v>
      </c>
      <c r="E1660" s="273">
        <v>643.44000000000005</v>
      </c>
    </row>
    <row r="1661" spans="1:5" x14ac:dyDescent="0.2">
      <c r="A1661" s="271">
        <v>100477</v>
      </c>
      <c r="B1661" s="271" t="s">
        <v>290</v>
      </c>
      <c r="C1661" s="272" t="s">
        <v>9888</v>
      </c>
      <c r="D1661" s="271" t="s">
        <v>1980</v>
      </c>
      <c r="E1661" s="273">
        <v>749.23</v>
      </c>
    </row>
    <row r="1662" spans="1:5" x14ac:dyDescent="0.2">
      <c r="A1662" s="271">
        <v>100478</v>
      </c>
      <c r="B1662" s="271" t="s">
        <v>290</v>
      </c>
      <c r="C1662" s="272" t="s">
        <v>9889</v>
      </c>
      <c r="D1662" s="271" t="s">
        <v>1980</v>
      </c>
      <c r="E1662" s="273">
        <v>637.44000000000005</v>
      </c>
    </row>
    <row r="1663" spans="1:5" x14ac:dyDescent="0.2">
      <c r="A1663" s="271">
        <v>100479</v>
      </c>
      <c r="B1663" s="271" t="s">
        <v>290</v>
      </c>
      <c r="C1663" s="272" t="s">
        <v>9890</v>
      </c>
      <c r="D1663" s="271" t="s">
        <v>1980</v>
      </c>
      <c r="E1663" s="273">
        <v>609.99</v>
      </c>
    </row>
    <row r="1664" spans="1:5" x14ac:dyDescent="0.2">
      <c r="A1664" s="271">
        <v>87372</v>
      </c>
      <c r="B1664" s="271" t="s">
        <v>290</v>
      </c>
      <c r="C1664" s="272" t="s">
        <v>9891</v>
      </c>
      <c r="D1664" s="271" t="s">
        <v>1980</v>
      </c>
      <c r="E1664" s="273">
        <v>781.69</v>
      </c>
    </row>
    <row r="1665" spans="1:5" x14ac:dyDescent="0.2">
      <c r="A1665" s="271">
        <v>100453</v>
      </c>
      <c r="B1665" s="271" t="s">
        <v>290</v>
      </c>
      <c r="C1665" s="272" t="s">
        <v>9892</v>
      </c>
      <c r="D1665" s="271" t="s">
        <v>1980</v>
      </c>
      <c r="E1665" s="273">
        <v>0</v>
      </c>
    </row>
    <row r="1666" spans="1:5" x14ac:dyDescent="0.2">
      <c r="A1666" s="271">
        <v>87298</v>
      </c>
      <c r="B1666" s="271" t="s">
        <v>290</v>
      </c>
      <c r="C1666" s="272" t="s">
        <v>9893</v>
      </c>
      <c r="D1666" s="271" t="s">
        <v>1980</v>
      </c>
      <c r="E1666" s="273">
        <v>623.39</v>
      </c>
    </row>
    <row r="1667" spans="1:5" x14ac:dyDescent="0.2">
      <c r="A1667" s="271">
        <v>87299</v>
      </c>
      <c r="B1667" s="271" t="s">
        <v>290</v>
      </c>
      <c r="C1667" s="272" t="s">
        <v>9894</v>
      </c>
      <c r="D1667" s="271" t="s">
        <v>1980</v>
      </c>
      <c r="E1667" s="273">
        <v>420.91</v>
      </c>
    </row>
    <row r="1668" spans="1:5" x14ac:dyDescent="0.2">
      <c r="A1668" s="271">
        <v>87339</v>
      </c>
      <c r="B1668" s="271" t="s">
        <v>290</v>
      </c>
      <c r="C1668" s="272" t="s">
        <v>9895</v>
      </c>
      <c r="D1668" s="271" t="s">
        <v>1980</v>
      </c>
      <c r="E1668" s="273">
        <v>807.65</v>
      </c>
    </row>
    <row r="1669" spans="1:5" x14ac:dyDescent="0.2">
      <c r="A1669" s="271">
        <v>87340</v>
      </c>
      <c r="B1669" s="271" t="s">
        <v>290</v>
      </c>
      <c r="C1669" s="272" t="s">
        <v>9896</v>
      </c>
      <c r="D1669" s="271" t="s">
        <v>1980</v>
      </c>
      <c r="E1669" s="273">
        <v>627.1</v>
      </c>
    </row>
    <row r="1670" spans="1:5" x14ac:dyDescent="0.2">
      <c r="A1670" s="271">
        <v>87341</v>
      </c>
      <c r="B1670" s="271" t="s">
        <v>290</v>
      </c>
      <c r="C1670" s="272" t="s">
        <v>9897</v>
      </c>
      <c r="D1670" s="271" t="s">
        <v>1980</v>
      </c>
      <c r="E1670" s="273">
        <v>578.59</v>
      </c>
    </row>
    <row r="1671" spans="1:5" x14ac:dyDescent="0.2">
      <c r="A1671" s="271">
        <v>88629</v>
      </c>
      <c r="B1671" s="271" t="s">
        <v>290</v>
      </c>
      <c r="C1671" s="272" t="s">
        <v>9898</v>
      </c>
      <c r="D1671" s="271" t="s">
        <v>1980</v>
      </c>
      <c r="E1671" s="273">
        <v>631.95000000000005</v>
      </c>
    </row>
    <row r="1672" spans="1:5" x14ac:dyDescent="0.2">
      <c r="A1672" s="271">
        <v>100467</v>
      </c>
      <c r="B1672" s="271" t="s">
        <v>290</v>
      </c>
      <c r="C1672" s="272" t="s">
        <v>9899</v>
      </c>
      <c r="D1672" s="271" t="s">
        <v>1980</v>
      </c>
      <c r="E1672" s="273">
        <v>0</v>
      </c>
    </row>
    <row r="1673" spans="1:5" x14ac:dyDescent="0.2">
      <c r="A1673" s="271">
        <v>88628</v>
      </c>
      <c r="B1673" s="271" t="s">
        <v>290</v>
      </c>
      <c r="C1673" s="272" t="s">
        <v>9900</v>
      </c>
      <c r="D1673" s="271" t="s">
        <v>1980</v>
      </c>
      <c r="E1673" s="273">
        <v>515.5</v>
      </c>
    </row>
    <row r="1674" spans="1:5" x14ac:dyDescent="0.2">
      <c r="A1674" s="271">
        <v>100489</v>
      </c>
      <c r="B1674" s="271" t="s">
        <v>290</v>
      </c>
      <c r="C1674" s="272" t="s">
        <v>9901</v>
      </c>
      <c r="D1674" s="271" t="s">
        <v>1980</v>
      </c>
      <c r="E1674" s="273">
        <v>507.3</v>
      </c>
    </row>
    <row r="1675" spans="1:5" x14ac:dyDescent="0.2">
      <c r="A1675" s="271">
        <v>100468</v>
      </c>
      <c r="B1675" s="271" t="s">
        <v>290</v>
      </c>
      <c r="C1675" s="272" t="s">
        <v>9902</v>
      </c>
      <c r="D1675" s="271" t="s">
        <v>1980</v>
      </c>
      <c r="E1675" s="273">
        <v>662.5</v>
      </c>
    </row>
    <row r="1676" spans="1:5" x14ac:dyDescent="0.2">
      <c r="A1676" s="271">
        <v>100469</v>
      </c>
      <c r="B1676" s="271" t="s">
        <v>290</v>
      </c>
      <c r="C1676" s="272" t="s">
        <v>9903</v>
      </c>
      <c r="D1676" s="271" t="s">
        <v>1980</v>
      </c>
      <c r="E1676" s="273">
        <v>505.27</v>
      </c>
    </row>
    <row r="1677" spans="1:5" x14ac:dyDescent="0.2">
      <c r="A1677" s="271">
        <v>100470</v>
      </c>
      <c r="B1677" s="271" t="s">
        <v>290</v>
      </c>
      <c r="C1677" s="272" t="s">
        <v>9904</v>
      </c>
      <c r="D1677" s="271" t="s">
        <v>1980</v>
      </c>
      <c r="E1677" s="273">
        <v>461.67</v>
      </c>
    </row>
    <row r="1678" spans="1:5" x14ac:dyDescent="0.2">
      <c r="A1678" s="271">
        <v>87371</v>
      </c>
      <c r="B1678" s="271" t="s">
        <v>290</v>
      </c>
      <c r="C1678" s="272" t="s">
        <v>9905</v>
      </c>
      <c r="D1678" s="271" t="s">
        <v>1980</v>
      </c>
      <c r="E1678" s="273">
        <v>702.96</v>
      </c>
    </row>
    <row r="1679" spans="1:5" x14ac:dyDescent="0.2">
      <c r="A1679" s="271">
        <v>87295</v>
      </c>
      <c r="B1679" s="271" t="s">
        <v>290</v>
      </c>
      <c r="C1679" s="272" t="s">
        <v>9906</v>
      </c>
      <c r="D1679" s="271" t="s">
        <v>1980</v>
      </c>
      <c r="E1679" s="273">
        <v>597.48</v>
      </c>
    </row>
    <row r="1680" spans="1:5" x14ac:dyDescent="0.2">
      <c r="A1680" s="271">
        <v>87296</v>
      </c>
      <c r="B1680" s="271" t="s">
        <v>290</v>
      </c>
      <c r="C1680" s="272" t="s">
        <v>9907</v>
      </c>
      <c r="D1680" s="271" t="s">
        <v>1980</v>
      </c>
      <c r="E1680" s="273">
        <v>548.82000000000005</v>
      </c>
    </row>
    <row r="1681" spans="1:5" x14ac:dyDescent="0.2">
      <c r="A1681" s="271">
        <v>87338</v>
      </c>
      <c r="B1681" s="271" t="s">
        <v>290</v>
      </c>
      <c r="C1681" s="272" t="s">
        <v>9908</v>
      </c>
      <c r="D1681" s="271" t="s">
        <v>1980</v>
      </c>
      <c r="E1681" s="273">
        <v>551.78</v>
      </c>
    </row>
    <row r="1682" spans="1:5" x14ac:dyDescent="0.2">
      <c r="A1682" s="271">
        <v>88630</v>
      </c>
      <c r="B1682" s="271" t="s">
        <v>290</v>
      </c>
      <c r="C1682" s="272" t="s">
        <v>9909</v>
      </c>
      <c r="D1682" s="271" t="s">
        <v>1980</v>
      </c>
      <c r="E1682" s="273">
        <v>445.18</v>
      </c>
    </row>
    <row r="1683" spans="1:5" x14ac:dyDescent="0.2">
      <c r="A1683" s="271">
        <v>87381</v>
      </c>
      <c r="B1683" s="271" t="s">
        <v>290</v>
      </c>
      <c r="C1683" s="272" t="s">
        <v>9910</v>
      </c>
      <c r="D1683" s="271" t="s">
        <v>1980</v>
      </c>
      <c r="E1683" s="273">
        <v>3653.99</v>
      </c>
    </row>
    <row r="1684" spans="1:5" x14ac:dyDescent="0.2">
      <c r="A1684" s="271">
        <v>100462</v>
      </c>
      <c r="B1684" s="271" t="s">
        <v>290</v>
      </c>
      <c r="C1684" s="272" t="s">
        <v>9911</v>
      </c>
      <c r="D1684" s="271" t="s">
        <v>1980</v>
      </c>
      <c r="E1684" s="273">
        <v>0</v>
      </c>
    </row>
    <row r="1685" spans="1:5" x14ac:dyDescent="0.2">
      <c r="A1685" s="271">
        <v>87325</v>
      </c>
      <c r="B1685" s="271" t="s">
        <v>290</v>
      </c>
      <c r="C1685" s="272" t="s">
        <v>9912</v>
      </c>
      <c r="D1685" s="271" t="s">
        <v>1980</v>
      </c>
      <c r="E1685" s="273">
        <v>3532.62</v>
      </c>
    </row>
    <row r="1686" spans="1:5" x14ac:dyDescent="0.2">
      <c r="A1686" s="271">
        <v>87326</v>
      </c>
      <c r="B1686" s="271" t="s">
        <v>290</v>
      </c>
      <c r="C1686" s="272" t="s">
        <v>9913</v>
      </c>
      <c r="D1686" s="271" t="s">
        <v>1980</v>
      </c>
      <c r="E1686" s="273">
        <v>3524.13</v>
      </c>
    </row>
    <row r="1687" spans="1:5" x14ac:dyDescent="0.2">
      <c r="A1687" s="271">
        <v>87363</v>
      </c>
      <c r="B1687" s="271" t="s">
        <v>290</v>
      </c>
      <c r="C1687" s="272" t="s">
        <v>9914</v>
      </c>
      <c r="D1687" s="271" t="s">
        <v>1980</v>
      </c>
      <c r="E1687" s="273">
        <v>3515.55</v>
      </c>
    </row>
    <row r="1688" spans="1:5" x14ac:dyDescent="0.2">
      <c r="A1688" s="271">
        <v>87364</v>
      </c>
      <c r="B1688" s="271" t="s">
        <v>290</v>
      </c>
      <c r="C1688" s="272" t="s">
        <v>9915</v>
      </c>
      <c r="D1688" s="271" t="s">
        <v>1980</v>
      </c>
      <c r="E1688" s="273">
        <v>3457.95</v>
      </c>
    </row>
    <row r="1689" spans="1:5" x14ac:dyDescent="0.2">
      <c r="A1689" s="271">
        <v>87378</v>
      </c>
      <c r="B1689" s="271" t="s">
        <v>290</v>
      </c>
      <c r="C1689" s="272" t="s">
        <v>9916</v>
      </c>
      <c r="D1689" s="271" t="s">
        <v>1980</v>
      </c>
      <c r="E1689" s="273">
        <v>592.53</v>
      </c>
    </row>
    <row r="1690" spans="1:5" x14ac:dyDescent="0.2">
      <c r="A1690" s="271">
        <v>100459</v>
      </c>
      <c r="B1690" s="271" t="s">
        <v>290</v>
      </c>
      <c r="C1690" s="272" t="s">
        <v>9917</v>
      </c>
      <c r="D1690" s="271" t="s">
        <v>1980</v>
      </c>
      <c r="E1690" s="273">
        <v>0</v>
      </c>
    </row>
    <row r="1691" spans="1:5" x14ac:dyDescent="0.2">
      <c r="A1691" s="271">
        <v>87316</v>
      </c>
      <c r="B1691" s="271" t="s">
        <v>290</v>
      </c>
      <c r="C1691" s="272" t="s">
        <v>9918</v>
      </c>
      <c r="D1691" s="271" t="s">
        <v>1980</v>
      </c>
      <c r="E1691" s="273">
        <v>462.63</v>
      </c>
    </row>
    <row r="1692" spans="1:5" x14ac:dyDescent="0.2">
      <c r="A1692" s="271">
        <v>87317</v>
      </c>
      <c r="B1692" s="271" t="s">
        <v>290</v>
      </c>
      <c r="C1692" s="272" t="s">
        <v>9919</v>
      </c>
      <c r="D1692" s="271" t="s">
        <v>1980</v>
      </c>
      <c r="E1692" s="273">
        <v>433.77</v>
      </c>
    </row>
    <row r="1693" spans="1:5" x14ac:dyDescent="0.2">
      <c r="A1693" s="271">
        <v>87355</v>
      </c>
      <c r="B1693" s="271" t="s">
        <v>290</v>
      </c>
      <c r="C1693" s="272" t="s">
        <v>9920</v>
      </c>
      <c r="D1693" s="271" t="s">
        <v>1980</v>
      </c>
      <c r="E1693" s="273">
        <v>521.41999999999996</v>
      </c>
    </row>
    <row r="1694" spans="1:5" x14ac:dyDescent="0.2">
      <c r="A1694" s="271">
        <v>87356</v>
      </c>
      <c r="B1694" s="271" t="s">
        <v>290</v>
      </c>
      <c r="C1694" s="272" t="s">
        <v>9921</v>
      </c>
      <c r="D1694" s="271" t="s">
        <v>1980</v>
      </c>
      <c r="E1694" s="273">
        <v>445.51</v>
      </c>
    </row>
    <row r="1695" spans="1:5" x14ac:dyDescent="0.2">
      <c r="A1695" s="271">
        <v>87357</v>
      </c>
      <c r="B1695" s="271" t="s">
        <v>290</v>
      </c>
      <c r="C1695" s="272" t="s">
        <v>9922</v>
      </c>
      <c r="D1695" s="271" t="s">
        <v>1980</v>
      </c>
      <c r="E1695" s="273">
        <v>406.18</v>
      </c>
    </row>
    <row r="1696" spans="1:5" x14ac:dyDescent="0.2">
      <c r="A1696" s="271">
        <v>100486</v>
      </c>
      <c r="B1696" s="271" t="s">
        <v>290</v>
      </c>
      <c r="C1696" s="272" t="s">
        <v>9923</v>
      </c>
      <c r="D1696" s="271" t="s">
        <v>1980</v>
      </c>
      <c r="E1696" s="273">
        <v>682.88</v>
      </c>
    </row>
    <row r="1697" spans="1:5" x14ac:dyDescent="0.2">
      <c r="A1697" s="271">
        <v>100482</v>
      </c>
      <c r="B1697" s="271" t="s">
        <v>290</v>
      </c>
      <c r="C1697" s="272" t="s">
        <v>9924</v>
      </c>
      <c r="D1697" s="271" t="s">
        <v>1980</v>
      </c>
      <c r="E1697" s="273">
        <v>0</v>
      </c>
    </row>
    <row r="1698" spans="1:5" x14ac:dyDescent="0.2">
      <c r="A1698" s="271">
        <v>100481</v>
      </c>
      <c r="B1698" s="271" t="s">
        <v>290</v>
      </c>
      <c r="C1698" s="272" t="s">
        <v>9925</v>
      </c>
      <c r="D1698" s="271" t="s">
        <v>1980</v>
      </c>
      <c r="E1698" s="273">
        <v>564.78</v>
      </c>
    </row>
    <row r="1699" spans="1:5" x14ac:dyDescent="0.2">
      <c r="A1699" s="271">
        <v>100492</v>
      </c>
      <c r="B1699" s="271" t="s">
        <v>290</v>
      </c>
      <c r="C1699" s="272" t="s">
        <v>9926</v>
      </c>
      <c r="D1699" s="271" t="s">
        <v>1980</v>
      </c>
      <c r="E1699" s="273">
        <v>557.95000000000005</v>
      </c>
    </row>
    <row r="1700" spans="1:5" x14ac:dyDescent="0.2">
      <c r="A1700" s="271">
        <v>100483</v>
      </c>
      <c r="B1700" s="271" t="s">
        <v>290</v>
      </c>
      <c r="C1700" s="272" t="s">
        <v>9927</v>
      </c>
      <c r="D1700" s="271" t="s">
        <v>1980</v>
      </c>
      <c r="E1700" s="273">
        <v>638.22</v>
      </c>
    </row>
    <row r="1701" spans="1:5" x14ac:dyDescent="0.2">
      <c r="A1701" s="271">
        <v>100484</v>
      </c>
      <c r="B1701" s="271" t="s">
        <v>290</v>
      </c>
      <c r="C1701" s="272" t="s">
        <v>9928</v>
      </c>
      <c r="D1701" s="271" t="s">
        <v>1980</v>
      </c>
      <c r="E1701" s="273">
        <v>567.91999999999996</v>
      </c>
    </row>
    <row r="1702" spans="1:5" x14ac:dyDescent="0.2">
      <c r="A1702" s="271">
        <v>100485</v>
      </c>
      <c r="B1702" s="271" t="s">
        <v>290</v>
      </c>
      <c r="C1702" s="272" t="s">
        <v>9929</v>
      </c>
      <c r="D1702" s="271" t="s">
        <v>1980</v>
      </c>
      <c r="E1702" s="273">
        <v>534.57000000000005</v>
      </c>
    </row>
    <row r="1703" spans="1:5" x14ac:dyDescent="0.2">
      <c r="A1703" s="271">
        <v>87373</v>
      </c>
      <c r="B1703" s="271" t="s">
        <v>290</v>
      </c>
      <c r="C1703" s="272" t="s">
        <v>9930</v>
      </c>
      <c r="D1703" s="271" t="s">
        <v>1980</v>
      </c>
      <c r="E1703" s="273">
        <v>703.83</v>
      </c>
    </row>
    <row r="1704" spans="1:5" x14ac:dyDescent="0.2">
      <c r="A1704" s="271">
        <v>100454</v>
      </c>
      <c r="B1704" s="271" t="s">
        <v>290</v>
      </c>
      <c r="C1704" s="272" t="s">
        <v>9931</v>
      </c>
      <c r="D1704" s="271" t="s">
        <v>1980</v>
      </c>
      <c r="E1704" s="273">
        <v>0</v>
      </c>
    </row>
    <row r="1705" spans="1:5" x14ac:dyDescent="0.2">
      <c r="A1705" s="271">
        <v>87301</v>
      </c>
      <c r="B1705" s="271" t="s">
        <v>290</v>
      </c>
      <c r="C1705" s="272" t="s">
        <v>9932</v>
      </c>
      <c r="D1705" s="271" t="s">
        <v>1980</v>
      </c>
      <c r="E1705" s="273">
        <v>572.58000000000004</v>
      </c>
    </row>
    <row r="1706" spans="1:5" x14ac:dyDescent="0.2">
      <c r="A1706" s="271">
        <v>87302</v>
      </c>
      <c r="B1706" s="271" t="s">
        <v>290</v>
      </c>
      <c r="C1706" s="272" t="s">
        <v>9933</v>
      </c>
      <c r="D1706" s="271" t="s">
        <v>1980</v>
      </c>
      <c r="E1706" s="273">
        <v>551.16</v>
      </c>
    </row>
    <row r="1707" spans="1:5" x14ac:dyDescent="0.2">
      <c r="A1707" s="271">
        <v>87342</v>
      </c>
      <c r="B1707" s="271" t="s">
        <v>290</v>
      </c>
      <c r="C1707" s="272" t="s">
        <v>9934</v>
      </c>
      <c r="D1707" s="271" t="s">
        <v>1980</v>
      </c>
      <c r="E1707" s="273">
        <v>680.91</v>
      </c>
    </row>
    <row r="1708" spans="1:5" x14ac:dyDescent="0.2">
      <c r="A1708" s="271">
        <v>87343</v>
      </c>
      <c r="B1708" s="271" t="s">
        <v>290</v>
      </c>
      <c r="C1708" s="272" t="s">
        <v>9935</v>
      </c>
      <c r="D1708" s="271" t="s">
        <v>1980</v>
      </c>
      <c r="E1708" s="273">
        <v>578.54999999999995</v>
      </c>
    </row>
    <row r="1709" spans="1:5" x14ac:dyDescent="0.2">
      <c r="A1709" s="271">
        <v>87344</v>
      </c>
      <c r="B1709" s="271" t="s">
        <v>290</v>
      </c>
      <c r="C1709" s="272" t="s">
        <v>9936</v>
      </c>
      <c r="D1709" s="271" t="s">
        <v>1980</v>
      </c>
      <c r="E1709" s="273">
        <v>517.97</v>
      </c>
    </row>
    <row r="1710" spans="1:5" x14ac:dyDescent="0.2">
      <c r="A1710" s="271">
        <v>88631</v>
      </c>
      <c r="B1710" s="271" t="s">
        <v>290</v>
      </c>
      <c r="C1710" s="272" t="s">
        <v>9937</v>
      </c>
      <c r="D1710" s="271" t="s">
        <v>1980</v>
      </c>
      <c r="E1710" s="273">
        <v>571.66999999999996</v>
      </c>
    </row>
    <row r="1711" spans="1:5" x14ac:dyDescent="0.2">
      <c r="A1711" s="271">
        <v>100471</v>
      </c>
      <c r="B1711" s="271" t="s">
        <v>290</v>
      </c>
      <c r="C1711" s="272" t="s">
        <v>9938</v>
      </c>
      <c r="D1711" s="271" t="s">
        <v>1980</v>
      </c>
      <c r="E1711" s="273">
        <v>0</v>
      </c>
    </row>
    <row r="1712" spans="1:5" x14ac:dyDescent="0.2">
      <c r="A1712" s="271">
        <v>100490</v>
      </c>
      <c r="B1712" s="271" t="s">
        <v>290</v>
      </c>
      <c r="C1712" s="272" t="s">
        <v>9939</v>
      </c>
      <c r="D1712" s="271" t="s">
        <v>1980</v>
      </c>
      <c r="E1712" s="273">
        <v>449.42</v>
      </c>
    </row>
    <row r="1713" spans="1:5" x14ac:dyDescent="0.2">
      <c r="A1713" s="271">
        <v>100472</v>
      </c>
      <c r="B1713" s="271" t="s">
        <v>290</v>
      </c>
      <c r="C1713" s="272" t="s">
        <v>9940</v>
      </c>
      <c r="D1713" s="271" t="s">
        <v>1980</v>
      </c>
      <c r="E1713" s="273">
        <v>533.65</v>
      </c>
    </row>
    <row r="1714" spans="1:5" x14ac:dyDescent="0.2">
      <c r="A1714" s="271">
        <v>100473</v>
      </c>
      <c r="B1714" s="271" t="s">
        <v>290</v>
      </c>
      <c r="C1714" s="272" t="s">
        <v>9941</v>
      </c>
      <c r="D1714" s="271" t="s">
        <v>1980</v>
      </c>
      <c r="E1714" s="273">
        <v>462.43</v>
      </c>
    </row>
    <row r="1715" spans="1:5" x14ac:dyDescent="0.2">
      <c r="A1715" s="271">
        <v>100474</v>
      </c>
      <c r="B1715" s="271" t="s">
        <v>290</v>
      </c>
      <c r="C1715" s="272" t="s">
        <v>9942</v>
      </c>
      <c r="D1715" s="271" t="s">
        <v>1980</v>
      </c>
      <c r="E1715" s="273">
        <v>427.55</v>
      </c>
    </row>
    <row r="1716" spans="1:5" x14ac:dyDescent="0.2">
      <c r="A1716" s="271">
        <v>87379</v>
      </c>
      <c r="B1716" s="271" t="s">
        <v>290</v>
      </c>
      <c r="C1716" s="272" t="s">
        <v>9943</v>
      </c>
      <c r="D1716" s="271" t="s">
        <v>1980</v>
      </c>
      <c r="E1716" s="273">
        <v>3626.63</v>
      </c>
    </row>
    <row r="1717" spans="1:5" x14ac:dyDescent="0.2">
      <c r="A1717" s="271">
        <v>100460</v>
      </c>
      <c r="B1717" s="271" t="s">
        <v>290</v>
      </c>
      <c r="C1717" s="272" t="s">
        <v>9944</v>
      </c>
      <c r="D1717" s="271" t="s">
        <v>1980</v>
      </c>
      <c r="E1717" s="273">
        <v>0</v>
      </c>
    </row>
    <row r="1718" spans="1:5" x14ac:dyDescent="0.2">
      <c r="A1718" s="271">
        <v>87319</v>
      </c>
      <c r="B1718" s="271" t="s">
        <v>290</v>
      </c>
      <c r="C1718" s="272" t="s">
        <v>9945</v>
      </c>
      <c r="D1718" s="271" t="s">
        <v>1980</v>
      </c>
      <c r="E1718" s="273">
        <v>3505.45</v>
      </c>
    </row>
    <row r="1719" spans="1:5" x14ac:dyDescent="0.2">
      <c r="A1719" s="271">
        <v>87320</v>
      </c>
      <c r="B1719" s="271" t="s">
        <v>290</v>
      </c>
      <c r="C1719" s="272" t="s">
        <v>9946</v>
      </c>
      <c r="D1719" s="271" t="s">
        <v>1980</v>
      </c>
      <c r="E1719" s="273">
        <v>3500.8</v>
      </c>
    </row>
    <row r="1720" spans="1:5" x14ac:dyDescent="0.2">
      <c r="A1720" s="271">
        <v>87358</v>
      </c>
      <c r="B1720" s="271" t="s">
        <v>290</v>
      </c>
      <c r="C1720" s="272" t="s">
        <v>9947</v>
      </c>
      <c r="D1720" s="271" t="s">
        <v>1980</v>
      </c>
      <c r="E1720" s="273">
        <v>3477.78</v>
      </c>
    </row>
    <row r="1721" spans="1:5" x14ac:dyDescent="0.2">
      <c r="A1721" s="271">
        <v>87359</v>
      </c>
      <c r="B1721" s="271" t="s">
        <v>290</v>
      </c>
      <c r="C1721" s="272" t="s">
        <v>9948</v>
      </c>
      <c r="D1721" s="271" t="s">
        <v>1980</v>
      </c>
      <c r="E1721" s="273">
        <v>3428.94</v>
      </c>
    </row>
    <row r="1722" spans="1:5" x14ac:dyDescent="0.2">
      <c r="A1722" s="271">
        <v>87376</v>
      </c>
      <c r="B1722" s="271" t="s">
        <v>290</v>
      </c>
      <c r="C1722" s="272" t="s">
        <v>9949</v>
      </c>
      <c r="D1722" s="271" t="s">
        <v>1980</v>
      </c>
      <c r="E1722" s="273">
        <v>565.23</v>
      </c>
    </row>
    <row r="1723" spans="1:5" x14ac:dyDescent="0.2">
      <c r="A1723" s="271">
        <v>100457</v>
      </c>
      <c r="B1723" s="271" t="s">
        <v>290</v>
      </c>
      <c r="C1723" s="272" t="s">
        <v>9950</v>
      </c>
      <c r="D1723" s="271" t="s">
        <v>1980</v>
      </c>
      <c r="E1723" s="273">
        <v>0</v>
      </c>
    </row>
    <row r="1724" spans="1:5" x14ac:dyDescent="0.2">
      <c r="A1724" s="271">
        <v>87310</v>
      </c>
      <c r="B1724" s="271" t="s">
        <v>290</v>
      </c>
      <c r="C1724" s="272" t="s">
        <v>9951</v>
      </c>
      <c r="D1724" s="271" t="s">
        <v>1980</v>
      </c>
      <c r="E1724" s="273">
        <v>421.23</v>
      </c>
    </row>
    <row r="1725" spans="1:5" x14ac:dyDescent="0.2">
      <c r="A1725" s="271">
        <v>87311</v>
      </c>
      <c r="B1725" s="271" t="s">
        <v>290</v>
      </c>
      <c r="C1725" s="272" t="s">
        <v>9952</v>
      </c>
      <c r="D1725" s="271" t="s">
        <v>1980</v>
      </c>
      <c r="E1725" s="273">
        <v>401.24</v>
      </c>
    </row>
    <row r="1726" spans="1:5" x14ac:dyDescent="0.2">
      <c r="A1726" s="271">
        <v>87350</v>
      </c>
      <c r="B1726" s="271" t="s">
        <v>290</v>
      </c>
      <c r="C1726" s="272" t="s">
        <v>9953</v>
      </c>
      <c r="D1726" s="271" t="s">
        <v>1980</v>
      </c>
      <c r="E1726" s="273">
        <v>489.23</v>
      </c>
    </row>
    <row r="1727" spans="1:5" x14ac:dyDescent="0.2">
      <c r="A1727" s="271">
        <v>87351</v>
      </c>
      <c r="B1727" s="271" t="s">
        <v>290</v>
      </c>
      <c r="C1727" s="272" t="s">
        <v>9954</v>
      </c>
      <c r="D1727" s="271" t="s">
        <v>1980</v>
      </c>
      <c r="E1727" s="273">
        <v>383.07</v>
      </c>
    </row>
    <row r="1728" spans="1:5" x14ac:dyDescent="0.2">
      <c r="A1728" s="271">
        <v>87374</v>
      </c>
      <c r="B1728" s="271" t="s">
        <v>290</v>
      </c>
      <c r="C1728" s="272" t="s">
        <v>9955</v>
      </c>
      <c r="D1728" s="271" t="s">
        <v>1980</v>
      </c>
      <c r="E1728" s="273">
        <v>664.06</v>
      </c>
    </row>
    <row r="1729" spans="1:5" x14ac:dyDescent="0.2">
      <c r="A1729" s="271">
        <v>100455</v>
      </c>
      <c r="B1729" s="271" t="s">
        <v>290</v>
      </c>
      <c r="C1729" s="272" t="s">
        <v>9956</v>
      </c>
      <c r="D1729" s="271" t="s">
        <v>1980</v>
      </c>
      <c r="E1729" s="273">
        <v>0</v>
      </c>
    </row>
    <row r="1730" spans="1:5" x14ac:dyDescent="0.2">
      <c r="A1730" s="271">
        <v>87304</v>
      </c>
      <c r="B1730" s="271" t="s">
        <v>290</v>
      </c>
      <c r="C1730" s="272" t="s">
        <v>9957</v>
      </c>
      <c r="D1730" s="271" t="s">
        <v>1980</v>
      </c>
      <c r="E1730" s="273">
        <v>517.41999999999996</v>
      </c>
    </row>
    <row r="1731" spans="1:5" x14ac:dyDescent="0.2">
      <c r="A1731" s="271">
        <v>87305</v>
      </c>
      <c r="B1731" s="271" t="s">
        <v>290</v>
      </c>
      <c r="C1731" s="272" t="s">
        <v>9958</v>
      </c>
      <c r="D1731" s="271" t="s">
        <v>1980</v>
      </c>
      <c r="E1731" s="273">
        <v>513.9</v>
      </c>
    </row>
    <row r="1732" spans="1:5" x14ac:dyDescent="0.2">
      <c r="A1732" s="271">
        <v>87345</v>
      </c>
      <c r="B1732" s="271" t="s">
        <v>290</v>
      </c>
      <c r="C1732" s="272" t="s">
        <v>9959</v>
      </c>
      <c r="D1732" s="271" t="s">
        <v>1980</v>
      </c>
      <c r="E1732" s="273">
        <v>609.84</v>
      </c>
    </row>
    <row r="1733" spans="1:5" x14ac:dyDescent="0.2">
      <c r="A1733" s="271">
        <v>87346</v>
      </c>
      <c r="B1733" s="271" t="s">
        <v>290</v>
      </c>
      <c r="C1733" s="272" t="s">
        <v>9960</v>
      </c>
      <c r="D1733" s="271" t="s">
        <v>1980</v>
      </c>
      <c r="E1733" s="273">
        <v>524.96</v>
      </c>
    </row>
    <row r="1734" spans="1:5" x14ac:dyDescent="0.2">
      <c r="A1734" s="271">
        <v>87347</v>
      </c>
      <c r="B1734" s="271" t="s">
        <v>290</v>
      </c>
      <c r="C1734" s="272" t="s">
        <v>9961</v>
      </c>
      <c r="D1734" s="271" t="s">
        <v>1980</v>
      </c>
      <c r="E1734" s="273">
        <v>476.68</v>
      </c>
    </row>
    <row r="1735" spans="1:5" x14ac:dyDescent="0.2">
      <c r="A1735" s="271">
        <v>87366</v>
      </c>
      <c r="B1735" s="271" t="s">
        <v>290</v>
      </c>
      <c r="C1735" s="272" t="s">
        <v>9962</v>
      </c>
      <c r="D1735" s="271" t="s">
        <v>1980</v>
      </c>
      <c r="E1735" s="273">
        <v>587.54999999999995</v>
      </c>
    </row>
    <row r="1736" spans="1:5" x14ac:dyDescent="0.2">
      <c r="A1736" s="271">
        <v>100448</v>
      </c>
      <c r="B1736" s="271" t="s">
        <v>290</v>
      </c>
      <c r="C1736" s="272" t="s">
        <v>9963</v>
      </c>
      <c r="D1736" s="271" t="s">
        <v>1980</v>
      </c>
      <c r="E1736" s="273">
        <v>0</v>
      </c>
    </row>
    <row r="1737" spans="1:5" x14ac:dyDescent="0.2">
      <c r="A1737" s="271">
        <v>87283</v>
      </c>
      <c r="B1737" s="271" t="s">
        <v>290</v>
      </c>
      <c r="C1737" s="272" t="s">
        <v>9964</v>
      </c>
      <c r="D1737" s="271" t="s">
        <v>1980</v>
      </c>
      <c r="E1737" s="273">
        <v>437.15</v>
      </c>
    </row>
    <row r="1738" spans="1:5" x14ac:dyDescent="0.2">
      <c r="A1738" s="271">
        <v>87284</v>
      </c>
      <c r="B1738" s="271" t="s">
        <v>290</v>
      </c>
      <c r="C1738" s="272" t="s">
        <v>9965</v>
      </c>
      <c r="D1738" s="271" t="s">
        <v>1980</v>
      </c>
      <c r="E1738" s="273">
        <v>419.93</v>
      </c>
    </row>
    <row r="1739" spans="1:5" x14ac:dyDescent="0.2">
      <c r="A1739" s="271">
        <v>87329</v>
      </c>
      <c r="B1739" s="271" t="s">
        <v>290</v>
      </c>
      <c r="C1739" s="272" t="s">
        <v>9966</v>
      </c>
      <c r="D1739" s="271" t="s">
        <v>1980</v>
      </c>
      <c r="E1739" s="273">
        <v>499.43</v>
      </c>
    </row>
    <row r="1740" spans="1:5" x14ac:dyDescent="0.2">
      <c r="A1740" s="271">
        <v>87330</v>
      </c>
      <c r="B1740" s="271" t="s">
        <v>290</v>
      </c>
      <c r="C1740" s="272" t="s">
        <v>9967</v>
      </c>
      <c r="D1740" s="271" t="s">
        <v>1980</v>
      </c>
      <c r="E1740" s="273">
        <v>399.91</v>
      </c>
    </row>
    <row r="1741" spans="1:5" x14ac:dyDescent="0.2">
      <c r="A1741" s="271">
        <v>87375</v>
      </c>
      <c r="B1741" s="271" t="s">
        <v>290</v>
      </c>
      <c r="C1741" s="272" t="s">
        <v>9968</v>
      </c>
      <c r="D1741" s="271" t="s">
        <v>1980</v>
      </c>
      <c r="E1741" s="273">
        <v>640.05999999999995</v>
      </c>
    </row>
    <row r="1742" spans="1:5" x14ac:dyDescent="0.2">
      <c r="A1742" s="271">
        <v>100456</v>
      </c>
      <c r="B1742" s="271" t="s">
        <v>290</v>
      </c>
      <c r="C1742" s="272" t="s">
        <v>9969</v>
      </c>
      <c r="D1742" s="271" t="s">
        <v>1980</v>
      </c>
      <c r="E1742" s="273">
        <v>0</v>
      </c>
    </row>
    <row r="1743" spans="1:5" x14ac:dyDescent="0.2">
      <c r="A1743" s="271">
        <v>87307</v>
      </c>
      <c r="B1743" s="271" t="s">
        <v>290</v>
      </c>
      <c r="C1743" s="272" t="s">
        <v>9970</v>
      </c>
      <c r="D1743" s="271" t="s">
        <v>1980</v>
      </c>
      <c r="E1743" s="273">
        <v>501.5</v>
      </c>
    </row>
    <row r="1744" spans="1:5" x14ac:dyDescent="0.2">
      <c r="A1744" s="271">
        <v>87308</v>
      </c>
      <c r="B1744" s="271" t="s">
        <v>290</v>
      </c>
      <c r="C1744" s="272" t="s">
        <v>9971</v>
      </c>
      <c r="D1744" s="271" t="s">
        <v>1980</v>
      </c>
      <c r="E1744" s="273">
        <v>481.22</v>
      </c>
    </row>
    <row r="1745" spans="1:5" x14ac:dyDescent="0.2">
      <c r="A1745" s="271">
        <v>87348</v>
      </c>
      <c r="B1745" s="271" t="s">
        <v>290</v>
      </c>
      <c r="C1745" s="272" t="s">
        <v>9972</v>
      </c>
      <c r="D1745" s="271" t="s">
        <v>1980</v>
      </c>
      <c r="E1745" s="273">
        <v>555.99</v>
      </c>
    </row>
    <row r="1746" spans="1:5" x14ac:dyDescent="0.2">
      <c r="A1746" s="271">
        <v>87349</v>
      </c>
      <c r="B1746" s="271" t="s">
        <v>290</v>
      </c>
      <c r="C1746" s="272" t="s">
        <v>9973</v>
      </c>
      <c r="D1746" s="271" t="s">
        <v>1980</v>
      </c>
      <c r="E1746" s="273">
        <v>441.09</v>
      </c>
    </row>
    <row r="1747" spans="1:5" x14ac:dyDescent="0.2">
      <c r="A1747" s="271">
        <v>87365</v>
      </c>
      <c r="B1747" s="271" t="s">
        <v>290</v>
      </c>
      <c r="C1747" s="272" t="s">
        <v>9974</v>
      </c>
      <c r="D1747" s="271" t="s">
        <v>1980</v>
      </c>
      <c r="E1747" s="273">
        <v>559.04</v>
      </c>
    </row>
    <row r="1748" spans="1:5" x14ac:dyDescent="0.2">
      <c r="A1748" s="271">
        <v>100447</v>
      </c>
      <c r="B1748" s="271" t="s">
        <v>290</v>
      </c>
      <c r="C1748" s="272" t="s">
        <v>9975</v>
      </c>
      <c r="D1748" s="271" t="s">
        <v>1980</v>
      </c>
      <c r="E1748" s="273">
        <v>0</v>
      </c>
    </row>
    <row r="1749" spans="1:5" x14ac:dyDescent="0.2">
      <c r="A1749" s="271">
        <v>87280</v>
      </c>
      <c r="B1749" s="271" t="s">
        <v>290</v>
      </c>
      <c r="C1749" s="272" t="s">
        <v>9976</v>
      </c>
      <c r="D1749" s="271" t="s">
        <v>1980</v>
      </c>
      <c r="E1749" s="273">
        <v>430.34</v>
      </c>
    </row>
    <row r="1750" spans="1:5" x14ac:dyDescent="0.2">
      <c r="A1750" s="271">
        <v>87281</v>
      </c>
      <c r="B1750" s="271" t="s">
        <v>290</v>
      </c>
      <c r="C1750" s="272" t="s">
        <v>9977</v>
      </c>
      <c r="D1750" s="271" t="s">
        <v>1980</v>
      </c>
      <c r="E1750" s="273">
        <v>413.57</v>
      </c>
    </row>
    <row r="1751" spans="1:5" x14ac:dyDescent="0.2">
      <c r="A1751" s="271">
        <v>87327</v>
      </c>
      <c r="B1751" s="271" t="s">
        <v>290</v>
      </c>
      <c r="C1751" s="272" t="s">
        <v>9978</v>
      </c>
      <c r="D1751" s="271" t="s">
        <v>1980</v>
      </c>
      <c r="E1751" s="273">
        <v>464.35</v>
      </c>
    </row>
    <row r="1752" spans="1:5" x14ac:dyDescent="0.2">
      <c r="A1752" s="271">
        <v>87328</v>
      </c>
      <c r="B1752" s="271" t="s">
        <v>290</v>
      </c>
      <c r="C1752" s="272" t="s">
        <v>9979</v>
      </c>
      <c r="D1752" s="271" t="s">
        <v>1980</v>
      </c>
      <c r="E1752" s="273">
        <v>375.97</v>
      </c>
    </row>
    <row r="1753" spans="1:5" x14ac:dyDescent="0.2">
      <c r="A1753" s="271">
        <v>87410</v>
      </c>
      <c r="B1753" s="271" t="s">
        <v>290</v>
      </c>
      <c r="C1753" s="272" t="s">
        <v>9980</v>
      </c>
      <c r="D1753" s="271" t="s">
        <v>1980</v>
      </c>
      <c r="E1753" s="273">
        <v>897.48</v>
      </c>
    </row>
    <row r="1754" spans="1:5" x14ac:dyDescent="0.2">
      <c r="A1754" s="271">
        <v>95577</v>
      </c>
      <c r="B1754" s="271" t="s">
        <v>290</v>
      </c>
      <c r="C1754" s="272" t="s">
        <v>9981</v>
      </c>
      <c r="D1754" s="271" t="s">
        <v>1982</v>
      </c>
      <c r="E1754" s="273">
        <v>12.16</v>
      </c>
    </row>
    <row r="1755" spans="1:5" x14ac:dyDescent="0.2">
      <c r="A1755" s="271">
        <v>95578</v>
      </c>
      <c r="B1755" s="271" t="s">
        <v>290</v>
      </c>
      <c r="C1755" s="272" t="s">
        <v>9982</v>
      </c>
      <c r="D1755" s="271" t="s">
        <v>1982</v>
      </c>
      <c r="E1755" s="273">
        <v>10.1</v>
      </c>
    </row>
    <row r="1756" spans="1:5" x14ac:dyDescent="0.2">
      <c r="A1756" s="271">
        <v>95579</v>
      </c>
      <c r="B1756" s="271" t="s">
        <v>290</v>
      </c>
      <c r="C1756" s="272" t="s">
        <v>9983</v>
      </c>
      <c r="D1756" s="271" t="s">
        <v>1982</v>
      </c>
      <c r="E1756" s="273">
        <v>9.76</v>
      </c>
    </row>
    <row r="1757" spans="1:5" x14ac:dyDescent="0.2">
      <c r="A1757" s="271">
        <v>95580</v>
      </c>
      <c r="B1757" s="271" t="s">
        <v>290</v>
      </c>
      <c r="C1757" s="272" t="s">
        <v>9984</v>
      </c>
      <c r="D1757" s="271" t="s">
        <v>1982</v>
      </c>
      <c r="E1757" s="273">
        <v>11.2</v>
      </c>
    </row>
    <row r="1758" spans="1:5" x14ac:dyDescent="0.2">
      <c r="A1758" s="271">
        <v>95581</v>
      </c>
      <c r="B1758" s="271" t="s">
        <v>290</v>
      </c>
      <c r="C1758" s="272" t="s">
        <v>9985</v>
      </c>
      <c r="D1758" s="271" t="s">
        <v>1982</v>
      </c>
      <c r="E1758" s="273">
        <v>11.15</v>
      </c>
    </row>
    <row r="1759" spans="1:5" x14ac:dyDescent="0.2">
      <c r="A1759" s="271">
        <v>95582</v>
      </c>
      <c r="B1759" s="271" t="s">
        <v>290</v>
      </c>
      <c r="C1759" s="272" t="s">
        <v>9986</v>
      </c>
      <c r="D1759" s="271" t="s">
        <v>1982</v>
      </c>
      <c r="E1759" s="273">
        <v>12.14</v>
      </c>
    </row>
    <row r="1760" spans="1:5" x14ac:dyDescent="0.2">
      <c r="A1760" s="271">
        <v>95576</v>
      </c>
      <c r="B1760" s="271" t="s">
        <v>290</v>
      </c>
      <c r="C1760" s="272" t="s">
        <v>9987</v>
      </c>
      <c r="D1760" s="271" t="s">
        <v>1982</v>
      </c>
      <c r="E1760" s="273">
        <v>14.39</v>
      </c>
    </row>
    <row r="1761" spans="1:5" x14ac:dyDescent="0.2">
      <c r="A1761" s="271">
        <v>95583</v>
      </c>
      <c r="B1761" s="271" t="s">
        <v>290</v>
      </c>
      <c r="C1761" s="272" t="s">
        <v>9988</v>
      </c>
      <c r="D1761" s="271" t="s">
        <v>1982</v>
      </c>
      <c r="E1761" s="273">
        <v>18.489999999999998</v>
      </c>
    </row>
    <row r="1762" spans="1:5" x14ac:dyDescent="0.2">
      <c r="A1762" s="271">
        <v>95584</v>
      </c>
      <c r="B1762" s="271" t="s">
        <v>290</v>
      </c>
      <c r="C1762" s="272" t="s">
        <v>9989</v>
      </c>
      <c r="D1762" s="271" t="s">
        <v>1982</v>
      </c>
      <c r="E1762" s="273">
        <v>16.100000000000001</v>
      </c>
    </row>
    <row r="1763" spans="1:5" x14ac:dyDescent="0.2">
      <c r="A1763" s="271">
        <v>95593</v>
      </c>
      <c r="B1763" s="271" t="s">
        <v>290</v>
      </c>
      <c r="C1763" s="272" t="s">
        <v>9990</v>
      </c>
      <c r="D1763" s="271" t="s">
        <v>1982</v>
      </c>
      <c r="E1763" s="273">
        <v>16.100000000000001</v>
      </c>
    </row>
    <row r="1764" spans="1:5" x14ac:dyDescent="0.2">
      <c r="A1764" s="271">
        <v>95592</v>
      </c>
      <c r="B1764" s="271" t="s">
        <v>290</v>
      </c>
      <c r="C1764" s="272" t="s">
        <v>9991</v>
      </c>
      <c r="D1764" s="271" t="s">
        <v>1982</v>
      </c>
      <c r="E1764" s="273">
        <v>18.489999999999998</v>
      </c>
    </row>
    <row r="1765" spans="1:5" x14ac:dyDescent="0.2">
      <c r="A1765" s="271">
        <v>92919</v>
      </c>
      <c r="B1765" s="271" t="s">
        <v>290</v>
      </c>
      <c r="C1765" s="272" t="s">
        <v>9992</v>
      </c>
      <c r="D1765" s="271" t="s">
        <v>1982</v>
      </c>
      <c r="E1765" s="273">
        <v>13.8</v>
      </c>
    </row>
    <row r="1766" spans="1:5" x14ac:dyDescent="0.2">
      <c r="A1766" s="271">
        <v>92921</v>
      </c>
      <c r="B1766" s="271" t="s">
        <v>290</v>
      </c>
      <c r="C1766" s="272" t="s">
        <v>9993</v>
      </c>
      <c r="D1766" s="271" t="s">
        <v>1982</v>
      </c>
      <c r="E1766" s="273">
        <v>11.35</v>
      </c>
    </row>
    <row r="1767" spans="1:5" x14ac:dyDescent="0.2">
      <c r="A1767" s="271">
        <v>92922</v>
      </c>
      <c r="B1767" s="271" t="s">
        <v>290</v>
      </c>
      <c r="C1767" s="272" t="s">
        <v>9994</v>
      </c>
      <c r="D1767" s="271" t="s">
        <v>1982</v>
      </c>
      <c r="E1767" s="273">
        <v>10.82</v>
      </c>
    </row>
    <row r="1768" spans="1:5" x14ac:dyDescent="0.2">
      <c r="A1768" s="271">
        <v>92923</v>
      </c>
      <c r="B1768" s="271" t="s">
        <v>290</v>
      </c>
      <c r="C1768" s="272" t="s">
        <v>9995</v>
      </c>
      <c r="D1768" s="271" t="s">
        <v>1982</v>
      </c>
      <c r="E1768" s="273">
        <v>12.07</v>
      </c>
    </row>
    <row r="1769" spans="1:5" x14ac:dyDescent="0.2">
      <c r="A1769" s="271">
        <v>92924</v>
      </c>
      <c r="B1769" s="271" t="s">
        <v>290</v>
      </c>
      <c r="C1769" s="272" t="s">
        <v>9996</v>
      </c>
      <c r="D1769" s="271" t="s">
        <v>1982</v>
      </c>
      <c r="E1769" s="273">
        <v>11.82</v>
      </c>
    </row>
    <row r="1770" spans="1:5" x14ac:dyDescent="0.2">
      <c r="A1770" s="271">
        <v>104104</v>
      </c>
      <c r="B1770" s="271" t="s">
        <v>290</v>
      </c>
      <c r="C1770" s="272" t="s">
        <v>9997</v>
      </c>
      <c r="D1770" s="271" t="s">
        <v>1982</v>
      </c>
      <c r="E1770" s="273">
        <v>12.34</v>
      </c>
    </row>
    <row r="1771" spans="1:5" x14ac:dyDescent="0.2">
      <c r="A1771" s="271">
        <v>92916</v>
      </c>
      <c r="B1771" s="271" t="s">
        <v>290</v>
      </c>
      <c r="C1771" s="272" t="s">
        <v>9998</v>
      </c>
      <c r="D1771" s="271" t="s">
        <v>1982</v>
      </c>
      <c r="E1771" s="273">
        <v>17.600000000000001</v>
      </c>
    </row>
    <row r="1772" spans="1:5" x14ac:dyDescent="0.2">
      <c r="A1772" s="271">
        <v>92917</v>
      </c>
      <c r="B1772" s="271" t="s">
        <v>290</v>
      </c>
      <c r="C1772" s="272" t="s">
        <v>9999</v>
      </c>
      <c r="D1772" s="271" t="s">
        <v>1982</v>
      </c>
      <c r="E1772" s="273">
        <v>15.87</v>
      </c>
    </row>
    <row r="1773" spans="1:5" x14ac:dyDescent="0.2">
      <c r="A1773" s="271">
        <v>92915</v>
      </c>
      <c r="B1773" s="271" t="s">
        <v>290</v>
      </c>
      <c r="C1773" s="272" t="s">
        <v>10000</v>
      </c>
      <c r="D1773" s="271" t="s">
        <v>1982</v>
      </c>
      <c r="E1773" s="273">
        <v>19.53</v>
      </c>
    </row>
    <row r="1774" spans="1:5" x14ac:dyDescent="0.2">
      <c r="A1774" s="271">
        <v>92771</v>
      </c>
      <c r="B1774" s="271" t="s">
        <v>290</v>
      </c>
      <c r="C1774" s="272" t="s">
        <v>10001</v>
      </c>
      <c r="D1774" s="271" t="s">
        <v>1982</v>
      </c>
      <c r="E1774" s="273">
        <v>12.07</v>
      </c>
    </row>
    <row r="1775" spans="1:5" x14ac:dyDescent="0.2">
      <c r="A1775" s="271">
        <v>92772</v>
      </c>
      <c r="B1775" s="271" t="s">
        <v>290</v>
      </c>
      <c r="C1775" s="272" t="s">
        <v>10002</v>
      </c>
      <c r="D1775" s="271" t="s">
        <v>1982</v>
      </c>
      <c r="E1775" s="273">
        <v>10.11</v>
      </c>
    </row>
    <row r="1776" spans="1:5" x14ac:dyDescent="0.2">
      <c r="A1776" s="271">
        <v>92773</v>
      </c>
      <c r="B1776" s="271" t="s">
        <v>290</v>
      </c>
      <c r="C1776" s="272" t="s">
        <v>10003</v>
      </c>
      <c r="D1776" s="271" t="s">
        <v>1982</v>
      </c>
      <c r="E1776" s="273">
        <v>9.92</v>
      </c>
    </row>
    <row r="1777" spans="1:5" x14ac:dyDescent="0.2">
      <c r="A1777" s="271">
        <v>92774</v>
      </c>
      <c r="B1777" s="271" t="s">
        <v>290</v>
      </c>
      <c r="C1777" s="272" t="s">
        <v>10004</v>
      </c>
      <c r="D1777" s="271" t="s">
        <v>1982</v>
      </c>
      <c r="E1777" s="273">
        <v>11.42</v>
      </c>
    </row>
    <row r="1778" spans="1:5" x14ac:dyDescent="0.2">
      <c r="A1778" s="271">
        <v>92769</v>
      </c>
      <c r="B1778" s="271" t="s">
        <v>290</v>
      </c>
      <c r="C1778" s="272" t="s">
        <v>10005</v>
      </c>
      <c r="D1778" s="271" t="s">
        <v>1982</v>
      </c>
      <c r="E1778" s="273">
        <v>14.52</v>
      </c>
    </row>
    <row r="1779" spans="1:5" x14ac:dyDescent="0.2">
      <c r="A1779" s="271">
        <v>92770</v>
      </c>
      <c r="B1779" s="271" t="s">
        <v>290</v>
      </c>
      <c r="C1779" s="272" t="s">
        <v>10006</v>
      </c>
      <c r="D1779" s="271" t="s">
        <v>1982</v>
      </c>
      <c r="E1779" s="273">
        <v>13.56</v>
      </c>
    </row>
    <row r="1780" spans="1:5" x14ac:dyDescent="0.2">
      <c r="A1780" s="271">
        <v>92767</v>
      </c>
      <c r="B1780" s="271" t="s">
        <v>290</v>
      </c>
      <c r="C1780" s="272" t="s">
        <v>10007</v>
      </c>
      <c r="D1780" s="271" t="s">
        <v>1982</v>
      </c>
      <c r="E1780" s="273">
        <v>17.79</v>
      </c>
    </row>
    <row r="1781" spans="1:5" x14ac:dyDescent="0.2">
      <c r="A1781" s="271">
        <v>92768</v>
      </c>
      <c r="B1781" s="271" t="s">
        <v>290</v>
      </c>
      <c r="C1781" s="272" t="s">
        <v>10008</v>
      </c>
      <c r="D1781" s="271" t="s">
        <v>1982</v>
      </c>
      <c r="E1781" s="273">
        <v>15.52</v>
      </c>
    </row>
    <row r="1782" spans="1:5" x14ac:dyDescent="0.2">
      <c r="A1782" s="271">
        <v>92762</v>
      </c>
      <c r="B1782" s="271" t="s">
        <v>290</v>
      </c>
      <c r="C1782" s="272" t="s">
        <v>10009</v>
      </c>
      <c r="D1782" s="271" t="s">
        <v>1982</v>
      </c>
      <c r="E1782" s="273">
        <v>12.6</v>
      </c>
    </row>
    <row r="1783" spans="1:5" x14ac:dyDescent="0.2">
      <c r="A1783" s="271">
        <v>92763</v>
      </c>
      <c r="B1783" s="271" t="s">
        <v>290</v>
      </c>
      <c r="C1783" s="272" t="s">
        <v>10010</v>
      </c>
      <c r="D1783" s="271" t="s">
        <v>1982</v>
      </c>
      <c r="E1783" s="273">
        <v>10.58</v>
      </c>
    </row>
    <row r="1784" spans="1:5" x14ac:dyDescent="0.2">
      <c r="A1784" s="271">
        <v>92764</v>
      </c>
      <c r="B1784" s="271" t="s">
        <v>290</v>
      </c>
      <c r="C1784" s="272" t="s">
        <v>10011</v>
      </c>
      <c r="D1784" s="271" t="s">
        <v>1982</v>
      </c>
      <c r="E1784" s="273">
        <v>10.23</v>
      </c>
    </row>
    <row r="1785" spans="1:5" x14ac:dyDescent="0.2">
      <c r="A1785" s="271">
        <v>92765</v>
      </c>
      <c r="B1785" s="271" t="s">
        <v>290</v>
      </c>
      <c r="C1785" s="272" t="s">
        <v>10012</v>
      </c>
      <c r="D1785" s="271" t="s">
        <v>1982</v>
      </c>
      <c r="E1785" s="273">
        <v>11.6</v>
      </c>
    </row>
    <row r="1786" spans="1:5" x14ac:dyDescent="0.2">
      <c r="A1786" s="271">
        <v>92766</v>
      </c>
      <c r="B1786" s="271" t="s">
        <v>290</v>
      </c>
      <c r="C1786" s="272" t="s">
        <v>10013</v>
      </c>
      <c r="D1786" s="271" t="s">
        <v>1982</v>
      </c>
      <c r="E1786" s="273">
        <v>11.45</v>
      </c>
    </row>
    <row r="1787" spans="1:5" x14ac:dyDescent="0.2">
      <c r="A1787" s="271">
        <v>104105</v>
      </c>
      <c r="B1787" s="271" t="s">
        <v>290</v>
      </c>
      <c r="C1787" s="272" t="s">
        <v>10014</v>
      </c>
      <c r="D1787" s="271" t="s">
        <v>1982</v>
      </c>
      <c r="E1787" s="273">
        <v>12.35</v>
      </c>
    </row>
    <row r="1788" spans="1:5" x14ac:dyDescent="0.2">
      <c r="A1788" s="271">
        <v>92760</v>
      </c>
      <c r="B1788" s="271" t="s">
        <v>290</v>
      </c>
      <c r="C1788" s="272" t="s">
        <v>10015</v>
      </c>
      <c r="D1788" s="271" t="s">
        <v>1982</v>
      </c>
      <c r="E1788" s="273">
        <v>15.19</v>
      </c>
    </row>
    <row r="1789" spans="1:5" x14ac:dyDescent="0.2">
      <c r="A1789" s="271">
        <v>92761</v>
      </c>
      <c r="B1789" s="271" t="s">
        <v>290</v>
      </c>
      <c r="C1789" s="272" t="s">
        <v>10016</v>
      </c>
      <c r="D1789" s="271" t="s">
        <v>1982</v>
      </c>
      <c r="E1789" s="273">
        <v>14.15</v>
      </c>
    </row>
    <row r="1790" spans="1:5" x14ac:dyDescent="0.2">
      <c r="A1790" s="271">
        <v>92759</v>
      </c>
      <c r="B1790" s="271" t="s">
        <v>290</v>
      </c>
      <c r="C1790" s="272" t="s">
        <v>10017</v>
      </c>
      <c r="D1790" s="271" t="s">
        <v>1982</v>
      </c>
      <c r="E1790" s="273">
        <v>16.260000000000002</v>
      </c>
    </row>
    <row r="1791" spans="1:5" x14ac:dyDescent="0.2">
      <c r="A1791" s="271">
        <v>104108</v>
      </c>
      <c r="B1791" s="271" t="s">
        <v>290</v>
      </c>
      <c r="C1791" s="272" t="s">
        <v>10018</v>
      </c>
      <c r="D1791" s="271" t="s">
        <v>1982</v>
      </c>
      <c r="E1791" s="273">
        <v>14.74</v>
      </c>
    </row>
    <row r="1792" spans="1:5" x14ac:dyDescent="0.2">
      <c r="A1792" s="271">
        <v>104107</v>
      </c>
      <c r="B1792" s="271" t="s">
        <v>290</v>
      </c>
      <c r="C1792" s="272" t="s">
        <v>10019</v>
      </c>
      <c r="D1792" s="271" t="s">
        <v>1982</v>
      </c>
      <c r="E1792" s="273">
        <v>12.41</v>
      </c>
    </row>
    <row r="1793" spans="1:5" x14ac:dyDescent="0.2">
      <c r="A1793" s="271">
        <v>104106</v>
      </c>
      <c r="B1793" s="271" t="s">
        <v>290</v>
      </c>
      <c r="C1793" s="272" t="s">
        <v>10020</v>
      </c>
      <c r="D1793" s="271" t="s">
        <v>1982</v>
      </c>
      <c r="E1793" s="273">
        <v>11.62</v>
      </c>
    </row>
    <row r="1794" spans="1:5" x14ac:dyDescent="0.2">
      <c r="A1794" s="271">
        <v>104110</v>
      </c>
      <c r="B1794" s="271" t="s">
        <v>290</v>
      </c>
      <c r="C1794" s="272" t="s">
        <v>10021</v>
      </c>
      <c r="D1794" s="271" t="s">
        <v>1982</v>
      </c>
      <c r="E1794" s="273">
        <v>20.84</v>
      </c>
    </row>
    <row r="1795" spans="1:5" x14ac:dyDescent="0.2">
      <c r="A1795" s="271">
        <v>104109</v>
      </c>
      <c r="B1795" s="271" t="s">
        <v>290</v>
      </c>
      <c r="C1795" s="272" t="s">
        <v>10022</v>
      </c>
      <c r="D1795" s="271" t="s">
        <v>1982</v>
      </c>
      <c r="E1795" s="273">
        <v>18.170000000000002</v>
      </c>
    </row>
    <row r="1796" spans="1:5" x14ac:dyDescent="0.2">
      <c r="A1796" s="271">
        <v>104111</v>
      </c>
      <c r="B1796" s="271" t="s">
        <v>290</v>
      </c>
      <c r="C1796" s="272" t="s">
        <v>10023</v>
      </c>
      <c r="D1796" s="271" t="s">
        <v>1982</v>
      </c>
      <c r="E1796" s="273">
        <v>23.93</v>
      </c>
    </row>
    <row r="1797" spans="1:5" x14ac:dyDescent="0.2">
      <c r="A1797" s="271">
        <v>92884</v>
      </c>
      <c r="B1797" s="271" t="s">
        <v>290</v>
      </c>
      <c r="C1797" s="272" t="s">
        <v>10024</v>
      </c>
      <c r="D1797" s="271" t="s">
        <v>1982</v>
      </c>
      <c r="E1797" s="273">
        <v>14</v>
      </c>
    </row>
    <row r="1798" spans="1:5" x14ac:dyDescent="0.2">
      <c r="A1798" s="271">
        <v>92885</v>
      </c>
      <c r="B1798" s="271" t="s">
        <v>290</v>
      </c>
      <c r="C1798" s="272" t="s">
        <v>10025</v>
      </c>
      <c r="D1798" s="271" t="s">
        <v>1982</v>
      </c>
      <c r="E1798" s="273">
        <v>13.22</v>
      </c>
    </row>
    <row r="1799" spans="1:5" x14ac:dyDescent="0.2">
      <c r="A1799" s="271">
        <v>92886</v>
      </c>
      <c r="B1799" s="271" t="s">
        <v>290</v>
      </c>
      <c r="C1799" s="272" t="s">
        <v>10026</v>
      </c>
      <c r="D1799" s="271" t="s">
        <v>1982</v>
      </c>
      <c r="E1799" s="273">
        <v>12.6</v>
      </c>
    </row>
    <row r="1800" spans="1:5" x14ac:dyDescent="0.2">
      <c r="A1800" s="271">
        <v>92887</v>
      </c>
      <c r="B1800" s="271" t="s">
        <v>290</v>
      </c>
      <c r="C1800" s="272" t="s">
        <v>10027</v>
      </c>
      <c r="D1800" s="271" t="s">
        <v>1982</v>
      </c>
      <c r="E1800" s="273">
        <v>12.47</v>
      </c>
    </row>
    <row r="1801" spans="1:5" x14ac:dyDescent="0.2">
      <c r="A1801" s="271">
        <v>92888</v>
      </c>
      <c r="B1801" s="271" t="s">
        <v>290</v>
      </c>
      <c r="C1801" s="272" t="s">
        <v>10028</v>
      </c>
      <c r="D1801" s="271" t="s">
        <v>1982</v>
      </c>
      <c r="E1801" s="273">
        <v>12.16</v>
      </c>
    </row>
    <row r="1802" spans="1:5" x14ac:dyDescent="0.2">
      <c r="A1802" s="271">
        <v>92882</v>
      </c>
      <c r="B1802" s="271" t="s">
        <v>290</v>
      </c>
      <c r="C1802" s="272" t="s">
        <v>10029</v>
      </c>
      <c r="D1802" s="271" t="s">
        <v>1982</v>
      </c>
      <c r="E1802" s="273">
        <v>15.26</v>
      </c>
    </row>
    <row r="1803" spans="1:5" x14ac:dyDescent="0.2">
      <c r="A1803" s="271">
        <v>92883</v>
      </c>
      <c r="B1803" s="271" t="s">
        <v>290</v>
      </c>
      <c r="C1803" s="272" t="s">
        <v>10030</v>
      </c>
      <c r="D1803" s="271" t="s">
        <v>1982</v>
      </c>
      <c r="E1803" s="273">
        <v>13.93</v>
      </c>
    </row>
    <row r="1804" spans="1:5" x14ac:dyDescent="0.2">
      <c r="A1804" s="271">
        <v>92877</v>
      </c>
      <c r="B1804" s="271" t="s">
        <v>290</v>
      </c>
      <c r="C1804" s="272" t="s">
        <v>10031</v>
      </c>
      <c r="D1804" s="271" t="s">
        <v>1982</v>
      </c>
      <c r="E1804" s="273">
        <v>11.18</v>
      </c>
    </row>
    <row r="1805" spans="1:5" x14ac:dyDescent="0.2">
      <c r="A1805" s="271">
        <v>92878</v>
      </c>
      <c r="B1805" s="271" t="s">
        <v>290</v>
      </c>
      <c r="C1805" s="272" t="s">
        <v>10032</v>
      </c>
      <c r="D1805" s="271" t="s">
        <v>1982</v>
      </c>
      <c r="E1805" s="273">
        <v>10.97</v>
      </c>
    </row>
    <row r="1806" spans="1:5" x14ac:dyDescent="0.2">
      <c r="A1806" s="271">
        <v>92879</v>
      </c>
      <c r="B1806" s="271" t="s">
        <v>290</v>
      </c>
      <c r="C1806" s="272" t="s">
        <v>10033</v>
      </c>
      <c r="D1806" s="271" t="s">
        <v>1982</v>
      </c>
      <c r="E1806" s="273">
        <v>10.84</v>
      </c>
    </row>
    <row r="1807" spans="1:5" x14ac:dyDescent="0.2">
      <c r="A1807" s="271">
        <v>92880</v>
      </c>
      <c r="B1807" s="271" t="s">
        <v>290</v>
      </c>
      <c r="C1807" s="272" t="s">
        <v>10034</v>
      </c>
      <c r="D1807" s="271" t="s">
        <v>1982</v>
      </c>
      <c r="E1807" s="273">
        <v>11.07</v>
      </c>
    </row>
    <row r="1808" spans="1:5" x14ac:dyDescent="0.2">
      <c r="A1808" s="271">
        <v>92881</v>
      </c>
      <c r="B1808" s="271" t="s">
        <v>290</v>
      </c>
      <c r="C1808" s="272" t="s">
        <v>10035</v>
      </c>
      <c r="D1808" s="271" t="s">
        <v>1982</v>
      </c>
      <c r="E1808" s="273">
        <v>11.04</v>
      </c>
    </row>
    <row r="1809" spans="1:5" x14ac:dyDescent="0.2">
      <c r="A1809" s="271">
        <v>92875</v>
      </c>
      <c r="B1809" s="271" t="s">
        <v>290</v>
      </c>
      <c r="C1809" s="272" t="s">
        <v>10036</v>
      </c>
      <c r="D1809" s="271" t="s">
        <v>1982</v>
      </c>
      <c r="E1809" s="273">
        <v>10.79</v>
      </c>
    </row>
    <row r="1810" spans="1:5" x14ac:dyDescent="0.2">
      <c r="A1810" s="271">
        <v>92876</v>
      </c>
      <c r="B1810" s="271" t="s">
        <v>290</v>
      </c>
      <c r="C1810" s="272" t="s">
        <v>10037</v>
      </c>
      <c r="D1810" s="271" t="s">
        <v>1982</v>
      </c>
      <c r="E1810" s="273">
        <v>10.4</v>
      </c>
    </row>
    <row r="1811" spans="1:5" x14ac:dyDescent="0.2">
      <c r="A1811" s="271">
        <v>92803</v>
      </c>
      <c r="B1811" s="271" t="s">
        <v>290</v>
      </c>
      <c r="C1811" s="272" t="s">
        <v>10038</v>
      </c>
      <c r="D1811" s="271" t="s">
        <v>1982</v>
      </c>
      <c r="E1811" s="273">
        <v>10.3</v>
      </c>
    </row>
    <row r="1812" spans="1:5" x14ac:dyDescent="0.2">
      <c r="A1812" s="271">
        <v>92804</v>
      </c>
      <c r="B1812" s="271" t="s">
        <v>290</v>
      </c>
      <c r="C1812" s="272" t="s">
        <v>10039</v>
      </c>
      <c r="D1812" s="271" t="s">
        <v>1982</v>
      </c>
      <c r="E1812" s="273">
        <v>8.81</v>
      </c>
    </row>
    <row r="1813" spans="1:5" x14ac:dyDescent="0.2">
      <c r="A1813" s="271">
        <v>92805</v>
      </c>
      <c r="B1813" s="271" t="s">
        <v>290</v>
      </c>
      <c r="C1813" s="272" t="s">
        <v>10040</v>
      </c>
      <c r="D1813" s="271" t="s">
        <v>1982</v>
      </c>
      <c r="E1813" s="273">
        <v>8.7200000000000006</v>
      </c>
    </row>
    <row r="1814" spans="1:5" x14ac:dyDescent="0.2">
      <c r="A1814" s="271">
        <v>92806</v>
      </c>
      <c r="B1814" s="271" t="s">
        <v>290</v>
      </c>
      <c r="C1814" s="272" t="s">
        <v>10041</v>
      </c>
      <c r="D1814" s="271" t="s">
        <v>1982</v>
      </c>
      <c r="E1814" s="273">
        <v>10.27</v>
      </c>
    </row>
    <row r="1815" spans="1:5" x14ac:dyDescent="0.2">
      <c r="A1815" s="271">
        <v>92798</v>
      </c>
      <c r="B1815" s="271" t="s">
        <v>290</v>
      </c>
      <c r="C1815" s="272" t="s">
        <v>10042</v>
      </c>
      <c r="D1815" s="271" t="s">
        <v>1982</v>
      </c>
      <c r="E1815" s="273">
        <v>10.26</v>
      </c>
    </row>
    <row r="1816" spans="1:5" x14ac:dyDescent="0.2">
      <c r="A1816" s="271">
        <v>95448</v>
      </c>
      <c r="B1816" s="271" t="s">
        <v>290</v>
      </c>
      <c r="C1816" s="272" t="s">
        <v>10043</v>
      </c>
      <c r="D1816" s="271" t="s">
        <v>1982</v>
      </c>
      <c r="E1816" s="273">
        <v>11.26</v>
      </c>
    </row>
    <row r="1817" spans="1:5" x14ac:dyDescent="0.2">
      <c r="A1817" s="271">
        <v>92801</v>
      </c>
      <c r="B1817" s="271" t="s">
        <v>290</v>
      </c>
      <c r="C1817" s="272" t="s">
        <v>10044</v>
      </c>
      <c r="D1817" s="271" t="s">
        <v>1982</v>
      </c>
      <c r="E1817" s="273">
        <v>11.31</v>
      </c>
    </row>
    <row r="1818" spans="1:5" x14ac:dyDescent="0.2">
      <c r="A1818" s="271">
        <v>92802</v>
      </c>
      <c r="B1818" s="271" t="s">
        <v>290</v>
      </c>
      <c r="C1818" s="272" t="s">
        <v>10045</v>
      </c>
      <c r="D1818" s="271" t="s">
        <v>1982</v>
      </c>
      <c r="E1818" s="273">
        <v>11.18</v>
      </c>
    </row>
    <row r="1819" spans="1:5" x14ac:dyDescent="0.2">
      <c r="A1819" s="271">
        <v>92799</v>
      </c>
      <c r="B1819" s="271" t="s">
        <v>290</v>
      </c>
      <c r="C1819" s="272" t="s">
        <v>10046</v>
      </c>
      <c r="D1819" s="271" t="s">
        <v>1982</v>
      </c>
      <c r="E1819" s="273">
        <v>12.61</v>
      </c>
    </row>
    <row r="1820" spans="1:5" x14ac:dyDescent="0.2">
      <c r="A1820" s="271">
        <v>92800</v>
      </c>
      <c r="B1820" s="271" t="s">
        <v>290</v>
      </c>
      <c r="C1820" s="272" t="s">
        <v>10047</v>
      </c>
      <c r="D1820" s="271" t="s">
        <v>1982</v>
      </c>
      <c r="E1820" s="273">
        <v>11.29</v>
      </c>
    </row>
    <row r="1821" spans="1:5" x14ac:dyDescent="0.2">
      <c r="A1821" s="271">
        <v>95605</v>
      </c>
      <c r="B1821" s="271" t="s">
        <v>290</v>
      </c>
      <c r="C1821" s="272" t="s">
        <v>10048</v>
      </c>
      <c r="D1821" s="271" t="s">
        <v>1977</v>
      </c>
      <c r="E1821" s="273">
        <v>163.27000000000001</v>
      </c>
    </row>
    <row r="1822" spans="1:5" x14ac:dyDescent="0.2">
      <c r="A1822" s="271">
        <v>95602</v>
      </c>
      <c r="B1822" s="271" t="s">
        <v>290</v>
      </c>
      <c r="C1822" s="272" t="s">
        <v>10049</v>
      </c>
      <c r="D1822" s="271" t="s">
        <v>1977</v>
      </c>
      <c r="E1822" s="273">
        <v>33.58</v>
      </c>
    </row>
    <row r="1823" spans="1:5" x14ac:dyDescent="0.2">
      <c r="A1823" s="271">
        <v>95603</v>
      </c>
      <c r="B1823" s="271" t="s">
        <v>290</v>
      </c>
      <c r="C1823" s="272" t="s">
        <v>10050</v>
      </c>
      <c r="D1823" s="271" t="s">
        <v>1977</v>
      </c>
      <c r="E1823" s="273">
        <v>57.3</v>
      </c>
    </row>
    <row r="1824" spans="1:5" x14ac:dyDescent="0.2">
      <c r="A1824" s="271">
        <v>95604</v>
      </c>
      <c r="B1824" s="271" t="s">
        <v>290</v>
      </c>
      <c r="C1824" s="272" t="s">
        <v>10051</v>
      </c>
      <c r="D1824" s="271" t="s">
        <v>1977</v>
      </c>
      <c r="E1824" s="273">
        <v>88.92</v>
      </c>
    </row>
    <row r="1825" spans="1:5" x14ac:dyDescent="0.2">
      <c r="A1825" s="271">
        <v>95601</v>
      </c>
      <c r="B1825" s="271" t="s">
        <v>290</v>
      </c>
      <c r="C1825" s="272" t="s">
        <v>10052</v>
      </c>
      <c r="D1825" s="271" t="s">
        <v>1977</v>
      </c>
      <c r="E1825" s="273">
        <v>20.99</v>
      </c>
    </row>
    <row r="1826" spans="1:5" x14ac:dyDescent="0.2">
      <c r="A1826" s="271">
        <v>102521</v>
      </c>
      <c r="B1826" s="271" t="s">
        <v>290</v>
      </c>
      <c r="C1826" s="272" t="s">
        <v>10053</v>
      </c>
      <c r="D1826" s="271" t="s">
        <v>1977</v>
      </c>
      <c r="E1826" s="273">
        <v>134.69999999999999</v>
      </c>
    </row>
    <row r="1827" spans="1:5" x14ac:dyDescent="0.2">
      <c r="A1827" s="271">
        <v>102522</v>
      </c>
      <c r="B1827" s="271" t="s">
        <v>290</v>
      </c>
      <c r="C1827" s="272" t="s">
        <v>10054</v>
      </c>
      <c r="D1827" s="271" t="s">
        <v>1977</v>
      </c>
      <c r="E1827" s="273">
        <v>197.6</v>
      </c>
    </row>
    <row r="1828" spans="1:5" x14ac:dyDescent="0.2">
      <c r="A1828" s="271">
        <v>102523</v>
      </c>
      <c r="B1828" s="271" t="s">
        <v>290</v>
      </c>
      <c r="C1828" s="272" t="s">
        <v>10055</v>
      </c>
      <c r="D1828" s="271" t="s">
        <v>1977</v>
      </c>
      <c r="E1828" s="273">
        <v>260.51</v>
      </c>
    </row>
    <row r="1829" spans="1:5" x14ac:dyDescent="0.2">
      <c r="A1829" s="271">
        <v>95608</v>
      </c>
      <c r="B1829" s="271" t="s">
        <v>290</v>
      </c>
      <c r="C1829" s="272" t="s">
        <v>10056</v>
      </c>
      <c r="D1829" s="271" t="s">
        <v>1977</v>
      </c>
      <c r="E1829" s="273">
        <v>38.159999999999997</v>
      </c>
    </row>
    <row r="1830" spans="1:5" x14ac:dyDescent="0.2">
      <c r="A1830" s="271">
        <v>95609</v>
      </c>
      <c r="B1830" s="271" t="s">
        <v>290</v>
      </c>
      <c r="C1830" s="272" t="s">
        <v>10057</v>
      </c>
      <c r="D1830" s="271" t="s">
        <v>1977</v>
      </c>
      <c r="E1830" s="273">
        <v>48.4</v>
      </c>
    </row>
    <row r="1831" spans="1:5" x14ac:dyDescent="0.2">
      <c r="A1831" s="271">
        <v>95607</v>
      </c>
      <c r="B1831" s="271" t="s">
        <v>290</v>
      </c>
      <c r="C1831" s="272" t="s">
        <v>10058</v>
      </c>
      <c r="D1831" s="271" t="s">
        <v>1977</v>
      </c>
      <c r="E1831" s="273">
        <v>26.31</v>
      </c>
    </row>
    <row r="1832" spans="1:5" x14ac:dyDescent="0.2">
      <c r="A1832" s="271">
        <v>95996</v>
      </c>
      <c r="B1832" s="271" t="s">
        <v>290</v>
      </c>
      <c r="C1832" s="272" t="s">
        <v>10059</v>
      </c>
      <c r="D1832" s="271" t="s">
        <v>1980</v>
      </c>
      <c r="E1832" s="273">
        <v>1551.35</v>
      </c>
    </row>
    <row r="1833" spans="1:5" x14ac:dyDescent="0.2">
      <c r="A1833" s="271">
        <v>95995</v>
      </c>
      <c r="B1833" s="271" t="s">
        <v>290</v>
      </c>
      <c r="C1833" s="272" t="s">
        <v>10060</v>
      </c>
      <c r="D1833" s="271" t="s">
        <v>1980</v>
      </c>
      <c r="E1833" s="273">
        <v>1792.84</v>
      </c>
    </row>
    <row r="1834" spans="1:5" x14ac:dyDescent="0.2">
      <c r="A1834" s="271">
        <v>104372</v>
      </c>
      <c r="B1834" s="271" t="s">
        <v>290</v>
      </c>
      <c r="C1834" s="272" t="s">
        <v>10061</v>
      </c>
      <c r="D1834" s="271" t="s">
        <v>1980</v>
      </c>
      <c r="E1834" s="273">
        <v>0</v>
      </c>
    </row>
    <row r="1835" spans="1:5" x14ac:dyDescent="0.2">
      <c r="A1835" s="271">
        <v>104371</v>
      </c>
      <c r="B1835" s="271" t="s">
        <v>290</v>
      </c>
      <c r="C1835" s="272" t="s">
        <v>10062</v>
      </c>
      <c r="D1835" s="271" t="s">
        <v>1980</v>
      </c>
      <c r="E1835" s="273">
        <v>0</v>
      </c>
    </row>
    <row r="1836" spans="1:5" x14ac:dyDescent="0.2">
      <c r="A1836" s="271">
        <v>96001</v>
      </c>
      <c r="B1836" s="271" t="s">
        <v>290</v>
      </c>
      <c r="C1836" s="272" t="s">
        <v>10063</v>
      </c>
      <c r="D1836" s="271" t="s">
        <v>2012</v>
      </c>
      <c r="E1836" s="273">
        <v>7.55</v>
      </c>
    </row>
    <row r="1837" spans="1:5" x14ac:dyDescent="0.2">
      <c r="A1837" s="271">
        <v>94880</v>
      </c>
      <c r="B1837" s="271" t="s">
        <v>290</v>
      </c>
      <c r="C1837" s="272" t="s">
        <v>10064</v>
      </c>
      <c r="D1837" s="271" t="s">
        <v>2014</v>
      </c>
      <c r="E1837" s="273">
        <v>49.02</v>
      </c>
    </row>
    <row r="1838" spans="1:5" x14ac:dyDescent="0.2">
      <c r="A1838" s="271">
        <v>94882</v>
      </c>
      <c r="B1838" s="271" t="s">
        <v>290</v>
      </c>
      <c r="C1838" s="272" t="s">
        <v>10065</v>
      </c>
      <c r="D1838" s="271" t="s">
        <v>2014</v>
      </c>
      <c r="E1838" s="273">
        <v>56.93</v>
      </c>
    </row>
    <row r="1839" spans="1:5" x14ac:dyDescent="0.2">
      <c r="A1839" s="271">
        <v>94884</v>
      </c>
      <c r="B1839" s="271" t="s">
        <v>290</v>
      </c>
      <c r="C1839" s="272" t="s">
        <v>10066</v>
      </c>
      <c r="D1839" s="271" t="s">
        <v>2014</v>
      </c>
      <c r="E1839" s="273">
        <v>72.97</v>
      </c>
    </row>
    <row r="1840" spans="1:5" x14ac:dyDescent="0.2">
      <c r="A1840" s="271">
        <v>94870</v>
      </c>
      <c r="B1840" s="271" t="s">
        <v>290</v>
      </c>
      <c r="C1840" s="272" t="s">
        <v>10067</v>
      </c>
      <c r="D1840" s="271" t="s">
        <v>2014</v>
      </c>
      <c r="E1840" s="273">
        <v>2.2799999999999998</v>
      </c>
    </row>
    <row r="1841" spans="1:5" x14ac:dyDescent="0.2">
      <c r="A1841" s="271">
        <v>94872</v>
      </c>
      <c r="B1841" s="271" t="s">
        <v>290</v>
      </c>
      <c r="C1841" s="272" t="s">
        <v>10068</v>
      </c>
      <c r="D1841" s="271" t="s">
        <v>2014</v>
      </c>
      <c r="E1841" s="273">
        <v>3.23</v>
      </c>
    </row>
    <row r="1842" spans="1:5" x14ac:dyDescent="0.2">
      <c r="A1842" s="271">
        <v>90746</v>
      </c>
      <c r="B1842" s="271" t="s">
        <v>290</v>
      </c>
      <c r="C1842" s="272" t="s">
        <v>10069</v>
      </c>
      <c r="D1842" s="271" t="s">
        <v>2014</v>
      </c>
      <c r="E1842" s="273">
        <v>4.51</v>
      </c>
    </row>
    <row r="1843" spans="1:5" x14ac:dyDescent="0.2">
      <c r="A1843" s="271">
        <v>90747</v>
      </c>
      <c r="B1843" s="271" t="s">
        <v>290</v>
      </c>
      <c r="C1843" s="272" t="s">
        <v>10070</v>
      </c>
      <c r="D1843" s="271" t="s">
        <v>2014</v>
      </c>
      <c r="E1843" s="273">
        <v>19.54</v>
      </c>
    </row>
    <row r="1844" spans="1:5" x14ac:dyDescent="0.2">
      <c r="A1844" s="271">
        <v>94876</v>
      </c>
      <c r="B1844" s="271" t="s">
        <v>290</v>
      </c>
      <c r="C1844" s="272" t="s">
        <v>10071</v>
      </c>
      <c r="D1844" s="271" t="s">
        <v>2014</v>
      </c>
      <c r="E1844" s="273">
        <v>32.83</v>
      </c>
    </row>
    <row r="1845" spans="1:5" x14ac:dyDescent="0.2">
      <c r="A1845" s="271">
        <v>94878</v>
      </c>
      <c r="B1845" s="271" t="s">
        <v>290</v>
      </c>
      <c r="C1845" s="272" t="s">
        <v>10072</v>
      </c>
      <c r="D1845" s="271" t="s">
        <v>2014</v>
      </c>
      <c r="E1845" s="273">
        <v>37.96</v>
      </c>
    </row>
    <row r="1846" spans="1:5" x14ac:dyDescent="0.2">
      <c r="A1846" s="271">
        <v>90740</v>
      </c>
      <c r="B1846" s="271" t="s">
        <v>290</v>
      </c>
      <c r="C1846" s="272" t="s">
        <v>10073</v>
      </c>
      <c r="D1846" s="271" t="s">
        <v>2014</v>
      </c>
      <c r="E1846" s="273">
        <v>5.5</v>
      </c>
    </row>
    <row r="1847" spans="1:5" x14ac:dyDescent="0.2">
      <c r="A1847" s="271">
        <v>90741</v>
      </c>
      <c r="B1847" s="271" t="s">
        <v>290</v>
      </c>
      <c r="C1847" s="272" t="s">
        <v>10074</v>
      </c>
      <c r="D1847" s="271" t="s">
        <v>2014</v>
      </c>
      <c r="E1847" s="273">
        <v>6.28</v>
      </c>
    </row>
    <row r="1848" spans="1:5" x14ac:dyDescent="0.2">
      <c r="A1848" s="271">
        <v>90742</v>
      </c>
      <c r="B1848" s="271" t="s">
        <v>290</v>
      </c>
      <c r="C1848" s="272" t="s">
        <v>10075</v>
      </c>
      <c r="D1848" s="271" t="s">
        <v>2014</v>
      </c>
      <c r="E1848" s="273">
        <v>7.05</v>
      </c>
    </row>
    <row r="1849" spans="1:5" x14ac:dyDescent="0.2">
      <c r="A1849" s="271">
        <v>90743</v>
      </c>
      <c r="B1849" s="271" t="s">
        <v>290</v>
      </c>
      <c r="C1849" s="272" t="s">
        <v>10076</v>
      </c>
      <c r="D1849" s="271" t="s">
        <v>2014</v>
      </c>
      <c r="E1849" s="273">
        <v>7.83</v>
      </c>
    </row>
    <row r="1850" spans="1:5" x14ac:dyDescent="0.2">
      <c r="A1850" s="271">
        <v>90744</v>
      </c>
      <c r="B1850" s="271" t="s">
        <v>290</v>
      </c>
      <c r="C1850" s="272" t="s">
        <v>10077</v>
      </c>
      <c r="D1850" s="271" t="s">
        <v>2014</v>
      </c>
      <c r="E1850" s="273">
        <v>8.6</v>
      </c>
    </row>
    <row r="1851" spans="1:5" x14ac:dyDescent="0.2">
      <c r="A1851" s="271">
        <v>90745</v>
      </c>
      <c r="B1851" s="271" t="s">
        <v>290</v>
      </c>
      <c r="C1851" s="272" t="s">
        <v>10078</v>
      </c>
      <c r="D1851" s="271" t="s">
        <v>2014</v>
      </c>
      <c r="E1851" s="273">
        <v>11.83</v>
      </c>
    </row>
    <row r="1852" spans="1:5" x14ac:dyDescent="0.2">
      <c r="A1852" s="271">
        <v>90733</v>
      </c>
      <c r="B1852" s="271" t="s">
        <v>290</v>
      </c>
      <c r="C1852" s="272" t="s">
        <v>10079</v>
      </c>
      <c r="D1852" s="271" t="s">
        <v>2014</v>
      </c>
      <c r="E1852" s="273">
        <v>4.17</v>
      </c>
    </row>
    <row r="1853" spans="1:5" x14ac:dyDescent="0.2">
      <c r="A1853" s="271">
        <v>90734</v>
      </c>
      <c r="B1853" s="271" t="s">
        <v>290</v>
      </c>
      <c r="C1853" s="272" t="s">
        <v>10080</v>
      </c>
      <c r="D1853" s="271" t="s">
        <v>2014</v>
      </c>
      <c r="E1853" s="273">
        <v>4.9400000000000004</v>
      </c>
    </row>
    <row r="1854" spans="1:5" x14ac:dyDescent="0.2">
      <c r="A1854" s="271">
        <v>90735</v>
      </c>
      <c r="B1854" s="271" t="s">
        <v>290</v>
      </c>
      <c r="C1854" s="272" t="s">
        <v>10081</v>
      </c>
      <c r="D1854" s="271" t="s">
        <v>2014</v>
      </c>
      <c r="E1854" s="273">
        <v>5.71</v>
      </c>
    </row>
    <row r="1855" spans="1:5" x14ac:dyDescent="0.2">
      <c r="A1855" s="271">
        <v>90736</v>
      </c>
      <c r="B1855" s="271" t="s">
        <v>290</v>
      </c>
      <c r="C1855" s="272" t="s">
        <v>10082</v>
      </c>
      <c r="D1855" s="271" t="s">
        <v>2014</v>
      </c>
      <c r="E1855" s="273">
        <v>6.48</v>
      </c>
    </row>
    <row r="1856" spans="1:5" x14ac:dyDescent="0.2">
      <c r="A1856" s="271">
        <v>90737</v>
      </c>
      <c r="B1856" s="271" t="s">
        <v>290</v>
      </c>
      <c r="C1856" s="272" t="s">
        <v>10083</v>
      </c>
      <c r="D1856" s="271" t="s">
        <v>2014</v>
      </c>
      <c r="E1856" s="273">
        <v>7.25</v>
      </c>
    </row>
    <row r="1857" spans="1:5" x14ac:dyDescent="0.2">
      <c r="A1857" s="271">
        <v>90738</v>
      </c>
      <c r="B1857" s="271" t="s">
        <v>290</v>
      </c>
      <c r="C1857" s="272" t="s">
        <v>10084</v>
      </c>
      <c r="D1857" s="271" t="s">
        <v>2014</v>
      </c>
      <c r="E1857" s="273">
        <v>8.0299999999999994</v>
      </c>
    </row>
    <row r="1858" spans="1:5" x14ac:dyDescent="0.2">
      <c r="A1858" s="271">
        <v>90739</v>
      </c>
      <c r="B1858" s="271" t="s">
        <v>290</v>
      </c>
      <c r="C1858" s="272" t="s">
        <v>10085</v>
      </c>
      <c r="D1858" s="271" t="s">
        <v>2014</v>
      </c>
      <c r="E1858" s="273">
        <v>10.6</v>
      </c>
    </row>
    <row r="1859" spans="1:5" x14ac:dyDescent="0.2">
      <c r="A1859" s="271">
        <v>90724</v>
      </c>
      <c r="B1859" s="271" t="s">
        <v>290</v>
      </c>
      <c r="C1859" s="272" t="s">
        <v>10086</v>
      </c>
      <c r="D1859" s="271" t="s">
        <v>1977</v>
      </c>
      <c r="E1859" s="273">
        <v>29.37</v>
      </c>
    </row>
    <row r="1860" spans="1:5" x14ac:dyDescent="0.2">
      <c r="A1860" s="271">
        <v>102267</v>
      </c>
      <c r="B1860" s="271" t="s">
        <v>290</v>
      </c>
      <c r="C1860" s="272" t="s">
        <v>10087</v>
      </c>
      <c r="D1860" s="271" t="s">
        <v>1977</v>
      </c>
      <c r="E1860" s="273">
        <v>157.27000000000001</v>
      </c>
    </row>
    <row r="1861" spans="1:5" x14ac:dyDescent="0.2">
      <c r="A1861" s="271">
        <v>102268</v>
      </c>
      <c r="B1861" s="271" t="s">
        <v>290</v>
      </c>
      <c r="C1861" s="272" t="s">
        <v>10088</v>
      </c>
      <c r="D1861" s="271" t="s">
        <v>1977</v>
      </c>
      <c r="E1861" s="273">
        <v>177.45</v>
      </c>
    </row>
    <row r="1862" spans="1:5" x14ac:dyDescent="0.2">
      <c r="A1862" s="271">
        <v>90725</v>
      </c>
      <c r="B1862" s="271" t="s">
        <v>290</v>
      </c>
      <c r="C1862" s="272" t="s">
        <v>10089</v>
      </c>
      <c r="D1862" s="271" t="s">
        <v>1977</v>
      </c>
      <c r="E1862" s="273">
        <v>36.1</v>
      </c>
    </row>
    <row r="1863" spans="1:5" x14ac:dyDescent="0.2">
      <c r="A1863" s="271">
        <v>102269</v>
      </c>
      <c r="B1863" s="271" t="s">
        <v>290</v>
      </c>
      <c r="C1863" s="272" t="s">
        <v>10090</v>
      </c>
      <c r="D1863" s="271" t="s">
        <v>1977</v>
      </c>
      <c r="E1863" s="273">
        <v>217.81</v>
      </c>
    </row>
    <row r="1864" spans="1:5" x14ac:dyDescent="0.2">
      <c r="A1864" s="271">
        <v>90726</v>
      </c>
      <c r="B1864" s="271" t="s">
        <v>290</v>
      </c>
      <c r="C1864" s="272" t="s">
        <v>10091</v>
      </c>
      <c r="D1864" s="271" t="s">
        <v>1977</v>
      </c>
      <c r="E1864" s="273">
        <v>42.89</v>
      </c>
    </row>
    <row r="1865" spans="1:5" x14ac:dyDescent="0.2">
      <c r="A1865" s="271">
        <v>90727</v>
      </c>
      <c r="B1865" s="271" t="s">
        <v>290</v>
      </c>
      <c r="C1865" s="272" t="s">
        <v>10092</v>
      </c>
      <c r="D1865" s="271" t="s">
        <v>1977</v>
      </c>
      <c r="E1865" s="273">
        <v>49.61</v>
      </c>
    </row>
    <row r="1866" spans="1:5" x14ac:dyDescent="0.2">
      <c r="A1866" s="271">
        <v>90728</v>
      </c>
      <c r="B1866" s="271" t="s">
        <v>290</v>
      </c>
      <c r="C1866" s="272" t="s">
        <v>10093</v>
      </c>
      <c r="D1866" s="271" t="s">
        <v>1977</v>
      </c>
      <c r="E1866" s="273">
        <v>56.34</v>
      </c>
    </row>
    <row r="1867" spans="1:5" x14ac:dyDescent="0.2">
      <c r="A1867" s="271">
        <v>90729</v>
      </c>
      <c r="B1867" s="271" t="s">
        <v>290</v>
      </c>
      <c r="C1867" s="272" t="s">
        <v>10094</v>
      </c>
      <c r="D1867" s="271" t="s">
        <v>1977</v>
      </c>
      <c r="E1867" s="273">
        <v>63.07</v>
      </c>
    </row>
    <row r="1868" spans="1:5" x14ac:dyDescent="0.2">
      <c r="A1868" s="271">
        <v>90730</v>
      </c>
      <c r="B1868" s="271" t="s">
        <v>290</v>
      </c>
      <c r="C1868" s="272" t="s">
        <v>10095</v>
      </c>
      <c r="D1868" s="271" t="s">
        <v>1977</v>
      </c>
      <c r="E1868" s="273">
        <v>69.790000000000006</v>
      </c>
    </row>
    <row r="1869" spans="1:5" x14ac:dyDescent="0.2">
      <c r="A1869" s="271">
        <v>90731</v>
      </c>
      <c r="B1869" s="271" t="s">
        <v>290</v>
      </c>
      <c r="C1869" s="272" t="s">
        <v>10096</v>
      </c>
      <c r="D1869" s="271" t="s">
        <v>1977</v>
      </c>
      <c r="E1869" s="273">
        <v>76.510000000000005</v>
      </c>
    </row>
    <row r="1870" spans="1:5" x14ac:dyDescent="0.2">
      <c r="A1870" s="271">
        <v>90732</v>
      </c>
      <c r="B1870" s="271" t="s">
        <v>290</v>
      </c>
      <c r="C1870" s="272" t="s">
        <v>10097</v>
      </c>
      <c r="D1870" s="271" t="s">
        <v>1977</v>
      </c>
      <c r="E1870" s="273">
        <v>96.69</v>
      </c>
    </row>
    <row r="1871" spans="1:5" x14ac:dyDescent="0.2">
      <c r="A1871" s="271">
        <v>102265</v>
      </c>
      <c r="B1871" s="271" t="s">
        <v>290</v>
      </c>
      <c r="C1871" s="272" t="s">
        <v>10098</v>
      </c>
      <c r="D1871" s="271" t="s">
        <v>1977</v>
      </c>
      <c r="E1871" s="273">
        <v>123.59</v>
      </c>
    </row>
    <row r="1872" spans="1:5" x14ac:dyDescent="0.2">
      <c r="A1872" s="271">
        <v>102266</v>
      </c>
      <c r="B1872" s="271" t="s">
        <v>290</v>
      </c>
      <c r="C1872" s="272" t="s">
        <v>10099</v>
      </c>
      <c r="D1872" s="271" t="s">
        <v>1977</v>
      </c>
      <c r="E1872" s="273">
        <v>137.04</v>
      </c>
    </row>
    <row r="1873" spans="1:5" x14ac:dyDescent="0.2">
      <c r="A1873" s="271">
        <v>94879</v>
      </c>
      <c r="B1873" s="271" t="s">
        <v>290</v>
      </c>
      <c r="C1873" s="272" t="s">
        <v>10100</v>
      </c>
      <c r="D1873" s="271" t="s">
        <v>2014</v>
      </c>
      <c r="E1873" s="273">
        <v>2148.9299999999998</v>
      </c>
    </row>
    <row r="1874" spans="1:5" x14ac:dyDescent="0.2">
      <c r="A1874" s="271">
        <v>94881</v>
      </c>
      <c r="B1874" s="271" t="s">
        <v>290</v>
      </c>
      <c r="C1874" s="272" t="s">
        <v>10101</v>
      </c>
      <c r="D1874" s="271" t="s">
        <v>2014</v>
      </c>
      <c r="E1874" s="273">
        <v>2959.15</v>
      </c>
    </row>
    <row r="1875" spans="1:5" x14ac:dyDescent="0.2">
      <c r="A1875" s="271">
        <v>94869</v>
      </c>
      <c r="B1875" s="271" t="s">
        <v>290</v>
      </c>
      <c r="C1875" s="272" t="s">
        <v>10102</v>
      </c>
      <c r="D1875" s="271" t="s">
        <v>2014</v>
      </c>
      <c r="E1875" s="273">
        <v>151.61000000000001</v>
      </c>
    </row>
    <row r="1876" spans="1:5" x14ac:dyDescent="0.2">
      <c r="A1876" s="271">
        <v>94871</v>
      </c>
      <c r="B1876" s="271" t="s">
        <v>290</v>
      </c>
      <c r="C1876" s="272" t="s">
        <v>10103</v>
      </c>
      <c r="D1876" s="271" t="s">
        <v>2014</v>
      </c>
      <c r="E1876" s="273">
        <v>237.18</v>
      </c>
    </row>
    <row r="1877" spans="1:5" x14ac:dyDescent="0.2">
      <c r="A1877" s="271">
        <v>90708</v>
      </c>
      <c r="B1877" s="271" t="s">
        <v>290</v>
      </c>
      <c r="C1877" s="272" t="s">
        <v>10104</v>
      </c>
      <c r="D1877" s="271" t="s">
        <v>2014</v>
      </c>
      <c r="E1877" s="273">
        <v>859.78</v>
      </c>
    </row>
    <row r="1878" spans="1:5" x14ac:dyDescent="0.2">
      <c r="A1878" s="271">
        <v>94875</v>
      </c>
      <c r="B1878" s="271" t="s">
        <v>290</v>
      </c>
      <c r="C1878" s="272" t="s">
        <v>10105</v>
      </c>
      <c r="D1878" s="271" t="s">
        <v>2014</v>
      </c>
      <c r="E1878" s="273">
        <v>1395.99</v>
      </c>
    </row>
    <row r="1879" spans="1:5" x14ac:dyDescent="0.2">
      <c r="A1879" s="271">
        <v>102264</v>
      </c>
      <c r="B1879" s="271" t="s">
        <v>290</v>
      </c>
      <c r="C1879" s="272" t="s">
        <v>10106</v>
      </c>
      <c r="D1879" s="271" t="s">
        <v>2014</v>
      </c>
      <c r="E1879" s="273">
        <v>25.54</v>
      </c>
    </row>
    <row r="1880" spans="1:5" x14ac:dyDescent="0.2">
      <c r="A1880" s="271">
        <v>90701</v>
      </c>
      <c r="B1880" s="271" t="s">
        <v>290</v>
      </c>
      <c r="C1880" s="272" t="s">
        <v>10107</v>
      </c>
      <c r="D1880" s="271" t="s">
        <v>2014</v>
      </c>
      <c r="E1880" s="273">
        <v>88.68</v>
      </c>
    </row>
    <row r="1881" spans="1:5" x14ac:dyDescent="0.2">
      <c r="A1881" s="271">
        <v>90702</v>
      </c>
      <c r="B1881" s="271" t="s">
        <v>290</v>
      </c>
      <c r="C1881" s="272" t="s">
        <v>10108</v>
      </c>
      <c r="D1881" s="271" t="s">
        <v>2014</v>
      </c>
      <c r="E1881" s="273">
        <v>147.09</v>
      </c>
    </row>
    <row r="1882" spans="1:5" x14ac:dyDescent="0.2">
      <c r="A1882" s="271">
        <v>90703</v>
      </c>
      <c r="B1882" s="271" t="s">
        <v>290</v>
      </c>
      <c r="C1882" s="272" t="s">
        <v>10109</v>
      </c>
      <c r="D1882" s="271" t="s">
        <v>2014</v>
      </c>
      <c r="E1882" s="273">
        <v>230.07</v>
      </c>
    </row>
    <row r="1883" spans="1:5" x14ac:dyDescent="0.2">
      <c r="A1883" s="271">
        <v>90704</v>
      </c>
      <c r="B1883" s="271" t="s">
        <v>290</v>
      </c>
      <c r="C1883" s="272" t="s">
        <v>10110</v>
      </c>
      <c r="D1883" s="271" t="s">
        <v>2014</v>
      </c>
      <c r="E1883" s="273">
        <v>341.05</v>
      </c>
    </row>
    <row r="1884" spans="1:5" x14ac:dyDescent="0.2">
      <c r="A1884" s="271">
        <v>90705</v>
      </c>
      <c r="B1884" s="271" t="s">
        <v>290</v>
      </c>
      <c r="C1884" s="272" t="s">
        <v>10111</v>
      </c>
      <c r="D1884" s="271" t="s">
        <v>2014</v>
      </c>
      <c r="E1884" s="273">
        <v>447.74</v>
      </c>
    </row>
    <row r="1885" spans="1:5" x14ac:dyDescent="0.2">
      <c r="A1885" s="271">
        <v>90706</v>
      </c>
      <c r="B1885" s="271" t="s">
        <v>290</v>
      </c>
      <c r="C1885" s="272" t="s">
        <v>10112</v>
      </c>
      <c r="D1885" s="271" t="s">
        <v>2014</v>
      </c>
      <c r="E1885" s="273">
        <v>592.47</v>
      </c>
    </row>
    <row r="1886" spans="1:5" x14ac:dyDescent="0.2">
      <c r="A1886" s="271">
        <v>90694</v>
      </c>
      <c r="B1886" s="271" t="s">
        <v>290</v>
      </c>
      <c r="C1886" s="272" t="s">
        <v>10113</v>
      </c>
      <c r="D1886" s="271" t="s">
        <v>2014</v>
      </c>
      <c r="E1886" s="273">
        <v>59.63</v>
      </c>
    </row>
    <row r="1887" spans="1:5" x14ac:dyDescent="0.2">
      <c r="A1887" s="271">
        <v>90695</v>
      </c>
      <c r="B1887" s="271" t="s">
        <v>290</v>
      </c>
      <c r="C1887" s="272" t="s">
        <v>10114</v>
      </c>
      <c r="D1887" s="271" t="s">
        <v>2014</v>
      </c>
      <c r="E1887" s="273">
        <v>113.54</v>
      </c>
    </row>
    <row r="1888" spans="1:5" x14ac:dyDescent="0.2">
      <c r="A1888" s="271">
        <v>90696</v>
      </c>
      <c r="B1888" s="271" t="s">
        <v>290</v>
      </c>
      <c r="C1888" s="272" t="s">
        <v>10115</v>
      </c>
      <c r="D1888" s="271" t="s">
        <v>2014</v>
      </c>
      <c r="E1888" s="273">
        <v>189.89</v>
      </c>
    </row>
    <row r="1889" spans="1:5" x14ac:dyDescent="0.2">
      <c r="A1889" s="271">
        <v>90697</v>
      </c>
      <c r="B1889" s="271" t="s">
        <v>290</v>
      </c>
      <c r="C1889" s="272" t="s">
        <v>10116</v>
      </c>
      <c r="D1889" s="271" t="s">
        <v>2014</v>
      </c>
      <c r="E1889" s="273">
        <v>294.77999999999997</v>
      </c>
    </row>
    <row r="1890" spans="1:5" x14ac:dyDescent="0.2">
      <c r="A1890" s="271">
        <v>90698</v>
      </c>
      <c r="B1890" s="271" t="s">
        <v>290</v>
      </c>
      <c r="C1890" s="272" t="s">
        <v>10117</v>
      </c>
      <c r="D1890" s="271" t="s">
        <v>2014</v>
      </c>
      <c r="E1890" s="273">
        <v>450.79</v>
      </c>
    </row>
    <row r="1891" spans="1:5" x14ac:dyDescent="0.2">
      <c r="A1891" s="271">
        <v>90699</v>
      </c>
      <c r="B1891" s="271" t="s">
        <v>290</v>
      </c>
      <c r="C1891" s="272" t="s">
        <v>10118</v>
      </c>
      <c r="D1891" s="271" t="s">
        <v>2014</v>
      </c>
      <c r="E1891" s="273">
        <v>634.66</v>
      </c>
    </row>
    <row r="1892" spans="1:5" x14ac:dyDescent="0.2">
      <c r="A1892" s="271">
        <v>90700</v>
      </c>
      <c r="B1892" s="271" t="s">
        <v>290</v>
      </c>
      <c r="C1892" s="272" t="s">
        <v>10119</v>
      </c>
      <c r="D1892" s="271" t="s">
        <v>2014</v>
      </c>
      <c r="E1892" s="273">
        <v>740.37</v>
      </c>
    </row>
    <row r="1893" spans="1:5" x14ac:dyDescent="0.2">
      <c r="A1893" s="271">
        <v>105378</v>
      </c>
      <c r="B1893" s="271" t="s">
        <v>290</v>
      </c>
      <c r="C1893" s="272" t="s">
        <v>10120</v>
      </c>
      <c r="D1893" s="271" t="s">
        <v>1977</v>
      </c>
      <c r="E1893" s="273">
        <v>13.98</v>
      </c>
    </row>
    <row r="1894" spans="1:5" x14ac:dyDescent="0.2">
      <c r="A1894" s="271">
        <v>105373</v>
      </c>
      <c r="B1894" s="271" t="s">
        <v>290</v>
      </c>
      <c r="C1894" s="272" t="s">
        <v>10121</v>
      </c>
      <c r="D1894" s="271" t="s">
        <v>1977</v>
      </c>
      <c r="E1894" s="273">
        <v>10.97</v>
      </c>
    </row>
    <row r="1895" spans="1:5" x14ac:dyDescent="0.2">
      <c r="A1895" s="271">
        <v>105380</v>
      </c>
      <c r="B1895" s="271" t="s">
        <v>290</v>
      </c>
      <c r="C1895" s="272" t="s">
        <v>10122</v>
      </c>
      <c r="D1895" s="271" t="s">
        <v>1977</v>
      </c>
      <c r="E1895" s="273">
        <v>113.4</v>
      </c>
    </row>
    <row r="1896" spans="1:5" x14ac:dyDescent="0.2">
      <c r="A1896" s="271">
        <v>105267</v>
      </c>
      <c r="B1896" s="271" t="s">
        <v>290</v>
      </c>
      <c r="C1896" s="272" t="s">
        <v>10123</v>
      </c>
      <c r="D1896" s="271" t="s">
        <v>1977</v>
      </c>
      <c r="E1896" s="273">
        <v>92.54</v>
      </c>
    </row>
    <row r="1897" spans="1:5" x14ac:dyDescent="0.2">
      <c r="A1897" s="271">
        <v>105249</v>
      </c>
      <c r="B1897" s="271" t="s">
        <v>290</v>
      </c>
      <c r="C1897" s="272" t="s">
        <v>10124</v>
      </c>
      <c r="D1897" s="271" t="s">
        <v>1977</v>
      </c>
      <c r="E1897" s="273">
        <v>138.47</v>
      </c>
    </row>
    <row r="1898" spans="1:5" x14ac:dyDescent="0.2">
      <c r="A1898" s="271">
        <v>105268</v>
      </c>
      <c r="B1898" s="271" t="s">
        <v>290</v>
      </c>
      <c r="C1898" s="272" t="s">
        <v>10125</v>
      </c>
      <c r="D1898" s="271" t="s">
        <v>1977</v>
      </c>
      <c r="E1898" s="273">
        <v>113.84</v>
      </c>
    </row>
    <row r="1899" spans="1:5" x14ac:dyDescent="0.2">
      <c r="A1899" s="271">
        <v>105379</v>
      </c>
      <c r="B1899" s="271" t="s">
        <v>290</v>
      </c>
      <c r="C1899" s="272" t="s">
        <v>10126</v>
      </c>
      <c r="D1899" s="271" t="s">
        <v>1977</v>
      </c>
      <c r="E1899" s="273">
        <v>18.66</v>
      </c>
    </row>
    <row r="1900" spans="1:5" x14ac:dyDescent="0.2">
      <c r="A1900" s="271">
        <v>105388</v>
      </c>
      <c r="B1900" s="271" t="s">
        <v>290</v>
      </c>
      <c r="C1900" s="272" t="s">
        <v>10127</v>
      </c>
      <c r="D1900" s="271" t="s">
        <v>1977</v>
      </c>
      <c r="E1900" s="273">
        <v>14.89</v>
      </c>
    </row>
    <row r="1901" spans="1:5" x14ac:dyDescent="0.2">
      <c r="A1901" s="271">
        <v>105392</v>
      </c>
      <c r="B1901" s="271" t="s">
        <v>290</v>
      </c>
      <c r="C1901" s="272" t="s">
        <v>10128</v>
      </c>
      <c r="D1901" s="271" t="s">
        <v>1977</v>
      </c>
      <c r="E1901" s="273">
        <v>23.33</v>
      </c>
    </row>
    <row r="1902" spans="1:5" x14ac:dyDescent="0.2">
      <c r="A1902" s="271">
        <v>105389</v>
      </c>
      <c r="B1902" s="271" t="s">
        <v>290</v>
      </c>
      <c r="C1902" s="272" t="s">
        <v>10129</v>
      </c>
      <c r="D1902" s="271" t="s">
        <v>1977</v>
      </c>
      <c r="E1902" s="273">
        <v>18.809999999999999</v>
      </c>
    </row>
    <row r="1903" spans="1:5" x14ac:dyDescent="0.2">
      <c r="A1903" s="271">
        <v>105393</v>
      </c>
      <c r="B1903" s="271" t="s">
        <v>290</v>
      </c>
      <c r="C1903" s="272" t="s">
        <v>10130</v>
      </c>
      <c r="D1903" s="271" t="s">
        <v>1977</v>
      </c>
      <c r="E1903" s="273">
        <v>28.2</v>
      </c>
    </row>
    <row r="1904" spans="1:5" x14ac:dyDescent="0.2">
      <c r="A1904" s="271">
        <v>105316</v>
      </c>
      <c r="B1904" s="271" t="s">
        <v>290</v>
      </c>
      <c r="C1904" s="272" t="s">
        <v>10131</v>
      </c>
      <c r="D1904" s="271" t="s">
        <v>1977</v>
      </c>
      <c r="E1904" s="273">
        <v>22.91</v>
      </c>
    </row>
    <row r="1905" spans="1:5" x14ac:dyDescent="0.2">
      <c r="A1905" s="271">
        <v>105394</v>
      </c>
      <c r="B1905" s="271" t="s">
        <v>290</v>
      </c>
      <c r="C1905" s="272" t="s">
        <v>10132</v>
      </c>
      <c r="D1905" s="271" t="s">
        <v>1977</v>
      </c>
      <c r="E1905" s="273">
        <v>33.03</v>
      </c>
    </row>
    <row r="1906" spans="1:5" x14ac:dyDescent="0.2">
      <c r="A1906" s="271">
        <v>105317</v>
      </c>
      <c r="B1906" s="271" t="s">
        <v>290</v>
      </c>
      <c r="C1906" s="272" t="s">
        <v>10133</v>
      </c>
      <c r="D1906" s="271" t="s">
        <v>1977</v>
      </c>
      <c r="E1906" s="273">
        <v>26.99</v>
      </c>
    </row>
    <row r="1907" spans="1:5" x14ac:dyDescent="0.2">
      <c r="A1907" s="271">
        <v>105395</v>
      </c>
      <c r="B1907" s="271" t="s">
        <v>290</v>
      </c>
      <c r="C1907" s="272" t="s">
        <v>10134</v>
      </c>
      <c r="D1907" s="271" t="s">
        <v>1977</v>
      </c>
      <c r="E1907" s="273">
        <v>37.869999999999997</v>
      </c>
    </row>
    <row r="1908" spans="1:5" x14ac:dyDescent="0.2">
      <c r="A1908" s="271">
        <v>105318</v>
      </c>
      <c r="B1908" s="271" t="s">
        <v>290</v>
      </c>
      <c r="C1908" s="272" t="s">
        <v>10135</v>
      </c>
      <c r="D1908" s="271" t="s">
        <v>1977</v>
      </c>
      <c r="E1908" s="273">
        <v>31.08</v>
      </c>
    </row>
    <row r="1909" spans="1:5" x14ac:dyDescent="0.2">
      <c r="A1909" s="271">
        <v>105396</v>
      </c>
      <c r="B1909" s="271" t="s">
        <v>290</v>
      </c>
      <c r="C1909" s="272" t="s">
        <v>10136</v>
      </c>
      <c r="D1909" s="271" t="s">
        <v>1977</v>
      </c>
      <c r="E1909" s="273">
        <v>42.71</v>
      </c>
    </row>
    <row r="1910" spans="1:5" x14ac:dyDescent="0.2">
      <c r="A1910" s="271">
        <v>105258</v>
      </c>
      <c r="B1910" s="271" t="s">
        <v>290</v>
      </c>
      <c r="C1910" s="272" t="s">
        <v>10137</v>
      </c>
      <c r="D1910" s="271" t="s">
        <v>1977</v>
      </c>
      <c r="E1910" s="273">
        <v>35.17</v>
      </c>
    </row>
    <row r="1911" spans="1:5" x14ac:dyDescent="0.2">
      <c r="A1911" s="271">
        <v>105397</v>
      </c>
      <c r="B1911" s="271" t="s">
        <v>290</v>
      </c>
      <c r="C1911" s="272" t="s">
        <v>10138</v>
      </c>
      <c r="D1911" s="271" t="s">
        <v>1977</v>
      </c>
      <c r="E1911" s="273">
        <v>47.69</v>
      </c>
    </row>
    <row r="1912" spans="1:5" x14ac:dyDescent="0.2">
      <c r="A1912" s="271">
        <v>105261</v>
      </c>
      <c r="B1912" s="271" t="s">
        <v>290</v>
      </c>
      <c r="C1912" s="272" t="s">
        <v>10139</v>
      </c>
      <c r="D1912" s="271" t="s">
        <v>1977</v>
      </c>
      <c r="E1912" s="273">
        <v>39.39</v>
      </c>
    </row>
    <row r="1913" spans="1:5" x14ac:dyDescent="0.2">
      <c r="A1913" s="271">
        <v>105398</v>
      </c>
      <c r="B1913" s="271" t="s">
        <v>290</v>
      </c>
      <c r="C1913" s="272" t="s">
        <v>10140</v>
      </c>
      <c r="D1913" s="271" t="s">
        <v>1977</v>
      </c>
      <c r="E1913" s="273">
        <v>59.96</v>
      </c>
    </row>
    <row r="1914" spans="1:5" x14ac:dyDescent="0.2">
      <c r="A1914" s="271">
        <v>105262</v>
      </c>
      <c r="B1914" s="271" t="s">
        <v>290</v>
      </c>
      <c r="C1914" s="272" t="s">
        <v>10141</v>
      </c>
      <c r="D1914" s="271" t="s">
        <v>1977</v>
      </c>
      <c r="E1914" s="273">
        <v>48.48</v>
      </c>
    </row>
    <row r="1915" spans="1:5" x14ac:dyDescent="0.2">
      <c r="A1915" s="271">
        <v>105399</v>
      </c>
      <c r="B1915" s="271" t="s">
        <v>290</v>
      </c>
      <c r="C1915" s="272" t="s">
        <v>10142</v>
      </c>
      <c r="D1915" s="271" t="s">
        <v>1977</v>
      </c>
      <c r="E1915" s="273">
        <v>71.02</v>
      </c>
    </row>
    <row r="1916" spans="1:5" x14ac:dyDescent="0.2">
      <c r="A1916" s="271">
        <v>105263</v>
      </c>
      <c r="B1916" s="271" t="s">
        <v>290</v>
      </c>
      <c r="C1916" s="272" t="s">
        <v>10143</v>
      </c>
      <c r="D1916" s="271" t="s">
        <v>1977</v>
      </c>
      <c r="E1916" s="273">
        <v>57.66</v>
      </c>
    </row>
    <row r="1917" spans="1:5" x14ac:dyDescent="0.2">
      <c r="A1917" s="271">
        <v>105400</v>
      </c>
      <c r="B1917" s="271" t="s">
        <v>290</v>
      </c>
      <c r="C1917" s="272" t="s">
        <v>10144</v>
      </c>
      <c r="D1917" s="271" t="s">
        <v>1977</v>
      </c>
      <c r="E1917" s="273">
        <v>81.25</v>
      </c>
    </row>
    <row r="1918" spans="1:5" x14ac:dyDescent="0.2">
      <c r="A1918" s="271">
        <v>105264</v>
      </c>
      <c r="B1918" s="271" t="s">
        <v>290</v>
      </c>
      <c r="C1918" s="272" t="s">
        <v>10145</v>
      </c>
      <c r="D1918" s="271" t="s">
        <v>1977</v>
      </c>
      <c r="E1918" s="273">
        <v>66.010000000000005</v>
      </c>
    </row>
    <row r="1919" spans="1:5" x14ac:dyDescent="0.2">
      <c r="A1919" s="271">
        <v>105297</v>
      </c>
      <c r="B1919" s="271" t="s">
        <v>290</v>
      </c>
      <c r="C1919" s="272" t="s">
        <v>10146</v>
      </c>
      <c r="D1919" s="271" t="s">
        <v>1977</v>
      </c>
      <c r="E1919" s="273">
        <v>12.06</v>
      </c>
    </row>
    <row r="1920" spans="1:5" x14ac:dyDescent="0.2">
      <c r="A1920" s="271">
        <v>105372</v>
      </c>
      <c r="B1920" s="271" t="s">
        <v>290</v>
      </c>
      <c r="C1920" s="272" t="s">
        <v>10147</v>
      </c>
      <c r="D1920" s="271" t="s">
        <v>1977</v>
      </c>
      <c r="E1920" s="273">
        <v>9.36</v>
      </c>
    </row>
    <row r="1921" spans="1:5" x14ac:dyDescent="0.2">
      <c r="A1921" s="271">
        <v>105401</v>
      </c>
      <c r="B1921" s="271" t="s">
        <v>290</v>
      </c>
      <c r="C1921" s="272" t="s">
        <v>10148</v>
      </c>
      <c r="D1921" s="271" t="s">
        <v>1977</v>
      </c>
      <c r="E1921" s="273">
        <v>91.75</v>
      </c>
    </row>
    <row r="1922" spans="1:5" x14ac:dyDescent="0.2">
      <c r="A1922" s="271">
        <v>105265</v>
      </c>
      <c r="B1922" s="271" t="s">
        <v>290</v>
      </c>
      <c r="C1922" s="272" t="s">
        <v>10149</v>
      </c>
      <c r="D1922" s="271" t="s">
        <v>1977</v>
      </c>
      <c r="E1922" s="273">
        <v>74.64</v>
      </c>
    </row>
    <row r="1923" spans="1:5" x14ac:dyDescent="0.2">
      <c r="A1923" s="271">
        <v>105402</v>
      </c>
      <c r="B1923" s="271" t="s">
        <v>290</v>
      </c>
      <c r="C1923" s="272" t="s">
        <v>10150</v>
      </c>
      <c r="D1923" s="271" t="s">
        <v>1977</v>
      </c>
      <c r="E1923" s="273">
        <v>102.52</v>
      </c>
    </row>
    <row r="1924" spans="1:5" x14ac:dyDescent="0.2">
      <c r="A1924" s="271">
        <v>105266</v>
      </c>
      <c r="B1924" s="271" t="s">
        <v>290</v>
      </c>
      <c r="C1924" s="272" t="s">
        <v>10151</v>
      </c>
      <c r="D1924" s="271" t="s">
        <v>1977</v>
      </c>
      <c r="E1924" s="273">
        <v>83.53</v>
      </c>
    </row>
    <row r="1925" spans="1:5" x14ac:dyDescent="0.2">
      <c r="A1925" s="271">
        <v>105361</v>
      </c>
      <c r="B1925" s="271" t="s">
        <v>290</v>
      </c>
      <c r="C1925" s="272" t="s">
        <v>10152</v>
      </c>
      <c r="D1925" s="271" t="s">
        <v>1977</v>
      </c>
      <c r="E1925" s="273">
        <v>21.32</v>
      </c>
    </row>
    <row r="1926" spans="1:5" x14ac:dyDescent="0.2">
      <c r="A1926" s="271">
        <v>105382</v>
      </c>
      <c r="B1926" s="271" t="s">
        <v>290</v>
      </c>
      <c r="C1926" s="272" t="s">
        <v>10153</v>
      </c>
      <c r="D1926" s="271" t="s">
        <v>1977</v>
      </c>
      <c r="E1926" s="273">
        <v>17.63</v>
      </c>
    </row>
    <row r="1927" spans="1:5" x14ac:dyDescent="0.2">
      <c r="A1927" s="271">
        <v>105359</v>
      </c>
      <c r="B1927" s="271" t="s">
        <v>290</v>
      </c>
      <c r="C1927" s="272" t="s">
        <v>10154</v>
      </c>
      <c r="D1927" s="271" t="s">
        <v>1977</v>
      </c>
      <c r="E1927" s="273">
        <v>15.13</v>
      </c>
    </row>
    <row r="1928" spans="1:5" x14ac:dyDescent="0.2">
      <c r="A1928" s="271">
        <v>105315</v>
      </c>
      <c r="B1928" s="271" t="s">
        <v>290</v>
      </c>
      <c r="C1928" s="272" t="s">
        <v>10155</v>
      </c>
      <c r="D1928" s="271" t="s">
        <v>1977</v>
      </c>
      <c r="E1928" s="273">
        <v>12.41</v>
      </c>
    </row>
    <row r="1929" spans="1:5" x14ac:dyDescent="0.2">
      <c r="A1929" s="271">
        <v>105360</v>
      </c>
      <c r="B1929" s="271" t="s">
        <v>290</v>
      </c>
      <c r="C1929" s="272" t="s">
        <v>10156</v>
      </c>
      <c r="D1929" s="271" t="s">
        <v>1977</v>
      </c>
      <c r="E1929" s="273">
        <v>18.32</v>
      </c>
    </row>
    <row r="1930" spans="1:5" x14ac:dyDescent="0.2">
      <c r="A1930" s="271">
        <v>105381</v>
      </c>
      <c r="B1930" s="271" t="s">
        <v>290</v>
      </c>
      <c r="C1930" s="272" t="s">
        <v>10157</v>
      </c>
      <c r="D1930" s="271" t="s">
        <v>1977</v>
      </c>
      <c r="E1930" s="273">
        <v>15.12</v>
      </c>
    </row>
    <row r="1931" spans="1:5" x14ac:dyDescent="0.2">
      <c r="A1931" s="271">
        <v>105251</v>
      </c>
      <c r="B1931" s="271" t="s">
        <v>290</v>
      </c>
      <c r="C1931" s="272" t="s">
        <v>10158</v>
      </c>
      <c r="D1931" s="271" t="s">
        <v>1977</v>
      </c>
      <c r="E1931" s="273">
        <v>20.47</v>
      </c>
    </row>
    <row r="1932" spans="1:5" x14ac:dyDescent="0.2">
      <c r="A1932" s="271">
        <v>105282</v>
      </c>
      <c r="B1932" s="271" t="s">
        <v>290</v>
      </c>
      <c r="C1932" s="272" t="s">
        <v>10159</v>
      </c>
      <c r="D1932" s="271" t="s">
        <v>1977</v>
      </c>
      <c r="E1932" s="273">
        <v>15.94</v>
      </c>
    </row>
    <row r="1933" spans="1:5" x14ac:dyDescent="0.2">
      <c r="A1933" s="271">
        <v>105276</v>
      </c>
      <c r="B1933" s="271" t="s">
        <v>290</v>
      </c>
      <c r="C1933" s="272" t="s">
        <v>10160</v>
      </c>
      <c r="D1933" s="271" t="s">
        <v>1977</v>
      </c>
      <c r="E1933" s="273">
        <v>165.69</v>
      </c>
    </row>
    <row r="1934" spans="1:5" x14ac:dyDescent="0.2">
      <c r="A1934" s="271">
        <v>105341</v>
      </c>
      <c r="B1934" s="271" t="s">
        <v>290</v>
      </c>
      <c r="C1934" s="272" t="s">
        <v>10161</v>
      </c>
      <c r="D1934" s="271" t="s">
        <v>1977</v>
      </c>
      <c r="E1934" s="273">
        <v>134.4</v>
      </c>
    </row>
    <row r="1935" spans="1:5" x14ac:dyDescent="0.2">
      <c r="A1935" s="271">
        <v>105277</v>
      </c>
      <c r="B1935" s="271" t="s">
        <v>290</v>
      </c>
      <c r="C1935" s="272" t="s">
        <v>10162</v>
      </c>
      <c r="D1935" s="271" t="s">
        <v>1977</v>
      </c>
      <c r="E1935" s="273">
        <v>200.6</v>
      </c>
    </row>
    <row r="1936" spans="1:5" x14ac:dyDescent="0.2">
      <c r="A1936" s="271">
        <v>105342</v>
      </c>
      <c r="B1936" s="271" t="s">
        <v>290</v>
      </c>
      <c r="C1936" s="272" t="s">
        <v>10163</v>
      </c>
      <c r="D1936" s="271" t="s">
        <v>1977</v>
      </c>
      <c r="E1936" s="273">
        <v>163.68</v>
      </c>
    </row>
    <row r="1937" spans="1:5" x14ac:dyDescent="0.2">
      <c r="A1937" s="271">
        <v>105252</v>
      </c>
      <c r="B1937" s="271" t="s">
        <v>290</v>
      </c>
      <c r="C1937" s="272" t="s">
        <v>10164</v>
      </c>
      <c r="D1937" s="271" t="s">
        <v>1977</v>
      </c>
      <c r="E1937" s="273">
        <v>27.34</v>
      </c>
    </row>
    <row r="1938" spans="1:5" x14ac:dyDescent="0.2">
      <c r="A1938" s="271">
        <v>105298</v>
      </c>
      <c r="B1938" s="271" t="s">
        <v>290</v>
      </c>
      <c r="C1938" s="272" t="s">
        <v>10165</v>
      </c>
      <c r="D1938" s="271" t="s">
        <v>1977</v>
      </c>
      <c r="E1938" s="273">
        <v>21.67</v>
      </c>
    </row>
    <row r="1939" spans="1:5" x14ac:dyDescent="0.2">
      <c r="A1939" s="271">
        <v>105253</v>
      </c>
      <c r="B1939" s="271" t="s">
        <v>290</v>
      </c>
      <c r="C1939" s="272" t="s">
        <v>10166</v>
      </c>
      <c r="D1939" s="271" t="s">
        <v>1977</v>
      </c>
      <c r="E1939" s="273">
        <v>34.200000000000003</v>
      </c>
    </row>
    <row r="1940" spans="1:5" x14ac:dyDescent="0.2">
      <c r="A1940" s="271">
        <v>105299</v>
      </c>
      <c r="B1940" s="271" t="s">
        <v>290</v>
      </c>
      <c r="C1940" s="272" t="s">
        <v>10167</v>
      </c>
      <c r="D1940" s="271" t="s">
        <v>1977</v>
      </c>
      <c r="E1940" s="273">
        <v>27.4</v>
      </c>
    </row>
    <row r="1941" spans="1:5" x14ac:dyDescent="0.2">
      <c r="A1941" s="271">
        <v>105254</v>
      </c>
      <c r="B1941" s="271" t="s">
        <v>290</v>
      </c>
      <c r="C1941" s="272" t="s">
        <v>10168</v>
      </c>
      <c r="D1941" s="271" t="s">
        <v>1977</v>
      </c>
      <c r="E1941" s="273">
        <v>41.24</v>
      </c>
    </row>
    <row r="1942" spans="1:5" x14ac:dyDescent="0.2">
      <c r="A1942" s="271">
        <v>105300</v>
      </c>
      <c r="B1942" s="271" t="s">
        <v>290</v>
      </c>
      <c r="C1942" s="272" t="s">
        <v>10169</v>
      </c>
      <c r="D1942" s="271" t="s">
        <v>1977</v>
      </c>
      <c r="E1942" s="273">
        <v>33.299999999999997</v>
      </c>
    </row>
    <row r="1943" spans="1:5" x14ac:dyDescent="0.2">
      <c r="A1943" s="271">
        <v>105255</v>
      </c>
      <c r="B1943" s="271" t="s">
        <v>290</v>
      </c>
      <c r="C1943" s="272" t="s">
        <v>10170</v>
      </c>
      <c r="D1943" s="271" t="s">
        <v>1977</v>
      </c>
      <c r="E1943" s="273">
        <v>48.27</v>
      </c>
    </row>
    <row r="1944" spans="1:5" x14ac:dyDescent="0.2">
      <c r="A1944" s="271">
        <v>105301</v>
      </c>
      <c r="B1944" s="271" t="s">
        <v>290</v>
      </c>
      <c r="C1944" s="272" t="s">
        <v>10171</v>
      </c>
      <c r="D1944" s="271" t="s">
        <v>1977</v>
      </c>
      <c r="E1944" s="273">
        <v>39.200000000000003</v>
      </c>
    </row>
    <row r="1945" spans="1:5" x14ac:dyDescent="0.2">
      <c r="A1945" s="271">
        <v>105256</v>
      </c>
      <c r="B1945" s="271" t="s">
        <v>290</v>
      </c>
      <c r="C1945" s="272" t="s">
        <v>10172</v>
      </c>
      <c r="D1945" s="271" t="s">
        <v>1977</v>
      </c>
      <c r="E1945" s="273">
        <v>55.29</v>
      </c>
    </row>
    <row r="1946" spans="1:5" x14ac:dyDescent="0.2">
      <c r="A1946" s="271">
        <v>105302</v>
      </c>
      <c r="B1946" s="271" t="s">
        <v>290</v>
      </c>
      <c r="C1946" s="272" t="s">
        <v>10173</v>
      </c>
      <c r="D1946" s="271" t="s">
        <v>1977</v>
      </c>
      <c r="E1946" s="273">
        <v>45.1</v>
      </c>
    </row>
    <row r="1947" spans="1:5" x14ac:dyDescent="0.2">
      <c r="A1947" s="271">
        <v>105257</v>
      </c>
      <c r="B1947" s="271" t="s">
        <v>290</v>
      </c>
      <c r="C1947" s="272" t="s">
        <v>10174</v>
      </c>
      <c r="D1947" s="271" t="s">
        <v>1977</v>
      </c>
      <c r="E1947" s="273">
        <v>62.3</v>
      </c>
    </row>
    <row r="1948" spans="1:5" x14ac:dyDescent="0.2">
      <c r="A1948" s="271">
        <v>105303</v>
      </c>
      <c r="B1948" s="271" t="s">
        <v>290</v>
      </c>
      <c r="C1948" s="272" t="s">
        <v>10175</v>
      </c>
      <c r="D1948" s="271" t="s">
        <v>1977</v>
      </c>
      <c r="E1948" s="273">
        <v>50.97</v>
      </c>
    </row>
    <row r="1949" spans="1:5" x14ac:dyDescent="0.2">
      <c r="A1949" s="271">
        <v>105270</v>
      </c>
      <c r="B1949" s="271" t="s">
        <v>290</v>
      </c>
      <c r="C1949" s="272" t="s">
        <v>10176</v>
      </c>
      <c r="D1949" s="271" t="s">
        <v>1977</v>
      </c>
      <c r="E1949" s="273">
        <v>69.48</v>
      </c>
    </row>
    <row r="1950" spans="1:5" x14ac:dyDescent="0.2">
      <c r="A1950" s="271">
        <v>105304</v>
      </c>
      <c r="B1950" s="271" t="s">
        <v>290</v>
      </c>
      <c r="C1950" s="272" t="s">
        <v>10177</v>
      </c>
      <c r="D1950" s="271" t="s">
        <v>1977</v>
      </c>
      <c r="E1950" s="273">
        <v>57.01</v>
      </c>
    </row>
    <row r="1951" spans="1:5" x14ac:dyDescent="0.2">
      <c r="A1951" s="271">
        <v>105271</v>
      </c>
      <c r="B1951" s="271" t="s">
        <v>290</v>
      </c>
      <c r="C1951" s="272" t="s">
        <v>10178</v>
      </c>
      <c r="D1951" s="271" t="s">
        <v>1977</v>
      </c>
      <c r="E1951" s="273">
        <v>87.61</v>
      </c>
    </row>
    <row r="1952" spans="1:5" x14ac:dyDescent="0.2">
      <c r="A1952" s="271">
        <v>105305</v>
      </c>
      <c r="B1952" s="271" t="s">
        <v>290</v>
      </c>
      <c r="C1952" s="272" t="s">
        <v>10179</v>
      </c>
      <c r="D1952" s="271" t="s">
        <v>1977</v>
      </c>
      <c r="E1952" s="273">
        <v>70.39</v>
      </c>
    </row>
    <row r="1953" spans="1:5" x14ac:dyDescent="0.2">
      <c r="A1953" s="271">
        <v>105272</v>
      </c>
      <c r="B1953" s="271" t="s">
        <v>290</v>
      </c>
      <c r="C1953" s="272" t="s">
        <v>10180</v>
      </c>
      <c r="D1953" s="271" t="s">
        <v>1977</v>
      </c>
      <c r="E1953" s="273">
        <v>103.61</v>
      </c>
    </row>
    <row r="1954" spans="1:5" x14ac:dyDescent="0.2">
      <c r="A1954" s="271">
        <v>105306</v>
      </c>
      <c r="B1954" s="271" t="s">
        <v>290</v>
      </c>
      <c r="C1954" s="272" t="s">
        <v>10181</v>
      </c>
      <c r="D1954" s="271" t="s">
        <v>1977</v>
      </c>
      <c r="E1954" s="273">
        <v>83.57</v>
      </c>
    </row>
    <row r="1955" spans="1:5" x14ac:dyDescent="0.2">
      <c r="A1955" s="271">
        <v>105273</v>
      </c>
      <c r="B1955" s="271" t="s">
        <v>290</v>
      </c>
      <c r="C1955" s="272" t="s">
        <v>10182</v>
      </c>
      <c r="D1955" s="271" t="s">
        <v>1977</v>
      </c>
      <c r="E1955" s="273">
        <v>118.74</v>
      </c>
    </row>
    <row r="1956" spans="1:5" x14ac:dyDescent="0.2">
      <c r="A1956" s="271">
        <v>105307</v>
      </c>
      <c r="B1956" s="271" t="s">
        <v>290</v>
      </c>
      <c r="C1956" s="272" t="s">
        <v>10183</v>
      </c>
      <c r="D1956" s="271" t="s">
        <v>1977</v>
      </c>
      <c r="E1956" s="273">
        <v>95.89</v>
      </c>
    </row>
    <row r="1957" spans="1:5" x14ac:dyDescent="0.2">
      <c r="A1957" s="271">
        <v>105250</v>
      </c>
      <c r="B1957" s="271" t="s">
        <v>290</v>
      </c>
      <c r="C1957" s="272" t="s">
        <v>10184</v>
      </c>
      <c r="D1957" s="271" t="s">
        <v>1977</v>
      </c>
      <c r="E1957" s="273">
        <v>17.68</v>
      </c>
    </row>
    <row r="1958" spans="1:5" x14ac:dyDescent="0.2">
      <c r="A1958" s="271">
        <v>105269</v>
      </c>
      <c r="B1958" s="271" t="s">
        <v>290</v>
      </c>
      <c r="C1958" s="272" t="s">
        <v>10185</v>
      </c>
      <c r="D1958" s="271" t="s">
        <v>1977</v>
      </c>
      <c r="E1958" s="273">
        <v>13.62</v>
      </c>
    </row>
    <row r="1959" spans="1:5" x14ac:dyDescent="0.2">
      <c r="A1959" s="271">
        <v>105274</v>
      </c>
      <c r="B1959" s="271" t="s">
        <v>290</v>
      </c>
      <c r="C1959" s="272" t="s">
        <v>10186</v>
      </c>
      <c r="D1959" s="271" t="s">
        <v>1977</v>
      </c>
      <c r="E1959" s="273">
        <v>134.19999999999999</v>
      </c>
    </row>
    <row r="1960" spans="1:5" x14ac:dyDescent="0.2">
      <c r="A1960" s="271">
        <v>105340</v>
      </c>
      <c r="B1960" s="271" t="s">
        <v>290</v>
      </c>
      <c r="C1960" s="272" t="s">
        <v>10187</v>
      </c>
      <c r="D1960" s="271" t="s">
        <v>1977</v>
      </c>
      <c r="E1960" s="273">
        <v>108.53</v>
      </c>
    </row>
    <row r="1961" spans="1:5" x14ac:dyDescent="0.2">
      <c r="A1961" s="271">
        <v>105275</v>
      </c>
      <c r="B1961" s="271" t="s">
        <v>290</v>
      </c>
      <c r="C1961" s="272" t="s">
        <v>10188</v>
      </c>
      <c r="D1961" s="271" t="s">
        <v>1977</v>
      </c>
      <c r="E1961" s="273">
        <v>149.88</v>
      </c>
    </row>
    <row r="1962" spans="1:5" x14ac:dyDescent="0.2">
      <c r="A1962" s="271">
        <v>105390</v>
      </c>
      <c r="B1962" s="271" t="s">
        <v>290</v>
      </c>
      <c r="C1962" s="272" t="s">
        <v>10189</v>
      </c>
      <c r="D1962" s="271" t="s">
        <v>1977</v>
      </c>
      <c r="E1962" s="273">
        <v>121.39</v>
      </c>
    </row>
    <row r="1963" spans="1:5" x14ac:dyDescent="0.2">
      <c r="A1963" s="271">
        <v>105364</v>
      </c>
      <c r="B1963" s="271" t="s">
        <v>290</v>
      </c>
      <c r="C1963" s="272" t="s">
        <v>10190</v>
      </c>
      <c r="D1963" s="271" t="s">
        <v>1977</v>
      </c>
      <c r="E1963" s="273">
        <v>31.1</v>
      </c>
    </row>
    <row r="1964" spans="1:5" x14ac:dyDescent="0.2">
      <c r="A1964" s="271">
        <v>105385</v>
      </c>
      <c r="B1964" s="271" t="s">
        <v>290</v>
      </c>
      <c r="C1964" s="272" t="s">
        <v>10191</v>
      </c>
      <c r="D1964" s="271" t="s">
        <v>1977</v>
      </c>
      <c r="E1964" s="273">
        <v>25.56</v>
      </c>
    </row>
    <row r="1965" spans="1:5" x14ac:dyDescent="0.2">
      <c r="A1965" s="271">
        <v>105362</v>
      </c>
      <c r="B1965" s="271" t="s">
        <v>290</v>
      </c>
      <c r="C1965" s="272" t="s">
        <v>10192</v>
      </c>
      <c r="D1965" s="271" t="s">
        <v>1977</v>
      </c>
      <c r="E1965" s="273">
        <v>22.31</v>
      </c>
    </row>
    <row r="1966" spans="1:5" x14ac:dyDescent="0.2">
      <c r="A1966" s="271">
        <v>105383</v>
      </c>
      <c r="B1966" s="271" t="s">
        <v>290</v>
      </c>
      <c r="C1966" s="272" t="s">
        <v>10193</v>
      </c>
      <c r="D1966" s="271" t="s">
        <v>1977</v>
      </c>
      <c r="E1966" s="273">
        <v>18.25</v>
      </c>
    </row>
    <row r="1967" spans="1:5" x14ac:dyDescent="0.2">
      <c r="A1967" s="271">
        <v>105363</v>
      </c>
      <c r="B1967" s="271" t="s">
        <v>290</v>
      </c>
      <c r="C1967" s="272" t="s">
        <v>10194</v>
      </c>
      <c r="D1967" s="271" t="s">
        <v>1977</v>
      </c>
      <c r="E1967" s="273">
        <v>26.81</v>
      </c>
    </row>
    <row r="1968" spans="1:5" x14ac:dyDescent="0.2">
      <c r="A1968" s="271">
        <v>105384</v>
      </c>
      <c r="B1968" s="271" t="s">
        <v>290</v>
      </c>
      <c r="C1968" s="272" t="s">
        <v>10195</v>
      </c>
      <c r="D1968" s="271" t="s">
        <v>1977</v>
      </c>
      <c r="E1968" s="273">
        <v>22.01</v>
      </c>
    </row>
    <row r="1969" spans="1:5" x14ac:dyDescent="0.2">
      <c r="A1969" s="271">
        <v>105279</v>
      </c>
      <c r="B1969" s="271" t="s">
        <v>290</v>
      </c>
      <c r="C1969" s="272" t="s">
        <v>10196</v>
      </c>
      <c r="D1969" s="271" t="s">
        <v>1977</v>
      </c>
      <c r="E1969" s="273">
        <v>27.98</v>
      </c>
    </row>
    <row r="1970" spans="1:5" x14ac:dyDescent="0.2">
      <c r="A1970" s="271">
        <v>105259</v>
      </c>
      <c r="B1970" s="271" t="s">
        <v>290</v>
      </c>
      <c r="C1970" s="272" t="s">
        <v>10197</v>
      </c>
      <c r="D1970" s="271" t="s">
        <v>1977</v>
      </c>
      <c r="E1970" s="273">
        <v>21.95</v>
      </c>
    </row>
    <row r="1971" spans="1:5" x14ac:dyDescent="0.2">
      <c r="A1971" s="271">
        <v>105357</v>
      </c>
      <c r="B1971" s="271" t="s">
        <v>290</v>
      </c>
      <c r="C1971" s="272" t="s">
        <v>10198</v>
      </c>
      <c r="D1971" s="271" t="s">
        <v>1977</v>
      </c>
      <c r="E1971" s="273">
        <v>226.84</v>
      </c>
    </row>
    <row r="1972" spans="1:5" x14ac:dyDescent="0.2">
      <c r="A1972" s="271">
        <v>105346</v>
      </c>
      <c r="B1972" s="271" t="s">
        <v>290</v>
      </c>
      <c r="C1972" s="272" t="s">
        <v>10199</v>
      </c>
      <c r="D1972" s="271" t="s">
        <v>1977</v>
      </c>
      <c r="E1972" s="273">
        <v>185.1</v>
      </c>
    </row>
    <row r="1973" spans="1:5" x14ac:dyDescent="0.2">
      <c r="A1973" s="271">
        <v>105358</v>
      </c>
      <c r="B1973" s="271" t="s">
        <v>290</v>
      </c>
      <c r="C1973" s="272" t="s">
        <v>10200</v>
      </c>
      <c r="D1973" s="271" t="s">
        <v>1977</v>
      </c>
      <c r="E1973" s="273">
        <v>276.94</v>
      </c>
    </row>
    <row r="1974" spans="1:5" x14ac:dyDescent="0.2">
      <c r="A1974" s="271">
        <v>105347</v>
      </c>
      <c r="B1974" s="271" t="s">
        <v>290</v>
      </c>
      <c r="C1974" s="272" t="s">
        <v>10201</v>
      </c>
      <c r="D1974" s="271" t="s">
        <v>1977</v>
      </c>
      <c r="E1974" s="273">
        <v>227.69</v>
      </c>
    </row>
    <row r="1975" spans="1:5" x14ac:dyDescent="0.2">
      <c r="A1975" s="271">
        <v>105280</v>
      </c>
      <c r="B1975" s="271" t="s">
        <v>290</v>
      </c>
      <c r="C1975" s="272" t="s">
        <v>10202</v>
      </c>
      <c r="D1975" s="271" t="s">
        <v>1977</v>
      </c>
      <c r="E1975" s="273">
        <v>37.340000000000003</v>
      </c>
    </row>
    <row r="1976" spans="1:5" x14ac:dyDescent="0.2">
      <c r="A1976" s="271">
        <v>105283</v>
      </c>
      <c r="B1976" s="271" t="s">
        <v>290</v>
      </c>
      <c r="C1976" s="272" t="s">
        <v>10203</v>
      </c>
      <c r="D1976" s="271" t="s">
        <v>1977</v>
      </c>
      <c r="E1976" s="273">
        <v>29.8</v>
      </c>
    </row>
    <row r="1977" spans="1:5" x14ac:dyDescent="0.2">
      <c r="A1977" s="271">
        <v>105281</v>
      </c>
      <c r="B1977" s="271" t="s">
        <v>290</v>
      </c>
      <c r="C1977" s="272" t="s">
        <v>10204</v>
      </c>
      <c r="D1977" s="271" t="s">
        <v>1977</v>
      </c>
      <c r="E1977" s="273">
        <v>46.69</v>
      </c>
    </row>
    <row r="1978" spans="1:5" x14ac:dyDescent="0.2">
      <c r="A1978" s="271">
        <v>105319</v>
      </c>
      <c r="B1978" s="271" t="s">
        <v>290</v>
      </c>
      <c r="C1978" s="272" t="s">
        <v>10205</v>
      </c>
      <c r="D1978" s="271" t="s">
        <v>1977</v>
      </c>
      <c r="E1978" s="273">
        <v>37.64</v>
      </c>
    </row>
    <row r="1979" spans="1:5" x14ac:dyDescent="0.2">
      <c r="A1979" s="271">
        <v>105284</v>
      </c>
      <c r="B1979" s="271" t="s">
        <v>290</v>
      </c>
      <c r="C1979" s="272" t="s">
        <v>10206</v>
      </c>
      <c r="D1979" s="271" t="s">
        <v>1977</v>
      </c>
      <c r="E1979" s="273">
        <v>56.43</v>
      </c>
    </row>
    <row r="1980" spans="1:5" x14ac:dyDescent="0.2">
      <c r="A1980" s="271">
        <v>105320</v>
      </c>
      <c r="B1980" s="271" t="s">
        <v>290</v>
      </c>
      <c r="C1980" s="272" t="s">
        <v>10207</v>
      </c>
      <c r="D1980" s="271" t="s">
        <v>1977</v>
      </c>
      <c r="E1980" s="273">
        <v>45.85</v>
      </c>
    </row>
    <row r="1981" spans="1:5" x14ac:dyDescent="0.2">
      <c r="A1981" s="271">
        <v>105348</v>
      </c>
      <c r="B1981" s="271" t="s">
        <v>290</v>
      </c>
      <c r="C1981" s="272" t="s">
        <v>10208</v>
      </c>
      <c r="D1981" s="271" t="s">
        <v>1977</v>
      </c>
      <c r="E1981" s="273">
        <v>66.11</v>
      </c>
    </row>
    <row r="1982" spans="1:5" x14ac:dyDescent="0.2">
      <c r="A1982" s="271">
        <v>105321</v>
      </c>
      <c r="B1982" s="271" t="s">
        <v>290</v>
      </c>
      <c r="C1982" s="272" t="s">
        <v>10209</v>
      </c>
      <c r="D1982" s="271" t="s">
        <v>1977</v>
      </c>
      <c r="E1982" s="273">
        <v>54.02</v>
      </c>
    </row>
    <row r="1983" spans="1:5" x14ac:dyDescent="0.2">
      <c r="A1983" s="271">
        <v>105349</v>
      </c>
      <c r="B1983" s="271" t="s">
        <v>290</v>
      </c>
      <c r="C1983" s="272" t="s">
        <v>10210</v>
      </c>
      <c r="D1983" s="271" t="s">
        <v>1977</v>
      </c>
      <c r="E1983" s="273">
        <v>75.78</v>
      </c>
    </row>
    <row r="1984" spans="1:5" x14ac:dyDescent="0.2">
      <c r="A1984" s="271">
        <v>105322</v>
      </c>
      <c r="B1984" s="271" t="s">
        <v>290</v>
      </c>
      <c r="C1984" s="272" t="s">
        <v>10211</v>
      </c>
      <c r="D1984" s="271" t="s">
        <v>1977</v>
      </c>
      <c r="E1984" s="273">
        <v>62.19</v>
      </c>
    </row>
    <row r="1985" spans="1:5" x14ac:dyDescent="0.2">
      <c r="A1985" s="271">
        <v>105350</v>
      </c>
      <c r="B1985" s="271" t="s">
        <v>290</v>
      </c>
      <c r="C1985" s="272" t="s">
        <v>10212</v>
      </c>
      <c r="D1985" s="271" t="s">
        <v>1977</v>
      </c>
      <c r="E1985" s="273">
        <v>85.45</v>
      </c>
    </row>
    <row r="1986" spans="1:5" x14ac:dyDescent="0.2">
      <c r="A1986" s="271">
        <v>105323</v>
      </c>
      <c r="B1986" s="271" t="s">
        <v>290</v>
      </c>
      <c r="C1986" s="272" t="s">
        <v>10213</v>
      </c>
      <c r="D1986" s="271" t="s">
        <v>1977</v>
      </c>
      <c r="E1986" s="273">
        <v>70.34</v>
      </c>
    </row>
    <row r="1987" spans="1:5" x14ac:dyDescent="0.2">
      <c r="A1987" s="271">
        <v>105351</v>
      </c>
      <c r="B1987" s="271" t="s">
        <v>290</v>
      </c>
      <c r="C1987" s="272" t="s">
        <v>10214</v>
      </c>
      <c r="D1987" s="271" t="s">
        <v>1977</v>
      </c>
      <c r="E1987" s="273">
        <v>95.42</v>
      </c>
    </row>
    <row r="1988" spans="1:5" x14ac:dyDescent="0.2">
      <c r="A1988" s="271">
        <v>105324</v>
      </c>
      <c r="B1988" s="271" t="s">
        <v>290</v>
      </c>
      <c r="C1988" s="272" t="s">
        <v>10215</v>
      </c>
      <c r="D1988" s="271" t="s">
        <v>1977</v>
      </c>
      <c r="E1988" s="273">
        <v>78.81</v>
      </c>
    </row>
    <row r="1989" spans="1:5" x14ac:dyDescent="0.2">
      <c r="A1989" s="271">
        <v>105352</v>
      </c>
      <c r="B1989" s="271" t="s">
        <v>290</v>
      </c>
      <c r="C1989" s="272" t="s">
        <v>10216</v>
      </c>
      <c r="D1989" s="271" t="s">
        <v>1977</v>
      </c>
      <c r="E1989" s="273">
        <v>119.95</v>
      </c>
    </row>
    <row r="1990" spans="1:5" x14ac:dyDescent="0.2">
      <c r="A1990" s="271">
        <v>105325</v>
      </c>
      <c r="B1990" s="271" t="s">
        <v>290</v>
      </c>
      <c r="C1990" s="272" t="s">
        <v>10217</v>
      </c>
      <c r="D1990" s="271" t="s">
        <v>1977</v>
      </c>
      <c r="E1990" s="273">
        <v>96.97</v>
      </c>
    </row>
    <row r="1991" spans="1:5" x14ac:dyDescent="0.2">
      <c r="A1991" s="271">
        <v>105353</v>
      </c>
      <c r="B1991" s="271" t="s">
        <v>290</v>
      </c>
      <c r="C1991" s="272" t="s">
        <v>10218</v>
      </c>
      <c r="D1991" s="271" t="s">
        <v>1977</v>
      </c>
      <c r="E1991" s="273">
        <v>142.09</v>
      </c>
    </row>
    <row r="1992" spans="1:5" x14ac:dyDescent="0.2">
      <c r="A1992" s="271">
        <v>105326</v>
      </c>
      <c r="B1992" s="271" t="s">
        <v>290</v>
      </c>
      <c r="C1992" s="272" t="s">
        <v>10219</v>
      </c>
      <c r="D1992" s="271" t="s">
        <v>1977</v>
      </c>
      <c r="E1992" s="273">
        <v>115.36</v>
      </c>
    </row>
    <row r="1993" spans="1:5" x14ac:dyDescent="0.2">
      <c r="A1993" s="271">
        <v>105354</v>
      </c>
      <c r="B1993" s="271" t="s">
        <v>290</v>
      </c>
      <c r="C1993" s="272" t="s">
        <v>10220</v>
      </c>
      <c r="D1993" s="271" t="s">
        <v>1977</v>
      </c>
      <c r="E1993" s="273">
        <v>162.47999999999999</v>
      </c>
    </row>
    <row r="1994" spans="1:5" x14ac:dyDescent="0.2">
      <c r="A1994" s="271">
        <v>105344</v>
      </c>
      <c r="B1994" s="271" t="s">
        <v>290</v>
      </c>
      <c r="C1994" s="272" t="s">
        <v>10221</v>
      </c>
      <c r="D1994" s="271" t="s">
        <v>1977</v>
      </c>
      <c r="E1994" s="273">
        <v>132</v>
      </c>
    </row>
    <row r="1995" spans="1:5" x14ac:dyDescent="0.2">
      <c r="A1995" s="271">
        <v>105278</v>
      </c>
      <c r="B1995" s="271" t="s">
        <v>290</v>
      </c>
      <c r="C1995" s="272" t="s">
        <v>10222</v>
      </c>
      <c r="D1995" s="271" t="s">
        <v>1977</v>
      </c>
      <c r="E1995" s="273">
        <v>24.16</v>
      </c>
    </row>
    <row r="1996" spans="1:5" x14ac:dyDescent="0.2">
      <c r="A1996" s="271">
        <v>105343</v>
      </c>
      <c r="B1996" s="271" t="s">
        <v>290</v>
      </c>
      <c r="C1996" s="272" t="s">
        <v>10223</v>
      </c>
      <c r="D1996" s="271" t="s">
        <v>1977</v>
      </c>
      <c r="E1996" s="273">
        <v>18.73</v>
      </c>
    </row>
    <row r="1997" spans="1:5" x14ac:dyDescent="0.2">
      <c r="A1997" s="271">
        <v>105355</v>
      </c>
      <c r="B1997" s="271" t="s">
        <v>290</v>
      </c>
      <c r="C1997" s="272" t="s">
        <v>10224</v>
      </c>
      <c r="D1997" s="271" t="s">
        <v>1977</v>
      </c>
      <c r="E1997" s="273">
        <v>183.51</v>
      </c>
    </row>
    <row r="1998" spans="1:5" x14ac:dyDescent="0.2">
      <c r="A1998" s="271">
        <v>105391</v>
      </c>
      <c r="B1998" s="271" t="s">
        <v>290</v>
      </c>
      <c r="C1998" s="272" t="s">
        <v>10225</v>
      </c>
      <c r="D1998" s="271" t="s">
        <v>1977</v>
      </c>
      <c r="E1998" s="273">
        <v>149.28</v>
      </c>
    </row>
    <row r="1999" spans="1:5" x14ac:dyDescent="0.2">
      <c r="A1999" s="271">
        <v>105356</v>
      </c>
      <c r="B1999" s="271" t="s">
        <v>290</v>
      </c>
      <c r="C1999" s="272" t="s">
        <v>10226</v>
      </c>
      <c r="D1999" s="271" t="s">
        <v>1977</v>
      </c>
      <c r="E1999" s="273">
        <v>205.05</v>
      </c>
    </row>
    <row r="2000" spans="1:5" x14ac:dyDescent="0.2">
      <c r="A2000" s="271">
        <v>105345</v>
      </c>
      <c r="B2000" s="271" t="s">
        <v>290</v>
      </c>
      <c r="C2000" s="272" t="s">
        <v>10227</v>
      </c>
      <c r="D2000" s="271" t="s">
        <v>1977</v>
      </c>
      <c r="E2000" s="273">
        <v>167.06</v>
      </c>
    </row>
    <row r="2001" spans="1:5" x14ac:dyDescent="0.2">
      <c r="A2001" s="271">
        <v>105367</v>
      </c>
      <c r="B2001" s="271" t="s">
        <v>290</v>
      </c>
      <c r="C2001" s="272" t="s">
        <v>10228</v>
      </c>
      <c r="D2001" s="271" t="s">
        <v>1977</v>
      </c>
      <c r="E2001" s="273">
        <v>42.64</v>
      </c>
    </row>
    <row r="2002" spans="1:5" x14ac:dyDescent="0.2">
      <c r="A2002" s="271">
        <v>105371</v>
      </c>
      <c r="B2002" s="271" t="s">
        <v>290</v>
      </c>
      <c r="C2002" s="272" t="s">
        <v>10229</v>
      </c>
      <c r="D2002" s="271" t="s">
        <v>1977</v>
      </c>
      <c r="E2002" s="273">
        <v>35.270000000000003</v>
      </c>
    </row>
    <row r="2003" spans="1:5" x14ac:dyDescent="0.2">
      <c r="A2003" s="271">
        <v>105365</v>
      </c>
      <c r="B2003" s="271" t="s">
        <v>290</v>
      </c>
      <c r="C2003" s="272" t="s">
        <v>10230</v>
      </c>
      <c r="D2003" s="271" t="s">
        <v>1977</v>
      </c>
      <c r="E2003" s="273">
        <v>30.26</v>
      </c>
    </row>
    <row r="2004" spans="1:5" x14ac:dyDescent="0.2">
      <c r="A2004" s="271">
        <v>105386</v>
      </c>
      <c r="B2004" s="271" t="s">
        <v>290</v>
      </c>
      <c r="C2004" s="272" t="s">
        <v>10231</v>
      </c>
      <c r="D2004" s="271" t="s">
        <v>1977</v>
      </c>
      <c r="E2004" s="273">
        <v>24.84</v>
      </c>
    </row>
    <row r="2005" spans="1:5" x14ac:dyDescent="0.2">
      <c r="A2005" s="271">
        <v>105366</v>
      </c>
      <c r="B2005" s="271" t="s">
        <v>290</v>
      </c>
      <c r="C2005" s="272" t="s">
        <v>10232</v>
      </c>
      <c r="D2005" s="271" t="s">
        <v>1977</v>
      </c>
      <c r="E2005" s="273">
        <v>36.65</v>
      </c>
    </row>
    <row r="2006" spans="1:5" x14ac:dyDescent="0.2">
      <c r="A2006" s="271">
        <v>105387</v>
      </c>
      <c r="B2006" s="271" t="s">
        <v>290</v>
      </c>
      <c r="C2006" s="272" t="s">
        <v>10233</v>
      </c>
      <c r="D2006" s="271" t="s">
        <v>1977</v>
      </c>
      <c r="E2006" s="273">
        <v>30.26</v>
      </c>
    </row>
    <row r="2007" spans="1:5" x14ac:dyDescent="0.2">
      <c r="A2007" s="271">
        <v>97177</v>
      </c>
      <c r="B2007" s="271" t="s">
        <v>290</v>
      </c>
      <c r="C2007" s="272" t="s">
        <v>10234</v>
      </c>
      <c r="D2007" s="271" t="s">
        <v>2014</v>
      </c>
      <c r="E2007" s="273">
        <v>83.41</v>
      </c>
    </row>
    <row r="2008" spans="1:5" x14ac:dyDescent="0.2">
      <c r="A2008" s="271">
        <v>97187</v>
      </c>
      <c r="B2008" s="271" t="s">
        <v>290</v>
      </c>
      <c r="C2008" s="272" t="s">
        <v>10235</v>
      </c>
      <c r="D2008" s="271" t="s">
        <v>2014</v>
      </c>
      <c r="E2008" s="273">
        <v>74.56</v>
      </c>
    </row>
    <row r="2009" spans="1:5" x14ac:dyDescent="0.2">
      <c r="A2009" s="271">
        <v>97178</v>
      </c>
      <c r="B2009" s="271" t="s">
        <v>290</v>
      </c>
      <c r="C2009" s="272" t="s">
        <v>10236</v>
      </c>
      <c r="D2009" s="271" t="s">
        <v>2014</v>
      </c>
      <c r="E2009" s="273">
        <v>101.73</v>
      </c>
    </row>
    <row r="2010" spans="1:5" x14ac:dyDescent="0.2">
      <c r="A2010" s="271">
        <v>97188</v>
      </c>
      <c r="B2010" s="271" t="s">
        <v>290</v>
      </c>
      <c r="C2010" s="272" t="s">
        <v>10237</v>
      </c>
      <c r="D2010" s="271" t="s">
        <v>2014</v>
      </c>
      <c r="E2010" s="273">
        <v>91.05</v>
      </c>
    </row>
    <row r="2011" spans="1:5" x14ac:dyDescent="0.2">
      <c r="A2011" s="271">
        <v>97179</v>
      </c>
      <c r="B2011" s="271" t="s">
        <v>290</v>
      </c>
      <c r="C2011" s="272" t="s">
        <v>10238</v>
      </c>
      <c r="D2011" s="271" t="s">
        <v>2014</v>
      </c>
      <c r="E2011" s="273">
        <v>120.03</v>
      </c>
    </row>
    <row r="2012" spans="1:5" x14ac:dyDescent="0.2">
      <c r="A2012" s="271">
        <v>97189</v>
      </c>
      <c r="B2012" s="271" t="s">
        <v>290</v>
      </c>
      <c r="C2012" s="272" t="s">
        <v>10239</v>
      </c>
      <c r="D2012" s="271" t="s">
        <v>2014</v>
      </c>
      <c r="E2012" s="273">
        <v>107.53</v>
      </c>
    </row>
    <row r="2013" spans="1:5" x14ac:dyDescent="0.2">
      <c r="A2013" s="271">
        <v>97180</v>
      </c>
      <c r="B2013" s="271" t="s">
        <v>290</v>
      </c>
      <c r="C2013" s="272" t="s">
        <v>10240</v>
      </c>
      <c r="D2013" s="271" t="s">
        <v>2014</v>
      </c>
      <c r="E2013" s="273">
        <v>138.36000000000001</v>
      </c>
    </row>
    <row r="2014" spans="1:5" x14ac:dyDescent="0.2">
      <c r="A2014" s="271">
        <v>97190</v>
      </c>
      <c r="B2014" s="271" t="s">
        <v>290</v>
      </c>
      <c r="C2014" s="272" t="s">
        <v>10241</v>
      </c>
      <c r="D2014" s="271" t="s">
        <v>2014</v>
      </c>
      <c r="E2014" s="273">
        <v>124.02</v>
      </c>
    </row>
    <row r="2015" spans="1:5" x14ac:dyDescent="0.2">
      <c r="A2015" s="271">
        <v>97181</v>
      </c>
      <c r="B2015" s="271" t="s">
        <v>290</v>
      </c>
      <c r="C2015" s="272" t="s">
        <v>10242</v>
      </c>
      <c r="D2015" s="271" t="s">
        <v>2014</v>
      </c>
      <c r="E2015" s="273">
        <v>156.65</v>
      </c>
    </row>
    <row r="2016" spans="1:5" x14ac:dyDescent="0.2">
      <c r="A2016" s="271">
        <v>97191</v>
      </c>
      <c r="B2016" s="271" t="s">
        <v>290</v>
      </c>
      <c r="C2016" s="272" t="s">
        <v>10243</v>
      </c>
      <c r="D2016" s="271" t="s">
        <v>2014</v>
      </c>
      <c r="E2016" s="273">
        <v>140.5</v>
      </c>
    </row>
    <row r="2017" spans="1:5" x14ac:dyDescent="0.2">
      <c r="A2017" s="271">
        <v>97182</v>
      </c>
      <c r="B2017" s="271" t="s">
        <v>290</v>
      </c>
      <c r="C2017" s="272" t="s">
        <v>10244</v>
      </c>
      <c r="D2017" s="271" t="s">
        <v>2014</v>
      </c>
      <c r="E2017" s="273">
        <v>179.43</v>
      </c>
    </row>
    <row r="2018" spans="1:5" x14ac:dyDescent="0.2">
      <c r="A2018" s="271">
        <v>97192</v>
      </c>
      <c r="B2018" s="271" t="s">
        <v>290</v>
      </c>
      <c r="C2018" s="272" t="s">
        <v>10245</v>
      </c>
      <c r="D2018" s="271" t="s">
        <v>2014</v>
      </c>
      <c r="E2018" s="273">
        <v>160.37</v>
      </c>
    </row>
    <row r="2019" spans="1:5" x14ac:dyDescent="0.2">
      <c r="A2019" s="271">
        <v>97173</v>
      </c>
      <c r="B2019" s="271" t="s">
        <v>290</v>
      </c>
      <c r="C2019" s="272" t="s">
        <v>10246</v>
      </c>
      <c r="D2019" s="271" t="s">
        <v>2014</v>
      </c>
      <c r="E2019" s="273">
        <v>46.77</v>
      </c>
    </row>
    <row r="2020" spans="1:5" x14ac:dyDescent="0.2">
      <c r="A2020" s="271">
        <v>97183</v>
      </c>
      <c r="B2020" s="271" t="s">
        <v>290</v>
      </c>
      <c r="C2020" s="272" t="s">
        <v>10247</v>
      </c>
      <c r="D2020" s="271" t="s">
        <v>2014</v>
      </c>
      <c r="E2020" s="273">
        <v>41.6</v>
      </c>
    </row>
    <row r="2021" spans="1:5" x14ac:dyDescent="0.2">
      <c r="A2021" s="271">
        <v>97174</v>
      </c>
      <c r="B2021" s="271" t="s">
        <v>290</v>
      </c>
      <c r="C2021" s="272" t="s">
        <v>10248</v>
      </c>
      <c r="D2021" s="271" t="s">
        <v>2014</v>
      </c>
      <c r="E2021" s="273">
        <v>55.95</v>
      </c>
    </row>
    <row r="2022" spans="1:5" x14ac:dyDescent="0.2">
      <c r="A2022" s="271">
        <v>97184</v>
      </c>
      <c r="B2022" s="271" t="s">
        <v>290</v>
      </c>
      <c r="C2022" s="272" t="s">
        <v>10249</v>
      </c>
      <c r="D2022" s="271" t="s">
        <v>2014</v>
      </c>
      <c r="E2022" s="273">
        <v>49.84</v>
      </c>
    </row>
    <row r="2023" spans="1:5" x14ac:dyDescent="0.2">
      <c r="A2023" s="271">
        <v>97175</v>
      </c>
      <c r="B2023" s="271" t="s">
        <v>290</v>
      </c>
      <c r="C2023" s="272" t="s">
        <v>10250</v>
      </c>
      <c r="D2023" s="271" t="s">
        <v>2014</v>
      </c>
      <c r="E2023" s="273">
        <v>65.09</v>
      </c>
    </row>
    <row r="2024" spans="1:5" x14ac:dyDescent="0.2">
      <c r="A2024" s="271">
        <v>97185</v>
      </c>
      <c r="B2024" s="271" t="s">
        <v>290</v>
      </c>
      <c r="C2024" s="272" t="s">
        <v>10251</v>
      </c>
      <c r="D2024" s="271" t="s">
        <v>2014</v>
      </c>
      <c r="E2024" s="273">
        <v>58.07</v>
      </c>
    </row>
    <row r="2025" spans="1:5" x14ac:dyDescent="0.2">
      <c r="A2025" s="271">
        <v>97176</v>
      </c>
      <c r="B2025" s="271" t="s">
        <v>290</v>
      </c>
      <c r="C2025" s="272" t="s">
        <v>10252</v>
      </c>
      <c r="D2025" s="271" t="s">
        <v>2014</v>
      </c>
      <c r="E2025" s="273">
        <v>74.25</v>
      </c>
    </row>
    <row r="2026" spans="1:5" x14ac:dyDescent="0.2">
      <c r="A2026" s="271">
        <v>97186</v>
      </c>
      <c r="B2026" s="271" t="s">
        <v>290</v>
      </c>
      <c r="C2026" s="272" t="s">
        <v>10253</v>
      </c>
      <c r="D2026" s="271" t="s">
        <v>2014</v>
      </c>
      <c r="E2026" s="273">
        <v>66.319999999999993</v>
      </c>
    </row>
    <row r="2027" spans="1:5" x14ac:dyDescent="0.2">
      <c r="A2027" s="271">
        <v>97142</v>
      </c>
      <c r="B2027" s="271" t="s">
        <v>290</v>
      </c>
      <c r="C2027" s="272" t="s">
        <v>10254</v>
      </c>
      <c r="D2027" s="271" t="s">
        <v>2014</v>
      </c>
      <c r="E2027" s="273">
        <v>6.48</v>
      </c>
    </row>
    <row r="2028" spans="1:5" x14ac:dyDescent="0.2">
      <c r="A2028" s="271">
        <v>97158</v>
      </c>
      <c r="B2028" s="271" t="s">
        <v>290</v>
      </c>
      <c r="C2028" s="272" t="s">
        <v>10255</v>
      </c>
      <c r="D2028" s="271" t="s">
        <v>2014</v>
      </c>
      <c r="E2028" s="273">
        <v>5</v>
      </c>
    </row>
    <row r="2029" spans="1:5" x14ac:dyDescent="0.2">
      <c r="A2029" s="271">
        <v>97155</v>
      </c>
      <c r="B2029" s="271" t="s">
        <v>290</v>
      </c>
      <c r="C2029" s="272" t="s">
        <v>10256</v>
      </c>
      <c r="D2029" s="271" t="s">
        <v>2014</v>
      </c>
      <c r="E2029" s="273">
        <v>52.22</v>
      </c>
    </row>
    <row r="2030" spans="1:5" x14ac:dyDescent="0.2">
      <c r="A2030" s="271">
        <v>97171</v>
      </c>
      <c r="B2030" s="271" t="s">
        <v>290</v>
      </c>
      <c r="C2030" s="272" t="s">
        <v>10257</v>
      </c>
      <c r="D2030" s="271" t="s">
        <v>2014</v>
      </c>
      <c r="E2030" s="273">
        <v>42.06</v>
      </c>
    </row>
    <row r="2031" spans="1:5" x14ac:dyDescent="0.2">
      <c r="A2031" s="271">
        <v>97156</v>
      </c>
      <c r="B2031" s="271" t="s">
        <v>290</v>
      </c>
      <c r="C2031" s="272" t="s">
        <v>10258</v>
      </c>
      <c r="D2031" s="271" t="s">
        <v>2014</v>
      </c>
      <c r="E2031" s="273">
        <v>62.58</v>
      </c>
    </row>
    <row r="2032" spans="1:5" x14ac:dyDescent="0.2">
      <c r="A2032" s="271">
        <v>97172</v>
      </c>
      <c r="B2032" s="271" t="s">
        <v>290</v>
      </c>
      <c r="C2032" s="272" t="s">
        <v>10259</v>
      </c>
      <c r="D2032" s="271" t="s">
        <v>2014</v>
      </c>
      <c r="E2032" s="273">
        <v>50.59</v>
      </c>
    </row>
    <row r="2033" spans="1:5" x14ac:dyDescent="0.2">
      <c r="A2033" s="271">
        <v>97143</v>
      </c>
      <c r="B2033" s="271" t="s">
        <v>290</v>
      </c>
      <c r="C2033" s="272" t="s">
        <v>10260</v>
      </c>
      <c r="D2033" s="271" t="s">
        <v>2014</v>
      </c>
      <c r="E2033" s="273">
        <v>8.65</v>
      </c>
    </row>
    <row r="2034" spans="1:5" x14ac:dyDescent="0.2">
      <c r="A2034" s="271">
        <v>97159</v>
      </c>
      <c r="B2034" s="271" t="s">
        <v>290</v>
      </c>
      <c r="C2034" s="272" t="s">
        <v>10261</v>
      </c>
      <c r="D2034" s="271" t="s">
        <v>2014</v>
      </c>
      <c r="E2034" s="273">
        <v>6.82</v>
      </c>
    </row>
    <row r="2035" spans="1:5" x14ac:dyDescent="0.2">
      <c r="A2035" s="271">
        <v>97144</v>
      </c>
      <c r="B2035" s="271" t="s">
        <v>290</v>
      </c>
      <c r="C2035" s="272" t="s">
        <v>10262</v>
      </c>
      <c r="D2035" s="271" t="s">
        <v>2014</v>
      </c>
      <c r="E2035" s="273">
        <v>10.85</v>
      </c>
    </row>
    <row r="2036" spans="1:5" x14ac:dyDescent="0.2">
      <c r="A2036" s="271">
        <v>97160</v>
      </c>
      <c r="B2036" s="271" t="s">
        <v>290</v>
      </c>
      <c r="C2036" s="272" t="s">
        <v>10263</v>
      </c>
      <c r="D2036" s="271" t="s">
        <v>2014</v>
      </c>
      <c r="E2036" s="273">
        <v>8.65</v>
      </c>
    </row>
    <row r="2037" spans="1:5" x14ac:dyDescent="0.2">
      <c r="A2037" s="271">
        <v>97145</v>
      </c>
      <c r="B2037" s="271" t="s">
        <v>290</v>
      </c>
      <c r="C2037" s="272" t="s">
        <v>10264</v>
      </c>
      <c r="D2037" s="271" t="s">
        <v>2014</v>
      </c>
      <c r="E2037" s="273">
        <v>13.05</v>
      </c>
    </row>
    <row r="2038" spans="1:5" x14ac:dyDescent="0.2">
      <c r="A2038" s="271">
        <v>97161</v>
      </c>
      <c r="B2038" s="271" t="s">
        <v>290</v>
      </c>
      <c r="C2038" s="272" t="s">
        <v>10265</v>
      </c>
      <c r="D2038" s="271" t="s">
        <v>2014</v>
      </c>
      <c r="E2038" s="273">
        <v>10.47</v>
      </c>
    </row>
    <row r="2039" spans="1:5" x14ac:dyDescent="0.2">
      <c r="A2039" s="271">
        <v>97146</v>
      </c>
      <c r="B2039" s="271" t="s">
        <v>290</v>
      </c>
      <c r="C2039" s="272" t="s">
        <v>10266</v>
      </c>
      <c r="D2039" s="271" t="s">
        <v>2014</v>
      </c>
      <c r="E2039" s="273">
        <v>15.26</v>
      </c>
    </row>
    <row r="2040" spans="1:5" x14ac:dyDescent="0.2">
      <c r="A2040" s="271">
        <v>97162</v>
      </c>
      <c r="B2040" s="271" t="s">
        <v>290</v>
      </c>
      <c r="C2040" s="272" t="s">
        <v>10267</v>
      </c>
      <c r="D2040" s="271" t="s">
        <v>2014</v>
      </c>
      <c r="E2040" s="273">
        <v>12.32</v>
      </c>
    </row>
    <row r="2041" spans="1:5" x14ac:dyDescent="0.2">
      <c r="A2041" s="271">
        <v>97147</v>
      </c>
      <c r="B2041" s="271" t="s">
        <v>290</v>
      </c>
      <c r="C2041" s="272" t="s">
        <v>10268</v>
      </c>
      <c r="D2041" s="271" t="s">
        <v>2014</v>
      </c>
      <c r="E2041" s="273">
        <v>17.48</v>
      </c>
    </row>
    <row r="2042" spans="1:5" x14ac:dyDescent="0.2">
      <c r="A2042" s="271">
        <v>97163</v>
      </c>
      <c r="B2042" s="271" t="s">
        <v>290</v>
      </c>
      <c r="C2042" s="272" t="s">
        <v>10269</v>
      </c>
      <c r="D2042" s="271" t="s">
        <v>2014</v>
      </c>
      <c r="E2042" s="273">
        <v>14.17</v>
      </c>
    </row>
    <row r="2043" spans="1:5" x14ac:dyDescent="0.2">
      <c r="A2043" s="271">
        <v>97148</v>
      </c>
      <c r="B2043" s="271" t="s">
        <v>290</v>
      </c>
      <c r="C2043" s="272" t="s">
        <v>10270</v>
      </c>
      <c r="D2043" s="271" t="s">
        <v>2014</v>
      </c>
      <c r="E2043" s="273">
        <v>19.670000000000002</v>
      </c>
    </row>
    <row r="2044" spans="1:5" x14ac:dyDescent="0.2">
      <c r="A2044" s="271">
        <v>97164</v>
      </c>
      <c r="B2044" s="271" t="s">
        <v>290</v>
      </c>
      <c r="C2044" s="272" t="s">
        <v>10271</v>
      </c>
      <c r="D2044" s="271" t="s">
        <v>2014</v>
      </c>
      <c r="E2044" s="273">
        <v>15.99</v>
      </c>
    </row>
    <row r="2045" spans="1:5" x14ac:dyDescent="0.2">
      <c r="A2045" s="271">
        <v>97149</v>
      </c>
      <c r="B2045" s="271" t="s">
        <v>290</v>
      </c>
      <c r="C2045" s="272" t="s">
        <v>10272</v>
      </c>
      <c r="D2045" s="271" t="s">
        <v>2014</v>
      </c>
      <c r="E2045" s="273">
        <v>21.92</v>
      </c>
    </row>
    <row r="2046" spans="1:5" x14ac:dyDescent="0.2">
      <c r="A2046" s="271">
        <v>97165</v>
      </c>
      <c r="B2046" s="271" t="s">
        <v>290</v>
      </c>
      <c r="C2046" s="272" t="s">
        <v>10273</v>
      </c>
      <c r="D2046" s="271" t="s">
        <v>2014</v>
      </c>
      <c r="E2046" s="273">
        <v>17.87</v>
      </c>
    </row>
    <row r="2047" spans="1:5" x14ac:dyDescent="0.2">
      <c r="A2047" s="271">
        <v>97150</v>
      </c>
      <c r="B2047" s="271" t="s">
        <v>290</v>
      </c>
      <c r="C2047" s="272" t="s">
        <v>10274</v>
      </c>
      <c r="D2047" s="271" t="s">
        <v>2014</v>
      </c>
      <c r="E2047" s="273">
        <v>27.72</v>
      </c>
    </row>
    <row r="2048" spans="1:5" x14ac:dyDescent="0.2">
      <c r="A2048" s="271">
        <v>97166</v>
      </c>
      <c r="B2048" s="271" t="s">
        <v>290</v>
      </c>
      <c r="C2048" s="272" t="s">
        <v>10275</v>
      </c>
      <c r="D2048" s="271" t="s">
        <v>2014</v>
      </c>
      <c r="E2048" s="273">
        <v>22.12</v>
      </c>
    </row>
    <row r="2049" spans="1:5" x14ac:dyDescent="0.2">
      <c r="A2049" s="271">
        <v>97151</v>
      </c>
      <c r="B2049" s="271" t="s">
        <v>290</v>
      </c>
      <c r="C2049" s="272" t="s">
        <v>10276</v>
      </c>
      <c r="D2049" s="271" t="s">
        <v>2014</v>
      </c>
      <c r="E2049" s="273">
        <v>32.75</v>
      </c>
    </row>
    <row r="2050" spans="1:5" x14ac:dyDescent="0.2">
      <c r="A2050" s="271">
        <v>97167</v>
      </c>
      <c r="B2050" s="271" t="s">
        <v>290</v>
      </c>
      <c r="C2050" s="272" t="s">
        <v>10277</v>
      </c>
      <c r="D2050" s="271" t="s">
        <v>2014</v>
      </c>
      <c r="E2050" s="273">
        <v>26.23</v>
      </c>
    </row>
    <row r="2051" spans="1:5" x14ac:dyDescent="0.2">
      <c r="A2051" s="271">
        <v>97152</v>
      </c>
      <c r="B2051" s="271" t="s">
        <v>290</v>
      </c>
      <c r="C2051" s="272" t="s">
        <v>10278</v>
      </c>
      <c r="D2051" s="271" t="s">
        <v>2014</v>
      </c>
      <c r="E2051" s="273">
        <v>37.44</v>
      </c>
    </row>
    <row r="2052" spans="1:5" x14ac:dyDescent="0.2">
      <c r="A2052" s="271">
        <v>97168</v>
      </c>
      <c r="B2052" s="271" t="s">
        <v>290</v>
      </c>
      <c r="C2052" s="272" t="s">
        <v>10279</v>
      </c>
      <c r="D2052" s="271" t="s">
        <v>2014</v>
      </c>
      <c r="E2052" s="273">
        <v>30.01</v>
      </c>
    </row>
    <row r="2053" spans="1:5" x14ac:dyDescent="0.2">
      <c r="A2053" s="271">
        <v>97141</v>
      </c>
      <c r="B2053" s="271" t="s">
        <v>290</v>
      </c>
      <c r="C2053" s="272" t="s">
        <v>10280</v>
      </c>
      <c r="D2053" s="271" t="s">
        <v>2014</v>
      </c>
      <c r="E2053" s="273">
        <v>5.59</v>
      </c>
    </row>
    <row r="2054" spans="1:5" x14ac:dyDescent="0.2">
      <c r="A2054" s="271">
        <v>97157</v>
      </c>
      <c r="B2054" s="271" t="s">
        <v>290</v>
      </c>
      <c r="C2054" s="272" t="s">
        <v>10281</v>
      </c>
      <c r="D2054" s="271" t="s">
        <v>2014</v>
      </c>
      <c r="E2054" s="273">
        <v>4.26</v>
      </c>
    </row>
    <row r="2055" spans="1:5" x14ac:dyDescent="0.2">
      <c r="A2055" s="271">
        <v>97153</v>
      </c>
      <c r="B2055" s="271" t="s">
        <v>290</v>
      </c>
      <c r="C2055" s="272" t="s">
        <v>10282</v>
      </c>
      <c r="D2055" s="271" t="s">
        <v>2014</v>
      </c>
      <c r="E2055" s="273">
        <v>42.35</v>
      </c>
    </row>
    <row r="2056" spans="1:5" x14ac:dyDescent="0.2">
      <c r="A2056" s="271">
        <v>97169</v>
      </c>
      <c r="B2056" s="271" t="s">
        <v>290</v>
      </c>
      <c r="C2056" s="272" t="s">
        <v>10283</v>
      </c>
      <c r="D2056" s="271" t="s">
        <v>2014</v>
      </c>
      <c r="E2056" s="273">
        <v>34</v>
      </c>
    </row>
    <row r="2057" spans="1:5" x14ac:dyDescent="0.2">
      <c r="A2057" s="271">
        <v>97154</v>
      </c>
      <c r="B2057" s="271" t="s">
        <v>290</v>
      </c>
      <c r="C2057" s="272" t="s">
        <v>10284</v>
      </c>
      <c r="D2057" s="271" t="s">
        <v>2014</v>
      </c>
      <c r="E2057" s="273">
        <v>47.27</v>
      </c>
    </row>
    <row r="2058" spans="1:5" x14ac:dyDescent="0.2">
      <c r="A2058" s="271">
        <v>97170</v>
      </c>
      <c r="B2058" s="271" t="s">
        <v>290</v>
      </c>
      <c r="C2058" s="272" t="s">
        <v>10285</v>
      </c>
      <c r="D2058" s="271" t="s">
        <v>2014</v>
      </c>
      <c r="E2058" s="273">
        <v>38.020000000000003</v>
      </c>
    </row>
    <row r="2059" spans="1:5" x14ac:dyDescent="0.2">
      <c r="A2059" s="271">
        <v>105311</v>
      </c>
      <c r="B2059" s="271" t="s">
        <v>290</v>
      </c>
      <c r="C2059" s="272" t="s">
        <v>10286</v>
      </c>
      <c r="D2059" s="271" t="s">
        <v>2014</v>
      </c>
      <c r="E2059" s="273">
        <v>4.76</v>
      </c>
    </row>
    <row r="2060" spans="1:5" x14ac:dyDescent="0.2">
      <c r="A2060" s="271">
        <v>105339</v>
      </c>
      <c r="B2060" s="271" t="s">
        <v>290</v>
      </c>
      <c r="C2060" s="272" t="s">
        <v>10287</v>
      </c>
      <c r="D2060" s="271" t="s">
        <v>2014</v>
      </c>
      <c r="E2060" s="273">
        <v>3.91</v>
      </c>
    </row>
    <row r="2061" spans="1:5" x14ac:dyDescent="0.2">
      <c r="A2061" s="271">
        <v>97127</v>
      </c>
      <c r="B2061" s="271" t="s">
        <v>290</v>
      </c>
      <c r="C2061" s="272" t="s">
        <v>10288</v>
      </c>
      <c r="D2061" s="271" t="s">
        <v>2014</v>
      </c>
      <c r="E2061" s="273">
        <v>6.2</v>
      </c>
    </row>
    <row r="2062" spans="1:5" x14ac:dyDescent="0.2">
      <c r="A2062" s="271">
        <v>97134</v>
      </c>
      <c r="B2062" s="271" t="s">
        <v>290</v>
      </c>
      <c r="C2062" s="272" t="s">
        <v>10289</v>
      </c>
      <c r="D2062" s="271" t="s">
        <v>2014</v>
      </c>
      <c r="E2062" s="273">
        <v>5.12</v>
      </c>
    </row>
    <row r="2063" spans="1:5" x14ac:dyDescent="0.2">
      <c r="A2063" s="271">
        <v>97128</v>
      </c>
      <c r="B2063" s="271" t="s">
        <v>290</v>
      </c>
      <c r="C2063" s="272" t="s">
        <v>10290</v>
      </c>
      <c r="D2063" s="271" t="s">
        <v>2014</v>
      </c>
      <c r="E2063" s="273">
        <v>11.73</v>
      </c>
    </row>
    <row r="2064" spans="1:5" x14ac:dyDescent="0.2">
      <c r="A2064" s="271">
        <v>97135</v>
      </c>
      <c r="B2064" s="271" t="s">
        <v>290</v>
      </c>
      <c r="C2064" s="272" t="s">
        <v>10291</v>
      </c>
      <c r="D2064" s="271" t="s">
        <v>2014</v>
      </c>
      <c r="E2064" s="273">
        <v>9</v>
      </c>
    </row>
    <row r="2065" spans="1:5" x14ac:dyDescent="0.2">
      <c r="A2065" s="271">
        <v>97129</v>
      </c>
      <c r="B2065" s="271" t="s">
        <v>290</v>
      </c>
      <c r="C2065" s="272" t="s">
        <v>10292</v>
      </c>
      <c r="D2065" s="271" t="s">
        <v>2014</v>
      </c>
      <c r="E2065" s="273">
        <v>13.9</v>
      </c>
    </row>
    <row r="2066" spans="1:5" x14ac:dyDescent="0.2">
      <c r="A2066" s="271">
        <v>97136</v>
      </c>
      <c r="B2066" s="271" t="s">
        <v>290</v>
      </c>
      <c r="C2066" s="272" t="s">
        <v>10293</v>
      </c>
      <c r="D2066" s="271" t="s">
        <v>2014</v>
      </c>
      <c r="E2066" s="273">
        <v>10.67</v>
      </c>
    </row>
    <row r="2067" spans="1:5" x14ac:dyDescent="0.2">
      <c r="A2067" s="271">
        <v>97130</v>
      </c>
      <c r="B2067" s="271" t="s">
        <v>290</v>
      </c>
      <c r="C2067" s="272" t="s">
        <v>10294</v>
      </c>
      <c r="D2067" s="271" t="s">
        <v>2014</v>
      </c>
      <c r="E2067" s="273">
        <v>16.079999999999998</v>
      </c>
    </row>
    <row r="2068" spans="1:5" x14ac:dyDescent="0.2">
      <c r="A2068" s="271">
        <v>97137</v>
      </c>
      <c r="B2068" s="271" t="s">
        <v>290</v>
      </c>
      <c r="C2068" s="272" t="s">
        <v>10295</v>
      </c>
      <c r="D2068" s="271" t="s">
        <v>2014</v>
      </c>
      <c r="E2068" s="273">
        <v>12.34</v>
      </c>
    </row>
    <row r="2069" spans="1:5" x14ac:dyDescent="0.2">
      <c r="A2069" s="271">
        <v>97131</v>
      </c>
      <c r="B2069" s="271" t="s">
        <v>290</v>
      </c>
      <c r="C2069" s="272" t="s">
        <v>10296</v>
      </c>
      <c r="D2069" s="271" t="s">
        <v>2014</v>
      </c>
      <c r="E2069" s="273">
        <v>18.25</v>
      </c>
    </row>
    <row r="2070" spans="1:5" x14ac:dyDescent="0.2">
      <c r="A2070" s="271">
        <v>97138</v>
      </c>
      <c r="B2070" s="271" t="s">
        <v>290</v>
      </c>
      <c r="C2070" s="272" t="s">
        <v>10297</v>
      </c>
      <c r="D2070" s="271" t="s">
        <v>2014</v>
      </c>
      <c r="E2070" s="273">
        <v>14.01</v>
      </c>
    </row>
    <row r="2071" spans="1:5" x14ac:dyDescent="0.2">
      <c r="A2071" s="271">
        <v>97132</v>
      </c>
      <c r="B2071" s="271" t="s">
        <v>290</v>
      </c>
      <c r="C2071" s="272" t="s">
        <v>10298</v>
      </c>
      <c r="D2071" s="271" t="s">
        <v>2014</v>
      </c>
      <c r="E2071" s="273">
        <v>20.43</v>
      </c>
    </row>
    <row r="2072" spans="1:5" x14ac:dyDescent="0.2">
      <c r="A2072" s="271">
        <v>97139</v>
      </c>
      <c r="B2072" s="271" t="s">
        <v>290</v>
      </c>
      <c r="C2072" s="272" t="s">
        <v>10299</v>
      </c>
      <c r="D2072" s="271" t="s">
        <v>2014</v>
      </c>
      <c r="E2072" s="273">
        <v>15.69</v>
      </c>
    </row>
    <row r="2073" spans="1:5" x14ac:dyDescent="0.2">
      <c r="A2073" s="271">
        <v>97133</v>
      </c>
      <c r="B2073" s="271" t="s">
        <v>290</v>
      </c>
      <c r="C2073" s="272" t="s">
        <v>10300</v>
      </c>
      <c r="D2073" s="271" t="s">
        <v>2014</v>
      </c>
      <c r="E2073" s="273">
        <v>24.77</v>
      </c>
    </row>
    <row r="2074" spans="1:5" x14ac:dyDescent="0.2">
      <c r="A2074" s="271">
        <v>97140</v>
      </c>
      <c r="B2074" s="271" t="s">
        <v>290</v>
      </c>
      <c r="C2074" s="272" t="s">
        <v>10301</v>
      </c>
      <c r="D2074" s="271" t="s">
        <v>2014</v>
      </c>
      <c r="E2074" s="273">
        <v>19.03</v>
      </c>
    </row>
    <row r="2075" spans="1:5" x14ac:dyDescent="0.2">
      <c r="A2075" s="271">
        <v>97123</v>
      </c>
      <c r="B2075" s="271" t="s">
        <v>290</v>
      </c>
      <c r="C2075" s="272" t="s">
        <v>10302</v>
      </c>
      <c r="D2075" s="271" t="s">
        <v>2014</v>
      </c>
      <c r="E2075" s="273">
        <v>5.13</v>
      </c>
    </row>
    <row r="2076" spans="1:5" x14ac:dyDescent="0.2">
      <c r="A2076" s="271">
        <v>97126</v>
      </c>
      <c r="B2076" s="271" t="s">
        <v>290</v>
      </c>
      <c r="C2076" s="272" t="s">
        <v>10303</v>
      </c>
      <c r="D2076" s="271" t="s">
        <v>2014</v>
      </c>
      <c r="E2076" s="273">
        <v>4.21</v>
      </c>
    </row>
    <row r="2077" spans="1:5" x14ac:dyDescent="0.2">
      <c r="A2077" s="271">
        <v>105308</v>
      </c>
      <c r="B2077" s="271" t="s">
        <v>290</v>
      </c>
      <c r="C2077" s="272" t="s">
        <v>10304</v>
      </c>
      <c r="D2077" s="271" t="s">
        <v>2014</v>
      </c>
      <c r="E2077" s="273">
        <v>5.9</v>
      </c>
    </row>
    <row r="2078" spans="1:5" x14ac:dyDescent="0.2">
      <c r="A2078" s="271">
        <v>105312</v>
      </c>
      <c r="B2078" s="271" t="s">
        <v>290</v>
      </c>
      <c r="C2078" s="272" t="s">
        <v>10305</v>
      </c>
      <c r="D2078" s="271" t="s">
        <v>2014</v>
      </c>
      <c r="E2078" s="273">
        <v>4.8600000000000003</v>
      </c>
    </row>
    <row r="2079" spans="1:5" x14ac:dyDescent="0.2">
      <c r="A2079" s="271">
        <v>105309</v>
      </c>
      <c r="B2079" s="271" t="s">
        <v>290</v>
      </c>
      <c r="C2079" s="272" t="s">
        <v>10306</v>
      </c>
      <c r="D2079" s="271" t="s">
        <v>2014</v>
      </c>
      <c r="E2079" s="273">
        <v>6.35</v>
      </c>
    </row>
    <row r="2080" spans="1:5" x14ac:dyDescent="0.2">
      <c r="A2080" s="271">
        <v>105313</v>
      </c>
      <c r="B2080" s="271" t="s">
        <v>290</v>
      </c>
      <c r="C2080" s="272" t="s">
        <v>10307</v>
      </c>
      <c r="D2080" s="271" t="s">
        <v>2014</v>
      </c>
      <c r="E2080" s="273">
        <v>5.24</v>
      </c>
    </row>
    <row r="2081" spans="1:5" x14ac:dyDescent="0.2">
      <c r="A2081" s="271">
        <v>105310</v>
      </c>
      <c r="B2081" s="271" t="s">
        <v>290</v>
      </c>
      <c r="C2081" s="272" t="s">
        <v>10308</v>
      </c>
      <c r="D2081" s="271" t="s">
        <v>2014</v>
      </c>
      <c r="E2081" s="273">
        <v>7.47</v>
      </c>
    </row>
    <row r="2082" spans="1:5" x14ac:dyDescent="0.2">
      <c r="A2082" s="271">
        <v>105314</v>
      </c>
      <c r="B2082" s="271" t="s">
        <v>290</v>
      </c>
      <c r="C2082" s="272" t="s">
        <v>10309</v>
      </c>
      <c r="D2082" s="271" t="s">
        <v>2014</v>
      </c>
      <c r="E2082" s="273">
        <v>6.17</v>
      </c>
    </row>
    <row r="2083" spans="1:5" x14ac:dyDescent="0.2">
      <c r="A2083" s="271">
        <v>97121</v>
      </c>
      <c r="B2083" s="271" t="s">
        <v>290</v>
      </c>
      <c r="C2083" s="272" t="s">
        <v>10310</v>
      </c>
      <c r="D2083" s="271" t="s">
        <v>2014</v>
      </c>
      <c r="E2083" s="273">
        <v>3.68</v>
      </c>
    </row>
    <row r="2084" spans="1:5" x14ac:dyDescent="0.2">
      <c r="A2084" s="271">
        <v>97124</v>
      </c>
      <c r="B2084" s="271" t="s">
        <v>290</v>
      </c>
      <c r="C2084" s="272" t="s">
        <v>10311</v>
      </c>
      <c r="D2084" s="271" t="s">
        <v>2014</v>
      </c>
      <c r="E2084" s="273">
        <v>3</v>
      </c>
    </row>
    <row r="2085" spans="1:5" x14ac:dyDescent="0.2">
      <c r="A2085" s="271">
        <v>97122</v>
      </c>
      <c r="B2085" s="271" t="s">
        <v>290</v>
      </c>
      <c r="C2085" s="272" t="s">
        <v>10312</v>
      </c>
      <c r="D2085" s="271" t="s">
        <v>2014</v>
      </c>
      <c r="E2085" s="273">
        <v>4.41</v>
      </c>
    </row>
    <row r="2086" spans="1:5" x14ac:dyDescent="0.2">
      <c r="A2086" s="271">
        <v>97125</v>
      </c>
      <c r="B2086" s="271" t="s">
        <v>290</v>
      </c>
      <c r="C2086" s="272" t="s">
        <v>10313</v>
      </c>
      <c r="D2086" s="271" t="s">
        <v>2014</v>
      </c>
      <c r="E2086" s="273">
        <v>3.61</v>
      </c>
    </row>
    <row r="2087" spans="1:5" x14ac:dyDescent="0.2">
      <c r="A2087" s="271">
        <v>105296</v>
      </c>
      <c r="B2087" s="271" t="s">
        <v>290</v>
      </c>
      <c r="C2087" s="272" t="s">
        <v>10314</v>
      </c>
      <c r="D2087" s="271" t="s">
        <v>1977</v>
      </c>
      <c r="E2087" s="273">
        <v>180.69</v>
      </c>
    </row>
    <row r="2088" spans="1:5" x14ac:dyDescent="0.2">
      <c r="A2088" s="271">
        <v>105374</v>
      </c>
      <c r="B2088" s="271" t="s">
        <v>290</v>
      </c>
      <c r="C2088" s="272" t="s">
        <v>10315</v>
      </c>
      <c r="D2088" s="271" t="s">
        <v>1977</v>
      </c>
      <c r="E2088" s="273">
        <v>175.15</v>
      </c>
    </row>
    <row r="2089" spans="1:5" x14ac:dyDescent="0.2">
      <c r="A2089" s="271">
        <v>105292</v>
      </c>
      <c r="B2089" s="271" t="s">
        <v>290</v>
      </c>
      <c r="C2089" s="272" t="s">
        <v>10316</v>
      </c>
      <c r="D2089" s="271" t="s">
        <v>1977</v>
      </c>
      <c r="E2089" s="273">
        <v>54.96</v>
      </c>
    </row>
    <row r="2090" spans="1:5" x14ac:dyDescent="0.2">
      <c r="A2090" s="271">
        <v>105293</v>
      </c>
      <c r="B2090" s="271" t="s">
        <v>290</v>
      </c>
      <c r="C2090" s="272" t="s">
        <v>10317</v>
      </c>
      <c r="D2090" s="271" t="s">
        <v>1977</v>
      </c>
      <c r="E2090" s="273">
        <v>50.9</v>
      </c>
    </row>
    <row r="2091" spans="1:5" x14ac:dyDescent="0.2">
      <c r="A2091" s="271">
        <v>105294</v>
      </c>
      <c r="B2091" s="271" t="s">
        <v>290</v>
      </c>
      <c r="C2091" s="272" t="s">
        <v>10318</v>
      </c>
      <c r="D2091" s="271" t="s">
        <v>1977</v>
      </c>
      <c r="E2091" s="273">
        <v>107.4</v>
      </c>
    </row>
    <row r="2092" spans="1:5" x14ac:dyDescent="0.2">
      <c r="A2092" s="271">
        <v>105295</v>
      </c>
      <c r="B2092" s="271" t="s">
        <v>290</v>
      </c>
      <c r="C2092" s="272" t="s">
        <v>10319</v>
      </c>
      <c r="D2092" s="271" t="s">
        <v>1977</v>
      </c>
      <c r="E2092" s="273">
        <v>102.6</v>
      </c>
    </row>
    <row r="2093" spans="1:5" x14ac:dyDescent="0.2">
      <c r="A2093" s="271">
        <v>105290</v>
      </c>
      <c r="B2093" s="271" t="s">
        <v>290</v>
      </c>
      <c r="C2093" s="272" t="s">
        <v>10320</v>
      </c>
      <c r="D2093" s="271" t="s">
        <v>1977</v>
      </c>
      <c r="E2093" s="273">
        <v>71.14</v>
      </c>
    </row>
    <row r="2094" spans="1:5" x14ac:dyDescent="0.2">
      <c r="A2094" s="271">
        <v>105291</v>
      </c>
      <c r="B2094" s="271" t="s">
        <v>290</v>
      </c>
      <c r="C2094" s="272" t="s">
        <v>10321</v>
      </c>
      <c r="D2094" s="271" t="s">
        <v>1977</v>
      </c>
      <c r="E2094" s="273">
        <v>67.45</v>
      </c>
    </row>
    <row r="2095" spans="1:5" x14ac:dyDescent="0.2">
      <c r="A2095" s="271">
        <v>105286</v>
      </c>
      <c r="B2095" s="271" t="s">
        <v>290</v>
      </c>
      <c r="C2095" s="272" t="s">
        <v>10322</v>
      </c>
      <c r="D2095" s="271" t="s">
        <v>1977</v>
      </c>
      <c r="E2095" s="273">
        <v>33.33</v>
      </c>
    </row>
    <row r="2096" spans="1:5" x14ac:dyDescent="0.2">
      <c r="A2096" s="271">
        <v>105287</v>
      </c>
      <c r="B2096" s="271" t="s">
        <v>290</v>
      </c>
      <c r="C2096" s="272" t="s">
        <v>10323</v>
      </c>
      <c r="D2096" s="271" t="s">
        <v>1977</v>
      </c>
      <c r="E2096" s="273">
        <v>30.61</v>
      </c>
    </row>
    <row r="2097" spans="1:5" x14ac:dyDescent="0.2">
      <c r="A2097" s="271">
        <v>105288</v>
      </c>
      <c r="B2097" s="271" t="s">
        <v>290</v>
      </c>
      <c r="C2097" s="272" t="s">
        <v>10324</v>
      </c>
      <c r="D2097" s="271" t="s">
        <v>1977</v>
      </c>
      <c r="E2097" s="273">
        <v>53.42</v>
      </c>
    </row>
    <row r="2098" spans="1:5" x14ac:dyDescent="0.2">
      <c r="A2098" s="271">
        <v>105289</v>
      </c>
      <c r="B2098" s="271" t="s">
        <v>290</v>
      </c>
      <c r="C2098" s="272" t="s">
        <v>10325</v>
      </c>
      <c r="D2098" s="271" t="s">
        <v>1977</v>
      </c>
      <c r="E2098" s="273">
        <v>50.22</v>
      </c>
    </row>
    <row r="2099" spans="1:5" x14ac:dyDescent="0.2">
      <c r="A2099" s="271">
        <v>105375</v>
      </c>
      <c r="B2099" s="271" t="s">
        <v>290</v>
      </c>
      <c r="C2099" s="272" t="s">
        <v>10326</v>
      </c>
      <c r="D2099" s="271" t="s">
        <v>1977</v>
      </c>
      <c r="E2099" s="273">
        <v>143.91999999999999</v>
      </c>
    </row>
    <row r="2100" spans="1:5" x14ac:dyDescent="0.2">
      <c r="A2100" s="271">
        <v>105376</v>
      </c>
      <c r="B2100" s="271" t="s">
        <v>290</v>
      </c>
      <c r="C2100" s="272" t="s">
        <v>10327</v>
      </c>
      <c r="D2100" s="271" t="s">
        <v>1977</v>
      </c>
      <c r="E2100" s="273">
        <v>136.55000000000001</v>
      </c>
    </row>
    <row r="2101" spans="1:5" x14ac:dyDescent="0.2">
      <c r="A2101" s="271">
        <v>105331</v>
      </c>
      <c r="B2101" s="271" t="s">
        <v>290</v>
      </c>
      <c r="C2101" s="272" t="s">
        <v>10328</v>
      </c>
      <c r="D2101" s="271" t="s">
        <v>2014</v>
      </c>
      <c r="E2101" s="273">
        <v>57.7</v>
      </c>
    </row>
    <row r="2102" spans="1:5" x14ac:dyDescent="0.2">
      <c r="A2102" s="271">
        <v>105332</v>
      </c>
      <c r="B2102" s="271" t="s">
        <v>290</v>
      </c>
      <c r="C2102" s="272" t="s">
        <v>10329</v>
      </c>
      <c r="D2102" s="271" t="s">
        <v>2014</v>
      </c>
      <c r="E2102" s="273">
        <v>56.85</v>
      </c>
    </row>
    <row r="2103" spans="1:5" x14ac:dyDescent="0.2">
      <c r="A2103" s="271">
        <v>105333</v>
      </c>
      <c r="B2103" s="271" t="s">
        <v>290</v>
      </c>
      <c r="C2103" s="272" t="s">
        <v>10330</v>
      </c>
      <c r="D2103" s="271" t="s">
        <v>2014</v>
      </c>
      <c r="E2103" s="273">
        <v>253.19</v>
      </c>
    </row>
    <row r="2104" spans="1:5" x14ac:dyDescent="0.2">
      <c r="A2104" s="271">
        <v>105334</v>
      </c>
      <c r="B2104" s="271" t="s">
        <v>290</v>
      </c>
      <c r="C2104" s="272" t="s">
        <v>10331</v>
      </c>
      <c r="D2104" s="271" t="s">
        <v>2014</v>
      </c>
      <c r="E2104" s="273">
        <v>250.46</v>
      </c>
    </row>
    <row r="2105" spans="1:5" x14ac:dyDescent="0.2">
      <c r="A2105" s="271">
        <v>105335</v>
      </c>
      <c r="B2105" s="271" t="s">
        <v>290</v>
      </c>
      <c r="C2105" s="272" t="s">
        <v>10332</v>
      </c>
      <c r="D2105" s="271" t="s">
        <v>2014</v>
      </c>
      <c r="E2105" s="273">
        <v>381.49</v>
      </c>
    </row>
    <row r="2106" spans="1:5" x14ac:dyDescent="0.2">
      <c r="A2106" s="271">
        <v>105336</v>
      </c>
      <c r="B2106" s="271" t="s">
        <v>290</v>
      </c>
      <c r="C2106" s="272" t="s">
        <v>10333</v>
      </c>
      <c r="D2106" s="271" t="s">
        <v>2014</v>
      </c>
      <c r="E2106" s="273">
        <v>378.26</v>
      </c>
    </row>
    <row r="2107" spans="1:5" x14ac:dyDescent="0.2">
      <c r="A2107" s="271">
        <v>105337</v>
      </c>
      <c r="B2107" s="271" t="s">
        <v>290</v>
      </c>
      <c r="C2107" s="272" t="s">
        <v>10334</v>
      </c>
      <c r="D2107" s="271" t="s">
        <v>2014</v>
      </c>
      <c r="E2107" s="273">
        <v>538.07000000000005</v>
      </c>
    </row>
    <row r="2108" spans="1:5" x14ac:dyDescent="0.2">
      <c r="A2108" s="271">
        <v>105338</v>
      </c>
      <c r="B2108" s="271" t="s">
        <v>290</v>
      </c>
      <c r="C2108" s="272" t="s">
        <v>10335</v>
      </c>
      <c r="D2108" s="271" t="s">
        <v>2014</v>
      </c>
      <c r="E2108" s="273">
        <v>534.33000000000004</v>
      </c>
    </row>
    <row r="2109" spans="1:5" x14ac:dyDescent="0.2">
      <c r="A2109" s="271">
        <v>105329</v>
      </c>
      <c r="B2109" s="271" t="s">
        <v>290</v>
      </c>
      <c r="C2109" s="272" t="s">
        <v>10336</v>
      </c>
      <c r="D2109" s="271" t="s">
        <v>1977</v>
      </c>
      <c r="E2109" s="273">
        <v>81.239999999999995</v>
      </c>
    </row>
    <row r="2110" spans="1:5" x14ac:dyDescent="0.2">
      <c r="A2110" s="271">
        <v>105330</v>
      </c>
      <c r="B2110" s="271" t="s">
        <v>290</v>
      </c>
      <c r="C2110" s="272" t="s">
        <v>10337</v>
      </c>
      <c r="D2110" s="271" t="s">
        <v>1977</v>
      </c>
      <c r="E2110" s="273">
        <v>80.319999999999993</v>
      </c>
    </row>
    <row r="2111" spans="1:5" x14ac:dyDescent="0.2">
      <c r="A2111" s="271">
        <v>105260</v>
      </c>
      <c r="B2111" s="271" t="s">
        <v>290</v>
      </c>
      <c r="C2111" s="272" t="s">
        <v>10338</v>
      </c>
      <c r="D2111" s="271" t="s">
        <v>1977</v>
      </c>
      <c r="E2111" s="273">
        <v>26.87</v>
      </c>
    </row>
    <row r="2112" spans="1:5" x14ac:dyDescent="0.2">
      <c r="A2112" s="271">
        <v>105285</v>
      </c>
      <c r="B2112" s="271" t="s">
        <v>290</v>
      </c>
      <c r="C2112" s="272" t="s">
        <v>10339</v>
      </c>
      <c r="D2112" s="271" t="s">
        <v>1977</v>
      </c>
      <c r="E2112" s="273">
        <v>26.19</v>
      </c>
    </row>
    <row r="2113" spans="1:5" x14ac:dyDescent="0.2">
      <c r="A2113" s="271">
        <v>105327</v>
      </c>
      <c r="B2113" s="271" t="s">
        <v>290</v>
      </c>
      <c r="C2113" s="272" t="s">
        <v>10340</v>
      </c>
      <c r="D2113" s="271" t="s">
        <v>1977</v>
      </c>
      <c r="E2113" s="273">
        <v>49.96</v>
      </c>
    </row>
    <row r="2114" spans="1:5" x14ac:dyDescent="0.2">
      <c r="A2114" s="271">
        <v>105328</v>
      </c>
      <c r="B2114" s="271" t="s">
        <v>290</v>
      </c>
      <c r="C2114" s="272" t="s">
        <v>10341</v>
      </c>
      <c r="D2114" s="271" t="s">
        <v>1977</v>
      </c>
      <c r="E2114" s="273">
        <v>49.16</v>
      </c>
    </row>
    <row r="2115" spans="1:5" x14ac:dyDescent="0.2">
      <c r="A2115" s="271">
        <v>105377</v>
      </c>
      <c r="B2115" s="271" t="s">
        <v>290</v>
      </c>
      <c r="C2115" s="272" t="s">
        <v>10342</v>
      </c>
      <c r="D2115" s="271" t="s">
        <v>1977</v>
      </c>
      <c r="E2115" s="273">
        <v>47.25</v>
      </c>
    </row>
    <row r="2116" spans="1:5" x14ac:dyDescent="0.2">
      <c r="A2116" s="271">
        <v>105368</v>
      </c>
      <c r="B2116" s="271" t="s">
        <v>290</v>
      </c>
      <c r="C2116" s="272" t="s">
        <v>10343</v>
      </c>
      <c r="D2116" s="271" t="s">
        <v>1977</v>
      </c>
      <c r="E2116" s="273">
        <v>43.19</v>
      </c>
    </row>
    <row r="2117" spans="1:5" x14ac:dyDescent="0.2">
      <c r="A2117" s="271">
        <v>105369</v>
      </c>
      <c r="B2117" s="271" t="s">
        <v>290</v>
      </c>
      <c r="C2117" s="272" t="s">
        <v>10344</v>
      </c>
      <c r="D2117" s="271" t="s">
        <v>1977</v>
      </c>
      <c r="E2117" s="273">
        <v>73.73</v>
      </c>
    </row>
    <row r="2118" spans="1:5" x14ac:dyDescent="0.2">
      <c r="A2118" s="271">
        <v>105370</v>
      </c>
      <c r="B2118" s="271" t="s">
        <v>290</v>
      </c>
      <c r="C2118" s="272" t="s">
        <v>10345</v>
      </c>
      <c r="D2118" s="271" t="s">
        <v>1977</v>
      </c>
      <c r="E2118" s="273">
        <v>68.3</v>
      </c>
    </row>
    <row r="2119" spans="1:5" x14ac:dyDescent="0.2">
      <c r="A2119" s="271">
        <v>92864</v>
      </c>
      <c r="B2119" s="271" t="s">
        <v>290</v>
      </c>
      <c r="C2119" s="272" t="s">
        <v>10346</v>
      </c>
      <c r="D2119" s="271" t="s">
        <v>2014</v>
      </c>
      <c r="E2119" s="273">
        <v>100.29</v>
      </c>
    </row>
    <row r="2120" spans="1:5" x14ac:dyDescent="0.2">
      <c r="A2120" s="271">
        <v>92848</v>
      </c>
      <c r="B2120" s="271" t="s">
        <v>290</v>
      </c>
      <c r="C2120" s="272" t="s">
        <v>10347</v>
      </c>
      <c r="D2120" s="271" t="s">
        <v>2014</v>
      </c>
      <c r="E2120" s="273">
        <v>88.98</v>
      </c>
    </row>
    <row r="2121" spans="1:5" x14ac:dyDescent="0.2">
      <c r="A2121" s="271">
        <v>104937</v>
      </c>
      <c r="B2121" s="271" t="s">
        <v>290</v>
      </c>
      <c r="C2121" s="272" t="s">
        <v>10348</v>
      </c>
      <c r="D2121" s="271" t="s">
        <v>2014</v>
      </c>
      <c r="E2121" s="273">
        <v>0</v>
      </c>
    </row>
    <row r="2122" spans="1:5" x14ac:dyDescent="0.2">
      <c r="A2122" s="271">
        <v>104933</v>
      </c>
      <c r="B2122" s="271" t="s">
        <v>290</v>
      </c>
      <c r="C2122" s="272" t="s">
        <v>10349</v>
      </c>
      <c r="D2122" s="271" t="s">
        <v>2014</v>
      </c>
      <c r="E2122" s="273">
        <v>0</v>
      </c>
    </row>
    <row r="2123" spans="1:5" x14ac:dyDescent="0.2">
      <c r="A2123" s="271">
        <v>104939</v>
      </c>
      <c r="B2123" s="271" t="s">
        <v>290</v>
      </c>
      <c r="C2123" s="272" t="s">
        <v>10350</v>
      </c>
      <c r="D2123" s="271" t="s">
        <v>2014</v>
      </c>
      <c r="E2123" s="273">
        <v>0</v>
      </c>
    </row>
    <row r="2124" spans="1:5" x14ac:dyDescent="0.2">
      <c r="A2124" s="271">
        <v>104935</v>
      </c>
      <c r="B2124" s="271" t="s">
        <v>290</v>
      </c>
      <c r="C2124" s="272" t="s">
        <v>10351</v>
      </c>
      <c r="D2124" s="271" t="s">
        <v>2014</v>
      </c>
      <c r="E2124" s="273">
        <v>0</v>
      </c>
    </row>
    <row r="2125" spans="1:5" x14ac:dyDescent="0.2">
      <c r="A2125" s="271">
        <v>92850</v>
      </c>
      <c r="B2125" s="271" t="s">
        <v>290</v>
      </c>
      <c r="C2125" s="272" t="s">
        <v>10352</v>
      </c>
      <c r="D2125" s="271" t="s">
        <v>2014</v>
      </c>
      <c r="E2125" s="273">
        <v>24.81</v>
      </c>
    </row>
    <row r="2126" spans="1:5" x14ac:dyDescent="0.2">
      <c r="A2126" s="271">
        <v>92834</v>
      </c>
      <c r="B2126" s="271" t="s">
        <v>290</v>
      </c>
      <c r="C2126" s="272" t="s">
        <v>10353</v>
      </c>
      <c r="D2126" s="271" t="s">
        <v>2014</v>
      </c>
      <c r="E2126" s="273">
        <v>21.95</v>
      </c>
    </row>
    <row r="2127" spans="1:5" x14ac:dyDescent="0.2">
      <c r="A2127" s="271">
        <v>92852</v>
      </c>
      <c r="B2127" s="271" t="s">
        <v>290</v>
      </c>
      <c r="C2127" s="272" t="s">
        <v>10354</v>
      </c>
      <c r="D2127" s="271" t="s">
        <v>2014</v>
      </c>
      <c r="E2127" s="273">
        <v>33.229999999999997</v>
      </c>
    </row>
    <row r="2128" spans="1:5" x14ac:dyDescent="0.2">
      <c r="A2128" s="271">
        <v>92836</v>
      </c>
      <c r="B2128" s="271" t="s">
        <v>290</v>
      </c>
      <c r="C2128" s="272" t="s">
        <v>10355</v>
      </c>
      <c r="D2128" s="271" t="s">
        <v>2014</v>
      </c>
      <c r="E2128" s="273">
        <v>29.18</v>
      </c>
    </row>
    <row r="2129" spans="1:5" x14ac:dyDescent="0.2">
      <c r="A2129" s="271">
        <v>92854</v>
      </c>
      <c r="B2129" s="271" t="s">
        <v>290</v>
      </c>
      <c r="C2129" s="272" t="s">
        <v>10356</v>
      </c>
      <c r="D2129" s="271" t="s">
        <v>2014</v>
      </c>
      <c r="E2129" s="273">
        <v>42.01</v>
      </c>
    </row>
    <row r="2130" spans="1:5" x14ac:dyDescent="0.2">
      <c r="A2130" s="271">
        <v>92838</v>
      </c>
      <c r="B2130" s="271" t="s">
        <v>290</v>
      </c>
      <c r="C2130" s="272" t="s">
        <v>10357</v>
      </c>
      <c r="D2130" s="271" t="s">
        <v>2014</v>
      </c>
      <c r="E2130" s="273">
        <v>36.76</v>
      </c>
    </row>
    <row r="2131" spans="1:5" x14ac:dyDescent="0.2">
      <c r="A2131" s="271">
        <v>92856</v>
      </c>
      <c r="B2131" s="271" t="s">
        <v>290</v>
      </c>
      <c r="C2131" s="272" t="s">
        <v>10358</v>
      </c>
      <c r="D2131" s="271" t="s">
        <v>2014</v>
      </c>
      <c r="E2131" s="273">
        <v>51.08</v>
      </c>
    </row>
    <row r="2132" spans="1:5" x14ac:dyDescent="0.2">
      <c r="A2132" s="271">
        <v>92840</v>
      </c>
      <c r="B2132" s="271" t="s">
        <v>290</v>
      </c>
      <c r="C2132" s="272" t="s">
        <v>10359</v>
      </c>
      <c r="D2132" s="271" t="s">
        <v>2014</v>
      </c>
      <c r="E2132" s="273">
        <v>44.61</v>
      </c>
    </row>
    <row r="2133" spans="1:5" x14ac:dyDescent="0.2">
      <c r="A2133" s="271">
        <v>92858</v>
      </c>
      <c r="B2133" s="271" t="s">
        <v>290</v>
      </c>
      <c r="C2133" s="272" t="s">
        <v>10360</v>
      </c>
      <c r="D2133" s="271" t="s">
        <v>2014</v>
      </c>
      <c r="E2133" s="273">
        <v>63.42</v>
      </c>
    </row>
    <row r="2134" spans="1:5" x14ac:dyDescent="0.2">
      <c r="A2134" s="271">
        <v>92842</v>
      </c>
      <c r="B2134" s="271" t="s">
        <v>290</v>
      </c>
      <c r="C2134" s="272" t="s">
        <v>10361</v>
      </c>
      <c r="D2134" s="271" t="s">
        <v>2014</v>
      </c>
      <c r="E2134" s="273">
        <v>55.73</v>
      </c>
    </row>
    <row r="2135" spans="1:5" x14ac:dyDescent="0.2">
      <c r="A2135" s="271">
        <v>92860</v>
      </c>
      <c r="B2135" s="271" t="s">
        <v>290</v>
      </c>
      <c r="C2135" s="272" t="s">
        <v>10362</v>
      </c>
      <c r="D2135" s="271" t="s">
        <v>2014</v>
      </c>
      <c r="E2135" s="273">
        <v>75</v>
      </c>
    </row>
    <row r="2136" spans="1:5" x14ac:dyDescent="0.2">
      <c r="A2136" s="271">
        <v>92844</v>
      </c>
      <c r="B2136" s="271" t="s">
        <v>290</v>
      </c>
      <c r="C2136" s="272" t="s">
        <v>10363</v>
      </c>
      <c r="D2136" s="271" t="s">
        <v>2014</v>
      </c>
      <c r="E2136" s="273">
        <v>66.09</v>
      </c>
    </row>
    <row r="2137" spans="1:5" x14ac:dyDescent="0.2">
      <c r="A2137" s="271">
        <v>92862</v>
      </c>
      <c r="B2137" s="271" t="s">
        <v>290</v>
      </c>
      <c r="C2137" s="272" t="s">
        <v>10364</v>
      </c>
      <c r="D2137" s="271" t="s">
        <v>2014</v>
      </c>
      <c r="E2137" s="273">
        <v>85.86</v>
      </c>
    </row>
    <row r="2138" spans="1:5" x14ac:dyDescent="0.2">
      <c r="A2138" s="271">
        <v>92846</v>
      </c>
      <c r="B2138" s="271" t="s">
        <v>290</v>
      </c>
      <c r="C2138" s="272" t="s">
        <v>10365</v>
      </c>
      <c r="D2138" s="271" t="s">
        <v>2014</v>
      </c>
      <c r="E2138" s="273">
        <v>75.760000000000005</v>
      </c>
    </row>
    <row r="2139" spans="1:5" x14ac:dyDescent="0.2">
      <c r="A2139" s="271">
        <v>92828</v>
      </c>
      <c r="B2139" s="271" t="s">
        <v>290</v>
      </c>
      <c r="C2139" s="272" t="s">
        <v>10366</v>
      </c>
      <c r="D2139" s="271" t="s">
        <v>2014</v>
      </c>
      <c r="E2139" s="273">
        <v>121.66</v>
      </c>
    </row>
    <row r="2140" spans="1:5" x14ac:dyDescent="0.2">
      <c r="A2140" s="271">
        <v>92815</v>
      </c>
      <c r="B2140" s="271" t="s">
        <v>290</v>
      </c>
      <c r="C2140" s="272" t="s">
        <v>10367</v>
      </c>
      <c r="D2140" s="271" t="s">
        <v>2014</v>
      </c>
      <c r="E2140" s="273">
        <v>110.33</v>
      </c>
    </row>
    <row r="2141" spans="1:5" x14ac:dyDescent="0.2">
      <c r="A2141" s="271">
        <v>92830</v>
      </c>
      <c r="B2141" s="271" t="s">
        <v>290</v>
      </c>
      <c r="C2141" s="272" t="s">
        <v>10368</v>
      </c>
      <c r="D2141" s="271" t="s">
        <v>2014</v>
      </c>
      <c r="E2141" s="273">
        <v>149.68</v>
      </c>
    </row>
    <row r="2142" spans="1:5" x14ac:dyDescent="0.2">
      <c r="A2142" s="271">
        <v>92817</v>
      </c>
      <c r="B2142" s="271" t="s">
        <v>290</v>
      </c>
      <c r="C2142" s="272" t="s">
        <v>10369</v>
      </c>
      <c r="D2142" s="271" t="s">
        <v>2014</v>
      </c>
      <c r="E2142" s="273">
        <v>135.93</v>
      </c>
    </row>
    <row r="2143" spans="1:5" x14ac:dyDescent="0.2">
      <c r="A2143" s="271">
        <v>92832</v>
      </c>
      <c r="B2143" s="271" t="s">
        <v>290</v>
      </c>
      <c r="C2143" s="272" t="s">
        <v>10370</v>
      </c>
      <c r="D2143" s="271" t="s">
        <v>2014</v>
      </c>
      <c r="E2143" s="273">
        <v>193.46</v>
      </c>
    </row>
    <row r="2144" spans="1:5" x14ac:dyDescent="0.2">
      <c r="A2144" s="271">
        <v>92819</v>
      </c>
      <c r="B2144" s="271" t="s">
        <v>290</v>
      </c>
      <c r="C2144" s="272" t="s">
        <v>10371</v>
      </c>
      <c r="D2144" s="271" t="s">
        <v>2014</v>
      </c>
      <c r="E2144" s="273">
        <v>176.08</v>
      </c>
    </row>
    <row r="2145" spans="1:5" x14ac:dyDescent="0.2">
      <c r="A2145" s="271">
        <v>92820</v>
      </c>
      <c r="B2145" s="271" t="s">
        <v>290</v>
      </c>
      <c r="C2145" s="272" t="s">
        <v>10372</v>
      </c>
      <c r="D2145" s="271" t="s">
        <v>2014</v>
      </c>
      <c r="E2145" s="273">
        <v>31.11</v>
      </c>
    </row>
    <row r="2146" spans="1:5" x14ac:dyDescent="0.2">
      <c r="A2146" s="271">
        <v>92808</v>
      </c>
      <c r="B2146" s="271" t="s">
        <v>290</v>
      </c>
      <c r="C2146" s="272" t="s">
        <v>10373</v>
      </c>
      <c r="D2146" s="271" t="s">
        <v>2014</v>
      </c>
      <c r="E2146" s="273">
        <v>28.26</v>
      </c>
    </row>
    <row r="2147" spans="1:5" x14ac:dyDescent="0.2">
      <c r="A2147" s="271">
        <v>92821</v>
      </c>
      <c r="B2147" s="271" t="s">
        <v>290</v>
      </c>
      <c r="C2147" s="272" t="s">
        <v>10374</v>
      </c>
      <c r="D2147" s="271" t="s">
        <v>2014</v>
      </c>
      <c r="E2147" s="273">
        <v>43.28</v>
      </c>
    </row>
    <row r="2148" spans="1:5" x14ac:dyDescent="0.2">
      <c r="A2148" s="271">
        <v>92809</v>
      </c>
      <c r="B2148" s="271" t="s">
        <v>290</v>
      </c>
      <c r="C2148" s="272" t="s">
        <v>10375</v>
      </c>
      <c r="D2148" s="271" t="s">
        <v>2014</v>
      </c>
      <c r="E2148" s="273">
        <v>39.22</v>
      </c>
    </row>
    <row r="2149" spans="1:5" x14ac:dyDescent="0.2">
      <c r="A2149" s="271">
        <v>92822</v>
      </c>
      <c r="B2149" s="271" t="s">
        <v>290</v>
      </c>
      <c r="C2149" s="272" t="s">
        <v>10376</v>
      </c>
      <c r="D2149" s="271" t="s">
        <v>2014</v>
      </c>
      <c r="E2149" s="273">
        <v>55.76</v>
      </c>
    </row>
    <row r="2150" spans="1:5" x14ac:dyDescent="0.2">
      <c r="A2150" s="271">
        <v>92810</v>
      </c>
      <c r="B2150" s="271" t="s">
        <v>290</v>
      </c>
      <c r="C2150" s="272" t="s">
        <v>10377</v>
      </c>
      <c r="D2150" s="271" t="s">
        <v>2014</v>
      </c>
      <c r="E2150" s="273">
        <v>50.5</v>
      </c>
    </row>
    <row r="2151" spans="1:5" x14ac:dyDescent="0.2">
      <c r="A2151" s="271">
        <v>92824</v>
      </c>
      <c r="B2151" s="271" t="s">
        <v>290</v>
      </c>
      <c r="C2151" s="272" t="s">
        <v>10378</v>
      </c>
      <c r="D2151" s="271" t="s">
        <v>2014</v>
      </c>
      <c r="E2151" s="273">
        <v>68.44</v>
      </c>
    </row>
    <row r="2152" spans="1:5" x14ac:dyDescent="0.2">
      <c r="A2152" s="271">
        <v>92811</v>
      </c>
      <c r="B2152" s="271" t="s">
        <v>290</v>
      </c>
      <c r="C2152" s="272" t="s">
        <v>10379</v>
      </c>
      <c r="D2152" s="271" t="s">
        <v>2014</v>
      </c>
      <c r="E2152" s="273">
        <v>62</v>
      </c>
    </row>
    <row r="2153" spans="1:5" x14ac:dyDescent="0.2">
      <c r="A2153" s="271">
        <v>92825</v>
      </c>
      <c r="B2153" s="271" t="s">
        <v>290</v>
      </c>
      <c r="C2153" s="272" t="s">
        <v>10380</v>
      </c>
      <c r="D2153" s="271" t="s">
        <v>2014</v>
      </c>
      <c r="E2153" s="273">
        <v>81.39</v>
      </c>
    </row>
    <row r="2154" spans="1:5" x14ac:dyDescent="0.2">
      <c r="A2154" s="271">
        <v>92812</v>
      </c>
      <c r="B2154" s="271" t="s">
        <v>290</v>
      </c>
      <c r="C2154" s="272" t="s">
        <v>10381</v>
      </c>
      <c r="D2154" s="271" t="s">
        <v>2014</v>
      </c>
      <c r="E2154" s="273">
        <v>73.709999999999994</v>
      </c>
    </row>
    <row r="2155" spans="1:5" x14ac:dyDescent="0.2">
      <c r="A2155" s="271">
        <v>92826</v>
      </c>
      <c r="B2155" s="271" t="s">
        <v>290</v>
      </c>
      <c r="C2155" s="272" t="s">
        <v>10382</v>
      </c>
      <c r="D2155" s="271" t="s">
        <v>2014</v>
      </c>
      <c r="E2155" s="273">
        <v>94.57</v>
      </c>
    </row>
    <row r="2156" spans="1:5" x14ac:dyDescent="0.2">
      <c r="A2156" s="271">
        <v>92813</v>
      </c>
      <c r="B2156" s="271" t="s">
        <v>290</v>
      </c>
      <c r="C2156" s="272" t="s">
        <v>10383</v>
      </c>
      <c r="D2156" s="271" t="s">
        <v>2014</v>
      </c>
      <c r="E2156" s="273">
        <v>85.68</v>
      </c>
    </row>
    <row r="2157" spans="1:5" x14ac:dyDescent="0.2">
      <c r="A2157" s="271">
        <v>92827</v>
      </c>
      <c r="B2157" s="271" t="s">
        <v>290</v>
      </c>
      <c r="C2157" s="272" t="s">
        <v>10384</v>
      </c>
      <c r="D2157" s="271" t="s">
        <v>2014</v>
      </c>
      <c r="E2157" s="273">
        <v>108.03</v>
      </c>
    </row>
    <row r="2158" spans="1:5" x14ac:dyDescent="0.2">
      <c r="A2158" s="271">
        <v>92814</v>
      </c>
      <c r="B2158" s="271" t="s">
        <v>290</v>
      </c>
      <c r="C2158" s="272" t="s">
        <v>10385</v>
      </c>
      <c r="D2158" s="271" t="s">
        <v>2014</v>
      </c>
      <c r="E2158" s="273">
        <v>97.9</v>
      </c>
    </row>
    <row r="2159" spans="1:5" x14ac:dyDescent="0.2">
      <c r="A2159" s="271">
        <v>95570</v>
      </c>
      <c r="B2159" s="271" t="s">
        <v>290</v>
      </c>
      <c r="C2159" s="272" t="s">
        <v>10386</v>
      </c>
      <c r="D2159" s="271" t="s">
        <v>2014</v>
      </c>
      <c r="E2159" s="273">
        <v>113.51</v>
      </c>
    </row>
    <row r="2160" spans="1:5" x14ac:dyDescent="0.2">
      <c r="A2160" s="271">
        <v>95567</v>
      </c>
      <c r="B2160" s="271" t="s">
        <v>290</v>
      </c>
      <c r="C2160" s="272" t="s">
        <v>10387</v>
      </c>
      <c r="D2160" s="271" t="s">
        <v>2014</v>
      </c>
      <c r="E2160" s="273">
        <v>110.66</v>
      </c>
    </row>
    <row r="2161" spans="1:5" x14ac:dyDescent="0.2">
      <c r="A2161" s="271">
        <v>95571</v>
      </c>
      <c r="B2161" s="271" t="s">
        <v>290</v>
      </c>
      <c r="C2161" s="272" t="s">
        <v>10388</v>
      </c>
      <c r="D2161" s="271" t="s">
        <v>2014</v>
      </c>
      <c r="E2161" s="273">
        <v>140.65</v>
      </c>
    </row>
    <row r="2162" spans="1:5" x14ac:dyDescent="0.2">
      <c r="A2162" s="271">
        <v>95568</v>
      </c>
      <c r="B2162" s="271" t="s">
        <v>290</v>
      </c>
      <c r="C2162" s="272" t="s">
        <v>10389</v>
      </c>
      <c r="D2162" s="271" t="s">
        <v>2014</v>
      </c>
      <c r="E2162" s="273">
        <v>136.59</v>
      </c>
    </row>
    <row r="2163" spans="1:5" x14ac:dyDescent="0.2">
      <c r="A2163" s="271">
        <v>95572</v>
      </c>
      <c r="B2163" s="271" t="s">
        <v>290</v>
      </c>
      <c r="C2163" s="272" t="s">
        <v>10390</v>
      </c>
      <c r="D2163" s="271" t="s">
        <v>2014</v>
      </c>
      <c r="E2163" s="273">
        <v>200.68</v>
      </c>
    </row>
    <row r="2164" spans="1:5" x14ac:dyDescent="0.2">
      <c r="A2164" s="271">
        <v>95569</v>
      </c>
      <c r="B2164" s="271" t="s">
        <v>290</v>
      </c>
      <c r="C2164" s="272" t="s">
        <v>10391</v>
      </c>
      <c r="D2164" s="271" t="s">
        <v>2014</v>
      </c>
      <c r="E2164" s="273">
        <v>195.42</v>
      </c>
    </row>
    <row r="2165" spans="1:5" x14ac:dyDescent="0.2">
      <c r="A2165" s="271">
        <v>92863</v>
      </c>
      <c r="B2165" s="271" t="s">
        <v>290</v>
      </c>
      <c r="C2165" s="272" t="s">
        <v>10392</v>
      </c>
      <c r="D2165" s="271" t="s">
        <v>2014</v>
      </c>
      <c r="E2165" s="273">
        <v>1046.8399999999999</v>
      </c>
    </row>
    <row r="2166" spans="1:5" x14ac:dyDescent="0.2">
      <c r="A2166" s="271">
        <v>92847</v>
      </c>
      <c r="B2166" s="271" t="s">
        <v>290</v>
      </c>
      <c r="C2166" s="272" t="s">
        <v>10393</v>
      </c>
      <c r="D2166" s="271" t="s">
        <v>2014</v>
      </c>
      <c r="E2166" s="273">
        <v>1035.53</v>
      </c>
    </row>
    <row r="2167" spans="1:5" x14ac:dyDescent="0.2">
      <c r="A2167" s="271">
        <v>104936</v>
      </c>
      <c r="B2167" s="271" t="s">
        <v>290</v>
      </c>
      <c r="C2167" s="272" t="s">
        <v>10394</v>
      </c>
      <c r="D2167" s="271" t="s">
        <v>2014</v>
      </c>
      <c r="E2167" s="273">
        <v>0</v>
      </c>
    </row>
    <row r="2168" spans="1:5" x14ac:dyDescent="0.2">
      <c r="A2168" s="271">
        <v>104932</v>
      </c>
      <c r="B2168" s="271" t="s">
        <v>290</v>
      </c>
      <c r="C2168" s="272" t="s">
        <v>10395</v>
      </c>
      <c r="D2168" s="271" t="s">
        <v>2014</v>
      </c>
      <c r="E2168" s="273">
        <v>0</v>
      </c>
    </row>
    <row r="2169" spans="1:5" x14ac:dyDescent="0.2">
      <c r="A2169" s="271">
        <v>104938</v>
      </c>
      <c r="B2169" s="271" t="s">
        <v>290</v>
      </c>
      <c r="C2169" s="272" t="s">
        <v>10396</v>
      </c>
      <c r="D2169" s="271" t="s">
        <v>2014</v>
      </c>
      <c r="E2169" s="273">
        <v>0</v>
      </c>
    </row>
    <row r="2170" spans="1:5" x14ac:dyDescent="0.2">
      <c r="A2170" s="271">
        <v>104934</v>
      </c>
      <c r="B2170" s="271" t="s">
        <v>290</v>
      </c>
      <c r="C2170" s="272" t="s">
        <v>10397</v>
      </c>
      <c r="D2170" s="271" t="s">
        <v>2014</v>
      </c>
      <c r="E2170" s="273">
        <v>0</v>
      </c>
    </row>
    <row r="2171" spans="1:5" x14ac:dyDescent="0.2">
      <c r="A2171" s="271">
        <v>92849</v>
      </c>
      <c r="B2171" s="271" t="s">
        <v>290</v>
      </c>
      <c r="C2171" s="272" t="s">
        <v>10398</v>
      </c>
      <c r="D2171" s="271" t="s">
        <v>2014</v>
      </c>
      <c r="E2171" s="273">
        <v>222.84</v>
      </c>
    </row>
    <row r="2172" spans="1:5" x14ac:dyDescent="0.2">
      <c r="A2172" s="271">
        <v>92833</v>
      </c>
      <c r="B2172" s="271" t="s">
        <v>290</v>
      </c>
      <c r="C2172" s="272" t="s">
        <v>10399</v>
      </c>
      <c r="D2172" s="271" t="s">
        <v>2014</v>
      </c>
      <c r="E2172" s="273">
        <v>219.98</v>
      </c>
    </row>
    <row r="2173" spans="1:5" x14ac:dyDescent="0.2">
      <c r="A2173" s="271">
        <v>92851</v>
      </c>
      <c r="B2173" s="271" t="s">
        <v>290</v>
      </c>
      <c r="C2173" s="272" t="s">
        <v>10400</v>
      </c>
      <c r="D2173" s="271" t="s">
        <v>2014</v>
      </c>
      <c r="E2173" s="273">
        <v>236.35</v>
      </c>
    </row>
    <row r="2174" spans="1:5" x14ac:dyDescent="0.2">
      <c r="A2174" s="271">
        <v>92835</v>
      </c>
      <c r="B2174" s="271" t="s">
        <v>290</v>
      </c>
      <c r="C2174" s="272" t="s">
        <v>10401</v>
      </c>
      <c r="D2174" s="271" t="s">
        <v>2014</v>
      </c>
      <c r="E2174" s="273">
        <v>232.3</v>
      </c>
    </row>
    <row r="2175" spans="1:5" x14ac:dyDescent="0.2">
      <c r="A2175" s="271">
        <v>92853</v>
      </c>
      <c r="B2175" s="271" t="s">
        <v>290</v>
      </c>
      <c r="C2175" s="272" t="s">
        <v>10402</v>
      </c>
      <c r="D2175" s="271" t="s">
        <v>2014</v>
      </c>
      <c r="E2175" s="273">
        <v>417.78</v>
      </c>
    </row>
    <row r="2176" spans="1:5" x14ac:dyDescent="0.2">
      <c r="A2176" s="271">
        <v>92837</v>
      </c>
      <c r="B2176" s="271" t="s">
        <v>290</v>
      </c>
      <c r="C2176" s="272" t="s">
        <v>10403</v>
      </c>
      <c r="D2176" s="271" t="s">
        <v>2014</v>
      </c>
      <c r="E2176" s="273">
        <v>412.53</v>
      </c>
    </row>
    <row r="2177" spans="1:5" x14ac:dyDescent="0.2">
      <c r="A2177" s="271">
        <v>92855</v>
      </c>
      <c r="B2177" s="271" t="s">
        <v>290</v>
      </c>
      <c r="C2177" s="272" t="s">
        <v>10404</v>
      </c>
      <c r="D2177" s="271" t="s">
        <v>2014</v>
      </c>
      <c r="E2177" s="273">
        <v>512.16</v>
      </c>
    </row>
    <row r="2178" spans="1:5" x14ac:dyDescent="0.2">
      <c r="A2178" s="271">
        <v>92839</v>
      </c>
      <c r="B2178" s="271" t="s">
        <v>290</v>
      </c>
      <c r="C2178" s="272" t="s">
        <v>10405</v>
      </c>
      <c r="D2178" s="271" t="s">
        <v>2014</v>
      </c>
      <c r="E2178" s="273">
        <v>505.69</v>
      </c>
    </row>
    <row r="2179" spans="1:5" x14ac:dyDescent="0.2">
      <c r="A2179" s="271">
        <v>92857</v>
      </c>
      <c r="B2179" s="271" t="s">
        <v>290</v>
      </c>
      <c r="C2179" s="272" t="s">
        <v>10406</v>
      </c>
      <c r="D2179" s="271" t="s">
        <v>2014</v>
      </c>
      <c r="E2179" s="273">
        <v>665.68</v>
      </c>
    </row>
    <row r="2180" spans="1:5" x14ac:dyDescent="0.2">
      <c r="A2180" s="271">
        <v>92841</v>
      </c>
      <c r="B2180" s="271" t="s">
        <v>290</v>
      </c>
      <c r="C2180" s="272" t="s">
        <v>10407</v>
      </c>
      <c r="D2180" s="271" t="s">
        <v>2014</v>
      </c>
      <c r="E2180" s="273">
        <v>657.99</v>
      </c>
    </row>
    <row r="2181" spans="1:5" x14ac:dyDescent="0.2">
      <c r="A2181" s="271">
        <v>92859</v>
      </c>
      <c r="B2181" s="271" t="s">
        <v>290</v>
      </c>
      <c r="C2181" s="272" t="s">
        <v>10408</v>
      </c>
      <c r="D2181" s="271" t="s">
        <v>2014</v>
      </c>
      <c r="E2181" s="273">
        <v>690.56</v>
      </c>
    </row>
    <row r="2182" spans="1:5" x14ac:dyDescent="0.2">
      <c r="A2182" s="271">
        <v>92843</v>
      </c>
      <c r="B2182" s="271" t="s">
        <v>290</v>
      </c>
      <c r="C2182" s="272" t="s">
        <v>10409</v>
      </c>
      <c r="D2182" s="271" t="s">
        <v>2014</v>
      </c>
      <c r="E2182" s="273">
        <v>681.65</v>
      </c>
    </row>
    <row r="2183" spans="1:5" x14ac:dyDescent="0.2">
      <c r="A2183" s="271">
        <v>92861</v>
      </c>
      <c r="B2183" s="271" t="s">
        <v>290</v>
      </c>
      <c r="C2183" s="272" t="s">
        <v>10410</v>
      </c>
      <c r="D2183" s="271" t="s">
        <v>2014</v>
      </c>
      <c r="E2183" s="273">
        <v>1019.22</v>
      </c>
    </row>
    <row r="2184" spans="1:5" x14ac:dyDescent="0.2">
      <c r="A2184" s="271">
        <v>92845</v>
      </c>
      <c r="B2184" s="271" t="s">
        <v>290</v>
      </c>
      <c r="C2184" s="272" t="s">
        <v>10411</v>
      </c>
      <c r="D2184" s="271" t="s">
        <v>2014</v>
      </c>
      <c r="E2184" s="273">
        <v>1009.12</v>
      </c>
    </row>
    <row r="2185" spans="1:5" x14ac:dyDescent="0.2">
      <c r="A2185" s="271">
        <v>92226</v>
      </c>
      <c r="B2185" s="271" t="s">
        <v>290</v>
      </c>
      <c r="C2185" s="272" t="s">
        <v>10412</v>
      </c>
      <c r="D2185" s="271" t="s">
        <v>2014</v>
      </c>
      <c r="E2185" s="273">
        <v>592.9</v>
      </c>
    </row>
    <row r="2186" spans="1:5" x14ac:dyDescent="0.2">
      <c r="A2186" s="271">
        <v>92216</v>
      </c>
      <c r="B2186" s="271" t="s">
        <v>290</v>
      </c>
      <c r="C2186" s="272" t="s">
        <v>10413</v>
      </c>
      <c r="D2186" s="271" t="s">
        <v>2014</v>
      </c>
      <c r="E2186" s="273">
        <v>581.57000000000005</v>
      </c>
    </row>
    <row r="2187" spans="1:5" x14ac:dyDescent="0.2">
      <c r="A2187" s="271">
        <v>92829</v>
      </c>
      <c r="B2187" s="271" t="s">
        <v>290</v>
      </c>
      <c r="C2187" s="272" t="s">
        <v>10414</v>
      </c>
      <c r="D2187" s="271" t="s">
        <v>2014</v>
      </c>
      <c r="E2187" s="273">
        <v>853.5</v>
      </c>
    </row>
    <row r="2188" spans="1:5" x14ac:dyDescent="0.2">
      <c r="A2188" s="271">
        <v>92816</v>
      </c>
      <c r="B2188" s="271" t="s">
        <v>290</v>
      </c>
      <c r="C2188" s="272" t="s">
        <v>10415</v>
      </c>
      <c r="D2188" s="271" t="s">
        <v>2014</v>
      </c>
      <c r="E2188" s="273">
        <v>839.75</v>
      </c>
    </row>
    <row r="2189" spans="1:5" x14ac:dyDescent="0.2">
      <c r="A2189" s="271">
        <v>92831</v>
      </c>
      <c r="B2189" s="271" t="s">
        <v>290</v>
      </c>
      <c r="C2189" s="272" t="s">
        <v>10416</v>
      </c>
      <c r="D2189" s="271" t="s">
        <v>2014</v>
      </c>
      <c r="E2189" s="273">
        <v>1213.1400000000001</v>
      </c>
    </row>
    <row r="2190" spans="1:5" x14ac:dyDescent="0.2">
      <c r="A2190" s="271">
        <v>92818</v>
      </c>
      <c r="B2190" s="271" t="s">
        <v>290</v>
      </c>
      <c r="C2190" s="272" t="s">
        <v>10417</v>
      </c>
      <c r="D2190" s="271" t="s">
        <v>2014</v>
      </c>
      <c r="E2190" s="273">
        <v>1195.76</v>
      </c>
    </row>
    <row r="2191" spans="1:5" x14ac:dyDescent="0.2">
      <c r="A2191" s="271">
        <v>95566</v>
      </c>
      <c r="B2191" s="271" t="s">
        <v>290</v>
      </c>
      <c r="C2191" s="272" t="s">
        <v>10418</v>
      </c>
      <c r="D2191" s="271" t="s">
        <v>2014</v>
      </c>
      <c r="E2191" s="273">
        <v>141.80000000000001</v>
      </c>
    </row>
    <row r="2192" spans="1:5" x14ac:dyDescent="0.2">
      <c r="A2192" s="271">
        <v>95565</v>
      </c>
      <c r="B2192" s="271" t="s">
        <v>290</v>
      </c>
      <c r="C2192" s="272" t="s">
        <v>10419</v>
      </c>
      <c r="D2192" s="271" t="s">
        <v>2014</v>
      </c>
      <c r="E2192" s="273">
        <v>138.94999999999999</v>
      </c>
    </row>
    <row r="2193" spans="1:5" x14ac:dyDescent="0.2">
      <c r="A2193" s="271">
        <v>92219</v>
      </c>
      <c r="B2193" s="271" t="s">
        <v>290</v>
      </c>
      <c r="C2193" s="272" t="s">
        <v>10420</v>
      </c>
      <c r="D2193" s="271" t="s">
        <v>2014</v>
      </c>
      <c r="E2193" s="273">
        <v>168.19</v>
      </c>
    </row>
    <row r="2194" spans="1:5" x14ac:dyDescent="0.2">
      <c r="A2194" s="271">
        <v>92210</v>
      </c>
      <c r="B2194" s="271" t="s">
        <v>290</v>
      </c>
      <c r="C2194" s="272" t="s">
        <v>10421</v>
      </c>
      <c r="D2194" s="271" t="s">
        <v>2014</v>
      </c>
      <c r="E2194" s="273">
        <v>164.13</v>
      </c>
    </row>
    <row r="2195" spans="1:5" x14ac:dyDescent="0.2">
      <c r="A2195" s="271">
        <v>92220</v>
      </c>
      <c r="B2195" s="271" t="s">
        <v>290</v>
      </c>
      <c r="C2195" s="272" t="s">
        <v>10422</v>
      </c>
      <c r="D2195" s="271" t="s">
        <v>2014</v>
      </c>
      <c r="E2195" s="273">
        <v>205.04</v>
      </c>
    </row>
    <row r="2196" spans="1:5" x14ac:dyDescent="0.2">
      <c r="A2196" s="271">
        <v>92211</v>
      </c>
      <c r="B2196" s="271" t="s">
        <v>290</v>
      </c>
      <c r="C2196" s="272" t="s">
        <v>10423</v>
      </c>
      <c r="D2196" s="271" t="s">
        <v>2014</v>
      </c>
      <c r="E2196" s="273">
        <v>199.78</v>
      </c>
    </row>
    <row r="2197" spans="1:5" x14ac:dyDescent="0.2">
      <c r="A2197" s="271">
        <v>92221</v>
      </c>
      <c r="B2197" s="271" t="s">
        <v>290</v>
      </c>
      <c r="C2197" s="272" t="s">
        <v>10424</v>
      </c>
      <c r="D2197" s="271" t="s">
        <v>2014</v>
      </c>
      <c r="E2197" s="273">
        <v>310.16000000000003</v>
      </c>
    </row>
    <row r="2198" spans="1:5" x14ac:dyDescent="0.2">
      <c r="A2198" s="271">
        <v>92212</v>
      </c>
      <c r="B2198" s="271" t="s">
        <v>290</v>
      </c>
      <c r="C2198" s="272" t="s">
        <v>10425</v>
      </c>
      <c r="D2198" s="271" t="s">
        <v>2014</v>
      </c>
      <c r="E2198" s="273">
        <v>303.72000000000003</v>
      </c>
    </row>
    <row r="2199" spans="1:5" x14ac:dyDescent="0.2">
      <c r="A2199" s="271">
        <v>92222</v>
      </c>
      <c r="B2199" s="271" t="s">
        <v>290</v>
      </c>
      <c r="C2199" s="272" t="s">
        <v>10426</v>
      </c>
      <c r="D2199" s="271" t="s">
        <v>2014</v>
      </c>
      <c r="E2199" s="273">
        <v>410.85</v>
      </c>
    </row>
    <row r="2200" spans="1:5" x14ac:dyDescent="0.2">
      <c r="A2200" s="271">
        <v>92213</v>
      </c>
      <c r="B2200" s="271" t="s">
        <v>290</v>
      </c>
      <c r="C2200" s="272" t="s">
        <v>10427</v>
      </c>
      <c r="D2200" s="271" t="s">
        <v>2014</v>
      </c>
      <c r="E2200" s="273">
        <v>403.17</v>
      </c>
    </row>
    <row r="2201" spans="1:5" x14ac:dyDescent="0.2">
      <c r="A2201" s="271">
        <v>92223</v>
      </c>
      <c r="B2201" s="271" t="s">
        <v>290</v>
      </c>
      <c r="C2201" s="272" t="s">
        <v>10428</v>
      </c>
      <c r="D2201" s="271" t="s">
        <v>2014</v>
      </c>
      <c r="E2201" s="273">
        <v>496.75</v>
      </c>
    </row>
    <row r="2202" spans="1:5" x14ac:dyDescent="0.2">
      <c r="A2202" s="271">
        <v>92214</v>
      </c>
      <c r="B2202" s="271" t="s">
        <v>290</v>
      </c>
      <c r="C2202" s="272" t="s">
        <v>10429</v>
      </c>
      <c r="D2202" s="271" t="s">
        <v>2014</v>
      </c>
      <c r="E2202" s="273">
        <v>487.86</v>
      </c>
    </row>
    <row r="2203" spans="1:5" x14ac:dyDescent="0.2">
      <c r="A2203" s="271">
        <v>92224</v>
      </c>
      <c r="B2203" s="271" t="s">
        <v>290</v>
      </c>
      <c r="C2203" s="272" t="s">
        <v>10430</v>
      </c>
      <c r="D2203" s="271" t="s">
        <v>2014</v>
      </c>
      <c r="E2203" s="273">
        <v>570.13</v>
      </c>
    </row>
    <row r="2204" spans="1:5" x14ac:dyDescent="0.2">
      <c r="A2204" s="271">
        <v>92215</v>
      </c>
      <c r="B2204" s="271" t="s">
        <v>290</v>
      </c>
      <c r="C2204" s="272" t="s">
        <v>10431</v>
      </c>
      <c r="D2204" s="271" t="s">
        <v>2014</v>
      </c>
      <c r="E2204" s="273">
        <v>560</v>
      </c>
    </row>
    <row r="2205" spans="1:5" x14ac:dyDescent="0.2">
      <c r="A2205" s="271">
        <v>94342</v>
      </c>
      <c r="B2205" s="271" t="s">
        <v>290</v>
      </c>
      <c r="C2205" s="272" t="s">
        <v>10432</v>
      </c>
      <c r="D2205" s="271" t="s">
        <v>1980</v>
      </c>
      <c r="E2205" s="273">
        <v>93.05</v>
      </c>
    </row>
    <row r="2206" spans="1:5" x14ac:dyDescent="0.2">
      <c r="A2206" s="271">
        <v>94319</v>
      </c>
      <c r="B2206" s="271" t="s">
        <v>290</v>
      </c>
      <c r="C2206" s="272" t="s">
        <v>10433</v>
      </c>
      <c r="D2206" s="271" t="s">
        <v>1980</v>
      </c>
      <c r="E2206" s="273">
        <v>86.12</v>
      </c>
    </row>
    <row r="2207" spans="1:5" x14ac:dyDescent="0.2">
      <c r="A2207" s="271">
        <v>94304</v>
      </c>
      <c r="B2207" s="271" t="s">
        <v>290</v>
      </c>
      <c r="C2207" s="272" t="s">
        <v>10434</v>
      </c>
      <c r="D2207" s="271" t="s">
        <v>1980</v>
      </c>
      <c r="E2207" s="273">
        <v>80.37</v>
      </c>
    </row>
    <row r="2208" spans="1:5" x14ac:dyDescent="0.2">
      <c r="A2208" s="271">
        <v>94306</v>
      </c>
      <c r="B2208" s="271" t="s">
        <v>290</v>
      </c>
      <c r="C2208" s="272" t="s">
        <v>10435</v>
      </c>
      <c r="D2208" s="271" t="s">
        <v>1980</v>
      </c>
      <c r="E2208" s="273">
        <v>73.11</v>
      </c>
    </row>
    <row r="2209" spans="1:5" x14ac:dyDescent="0.2">
      <c r="A2209" s="271">
        <v>94327</v>
      </c>
      <c r="B2209" s="271" t="s">
        <v>290</v>
      </c>
      <c r="C2209" s="272" t="s">
        <v>10436</v>
      </c>
      <c r="D2209" s="271" t="s">
        <v>1980</v>
      </c>
      <c r="E2209" s="273">
        <v>87.3</v>
      </c>
    </row>
    <row r="2210" spans="1:5" x14ac:dyDescent="0.2">
      <c r="A2210" s="271">
        <v>94329</v>
      </c>
      <c r="B2210" s="271" t="s">
        <v>290</v>
      </c>
      <c r="C2210" s="272" t="s">
        <v>10437</v>
      </c>
      <c r="D2210" s="271" t="s">
        <v>1980</v>
      </c>
      <c r="E2210" s="273">
        <v>80.040000000000006</v>
      </c>
    </row>
    <row r="2211" spans="1:5" x14ac:dyDescent="0.2">
      <c r="A2211" s="271">
        <v>94333</v>
      </c>
      <c r="B2211" s="271" t="s">
        <v>290</v>
      </c>
      <c r="C2211" s="272" t="s">
        <v>10438</v>
      </c>
      <c r="D2211" s="271" t="s">
        <v>1980</v>
      </c>
      <c r="E2211" s="273">
        <v>76.790000000000006</v>
      </c>
    </row>
    <row r="2212" spans="1:5" x14ac:dyDescent="0.2">
      <c r="A2212" s="271">
        <v>94310</v>
      </c>
      <c r="B2212" s="271" t="s">
        <v>290</v>
      </c>
      <c r="C2212" s="272" t="s">
        <v>10439</v>
      </c>
      <c r="D2212" s="271" t="s">
        <v>1980</v>
      </c>
      <c r="E2212" s="273">
        <v>69.86</v>
      </c>
    </row>
    <row r="2213" spans="1:5" x14ac:dyDescent="0.2">
      <c r="A2213" s="271">
        <v>104739</v>
      </c>
      <c r="B2213" s="271" t="s">
        <v>290</v>
      </c>
      <c r="C2213" s="272" t="s">
        <v>10440</v>
      </c>
      <c r="D2213" s="271" t="s">
        <v>1980</v>
      </c>
      <c r="E2213" s="273">
        <v>91.88</v>
      </c>
    </row>
    <row r="2214" spans="1:5" x14ac:dyDescent="0.2">
      <c r="A2214" s="271">
        <v>104738</v>
      </c>
      <c r="B2214" s="271" t="s">
        <v>290</v>
      </c>
      <c r="C2214" s="272" t="s">
        <v>10441</v>
      </c>
      <c r="D2214" s="271" t="s">
        <v>1980</v>
      </c>
      <c r="E2214" s="273">
        <v>84.95</v>
      </c>
    </row>
    <row r="2215" spans="1:5" x14ac:dyDescent="0.2">
      <c r="A2215" s="271">
        <v>94316</v>
      </c>
      <c r="B2215" s="271" t="s">
        <v>290</v>
      </c>
      <c r="C2215" s="272" t="s">
        <v>10442</v>
      </c>
      <c r="D2215" s="271" t="s">
        <v>1980</v>
      </c>
      <c r="E2215" s="273">
        <v>74.97</v>
      </c>
    </row>
    <row r="2216" spans="1:5" x14ac:dyDescent="0.2">
      <c r="A2216" s="271">
        <v>94318</v>
      </c>
      <c r="B2216" s="271" t="s">
        <v>290</v>
      </c>
      <c r="C2216" s="272" t="s">
        <v>10443</v>
      </c>
      <c r="D2216" s="271" t="s">
        <v>1980</v>
      </c>
      <c r="E2216" s="273">
        <v>68.48</v>
      </c>
    </row>
    <row r="2217" spans="1:5" x14ac:dyDescent="0.2">
      <c r="A2217" s="271">
        <v>94339</v>
      </c>
      <c r="B2217" s="271" t="s">
        <v>290</v>
      </c>
      <c r="C2217" s="272" t="s">
        <v>10444</v>
      </c>
      <c r="D2217" s="271" t="s">
        <v>1980</v>
      </c>
      <c r="E2217" s="273">
        <v>81.900000000000006</v>
      </c>
    </row>
    <row r="2218" spans="1:5" x14ac:dyDescent="0.2">
      <c r="A2218" s="271">
        <v>94341</v>
      </c>
      <c r="B2218" s="271" t="s">
        <v>290</v>
      </c>
      <c r="C2218" s="272" t="s">
        <v>10445</v>
      </c>
      <c r="D2218" s="271" t="s">
        <v>1980</v>
      </c>
      <c r="E2218" s="273">
        <v>75.41</v>
      </c>
    </row>
    <row r="2219" spans="1:5" x14ac:dyDescent="0.2">
      <c r="A2219" s="271">
        <v>104742</v>
      </c>
      <c r="B2219" s="271" t="s">
        <v>290</v>
      </c>
      <c r="C2219" s="272" t="s">
        <v>10446</v>
      </c>
      <c r="D2219" s="271" t="s">
        <v>2012</v>
      </c>
      <c r="E2219" s="273">
        <v>8.67</v>
      </c>
    </row>
    <row r="2220" spans="1:5" x14ac:dyDescent="0.2">
      <c r="A2220" s="271">
        <v>93382</v>
      </c>
      <c r="B2220" s="271" t="s">
        <v>290</v>
      </c>
      <c r="C2220" s="272" t="s">
        <v>10447</v>
      </c>
      <c r="D2220" s="271" t="s">
        <v>1980</v>
      </c>
      <c r="E2220" s="273">
        <v>32.29</v>
      </c>
    </row>
    <row r="2221" spans="1:5" x14ac:dyDescent="0.2">
      <c r="A2221" s="271">
        <v>104737</v>
      </c>
      <c r="B2221" s="271" t="s">
        <v>290</v>
      </c>
      <c r="C2221" s="272" t="s">
        <v>10448</v>
      </c>
      <c r="D2221" s="271" t="s">
        <v>1980</v>
      </c>
      <c r="E2221" s="273">
        <v>26.27</v>
      </c>
    </row>
    <row r="2222" spans="1:5" x14ac:dyDescent="0.2">
      <c r="A2222" s="271">
        <v>93369</v>
      </c>
      <c r="B2222" s="271" t="s">
        <v>290</v>
      </c>
      <c r="C2222" s="272" t="s">
        <v>10449</v>
      </c>
      <c r="D2222" s="271" t="s">
        <v>1980</v>
      </c>
      <c r="E2222" s="273">
        <v>19.28</v>
      </c>
    </row>
    <row r="2223" spans="1:5" x14ac:dyDescent="0.2">
      <c r="A2223" s="271">
        <v>93373</v>
      </c>
      <c r="B2223" s="271" t="s">
        <v>290</v>
      </c>
      <c r="C2223" s="272" t="s">
        <v>10450</v>
      </c>
      <c r="D2223" s="271" t="s">
        <v>1980</v>
      </c>
      <c r="E2223" s="273">
        <v>16.03</v>
      </c>
    </row>
    <row r="2224" spans="1:5" x14ac:dyDescent="0.2">
      <c r="A2224" s="271">
        <v>93368</v>
      </c>
      <c r="B2224" s="271" t="s">
        <v>290</v>
      </c>
      <c r="C2224" s="272" t="s">
        <v>10451</v>
      </c>
      <c r="D2224" s="271" t="s">
        <v>1980</v>
      </c>
      <c r="E2224" s="273">
        <v>23.31</v>
      </c>
    </row>
    <row r="2225" spans="1:5" x14ac:dyDescent="0.2">
      <c r="A2225" s="271">
        <v>104729</v>
      </c>
      <c r="B2225" s="271" t="s">
        <v>290</v>
      </c>
      <c r="C2225" s="272" t="s">
        <v>10452</v>
      </c>
      <c r="D2225" s="271" t="s">
        <v>1980</v>
      </c>
      <c r="E2225" s="273">
        <v>18.07</v>
      </c>
    </row>
    <row r="2226" spans="1:5" x14ac:dyDescent="0.2">
      <c r="A2226" s="271">
        <v>93372</v>
      </c>
      <c r="B2226" s="271" t="s">
        <v>290</v>
      </c>
      <c r="C2226" s="272" t="s">
        <v>10453</v>
      </c>
      <c r="D2226" s="271" t="s">
        <v>1980</v>
      </c>
      <c r="E2226" s="273">
        <v>18.559999999999999</v>
      </c>
    </row>
    <row r="2227" spans="1:5" x14ac:dyDescent="0.2">
      <c r="A2227" s="271">
        <v>104731</v>
      </c>
      <c r="B2227" s="271" t="s">
        <v>290</v>
      </c>
      <c r="C2227" s="272" t="s">
        <v>10454</v>
      </c>
      <c r="D2227" s="271" t="s">
        <v>1980</v>
      </c>
      <c r="E2227" s="273">
        <v>13.35</v>
      </c>
    </row>
    <row r="2228" spans="1:5" x14ac:dyDescent="0.2">
      <c r="A2228" s="271">
        <v>93367</v>
      </c>
      <c r="B2228" s="271" t="s">
        <v>290</v>
      </c>
      <c r="C2228" s="272" t="s">
        <v>10455</v>
      </c>
      <c r="D2228" s="271" t="s">
        <v>1980</v>
      </c>
      <c r="E2228" s="273">
        <v>26.54</v>
      </c>
    </row>
    <row r="2229" spans="1:5" x14ac:dyDescent="0.2">
      <c r="A2229" s="271">
        <v>104728</v>
      </c>
      <c r="B2229" s="271" t="s">
        <v>290</v>
      </c>
      <c r="C2229" s="272" t="s">
        <v>10456</v>
      </c>
      <c r="D2229" s="271" t="s">
        <v>1980</v>
      </c>
      <c r="E2229" s="273">
        <v>21.24</v>
      </c>
    </row>
    <row r="2230" spans="1:5" x14ac:dyDescent="0.2">
      <c r="A2230" s="271">
        <v>104730</v>
      </c>
      <c r="B2230" s="271" t="s">
        <v>290</v>
      </c>
      <c r="C2230" s="272" t="s">
        <v>10457</v>
      </c>
      <c r="D2230" s="271" t="s">
        <v>1980</v>
      </c>
      <c r="E2230" s="273">
        <v>14.08</v>
      </c>
    </row>
    <row r="2231" spans="1:5" x14ac:dyDescent="0.2">
      <c r="A2231" s="271">
        <v>104732</v>
      </c>
      <c r="B2231" s="271" t="s">
        <v>290</v>
      </c>
      <c r="C2231" s="272" t="s">
        <v>10458</v>
      </c>
      <c r="D2231" s="271" t="s">
        <v>1980</v>
      </c>
      <c r="E2231" s="273">
        <v>10.83</v>
      </c>
    </row>
    <row r="2232" spans="1:5" x14ac:dyDescent="0.2">
      <c r="A2232" s="271">
        <v>104740</v>
      </c>
      <c r="B2232" s="271" t="s">
        <v>290</v>
      </c>
      <c r="C2232" s="272" t="s">
        <v>10459</v>
      </c>
      <c r="D2232" s="271" t="s">
        <v>1980</v>
      </c>
      <c r="E2232" s="273">
        <v>31.12</v>
      </c>
    </row>
    <row r="2233" spans="1:5" x14ac:dyDescent="0.2">
      <c r="A2233" s="271">
        <v>104741</v>
      </c>
      <c r="B2233" s="271" t="s">
        <v>290</v>
      </c>
      <c r="C2233" s="272" t="s">
        <v>10460</v>
      </c>
      <c r="D2233" s="271" t="s">
        <v>1980</v>
      </c>
      <c r="E2233" s="273">
        <v>25.1</v>
      </c>
    </row>
    <row r="2234" spans="1:5" x14ac:dyDescent="0.2">
      <c r="A2234" s="271">
        <v>93381</v>
      </c>
      <c r="B2234" s="271" t="s">
        <v>290</v>
      </c>
      <c r="C2234" s="272" t="s">
        <v>10461</v>
      </c>
      <c r="D2234" s="271" t="s">
        <v>1980</v>
      </c>
      <c r="E2234" s="273">
        <v>14.65</v>
      </c>
    </row>
    <row r="2235" spans="1:5" x14ac:dyDescent="0.2">
      <c r="A2235" s="271">
        <v>93379</v>
      </c>
      <c r="B2235" s="271" t="s">
        <v>290</v>
      </c>
      <c r="C2235" s="272" t="s">
        <v>10462</v>
      </c>
      <c r="D2235" s="271" t="s">
        <v>1980</v>
      </c>
      <c r="E2235" s="273">
        <v>21.14</v>
      </c>
    </row>
    <row r="2236" spans="1:5" x14ac:dyDescent="0.2">
      <c r="A2236" s="271">
        <v>93380</v>
      </c>
      <c r="B2236" s="271" t="s">
        <v>290</v>
      </c>
      <c r="C2236" s="272" t="s">
        <v>10463</v>
      </c>
      <c r="D2236" s="271" t="s">
        <v>1980</v>
      </c>
      <c r="E2236" s="273">
        <v>17.97</v>
      </c>
    </row>
    <row r="2237" spans="1:5" x14ac:dyDescent="0.2">
      <c r="A2237" s="271">
        <v>93378</v>
      </c>
      <c r="B2237" s="271" t="s">
        <v>290</v>
      </c>
      <c r="C2237" s="272" t="s">
        <v>10464</v>
      </c>
      <c r="D2237" s="271" t="s">
        <v>1980</v>
      </c>
      <c r="E2237" s="273">
        <v>27.42</v>
      </c>
    </row>
    <row r="2238" spans="1:5" x14ac:dyDescent="0.2">
      <c r="A2238" s="271">
        <v>104733</v>
      </c>
      <c r="B2238" s="271" t="s">
        <v>290</v>
      </c>
      <c r="C2238" s="272" t="s">
        <v>10465</v>
      </c>
      <c r="D2238" s="271" t="s">
        <v>1980</v>
      </c>
      <c r="E2238" s="273">
        <v>21.4</v>
      </c>
    </row>
    <row r="2239" spans="1:5" x14ac:dyDescent="0.2">
      <c r="A2239" s="271">
        <v>104735</v>
      </c>
      <c r="B2239" s="271" t="s">
        <v>290</v>
      </c>
      <c r="C2239" s="272" t="s">
        <v>10466</v>
      </c>
      <c r="D2239" s="271" t="s">
        <v>1980</v>
      </c>
      <c r="E2239" s="273">
        <v>12.58</v>
      </c>
    </row>
    <row r="2240" spans="1:5" x14ac:dyDescent="0.2">
      <c r="A2240" s="271">
        <v>104734</v>
      </c>
      <c r="B2240" s="271" t="s">
        <v>290</v>
      </c>
      <c r="C2240" s="272" t="s">
        <v>10467</v>
      </c>
      <c r="D2240" s="271" t="s">
        <v>1980</v>
      </c>
      <c r="E2240" s="273">
        <v>15.49</v>
      </c>
    </row>
    <row r="2241" spans="1:5" x14ac:dyDescent="0.2">
      <c r="A2241" s="271">
        <v>104736</v>
      </c>
      <c r="B2241" s="271" t="s">
        <v>290</v>
      </c>
      <c r="C2241" s="272" t="s">
        <v>10468</v>
      </c>
      <c r="D2241" s="271" t="s">
        <v>1980</v>
      </c>
      <c r="E2241" s="273">
        <v>9.4</v>
      </c>
    </row>
    <row r="2242" spans="1:5" x14ac:dyDescent="0.2">
      <c r="A2242" s="271">
        <v>105732</v>
      </c>
      <c r="B2242" s="271" t="s">
        <v>290</v>
      </c>
      <c r="C2242" s="272" t="s">
        <v>10469</v>
      </c>
      <c r="D2242" s="271" t="s">
        <v>1980</v>
      </c>
      <c r="E2242" s="273">
        <v>296.01</v>
      </c>
    </row>
    <row r="2243" spans="1:5" x14ac:dyDescent="0.2">
      <c r="A2243" s="271">
        <v>96397</v>
      </c>
      <c r="B2243" s="271" t="s">
        <v>290</v>
      </c>
      <c r="C2243" s="272" t="s">
        <v>10470</v>
      </c>
      <c r="D2243" s="271" t="s">
        <v>1980</v>
      </c>
      <c r="E2243" s="273">
        <v>291.18</v>
      </c>
    </row>
    <row r="2244" spans="1:5" x14ac:dyDescent="0.2">
      <c r="A2244" s="271">
        <v>105735</v>
      </c>
      <c r="B2244" s="271" t="s">
        <v>290</v>
      </c>
      <c r="C2244" s="272" t="s">
        <v>10471</v>
      </c>
      <c r="D2244" s="271" t="s">
        <v>1980</v>
      </c>
      <c r="E2244" s="273">
        <v>288.77</v>
      </c>
    </row>
    <row r="2245" spans="1:5" x14ac:dyDescent="0.2">
      <c r="A2245" s="271">
        <v>105727</v>
      </c>
      <c r="B2245" s="271" t="s">
        <v>290</v>
      </c>
      <c r="C2245" s="272" t="s">
        <v>10472</v>
      </c>
      <c r="D2245" s="271" t="s">
        <v>1980</v>
      </c>
      <c r="E2245" s="273">
        <v>240.98</v>
      </c>
    </row>
    <row r="2246" spans="1:5" x14ac:dyDescent="0.2">
      <c r="A2246" s="271">
        <v>96396</v>
      </c>
      <c r="B2246" s="271" t="s">
        <v>290</v>
      </c>
      <c r="C2246" s="272" t="s">
        <v>10473</v>
      </c>
      <c r="D2246" s="271" t="s">
        <v>1980</v>
      </c>
      <c r="E2246" s="273">
        <v>237.25</v>
      </c>
    </row>
    <row r="2247" spans="1:5" x14ac:dyDescent="0.2">
      <c r="A2247" s="271">
        <v>105730</v>
      </c>
      <c r="B2247" s="271" t="s">
        <v>290</v>
      </c>
      <c r="C2247" s="272" t="s">
        <v>10474</v>
      </c>
      <c r="D2247" s="271" t="s">
        <v>1980</v>
      </c>
      <c r="E2247" s="273">
        <v>235.37</v>
      </c>
    </row>
    <row r="2248" spans="1:5" x14ac:dyDescent="0.2">
      <c r="A2248" s="271">
        <v>105737</v>
      </c>
      <c r="B2248" s="271" t="s">
        <v>290</v>
      </c>
      <c r="C2248" s="272" t="s">
        <v>10475</v>
      </c>
      <c r="D2248" s="271" t="s">
        <v>1980</v>
      </c>
      <c r="E2248" s="273">
        <v>367.25</v>
      </c>
    </row>
    <row r="2249" spans="1:5" x14ac:dyDescent="0.2">
      <c r="A2249" s="271">
        <v>96398</v>
      </c>
      <c r="B2249" s="271" t="s">
        <v>290</v>
      </c>
      <c r="C2249" s="272" t="s">
        <v>10476</v>
      </c>
      <c r="D2249" s="271" t="s">
        <v>1980</v>
      </c>
      <c r="E2249" s="273">
        <v>363.62</v>
      </c>
    </row>
    <row r="2250" spans="1:5" x14ac:dyDescent="0.2">
      <c r="A2250" s="271">
        <v>105740</v>
      </c>
      <c r="B2250" s="271" t="s">
        <v>290</v>
      </c>
      <c r="C2250" s="272" t="s">
        <v>10477</v>
      </c>
      <c r="D2250" s="271" t="s">
        <v>1980</v>
      </c>
      <c r="E2250" s="273">
        <v>361.69</v>
      </c>
    </row>
    <row r="2251" spans="1:5" x14ac:dyDescent="0.2">
      <c r="A2251" s="271">
        <v>105749</v>
      </c>
      <c r="B2251" s="271" t="s">
        <v>290</v>
      </c>
      <c r="C2251" s="272" t="s">
        <v>10478</v>
      </c>
      <c r="D2251" s="271" t="s">
        <v>1980</v>
      </c>
      <c r="E2251" s="273">
        <v>217.18</v>
      </c>
    </row>
    <row r="2252" spans="1:5" x14ac:dyDescent="0.2">
      <c r="A2252" s="271">
        <v>96400</v>
      </c>
      <c r="B2252" s="271" t="s">
        <v>290</v>
      </c>
      <c r="C2252" s="272" t="s">
        <v>10479</v>
      </c>
      <c r="D2252" s="271" t="s">
        <v>1980</v>
      </c>
      <c r="E2252" s="273">
        <v>215.2</v>
      </c>
    </row>
    <row r="2253" spans="1:5" x14ac:dyDescent="0.2">
      <c r="A2253" s="271">
        <v>105752</v>
      </c>
      <c r="B2253" s="271" t="s">
        <v>290</v>
      </c>
      <c r="C2253" s="272" t="s">
        <v>10480</v>
      </c>
      <c r="D2253" s="271" t="s">
        <v>1980</v>
      </c>
      <c r="E2253" s="273">
        <v>213.43</v>
      </c>
    </row>
    <row r="2254" spans="1:5" x14ac:dyDescent="0.2">
      <c r="A2254" s="271">
        <v>105754</v>
      </c>
      <c r="B2254" s="271" t="s">
        <v>290</v>
      </c>
      <c r="C2254" s="272" t="s">
        <v>10481</v>
      </c>
      <c r="D2254" s="271" t="s">
        <v>1980</v>
      </c>
      <c r="E2254" s="273">
        <v>211.74</v>
      </c>
    </row>
    <row r="2255" spans="1:5" x14ac:dyDescent="0.2">
      <c r="A2255" s="271">
        <v>105742</v>
      </c>
      <c r="B2255" s="271" t="s">
        <v>290</v>
      </c>
      <c r="C2255" s="272" t="s">
        <v>10482</v>
      </c>
      <c r="D2255" s="271" t="s">
        <v>1980</v>
      </c>
      <c r="E2255" s="273">
        <v>166.16</v>
      </c>
    </row>
    <row r="2256" spans="1:5" x14ac:dyDescent="0.2">
      <c r="A2256" s="271">
        <v>96399</v>
      </c>
      <c r="B2256" s="271" t="s">
        <v>290</v>
      </c>
      <c r="C2256" s="272" t="s">
        <v>10483</v>
      </c>
      <c r="D2256" s="271" t="s">
        <v>1980</v>
      </c>
      <c r="E2256" s="273">
        <v>164.39</v>
      </c>
    </row>
    <row r="2257" spans="1:5" x14ac:dyDescent="0.2">
      <c r="A2257" s="271">
        <v>105745</v>
      </c>
      <c r="B2257" s="271" t="s">
        <v>290</v>
      </c>
      <c r="C2257" s="272" t="s">
        <v>10484</v>
      </c>
      <c r="D2257" s="271" t="s">
        <v>1980</v>
      </c>
      <c r="E2257" s="273">
        <v>162.61000000000001</v>
      </c>
    </row>
    <row r="2258" spans="1:5" x14ac:dyDescent="0.2">
      <c r="A2258" s="271">
        <v>105747</v>
      </c>
      <c r="B2258" s="271" t="s">
        <v>290</v>
      </c>
      <c r="C2258" s="272" t="s">
        <v>10485</v>
      </c>
      <c r="D2258" s="271" t="s">
        <v>1980</v>
      </c>
      <c r="E2258" s="273">
        <v>160.84</v>
      </c>
    </row>
    <row r="2259" spans="1:5" x14ac:dyDescent="0.2">
      <c r="A2259" s="271">
        <v>105657</v>
      </c>
      <c r="B2259" s="271" t="s">
        <v>290</v>
      </c>
      <c r="C2259" s="272" t="s">
        <v>10486</v>
      </c>
      <c r="D2259" s="271" t="s">
        <v>1980</v>
      </c>
      <c r="E2259" s="273">
        <v>205.73</v>
      </c>
    </row>
    <row r="2260" spans="1:5" x14ac:dyDescent="0.2">
      <c r="A2260" s="271">
        <v>100566</v>
      </c>
      <c r="B2260" s="271" t="s">
        <v>290</v>
      </c>
      <c r="C2260" s="272" t="s">
        <v>10487</v>
      </c>
      <c r="D2260" s="271" t="s">
        <v>1980</v>
      </c>
      <c r="E2260" s="273">
        <v>197.87</v>
      </c>
    </row>
    <row r="2261" spans="1:5" x14ac:dyDescent="0.2">
      <c r="A2261" s="271">
        <v>105666</v>
      </c>
      <c r="B2261" s="271" t="s">
        <v>290</v>
      </c>
      <c r="C2261" s="272" t="s">
        <v>10488</v>
      </c>
      <c r="D2261" s="271" t="s">
        <v>1980</v>
      </c>
      <c r="E2261" s="273">
        <v>193.93</v>
      </c>
    </row>
    <row r="2262" spans="1:5" x14ac:dyDescent="0.2">
      <c r="A2262" s="271">
        <v>105639</v>
      </c>
      <c r="B2262" s="271" t="s">
        <v>290</v>
      </c>
      <c r="C2262" s="272" t="s">
        <v>10489</v>
      </c>
      <c r="D2262" s="271" t="s">
        <v>1980</v>
      </c>
      <c r="E2262" s="273">
        <v>0</v>
      </c>
    </row>
    <row r="2263" spans="1:5" x14ac:dyDescent="0.2">
      <c r="A2263" s="271">
        <v>105645</v>
      </c>
      <c r="B2263" s="271" t="s">
        <v>290</v>
      </c>
      <c r="C2263" s="272" t="s">
        <v>10490</v>
      </c>
      <c r="D2263" s="271" t="s">
        <v>1980</v>
      </c>
      <c r="E2263" s="273">
        <v>0</v>
      </c>
    </row>
    <row r="2264" spans="1:5" x14ac:dyDescent="0.2">
      <c r="A2264" s="271">
        <v>105651</v>
      </c>
      <c r="B2264" s="271" t="s">
        <v>290</v>
      </c>
      <c r="C2264" s="272" t="s">
        <v>10491</v>
      </c>
      <c r="D2264" s="271" t="s">
        <v>1980</v>
      </c>
      <c r="E2264" s="273">
        <v>0</v>
      </c>
    </row>
    <row r="2265" spans="1:5" x14ac:dyDescent="0.2">
      <c r="A2265" s="271">
        <v>105658</v>
      </c>
      <c r="B2265" s="271" t="s">
        <v>290</v>
      </c>
      <c r="C2265" s="272" t="s">
        <v>10492</v>
      </c>
      <c r="D2265" s="271" t="s">
        <v>1980</v>
      </c>
      <c r="E2265" s="273">
        <v>231.33</v>
      </c>
    </row>
    <row r="2266" spans="1:5" x14ac:dyDescent="0.2">
      <c r="A2266" s="271">
        <v>100567</v>
      </c>
      <c r="B2266" s="271" t="s">
        <v>290</v>
      </c>
      <c r="C2266" s="272" t="s">
        <v>10493</v>
      </c>
      <c r="D2266" s="271" t="s">
        <v>1980</v>
      </c>
      <c r="E2266" s="273">
        <v>223.47</v>
      </c>
    </row>
    <row r="2267" spans="1:5" x14ac:dyDescent="0.2">
      <c r="A2267" s="271">
        <v>105667</v>
      </c>
      <c r="B2267" s="271" t="s">
        <v>290</v>
      </c>
      <c r="C2267" s="272" t="s">
        <v>10494</v>
      </c>
      <c r="D2267" s="271" t="s">
        <v>1980</v>
      </c>
      <c r="E2267" s="273">
        <v>219.53</v>
      </c>
    </row>
    <row r="2268" spans="1:5" x14ac:dyDescent="0.2">
      <c r="A2268" s="271">
        <v>105640</v>
      </c>
      <c r="B2268" s="271" t="s">
        <v>290</v>
      </c>
      <c r="C2268" s="272" t="s">
        <v>10495</v>
      </c>
      <c r="D2268" s="271" t="s">
        <v>1980</v>
      </c>
      <c r="E2268" s="273">
        <v>0</v>
      </c>
    </row>
    <row r="2269" spans="1:5" x14ac:dyDescent="0.2">
      <c r="A2269" s="271">
        <v>105646</v>
      </c>
      <c r="B2269" s="271" t="s">
        <v>290</v>
      </c>
      <c r="C2269" s="272" t="s">
        <v>10496</v>
      </c>
      <c r="D2269" s="271" t="s">
        <v>1980</v>
      </c>
      <c r="E2269" s="273">
        <v>0</v>
      </c>
    </row>
    <row r="2270" spans="1:5" x14ac:dyDescent="0.2">
      <c r="A2270" s="271">
        <v>105652</v>
      </c>
      <c r="B2270" s="271" t="s">
        <v>290</v>
      </c>
      <c r="C2270" s="272" t="s">
        <v>10497</v>
      </c>
      <c r="D2270" s="271" t="s">
        <v>1980</v>
      </c>
      <c r="E2270" s="273">
        <v>0</v>
      </c>
    </row>
    <row r="2271" spans="1:5" x14ac:dyDescent="0.2">
      <c r="A2271" s="271">
        <v>105659</v>
      </c>
      <c r="B2271" s="271" t="s">
        <v>290</v>
      </c>
      <c r="C2271" s="272" t="s">
        <v>10498</v>
      </c>
      <c r="D2271" s="271" t="s">
        <v>1980</v>
      </c>
      <c r="E2271" s="273">
        <v>256.56</v>
      </c>
    </row>
    <row r="2272" spans="1:5" x14ac:dyDescent="0.2">
      <c r="A2272" s="271">
        <v>100568</v>
      </c>
      <c r="B2272" s="271" t="s">
        <v>290</v>
      </c>
      <c r="C2272" s="272" t="s">
        <v>10499</v>
      </c>
      <c r="D2272" s="271" t="s">
        <v>1980</v>
      </c>
      <c r="E2272" s="273">
        <v>248.7</v>
      </c>
    </row>
    <row r="2273" spans="1:5" x14ac:dyDescent="0.2">
      <c r="A2273" s="271">
        <v>105668</v>
      </c>
      <c r="B2273" s="271" t="s">
        <v>290</v>
      </c>
      <c r="C2273" s="272" t="s">
        <v>10500</v>
      </c>
      <c r="D2273" s="271" t="s">
        <v>1980</v>
      </c>
      <c r="E2273" s="273">
        <v>244.76</v>
      </c>
    </row>
    <row r="2274" spans="1:5" x14ac:dyDescent="0.2">
      <c r="A2274" s="271">
        <v>105641</v>
      </c>
      <c r="B2274" s="271" t="s">
        <v>290</v>
      </c>
      <c r="C2274" s="272" t="s">
        <v>10501</v>
      </c>
      <c r="D2274" s="271" t="s">
        <v>1980</v>
      </c>
      <c r="E2274" s="273">
        <v>0</v>
      </c>
    </row>
    <row r="2275" spans="1:5" x14ac:dyDescent="0.2">
      <c r="A2275" s="271">
        <v>105647</v>
      </c>
      <c r="B2275" s="271" t="s">
        <v>290</v>
      </c>
      <c r="C2275" s="272" t="s">
        <v>10502</v>
      </c>
      <c r="D2275" s="271" t="s">
        <v>1980</v>
      </c>
      <c r="E2275" s="273">
        <v>0</v>
      </c>
    </row>
    <row r="2276" spans="1:5" x14ac:dyDescent="0.2">
      <c r="A2276" s="271">
        <v>105653</v>
      </c>
      <c r="B2276" s="271" t="s">
        <v>290</v>
      </c>
      <c r="C2276" s="272" t="s">
        <v>10503</v>
      </c>
      <c r="D2276" s="271" t="s">
        <v>1980</v>
      </c>
      <c r="E2276" s="273">
        <v>0</v>
      </c>
    </row>
    <row r="2277" spans="1:5" x14ac:dyDescent="0.2">
      <c r="A2277" s="271">
        <v>105710</v>
      </c>
      <c r="B2277" s="271" t="s">
        <v>290</v>
      </c>
      <c r="C2277" s="272" t="s">
        <v>10504</v>
      </c>
      <c r="D2277" s="271" t="s">
        <v>1980</v>
      </c>
      <c r="E2277" s="273">
        <v>150.94999999999999</v>
      </c>
    </row>
    <row r="2278" spans="1:5" x14ac:dyDescent="0.2">
      <c r="A2278" s="271">
        <v>100564</v>
      </c>
      <c r="B2278" s="271" t="s">
        <v>290</v>
      </c>
      <c r="C2278" s="272" t="s">
        <v>10505</v>
      </c>
      <c r="D2278" s="271" t="s">
        <v>1980</v>
      </c>
      <c r="E2278" s="273">
        <v>143.09</v>
      </c>
    </row>
    <row r="2279" spans="1:5" x14ac:dyDescent="0.2">
      <c r="A2279" s="271">
        <v>105711</v>
      </c>
      <c r="B2279" s="271" t="s">
        <v>290</v>
      </c>
      <c r="C2279" s="272" t="s">
        <v>10506</v>
      </c>
      <c r="D2279" s="271" t="s">
        <v>1980</v>
      </c>
      <c r="E2279" s="273">
        <v>139.15</v>
      </c>
    </row>
    <row r="2280" spans="1:5" x14ac:dyDescent="0.2">
      <c r="A2280" s="271">
        <v>105705</v>
      </c>
      <c r="B2280" s="271" t="s">
        <v>290</v>
      </c>
      <c r="C2280" s="272" t="s">
        <v>10507</v>
      </c>
      <c r="D2280" s="271" t="s">
        <v>1980</v>
      </c>
      <c r="E2280" s="273">
        <v>0</v>
      </c>
    </row>
    <row r="2281" spans="1:5" x14ac:dyDescent="0.2">
      <c r="A2281" s="271">
        <v>105706</v>
      </c>
      <c r="B2281" s="271" t="s">
        <v>290</v>
      </c>
      <c r="C2281" s="272" t="s">
        <v>10508</v>
      </c>
      <c r="D2281" s="271" t="s">
        <v>1980</v>
      </c>
      <c r="E2281" s="273">
        <v>0</v>
      </c>
    </row>
    <row r="2282" spans="1:5" x14ac:dyDescent="0.2">
      <c r="A2282" s="271">
        <v>105708</v>
      </c>
      <c r="B2282" s="271" t="s">
        <v>290</v>
      </c>
      <c r="C2282" s="272" t="s">
        <v>10509</v>
      </c>
      <c r="D2282" s="271" t="s">
        <v>1980</v>
      </c>
      <c r="E2282" s="273">
        <v>0</v>
      </c>
    </row>
    <row r="2283" spans="1:5" x14ac:dyDescent="0.2">
      <c r="A2283" s="271">
        <v>105690</v>
      </c>
      <c r="B2283" s="271" t="s">
        <v>290</v>
      </c>
      <c r="C2283" s="272" t="s">
        <v>10510</v>
      </c>
      <c r="D2283" s="271" t="s">
        <v>1980</v>
      </c>
      <c r="E2283" s="273">
        <v>187.08</v>
      </c>
    </row>
    <row r="2284" spans="1:5" x14ac:dyDescent="0.2">
      <c r="A2284" s="271">
        <v>100569</v>
      </c>
      <c r="B2284" s="271" t="s">
        <v>290</v>
      </c>
      <c r="C2284" s="272" t="s">
        <v>10511</v>
      </c>
      <c r="D2284" s="271" t="s">
        <v>1980</v>
      </c>
      <c r="E2284" s="273">
        <v>179.22</v>
      </c>
    </row>
    <row r="2285" spans="1:5" x14ac:dyDescent="0.2">
      <c r="A2285" s="271">
        <v>105699</v>
      </c>
      <c r="B2285" s="271" t="s">
        <v>290</v>
      </c>
      <c r="C2285" s="272" t="s">
        <v>10512</v>
      </c>
      <c r="D2285" s="271" t="s">
        <v>1980</v>
      </c>
      <c r="E2285" s="273">
        <v>175.28</v>
      </c>
    </row>
    <row r="2286" spans="1:5" x14ac:dyDescent="0.2">
      <c r="A2286" s="271">
        <v>105672</v>
      </c>
      <c r="B2286" s="271" t="s">
        <v>290</v>
      </c>
      <c r="C2286" s="272" t="s">
        <v>10513</v>
      </c>
      <c r="D2286" s="271" t="s">
        <v>1980</v>
      </c>
      <c r="E2286" s="273">
        <v>0</v>
      </c>
    </row>
    <row r="2287" spans="1:5" x14ac:dyDescent="0.2">
      <c r="A2287" s="271">
        <v>105678</v>
      </c>
      <c r="B2287" s="271" t="s">
        <v>290</v>
      </c>
      <c r="C2287" s="272" t="s">
        <v>10514</v>
      </c>
      <c r="D2287" s="271" t="s">
        <v>1980</v>
      </c>
      <c r="E2287" s="273">
        <v>0</v>
      </c>
    </row>
    <row r="2288" spans="1:5" x14ac:dyDescent="0.2">
      <c r="A2288" s="271">
        <v>105684</v>
      </c>
      <c r="B2288" s="271" t="s">
        <v>290</v>
      </c>
      <c r="C2288" s="272" t="s">
        <v>10515</v>
      </c>
      <c r="D2288" s="271" t="s">
        <v>1980</v>
      </c>
      <c r="E2288" s="273">
        <v>0</v>
      </c>
    </row>
    <row r="2289" spans="1:5" x14ac:dyDescent="0.2">
      <c r="A2289" s="271">
        <v>105691</v>
      </c>
      <c r="B2289" s="271" t="s">
        <v>290</v>
      </c>
      <c r="C2289" s="272" t="s">
        <v>10516</v>
      </c>
      <c r="D2289" s="271" t="s">
        <v>1980</v>
      </c>
      <c r="E2289" s="273">
        <v>213.07</v>
      </c>
    </row>
    <row r="2290" spans="1:5" x14ac:dyDescent="0.2">
      <c r="A2290" s="271">
        <v>100570</v>
      </c>
      <c r="B2290" s="271" t="s">
        <v>290</v>
      </c>
      <c r="C2290" s="272" t="s">
        <v>10517</v>
      </c>
      <c r="D2290" s="271" t="s">
        <v>1980</v>
      </c>
      <c r="E2290" s="273">
        <v>205.21</v>
      </c>
    </row>
    <row r="2291" spans="1:5" x14ac:dyDescent="0.2">
      <c r="A2291" s="271">
        <v>105700</v>
      </c>
      <c r="B2291" s="271" t="s">
        <v>290</v>
      </c>
      <c r="C2291" s="272" t="s">
        <v>10518</v>
      </c>
      <c r="D2291" s="271" t="s">
        <v>1980</v>
      </c>
      <c r="E2291" s="273">
        <v>201.27</v>
      </c>
    </row>
    <row r="2292" spans="1:5" x14ac:dyDescent="0.2">
      <c r="A2292" s="271">
        <v>105673</v>
      </c>
      <c r="B2292" s="271" t="s">
        <v>290</v>
      </c>
      <c r="C2292" s="272" t="s">
        <v>10519</v>
      </c>
      <c r="D2292" s="271" t="s">
        <v>1980</v>
      </c>
      <c r="E2292" s="273">
        <v>0</v>
      </c>
    </row>
    <row r="2293" spans="1:5" x14ac:dyDescent="0.2">
      <c r="A2293" s="271">
        <v>105679</v>
      </c>
      <c r="B2293" s="271" t="s">
        <v>290</v>
      </c>
      <c r="C2293" s="272" t="s">
        <v>10520</v>
      </c>
      <c r="D2293" s="271" t="s">
        <v>1980</v>
      </c>
      <c r="E2293" s="273">
        <v>0</v>
      </c>
    </row>
    <row r="2294" spans="1:5" x14ac:dyDescent="0.2">
      <c r="A2294" s="271">
        <v>105685</v>
      </c>
      <c r="B2294" s="271" t="s">
        <v>290</v>
      </c>
      <c r="C2294" s="272" t="s">
        <v>10521</v>
      </c>
      <c r="D2294" s="271" t="s">
        <v>1980</v>
      </c>
      <c r="E2294" s="273">
        <v>0</v>
      </c>
    </row>
    <row r="2295" spans="1:5" x14ac:dyDescent="0.2">
      <c r="A2295" s="271">
        <v>105692</v>
      </c>
      <c r="B2295" s="271" t="s">
        <v>290</v>
      </c>
      <c r="C2295" s="272" t="s">
        <v>10522</v>
      </c>
      <c r="D2295" s="271" t="s">
        <v>1980</v>
      </c>
      <c r="E2295" s="273">
        <v>238.69</v>
      </c>
    </row>
    <row r="2296" spans="1:5" x14ac:dyDescent="0.2">
      <c r="A2296" s="271">
        <v>100571</v>
      </c>
      <c r="B2296" s="271" t="s">
        <v>290</v>
      </c>
      <c r="C2296" s="272" t="s">
        <v>10523</v>
      </c>
      <c r="D2296" s="271" t="s">
        <v>1980</v>
      </c>
      <c r="E2296" s="273">
        <v>230.83</v>
      </c>
    </row>
    <row r="2297" spans="1:5" x14ac:dyDescent="0.2">
      <c r="A2297" s="271">
        <v>105701</v>
      </c>
      <c r="B2297" s="271" t="s">
        <v>290</v>
      </c>
      <c r="C2297" s="272" t="s">
        <v>10524</v>
      </c>
      <c r="D2297" s="271" t="s">
        <v>1980</v>
      </c>
      <c r="E2297" s="273">
        <v>226.89</v>
      </c>
    </row>
    <row r="2298" spans="1:5" x14ac:dyDescent="0.2">
      <c r="A2298" s="271">
        <v>105674</v>
      </c>
      <c r="B2298" s="271" t="s">
        <v>290</v>
      </c>
      <c r="C2298" s="272" t="s">
        <v>10525</v>
      </c>
      <c r="D2298" s="271" t="s">
        <v>1980</v>
      </c>
      <c r="E2298" s="273">
        <v>0</v>
      </c>
    </row>
    <row r="2299" spans="1:5" x14ac:dyDescent="0.2">
      <c r="A2299" s="271">
        <v>105680</v>
      </c>
      <c r="B2299" s="271" t="s">
        <v>290</v>
      </c>
      <c r="C2299" s="272" t="s">
        <v>10526</v>
      </c>
      <c r="D2299" s="271" t="s">
        <v>1980</v>
      </c>
      <c r="E2299" s="273">
        <v>0</v>
      </c>
    </row>
    <row r="2300" spans="1:5" x14ac:dyDescent="0.2">
      <c r="A2300" s="271">
        <v>105686</v>
      </c>
      <c r="B2300" s="271" t="s">
        <v>290</v>
      </c>
      <c r="C2300" s="272" t="s">
        <v>10527</v>
      </c>
      <c r="D2300" s="271" t="s">
        <v>1980</v>
      </c>
      <c r="E2300" s="273">
        <v>0</v>
      </c>
    </row>
    <row r="2301" spans="1:5" x14ac:dyDescent="0.2">
      <c r="A2301" s="271">
        <v>105718</v>
      </c>
      <c r="B2301" s="271" t="s">
        <v>290</v>
      </c>
      <c r="C2301" s="272" t="s">
        <v>10528</v>
      </c>
      <c r="D2301" s="271" t="s">
        <v>1980</v>
      </c>
      <c r="E2301" s="273">
        <v>131.53</v>
      </c>
    </row>
    <row r="2302" spans="1:5" x14ac:dyDescent="0.2">
      <c r="A2302" s="271">
        <v>100565</v>
      </c>
      <c r="B2302" s="271" t="s">
        <v>290</v>
      </c>
      <c r="C2302" s="272" t="s">
        <v>10529</v>
      </c>
      <c r="D2302" s="271" t="s">
        <v>1980</v>
      </c>
      <c r="E2302" s="273">
        <v>123.67</v>
      </c>
    </row>
    <row r="2303" spans="1:5" x14ac:dyDescent="0.2">
      <c r="A2303" s="271">
        <v>105581</v>
      </c>
      <c r="B2303" s="271" t="s">
        <v>290</v>
      </c>
      <c r="C2303" s="272" t="s">
        <v>10530</v>
      </c>
      <c r="D2303" s="271" t="s">
        <v>1980</v>
      </c>
      <c r="E2303" s="273">
        <v>119.73</v>
      </c>
    </row>
    <row r="2304" spans="1:5" x14ac:dyDescent="0.2">
      <c r="A2304" s="271">
        <v>105713</v>
      </c>
      <c r="B2304" s="271" t="s">
        <v>290</v>
      </c>
      <c r="C2304" s="272" t="s">
        <v>10531</v>
      </c>
      <c r="D2304" s="271" t="s">
        <v>1980</v>
      </c>
      <c r="E2304" s="273">
        <v>0</v>
      </c>
    </row>
    <row r="2305" spans="1:5" x14ac:dyDescent="0.2">
      <c r="A2305" s="271">
        <v>105714</v>
      </c>
      <c r="B2305" s="271" t="s">
        <v>290</v>
      </c>
      <c r="C2305" s="272" t="s">
        <v>10532</v>
      </c>
      <c r="D2305" s="271" t="s">
        <v>1980</v>
      </c>
      <c r="E2305" s="273">
        <v>0</v>
      </c>
    </row>
    <row r="2306" spans="1:5" x14ac:dyDescent="0.2">
      <c r="A2306" s="271">
        <v>105716</v>
      </c>
      <c r="B2306" s="271" t="s">
        <v>290</v>
      </c>
      <c r="C2306" s="272" t="s">
        <v>10533</v>
      </c>
      <c r="D2306" s="271" t="s">
        <v>1980</v>
      </c>
      <c r="E2306" s="273">
        <v>0</v>
      </c>
    </row>
    <row r="2307" spans="1:5" x14ac:dyDescent="0.2">
      <c r="A2307" s="271">
        <v>105624</v>
      </c>
      <c r="B2307" s="271" t="s">
        <v>290</v>
      </c>
      <c r="C2307" s="272" t="s">
        <v>10534</v>
      </c>
      <c r="D2307" s="271" t="s">
        <v>1980</v>
      </c>
      <c r="E2307" s="273">
        <v>108.51</v>
      </c>
    </row>
    <row r="2308" spans="1:5" x14ac:dyDescent="0.2">
      <c r="A2308" s="271">
        <v>96391</v>
      </c>
      <c r="B2308" s="271" t="s">
        <v>290</v>
      </c>
      <c r="C2308" s="272" t="s">
        <v>10535</v>
      </c>
      <c r="D2308" s="271" t="s">
        <v>1980</v>
      </c>
      <c r="E2308" s="273">
        <v>102.19</v>
      </c>
    </row>
    <row r="2309" spans="1:5" x14ac:dyDescent="0.2">
      <c r="A2309" s="271">
        <v>105632</v>
      </c>
      <c r="B2309" s="271" t="s">
        <v>290</v>
      </c>
      <c r="C2309" s="272" t="s">
        <v>10536</v>
      </c>
      <c r="D2309" s="271" t="s">
        <v>1980</v>
      </c>
      <c r="E2309" s="273">
        <v>101.21</v>
      </c>
    </row>
    <row r="2310" spans="1:5" x14ac:dyDescent="0.2">
      <c r="A2310" s="271">
        <v>105601</v>
      </c>
      <c r="B2310" s="271" t="s">
        <v>290</v>
      </c>
      <c r="C2310" s="272" t="s">
        <v>10537</v>
      </c>
      <c r="D2310" s="271" t="s">
        <v>1980</v>
      </c>
      <c r="E2310" s="273">
        <v>0</v>
      </c>
    </row>
    <row r="2311" spans="1:5" x14ac:dyDescent="0.2">
      <c r="A2311" s="271">
        <v>105609</v>
      </c>
      <c r="B2311" s="271" t="s">
        <v>290</v>
      </c>
      <c r="C2311" s="272" t="s">
        <v>10538</v>
      </c>
      <c r="D2311" s="271" t="s">
        <v>1980</v>
      </c>
      <c r="E2311" s="273">
        <v>0</v>
      </c>
    </row>
    <row r="2312" spans="1:5" x14ac:dyDescent="0.2">
      <c r="A2312" s="271">
        <v>105617</v>
      </c>
      <c r="B2312" s="271" t="s">
        <v>290</v>
      </c>
      <c r="C2312" s="272" t="s">
        <v>10539</v>
      </c>
      <c r="D2312" s="271" t="s">
        <v>1980</v>
      </c>
      <c r="E2312" s="273">
        <v>0</v>
      </c>
    </row>
    <row r="2313" spans="1:5" x14ac:dyDescent="0.2">
      <c r="A2313" s="271">
        <v>105625</v>
      </c>
      <c r="B2313" s="271" t="s">
        <v>290</v>
      </c>
      <c r="C2313" s="272" t="s">
        <v>10540</v>
      </c>
      <c r="D2313" s="271" t="s">
        <v>1980</v>
      </c>
      <c r="E2313" s="273">
        <v>136.07</v>
      </c>
    </row>
    <row r="2314" spans="1:5" x14ac:dyDescent="0.2">
      <c r="A2314" s="271">
        <v>96392</v>
      </c>
      <c r="B2314" s="271" t="s">
        <v>290</v>
      </c>
      <c r="C2314" s="272" t="s">
        <v>10541</v>
      </c>
      <c r="D2314" s="271" t="s">
        <v>1980</v>
      </c>
      <c r="E2314" s="273">
        <v>129.75</v>
      </c>
    </row>
    <row r="2315" spans="1:5" x14ac:dyDescent="0.2">
      <c r="A2315" s="271">
        <v>105633</v>
      </c>
      <c r="B2315" s="271" t="s">
        <v>290</v>
      </c>
      <c r="C2315" s="272" t="s">
        <v>10542</v>
      </c>
      <c r="D2315" s="271" t="s">
        <v>1980</v>
      </c>
      <c r="E2315" s="273">
        <v>128.77000000000001</v>
      </c>
    </row>
    <row r="2316" spans="1:5" x14ac:dyDescent="0.2">
      <c r="A2316" s="271">
        <v>105602</v>
      </c>
      <c r="B2316" s="271" t="s">
        <v>290</v>
      </c>
      <c r="C2316" s="272" t="s">
        <v>10543</v>
      </c>
      <c r="D2316" s="271" t="s">
        <v>1980</v>
      </c>
      <c r="E2316" s="273">
        <v>0</v>
      </c>
    </row>
    <row r="2317" spans="1:5" x14ac:dyDescent="0.2">
      <c r="A2317" s="271">
        <v>105610</v>
      </c>
      <c r="B2317" s="271" t="s">
        <v>290</v>
      </c>
      <c r="C2317" s="272" t="s">
        <v>10544</v>
      </c>
      <c r="D2317" s="271" t="s">
        <v>1980</v>
      </c>
      <c r="E2317" s="273">
        <v>0</v>
      </c>
    </row>
    <row r="2318" spans="1:5" x14ac:dyDescent="0.2">
      <c r="A2318" s="271">
        <v>105618</v>
      </c>
      <c r="B2318" s="271" t="s">
        <v>290</v>
      </c>
      <c r="C2318" s="272" t="s">
        <v>10545</v>
      </c>
      <c r="D2318" s="271" t="s">
        <v>1980</v>
      </c>
      <c r="E2318" s="273">
        <v>0</v>
      </c>
    </row>
    <row r="2319" spans="1:5" x14ac:dyDescent="0.2">
      <c r="A2319" s="271">
        <v>105571</v>
      </c>
      <c r="B2319" s="271" t="s">
        <v>290</v>
      </c>
      <c r="C2319" s="272" t="s">
        <v>10546</v>
      </c>
      <c r="D2319" s="271" t="s">
        <v>1980</v>
      </c>
      <c r="E2319" s="273">
        <v>51.88</v>
      </c>
    </row>
    <row r="2320" spans="1:5" x14ac:dyDescent="0.2">
      <c r="A2320" s="271">
        <v>96389</v>
      </c>
      <c r="B2320" s="271" t="s">
        <v>290</v>
      </c>
      <c r="C2320" s="272" t="s">
        <v>10547</v>
      </c>
      <c r="D2320" s="271" t="s">
        <v>1980</v>
      </c>
      <c r="E2320" s="273">
        <v>45.56</v>
      </c>
    </row>
    <row r="2321" spans="1:5" x14ac:dyDescent="0.2">
      <c r="A2321" s="271">
        <v>105575</v>
      </c>
      <c r="B2321" s="271" t="s">
        <v>290</v>
      </c>
      <c r="C2321" s="272" t="s">
        <v>10548</v>
      </c>
      <c r="D2321" s="271" t="s">
        <v>1980</v>
      </c>
      <c r="E2321" s="273">
        <v>44.58</v>
      </c>
    </row>
    <row r="2322" spans="1:5" x14ac:dyDescent="0.2">
      <c r="A2322" s="271">
        <v>105599</v>
      </c>
      <c r="B2322" s="271" t="s">
        <v>290</v>
      </c>
      <c r="C2322" s="272" t="s">
        <v>10549</v>
      </c>
      <c r="D2322" s="271" t="s">
        <v>1980</v>
      </c>
      <c r="E2322" s="273">
        <v>0</v>
      </c>
    </row>
    <row r="2323" spans="1:5" x14ac:dyDescent="0.2">
      <c r="A2323" s="271">
        <v>105607</v>
      </c>
      <c r="B2323" s="271" t="s">
        <v>290</v>
      </c>
      <c r="C2323" s="272" t="s">
        <v>10550</v>
      </c>
      <c r="D2323" s="271" t="s">
        <v>1980</v>
      </c>
      <c r="E2323" s="273">
        <v>0</v>
      </c>
    </row>
    <row r="2324" spans="1:5" x14ac:dyDescent="0.2">
      <c r="A2324" s="271">
        <v>105615</v>
      </c>
      <c r="B2324" s="271" t="s">
        <v>290</v>
      </c>
      <c r="C2324" s="272" t="s">
        <v>10551</v>
      </c>
      <c r="D2324" s="271" t="s">
        <v>1980</v>
      </c>
      <c r="E2324" s="273">
        <v>0</v>
      </c>
    </row>
    <row r="2325" spans="1:5" x14ac:dyDescent="0.2">
      <c r="A2325" s="271">
        <v>105623</v>
      </c>
      <c r="B2325" s="271" t="s">
        <v>290</v>
      </c>
      <c r="C2325" s="272" t="s">
        <v>10552</v>
      </c>
      <c r="D2325" s="271" t="s">
        <v>1980</v>
      </c>
      <c r="E2325" s="273">
        <v>80.58</v>
      </c>
    </row>
    <row r="2326" spans="1:5" x14ac:dyDescent="0.2">
      <c r="A2326" s="271">
        <v>96390</v>
      </c>
      <c r="B2326" s="271" t="s">
        <v>290</v>
      </c>
      <c r="C2326" s="272" t="s">
        <v>10553</v>
      </c>
      <c r="D2326" s="271" t="s">
        <v>1980</v>
      </c>
      <c r="E2326" s="273">
        <v>74.260000000000005</v>
      </c>
    </row>
    <row r="2327" spans="1:5" x14ac:dyDescent="0.2">
      <c r="A2327" s="271">
        <v>105631</v>
      </c>
      <c r="B2327" s="271" t="s">
        <v>290</v>
      </c>
      <c r="C2327" s="272" t="s">
        <v>10554</v>
      </c>
      <c r="D2327" s="271" t="s">
        <v>1980</v>
      </c>
      <c r="E2327" s="273">
        <v>73.28</v>
      </c>
    </row>
    <row r="2328" spans="1:5" x14ac:dyDescent="0.2">
      <c r="A2328" s="271">
        <v>105600</v>
      </c>
      <c r="B2328" s="271" t="s">
        <v>290</v>
      </c>
      <c r="C2328" s="272" t="s">
        <v>10555</v>
      </c>
      <c r="D2328" s="271" t="s">
        <v>1980</v>
      </c>
      <c r="E2328" s="273">
        <v>0</v>
      </c>
    </row>
    <row r="2329" spans="1:5" x14ac:dyDescent="0.2">
      <c r="A2329" s="271">
        <v>105608</v>
      </c>
      <c r="B2329" s="271" t="s">
        <v>290</v>
      </c>
      <c r="C2329" s="272" t="s">
        <v>10556</v>
      </c>
      <c r="D2329" s="271" t="s">
        <v>1980</v>
      </c>
      <c r="E2329" s="273">
        <v>0</v>
      </c>
    </row>
    <row r="2330" spans="1:5" x14ac:dyDescent="0.2">
      <c r="A2330" s="271">
        <v>105616</v>
      </c>
      <c r="B2330" s="271" t="s">
        <v>290</v>
      </c>
      <c r="C2330" s="272" t="s">
        <v>10557</v>
      </c>
      <c r="D2330" s="271" t="s">
        <v>1980</v>
      </c>
      <c r="E2330" s="273">
        <v>0</v>
      </c>
    </row>
    <row r="2331" spans="1:5" x14ac:dyDescent="0.2">
      <c r="A2331" s="271">
        <v>105585</v>
      </c>
      <c r="B2331" s="271" t="s">
        <v>290</v>
      </c>
      <c r="C2331" s="272" t="s">
        <v>10558</v>
      </c>
      <c r="D2331" s="271" t="s">
        <v>1980</v>
      </c>
      <c r="E2331" s="273">
        <v>159.75</v>
      </c>
    </row>
    <row r="2332" spans="1:5" x14ac:dyDescent="0.2">
      <c r="A2332" s="271">
        <v>100572</v>
      </c>
      <c r="B2332" s="271" t="s">
        <v>290</v>
      </c>
      <c r="C2332" s="272" t="s">
        <v>10559</v>
      </c>
      <c r="D2332" s="271" t="s">
        <v>1980</v>
      </c>
      <c r="E2332" s="273">
        <v>148.97999999999999</v>
      </c>
    </row>
    <row r="2333" spans="1:5" x14ac:dyDescent="0.2">
      <c r="A2333" s="271">
        <v>105588</v>
      </c>
      <c r="B2333" s="271" t="s">
        <v>290</v>
      </c>
      <c r="C2333" s="272" t="s">
        <v>10560</v>
      </c>
      <c r="D2333" s="271" t="s">
        <v>1980</v>
      </c>
      <c r="E2333" s="273">
        <v>147.91</v>
      </c>
    </row>
    <row r="2334" spans="1:5" x14ac:dyDescent="0.2">
      <c r="A2334" s="271">
        <v>105583</v>
      </c>
      <c r="B2334" s="271" t="s">
        <v>290</v>
      </c>
      <c r="C2334" s="272" t="s">
        <v>10561</v>
      </c>
      <c r="D2334" s="271" t="s">
        <v>1980</v>
      </c>
      <c r="E2334" s="273">
        <v>0</v>
      </c>
    </row>
    <row r="2335" spans="1:5" x14ac:dyDescent="0.2">
      <c r="A2335" s="271">
        <v>105719</v>
      </c>
      <c r="B2335" s="271" t="s">
        <v>290</v>
      </c>
      <c r="C2335" s="272" t="s">
        <v>10562</v>
      </c>
      <c r="D2335" s="271" t="s">
        <v>1980</v>
      </c>
      <c r="E2335" s="273">
        <v>0</v>
      </c>
    </row>
    <row r="2336" spans="1:5" x14ac:dyDescent="0.2">
      <c r="A2336" s="271">
        <v>105721</v>
      </c>
      <c r="B2336" s="271" t="s">
        <v>290</v>
      </c>
      <c r="C2336" s="272" t="s">
        <v>10563</v>
      </c>
      <c r="D2336" s="271" t="s">
        <v>1980</v>
      </c>
      <c r="E2336" s="273">
        <v>0</v>
      </c>
    </row>
    <row r="2337" spans="1:5" x14ac:dyDescent="0.2">
      <c r="A2337" s="271">
        <v>105592</v>
      </c>
      <c r="B2337" s="271" t="s">
        <v>290</v>
      </c>
      <c r="C2337" s="272" t="s">
        <v>10564</v>
      </c>
      <c r="D2337" s="271" t="s">
        <v>1980</v>
      </c>
      <c r="E2337" s="273">
        <v>140.33000000000001</v>
      </c>
    </row>
    <row r="2338" spans="1:5" x14ac:dyDescent="0.2">
      <c r="A2338" s="271">
        <v>100573</v>
      </c>
      <c r="B2338" s="271" t="s">
        <v>290</v>
      </c>
      <c r="C2338" s="272" t="s">
        <v>10565</v>
      </c>
      <c r="D2338" s="271" t="s">
        <v>1980</v>
      </c>
      <c r="E2338" s="273">
        <v>129.56</v>
      </c>
    </row>
    <row r="2339" spans="1:5" x14ac:dyDescent="0.2">
      <c r="A2339" s="271">
        <v>105595</v>
      </c>
      <c r="B2339" s="271" t="s">
        <v>290</v>
      </c>
      <c r="C2339" s="272" t="s">
        <v>10566</v>
      </c>
      <c r="D2339" s="271" t="s">
        <v>1980</v>
      </c>
      <c r="E2339" s="273">
        <v>128.49</v>
      </c>
    </row>
    <row r="2340" spans="1:5" x14ac:dyDescent="0.2">
      <c r="A2340" s="271">
        <v>105590</v>
      </c>
      <c r="B2340" s="271" t="s">
        <v>290</v>
      </c>
      <c r="C2340" s="272" t="s">
        <v>10567</v>
      </c>
      <c r="D2340" s="271" t="s">
        <v>1980</v>
      </c>
      <c r="E2340" s="273">
        <v>0</v>
      </c>
    </row>
    <row r="2341" spans="1:5" x14ac:dyDescent="0.2">
      <c r="A2341" s="271">
        <v>105723</v>
      </c>
      <c r="B2341" s="271" t="s">
        <v>290</v>
      </c>
      <c r="C2341" s="272" t="s">
        <v>10568</v>
      </c>
      <c r="D2341" s="271" t="s">
        <v>1980</v>
      </c>
      <c r="E2341" s="273">
        <v>0</v>
      </c>
    </row>
    <row r="2342" spans="1:5" x14ac:dyDescent="0.2">
      <c r="A2342" s="271">
        <v>105725</v>
      </c>
      <c r="B2342" s="271" t="s">
        <v>290</v>
      </c>
      <c r="C2342" s="272" t="s">
        <v>10569</v>
      </c>
      <c r="D2342" s="271" t="s">
        <v>1980</v>
      </c>
      <c r="E2342" s="273">
        <v>0</v>
      </c>
    </row>
    <row r="2343" spans="1:5" x14ac:dyDescent="0.2">
      <c r="A2343" s="271">
        <v>105566</v>
      </c>
      <c r="B2343" s="271" t="s">
        <v>290</v>
      </c>
      <c r="C2343" s="272" t="s">
        <v>10570</v>
      </c>
      <c r="D2343" s="271" t="s">
        <v>1980</v>
      </c>
      <c r="E2343" s="273">
        <v>12.14</v>
      </c>
    </row>
    <row r="2344" spans="1:5" x14ac:dyDescent="0.2">
      <c r="A2344" s="271">
        <v>96388</v>
      </c>
      <c r="B2344" s="271" t="s">
        <v>290</v>
      </c>
      <c r="C2344" s="272" t="s">
        <v>10571</v>
      </c>
      <c r="D2344" s="271" t="s">
        <v>1980</v>
      </c>
      <c r="E2344" s="273">
        <v>9.6999999999999993</v>
      </c>
    </row>
    <row r="2345" spans="1:5" x14ac:dyDescent="0.2">
      <c r="A2345" s="271">
        <v>105569</v>
      </c>
      <c r="B2345" s="271" t="s">
        <v>290</v>
      </c>
      <c r="C2345" s="272" t="s">
        <v>10572</v>
      </c>
      <c r="D2345" s="271" t="s">
        <v>1980</v>
      </c>
      <c r="E2345" s="273">
        <v>8.0299999999999994</v>
      </c>
    </row>
    <row r="2346" spans="1:5" x14ac:dyDescent="0.2">
      <c r="A2346" s="271">
        <v>101767</v>
      </c>
      <c r="B2346" s="271" t="s">
        <v>290</v>
      </c>
      <c r="C2346" s="272" t="s">
        <v>10573</v>
      </c>
      <c r="D2346" s="271" t="s">
        <v>1980</v>
      </c>
      <c r="E2346" s="273">
        <v>32.75</v>
      </c>
    </row>
    <row r="2347" spans="1:5" x14ac:dyDescent="0.2">
      <c r="A2347" s="271">
        <v>101768</v>
      </c>
      <c r="B2347" s="271" t="s">
        <v>290</v>
      </c>
      <c r="C2347" s="272" t="s">
        <v>10574</v>
      </c>
      <c r="D2347" s="271" t="s">
        <v>1980</v>
      </c>
      <c r="E2347" s="273">
        <v>28.06</v>
      </c>
    </row>
    <row r="2348" spans="1:5" x14ac:dyDescent="0.2">
      <c r="A2348" s="271">
        <v>100574</v>
      </c>
      <c r="B2348" s="271" t="s">
        <v>290</v>
      </c>
      <c r="C2348" s="272" t="s">
        <v>10575</v>
      </c>
      <c r="D2348" s="271" t="s">
        <v>1980</v>
      </c>
      <c r="E2348" s="273">
        <v>1.54</v>
      </c>
    </row>
    <row r="2349" spans="1:5" x14ac:dyDescent="0.2">
      <c r="A2349" s="271">
        <v>102470</v>
      </c>
      <c r="B2349" s="271" t="s">
        <v>290</v>
      </c>
      <c r="C2349" s="272" t="s">
        <v>10576</v>
      </c>
      <c r="D2349" s="271" t="s">
        <v>2012</v>
      </c>
      <c r="E2349" s="273">
        <v>0</v>
      </c>
    </row>
    <row r="2350" spans="1:5" x14ac:dyDescent="0.2">
      <c r="A2350" s="271">
        <v>105756</v>
      </c>
      <c r="B2350" s="271" t="s">
        <v>290</v>
      </c>
      <c r="C2350" s="272" t="s">
        <v>10577</v>
      </c>
      <c r="D2350" s="271" t="s">
        <v>2012</v>
      </c>
      <c r="E2350" s="273">
        <v>0</v>
      </c>
    </row>
    <row r="2351" spans="1:5" x14ac:dyDescent="0.2">
      <c r="A2351" s="271">
        <v>104375</v>
      </c>
      <c r="B2351" s="271" t="s">
        <v>290</v>
      </c>
      <c r="C2351" s="272" t="s">
        <v>10578</v>
      </c>
      <c r="D2351" s="271" t="s">
        <v>2012</v>
      </c>
      <c r="E2351" s="273">
        <v>0</v>
      </c>
    </row>
    <row r="2352" spans="1:5" x14ac:dyDescent="0.2">
      <c r="A2352" s="271">
        <v>105757</v>
      </c>
      <c r="B2352" s="271" t="s">
        <v>290</v>
      </c>
      <c r="C2352" s="272" t="s">
        <v>10579</v>
      </c>
      <c r="D2352" s="271" t="s">
        <v>2012</v>
      </c>
      <c r="E2352" s="273">
        <v>0</v>
      </c>
    </row>
    <row r="2353" spans="1:5" x14ac:dyDescent="0.2">
      <c r="A2353" s="271">
        <v>105562</v>
      </c>
      <c r="B2353" s="271" t="s">
        <v>290</v>
      </c>
      <c r="C2353" s="272" t="s">
        <v>10580</v>
      </c>
      <c r="D2353" s="271" t="s">
        <v>1980</v>
      </c>
      <c r="E2353" s="273">
        <v>8.9499999999999993</v>
      </c>
    </row>
    <row r="2354" spans="1:5" x14ac:dyDescent="0.2">
      <c r="A2354" s="271">
        <v>105563</v>
      </c>
      <c r="B2354" s="271" t="s">
        <v>290</v>
      </c>
      <c r="C2354" s="272" t="s">
        <v>10581</v>
      </c>
      <c r="D2354" s="271" t="s">
        <v>1980</v>
      </c>
      <c r="E2354" s="273">
        <v>7.22</v>
      </c>
    </row>
    <row r="2355" spans="1:5" x14ac:dyDescent="0.2">
      <c r="A2355" s="271">
        <v>105565</v>
      </c>
      <c r="B2355" s="271" t="s">
        <v>290</v>
      </c>
      <c r="C2355" s="272" t="s">
        <v>10582</v>
      </c>
      <c r="D2355" s="271" t="s">
        <v>1980</v>
      </c>
      <c r="E2355" s="273">
        <v>6.69</v>
      </c>
    </row>
    <row r="2356" spans="1:5" x14ac:dyDescent="0.2">
      <c r="A2356" s="271">
        <v>105557</v>
      </c>
      <c r="B2356" s="271" t="s">
        <v>290</v>
      </c>
      <c r="C2356" s="272" t="s">
        <v>10583</v>
      </c>
      <c r="D2356" s="271" t="s">
        <v>1980</v>
      </c>
      <c r="E2356" s="273">
        <v>17.27</v>
      </c>
    </row>
    <row r="2357" spans="1:5" x14ac:dyDescent="0.2">
      <c r="A2357" s="271">
        <v>105558</v>
      </c>
      <c r="B2357" s="271" t="s">
        <v>290</v>
      </c>
      <c r="C2357" s="272" t="s">
        <v>10584</v>
      </c>
      <c r="D2357" s="271" t="s">
        <v>1980</v>
      </c>
      <c r="E2357" s="273">
        <v>14.86</v>
      </c>
    </row>
    <row r="2358" spans="1:5" x14ac:dyDescent="0.2">
      <c r="A2358" s="271">
        <v>105560</v>
      </c>
      <c r="B2358" s="271" t="s">
        <v>290</v>
      </c>
      <c r="C2358" s="272" t="s">
        <v>10585</v>
      </c>
      <c r="D2358" s="271" t="s">
        <v>1980</v>
      </c>
      <c r="E2358" s="273">
        <v>13.57</v>
      </c>
    </row>
    <row r="2359" spans="1:5" x14ac:dyDescent="0.2">
      <c r="A2359" s="271">
        <v>96386</v>
      </c>
      <c r="B2359" s="271" t="s">
        <v>290</v>
      </c>
      <c r="C2359" s="272" t="s">
        <v>10586</v>
      </c>
      <c r="D2359" s="271" t="s">
        <v>1980</v>
      </c>
      <c r="E2359" s="273">
        <v>7.16</v>
      </c>
    </row>
    <row r="2360" spans="1:5" x14ac:dyDescent="0.2">
      <c r="A2360" s="271">
        <v>105564</v>
      </c>
      <c r="B2360" s="271" t="s">
        <v>290</v>
      </c>
      <c r="C2360" s="272" t="s">
        <v>10587</v>
      </c>
      <c r="D2360" s="271" t="s">
        <v>1980</v>
      </c>
      <c r="E2360" s="273">
        <v>6.64</v>
      </c>
    </row>
    <row r="2361" spans="1:5" x14ac:dyDescent="0.2">
      <c r="A2361" s="271">
        <v>105561</v>
      </c>
      <c r="B2361" s="271" t="s">
        <v>290</v>
      </c>
      <c r="C2361" s="272" t="s">
        <v>10588</v>
      </c>
      <c r="D2361" s="271" t="s">
        <v>1980</v>
      </c>
      <c r="E2361" s="273">
        <v>8.7899999999999991</v>
      </c>
    </row>
    <row r="2362" spans="1:5" x14ac:dyDescent="0.2">
      <c r="A2362" s="271">
        <v>96385</v>
      </c>
      <c r="B2362" s="271" t="s">
        <v>290</v>
      </c>
      <c r="C2362" s="272" t="s">
        <v>10589</v>
      </c>
      <c r="D2362" s="271" t="s">
        <v>1980</v>
      </c>
      <c r="E2362" s="273">
        <v>13.41</v>
      </c>
    </row>
    <row r="2363" spans="1:5" x14ac:dyDescent="0.2">
      <c r="A2363" s="271">
        <v>105556</v>
      </c>
      <c r="B2363" s="271" t="s">
        <v>290</v>
      </c>
      <c r="C2363" s="272" t="s">
        <v>10590</v>
      </c>
      <c r="D2363" s="271" t="s">
        <v>1980</v>
      </c>
      <c r="E2363" s="273">
        <v>15.08</v>
      </c>
    </row>
    <row r="2364" spans="1:5" x14ac:dyDescent="0.2">
      <c r="A2364" s="271">
        <v>105559</v>
      </c>
      <c r="B2364" s="271" t="s">
        <v>290</v>
      </c>
      <c r="C2364" s="272" t="s">
        <v>10591</v>
      </c>
      <c r="D2364" s="271" t="s">
        <v>1980</v>
      </c>
      <c r="E2364" s="273">
        <v>11.39</v>
      </c>
    </row>
    <row r="2365" spans="1:5" x14ac:dyDescent="0.2">
      <c r="A2365" s="271">
        <v>105733</v>
      </c>
      <c r="B2365" s="271" t="s">
        <v>290</v>
      </c>
      <c r="C2365" s="272" t="s">
        <v>10592</v>
      </c>
      <c r="D2365" s="271" t="s">
        <v>1980</v>
      </c>
      <c r="E2365" s="273">
        <v>304.37</v>
      </c>
    </row>
    <row r="2366" spans="1:5" x14ac:dyDescent="0.2">
      <c r="A2366" s="271">
        <v>105734</v>
      </c>
      <c r="B2366" s="271" t="s">
        <v>290</v>
      </c>
      <c r="C2366" s="272" t="s">
        <v>10593</v>
      </c>
      <c r="D2366" s="271" t="s">
        <v>1980</v>
      </c>
      <c r="E2366" s="273">
        <v>297.68</v>
      </c>
    </row>
    <row r="2367" spans="1:5" x14ac:dyDescent="0.2">
      <c r="A2367" s="271">
        <v>105736</v>
      </c>
      <c r="B2367" s="271" t="s">
        <v>290</v>
      </c>
      <c r="C2367" s="272" t="s">
        <v>10594</v>
      </c>
      <c r="D2367" s="271" t="s">
        <v>1980</v>
      </c>
      <c r="E2367" s="273">
        <v>294.33</v>
      </c>
    </row>
    <row r="2368" spans="1:5" x14ac:dyDescent="0.2">
      <c r="A2368" s="271">
        <v>105728</v>
      </c>
      <c r="B2368" s="271" t="s">
        <v>290</v>
      </c>
      <c r="C2368" s="272" t="s">
        <v>10595</v>
      </c>
      <c r="D2368" s="271" t="s">
        <v>1980</v>
      </c>
      <c r="E2368" s="273">
        <v>247.93</v>
      </c>
    </row>
    <row r="2369" spans="1:5" x14ac:dyDescent="0.2">
      <c r="A2369" s="271">
        <v>105729</v>
      </c>
      <c r="B2369" s="271" t="s">
        <v>290</v>
      </c>
      <c r="C2369" s="272" t="s">
        <v>10596</v>
      </c>
      <c r="D2369" s="271" t="s">
        <v>1980</v>
      </c>
      <c r="E2369" s="273">
        <v>242.81</v>
      </c>
    </row>
    <row r="2370" spans="1:5" x14ac:dyDescent="0.2">
      <c r="A2370" s="271">
        <v>105731</v>
      </c>
      <c r="B2370" s="271" t="s">
        <v>290</v>
      </c>
      <c r="C2370" s="272" t="s">
        <v>10597</v>
      </c>
      <c r="D2370" s="271" t="s">
        <v>1980</v>
      </c>
      <c r="E2370" s="273">
        <v>240.23</v>
      </c>
    </row>
    <row r="2371" spans="1:5" x14ac:dyDescent="0.2">
      <c r="A2371" s="271">
        <v>105738</v>
      </c>
      <c r="B2371" s="271" t="s">
        <v>290</v>
      </c>
      <c r="C2371" s="272" t="s">
        <v>10598</v>
      </c>
      <c r="D2371" s="271" t="s">
        <v>1980</v>
      </c>
      <c r="E2371" s="273">
        <v>374.2</v>
      </c>
    </row>
    <row r="2372" spans="1:5" x14ac:dyDescent="0.2">
      <c r="A2372" s="271">
        <v>105739</v>
      </c>
      <c r="B2372" s="271" t="s">
        <v>290</v>
      </c>
      <c r="C2372" s="272" t="s">
        <v>10599</v>
      </c>
      <c r="D2372" s="271" t="s">
        <v>1980</v>
      </c>
      <c r="E2372" s="273">
        <v>369.18</v>
      </c>
    </row>
    <row r="2373" spans="1:5" x14ac:dyDescent="0.2">
      <c r="A2373" s="271">
        <v>105741</v>
      </c>
      <c r="B2373" s="271" t="s">
        <v>290</v>
      </c>
      <c r="C2373" s="272" t="s">
        <v>10600</v>
      </c>
      <c r="D2373" s="271" t="s">
        <v>1980</v>
      </c>
      <c r="E2373" s="273">
        <v>366.54</v>
      </c>
    </row>
    <row r="2374" spans="1:5" x14ac:dyDescent="0.2">
      <c r="A2374" s="271">
        <v>105750</v>
      </c>
      <c r="B2374" s="271" t="s">
        <v>290</v>
      </c>
      <c r="C2374" s="272" t="s">
        <v>10601</v>
      </c>
      <c r="D2374" s="271" t="s">
        <v>1980</v>
      </c>
      <c r="E2374" s="273">
        <v>228.67</v>
      </c>
    </row>
    <row r="2375" spans="1:5" x14ac:dyDescent="0.2">
      <c r="A2375" s="271">
        <v>105751</v>
      </c>
      <c r="B2375" s="271" t="s">
        <v>290</v>
      </c>
      <c r="C2375" s="272" t="s">
        <v>10602</v>
      </c>
      <c r="D2375" s="271" t="s">
        <v>1980</v>
      </c>
      <c r="E2375" s="273">
        <v>226.05</v>
      </c>
    </row>
    <row r="2376" spans="1:5" x14ac:dyDescent="0.2">
      <c r="A2376" s="271">
        <v>105753</v>
      </c>
      <c r="B2376" s="271" t="s">
        <v>290</v>
      </c>
      <c r="C2376" s="272" t="s">
        <v>10603</v>
      </c>
      <c r="D2376" s="271" t="s">
        <v>1980</v>
      </c>
      <c r="E2376" s="273">
        <v>223.65</v>
      </c>
    </row>
    <row r="2377" spans="1:5" x14ac:dyDescent="0.2">
      <c r="A2377" s="271">
        <v>105755</v>
      </c>
      <c r="B2377" s="271" t="s">
        <v>290</v>
      </c>
      <c r="C2377" s="272" t="s">
        <v>10604</v>
      </c>
      <c r="D2377" s="271" t="s">
        <v>1980</v>
      </c>
      <c r="E2377" s="273">
        <v>221.35</v>
      </c>
    </row>
    <row r="2378" spans="1:5" x14ac:dyDescent="0.2">
      <c r="A2378" s="271">
        <v>105743</v>
      </c>
      <c r="B2378" s="271" t="s">
        <v>290</v>
      </c>
      <c r="C2378" s="272" t="s">
        <v>10605</v>
      </c>
      <c r="D2378" s="271" t="s">
        <v>1980</v>
      </c>
      <c r="E2378" s="273">
        <v>173.86</v>
      </c>
    </row>
    <row r="2379" spans="1:5" x14ac:dyDescent="0.2">
      <c r="A2379" s="271">
        <v>105744</v>
      </c>
      <c r="B2379" s="271" t="s">
        <v>290</v>
      </c>
      <c r="C2379" s="272" t="s">
        <v>10606</v>
      </c>
      <c r="D2379" s="271" t="s">
        <v>1980</v>
      </c>
      <c r="E2379" s="273">
        <v>171.37</v>
      </c>
    </row>
    <row r="2380" spans="1:5" x14ac:dyDescent="0.2">
      <c r="A2380" s="271">
        <v>105746</v>
      </c>
      <c r="B2380" s="271" t="s">
        <v>290</v>
      </c>
      <c r="C2380" s="272" t="s">
        <v>10607</v>
      </c>
      <c r="D2380" s="271" t="s">
        <v>1980</v>
      </c>
      <c r="E2380" s="273">
        <v>168.88</v>
      </c>
    </row>
    <row r="2381" spans="1:5" x14ac:dyDescent="0.2">
      <c r="A2381" s="271">
        <v>105748</v>
      </c>
      <c r="B2381" s="271" t="s">
        <v>290</v>
      </c>
      <c r="C2381" s="272" t="s">
        <v>10608</v>
      </c>
      <c r="D2381" s="271" t="s">
        <v>1980</v>
      </c>
      <c r="E2381" s="273">
        <v>166.4</v>
      </c>
    </row>
    <row r="2382" spans="1:5" x14ac:dyDescent="0.2">
      <c r="A2382" s="271">
        <v>105660</v>
      </c>
      <c r="B2382" s="271" t="s">
        <v>290</v>
      </c>
      <c r="C2382" s="272" t="s">
        <v>10609</v>
      </c>
      <c r="D2382" s="271" t="s">
        <v>1980</v>
      </c>
      <c r="E2382" s="273">
        <v>218.95</v>
      </c>
    </row>
    <row r="2383" spans="1:5" x14ac:dyDescent="0.2">
      <c r="A2383" s="271">
        <v>105663</v>
      </c>
      <c r="B2383" s="271" t="s">
        <v>290</v>
      </c>
      <c r="C2383" s="272" t="s">
        <v>10610</v>
      </c>
      <c r="D2383" s="271" t="s">
        <v>1980</v>
      </c>
      <c r="E2383" s="273">
        <v>207.96</v>
      </c>
    </row>
    <row r="2384" spans="1:5" x14ac:dyDescent="0.2">
      <c r="A2384" s="271">
        <v>105669</v>
      </c>
      <c r="B2384" s="271" t="s">
        <v>290</v>
      </c>
      <c r="C2384" s="272" t="s">
        <v>10611</v>
      </c>
      <c r="D2384" s="271" t="s">
        <v>1980</v>
      </c>
      <c r="E2384" s="273">
        <v>202.44</v>
      </c>
    </row>
    <row r="2385" spans="1:5" x14ac:dyDescent="0.2">
      <c r="A2385" s="271">
        <v>105642</v>
      </c>
      <c r="B2385" s="271" t="s">
        <v>290</v>
      </c>
      <c r="C2385" s="272" t="s">
        <v>10612</v>
      </c>
      <c r="D2385" s="271" t="s">
        <v>1980</v>
      </c>
      <c r="E2385" s="273">
        <v>0</v>
      </c>
    </row>
    <row r="2386" spans="1:5" x14ac:dyDescent="0.2">
      <c r="A2386" s="271">
        <v>105648</v>
      </c>
      <c r="B2386" s="271" t="s">
        <v>290</v>
      </c>
      <c r="C2386" s="272" t="s">
        <v>10613</v>
      </c>
      <c r="D2386" s="271" t="s">
        <v>1980</v>
      </c>
      <c r="E2386" s="273">
        <v>0</v>
      </c>
    </row>
    <row r="2387" spans="1:5" x14ac:dyDescent="0.2">
      <c r="A2387" s="271">
        <v>105654</v>
      </c>
      <c r="B2387" s="271" t="s">
        <v>290</v>
      </c>
      <c r="C2387" s="272" t="s">
        <v>10614</v>
      </c>
      <c r="D2387" s="271" t="s">
        <v>1980</v>
      </c>
      <c r="E2387" s="273">
        <v>0</v>
      </c>
    </row>
    <row r="2388" spans="1:5" x14ac:dyDescent="0.2">
      <c r="A2388" s="271">
        <v>105661</v>
      </c>
      <c r="B2388" s="271" t="s">
        <v>290</v>
      </c>
      <c r="C2388" s="272" t="s">
        <v>10615</v>
      </c>
      <c r="D2388" s="271" t="s">
        <v>1980</v>
      </c>
      <c r="E2388" s="273">
        <v>244.55</v>
      </c>
    </row>
    <row r="2389" spans="1:5" x14ac:dyDescent="0.2">
      <c r="A2389" s="271">
        <v>105664</v>
      </c>
      <c r="B2389" s="271" t="s">
        <v>290</v>
      </c>
      <c r="C2389" s="272" t="s">
        <v>10616</v>
      </c>
      <c r="D2389" s="271" t="s">
        <v>1980</v>
      </c>
      <c r="E2389" s="273">
        <v>233.56</v>
      </c>
    </row>
    <row r="2390" spans="1:5" x14ac:dyDescent="0.2">
      <c r="A2390" s="271">
        <v>105670</v>
      </c>
      <c r="B2390" s="271" t="s">
        <v>290</v>
      </c>
      <c r="C2390" s="272" t="s">
        <v>10617</v>
      </c>
      <c r="D2390" s="271" t="s">
        <v>1980</v>
      </c>
      <c r="E2390" s="273">
        <v>228.04</v>
      </c>
    </row>
    <row r="2391" spans="1:5" x14ac:dyDescent="0.2">
      <c r="A2391" s="271">
        <v>105643</v>
      </c>
      <c r="B2391" s="271" t="s">
        <v>290</v>
      </c>
      <c r="C2391" s="272" t="s">
        <v>10618</v>
      </c>
      <c r="D2391" s="271" t="s">
        <v>1980</v>
      </c>
      <c r="E2391" s="273">
        <v>0</v>
      </c>
    </row>
    <row r="2392" spans="1:5" x14ac:dyDescent="0.2">
      <c r="A2392" s="271">
        <v>105649</v>
      </c>
      <c r="B2392" s="271" t="s">
        <v>290</v>
      </c>
      <c r="C2392" s="272" t="s">
        <v>10619</v>
      </c>
      <c r="D2392" s="271" t="s">
        <v>1980</v>
      </c>
      <c r="E2392" s="273">
        <v>0</v>
      </c>
    </row>
    <row r="2393" spans="1:5" x14ac:dyDescent="0.2">
      <c r="A2393" s="271">
        <v>105655</v>
      </c>
      <c r="B2393" s="271" t="s">
        <v>290</v>
      </c>
      <c r="C2393" s="272" t="s">
        <v>10620</v>
      </c>
      <c r="D2393" s="271" t="s">
        <v>1980</v>
      </c>
      <c r="E2393" s="273">
        <v>0</v>
      </c>
    </row>
    <row r="2394" spans="1:5" x14ac:dyDescent="0.2">
      <c r="A2394" s="271">
        <v>105662</v>
      </c>
      <c r="B2394" s="271" t="s">
        <v>290</v>
      </c>
      <c r="C2394" s="272" t="s">
        <v>10621</v>
      </c>
      <c r="D2394" s="271" t="s">
        <v>1980</v>
      </c>
      <c r="E2394" s="273">
        <v>269.77999999999997</v>
      </c>
    </row>
    <row r="2395" spans="1:5" x14ac:dyDescent="0.2">
      <c r="A2395" s="271">
        <v>105665</v>
      </c>
      <c r="B2395" s="271" t="s">
        <v>290</v>
      </c>
      <c r="C2395" s="272" t="s">
        <v>10622</v>
      </c>
      <c r="D2395" s="271" t="s">
        <v>1980</v>
      </c>
      <c r="E2395" s="273">
        <v>258.79000000000002</v>
      </c>
    </row>
    <row r="2396" spans="1:5" x14ac:dyDescent="0.2">
      <c r="A2396" s="271">
        <v>105671</v>
      </c>
      <c r="B2396" s="271" t="s">
        <v>290</v>
      </c>
      <c r="C2396" s="272" t="s">
        <v>10623</v>
      </c>
      <c r="D2396" s="271" t="s">
        <v>1980</v>
      </c>
      <c r="E2396" s="273">
        <v>253.27</v>
      </c>
    </row>
    <row r="2397" spans="1:5" x14ac:dyDescent="0.2">
      <c r="A2397" s="271">
        <v>105644</v>
      </c>
      <c r="B2397" s="271" t="s">
        <v>290</v>
      </c>
      <c r="C2397" s="272" t="s">
        <v>10624</v>
      </c>
      <c r="D2397" s="271" t="s">
        <v>1980</v>
      </c>
      <c r="E2397" s="273">
        <v>0</v>
      </c>
    </row>
    <row r="2398" spans="1:5" x14ac:dyDescent="0.2">
      <c r="A2398" s="271">
        <v>105650</v>
      </c>
      <c r="B2398" s="271" t="s">
        <v>290</v>
      </c>
      <c r="C2398" s="272" t="s">
        <v>10625</v>
      </c>
      <c r="D2398" s="271" t="s">
        <v>1980</v>
      </c>
      <c r="E2398" s="273">
        <v>0</v>
      </c>
    </row>
    <row r="2399" spans="1:5" x14ac:dyDescent="0.2">
      <c r="A2399" s="271">
        <v>105656</v>
      </c>
      <c r="B2399" s="271" t="s">
        <v>290</v>
      </c>
      <c r="C2399" s="272" t="s">
        <v>10626</v>
      </c>
      <c r="D2399" s="271" t="s">
        <v>1980</v>
      </c>
      <c r="E2399" s="273">
        <v>0</v>
      </c>
    </row>
    <row r="2400" spans="1:5" x14ac:dyDescent="0.2">
      <c r="A2400" s="271">
        <v>105577</v>
      </c>
      <c r="B2400" s="271" t="s">
        <v>290</v>
      </c>
      <c r="C2400" s="272" t="s">
        <v>10627</v>
      </c>
      <c r="D2400" s="271" t="s">
        <v>1980</v>
      </c>
      <c r="E2400" s="273">
        <v>164.17</v>
      </c>
    </row>
    <row r="2401" spans="1:5" x14ac:dyDescent="0.2">
      <c r="A2401" s="271">
        <v>105578</v>
      </c>
      <c r="B2401" s="271" t="s">
        <v>290</v>
      </c>
      <c r="C2401" s="272" t="s">
        <v>10628</v>
      </c>
      <c r="D2401" s="271" t="s">
        <v>1980</v>
      </c>
      <c r="E2401" s="273">
        <v>153.18</v>
      </c>
    </row>
    <row r="2402" spans="1:5" x14ac:dyDescent="0.2">
      <c r="A2402" s="271">
        <v>105712</v>
      </c>
      <c r="B2402" s="271" t="s">
        <v>290</v>
      </c>
      <c r="C2402" s="272" t="s">
        <v>10629</v>
      </c>
      <c r="D2402" s="271" t="s">
        <v>1980</v>
      </c>
      <c r="E2402" s="273">
        <v>147.66</v>
      </c>
    </row>
    <row r="2403" spans="1:5" x14ac:dyDescent="0.2">
      <c r="A2403" s="271">
        <v>105637</v>
      </c>
      <c r="B2403" s="271" t="s">
        <v>290</v>
      </c>
      <c r="C2403" s="272" t="s">
        <v>10630</v>
      </c>
      <c r="D2403" s="271" t="s">
        <v>1980</v>
      </c>
      <c r="E2403" s="273">
        <v>0</v>
      </c>
    </row>
    <row r="2404" spans="1:5" x14ac:dyDescent="0.2">
      <c r="A2404" s="271">
        <v>105707</v>
      </c>
      <c r="B2404" s="271" t="s">
        <v>290</v>
      </c>
      <c r="C2404" s="272" t="s">
        <v>10631</v>
      </c>
      <c r="D2404" s="271" t="s">
        <v>1980</v>
      </c>
      <c r="E2404" s="273">
        <v>0</v>
      </c>
    </row>
    <row r="2405" spans="1:5" x14ac:dyDescent="0.2">
      <c r="A2405" s="271">
        <v>105709</v>
      </c>
      <c r="B2405" s="271" t="s">
        <v>290</v>
      </c>
      <c r="C2405" s="272" t="s">
        <v>10632</v>
      </c>
      <c r="D2405" s="271" t="s">
        <v>1980</v>
      </c>
      <c r="E2405" s="273">
        <v>0</v>
      </c>
    </row>
    <row r="2406" spans="1:5" x14ac:dyDescent="0.2">
      <c r="A2406" s="271">
        <v>105693</v>
      </c>
      <c r="B2406" s="271" t="s">
        <v>290</v>
      </c>
      <c r="C2406" s="272" t="s">
        <v>10633</v>
      </c>
      <c r="D2406" s="271" t="s">
        <v>1980</v>
      </c>
      <c r="E2406" s="273">
        <v>200.3</v>
      </c>
    </row>
    <row r="2407" spans="1:5" x14ac:dyDescent="0.2">
      <c r="A2407" s="271">
        <v>105696</v>
      </c>
      <c r="B2407" s="271" t="s">
        <v>290</v>
      </c>
      <c r="C2407" s="272" t="s">
        <v>10634</v>
      </c>
      <c r="D2407" s="271" t="s">
        <v>1980</v>
      </c>
      <c r="E2407" s="273">
        <v>189.31</v>
      </c>
    </row>
    <row r="2408" spans="1:5" x14ac:dyDescent="0.2">
      <c r="A2408" s="271">
        <v>105702</v>
      </c>
      <c r="B2408" s="271" t="s">
        <v>290</v>
      </c>
      <c r="C2408" s="272" t="s">
        <v>10635</v>
      </c>
      <c r="D2408" s="271" t="s">
        <v>1980</v>
      </c>
      <c r="E2408" s="273">
        <v>183.79</v>
      </c>
    </row>
    <row r="2409" spans="1:5" x14ac:dyDescent="0.2">
      <c r="A2409" s="271">
        <v>105675</v>
      </c>
      <c r="B2409" s="271" t="s">
        <v>290</v>
      </c>
      <c r="C2409" s="272" t="s">
        <v>10636</v>
      </c>
      <c r="D2409" s="271" t="s">
        <v>1980</v>
      </c>
      <c r="E2409" s="273">
        <v>0</v>
      </c>
    </row>
    <row r="2410" spans="1:5" x14ac:dyDescent="0.2">
      <c r="A2410" s="271">
        <v>105681</v>
      </c>
      <c r="B2410" s="271" t="s">
        <v>290</v>
      </c>
      <c r="C2410" s="272" t="s">
        <v>10637</v>
      </c>
      <c r="D2410" s="271" t="s">
        <v>1980</v>
      </c>
      <c r="E2410" s="273">
        <v>0</v>
      </c>
    </row>
    <row r="2411" spans="1:5" x14ac:dyDescent="0.2">
      <c r="A2411" s="271">
        <v>105687</v>
      </c>
      <c r="B2411" s="271" t="s">
        <v>290</v>
      </c>
      <c r="C2411" s="272" t="s">
        <v>10638</v>
      </c>
      <c r="D2411" s="271" t="s">
        <v>1980</v>
      </c>
      <c r="E2411" s="273">
        <v>0</v>
      </c>
    </row>
    <row r="2412" spans="1:5" x14ac:dyDescent="0.2">
      <c r="A2412" s="271">
        <v>105694</v>
      </c>
      <c r="B2412" s="271" t="s">
        <v>290</v>
      </c>
      <c r="C2412" s="272" t="s">
        <v>10639</v>
      </c>
      <c r="D2412" s="271" t="s">
        <v>1980</v>
      </c>
      <c r="E2412" s="273">
        <v>226.29</v>
      </c>
    </row>
    <row r="2413" spans="1:5" x14ac:dyDescent="0.2">
      <c r="A2413" s="271">
        <v>105697</v>
      </c>
      <c r="B2413" s="271" t="s">
        <v>290</v>
      </c>
      <c r="C2413" s="272" t="s">
        <v>10640</v>
      </c>
      <c r="D2413" s="271" t="s">
        <v>1980</v>
      </c>
      <c r="E2413" s="273">
        <v>215.3</v>
      </c>
    </row>
    <row r="2414" spans="1:5" x14ac:dyDescent="0.2">
      <c r="A2414" s="271">
        <v>105703</v>
      </c>
      <c r="B2414" s="271" t="s">
        <v>290</v>
      </c>
      <c r="C2414" s="272" t="s">
        <v>10641</v>
      </c>
      <c r="D2414" s="271" t="s">
        <v>1980</v>
      </c>
      <c r="E2414" s="273">
        <v>209.78</v>
      </c>
    </row>
    <row r="2415" spans="1:5" x14ac:dyDescent="0.2">
      <c r="A2415" s="271">
        <v>105676</v>
      </c>
      <c r="B2415" s="271" t="s">
        <v>290</v>
      </c>
      <c r="C2415" s="272" t="s">
        <v>10642</v>
      </c>
      <c r="D2415" s="271" t="s">
        <v>1980</v>
      </c>
      <c r="E2415" s="273">
        <v>0</v>
      </c>
    </row>
    <row r="2416" spans="1:5" x14ac:dyDescent="0.2">
      <c r="A2416" s="271">
        <v>105682</v>
      </c>
      <c r="B2416" s="271" t="s">
        <v>290</v>
      </c>
      <c r="C2416" s="272" t="s">
        <v>10643</v>
      </c>
      <c r="D2416" s="271" t="s">
        <v>1980</v>
      </c>
      <c r="E2416" s="273">
        <v>0</v>
      </c>
    </row>
    <row r="2417" spans="1:5" x14ac:dyDescent="0.2">
      <c r="A2417" s="271">
        <v>105688</v>
      </c>
      <c r="B2417" s="271" t="s">
        <v>290</v>
      </c>
      <c r="C2417" s="272" t="s">
        <v>10644</v>
      </c>
      <c r="D2417" s="271" t="s">
        <v>1980</v>
      </c>
      <c r="E2417" s="273">
        <v>0</v>
      </c>
    </row>
    <row r="2418" spans="1:5" x14ac:dyDescent="0.2">
      <c r="A2418" s="271">
        <v>105695</v>
      </c>
      <c r="B2418" s="271" t="s">
        <v>290</v>
      </c>
      <c r="C2418" s="272" t="s">
        <v>10645</v>
      </c>
      <c r="D2418" s="271" t="s">
        <v>1980</v>
      </c>
      <c r="E2418" s="273">
        <v>251.91</v>
      </c>
    </row>
    <row r="2419" spans="1:5" x14ac:dyDescent="0.2">
      <c r="A2419" s="271">
        <v>105698</v>
      </c>
      <c r="B2419" s="271" t="s">
        <v>290</v>
      </c>
      <c r="C2419" s="272" t="s">
        <v>10646</v>
      </c>
      <c r="D2419" s="271" t="s">
        <v>1980</v>
      </c>
      <c r="E2419" s="273">
        <v>240.92</v>
      </c>
    </row>
    <row r="2420" spans="1:5" x14ac:dyDescent="0.2">
      <c r="A2420" s="271">
        <v>105704</v>
      </c>
      <c r="B2420" s="271" t="s">
        <v>290</v>
      </c>
      <c r="C2420" s="272" t="s">
        <v>10647</v>
      </c>
      <c r="D2420" s="271" t="s">
        <v>1980</v>
      </c>
      <c r="E2420" s="273">
        <v>235.4</v>
      </c>
    </row>
    <row r="2421" spans="1:5" x14ac:dyDescent="0.2">
      <c r="A2421" s="271">
        <v>105677</v>
      </c>
      <c r="B2421" s="271" t="s">
        <v>290</v>
      </c>
      <c r="C2421" s="272" t="s">
        <v>10648</v>
      </c>
      <c r="D2421" s="271" t="s">
        <v>1980</v>
      </c>
      <c r="E2421" s="273">
        <v>0</v>
      </c>
    </row>
    <row r="2422" spans="1:5" x14ac:dyDescent="0.2">
      <c r="A2422" s="271">
        <v>105683</v>
      </c>
      <c r="B2422" s="271" t="s">
        <v>290</v>
      </c>
      <c r="C2422" s="272" t="s">
        <v>10649</v>
      </c>
      <c r="D2422" s="271" t="s">
        <v>1980</v>
      </c>
      <c r="E2422" s="273">
        <v>0</v>
      </c>
    </row>
    <row r="2423" spans="1:5" x14ac:dyDescent="0.2">
      <c r="A2423" s="271">
        <v>105689</v>
      </c>
      <c r="B2423" s="271" t="s">
        <v>290</v>
      </c>
      <c r="C2423" s="272" t="s">
        <v>10650</v>
      </c>
      <c r="D2423" s="271" t="s">
        <v>1980</v>
      </c>
      <c r="E2423" s="273">
        <v>0</v>
      </c>
    </row>
    <row r="2424" spans="1:5" x14ac:dyDescent="0.2">
      <c r="A2424" s="271">
        <v>105579</v>
      </c>
      <c r="B2424" s="271" t="s">
        <v>290</v>
      </c>
      <c r="C2424" s="272" t="s">
        <v>10651</v>
      </c>
      <c r="D2424" s="271" t="s">
        <v>1980</v>
      </c>
      <c r="E2424" s="273">
        <v>144.75</v>
      </c>
    </row>
    <row r="2425" spans="1:5" x14ac:dyDescent="0.2">
      <c r="A2425" s="271">
        <v>105580</v>
      </c>
      <c r="B2425" s="271" t="s">
        <v>290</v>
      </c>
      <c r="C2425" s="272" t="s">
        <v>10652</v>
      </c>
      <c r="D2425" s="271" t="s">
        <v>1980</v>
      </c>
      <c r="E2425" s="273">
        <v>133.76</v>
      </c>
    </row>
    <row r="2426" spans="1:5" x14ac:dyDescent="0.2">
      <c r="A2426" s="271">
        <v>105582</v>
      </c>
      <c r="B2426" s="271" t="s">
        <v>290</v>
      </c>
      <c r="C2426" s="272" t="s">
        <v>10653</v>
      </c>
      <c r="D2426" s="271" t="s">
        <v>1980</v>
      </c>
      <c r="E2426" s="273">
        <v>128.24</v>
      </c>
    </row>
    <row r="2427" spans="1:5" x14ac:dyDescent="0.2">
      <c r="A2427" s="271">
        <v>105638</v>
      </c>
      <c r="B2427" s="271" t="s">
        <v>290</v>
      </c>
      <c r="C2427" s="272" t="s">
        <v>10654</v>
      </c>
      <c r="D2427" s="271" t="s">
        <v>1980</v>
      </c>
      <c r="E2427" s="273">
        <v>0</v>
      </c>
    </row>
    <row r="2428" spans="1:5" x14ac:dyDescent="0.2">
      <c r="A2428" s="271">
        <v>105715</v>
      </c>
      <c r="B2428" s="271" t="s">
        <v>290</v>
      </c>
      <c r="C2428" s="272" t="s">
        <v>10655</v>
      </c>
      <c r="D2428" s="271" t="s">
        <v>1980</v>
      </c>
      <c r="E2428" s="273">
        <v>0</v>
      </c>
    </row>
    <row r="2429" spans="1:5" x14ac:dyDescent="0.2">
      <c r="A2429" s="271">
        <v>105717</v>
      </c>
      <c r="B2429" s="271" t="s">
        <v>290</v>
      </c>
      <c r="C2429" s="272" t="s">
        <v>10656</v>
      </c>
      <c r="D2429" s="271" t="s">
        <v>1980</v>
      </c>
      <c r="E2429" s="273">
        <v>0</v>
      </c>
    </row>
    <row r="2430" spans="1:5" x14ac:dyDescent="0.2">
      <c r="A2430" s="271">
        <v>105626</v>
      </c>
      <c r="B2430" s="271" t="s">
        <v>290</v>
      </c>
      <c r="C2430" s="272" t="s">
        <v>10657</v>
      </c>
      <c r="D2430" s="271" t="s">
        <v>1980</v>
      </c>
      <c r="E2430" s="273">
        <v>116.08</v>
      </c>
    </row>
    <row r="2431" spans="1:5" x14ac:dyDescent="0.2">
      <c r="A2431" s="271">
        <v>105629</v>
      </c>
      <c r="B2431" s="271" t="s">
        <v>290</v>
      </c>
      <c r="C2431" s="272" t="s">
        <v>10658</v>
      </c>
      <c r="D2431" s="271" t="s">
        <v>1980</v>
      </c>
      <c r="E2431" s="273">
        <v>107.24</v>
      </c>
    </row>
    <row r="2432" spans="1:5" x14ac:dyDescent="0.2">
      <c r="A2432" s="271">
        <v>105635</v>
      </c>
      <c r="B2432" s="271" t="s">
        <v>290</v>
      </c>
      <c r="C2432" s="272" t="s">
        <v>10659</v>
      </c>
      <c r="D2432" s="271" t="s">
        <v>1980</v>
      </c>
      <c r="E2432" s="273">
        <v>106.02</v>
      </c>
    </row>
    <row r="2433" spans="1:5" x14ac:dyDescent="0.2">
      <c r="A2433" s="271">
        <v>105605</v>
      </c>
      <c r="B2433" s="271" t="s">
        <v>290</v>
      </c>
      <c r="C2433" s="272" t="s">
        <v>10660</v>
      </c>
      <c r="D2433" s="271" t="s">
        <v>1980</v>
      </c>
      <c r="E2433" s="273">
        <v>0</v>
      </c>
    </row>
    <row r="2434" spans="1:5" x14ac:dyDescent="0.2">
      <c r="A2434" s="271">
        <v>105613</v>
      </c>
      <c r="B2434" s="271" t="s">
        <v>290</v>
      </c>
      <c r="C2434" s="272" t="s">
        <v>10661</v>
      </c>
      <c r="D2434" s="271" t="s">
        <v>1980</v>
      </c>
      <c r="E2434" s="273">
        <v>0</v>
      </c>
    </row>
    <row r="2435" spans="1:5" x14ac:dyDescent="0.2">
      <c r="A2435" s="271">
        <v>105621</v>
      </c>
      <c r="B2435" s="271" t="s">
        <v>290</v>
      </c>
      <c r="C2435" s="272" t="s">
        <v>10662</v>
      </c>
      <c r="D2435" s="271" t="s">
        <v>1980</v>
      </c>
      <c r="E2435" s="273">
        <v>0</v>
      </c>
    </row>
    <row r="2436" spans="1:5" x14ac:dyDescent="0.2">
      <c r="A2436" s="271">
        <v>105627</v>
      </c>
      <c r="B2436" s="271" t="s">
        <v>290</v>
      </c>
      <c r="C2436" s="272" t="s">
        <v>10663</v>
      </c>
      <c r="D2436" s="271" t="s">
        <v>1980</v>
      </c>
      <c r="E2436" s="273">
        <v>143.63999999999999</v>
      </c>
    </row>
    <row r="2437" spans="1:5" x14ac:dyDescent="0.2">
      <c r="A2437" s="271">
        <v>105630</v>
      </c>
      <c r="B2437" s="271" t="s">
        <v>290</v>
      </c>
      <c r="C2437" s="272" t="s">
        <v>10664</v>
      </c>
      <c r="D2437" s="271" t="s">
        <v>1980</v>
      </c>
      <c r="E2437" s="273">
        <v>134.80000000000001</v>
      </c>
    </row>
    <row r="2438" spans="1:5" x14ac:dyDescent="0.2">
      <c r="A2438" s="271">
        <v>105636</v>
      </c>
      <c r="B2438" s="271" t="s">
        <v>290</v>
      </c>
      <c r="C2438" s="272" t="s">
        <v>10665</v>
      </c>
      <c r="D2438" s="271" t="s">
        <v>1980</v>
      </c>
      <c r="E2438" s="273">
        <v>133.58000000000001</v>
      </c>
    </row>
    <row r="2439" spans="1:5" x14ac:dyDescent="0.2">
      <c r="A2439" s="271">
        <v>105606</v>
      </c>
      <c r="B2439" s="271" t="s">
        <v>290</v>
      </c>
      <c r="C2439" s="272" t="s">
        <v>10666</v>
      </c>
      <c r="D2439" s="271" t="s">
        <v>1980</v>
      </c>
      <c r="E2439" s="273">
        <v>0</v>
      </c>
    </row>
    <row r="2440" spans="1:5" x14ac:dyDescent="0.2">
      <c r="A2440" s="271">
        <v>105614</v>
      </c>
      <c r="B2440" s="271" t="s">
        <v>290</v>
      </c>
      <c r="C2440" s="272" t="s">
        <v>10667</v>
      </c>
      <c r="D2440" s="271" t="s">
        <v>1980</v>
      </c>
      <c r="E2440" s="273">
        <v>0</v>
      </c>
    </row>
    <row r="2441" spans="1:5" x14ac:dyDescent="0.2">
      <c r="A2441" s="271">
        <v>105622</v>
      </c>
      <c r="B2441" s="271" t="s">
        <v>290</v>
      </c>
      <c r="C2441" s="272" t="s">
        <v>10668</v>
      </c>
      <c r="D2441" s="271" t="s">
        <v>1980</v>
      </c>
      <c r="E2441" s="273">
        <v>0</v>
      </c>
    </row>
    <row r="2442" spans="1:5" x14ac:dyDescent="0.2">
      <c r="A2442" s="271">
        <v>105572</v>
      </c>
      <c r="B2442" s="271" t="s">
        <v>290</v>
      </c>
      <c r="C2442" s="272" t="s">
        <v>10669</v>
      </c>
      <c r="D2442" s="271" t="s">
        <v>1980</v>
      </c>
      <c r="E2442" s="273">
        <v>59.45</v>
      </c>
    </row>
    <row r="2443" spans="1:5" x14ac:dyDescent="0.2">
      <c r="A2443" s="271">
        <v>105574</v>
      </c>
      <c r="B2443" s="271" t="s">
        <v>290</v>
      </c>
      <c r="C2443" s="272" t="s">
        <v>10670</v>
      </c>
      <c r="D2443" s="271" t="s">
        <v>1980</v>
      </c>
      <c r="E2443" s="273">
        <v>50.61</v>
      </c>
    </row>
    <row r="2444" spans="1:5" x14ac:dyDescent="0.2">
      <c r="A2444" s="271">
        <v>105576</v>
      </c>
      <c r="B2444" s="271" t="s">
        <v>290</v>
      </c>
      <c r="C2444" s="272" t="s">
        <v>10671</v>
      </c>
      <c r="D2444" s="271" t="s">
        <v>1980</v>
      </c>
      <c r="E2444" s="273">
        <v>49.39</v>
      </c>
    </row>
    <row r="2445" spans="1:5" x14ac:dyDescent="0.2">
      <c r="A2445" s="271">
        <v>105603</v>
      </c>
      <c r="B2445" s="271" t="s">
        <v>290</v>
      </c>
      <c r="C2445" s="272" t="s">
        <v>10672</v>
      </c>
      <c r="D2445" s="271" t="s">
        <v>1980</v>
      </c>
      <c r="E2445" s="273">
        <v>0</v>
      </c>
    </row>
    <row r="2446" spans="1:5" x14ac:dyDescent="0.2">
      <c r="A2446" s="271">
        <v>105611</v>
      </c>
      <c r="B2446" s="271" t="s">
        <v>290</v>
      </c>
      <c r="C2446" s="272" t="s">
        <v>10673</v>
      </c>
      <c r="D2446" s="271" t="s">
        <v>1980</v>
      </c>
      <c r="E2446" s="273">
        <v>0</v>
      </c>
    </row>
    <row r="2447" spans="1:5" x14ac:dyDescent="0.2">
      <c r="A2447" s="271">
        <v>105619</v>
      </c>
      <c r="B2447" s="271" t="s">
        <v>290</v>
      </c>
      <c r="C2447" s="272" t="s">
        <v>10674</v>
      </c>
      <c r="D2447" s="271" t="s">
        <v>1980</v>
      </c>
      <c r="E2447" s="273">
        <v>0</v>
      </c>
    </row>
    <row r="2448" spans="1:5" x14ac:dyDescent="0.2">
      <c r="A2448" s="271">
        <v>105573</v>
      </c>
      <c r="B2448" s="271" t="s">
        <v>290</v>
      </c>
      <c r="C2448" s="272" t="s">
        <v>10675</v>
      </c>
      <c r="D2448" s="271" t="s">
        <v>1980</v>
      </c>
      <c r="E2448" s="273">
        <v>88.15</v>
      </c>
    </row>
    <row r="2449" spans="1:5" x14ac:dyDescent="0.2">
      <c r="A2449" s="271">
        <v>105628</v>
      </c>
      <c r="B2449" s="271" t="s">
        <v>290</v>
      </c>
      <c r="C2449" s="272" t="s">
        <v>10676</v>
      </c>
      <c r="D2449" s="271" t="s">
        <v>1980</v>
      </c>
      <c r="E2449" s="273">
        <v>79.31</v>
      </c>
    </row>
    <row r="2450" spans="1:5" x14ac:dyDescent="0.2">
      <c r="A2450" s="271">
        <v>105634</v>
      </c>
      <c r="B2450" s="271" t="s">
        <v>290</v>
      </c>
      <c r="C2450" s="272" t="s">
        <v>10677</v>
      </c>
      <c r="D2450" s="271" t="s">
        <v>1980</v>
      </c>
      <c r="E2450" s="273">
        <v>78.09</v>
      </c>
    </row>
    <row r="2451" spans="1:5" x14ac:dyDescent="0.2">
      <c r="A2451" s="271">
        <v>105604</v>
      </c>
      <c r="B2451" s="271" t="s">
        <v>290</v>
      </c>
      <c r="C2451" s="272" t="s">
        <v>10678</v>
      </c>
      <c r="D2451" s="271" t="s">
        <v>1980</v>
      </c>
      <c r="E2451" s="273">
        <v>0</v>
      </c>
    </row>
    <row r="2452" spans="1:5" x14ac:dyDescent="0.2">
      <c r="A2452" s="271">
        <v>105612</v>
      </c>
      <c r="B2452" s="271" t="s">
        <v>290</v>
      </c>
      <c r="C2452" s="272" t="s">
        <v>10679</v>
      </c>
      <c r="D2452" s="271" t="s">
        <v>1980</v>
      </c>
      <c r="E2452" s="273">
        <v>0</v>
      </c>
    </row>
    <row r="2453" spans="1:5" x14ac:dyDescent="0.2">
      <c r="A2453" s="271">
        <v>105620</v>
      </c>
      <c r="B2453" s="271" t="s">
        <v>290</v>
      </c>
      <c r="C2453" s="272" t="s">
        <v>10680</v>
      </c>
      <c r="D2453" s="271" t="s">
        <v>1980</v>
      </c>
      <c r="E2453" s="273">
        <v>0</v>
      </c>
    </row>
    <row r="2454" spans="1:5" x14ac:dyDescent="0.2">
      <c r="A2454" s="271">
        <v>105586</v>
      </c>
      <c r="B2454" s="271" t="s">
        <v>290</v>
      </c>
      <c r="C2454" s="272" t="s">
        <v>10681</v>
      </c>
      <c r="D2454" s="271" t="s">
        <v>1980</v>
      </c>
      <c r="E2454" s="273">
        <v>176.82</v>
      </c>
    </row>
    <row r="2455" spans="1:5" x14ac:dyDescent="0.2">
      <c r="A2455" s="271">
        <v>105587</v>
      </c>
      <c r="B2455" s="271" t="s">
        <v>290</v>
      </c>
      <c r="C2455" s="272" t="s">
        <v>10682</v>
      </c>
      <c r="D2455" s="271" t="s">
        <v>1980</v>
      </c>
      <c r="E2455" s="273">
        <v>161.63</v>
      </c>
    </row>
    <row r="2456" spans="1:5" x14ac:dyDescent="0.2">
      <c r="A2456" s="271">
        <v>105589</v>
      </c>
      <c r="B2456" s="271" t="s">
        <v>290</v>
      </c>
      <c r="C2456" s="272" t="s">
        <v>10683</v>
      </c>
      <c r="D2456" s="271" t="s">
        <v>1980</v>
      </c>
      <c r="E2456" s="273">
        <v>160.24</v>
      </c>
    </row>
    <row r="2457" spans="1:5" x14ac:dyDescent="0.2">
      <c r="A2457" s="271">
        <v>105584</v>
      </c>
      <c r="B2457" s="271" t="s">
        <v>290</v>
      </c>
      <c r="C2457" s="272" t="s">
        <v>10684</v>
      </c>
      <c r="D2457" s="271" t="s">
        <v>1980</v>
      </c>
      <c r="E2457" s="273">
        <v>0</v>
      </c>
    </row>
    <row r="2458" spans="1:5" x14ac:dyDescent="0.2">
      <c r="A2458" s="271">
        <v>105720</v>
      </c>
      <c r="B2458" s="271" t="s">
        <v>290</v>
      </c>
      <c r="C2458" s="272" t="s">
        <v>10685</v>
      </c>
      <c r="D2458" s="271" t="s">
        <v>1980</v>
      </c>
      <c r="E2458" s="273">
        <v>0</v>
      </c>
    </row>
    <row r="2459" spans="1:5" x14ac:dyDescent="0.2">
      <c r="A2459" s="271">
        <v>105722</v>
      </c>
      <c r="B2459" s="271" t="s">
        <v>290</v>
      </c>
      <c r="C2459" s="272" t="s">
        <v>10686</v>
      </c>
      <c r="D2459" s="271" t="s">
        <v>1980</v>
      </c>
      <c r="E2459" s="273">
        <v>0</v>
      </c>
    </row>
    <row r="2460" spans="1:5" x14ac:dyDescent="0.2">
      <c r="A2460" s="271">
        <v>105593</v>
      </c>
      <c r="B2460" s="271" t="s">
        <v>290</v>
      </c>
      <c r="C2460" s="272" t="s">
        <v>10687</v>
      </c>
      <c r="D2460" s="271" t="s">
        <v>1980</v>
      </c>
      <c r="E2460" s="273">
        <v>157.4</v>
      </c>
    </row>
    <row r="2461" spans="1:5" x14ac:dyDescent="0.2">
      <c r="A2461" s="271">
        <v>105594</v>
      </c>
      <c r="B2461" s="271" t="s">
        <v>290</v>
      </c>
      <c r="C2461" s="272" t="s">
        <v>10688</v>
      </c>
      <c r="D2461" s="271" t="s">
        <v>1980</v>
      </c>
      <c r="E2461" s="273">
        <v>142.21</v>
      </c>
    </row>
    <row r="2462" spans="1:5" x14ac:dyDescent="0.2">
      <c r="A2462" s="271">
        <v>105596</v>
      </c>
      <c r="B2462" s="271" t="s">
        <v>290</v>
      </c>
      <c r="C2462" s="272" t="s">
        <v>10689</v>
      </c>
      <c r="D2462" s="271" t="s">
        <v>1980</v>
      </c>
      <c r="E2462" s="273">
        <v>140.82</v>
      </c>
    </row>
    <row r="2463" spans="1:5" x14ac:dyDescent="0.2">
      <c r="A2463" s="271">
        <v>105591</v>
      </c>
      <c r="B2463" s="271" t="s">
        <v>290</v>
      </c>
      <c r="C2463" s="272" t="s">
        <v>10690</v>
      </c>
      <c r="D2463" s="271" t="s">
        <v>1980</v>
      </c>
      <c r="E2463" s="273">
        <v>0</v>
      </c>
    </row>
    <row r="2464" spans="1:5" x14ac:dyDescent="0.2">
      <c r="A2464" s="271">
        <v>105724</v>
      </c>
      <c r="B2464" s="271" t="s">
        <v>290</v>
      </c>
      <c r="C2464" s="272" t="s">
        <v>10691</v>
      </c>
      <c r="D2464" s="271" t="s">
        <v>1980</v>
      </c>
      <c r="E2464" s="273">
        <v>0</v>
      </c>
    </row>
    <row r="2465" spans="1:5" x14ac:dyDescent="0.2">
      <c r="A2465" s="271">
        <v>105726</v>
      </c>
      <c r="B2465" s="271" t="s">
        <v>290</v>
      </c>
      <c r="C2465" s="272" t="s">
        <v>10692</v>
      </c>
      <c r="D2465" s="271" t="s">
        <v>1980</v>
      </c>
      <c r="E2465" s="273">
        <v>0</v>
      </c>
    </row>
    <row r="2466" spans="1:5" x14ac:dyDescent="0.2">
      <c r="A2466" s="271">
        <v>105567</v>
      </c>
      <c r="B2466" s="271" t="s">
        <v>290</v>
      </c>
      <c r="C2466" s="272" t="s">
        <v>10693</v>
      </c>
      <c r="D2466" s="271" t="s">
        <v>1980</v>
      </c>
      <c r="E2466" s="273">
        <v>16.14</v>
      </c>
    </row>
    <row r="2467" spans="1:5" x14ac:dyDescent="0.2">
      <c r="A2467" s="271">
        <v>105568</v>
      </c>
      <c r="B2467" s="271" t="s">
        <v>290</v>
      </c>
      <c r="C2467" s="272" t="s">
        <v>10694</v>
      </c>
      <c r="D2467" s="271" t="s">
        <v>1980</v>
      </c>
      <c r="E2467" s="273">
        <v>12.83</v>
      </c>
    </row>
    <row r="2468" spans="1:5" x14ac:dyDescent="0.2">
      <c r="A2468" s="271">
        <v>105570</v>
      </c>
      <c r="B2468" s="271" t="s">
        <v>290</v>
      </c>
      <c r="C2468" s="272" t="s">
        <v>10695</v>
      </c>
      <c r="D2468" s="271" t="s">
        <v>1980</v>
      </c>
      <c r="E2468" s="273">
        <v>10.58</v>
      </c>
    </row>
    <row r="2469" spans="1:5" x14ac:dyDescent="0.2">
      <c r="A2469" s="271">
        <v>100575</v>
      </c>
      <c r="B2469" s="271" t="s">
        <v>290</v>
      </c>
      <c r="C2469" s="272" t="s">
        <v>10696</v>
      </c>
      <c r="D2469" s="271" t="s">
        <v>2012</v>
      </c>
      <c r="E2469" s="273">
        <v>0.62</v>
      </c>
    </row>
    <row r="2470" spans="1:5" x14ac:dyDescent="0.2">
      <c r="A2470" s="271">
        <v>100577</v>
      </c>
      <c r="B2470" s="271" t="s">
        <v>290</v>
      </c>
      <c r="C2470" s="272" t="s">
        <v>10697</v>
      </c>
      <c r="D2470" s="271" t="s">
        <v>2012</v>
      </c>
      <c r="E2470" s="273">
        <v>1.56</v>
      </c>
    </row>
    <row r="2471" spans="1:5" x14ac:dyDescent="0.2">
      <c r="A2471" s="271">
        <v>105598</v>
      </c>
      <c r="B2471" s="271" t="s">
        <v>290</v>
      </c>
      <c r="C2471" s="272" t="s">
        <v>10698</v>
      </c>
      <c r="D2471" s="271" t="s">
        <v>2012</v>
      </c>
      <c r="E2471" s="273">
        <v>2.09</v>
      </c>
    </row>
    <row r="2472" spans="1:5" x14ac:dyDescent="0.2">
      <c r="A2472" s="271">
        <v>100576</v>
      </c>
      <c r="B2472" s="271" t="s">
        <v>290</v>
      </c>
      <c r="C2472" s="272" t="s">
        <v>10699</v>
      </c>
      <c r="D2472" s="271" t="s">
        <v>2012</v>
      </c>
      <c r="E2472" s="273">
        <v>3.09</v>
      </c>
    </row>
    <row r="2473" spans="1:5" x14ac:dyDescent="0.2">
      <c r="A2473" s="271">
        <v>105597</v>
      </c>
      <c r="B2473" s="271" t="s">
        <v>290</v>
      </c>
      <c r="C2473" s="272" t="s">
        <v>10700</v>
      </c>
      <c r="D2473" s="271" t="s">
        <v>2012</v>
      </c>
      <c r="E2473" s="273">
        <v>4.25</v>
      </c>
    </row>
    <row r="2474" spans="1:5" x14ac:dyDescent="0.2">
      <c r="A2474" s="271">
        <v>102730</v>
      </c>
      <c r="B2474" s="271" t="s">
        <v>290</v>
      </c>
      <c r="C2474" s="272" t="s">
        <v>10701</v>
      </c>
      <c r="D2474" s="271" t="s">
        <v>1982</v>
      </c>
      <c r="E2474" s="273">
        <v>13.66</v>
      </c>
    </row>
    <row r="2475" spans="1:5" x14ac:dyDescent="0.2">
      <c r="A2475" s="271">
        <v>102731</v>
      </c>
      <c r="B2475" s="271" t="s">
        <v>290</v>
      </c>
      <c r="C2475" s="272" t="s">
        <v>10702</v>
      </c>
      <c r="D2475" s="271" t="s">
        <v>1982</v>
      </c>
      <c r="E2475" s="273">
        <v>11.46</v>
      </c>
    </row>
    <row r="2476" spans="1:5" x14ac:dyDescent="0.2">
      <c r="A2476" s="271">
        <v>102732</v>
      </c>
      <c r="B2476" s="271" t="s">
        <v>290</v>
      </c>
      <c r="C2476" s="272" t="s">
        <v>10703</v>
      </c>
      <c r="D2476" s="271" t="s">
        <v>1982</v>
      </c>
      <c r="E2476" s="273">
        <v>10.75</v>
      </c>
    </row>
    <row r="2477" spans="1:5" x14ac:dyDescent="0.2">
      <c r="A2477" s="271">
        <v>102733</v>
      </c>
      <c r="B2477" s="271" t="s">
        <v>290</v>
      </c>
      <c r="C2477" s="272" t="s">
        <v>10704</v>
      </c>
      <c r="D2477" s="271" t="s">
        <v>1982</v>
      </c>
      <c r="E2477" s="273">
        <v>11.85</v>
      </c>
    </row>
    <row r="2478" spans="1:5" x14ac:dyDescent="0.2">
      <c r="A2478" s="271">
        <v>102728</v>
      </c>
      <c r="B2478" s="271" t="s">
        <v>290</v>
      </c>
      <c r="C2478" s="272" t="s">
        <v>10705</v>
      </c>
      <c r="D2478" s="271" t="s">
        <v>1982</v>
      </c>
      <c r="E2478" s="273">
        <v>16.760000000000002</v>
      </c>
    </row>
    <row r="2479" spans="1:5" x14ac:dyDescent="0.2">
      <c r="A2479" s="271">
        <v>102729</v>
      </c>
      <c r="B2479" s="271" t="s">
        <v>290</v>
      </c>
      <c r="C2479" s="272" t="s">
        <v>10706</v>
      </c>
      <c r="D2479" s="271" t="s">
        <v>1982</v>
      </c>
      <c r="E2479" s="273">
        <v>15.43</v>
      </c>
    </row>
    <row r="2480" spans="1:5" x14ac:dyDescent="0.2">
      <c r="A2480" s="271">
        <v>102734</v>
      </c>
      <c r="B2480" s="271" t="s">
        <v>290</v>
      </c>
      <c r="C2480" s="272" t="s">
        <v>10707</v>
      </c>
      <c r="D2480" s="271" t="s">
        <v>1982</v>
      </c>
      <c r="E2480" s="273">
        <v>15.5</v>
      </c>
    </row>
    <row r="2481" spans="1:5" x14ac:dyDescent="0.2">
      <c r="A2481" s="271">
        <v>102735</v>
      </c>
      <c r="B2481" s="271" t="s">
        <v>290</v>
      </c>
      <c r="C2481" s="272" t="s">
        <v>10708</v>
      </c>
      <c r="D2481" s="271" t="s">
        <v>1982</v>
      </c>
      <c r="E2481" s="273">
        <v>14.39</v>
      </c>
    </row>
    <row r="2482" spans="1:5" x14ac:dyDescent="0.2">
      <c r="A2482" s="271">
        <v>102765</v>
      </c>
      <c r="B2482" s="271" t="s">
        <v>290</v>
      </c>
      <c r="C2482" s="272" t="s">
        <v>10709</v>
      </c>
      <c r="D2482" s="271" t="s">
        <v>1977</v>
      </c>
      <c r="E2482" s="273">
        <v>18419.66</v>
      </c>
    </row>
    <row r="2483" spans="1:5" x14ac:dyDescent="0.2">
      <c r="A2483" s="271">
        <v>102795</v>
      </c>
      <c r="B2483" s="271" t="s">
        <v>290</v>
      </c>
      <c r="C2483" s="272" t="s">
        <v>10710</v>
      </c>
      <c r="D2483" s="271" t="s">
        <v>1977</v>
      </c>
      <c r="E2483" s="273">
        <v>40591.47</v>
      </c>
    </row>
    <row r="2484" spans="1:5" x14ac:dyDescent="0.2">
      <c r="A2484" s="271">
        <v>102766</v>
      </c>
      <c r="B2484" s="271" t="s">
        <v>290</v>
      </c>
      <c r="C2484" s="272" t="s">
        <v>10711</v>
      </c>
      <c r="D2484" s="271" t="s">
        <v>1977</v>
      </c>
      <c r="E2484" s="273">
        <v>27715.89</v>
      </c>
    </row>
    <row r="2485" spans="1:5" x14ac:dyDescent="0.2">
      <c r="A2485" s="271">
        <v>102796</v>
      </c>
      <c r="B2485" s="271" t="s">
        <v>290</v>
      </c>
      <c r="C2485" s="272" t="s">
        <v>10712</v>
      </c>
      <c r="D2485" s="271" t="s">
        <v>1977</v>
      </c>
      <c r="E2485" s="273">
        <v>65646.78</v>
      </c>
    </row>
    <row r="2486" spans="1:5" x14ac:dyDescent="0.2">
      <c r="A2486" s="271">
        <v>102767</v>
      </c>
      <c r="B2486" s="271" t="s">
        <v>290</v>
      </c>
      <c r="C2486" s="272" t="s">
        <v>10713</v>
      </c>
      <c r="D2486" s="271" t="s">
        <v>1977</v>
      </c>
      <c r="E2486" s="273">
        <v>38705.339999999997</v>
      </c>
    </row>
    <row r="2487" spans="1:5" x14ac:dyDescent="0.2">
      <c r="A2487" s="271">
        <v>102797</v>
      </c>
      <c r="B2487" s="271" t="s">
        <v>290</v>
      </c>
      <c r="C2487" s="272" t="s">
        <v>10714</v>
      </c>
      <c r="D2487" s="271" t="s">
        <v>1977</v>
      </c>
      <c r="E2487" s="273">
        <v>93181.68</v>
      </c>
    </row>
    <row r="2488" spans="1:5" x14ac:dyDescent="0.2">
      <c r="A2488" s="271">
        <v>102768</v>
      </c>
      <c r="B2488" s="271" t="s">
        <v>290</v>
      </c>
      <c r="C2488" s="272" t="s">
        <v>10715</v>
      </c>
      <c r="D2488" s="271" t="s">
        <v>1977</v>
      </c>
      <c r="E2488" s="273">
        <v>54052.4</v>
      </c>
    </row>
    <row r="2489" spans="1:5" x14ac:dyDescent="0.2">
      <c r="A2489" s="271">
        <v>102798</v>
      </c>
      <c r="B2489" s="271" t="s">
        <v>290</v>
      </c>
      <c r="C2489" s="272" t="s">
        <v>10716</v>
      </c>
      <c r="D2489" s="271" t="s">
        <v>1977</v>
      </c>
      <c r="E2489" s="273">
        <v>114124.33</v>
      </c>
    </row>
    <row r="2490" spans="1:5" x14ac:dyDescent="0.2">
      <c r="A2490" s="271">
        <v>102744</v>
      </c>
      <c r="B2490" s="271" t="s">
        <v>290</v>
      </c>
      <c r="C2490" s="272" t="s">
        <v>10717</v>
      </c>
      <c r="D2490" s="271" t="s">
        <v>1977</v>
      </c>
      <c r="E2490" s="273">
        <v>7728.32</v>
      </c>
    </row>
    <row r="2491" spans="1:5" x14ac:dyDescent="0.2">
      <c r="A2491" s="271">
        <v>102755</v>
      </c>
      <c r="B2491" s="271" t="s">
        <v>290</v>
      </c>
      <c r="C2491" s="272" t="s">
        <v>10718</v>
      </c>
      <c r="D2491" s="271" t="s">
        <v>1977</v>
      </c>
      <c r="E2491" s="273">
        <v>11985.2</v>
      </c>
    </row>
    <row r="2492" spans="1:5" x14ac:dyDescent="0.2">
      <c r="A2492" s="271">
        <v>102782</v>
      </c>
      <c r="B2492" s="271" t="s">
        <v>290</v>
      </c>
      <c r="C2492" s="272" t="s">
        <v>10719</v>
      </c>
      <c r="D2492" s="271" t="s">
        <v>1977</v>
      </c>
      <c r="E2492" s="273">
        <v>19771.669999999998</v>
      </c>
    </row>
    <row r="2493" spans="1:5" x14ac:dyDescent="0.2">
      <c r="A2493" s="271">
        <v>102745</v>
      </c>
      <c r="B2493" s="271" t="s">
        <v>290</v>
      </c>
      <c r="C2493" s="272" t="s">
        <v>10720</v>
      </c>
      <c r="D2493" s="271" t="s">
        <v>1977</v>
      </c>
      <c r="E2493" s="273">
        <v>10859.66</v>
      </c>
    </row>
    <row r="2494" spans="1:5" x14ac:dyDescent="0.2">
      <c r="A2494" s="271">
        <v>102756</v>
      </c>
      <c r="B2494" s="271" t="s">
        <v>290</v>
      </c>
      <c r="C2494" s="272" t="s">
        <v>10721</v>
      </c>
      <c r="D2494" s="271" t="s">
        <v>1977</v>
      </c>
      <c r="E2494" s="273">
        <v>17797.32</v>
      </c>
    </row>
    <row r="2495" spans="1:5" x14ac:dyDescent="0.2">
      <c r="A2495" s="271">
        <v>102783</v>
      </c>
      <c r="B2495" s="271" t="s">
        <v>290</v>
      </c>
      <c r="C2495" s="272" t="s">
        <v>10722</v>
      </c>
      <c r="D2495" s="271" t="s">
        <v>1977</v>
      </c>
      <c r="E2495" s="273">
        <v>26169.32</v>
      </c>
    </row>
    <row r="2496" spans="1:5" x14ac:dyDescent="0.2">
      <c r="A2496" s="271">
        <v>102746</v>
      </c>
      <c r="B2496" s="271" t="s">
        <v>290</v>
      </c>
      <c r="C2496" s="272" t="s">
        <v>10723</v>
      </c>
      <c r="D2496" s="271" t="s">
        <v>1977</v>
      </c>
      <c r="E2496" s="273">
        <v>18821.62</v>
      </c>
    </row>
    <row r="2497" spans="1:5" x14ac:dyDescent="0.2">
      <c r="A2497" s="271">
        <v>102757</v>
      </c>
      <c r="B2497" s="271" t="s">
        <v>290</v>
      </c>
      <c r="C2497" s="272" t="s">
        <v>10724</v>
      </c>
      <c r="D2497" s="271" t="s">
        <v>1977</v>
      </c>
      <c r="E2497" s="273">
        <v>33098.85</v>
      </c>
    </row>
    <row r="2498" spans="1:5" x14ac:dyDescent="0.2">
      <c r="A2498" s="271">
        <v>102784</v>
      </c>
      <c r="B2498" s="271" t="s">
        <v>290</v>
      </c>
      <c r="C2498" s="272" t="s">
        <v>10725</v>
      </c>
      <c r="D2498" s="271" t="s">
        <v>1977</v>
      </c>
      <c r="E2498" s="273">
        <v>41312.550000000003</v>
      </c>
    </row>
    <row r="2499" spans="1:5" x14ac:dyDescent="0.2">
      <c r="A2499" s="271">
        <v>102779</v>
      </c>
      <c r="B2499" s="271" t="s">
        <v>290</v>
      </c>
      <c r="C2499" s="272" t="s">
        <v>10726</v>
      </c>
      <c r="D2499" s="271" t="s">
        <v>1977</v>
      </c>
      <c r="E2499" s="273">
        <v>10388.26</v>
      </c>
    </row>
    <row r="2500" spans="1:5" x14ac:dyDescent="0.2">
      <c r="A2500" s="271">
        <v>102780</v>
      </c>
      <c r="B2500" s="271" t="s">
        <v>290</v>
      </c>
      <c r="C2500" s="272" t="s">
        <v>10727</v>
      </c>
      <c r="D2500" s="271" t="s">
        <v>1977</v>
      </c>
      <c r="E2500" s="273">
        <v>11954.1</v>
      </c>
    </row>
    <row r="2501" spans="1:5" x14ac:dyDescent="0.2">
      <c r="A2501" s="271">
        <v>102743</v>
      </c>
      <c r="B2501" s="271" t="s">
        <v>290</v>
      </c>
      <c r="C2501" s="272" t="s">
        <v>10728</v>
      </c>
      <c r="D2501" s="271" t="s">
        <v>1977</v>
      </c>
      <c r="E2501" s="273">
        <v>5160.18</v>
      </c>
    </row>
    <row r="2502" spans="1:5" x14ac:dyDescent="0.2">
      <c r="A2502" s="271">
        <v>102781</v>
      </c>
      <c r="B2502" s="271" t="s">
        <v>290</v>
      </c>
      <c r="C2502" s="272" t="s">
        <v>10729</v>
      </c>
      <c r="D2502" s="271" t="s">
        <v>1977</v>
      </c>
      <c r="E2502" s="273">
        <v>17711.98</v>
      </c>
    </row>
    <row r="2503" spans="1:5" x14ac:dyDescent="0.2">
      <c r="A2503" s="271">
        <v>102761</v>
      </c>
      <c r="B2503" s="271" t="s">
        <v>290</v>
      </c>
      <c r="C2503" s="272" t="s">
        <v>10730</v>
      </c>
      <c r="D2503" s="271" t="s">
        <v>1977</v>
      </c>
      <c r="E2503" s="273">
        <v>14779.77</v>
      </c>
    </row>
    <row r="2504" spans="1:5" x14ac:dyDescent="0.2">
      <c r="A2504" s="271">
        <v>102791</v>
      </c>
      <c r="B2504" s="271" t="s">
        <v>290</v>
      </c>
      <c r="C2504" s="272" t="s">
        <v>10731</v>
      </c>
      <c r="D2504" s="271" t="s">
        <v>1977</v>
      </c>
      <c r="E2504" s="273">
        <v>38044.74</v>
      </c>
    </row>
    <row r="2505" spans="1:5" x14ac:dyDescent="0.2">
      <c r="A2505" s="271">
        <v>102762</v>
      </c>
      <c r="B2505" s="271" t="s">
        <v>290</v>
      </c>
      <c r="C2505" s="272" t="s">
        <v>10732</v>
      </c>
      <c r="D2505" s="271" t="s">
        <v>1977</v>
      </c>
      <c r="E2505" s="273">
        <v>22807.43</v>
      </c>
    </row>
    <row r="2506" spans="1:5" x14ac:dyDescent="0.2">
      <c r="A2506" s="271">
        <v>102792</v>
      </c>
      <c r="B2506" s="271" t="s">
        <v>290</v>
      </c>
      <c r="C2506" s="272" t="s">
        <v>10733</v>
      </c>
      <c r="D2506" s="271" t="s">
        <v>1977</v>
      </c>
      <c r="E2506" s="273">
        <v>62033.68</v>
      </c>
    </row>
    <row r="2507" spans="1:5" x14ac:dyDescent="0.2">
      <c r="A2507" s="271">
        <v>102763</v>
      </c>
      <c r="B2507" s="271" t="s">
        <v>290</v>
      </c>
      <c r="C2507" s="272" t="s">
        <v>10734</v>
      </c>
      <c r="D2507" s="271" t="s">
        <v>1977</v>
      </c>
      <c r="E2507" s="273">
        <v>31668.89</v>
      </c>
    </row>
    <row r="2508" spans="1:5" x14ac:dyDescent="0.2">
      <c r="A2508" s="271">
        <v>102793</v>
      </c>
      <c r="B2508" s="271" t="s">
        <v>290</v>
      </c>
      <c r="C2508" s="272" t="s">
        <v>10735</v>
      </c>
      <c r="D2508" s="271" t="s">
        <v>1977</v>
      </c>
      <c r="E2508" s="273">
        <v>83762.59</v>
      </c>
    </row>
    <row r="2509" spans="1:5" x14ac:dyDescent="0.2">
      <c r="A2509" s="271">
        <v>102764</v>
      </c>
      <c r="B2509" s="271" t="s">
        <v>290</v>
      </c>
      <c r="C2509" s="272" t="s">
        <v>10736</v>
      </c>
      <c r="D2509" s="271" t="s">
        <v>1977</v>
      </c>
      <c r="E2509" s="273">
        <v>44635.33</v>
      </c>
    </row>
    <row r="2510" spans="1:5" x14ac:dyDescent="0.2">
      <c r="A2510" s="271">
        <v>102794</v>
      </c>
      <c r="B2510" s="271" t="s">
        <v>290</v>
      </c>
      <c r="C2510" s="272" t="s">
        <v>10737</v>
      </c>
      <c r="D2510" s="271" t="s">
        <v>1977</v>
      </c>
      <c r="E2510" s="273">
        <v>120103.16</v>
      </c>
    </row>
    <row r="2511" spans="1:5" x14ac:dyDescent="0.2">
      <c r="A2511" s="271">
        <v>102740</v>
      </c>
      <c r="B2511" s="271" t="s">
        <v>290</v>
      </c>
      <c r="C2511" s="272" t="s">
        <v>10738</v>
      </c>
      <c r="D2511" s="271" t="s">
        <v>1977</v>
      </c>
      <c r="E2511" s="273">
        <v>6380.94</v>
      </c>
    </row>
    <row r="2512" spans="1:5" x14ac:dyDescent="0.2">
      <c r="A2512" s="271">
        <v>102752</v>
      </c>
      <c r="B2512" s="271" t="s">
        <v>290</v>
      </c>
      <c r="C2512" s="272" t="s">
        <v>10739</v>
      </c>
      <c r="D2512" s="271" t="s">
        <v>1977</v>
      </c>
      <c r="E2512" s="273">
        <v>8580.2099999999991</v>
      </c>
    </row>
    <row r="2513" spans="1:5" x14ac:dyDescent="0.2">
      <c r="A2513" s="271">
        <v>102776</v>
      </c>
      <c r="B2513" s="271" t="s">
        <v>290</v>
      </c>
      <c r="C2513" s="272" t="s">
        <v>10740</v>
      </c>
      <c r="D2513" s="271" t="s">
        <v>1977</v>
      </c>
      <c r="E2513" s="273">
        <v>15506.38</v>
      </c>
    </row>
    <row r="2514" spans="1:5" x14ac:dyDescent="0.2">
      <c r="A2514" s="271">
        <v>102741</v>
      </c>
      <c r="B2514" s="271" t="s">
        <v>290</v>
      </c>
      <c r="C2514" s="272" t="s">
        <v>10741</v>
      </c>
      <c r="D2514" s="271" t="s">
        <v>1977</v>
      </c>
      <c r="E2514" s="273">
        <v>8954.18</v>
      </c>
    </row>
    <row r="2515" spans="1:5" x14ac:dyDescent="0.2">
      <c r="A2515" s="271">
        <v>102753</v>
      </c>
      <c r="B2515" s="271" t="s">
        <v>290</v>
      </c>
      <c r="C2515" s="272" t="s">
        <v>10742</v>
      </c>
      <c r="D2515" s="271" t="s">
        <v>1977</v>
      </c>
      <c r="E2515" s="273">
        <v>12700.61</v>
      </c>
    </row>
    <row r="2516" spans="1:5" x14ac:dyDescent="0.2">
      <c r="A2516" s="271">
        <v>102777</v>
      </c>
      <c r="B2516" s="271" t="s">
        <v>290</v>
      </c>
      <c r="C2516" s="272" t="s">
        <v>10743</v>
      </c>
      <c r="D2516" s="271" t="s">
        <v>1977</v>
      </c>
      <c r="E2516" s="273">
        <v>23469.87</v>
      </c>
    </row>
    <row r="2517" spans="1:5" x14ac:dyDescent="0.2">
      <c r="A2517" s="271">
        <v>102742</v>
      </c>
      <c r="B2517" s="271" t="s">
        <v>290</v>
      </c>
      <c r="C2517" s="272" t="s">
        <v>10744</v>
      </c>
      <c r="D2517" s="271" t="s">
        <v>1977</v>
      </c>
      <c r="E2517" s="273">
        <v>15500.84</v>
      </c>
    </row>
    <row r="2518" spans="1:5" x14ac:dyDescent="0.2">
      <c r="A2518" s="271">
        <v>102754</v>
      </c>
      <c r="B2518" s="271" t="s">
        <v>290</v>
      </c>
      <c r="C2518" s="272" t="s">
        <v>10745</v>
      </c>
      <c r="D2518" s="271" t="s">
        <v>1977</v>
      </c>
      <c r="E2518" s="273">
        <v>24138.1</v>
      </c>
    </row>
    <row r="2519" spans="1:5" x14ac:dyDescent="0.2">
      <c r="A2519" s="271">
        <v>102778</v>
      </c>
      <c r="B2519" s="271" t="s">
        <v>290</v>
      </c>
      <c r="C2519" s="272" t="s">
        <v>10746</v>
      </c>
      <c r="D2519" s="271" t="s">
        <v>1977</v>
      </c>
      <c r="E2519" s="273">
        <v>35364.99</v>
      </c>
    </row>
    <row r="2520" spans="1:5" x14ac:dyDescent="0.2">
      <c r="A2520" s="271">
        <v>102737</v>
      </c>
      <c r="B2520" s="271" t="s">
        <v>290</v>
      </c>
      <c r="C2520" s="272" t="s">
        <v>10747</v>
      </c>
      <c r="D2520" s="271" t="s">
        <v>1977</v>
      </c>
      <c r="E2520" s="273">
        <v>1242.3800000000001</v>
      </c>
    </row>
    <row r="2521" spans="1:5" x14ac:dyDescent="0.2">
      <c r="A2521" s="271">
        <v>102773</v>
      </c>
      <c r="B2521" s="271" t="s">
        <v>290</v>
      </c>
      <c r="C2521" s="272" t="s">
        <v>10748</v>
      </c>
      <c r="D2521" s="271" t="s">
        <v>1977</v>
      </c>
      <c r="E2521" s="273">
        <v>10388.26</v>
      </c>
    </row>
    <row r="2522" spans="1:5" x14ac:dyDescent="0.2">
      <c r="A2522" s="271">
        <v>102738</v>
      </c>
      <c r="B2522" s="271" t="s">
        <v>290</v>
      </c>
      <c r="C2522" s="272" t="s">
        <v>10749</v>
      </c>
      <c r="D2522" s="271" t="s">
        <v>1977</v>
      </c>
      <c r="E2522" s="273">
        <v>2543.13</v>
      </c>
    </row>
    <row r="2523" spans="1:5" x14ac:dyDescent="0.2">
      <c r="A2523" s="271">
        <v>102750</v>
      </c>
      <c r="B2523" s="271" t="s">
        <v>290</v>
      </c>
      <c r="C2523" s="272" t="s">
        <v>10750</v>
      </c>
      <c r="D2523" s="271" t="s">
        <v>1977</v>
      </c>
      <c r="E2523" s="273">
        <v>3100.6</v>
      </c>
    </row>
    <row r="2524" spans="1:5" x14ac:dyDescent="0.2">
      <c r="A2524" s="271">
        <v>102774</v>
      </c>
      <c r="B2524" s="271" t="s">
        <v>290</v>
      </c>
      <c r="C2524" s="272" t="s">
        <v>10751</v>
      </c>
      <c r="D2524" s="271" t="s">
        <v>1977</v>
      </c>
      <c r="E2524" s="273">
        <v>10388.26</v>
      </c>
    </row>
    <row r="2525" spans="1:5" x14ac:dyDescent="0.2">
      <c r="A2525" s="271">
        <v>102739</v>
      </c>
      <c r="B2525" s="271" t="s">
        <v>290</v>
      </c>
      <c r="C2525" s="272" t="s">
        <v>10752</v>
      </c>
      <c r="D2525" s="271" t="s">
        <v>1977</v>
      </c>
      <c r="E2525" s="273">
        <v>4258.07</v>
      </c>
    </row>
    <row r="2526" spans="1:5" x14ac:dyDescent="0.2">
      <c r="A2526" s="271">
        <v>102751</v>
      </c>
      <c r="B2526" s="271" t="s">
        <v>290</v>
      </c>
      <c r="C2526" s="272" t="s">
        <v>10753</v>
      </c>
      <c r="D2526" s="271" t="s">
        <v>1977</v>
      </c>
      <c r="E2526" s="273">
        <v>5386.2</v>
      </c>
    </row>
    <row r="2527" spans="1:5" x14ac:dyDescent="0.2">
      <c r="A2527" s="271">
        <v>102775</v>
      </c>
      <c r="B2527" s="271" t="s">
        <v>290</v>
      </c>
      <c r="C2527" s="272" t="s">
        <v>10754</v>
      </c>
      <c r="D2527" s="271" t="s">
        <v>1977</v>
      </c>
      <c r="E2527" s="273">
        <v>15506.38</v>
      </c>
    </row>
    <row r="2528" spans="1:5" x14ac:dyDescent="0.2">
      <c r="A2528" s="271">
        <v>102769</v>
      </c>
      <c r="B2528" s="271" t="s">
        <v>290</v>
      </c>
      <c r="C2528" s="272" t="s">
        <v>10755</v>
      </c>
      <c r="D2528" s="271" t="s">
        <v>1977</v>
      </c>
      <c r="E2528" s="273">
        <v>21323.89</v>
      </c>
    </row>
    <row r="2529" spans="1:5" x14ac:dyDescent="0.2">
      <c r="A2529" s="271">
        <v>102799</v>
      </c>
      <c r="B2529" s="271" t="s">
        <v>290</v>
      </c>
      <c r="C2529" s="272" t="s">
        <v>10756</v>
      </c>
      <c r="D2529" s="271" t="s">
        <v>1977</v>
      </c>
      <c r="E2529" s="273">
        <v>41444.49</v>
      </c>
    </row>
    <row r="2530" spans="1:5" x14ac:dyDescent="0.2">
      <c r="A2530" s="271">
        <v>102770</v>
      </c>
      <c r="B2530" s="271" t="s">
        <v>290</v>
      </c>
      <c r="C2530" s="272" t="s">
        <v>10757</v>
      </c>
      <c r="D2530" s="271" t="s">
        <v>1977</v>
      </c>
      <c r="E2530" s="273">
        <v>32682.91</v>
      </c>
    </row>
    <row r="2531" spans="1:5" x14ac:dyDescent="0.2">
      <c r="A2531" s="271">
        <v>102800</v>
      </c>
      <c r="B2531" s="271" t="s">
        <v>290</v>
      </c>
      <c r="C2531" s="272" t="s">
        <v>10758</v>
      </c>
      <c r="D2531" s="271" t="s">
        <v>1977</v>
      </c>
      <c r="E2531" s="273">
        <v>72050.44</v>
      </c>
    </row>
    <row r="2532" spans="1:5" x14ac:dyDescent="0.2">
      <c r="A2532" s="271">
        <v>102771</v>
      </c>
      <c r="B2532" s="271" t="s">
        <v>290</v>
      </c>
      <c r="C2532" s="272" t="s">
        <v>10759</v>
      </c>
      <c r="D2532" s="271" t="s">
        <v>1977</v>
      </c>
      <c r="E2532" s="273">
        <v>45620.66</v>
      </c>
    </row>
    <row r="2533" spans="1:5" x14ac:dyDescent="0.2">
      <c r="A2533" s="271">
        <v>102801</v>
      </c>
      <c r="B2533" s="271" t="s">
        <v>290</v>
      </c>
      <c r="C2533" s="272" t="s">
        <v>10760</v>
      </c>
      <c r="D2533" s="271" t="s">
        <v>1977</v>
      </c>
      <c r="E2533" s="273">
        <v>101041.74</v>
      </c>
    </row>
    <row r="2534" spans="1:5" x14ac:dyDescent="0.2">
      <c r="A2534" s="271">
        <v>102772</v>
      </c>
      <c r="B2534" s="271" t="s">
        <v>290</v>
      </c>
      <c r="C2534" s="272" t="s">
        <v>10761</v>
      </c>
      <c r="D2534" s="271" t="s">
        <v>1977</v>
      </c>
      <c r="E2534" s="273">
        <v>64103.040000000001</v>
      </c>
    </row>
    <row r="2535" spans="1:5" x14ac:dyDescent="0.2">
      <c r="A2535" s="271">
        <v>102802</v>
      </c>
      <c r="B2535" s="271" t="s">
        <v>290</v>
      </c>
      <c r="C2535" s="272" t="s">
        <v>10762</v>
      </c>
      <c r="D2535" s="271" t="s">
        <v>1977</v>
      </c>
      <c r="E2535" s="273">
        <v>121210.24000000001</v>
      </c>
    </row>
    <row r="2536" spans="1:5" x14ac:dyDescent="0.2">
      <c r="A2536" s="271">
        <v>102747</v>
      </c>
      <c r="B2536" s="271" t="s">
        <v>290</v>
      </c>
      <c r="C2536" s="272" t="s">
        <v>10763</v>
      </c>
      <c r="D2536" s="271" t="s">
        <v>1977</v>
      </c>
      <c r="E2536" s="273">
        <v>9593.81</v>
      </c>
    </row>
    <row r="2537" spans="1:5" x14ac:dyDescent="0.2">
      <c r="A2537" s="271">
        <v>102758</v>
      </c>
      <c r="B2537" s="271" t="s">
        <v>290</v>
      </c>
      <c r="C2537" s="272" t="s">
        <v>10764</v>
      </c>
      <c r="D2537" s="271" t="s">
        <v>1977</v>
      </c>
      <c r="E2537" s="273">
        <v>15405.34</v>
      </c>
    </row>
    <row r="2538" spans="1:5" x14ac:dyDescent="0.2">
      <c r="A2538" s="271">
        <v>102788</v>
      </c>
      <c r="B2538" s="271" t="s">
        <v>290</v>
      </c>
      <c r="C2538" s="272" t="s">
        <v>10765</v>
      </c>
      <c r="D2538" s="271" t="s">
        <v>1977</v>
      </c>
      <c r="E2538" s="273">
        <v>21803.99</v>
      </c>
    </row>
    <row r="2539" spans="1:5" x14ac:dyDescent="0.2">
      <c r="A2539" s="271">
        <v>102748</v>
      </c>
      <c r="B2539" s="271" t="s">
        <v>290</v>
      </c>
      <c r="C2539" s="272" t="s">
        <v>10766</v>
      </c>
      <c r="D2539" s="271" t="s">
        <v>1977</v>
      </c>
      <c r="E2539" s="273">
        <v>13422.63</v>
      </c>
    </row>
    <row r="2540" spans="1:5" x14ac:dyDescent="0.2">
      <c r="A2540" s="271">
        <v>102759</v>
      </c>
      <c r="B2540" s="271" t="s">
        <v>290</v>
      </c>
      <c r="C2540" s="272" t="s">
        <v>10767</v>
      </c>
      <c r="D2540" s="271" t="s">
        <v>1977</v>
      </c>
      <c r="E2540" s="273">
        <v>22917</v>
      </c>
    </row>
    <row r="2541" spans="1:5" x14ac:dyDescent="0.2">
      <c r="A2541" s="271">
        <v>102789</v>
      </c>
      <c r="B2541" s="271" t="s">
        <v>290</v>
      </c>
      <c r="C2541" s="272" t="s">
        <v>10768</v>
      </c>
      <c r="D2541" s="271" t="s">
        <v>1977</v>
      </c>
      <c r="E2541" s="273">
        <v>28704.61</v>
      </c>
    </row>
    <row r="2542" spans="1:5" x14ac:dyDescent="0.2">
      <c r="A2542" s="271">
        <v>102749</v>
      </c>
      <c r="B2542" s="271" t="s">
        <v>290</v>
      </c>
      <c r="C2542" s="272" t="s">
        <v>10769</v>
      </c>
      <c r="D2542" s="271" t="s">
        <v>1977</v>
      </c>
      <c r="E2542" s="273">
        <v>23039.72</v>
      </c>
    </row>
    <row r="2543" spans="1:5" x14ac:dyDescent="0.2">
      <c r="A2543" s="271">
        <v>102760</v>
      </c>
      <c r="B2543" s="271" t="s">
        <v>290</v>
      </c>
      <c r="C2543" s="272" t="s">
        <v>10770</v>
      </c>
      <c r="D2543" s="271" t="s">
        <v>1977</v>
      </c>
      <c r="E2543" s="273">
        <v>42227.32</v>
      </c>
    </row>
    <row r="2544" spans="1:5" x14ac:dyDescent="0.2">
      <c r="A2544" s="271">
        <v>102790</v>
      </c>
      <c r="B2544" s="271" t="s">
        <v>290</v>
      </c>
      <c r="C2544" s="272" t="s">
        <v>10771</v>
      </c>
      <c r="D2544" s="271" t="s">
        <v>1977</v>
      </c>
      <c r="E2544" s="273">
        <v>47716.11</v>
      </c>
    </row>
    <row r="2545" spans="1:5" x14ac:dyDescent="0.2">
      <c r="A2545" s="271">
        <v>102785</v>
      </c>
      <c r="B2545" s="271" t="s">
        <v>290</v>
      </c>
      <c r="C2545" s="272" t="s">
        <v>10772</v>
      </c>
      <c r="D2545" s="271" t="s">
        <v>1977</v>
      </c>
      <c r="E2545" s="273">
        <v>11954.1</v>
      </c>
    </row>
    <row r="2546" spans="1:5" x14ac:dyDescent="0.2">
      <c r="A2546" s="271">
        <v>102786</v>
      </c>
      <c r="B2546" s="271" t="s">
        <v>290</v>
      </c>
      <c r="C2546" s="272" t="s">
        <v>10773</v>
      </c>
      <c r="D2546" s="271" t="s">
        <v>1977</v>
      </c>
      <c r="E2546" s="273">
        <v>13374.02</v>
      </c>
    </row>
    <row r="2547" spans="1:5" x14ac:dyDescent="0.2">
      <c r="A2547" s="271">
        <v>102787</v>
      </c>
      <c r="B2547" s="271" t="s">
        <v>290</v>
      </c>
      <c r="C2547" s="272" t="s">
        <v>10774</v>
      </c>
      <c r="D2547" s="271" t="s">
        <v>1977</v>
      </c>
      <c r="E2547" s="273">
        <v>19771.669999999998</v>
      </c>
    </row>
    <row r="2548" spans="1:5" x14ac:dyDescent="0.2">
      <c r="A2548" s="271">
        <v>102736</v>
      </c>
      <c r="B2548" s="271" t="s">
        <v>290</v>
      </c>
      <c r="C2548" s="272" t="s">
        <v>10775</v>
      </c>
      <c r="D2548" s="271" t="s">
        <v>1980</v>
      </c>
      <c r="E2548" s="273">
        <v>749.98</v>
      </c>
    </row>
    <row r="2549" spans="1:5" x14ac:dyDescent="0.2">
      <c r="A2549" s="271">
        <v>102727</v>
      </c>
      <c r="B2549" s="271" t="s">
        <v>290</v>
      </c>
      <c r="C2549" s="272" t="s">
        <v>10776</v>
      </c>
      <c r="D2549" s="271" t="s">
        <v>2012</v>
      </c>
      <c r="E2549" s="273">
        <v>113.19</v>
      </c>
    </row>
    <row r="2550" spans="1:5" x14ac:dyDescent="0.2">
      <c r="A2550" s="271">
        <v>102112</v>
      </c>
      <c r="B2550" s="271" t="s">
        <v>290</v>
      </c>
      <c r="C2550" s="272" t="s">
        <v>10777</v>
      </c>
      <c r="D2550" s="271" t="s">
        <v>1977</v>
      </c>
      <c r="E2550" s="273">
        <v>174.73</v>
      </c>
    </row>
    <row r="2551" spans="1:5" x14ac:dyDescent="0.2">
      <c r="A2551" s="271">
        <v>102111</v>
      </c>
      <c r="B2551" s="271" t="s">
        <v>290</v>
      </c>
      <c r="C2551" s="272" t="s">
        <v>10778</v>
      </c>
      <c r="D2551" s="271" t="s">
        <v>1977</v>
      </c>
      <c r="E2551" s="273">
        <v>1125.3499999999999</v>
      </c>
    </row>
    <row r="2552" spans="1:5" x14ac:dyDescent="0.2">
      <c r="A2552" s="271">
        <v>102114</v>
      </c>
      <c r="B2552" s="271" t="s">
        <v>290</v>
      </c>
      <c r="C2552" s="272" t="s">
        <v>10779</v>
      </c>
      <c r="D2552" s="271" t="s">
        <v>1977</v>
      </c>
      <c r="E2552" s="273">
        <v>179.07</v>
      </c>
    </row>
    <row r="2553" spans="1:5" x14ac:dyDescent="0.2">
      <c r="A2553" s="271">
        <v>102113</v>
      </c>
      <c r="B2553" s="271" t="s">
        <v>290</v>
      </c>
      <c r="C2553" s="272" t="s">
        <v>10780</v>
      </c>
      <c r="D2553" s="271" t="s">
        <v>1977</v>
      </c>
      <c r="E2553" s="273">
        <v>1781.5</v>
      </c>
    </row>
    <row r="2554" spans="1:5" x14ac:dyDescent="0.2">
      <c r="A2554" s="271">
        <v>102117</v>
      </c>
      <c r="B2554" s="271" t="s">
        <v>290</v>
      </c>
      <c r="C2554" s="272" t="s">
        <v>10781</v>
      </c>
      <c r="D2554" s="271" t="s">
        <v>1977</v>
      </c>
      <c r="E2554" s="273">
        <v>184.33</v>
      </c>
    </row>
    <row r="2555" spans="1:5" x14ac:dyDescent="0.2">
      <c r="A2555" s="271">
        <v>102116</v>
      </c>
      <c r="B2555" s="271" t="s">
        <v>290</v>
      </c>
      <c r="C2555" s="272" t="s">
        <v>10782</v>
      </c>
      <c r="D2555" s="271" t="s">
        <v>1977</v>
      </c>
      <c r="E2555" s="273">
        <v>1902.13</v>
      </c>
    </row>
    <row r="2556" spans="1:5" x14ac:dyDescent="0.2">
      <c r="A2556" s="271">
        <v>102132</v>
      </c>
      <c r="B2556" s="271" t="s">
        <v>290</v>
      </c>
      <c r="C2556" s="272" t="s">
        <v>10783</v>
      </c>
      <c r="D2556" s="271" t="s">
        <v>1977</v>
      </c>
      <c r="E2556" s="273">
        <v>0</v>
      </c>
    </row>
    <row r="2557" spans="1:5" x14ac:dyDescent="0.2">
      <c r="A2557" s="271">
        <v>102115</v>
      </c>
      <c r="B2557" s="271" t="s">
        <v>290</v>
      </c>
      <c r="C2557" s="272" t="s">
        <v>10784</v>
      </c>
      <c r="D2557" s="271" t="s">
        <v>1977</v>
      </c>
      <c r="E2557" s="273">
        <v>3100.4</v>
      </c>
    </row>
    <row r="2558" spans="1:5" x14ac:dyDescent="0.2">
      <c r="A2558" s="271">
        <v>102123</v>
      </c>
      <c r="B2558" s="271" t="s">
        <v>290</v>
      </c>
      <c r="C2558" s="272" t="s">
        <v>10785</v>
      </c>
      <c r="D2558" s="271" t="s">
        <v>1977</v>
      </c>
      <c r="E2558" s="273">
        <v>249.77</v>
      </c>
    </row>
    <row r="2559" spans="1:5" x14ac:dyDescent="0.2">
      <c r="A2559" s="271">
        <v>102122</v>
      </c>
      <c r="B2559" s="271" t="s">
        <v>290</v>
      </c>
      <c r="C2559" s="272" t="s">
        <v>10786</v>
      </c>
      <c r="D2559" s="271" t="s">
        <v>1977</v>
      </c>
      <c r="E2559" s="273">
        <v>8703.17</v>
      </c>
    </row>
    <row r="2560" spans="1:5" x14ac:dyDescent="0.2">
      <c r="A2560" s="271">
        <v>102119</v>
      </c>
      <c r="B2560" s="271" t="s">
        <v>290</v>
      </c>
      <c r="C2560" s="272" t="s">
        <v>10787</v>
      </c>
      <c r="D2560" s="271" t="s">
        <v>1977</v>
      </c>
      <c r="E2560" s="273">
        <v>188.87</v>
      </c>
    </row>
    <row r="2561" spans="1:5" x14ac:dyDescent="0.2">
      <c r="A2561" s="271">
        <v>102118</v>
      </c>
      <c r="B2561" s="271" t="s">
        <v>290</v>
      </c>
      <c r="C2561" s="272" t="s">
        <v>10788</v>
      </c>
      <c r="D2561" s="271" t="s">
        <v>1977</v>
      </c>
      <c r="E2561" s="273">
        <v>2585.7399999999998</v>
      </c>
    </row>
    <row r="2562" spans="1:5" x14ac:dyDescent="0.2">
      <c r="A2562" s="271">
        <v>102133</v>
      </c>
      <c r="B2562" s="271" t="s">
        <v>290</v>
      </c>
      <c r="C2562" s="272" t="s">
        <v>10789</v>
      </c>
      <c r="D2562" s="271" t="s">
        <v>1977</v>
      </c>
      <c r="E2562" s="273">
        <v>0</v>
      </c>
    </row>
    <row r="2563" spans="1:5" x14ac:dyDescent="0.2">
      <c r="A2563" s="271">
        <v>102127</v>
      </c>
      <c r="B2563" s="271" t="s">
        <v>290</v>
      </c>
      <c r="C2563" s="272" t="s">
        <v>10790</v>
      </c>
      <c r="D2563" s="271" t="s">
        <v>1977</v>
      </c>
      <c r="E2563" s="273">
        <v>724.83</v>
      </c>
    </row>
    <row r="2564" spans="1:5" x14ac:dyDescent="0.2">
      <c r="A2564" s="271">
        <v>102126</v>
      </c>
      <c r="B2564" s="271" t="s">
        <v>290</v>
      </c>
      <c r="C2564" s="272" t="s">
        <v>10791</v>
      </c>
      <c r="D2564" s="271" t="s">
        <v>1977</v>
      </c>
      <c r="E2564" s="273">
        <v>8609.2000000000007</v>
      </c>
    </row>
    <row r="2565" spans="1:5" x14ac:dyDescent="0.2">
      <c r="A2565" s="271">
        <v>102137</v>
      </c>
      <c r="B2565" s="271" t="s">
        <v>290</v>
      </c>
      <c r="C2565" s="272" t="s">
        <v>10792</v>
      </c>
      <c r="D2565" s="271" t="s">
        <v>1977</v>
      </c>
      <c r="E2565" s="273">
        <v>94.06</v>
      </c>
    </row>
    <row r="2566" spans="1:5" x14ac:dyDescent="0.2">
      <c r="A2566" s="271">
        <v>102136</v>
      </c>
      <c r="B2566" s="271" t="s">
        <v>290</v>
      </c>
      <c r="C2566" s="272" t="s">
        <v>10793</v>
      </c>
      <c r="D2566" s="271" t="s">
        <v>1977</v>
      </c>
      <c r="E2566" s="273">
        <v>98.72</v>
      </c>
    </row>
    <row r="2567" spans="1:5" x14ac:dyDescent="0.2">
      <c r="A2567" s="271">
        <v>102121</v>
      </c>
      <c r="B2567" s="271" t="s">
        <v>290</v>
      </c>
      <c r="C2567" s="272" t="s">
        <v>10794</v>
      </c>
      <c r="D2567" s="271" t="s">
        <v>1977</v>
      </c>
      <c r="E2567" s="273">
        <v>236.26</v>
      </c>
    </row>
    <row r="2568" spans="1:5" x14ac:dyDescent="0.2">
      <c r="A2568" s="271">
        <v>102120</v>
      </c>
      <c r="B2568" s="271" t="s">
        <v>290</v>
      </c>
      <c r="C2568" s="272" t="s">
        <v>10795</v>
      </c>
      <c r="D2568" s="271" t="s">
        <v>1977</v>
      </c>
      <c r="E2568" s="273">
        <v>0</v>
      </c>
    </row>
    <row r="2569" spans="1:5" x14ac:dyDescent="0.2">
      <c r="A2569" s="271">
        <v>102138</v>
      </c>
      <c r="B2569" s="271" t="s">
        <v>290</v>
      </c>
      <c r="C2569" s="272" t="s">
        <v>10796</v>
      </c>
      <c r="D2569" s="271" t="s">
        <v>1977</v>
      </c>
      <c r="E2569" s="273">
        <v>271.75</v>
      </c>
    </row>
    <row r="2570" spans="1:5" x14ac:dyDescent="0.2">
      <c r="A2570" s="271">
        <v>102334</v>
      </c>
      <c r="B2570" s="271" t="s">
        <v>290</v>
      </c>
      <c r="C2570" s="272" t="s">
        <v>10797</v>
      </c>
      <c r="D2570" s="271" t="s">
        <v>1977</v>
      </c>
      <c r="E2570" s="273">
        <v>0</v>
      </c>
    </row>
    <row r="2571" spans="1:5" x14ac:dyDescent="0.2">
      <c r="A2571" s="271">
        <v>102129</v>
      </c>
      <c r="B2571" s="271" t="s">
        <v>290</v>
      </c>
      <c r="C2571" s="272" t="s">
        <v>10798</v>
      </c>
      <c r="D2571" s="271" t="s">
        <v>1977</v>
      </c>
      <c r="E2571" s="273">
        <v>1125.78</v>
      </c>
    </row>
    <row r="2572" spans="1:5" x14ac:dyDescent="0.2">
      <c r="A2572" s="271">
        <v>102128</v>
      </c>
      <c r="B2572" s="271" t="s">
        <v>290</v>
      </c>
      <c r="C2572" s="272" t="s">
        <v>10799</v>
      </c>
      <c r="D2572" s="271" t="s">
        <v>1977</v>
      </c>
      <c r="E2572" s="273">
        <v>0</v>
      </c>
    </row>
    <row r="2573" spans="1:5" x14ac:dyDescent="0.2">
      <c r="A2573" s="271">
        <v>102131</v>
      </c>
      <c r="B2573" s="271" t="s">
        <v>290</v>
      </c>
      <c r="C2573" s="272" t="s">
        <v>10800</v>
      </c>
      <c r="D2573" s="271" t="s">
        <v>1977</v>
      </c>
      <c r="E2573" s="273">
        <v>1125.78</v>
      </c>
    </row>
    <row r="2574" spans="1:5" x14ac:dyDescent="0.2">
      <c r="A2574" s="271">
        <v>102130</v>
      </c>
      <c r="B2574" s="271" t="s">
        <v>290</v>
      </c>
      <c r="C2574" s="272" t="s">
        <v>10801</v>
      </c>
      <c r="D2574" s="271" t="s">
        <v>1977</v>
      </c>
      <c r="E2574" s="273">
        <v>0</v>
      </c>
    </row>
    <row r="2575" spans="1:5" x14ac:dyDescent="0.2">
      <c r="A2575" s="271">
        <v>102134</v>
      </c>
      <c r="B2575" s="271" t="s">
        <v>290</v>
      </c>
      <c r="C2575" s="272" t="s">
        <v>10802</v>
      </c>
      <c r="D2575" s="271" t="s">
        <v>1977</v>
      </c>
      <c r="E2575" s="273">
        <v>0</v>
      </c>
    </row>
    <row r="2576" spans="1:5" x14ac:dyDescent="0.2">
      <c r="A2576" s="271">
        <v>102135</v>
      </c>
      <c r="B2576" s="271" t="s">
        <v>290</v>
      </c>
      <c r="C2576" s="272" t="s">
        <v>10803</v>
      </c>
      <c r="D2576" s="271" t="s">
        <v>1977</v>
      </c>
      <c r="E2576" s="273">
        <v>0</v>
      </c>
    </row>
    <row r="2577" spans="1:5" x14ac:dyDescent="0.2">
      <c r="A2577" s="271">
        <v>104941</v>
      </c>
      <c r="B2577" s="271" t="s">
        <v>290</v>
      </c>
      <c r="C2577" s="272" t="s">
        <v>10804</v>
      </c>
      <c r="D2577" s="271" t="s">
        <v>2012</v>
      </c>
      <c r="E2577" s="273">
        <v>0</v>
      </c>
    </row>
    <row r="2578" spans="1:5" x14ac:dyDescent="0.2">
      <c r="A2578" s="271">
        <v>104942</v>
      </c>
      <c r="B2578" s="271" t="s">
        <v>290</v>
      </c>
      <c r="C2578" s="272" t="s">
        <v>10805</v>
      </c>
      <c r="D2578" s="271" t="s">
        <v>2012</v>
      </c>
      <c r="E2578" s="273">
        <v>0</v>
      </c>
    </row>
    <row r="2579" spans="1:5" x14ac:dyDescent="0.2">
      <c r="A2579" s="271">
        <v>104940</v>
      </c>
      <c r="B2579" s="271" t="s">
        <v>290</v>
      </c>
      <c r="C2579" s="272" t="s">
        <v>10806</v>
      </c>
      <c r="D2579" s="271" t="s">
        <v>1977</v>
      </c>
      <c r="E2579" s="273">
        <v>0</v>
      </c>
    </row>
    <row r="2580" spans="1:5" x14ac:dyDescent="0.2">
      <c r="A2580" s="271">
        <v>104943</v>
      </c>
      <c r="B2580" s="271" t="s">
        <v>290</v>
      </c>
      <c r="C2580" s="272" t="s">
        <v>10807</v>
      </c>
      <c r="D2580" s="271" t="s">
        <v>2012</v>
      </c>
      <c r="E2580" s="273">
        <v>0</v>
      </c>
    </row>
    <row r="2581" spans="1:5" x14ac:dyDescent="0.2">
      <c r="A2581" s="271">
        <v>101801</v>
      </c>
      <c r="B2581" s="271" t="s">
        <v>290</v>
      </c>
      <c r="C2581" s="272" t="s">
        <v>10808</v>
      </c>
      <c r="D2581" s="271" t="s">
        <v>1977</v>
      </c>
      <c r="E2581" s="273">
        <v>1102.3499999999999</v>
      </c>
    </row>
    <row r="2582" spans="1:5" x14ac:dyDescent="0.2">
      <c r="A2582" s="271">
        <v>101800</v>
      </c>
      <c r="B2582" s="271" t="s">
        <v>290</v>
      </c>
      <c r="C2582" s="272" t="s">
        <v>10809</v>
      </c>
      <c r="D2582" s="271" t="s">
        <v>1977</v>
      </c>
      <c r="E2582" s="273">
        <v>1447.28</v>
      </c>
    </row>
    <row r="2583" spans="1:5" x14ac:dyDescent="0.2">
      <c r="A2583" s="271">
        <v>98108</v>
      </c>
      <c r="B2583" s="271" t="s">
        <v>290</v>
      </c>
      <c r="C2583" s="272" t="s">
        <v>10810</v>
      </c>
      <c r="D2583" s="271" t="s">
        <v>1977</v>
      </c>
      <c r="E2583" s="273">
        <v>538.79999999999995</v>
      </c>
    </row>
    <row r="2584" spans="1:5" x14ac:dyDescent="0.2">
      <c r="A2584" s="271">
        <v>98105</v>
      </c>
      <c r="B2584" s="271" t="s">
        <v>290</v>
      </c>
      <c r="C2584" s="272" t="s">
        <v>10811</v>
      </c>
      <c r="D2584" s="271" t="s">
        <v>1977</v>
      </c>
      <c r="E2584" s="273">
        <v>667.55</v>
      </c>
    </row>
    <row r="2585" spans="1:5" x14ac:dyDescent="0.2">
      <c r="A2585" s="271">
        <v>98109</v>
      </c>
      <c r="B2585" s="271" t="s">
        <v>290</v>
      </c>
      <c r="C2585" s="272" t="s">
        <v>10812</v>
      </c>
      <c r="D2585" s="271" t="s">
        <v>1977</v>
      </c>
      <c r="E2585" s="273">
        <v>873.78</v>
      </c>
    </row>
    <row r="2586" spans="1:5" x14ac:dyDescent="0.2">
      <c r="A2586" s="271">
        <v>98106</v>
      </c>
      <c r="B2586" s="271" t="s">
        <v>290</v>
      </c>
      <c r="C2586" s="272" t="s">
        <v>10813</v>
      </c>
      <c r="D2586" s="271" t="s">
        <v>1977</v>
      </c>
      <c r="E2586" s="273">
        <v>1096.99</v>
      </c>
    </row>
    <row r="2587" spans="1:5" x14ac:dyDescent="0.2">
      <c r="A2587" s="271">
        <v>98110</v>
      </c>
      <c r="B2587" s="271" t="s">
        <v>290</v>
      </c>
      <c r="C2587" s="272" t="s">
        <v>10814</v>
      </c>
      <c r="D2587" s="271" t="s">
        <v>1977</v>
      </c>
      <c r="E2587" s="273">
        <v>411.94</v>
      </c>
    </row>
    <row r="2588" spans="1:5" x14ac:dyDescent="0.2">
      <c r="A2588" s="271">
        <v>98107</v>
      </c>
      <c r="B2588" s="271" t="s">
        <v>290</v>
      </c>
      <c r="C2588" s="272" t="s">
        <v>10815</v>
      </c>
      <c r="D2588" s="271" t="s">
        <v>1977</v>
      </c>
      <c r="E2588" s="273">
        <v>301.49</v>
      </c>
    </row>
    <row r="2589" spans="1:5" x14ac:dyDescent="0.2">
      <c r="A2589" s="271">
        <v>98104</v>
      </c>
      <c r="B2589" s="271" t="s">
        <v>290</v>
      </c>
      <c r="C2589" s="272" t="s">
        <v>10816</v>
      </c>
      <c r="D2589" s="271" t="s">
        <v>1977</v>
      </c>
      <c r="E2589" s="273">
        <v>381.19</v>
      </c>
    </row>
    <row r="2590" spans="1:5" x14ac:dyDescent="0.2">
      <c r="A2590" s="271">
        <v>98102</v>
      </c>
      <c r="B2590" s="271" t="s">
        <v>290</v>
      </c>
      <c r="C2590" s="272" t="s">
        <v>10817</v>
      </c>
      <c r="D2590" s="271" t="s">
        <v>1977</v>
      </c>
      <c r="E2590" s="273">
        <v>179.44</v>
      </c>
    </row>
    <row r="2591" spans="1:5" x14ac:dyDescent="0.2">
      <c r="A2591" s="271">
        <v>98111</v>
      </c>
      <c r="B2591" s="271" t="s">
        <v>290</v>
      </c>
      <c r="C2591" s="272" t="s">
        <v>10818</v>
      </c>
      <c r="D2591" s="271" t="s">
        <v>1977</v>
      </c>
      <c r="E2591" s="273">
        <v>56.31</v>
      </c>
    </row>
    <row r="2592" spans="1:5" x14ac:dyDescent="0.2">
      <c r="A2592" s="271">
        <v>97891</v>
      </c>
      <c r="B2592" s="271" t="s">
        <v>290</v>
      </c>
      <c r="C2592" s="272" t="s">
        <v>10819</v>
      </c>
      <c r="D2592" s="271" t="s">
        <v>1977</v>
      </c>
      <c r="E2592" s="273">
        <v>229.63</v>
      </c>
    </row>
    <row r="2593" spans="1:5" x14ac:dyDescent="0.2">
      <c r="A2593" s="271">
        <v>97892</v>
      </c>
      <c r="B2593" s="271" t="s">
        <v>290</v>
      </c>
      <c r="C2593" s="272" t="s">
        <v>10820</v>
      </c>
      <c r="D2593" s="271" t="s">
        <v>1977</v>
      </c>
      <c r="E2593" s="273">
        <v>426.91</v>
      </c>
    </row>
    <row r="2594" spans="1:5" x14ac:dyDescent="0.2">
      <c r="A2594" s="271">
        <v>97893</v>
      </c>
      <c r="B2594" s="271" t="s">
        <v>290</v>
      </c>
      <c r="C2594" s="272" t="s">
        <v>10821</v>
      </c>
      <c r="D2594" s="271" t="s">
        <v>1977</v>
      </c>
      <c r="E2594" s="273">
        <v>591.04999999999995</v>
      </c>
    </row>
    <row r="2595" spans="1:5" x14ac:dyDescent="0.2">
      <c r="A2595" s="271">
        <v>97894</v>
      </c>
      <c r="B2595" s="271" t="s">
        <v>290</v>
      </c>
      <c r="C2595" s="272" t="s">
        <v>10822</v>
      </c>
      <c r="D2595" s="271" t="s">
        <v>1977</v>
      </c>
      <c r="E2595" s="273">
        <v>647.28</v>
      </c>
    </row>
    <row r="2596" spans="1:5" x14ac:dyDescent="0.2">
      <c r="A2596" s="271">
        <v>97886</v>
      </c>
      <c r="B2596" s="271" t="s">
        <v>290</v>
      </c>
      <c r="C2596" s="272" t="s">
        <v>10823</v>
      </c>
      <c r="D2596" s="271" t="s">
        <v>1977</v>
      </c>
      <c r="E2596" s="273">
        <v>178.25</v>
      </c>
    </row>
    <row r="2597" spans="1:5" x14ac:dyDescent="0.2">
      <c r="A2597" s="271">
        <v>97887</v>
      </c>
      <c r="B2597" s="271" t="s">
        <v>290</v>
      </c>
      <c r="C2597" s="272" t="s">
        <v>10824</v>
      </c>
      <c r="D2597" s="271" t="s">
        <v>1977</v>
      </c>
      <c r="E2597" s="273">
        <v>279.47000000000003</v>
      </c>
    </row>
    <row r="2598" spans="1:5" x14ac:dyDescent="0.2">
      <c r="A2598" s="271">
        <v>97888</v>
      </c>
      <c r="B2598" s="271" t="s">
        <v>290</v>
      </c>
      <c r="C2598" s="272" t="s">
        <v>10825</v>
      </c>
      <c r="D2598" s="271" t="s">
        <v>1977</v>
      </c>
      <c r="E2598" s="273">
        <v>532.27</v>
      </c>
    </row>
    <row r="2599" spans="1:5" x14ac:dyDescent="0.2">
      <c r="A2599" s="271">
        <v>97889</v>
      </c>
      <c r="B2599" s="271" t="s">
        <v>290</v>
      </c>
      <c r="C2599" s="272" t="s">
        <v>10826</v>
      </c>
      <c r="D2599" s="271" t="s">
        <v>1977</v>
      </c>
      <c r="E2599" s="273">
        <v>725.43</v>
      </c>
    </row>
    <row r="2600" spans="1:5" x14ac:dyDescent="0.2">
      <c r="A2600" s="271">
        <v>97890</v>
      </c>
      <c r="B2600" s="271" t="s">
        <v>290</v>
      </c>
      <c r="C2600" s="272" t="s">
        <v>10827</v>
      </c>
      <c r="D2600" s="271" t="s">
        <v>1977</v>
      </c>
      <c r="E2600" s="273">
        <v>810.13</v>
      </c>
    </row>
    <row r="2601" spans="1:5" x14ac:dyDescent="0.2">
      <c r="A2601" s="271">
        <v>97881</v>
      </c>
      <c r="B2601" s="271" t="s">
        <v>290</v>
      </c>
      <c r="C2601" s="272" t="s">
        <v>10828</v>
      </c>
      <c r="D2601" s="271" t="s">
        <v>1977</v>
      </c>
      <c r="E2601" s="273">
        <v>144.49</v>
      </c>
    </row>
    <row r="2602" spans="1:5" x14ac:dyDescent="0.2">
      <c r="A2602" s="271">
        <v>97882</v>
      </c>
      <c r="B2602" s="271" t="s">
        <v>290</v>
      </c>
      <c r="C2602" s="272" t="s">
        <v>10829</v>
      </c>
      <c r="D2602" s="271" t="s">
        <v>1977</v>
      </c>
      <c r="E2602" s="273">
        <v>226.83</v>
      </c>
    </row>
    <row r="2603" spans="1:5" x14ac:dyDescent="0.2">
      <c r="A2603" s="271">
        <v>97883</v>
      </c>
      <c r="B2603" s="271" t="s">
        <v>290</v>
      </c>
      <c r="C2603" s="272" t="s">
        <v>10830</v>
      </c>
      <c r="D2603" s="271" t="s">
        <v>1977</v>
      </c>
      <c r="E2603" s="273">
        <v>436.07</v>
      </c>
    </row>
    <row r="2604" spans="1:5" x14ac:dyDescent="0.2">
      <c r="A2604" s="271">
        <v>97884</v>
      </c>
      <c r="B2604" s="271" t="s">
        <v>290</v>
      </c>
      <c r="C2604" s="272" t="s">
        <v>10831</v>
      </c>
      <c r="D2604" s="271" t="s">
        <v>1977</v>
      </c>
      <c r="E2604" s="273">
        <v>850.84</v>
      </c>
    </row>
    <row r="2605" spans="1:5" x14ac:dyDescent="0.2">
      <c r="A2605" s="271">
        <v>97885</v>
      </c>
      <c r="B2605" s="271" t="s">
        <v>290</v>
      </c>
      <c r="C2605" s="272" t="s">
        <v>10832</v>
      </c>
      <c r="D2605" s="271" t="s">
        <v>1977</v>
      </c>
      <c r="E2605" s="273">
        <v>1305.95</v>
      </c>
    </row>
    <row r="2606" spans="1:5" x14ac:dyDescent="0.2">
      <c r="A2606" s="271">
        <v>99250</v>
      </c>
      <c r="B2606" s="271" t="s">
        <v>290</v>
      </c>
      <c r="C2606" s="272" t="s">
        <v>10833</v>
      </c>
      <c r="D2606" s="271" t="s">
        <v>1977</v>
      </c>
      <c r="E2606" s="273">
        <v>192.54</v>
      </c>
    </row>
    <row r="2607" spans="1:5" x14ac:dyDescent="0.2">
      <c r="A2607" s="271">
        <v>97900</v>
      </c>
      <c r="B2607" s="271" t="s">
        <v>290</v>
      </c>
      <c r="C2607" s="272" t="s">
        <v>10834</v>
      </c>
      <c r="D2607" s="271" t="s">
        <v>1977</v>
      </c>
      <c r="E2607" s="273">
        <v>196.6</v>
      </c>
    </row>
    <row r="2608" spans="1:5" x14ac:dyDescent="0.2">
      <c r="A2608" s="271">
        <v>99251</v>
      </c>
      <c r="B2608" s="271" t="s">
        <v>290</v>
      </c>
      <c r="C2608" s="272" t="s">
        <v>10835</v>
      </c>
      <c r="D2608" s="271" t="s">
        <v>1977</v>
      </c>
      <c r="E2608" s="273">
        <v>300.93</v>
      </c>
    </row>
    <row r="2609" spans="1:5" x14ac:dyDescent="0.2">
      <c r="A2609" s="271">
        <v>97901</v>
      </c>
      <c r="B2609" s="271" t="s">
        <v>290</v>
      </c>
      <c r="C2609" s="272" t="s">
        <v>10836</v>
      </c>
      <c r="D2609" s="271" t="s">
        <v>1977</v>
      </c>
      <c r="E2609" s="273">
        <v>307.89999999999998</v>
      </c>
    </row>
    <row r="2610" spans="1:5" x14ac:dyDescent="0.2">
      <c r="A2610" s="271">
        <v>99253</v>
      </c>
      <c r="B2610" s="271" t="s">
        <v>290</v>
      </c>
      <c r="C2610" s="272" t="s">
        <v>10837</v>
      </c>
      <c r="D2610" s="271" t="s">
        <v>1977</v>
      </c>
      <c r="E2610" s="273">
        <v>575.85</v>
      </c>
    </row>
    <row r="2611" spans="1:5" x14ac:dyDescent="0.2">
      <c r="A2611" s="271">
        <v>97902</v>
      </c>
      <c r="B2611" s="271" t="s">
        <v>290</v>
      </c>
      <c r="C2611" s="272" t="s">
        <v>10838</v>
      </c>
      <c r="D2611" s="271" t="s">
        <v>1977</v>
      </c>
      <c r="E2611" s="273">
        <v>591.48</v>
      </c>
    </row>
    <row r="2612" spans="1:5" x14ac:dyDescent="0.2">
      <c r="A2612" s="271">
        <v>99255</v>
      </c>
      <c r="B2612" s="271" t="s">
        <v>290</v>
      </c>
      <c r="C2612" s="272" t="s">
        <v>10839</v>
      </c>
      <c r="D2612" s="271" t="s">
        <v>1977</v>
      </c>
      <c r="E2612" s="273">
        <v>804.74</v>
      </c>
    </row>
    <row r="2613" spans="1:5" x14ac:dyDescent="0.2">
      <c r="A2613" s="271">
        <v>97903</v>
      </c>
      <c r="B2613" s="271" t="s">
        <v>290</v>
      </c>
      <c r="C2613" s="272" t="s">
        <v>10840</v>
      </c>
      <c r="D2613" s="271" t="s">
        <v>1977</v>
      </c>
      <c r="E2613" s="273">
        <v>826.18</v>
      </c>
    </row>
    <row r="2614" spans="1:5" x14ac:dyDescent="0.2">
      <c r="A2614" s="271">
        <v>99257</v>
      </c>
      <c r="B2614" s="271" t="s">
        <v>290</v>
      </c>
      <c r="C2614" s="272" t="s">
        <v>10841</v>
      </c>
      <c r="D2614" s="271" t="s">
        <v>1977</v>
      </c>
      <c r="E2614" s="273">
        <v>932.06</v>
      </c>
    </row>
    <row r="2615" spans="1:5" x14ac:dyDescent="0.2">
      <c r="A2615" s="271">
        <v>97904</v>
      </c>
      <c r="B2615" s="271" t="s">
        <v>290</v>
      </c>
      <c r="C2615" s="272" t="s">
        <v>10842</v>
      </c>
      <c r="D2615" s="271" t="s">
        <v>1977</v>
      </c>
      <c r="E2615" s="273">
        <v>959.79</v>
      </c>
    </row>
    <row r="2616" spans="1:5" x14ac:dyDescent="0.2">
      <c r="A2616" s="271">
        <v>99258</v>
      </c>
      <c r="B2616" s="271" t="s">
        <v>290</v>
      </c>
      <c r="C2616" s="272" t="s">
        <v>10843</v>
      </c>
      <c r="D2616" s="271" t="s">
        <v>1977</v>
      </c>
      <c r="E2616" s="273">
        <v>260.3</v>
      </c>
    </row>
    <row r="2617" spans="1:5" x14ac:dyDescent="0.2">
      <c r="A2617" s="271">
        <v>97905</v>
      </c>
      <c r="B2617" s="271" t="s">
        <v>290</v>
      </c>
      <c r="C2617" s="272" t="s">
        <v>10844</v>
      </c>
      <c r="D2617" s="271" t="s">
        <v>1977</v>
      </c>
      <c r="E2617" s="273">
        <v>264.72000000000003</v>
      </c>
    </row>
    <row r="2618" spans="1:5" x14ac:dyDescent="0.2">
      <c r="A2618" s="271">
        <v>99260</v>
      </c>
      <c r="B2618" s="271" t="s">
        <v>290</v>
      </c>
      <c r="C2618" s="272" t="s">
        <v>10845</v>
      </c>
      <c r="D2618" s="271" t="s">
        <v>1977</v>
      </c>
      <c r="E2618" s="273">
        <v>478.54</v>
      </c>
    </row>
    <row r="2619" spans="1:5" x14ac:dyDescent="0.2">
      <c r="A2619" s="271">
        <v>97906</v>
      </c>
      <c r="B2619" s="271" t="s">
        <v>290</v>
      </c>
      <c r="C2619" s="272" t="s">
        <v>10846</v>
      </c>
      <c r="D2619" s="271" t="s">
        <v>1977</v>
      </c>
      <c r="E2619" s="273">
        <v>488.39</v>
      </c>
    </row>
    <row r="2620" spans="1:5" x14ac:dyDescent="0.2">
      <c r="A2620" s="271">
        <v>99262</v>
      </c>
      <c r="B2620" s="271" t="s">
        <v>290</v>
      </c>
      <c r="C2620" s="272" t="s">
        <v>10847</v>
      </c>
      <c r="D2620" s="271" t="s">
        <v>1977</v>
      </c>
      <c r="E2620" s="273">
        <v>680.59</v>
      </c>
    </row>
    <row r="2621" spans="1:5" x14ac:dyDescent="0.2">
      <c r="A2621" s="271">
        <v>97907</v>
      </c>
      <c r="B2621" s="271" t="s">
        <v>290</v>
      </c>
      <c r="C2621" s="272" t="s">
        <v>10848</v>
      </c>
      <c r="D2621" s="271" t="s">
        <v>1977</v>
      </c>
      <c r="E2621" s="273">
        <v>694.64</v>
      </c>
    </row>
    <row r="2622" spans="1:5" x14ac:dyDescent="0.2">
      <c r="A2622" s="271">
        <v>99264</v>
      </c>
      <c r="B2622" s="271" t="s">
        <v>290</v>
      </c>
      <c r="C2622" s="272" t="s">
        <v>10849</v>
      </c>
      <c r="D2622" s="271" t="s">
        <v>1977</v>
      </c>
      <c r="E2622" s="273">
        <v>785.14</v>
      </c>
    </row>
    <row r="2623" spans="1:5" x14ac:dyDescent="0.2">
      <c r="A2623" s="271">
        <v>97908</v>
      </c>
      <c r="B2623" s="271" t="s">
        <v>290</v>
      </c>
      <c r="C2623" s="272" t="s">
        <v>10850</v>
      </c>
      <c r="D2623" s="271" t="s">
        <v>1977</v>
      </c>
      <c r="E2623" s="273">
        <v>804.13</v>
      </c>
    </row>
    <row r="2624" spans="1:5" x14ac:dyDescent="0.2">
      <c r="A2624" s="271">
        <v>97895</v>
      </c>
      <c r="B2624" s="271" t="s">
        <v>290</v>
      </c>
      <c r="C2624" s="272" t="s">
        <v>10851</v>
      </c>
      <c r="D2624" s="271" t="s">
        <v>1977</v>
      </c>
      <c r="E2624" s="273">
        <v>188.32</v>
      </c>
    </row>
    <row r="2625" spans="1:5" x14ac:dyDescent="0.2">
      <c r="A2625" s="271">
        <v>97896</v>
      </c>
      <c r="B2625" s="271" t="s">
        <v>290</v>
      </c>
      <c r="C2625" s="272" t="s">
        <v>10852</v>
      </c>
      <c r="D2625" s="271" t="s">
        <v>1977</v>
      </c>
      <c r="E2625" s="273">
        <v>349.59</v>
      </c>
    </row>
    <row r="2626" spans="1:5" x14ac:dyDescent="0.2">
      <c r="A2626" s="271">
        <v>97897</v>
      </c>
      <c r="B2626" s="271" t="s">
        <v>290</v>
      </c>
      <c r="C2626" s="272" t="s">
        <v>10853</v>
      </c>
      <c r="D2626" s="271" t="s">
        <v>1977</v>
      </c>
      <c r="E2626" s="273">
        <v>454.18</v>
      </c>
    </row>
    <row r="2627" spans="1:5" x14ac:dyDescent="0.2">
      <c r="A2627" s="271">
        <v>97898</v>
      </c>
      <c r="B2627" s="271" t="s">
        <v>290</v>
      </c>
      <c r="C2627" s="272" t="s">
        <v>10854</v>
      </c>
      <c r="D2627" s="271" t="s">
        <v>1977</v>
      </c>
      <c r="E2627" s="273">
        <v>889.66</v>
      </c>
    </row>
    <row r="2628" spans="1:5" x14ac:dyDescent="0.2">
      <c r="A2628" s="271">
        <v>97899</v>
      </c>
      <c r="B2628" s="271" t="s">
        <v>290</v>
      </c>
      <c r="C2628" s="272" t="s">
        <v>10855</v>
      </c>
      <c r="D2628" s="271" t="s">
        <v>1977</v>
      </c>
      <c r="E2628" s="273">
        <v>0</v>
      </c>
    </row>
    <row r="2629" spans="1:5" x14ac:dyDescent="0.2">
      <c r="A2629" s="271">
        <v>101795</v>
      </c>
      <c r="B2629" s="271" t="s">
        <v>290</v>
      </c>
      <c r="C2629" s="272" t="s">
        <v>10856</v>
      </c>
      <c r="D2629" s="271" t="s">
        <v>1977</v>
      </c>
      <c r="E2629" s="273">
        <v>633.85</v>
      </c>
    </row>
    <row r="2630" spans="1:5" x14ac:dyDescent="0.2">
      <c r="A2630" s="271">
        <v>101796</v>
      </c>
      <c r="B2630" s="271" t="s">
        <v>290</v>
      </c>
      <c r="C2630" s="272" t="s">
        <v>10857</v>
      </c>
      <c r="D2630" s="271" t="s">
        <v>1977</v>
      </c>
      <c r="E2630" s="273">
        <v>0</v>
      </c>
    </row>
    <row r="2631" spans="1:5" x14ac:dyDescent="0.2">
      <c r="A2631" s="271">
        <v>101797</v>
      </c>
      <c r="B2631" s="271" t="s">
        <v>290</v>
      </c>
      <c r="C2631" s="272" t="s">
        <v>10858</v>
      </c>
      <c r="D2631" s="271" t="s">
        <v>1977</v>
      </c>
      <c r="E2631" s="273">
        <v>0</v>
      </c>
    </row>
    <row r="2632" spans="1:5" x14ac:dyDescent="0.2">
      <c r="A2632" s="271">
        <v>101802</v>
      </c>
      <c r="B2632" s="271" t="s">
        <v>290</v>
      </c>
      <c r="C2632" s="272" t="s">
        <v>10859</v>
      </c>
      <c r="D2632" s="271" t="s">
        <v>1977</v>
      </c>
      <c r="E2632" s="273">
        <v>1840.15</v>
      </c>
    </row>
    <row r="2633" spans="1:5" x14ac:dyDescent="0.2">
      <c r="A2633" s="271">
        <v>101803</v>
      </c>
      <c r="B2633" s="271" t="s">
        <v>290</v>
      </c>
      <c r="C2633" s="272" t="s">
        <v>10860</v>
      </c>
      <c r="D2633" s="271" t="s">
        <v>1977</v>
      </c>
      <c r="E2633" s="273">
        <v>1182.27</v>
      </c>
    </row>
    <row r="2634" spans="1:5" x14ac:dyDescent="0.2">
      <c r="A2634" s="271">
        <v>101804</v>
      </c>
      <c r="B2634" s="271" t="s">
        <v>290</v>
      </c>
      <c r="C2634" s="272" t="s">
        <v>10861</v>
      </c>
      <c r="D2634" s="271" t="s">
        <v>1977</v>
      </c>
      <c r="E2634" s="273">
        <v>1472.8</v>
      </c>
    </row>
    <row r="2635" spans="1:5" x14ac:dyDescent="0.2">
      <c r="A2635" s="271">
        <v>101805</v>
      </c>
      <c r="B2635" s="271" t="s">
        <v>290</v>
      </c>
      <c r="C2635" s="272" t="s">
        <v>10862</v>
      </c>
      <c r="D2635" s="271" t="s">
        <v>1977</v>
      </c>
      <c r="E2635" s="273">
        <v>1873.02</v>
      </c>
    </row>
    <row r="2636" spans="1:5" x14ac:dyDescent="0.2">
      <c r="A2636" s="271">
        <v>98115</v>
      </c>
      <c r="B2636" s="271" t="s">
        <v>290</v>
      </c>
      <c r="C2636" s="272" t="s">
        <v>10863</v>
      </c>
      <c r="D2636" s="271" t="s">
        <v>1977</v>
      </c>
      <c r="E2636" s="273">
        <v>111.18</v>
      </c>
    </row>
    <row r="2637" spans="1:5" x14ac:dyDescent="0.2">
      <c r="A2637" s="271">
        <v>98114</v>
      </c>
      <c r="B2637" s="271" t="s">
        <v>290</v>
      </c>
      <c r="C2637" s="272" t="s">
        <v>10864</v>
      </c>
      <c r="D2637" s="271" t="s">
        <v>1977</v>
      </c>
      <c r="E2637" s="273">
        <v>636.63</v>
      </c>
    </row>
    <row r="2638" spans="1:5" x14ac:dyDescent="0.2">
      <c r="A2638" s="271">
        <v>98112</v>
      </c>
      <c r="B2638" s="271" t="s">
        <v>290</v>
      </c>
      <c r="C2638" s="272" t="s">
        <v>10865</v>
      </c>
      <c r="D2638" s="271" t="s">
        <v>1977</v>
      </c>
      <c r="E2638" s="273">
        <v>121.22</v>
      </c>
    </row>
    <row r="2639" spans="1:5" x14ac:dyDescent="0.2">
      <c r="A2639" s="271">
        <v>100128</v>
      </c>
      <c r="B2639" s="271" t="s">
        <v>290</v>
      </c>
      <c r="C2639" s="272" t="s">
        <v>10866</v>
      </c>
      <c r="D2639" s="271" t="s">
        <v>1977</v>
      </c>
      <c r="E2639" s="273">
        <v>2039.44</v>
      </c>
    </row>
    <row r="2640" spans="1:5" x14ac:dyDescent="0.2">
      <c r="A2640" s="271">
        <v>102623</v>
      </c>
      <c r="B2640" s="271" t="s">
        <v>290</v>
      </c>
      <c r="C2640" s="272" t="s">
        <v>10867</v>
      </c>
      <c r="D2640" s="271" t="s">
        <v>1977</v>
      </c>
      <c r="E2640" s="273">
        <v>911.46</v>
      </c>
    </row>
    <row r="2641" spans="1:5" x14ac:dyDescent="0.2">
      <c r="A2641" s="271">
        <v>102607</v>
      </c>
      <c r="B2641" s="271" t="s">
        <v>290</v>
      </c>
      <c r="C2641" s="272" t="s">
        <v>10868</v>
      </c>
      <c r="D2641" s="271" t="s">
        <v>1977</v>
      </c>
      <c r="E2641" s="273">
        <v>469.54</v>
      </c>
    </row>
    <row r="2642" spans="1:5" x14ac:dyDescent="0.2">
      <c r="A2642" s="271">
        <v>102608</v>
      </c>
      <c r="B2642" s="271" t="s">
        <v>290</v>
      </c>
      <c r="C2642" s="272" t="s">
        <v>10869</v>
      </c>
      <c r="D2642" s="271" t="s">
        <v>1977</v>
      </c>
      <c r="E2642" s="273">
        <v>1074.9000000000001</v>
      </c>
    </row>
    <row r="2643" spans="1:5" x14ac:dyDescent="0.2">
      <c r="A2643" s="271">
        <v>102609</v>
      </c>
      <c r="B2643" s="271" t="s">
        <v>290</v>
      </c>
      <c r="C2643" s="272" t="s">
        <v>10870</v>
      </c>
      <c r="D2643" s="271" t="s">
        <v>1977</v>
      </c>
      <c r="E2643" s="273">
        <v>1221.77</v>
      </c>
    </row>
    <row r="2644" spans="1:5" x14ac:dyDescent="0.2">
      <c r="A2644" s="271">
        <v>102610</v>
      </c>
      <c r="B2644" s="271" t="s">
        <v>290</v>
      </c>
      <c r="C2644" s="272" t="s">
        <v>10871</v>
      </c>
      <c r="D2644" s="271" t="s">
        <v>1977</v>
      </c>
      <c r="E2644" s="273">
        <v>2098.67</v>
      </c>
    </row>
    <row r="2645" spans="1:5" x14ac:dyDescent="0.2">
      <c r="A2645" s="271">
        <v>102622</v>
      </c>
      <c r="B2645" s="271" t="s">
        <v>290</v>
      </c>
      <c r="C2645" s="272" t="s">
        <v>10872</v>
      </c>
      <c r="D2645" s="271" t="s">
        <v>1977</v>
      </c>
      <c r="E2645" s="273">
        <v>663.33</v>
      </c>
    </row>
    <row r="2646" spans="1:5" x14ac:dyDescent="0.2">
      <c r="A2646" s="271">
        <v>102605</v>
      </c>
      <c r="B2646" s="271" t="s">
        <v>290</v>
      </c>
      <c r="C2646" s="272" t="s">
        <v>10873</v>
      </c>
      <c r="D2646" s="271" t="s">
        <v>1977</v>
      </c>
      <c r="E2646" s="273">
        <v>284.77999999999997</v>
      </c>
    </row>
    <row r="2647" spans="1:5" x14ac:dyDescent="0.2">
      <c r="A2647" s="271">
        <v>102606</v>
      </c>
      <c r="B2647" s="271" t="s">
        <v>290</v>
      </c>
      <c r="C2647" s="272" t="s">
        <v>10874</v>
      </c>
      <c r="D2647" s="271" t="s">
        <v>1977</v>
      </c>
      <c r="E2647" s="273">
        <v>438.53</v>
      </c>
    </row>
    <row r="2648" spans="1:5" x14ac:dyDescent="0.2">
      <c r="A2648" s="271">
        <v>102613</v>
      </c>
      <c r="B2648" s="271" t="s">
        <v>290</v>
      </c>
      <c r="C2648" s="272" t="s">
        <v>10875</v>
      </c>
      <c r="D2648" s="271" t="s">
        <v>1977</v>
      </c>
      <c r="E2648" s="273">
        <v>657.65</v>
      </c>
    </row>
    <row r="2649" spans="1:5" x14ac:dyDescent="0.2">
      <c r="A2649" s="271">
        <v>102619</v>
      </c>
      <c r="B2649" s="271" t="s">
        <v>290</v>
      </c>
      <c r="C2649" s="272" t="s">
        <v>10876</v>
      </c>
      <c r="D2649" s="271" t="s">
        <v>1977</v>
      </c>
      <c r="E2649" s="273">
        <v>5649.3</v>
      </c>
    </row>
    <row r="2650" spans="1:5" x14ac:dyDescent="0.2">
      <c r="A2650" s="271">
        <v>102614</v>
      </c>
      <c r="B2650" s="271" t="s">
        <v>290</v>
      </c>
      <c r="C2650" s="272" t="s">
        <v>10877</v>
      </c>
      <c r="D2650" s="271" t="s">
        <v>1977</v>
      </c>
      <c r="E2650" s="273">
        <v>1010.87</v>
      </c>
    </row>
    <row r="2651" spans="1:5" x14ac:dyDescent="0.2">
      <c r="A2651" s="271">
        <v>102620</v>
      </c>
      <c r="B2651" s="271" t="s">
        <v>290</v>
      </c>
      <c r="C2651" s="272" t="s">
        <v>10878</v>
      </c>
      <c r="D2651" s="271" t="s">
        <v>1977</v>
      </c>
      <c r="E2651" s="273">
        <v>8181.7</v>
      </c>
    </row>
    <row r="2652" spans="1:5" x14ac:dyDescent="0.2">
      <c r="A2652" s="271">
        <v>102615</v>
      </c>
      <c r="B2652" s="271" t="s">
        <v>290</v>
      </c>
      <c r="C2652" s="272" t="s">
        <v>10879</v>
      </c>
      <c r="D2652" s="271" t="s">
        <v>1977</v>
      </c>
      <c r="E2652" s="273">
        <v>1268.6300000000001</v>
      </c>
    </row>
    <row r="2653" spans="1:5" x14ac:dyDescent="0.2">
      <c r="A2653" s="271">
        <v>102621</v>
      </c>
      <c r="B2653" s="271" t="s">
        <v>290</v>
      </c>
      <c r="C2653" s="272" t="s">
        <v>10880</v>
      </c>
      <c r="D2653" s="271" t="s">
        <v>1977</v>
      </c>
      <c r="E2653" s="273">
        <v>12545.68</v>
      </c>
    </row>
    <row r="2654" spans="1:5" x14ac:dyDescent="0.2">
      <c r="A2654" s="271">
        <v>102616</v>
      </c>
      <c r="B2654" s="271" t="s">
        <v>290</v>
      </c>
      <c r="C2654" s="272" t="s">
        <v>10881</v>
      </c>
      <c r="D2654" s="271" t="s">
        <v>1977</v>
      </c>
      <c r="E2654" s="273">
        <v>1877.6</v>
      </c>
    </row>
    <row r="2655" spans="1:5" x14ac:dyDescent="0.2">
      <c r="A2655" s="271">
        <v>102611</v>
      </c>
      <c r="B2655" s="271" t="s">
        <v>290</v>
      </c>
      <c r="C2655" s="272" t="s">
        <v>10882</v>
      </c>
      <c r="D2655" s="271" t="s">
        <v>1977</v>
      </c>
      <c r="E2655" s="273">
        <v>472.6</v>
      </c>
    </row>
    <row r="2656" spans="1:5" x14ac:dyDescent="0.2">
      <c r="A2656" s="271">
        <v>102617</v>
      </c>
      <c r="B2656" s="271" t="s">
        <v>290</v>
      </c>
      <c r="C2656" s="272" t="s">
        <v>10883</v>
      </c>
      <c r="D2656" s="271" t="s">
        <v>1977</v>
      </c>
      <c r="E2656" s="273">
        <v>3519.65</v>
      </c>
    </row>
    <row r="2657" spans="1:5" x14ac:dyDescent="0.2">
      <c r="A2657" s="271">
        <v>102618</v>
      </c>
      <c r="B2657" s="271" t="s">
        <v>290</v>
      </c>
      <c r="C2657" s="272" t="s">
        <v>10884</v>
      </c>
      <c r="D2657" s="271" t="s">
        <v>1977</v>
      </c>
      <c r="E2657" s="273">
        <v>4222.78</v>
      </c>
    </row>
    <row r="2658" spans="1:5" x14ac:dyDescent="0.2">
      <c r="A2658" s="271">
        <v>102612</v>
      </c>
      <c r="B2658" s="271" t="s">
        <v>290</v>
      </c>
      <c r="C2658" s="272" t="s">
        <v>10885</v>
      </c>
      <c r="D2658" s="271" t="s">
        <v>1977</v>
      </c>
      <c r="E2658" s="273">
        <v>678.15</v>
      </c>
    </row>
    <row r="2659" spans="1:5" x14ac:dyDescent="0.2">
      <c r="A2659" s="271">
        <v>102603</v>
      </c>
      <c r="B2659" s="271" t="s">
        <v>290</v>
      </c>
      <c r="C2659" s="272" t="s">
        <v>10886</v>
      </c>
      <c r="D2659" s="271" t="s">
        <v>1977</v>
      </c>
      <c r="E2659" s="273">
        <v>12.27</v>
      </c>
    </row>
    <row r="2660" spans="1:5" x14ac:dyDescent="0.2">
      <c r="A2660" s="271">
        <v>102587</v>
      </c>
      <c r="B2660" s="271" t="s">
        <v>290</v>
      </c>
      <c r="C2660" s="272" t="s">
        <v>10887</v>
      </c>
      <c r="D2660" s="271" t="s">
        <v>1977</v>
      </c>
      <c r="E2660" s="273">
        <v>4.2</v>
      </c>
    </row>
    <row r="2661" spans="1:5" x14ac:dyDescent="0.2">
      <c r="A2661" s="271">
        <v>102589</v>
      </c>
      <c r="B2661" s="271" t="s">
        <v>290</v>
      </c>
      <c r="C2661" s="272" t="s">
        <v>10888</v>
      </c>
      <c r="D2661" s="271" t="s">
        <v>1977</v>
      </c>
      <c r="E2661" s="273">
        <v>4.67</v>
      </c>
    </row>
    <row r="2662" spans="1:5" x14ac:dyDescent="0.2">
      <c r="A2662" s="271">
        <v>102591</v>
      </c>
      <c r="B2662" s="271" t="s">
        <v>290</v>
      </c>
      <c r="C2662" s="272" t="s">
        <v>10889</v>
      </c>
      <c r="D2662" s="271" t="s">
        <v>1977</v>
      </c>
      <c r="E2662" s="273">
        <v>5.15</v>
      </c>
    </row>
    <row r="2663" spans="1:5" x14ac:dyDescent="0.2">
      <c r="A2663" s="271">
        <v>102593</v>
      </c>
      <c r="B2663" s="271" t="s">
        <v>290</v>
      </c>
      <c r="C2663" s="272" t="s">
        <v>10890</v>
      </c>
      <c r="D2663" s="271" t="s">
        <v>1977</v>
      </c>
      <c r="E2663" s="273">
        <v>5.81</v>
      </c>
    </row>
    <row r="2664" spans="1:5" x14ac:dyDescent="0.2">
      <c r="A2664" s="271">
        <v>102595</v>
      </c>
      <c r="B2664" s="271" t="s">
        <v>290</v>
      </c>
      <c r="C2664" s="272" t="s">
        <v>10891</v>
      </c>
      <c r="D2664" s="271" t="s">
        <v>1977</v>
      </c>
      <c r="E2664" s="273">
        <v>6.57</v>
      </c>
    </row>
    <row r="2665" spans="1:5" x14ac:dyDescent="0.2">
      <c r="A2665" s="271">
        <v>102597</v>
      </c>
      <c r="B2665" s="271" t="s">
        <v>290</v>
      </c>
      <c r="C2665" s="272" t="s">
        <v>10892</v>
      </c>
      <c r="D2665" s="271" t="s">
        <v>1977</v>
      </c>
      <c r="E2665" s="273">
        <v>7.52</v>
      </c>
    </row>
    <row r="2666" spans="1:5" x14ac:dyDescent="0.2">
      <c r="A2666" s="271">
        <v>102599</v>
      </c>
      <c r="B2666" s="271" t="s">
        <v>290</v>
      </c>
      <c r="C2666" s="272" t="s">
        <v>10893</v>
      </c>
      <c r="D2666" s="271" t="s">
        <v>1977</v>
      </c>
      <c r="E2666" s="273">
        <v>8.4600000000000009</v>
      </c>
    </row>
    <row r="2667" spans="1:5" x14ac:dyDescent="0.2">
      <c r="A2667" s="271">
        <v>102601</v>
      </c>
      <c r="B2667" s="271" t="s">
        <v>290</v>
      </c>
      <c r="C2667" s="272" t="s">
        <v>10894</v>
      </c>
      <c r="D2667" s="271" t="s">
        <v>1977</v>
      </c>
      <c r="E2667" s="273">
        <v>9.9</v>
      </c>
    </row>
    <row r="2668" spans="1:5" x14ac:dyDescent="0.2">
      <c r="A2668" s="271">
        <v>102604</v>
      </c>
      <c r="B2668" s="271" t="s">
        <v>290</v>
      </c>
      <c r="C2668" s="272" t="s">
        <v>10895</v>
      </c>
      <c r="D2668" s="271" t="s">
        <v>1977</v>
      </c>
      <c r="E2668" s="273">
        <v>14.14</v>
      </c>
    </row>
    <row r="2669" spans="1:5" x14ac:dyDescent="0.2">
      <c r="A2669" s="271">
        <v>102588</v>
      </c>
      <c r="B2669" s="271" t="s">
        <v>290</v>
      </c>
      <c r="C2669" s="272" t="s">
        <v>10896</v>
      </c>
      <c r="D2669" s="271" t="s">
        <v>1977</v>
      </c>
      <c r="E2669" s="273">
        <v>6.08</v>
      </c>
    </row>
    <row r="2670" spans="1:5" x14ac:dyDescent="0.2">
      <c r="A2670" s="271">
        <v>102590</v>
      </c>
      <c r="B2670" s="271" t="s">
        <v>290</v>
      </c>
      <c r="C2670" s="272" t="s">
        <v>10897</v>
      </c>
      <c r="D2670" s="271" t="s">
        <v>1977</v>
      </c>
      <c r="E2670" s="273">
        <v>6.55</v>
      </c>
    </row>
    <row r="2671" spans="1:5" x14ac:dyDescent="0.2">
      <c r="A2671" s="271">
        <v>102592</v>
      </c>
      <c r="B2671" s="271" t="s">
        <v>290</v>
      </c>
      <c r="C2671" s="272" t="s">
        <v>10898</v>
      </c>
      <c r="D2671" s="271" t="s">
        <v>1977</v>
      </c>
      <c r="E2671" s="273">
        <v>7.02</v>
      </c>
    </row>
    <row r="2672" spans="1:5" x14ac:dyDescent="0.2">
      <c r="A2672" s="271">
        <v>102594</v>
      </c>
      <c r="B2672" s="271" t="s">
        <v>290</v>
      </c>
      <c r="C2672" s="272" t="s">
        <v>10899</v>
      </c>
      <c r="D2672" s="271" t="s">
        <v>1977</v>
      </c>
      <c r="E2672" s="273">
        <v>7.7</v>
      </c>
    </row>
    <row r="2673" spans="1:5" x14ac:dyDescent="0.2">
      <c r="A2673" s="271">
        <v>102596</v>
      </c>
      <c r="B2673" s="271" t="s">
        <v>290</v>
      </c>
      <c r="C2673" s="272" t="s">
        <v>10900</v>
      </c>
      <c r="D2673" s="271" t="s">
        <v>1977</v>
      </c>
      <c r="E2673" s="273">
        <v>8.4600000000000009</v>
      </c>
    </row>
    <row r="2674" spans="1:5" x14ac:dyDescent="0.2">
      <c r="A2674" s="271">
        <v>102598</v>
      </c>
      <c r="B2674" s="271" t="s">
        <v>290</v>
      </c>
      <c r="C2674" s="272" t="s">
        <v>10901</v>
      </c>
      <c r="D2674" s="271" t="s">
        <v>1977</v>
      </c>
      <c r="E2674" s="273">
        <v>9.4</v>
      </c>
    </row>
    <row r="2675" spans="1:5" x14ac:dyDescent="0.2">
      <c r="A2675" s="271">
        <v>102600</v>
      </c>
      <c r="B2675" s="271" t="s">
        <v>290</v>
      </c>
      <c r="C2675" s="272" t="s">
        <v>10902</v>
      </c>
      <c r="D2675" s="271" t="s">
        <v>1977</v>
      </c>
      <c r="E2675" s="273">
        <v>10.35</v>
      </c>
    </row>
    <row r="2676" spans="1:5" x14ac:dyDescent="0.2">
      <c r="A2676" s="271">
        <v>102602</v>
      </c>
      <c r="B2676" s="271" t="s">
        <v>290</v>
      </c>
      <c r="C2676" s="272" t="s">
        <v>10903</v>
      </c>
      <c r="D2676" s="271" t="s">
        <v>1977</v>
      </c>
      <c r="E2676" s="273">
        <v>11.77</v>
      </c>
    </row>
    <row r="2677" spans="1:5" x14ac:dyDescent="0.2">
      <c r="A2677" s="271">
        <v>103005</v>
      </c>
      <c r="B2677" s="271" t="s">
        <v>290</v>
      </c>
      <c r="C2677" s="272" t="s">
        <v>10904</v>
      </c>
      <c r="D2677" s="271" t="s">
        <v>1977</v>
      </c>
      <c r="E2677" s="273">
        <v>625.05999999999995</v>
      </c>
    </row>
    <row r="2678" spans="1:5" x14ac:dyDescent="0.2">
      <c r="A2678" s="271">
        <v>103006</v>
      </c>
      <c r="B2678" s="271" t="s">
        <v>290</v>
      </c>
      <c r="C2678" s="272" t="s">
        <v>10905</v>
      </c>
      <c r="D2678" s="271" t="s">
        <v>1977</v>
      </c>
      <c r="E2678" s="273">
        <v>787.54</v>
      </c>
    </row>
    <row r="2679" spans="1:5" x14ac:dyDescent="0.2">
      <c r="A2679" s="271">
        <v>103007</v>
      </c>
      <c r="B2679" s="271" t="s">
        <v>290</v>
      </c>
      <c r="C2679" s="272" t="s">
        <v>10906</v>
      </c>
      <c r="D2679" s="271" t="s">
        <v>1977</v>
      </c>
      <c r="E2679" s="273">
        <v>1037.67</v>
      </c>
    </row>
    <row r="2680" spans="1:5" x14ac:dyDescent="0.2">
      <c r="A2680" s="271">
        <v>103004</v>
      </c>
      <c r="B2680" s="271" t="s">
        <v>290</v>
      </c>
      <c r="C2680" s="272" t="s">
        <v>10907</v>
      </c>
      <c r="D2680" s="271" t="s">
        <v>2014</v>
      </c>
      <c r="E2680" s="273">
        <v>0</v>
      </c>
    </row>
    <row r="2681" spans="1:5" x14ac:dyDescent="0.2">
      <c r="A2681" s="271">
        <v>102989</v>
      </c>
      <c r="B2681" s="271" t="s">
        <v>290</v>
      </c>
      <c r="C2681" s="272" t="s">
        <v>10908</v>
      </c>
      <c r="D2681" s="271" t="s">
        <v>2014</v>
      </c>
      <c r="E2681" s="273">
        <v>48.87</v>
      </c>
    </row>
    <row r="2682" spans="1:5" x14ac:dyDescent="0.2">
      <c r="A2682" s="271">
        <v>102990</v>
      </c>
      <c r="B2682" s="271" t="s">
        <v>290</v>
      </c>
      <c r="C2682" s="272" t="s">
        <v>10909</v>
      </c>
      <c r="D2682" s="271" t="s">
        <v>2014</v>
      </c>
      <c r="E2682" s="273">
        <v>61.22</v>
      </c>
    </row>
    <row r="2683" spans="1:5" x14ac:dyDescent="0.2">
      <c r="A2683" s="271">
        <v>102991</v>
      </c>
      <c r="B2683" s="271" t="s">
        <v>290</v>
      </c>
      <c r="C2683" s="272" t="s">
        <v>10910</v>
      </c>
      <c r="D2683" s="271" t="s">
        <v>2014</v>
      </c>
      <c r="E2683" s="273">
        <v>80.52</v>
      </c>
    </row>
    <row r="2684" spans="1:5" x14ac:dyDescent="0.2">
      <c r="A2684" s="271">
        <v>102992</v>
      </c>
      <c r="B2684" s="271" t="s">
        <v>290</v>
      </c>
      <c r="C2684" s="272" t="s">
        <v>10911</v>
      </c>
      <c r="D2684" s="271" t="s">
        <v>2014</v>
      </c>
      <c r="E2684" s="273">
        <v>119.86</v>
      </c>
    </row>
    <row r="2685" spans="1:5" x14ac:dyDescent="0.2">
      <c r="A2685" s="271">
        <v>102993</v>
      </c>
      <c r="B2685" s="271" t="s">
        <v>290</v>
      </c>
      <c r="C2685" s="272" t="s">
        <v>10912</v>
      </c>
      <c r="D2685" s="271" t="s">
        <v>2014</v>
      </c>
      <c r="E2685" s="273">
        <v>155.80000000000001</v>
      </c>
    </row>
    <row r="2686" spans="1:5" x14ac:dyDescent="0.2">
      <c r="A2686" s="271">
        <v>102994</v>
      </c>
      <c r="B2686" s="271" t="s">
        <v>290</v>
      </c>
      <c r="C2686" s="272" t="s">
        <v>10913</v>
      </c>
      <c r="D2686" s="271" t="s">
        <v>2014</v>
      </c>
      <c r="E2686" s="273">
        <v>291.06</v>
      </c>
    </row>
    <row r="2687" spans="1:5" x14ac:dyDescent="0.2">
      <c r="A2687" s="271">
        <v>106017</v>
      </c>
      <c r="B2687" s="271" t="s">
        <v>290</v>
      </c>
      <c r="C2687" s="272" t="s">
        <v>10914</v>
      </c>
      <c r="D2687" s="271" t="s">
        <v>1977</v>
      </c>
      <c r="E2687" s="273">
        <v>0</v>
      </c>
    </row>
    <row r="2688" spans="1:5" x14ac:dyDescent="0.2">
      <c r="A2688" s="271">
        <v>105944</v>
      </c>
      <c r="B2688" s="271" t="s">
        <v>290</v>
      </c>
      <c r="C2688" s="272" t="s">
        <v>10915</v>
      </c>
      <c r="D2688" s="271" t="s">
        <v>1980</v>
      </c>
      <c r="E2688" s="273">
        <v>800.23</v>
      </c>
    </row>
    <row r="2689" spans="1:5" x14ac:dyDescent="0.2">
      <c r="A2689" s="271">
        <v>106004</v>
      </c>
      <c r="B2689" s="271" t="s">
        <v>290</v>
      </c>
      <c r="C2689" s="272" t="s">
        <v>10916</v>
      </c>
      <c r="D2689" s="271" t="s">
        <v>2014</v>
      </c>
      <c r="E2689" s="273">
        <v>193.93</v>
      </c>
    </row>
    <row r="2690" spans="1:5" x14ac:dyDescent="0.2">
      <c r="A2690" s="271">
        <v>106005</v>
      </c>
      <c r="B2690" s="271" t="s">
        <v>290</v>
      </c>
      <c r="C2690" s="272" t="s">
        <v>10917</v>
      </c>
      <c r="D2690" s="271" t="s">
        <v>2014</v>
      </c>
      <c r="E2690" s="273">
        <v>229.22</v>
      </c>
    </row>
    <row r="2691" spans="1:5" x14ac:dyDescent="0.2">
      <c r="A2691" s="271">
        <v>106006</v>
      </c>
      <c r="B2691" s="271" t="s">
        <v>290</v>
      </c>
      <c r="C2691" s="272" t="s">
        <v>10918</v>
      </c>
      <c r="D2691" s="271" t="s">
        <v>2014</v>
      </c>
      <c r="E2691" s="273">
        <v>273.52</v>
      </c>
    </row>
    <row r="2692" spans="1:5" x14ac:dyDescent="0.2">
      <c r="A2692" s="271">
        <v>106007</v>
      </c>
      <c r="B2692" s="271" t="s">
        <v>290</v>
      </c>
      <c r="C2692" s="272" t="s">
        <v>10919</v>
      </c>
      <c r="D2692" s="271" t="s">
        <v>2014</v>
      </c>
      <c r="E2692" s="273">
        <v>311.81</v>
      </c>
    </row>
    <row r="2693" spans="1:5" x14ac:dyDescent="0.2">
      <c r="A2693" s="271">
        <v>106008</v>
      </c>
      <c r="B2693" s="271" t="s">
        <v>290</v>
      </c>
      <c r="C2693" s="272" t="s">
        <v>10920</v>
      </c>
      <c r="D2693" s="271" t="s">
        <v>2014</v>
      </c>
      <c r="E2693" s="273">
        <v>350.11</v>
      </c>
    </row>
    <row r="2694" spans="1:5" x14ac:dyDescent="0.2">
      <c r="A2694" s="271">
        <v>106009</v>
      </c>
      <c r="B2694" s="271" t="s">
        <v>290</v>
      </c>
      <c r="C2694" s="272" t="s">
        <v>10921</v>
      </c>
      <c r="D2694" s="271" t="s">
        <v>2014</v>
      </c>
      <c r="E2694" s="273">
        <v>432.7</v>
      </c>
    </row>
    <row r="2695" spans="1:5" x14ac:dyDescent="0.2">
      <c r="A2695" s="271">
        <v>106010</v>
      </c>
      <c r="B2695" s="271" t="s">
        <v>290</v>
      </c>
      <c r="C2695" s="272" t="s">
        <v>10922</v>
      </c>
      <c r="D2695" s="271" t="s">
        <v>2014</v>
      </c>
      <c r="E2695" s="273">
        <v>506.27</v>
      </c>
    </row>
    <row r="2696" spans="1:5" x14ac:dyDescent="0.2">
      <c r="A2696" s="271">
        <v>106011</v>
      </c>
      <c r="B2696" s="271" t="s">
        <v>290</v>
      </c>
      <c r="C2696" s="272" t="s">
        <v>10923</v>
      </c>
      <c r="D2696" s="271" t="s">
        <v>2014</v>
      </c>
      <c r="E2696" s="273">
        <v>924.43</v>
      </c>
    </row>
    <row r="2697" spans="1:5" x14ac:dyDescent="0.2">
      <c r="A2697" s="271">
        <v>106013</v>
      </c>
      <c r="B2697" s="271" t="s">
        <v>290</v>
      </c>
      <c r="C2697" s="272" t="s">
        <v>10924</v>
      </c>
      <c r="D2697" s="271" t="s">
        <v>2014</v>
      </c>
      <c r="E2697" s="273">
        <v>1154.23</v>
      </c>
    </row>
    <row r="2698" spans="1:5" x14ac:dyDescent="0.2">
      <c r="A2698" s="271">
        <v>106012</v>
      </c>
      <c r="B2698" s="271" t="s">
        <v>290</v>
      </c>
      <c r="C2698" s="272" t="s">
        <v>10925</v>
      </c>
      <c r="D2698" s="271" t="s">
        <v>2014</v>
      </c>
      <c r="E2698" s="273">
        <v>1021.87</v>
      </c>
    </row>
    <row r="2699" spans="1:5" x14ac:dyDescent="0.2">
      <c r="A2699" s="271">
        <v>106014</v>
      </c>
      <c r="B2699" s="271" t="s">
        <v>290</v>
      </c>
      <c r="C2699" s="272" t="s">
        <v>10926</v>
      </c>
      <c r="D2699" s="271" t="s">
        <v>2014</v>
      </c>
      <c r="E2699" s="273">
        <v>1344.56</v>
      </c>
    </row>
    <row r="2700" spans="1:5" x14ac:dyDescent="0.2">
      <c r="A2700" s="271">
        <v>106015</v>
      </c>
      <c r="B2700" s="271" t="s">
        <v>290</v>
      </c>
      <c r="C2700" s="272" t="s">
        <v>10927</v>
      </c>
      <c r="D2700" s="271" t="s">
        <v>2014</v>
      </c>
      <c r="E2700" s="273">
        <v>1593.38</v>
      </c>
    </row>
    <row r="2701" spans="1:5" x14ac:dyDescent="0.2">
      <c r="A2701" s="271">
        <v>106016</v>
      </c>
      <c r="B2701" s="271" t="s">
        <v>290</v>
      </c>
      <c r="C2701" s="272" t="s">
        <v>10928</v>
      </c>
      <c r="D2701" s="271" t="s">
        <v>2014</v>
      </c>
      <c r="E2701" s="273">
        <v>1859.27</v>
      </c>
    </row>
    <row r="2702" spans="1:5" x14ac:dyDescent="0.2">
      <c r="A2702" s="271">
        <v>106003</v>
      </c>
      <c r="B2702" s="271" t="s">
        <v>290</v>
      </c>
      <c r="C2702" s="272" t="s">
        <v>10929</v>
      </c>
      <c r="D2702" s="271" t="s">
        <v>2014</v>
      </c>
      <c r="E2702" s="273">
        <v>186.53</v>
      </c>
    </row>
    <row r="2703" spans="1:5" x14ac:dyDescent="0.2">
      <c r="A2703" s="271">
        <v>105997</v>
      </c>
      <c r="B2703" s="271" t="s">
        <v>290</v>
      </c>
      <c r="C2703" s="272" t="s">
        <v>10930</v>
      </c>
      <c r="D2703" s="271" t="s">
        <v>2014</v>
      </c>
      <c r="E2703" s="273">
        <v>102.02</v>
      </c>
    </row>
    <row r="2704" spans="1:5" x14ac:dyDescent="0.2">
      <c r="A2704" s="271">
        <v>105998</v>
      </c>
      <c r="B2704" s="271" t="s">
        <v>290</v>
      </c>
      <c r="C2704" s="272" t="s">
        <v>10931</v>
      </c>
      <c r="D2704" s="271" t="s">
        <v>2014</v>
      </c>
      <c r="E2704" s="273">
        <v>113.06</v>
      </c>
    </row>
    <row r="2705" spans="1:5" x14ac:dyDescent="0.2">
      <c r="A2705" s="271">
        <v>105999</v>
      </c>
      <c r="B2705" s="271" t="s">
        <v>290</v>
      </c>
      <c r="C2705" s="272" t="s">
        <v>10932</v>
      </c>
      <c r="D2705" s="271" t="s">
        <v>2014</v>
      </c>
      <c r="E2705" s="273">
        <v>128.66999999999999</v>
      </c>
    </row>
    <row r="2706" spans="1:5" x14ac:dyDescent="0.2">
      <c r="A2706" s="271">
        <v>106000</v>
      </c>
      <c r="B2706" s="271" t="s">
        <v>290</v>
      </c>
      <c r="C2706" s="272" t="s">
        <v>10933</v>
      </c>
      <c r="D2706" s="271" t="s">
        <v>2014</v>
      </c>
      <c r="E2706" s="273">
        <v>144.28</v>
      </c>
    </row>
    <row r="2707" spans="1:5" x14ac:dyDescent="0.2">
      <c r="A2707" s="271">
        <v>106001</v>
      </c>
      <c r="B2707" s="271" t="s">
        <v>290</v>
      </c>
      <c r="C2707" s="272" t="s">
        <v>10934</v>
      </c>
      <c r="D2707" s="271" t="s">
        <v>2014</v>
      </c>
      <c r="E2707" s="273">
        <v>155.31</v>
      </c>
    </row>
    <row r="2708" spans="1:5" x14ac:dyDescent="0.2">
      <c r="A2708" s="271">
        <v>106002</v>
      </c>
      <c r="B2708" s="271" t="s">
        <v>290</v>
      </c>
      <c r="C2708" s="272" t="s">
        <v>10935</v>
      </c>
      <c r="D2708" s="271" t="s">
        <v>2014</v>
      </c>
      <c r="E2708" s="273">
        <v>170.92</v>
      </c>
    </row>
    <row r="2709" spans="1:5" x14ac:dyDescent="0.2">
      <c r="A2709" s="271">
        <v>105992</v>
      </c>
      <c r="B2709" s="271" t="s">
        <v>290</v>
      </c>
      <c r="C2709" s="272" t="s">
        <v>10936</v>
      </c>
      <c r="D2709" s="271" t="s">
        <v>2014</v>
      </c>
      <c r="E2709" s="273">
        <v>103.06</v>
      </c>
    </row>
    <row r="2710" spans="1:5" x14ac:dyDescent="0.2">
      <c r="A2710" s="271">
        <v>105993</v>
      </c>
      <c r="B2710" s="271" t="s">
        <v>290</v>
      </c>
      <c r="C2710" s="272" t="s">
        <v>10937</v>
      </c>
      <c r="D2710" s="271" t="s">
        <v>2014</v>
      </c>
      <c r="E2710" s="273">
        <v>123.68</v>
      </c>
    </row>
    <row r="2711" spans="1:5" x14ac:dyDescent="0.2">
      <c r="A2711" s="271">
        <v>105994</v>
      </c>
      <c r="B2711" s="271" t="s">
        <v>290</v>
      </c>
      <c r="C2711" s="272" t="s">
        <v>10938</v>
      </c>
      <c r="D2711" s="271" t="s">
        <v>2014</v>
      </c>
      <c r="E2711" s="273">
        <v>151.59</v>
      </c>
    </row>
    <row r="2712" spans="1:5" x14ac:dyDescent="0.2">
      <c r="A2712" s="271">
        <v>105995</v>
      </c>
      <c r="B2712" s="271" t="s">
        <v>290</v>
      </c>
      <c r="C2712" s="272" t="s">
        <v>10939</v>
      </c>
      <c r="D2712" s="271" t="s">
        <v>2014</v>
      </c>
      <c r="E2712" s="273">
        <v>179.57</v>
      </c>
    </row>
    <row r="2713" spans="1:5" x14ac:dyDescent="0.2">
      <c r="A2713" s="271">
        <v>105996</v>
      </c>
      <c r="B2713" s="271" t="s">
        <v>290</v>
      </c>
      <c r="C2713" s="272" t="s">
        <v>10940</v>
      </c>
      <c r="D2713" s="271" t="s">
        <v>2014</v>
      </c>
      <c r="E2713" s="273">
        <v>194.16</v>
      </c>
    </row>
    <row r="2714" spans="1:5" x14ac:dyDescent="0.2">
      <c r="A2714" s="271">
        <v>105988</v>
      </c>
      <c r="B2714" s="271" t="s">
        <v>290</v>
      </c>
      <c r="C2714" s="272" t="s">
        <v>10941</v>
      </c>
      <c r="D2714" s="271" t="s">
        <v>2014</v>
      </c>
      <c r="E2714" s="273">
        <v>67.86</v>
      </c>
    </row>
    <row r="2715" spans="1:5" x14ac:dyDescent="0.2">
      <c r="A2715" s="271">
        <v>105989</v>
      </c>
      <c r="B2715" s="271" t="s">
        <v>290</v>
      </c>
      <c r="C2715" s="272" t="s">
        <v>10942</v>
      </c>
      <c r="D2715" s="271" t="s">
        <v>2014</v>
      </c>
      <c r="E2715" s="273">
        <v>75.150000000000006</v>
      </c>
    </row>
    <row r="2716" spans="1:5" x14ac:dyDescent="0.2">
      <c r="A2716" s="271">
        <v>105990</v>
      </c>
      <c r="B2716" s="271" t="s">
        <v>290</v>
      </c>
      <c r="C2716" s="272" t="s">
        <v>10943</v>
      </c>
      <c r="D2716" s="271" t="s">
        <v>2014</v>
      </c>
      <c r="E2716" s="273">
        <v>85.46</v>
      </c>
    </row>
    <row r="2717" spans="1:5" x14ac:dyDescent="0.2">
      <c r="A2717" s="271">
        <v>105991</v>
      </c>
      <c r="B2717" s="271" t="s">
        <v>290</v>
      </c>
      <c r="C2717" s="272" t="s">
        <v>10944</v>
      </c>
      <c r="D2717" s="271" t="s">
        <v>2014</v>
      </c>
      <c r="E2717" s="273">
        <v>95.77</v>
      </c>
    </row>
    <row r="2718" spans="1:5" x14ac:dyDescent="0.2">
      <c r="A2718" s="271">
        <v>105987</v>
      </c>
      <c r="B2718" s="271" t="s">
        <v>290</v>
      </c>
      <c r="C2718" s="272" t="s">
        <v>10945</v>
      </c>
      <c r="D2718" s="271" t="s">
        <v>2014</v>
      </c>
      <c r="E2718" s="273">
        <v>117.64</v>
      </c>
    </row>
    <row r="2719" spans="1:5" x14ac:dyDescent="0.2">
      <c r="A2719" s="271">
        <v>105986</v>
      </c>
      <c r="B2719" s="271" t="s">
        <v>290</v>
      </c>
      <c r="C2719" s="272" t="s">
        <v>10946</v>
      </c>
      <c r="D2719" s="271" t="s">
        <v>2014</v>
      </c>
      <c r="E2719" s="273">
        <v>146.83000000000001</v>
      </c>
    </row>
    <row r="2720" spans="1:5" x14ac:dyDescent="0.2">
      <c r="A2720" s="271">
        <v>106019</v>
      </c>
      <c r="B2720" s="271" t="s">
        <v>290</v>
      </c>
      <c r="C2720" s="272" t="s">
        <v>10947</v>
      </c>
      <c r="D2720" s="271" t="s">
        <v>1977</v>
      </c>
      <c r="E2720" s="273">
        <v>0</v>
      </c>
    </row>
    <row r="2721" spans="1:5" x14ac:dyDescent="0.2">
      <c r="A2721" s="271">
        <v>103001</v>
      </c>
      <c r="B2721" s="271" t="s">
        <v>290</v>
      </c>
      <c r="C2721" s="272" t="s">
        <v>10948</v>
      </c>
      <c r="D2721" s="271" t="s">
        <v>1977</v>
      </c>
      <c r="E2721" s="273">
        <v>207.78</v>
      </c>
    </row>
    <row r="2722" spans="1:5" x14ac:dyDescent="0.2">
      <c r="A2722" s="271">
        <v>103002</v>
      </c>
      <c r="B2722" s="271" t="s">
        <v>290</v>
      </c>
      <c r="C2722" s="272" t="s">
        <v>10949</v>
      </c>
      <c r="D2722" s="271" t="s">
        <v>1977</v>
      </c>
      <c r="E2722" s="273">
        <v>259.94</v>
      </c>
    </row>
    <row r="2723" spans="1:5" x14ac:dyDescent="0.2">
      <c r="A2723" s="271">
        <v>103003</v>
      </c>
      <c r="B2723" s="271" t="s">
        <v>290</v>
      </c>
      <c r="C2723" s="272" t="s">
        <v>10950</v>
      </c>
      <c r="D2723" s="271" t="s">
        <v>1977</v>
      </c>
      <c r="E2723" s="273">
        <v>364.24</v>
      </c>
    </row>
    <row r="2724" spans="1:5" x14ac:dyDescent="0.2">
      <c r="A2724" s="271">
        <v>106018</v>
      </c>
      <c r="B2724" s="271" t="s">
        <v>290</v>
      </c>
      <c r="C2724" s="272" t="s">
        <v>10951</v>
      </c>
      <c r="D2724" s="271" t="s">
        <v>1977</v>
      </c>
      <c r="E2724" s="273">
        <v>0</v>
      </c>
    </row>
    <row r="2725" spans="1:5" x14ac:dyDescent="0.2">
      <c r="A2725" s="271">
        <v>105945</v>
      </c>
      <c r="B2725" s="271" t="s">
        <v>290</v>
      </c>
      <c r="C2725" s="272" t="s">
        <v>10952</v>
      </c>
      <c r="D2725" s="271" t="s">
        <v>2012</v>
      </c>
      <c r="E2725" s="273">
        <v>8.9</v>
      </c>
    </row>
    <row r="2726" spans="1:5" x14ac:dyDescent="0.2">
      <c r="A2726" s="271">
        <v>98522</v>
      </c>
      <c r="B2726" s="271" t="s">
        <v>290</v>
      </c>
      <c r="C2726" s="272" t="s">
        <v>10953</v>
      </c>
      <c r="D2726" s="271" t="s">
        <v>2014</v>
      </c>
      <c r="E2726" s="273">
        <v>180.04</v>
      </c>
    </row>
    <row r="2727" spans="1:5" x14ac:dyDescent="0.2">
      <c r="A2727" s="271">
        <v>98523</v>
      </c>
      <c r="B2727" s="271" t="s">
        <v>290</v>
      </c>
      <c r="C2727" s="272" t="s">
        <v>10954</v>
      </c>
      <c r="D2727" s="271" t="s">
        <v>2014</v>
      </c>
      <c r="E2727" s="273">
        <v>0</v>
      </c>
    </row>
    <row r="2728" spans="1:5" x14ac:dyDescent="0.2">
      <c r="A2728" s="271">
        <v>102364</v>
      </c>
      <c r="B2728" s="271" t="s">
        <v>290</v>
      </c>
      <c r="C2728" s="272" t="s">
        <v>10955</v>
      </c>
      <c r="D2728" s="271" t="s">
        <v>2012</v>
      </c>
      <c r="E2728" s="273">
        <v>239.17</v>
      </c>
    </row>
    <row r="2729" spans="1:5" x14ac:dyDescent="0.2">
      <c r="A2729" s="271">
        <v>102363</v>
      </c>
      <c r="B2729" s="271" t="s">
        <v>290</v>
      </c>
      <c r="C2729" s="272" t="s">
        <v>10956</v>
      </c>
      <c r="D2729" s="271" t="s">
        <v>2012</v>
      </c>
      <c r="E2729" s="273">
        <v>217.08</v>
      </c>
    </row>
    <row r="2730" spans="1:5" x14ac:dyDescent="0.2">
      <c r="A2730" s="271">
        <v>102362</v>
      </c>
      <c r="B2730" s="271" t="s">
        <v>290</v>
      </c>
      <c r="C2730" s="272" t="s">
        <v>10957</v>
      </c>
      <c r="D2730" s="271" t="s">
        <v>2012</v>
      </c>
      <c r="E2730" s="273">
        <v>205.12</v>
      </c>
    </row>
    <row r="2731" spans="1:5" x14ac:dyDescent="0.2">
      <c r="A2731" s="271">
        <v>101196</v>
      </c>
      <c r="B2731" s="271" t="s">
        <v>290</v>
      </c>
      <c r="C2731" s="272" t="s">
        <v>10958</v>
      </c>
      <c r="D2731" s="271" t="s">
        <v>2014</v>
      </c>
      <c r="E2731" s="273">
        <v>0</v>
      </c>
    </row>
    <row r="2732" spans="1:5" x14ac:dyDescent="0.2">
      <c r="A2732" s="271">
        <v>101195</v>
      </c>
      <c r="B2732" s="271" t="s">
        <v>290</v>
      </c>
      <c r="C2732" s="272" t="s">
        <v>10959</v>
      </c>
      <c r="D2732" s="271" t="s">
        <v>2014</v>
      </c>
      <c r="E2732" s="273">
        <v>0</v>
      </c>
    </row>
    <row r="2733" spans="1:5" x14ac:dyDescent="0.2">
      <c r="A2733" s="271">
        <v>101193</v>
      </c>
      <c r="B2733" s="271" t="s">
        <v>290</v>
      </c>
      <c r="C2733" s="272" t="s">
        <v>10960</v>
      </c>
      <c r="D2733" s="271" t="s">
        <v>2014</v>
      </c>
      <c r="E2733" s="273">
        <v>74.959999999999994</v>
      </c>
    </row>
    <row r="2734" spans="1:5" x14ac:dyDescent="0.2">
      <c r="A2734" s="271">
        <v>101192</v>
      </c>
      <c r="B2734" s="271" t="s">
        <v>290</v>
      </c>
      <c r="C2734" s="272" t="s">
        <v>10961</v>
      </c>
      <c r="D2734" s="271" t="s">
        <v>2014</v>
      </c>
      <c r="E2734" s="273">
        <v>83.73</v>
      </c>
    </row>
    <row r="2735" spans="1:5" x14ac:dyDescent="0.2">
      <c r="A2735" s="271">
        <v>101194</v>
      </c>
      <c r="B2735" s="271" t="s">
        <v>290</v>
      </c>
      <c r="C2735" s="272" t="s">
        <v>10962</v>
      </c>
      <c r="D2735" s="271" t="s">
        <v>2014</v>
      </c>
      <c r="E2735" s="273">
        <v>75.430000000000007</v>
      </c>
    </row>
    <row r="2736" spans="1:5" x14ac:dyDescent="0.2">
      <c r="A2736" s="271">
        <v>101190</v>
      </c>
      <c r="B2736" s="271" t="s">
        <v>290</v>
      </c>
      <c r="C2736" s="272" t="s">
        <v>10963</v>
      </c>
      <c r="D2736" s="271" t="s">
        <v>2014</v>
      </c>
      <c r="E2736" s="273">
        <v>82.1</v>
      </c>
    </row>
    <row r="2737" spans="1:5" x14ac:dyDescent="0.2">
      <c r="A2737" s="271">
        <v>101189</v>
      </c>
      <c r="B2737" s="271" t="s">
        <v>290</v>
      </c>
      <c r="C2737" s="272" t="s">
        <v>10964</v>
      </c>
      <c r="D2737" s="271" t="s">
        <v>2014</v>
      </c>
      <c r="E2737" s="273">
        <v>83.04</v>
      </c>
    </row>
    <row r="2738" spans="1:5" x14ac:dyDescent="0.2">
      <c r="A2738" s="271">
        <v>101191</v>
      </c>
      <c r="B2738" s="271" t="s">
        <v>290</v>
      </c>
      <c r="C2738" s="272" t="s">
        <v>10965</v>
      </c>
      <c r="D2738" s="271" t="s">
        <v>2014</v>
      </c>
      <c r="E2738" s="273">
        <v>82.57</v>
      </c>
    </row>
    <row r="2739" spans="1:5" x14ac:dyDescent="0.2">
      <c r="A2739" s="271">
        <v>101198</v>
      </c>
      <c r="B2739" s="271" t="s">
        <v>290</v>
      </c>
      <c r="C2739" s="272" t="s">
        <v>10966</v>
      </c>
      <c r="D2739" s="271" t="s">
        <v>2014</v>
      </c>
      <c r="E2739" s="273">
        <v>113.43</v>
      </c>
    </row>
    <row r="2740" spans="1:5" x14ac:dyDescent="0.2">
      <c r="A2740" s="271">
        <v>101197</v>
      </c>
      <c r="B2740" s="271" t="s">
        <v>290</v>
      </c>
      <c r="C2740" s="272" t="s">
        <v>10967</v>
      </c>
      <c r="D2740" s="271" t="s">
        <v>2014</v>
      </c>
      <c r="E2740" s="273">
        <v>148.54</v>
      </c>
    </row>
    <row r="2741" spans="1:5" x14ac:dyDescent="0.2">
      <c r="A2741" s="271">
        <v>101199</v>
      </c>
      <c r="B2741" s="271" t="s">
        <v>290</v>
      </c>
      <c r="C2741" s="272" t="s">
        <v>10968</v>
      </c>
      <c r="D2741" s="271" t="s">
        <v>2014</v>
      </c>
      <c r="E2741" s="273">
        <v>114.6</v>
      </c>
    </row>
    <row r="2742" spans="1:5" x14ac:dyDescent="0.2">
      <c r="A2742" s="271">
        <v>101203</v>
      </c>
      <c r="B2742" s="271" t="s">
        <v>290</v>
      </c>
      <c r="C2742" s="272" t="s">
        <v>10969</v>
      </c>
      <c r="D2742" s="271" t="s">
        <v>2014</v>
      </c>
      <c r="E2742" s="273">
        <v>51.84</v>
      </c>
    </row>
    <row r="2743" spans="1:5" x14ac:dyDescent="0.2">
      <c r="A2743" s="271">
        <v>101202</v>
      </c>
      <c r="B2743" s="271" t="s">
        <v>290</v>
      </c>
      <c r="C2743" s="272" t="s">
        <v>10970</v>
      </c>
      <c r="D2743" s="271" t="s">
        <v>2014</v>
      </c>
      <c r="E2743" s="273">
        <v>53.02</v>
      </c>
    </row>
    <row r="2744" spans="1:5" x14ac:dyDescent="0.2">
      <c r="A2744" s="271">
        <v>101204</v>
      </c>
      <c r="B2744" s="271" t="s">
        <v>290</v>
      </c>
      <c r="C2744" s="272" t="s">
        <v>10971</v>
      </c>
      <c r="D2744" s="271" t="s">
        <v>2014</v>
      </c>
      <c r="E2744" s="273">
        <v>52.31</v>
      </c>
    </row>
    <row r="2745" spans="1:5" x14ac:dyDescent="0.2">
      <c r="A2745" s="271">
        <v>101200</v>
      </c>
      <c r="B2745" s="271" t="s">
        <v>290</v>
      </c>
      <c r="C2745" s="272" t="s">
        <v>10972</v>
      </c>
      <c r="D2745" s="271" t="s">
        <v>2014</v>
      </c>
      <c r="E2745" s="273">
        <v>65.680000000000007</v>
      </c>
    </row>
    <row r="2746" spans="1:5" x14ac:dyDescent="0.2">
      <c r="A2746" s="271">
        <v>101201</v>
      </c>
      <c r="B2746" s="271" t="s">
        <v>290</v>
      </c>
      <c r="C2746" s="272" t="s">
        <v>10973</v>
      </c>
      <c r="D2746" s="271" t="s">
        <v>2014</v>
      </c>
      <c r="E2746" s="273">
        <v>82.79</v>
      </c>
    </row>
    <row r="2747" spans="1:5" x14ac:dyDescent="0.2">
      <c r="A2747" s="271">
        <v>101205</v>
      </c>
      <c r="B2747" s="271" t="s">
        <v>290</v>
      </c>
      <c r="C2747" s="272" t="s">
        <v>10974</v>
      </c>
      <c r="D2747" s="271" t="s">
        <v>2014</v>
      </c>
      <c r="E2747" s="273">
        <v>53.02</v>
      </c>
    </row>
    <row r="2748" spans="1:5" x14ac:dyDescent="0.2">
      <c r="A2748" s="271">
        <v>101188</v>
      </c>
      <c r="B2748" s="271" t="s">
        <v>290</v>
      </c>
      <c r="C2748" s="272" t="s">
        <v>10975</v>
      </c>
      <c r="D2748" s="271" t="s">
        <v>2014</v>
      </c>
      <c r="E2748" s="273">
        <v>7.61</v>
      </c>
    </row>
    <row r="2749" spans="1:5" x14ac:dyDescent="0.2">
      <c r="A2749" s="271">
        <v>87905</v>
      </c>
      <c r="B2749" s="271" t="s">
        <v>290</v>
      </c>
      <c r="C2749" s="272" t="s">
        <v>10976</v>
      </c>
      <c r="D2749" s="271" t="s">
        <v>2012</v>
      </c>
      <c r="E2749" s="273">
        <v>9.11</v>
      </c>
    </row>
    <row r="2750" spans="1:5" x14ac:dyDescent="0.2">
      <c r="A2750" s="271">
        <v>87904</v>
      </c>
      <c r="B2750" s="271" t="s">
        <v>290</v>
      </c>
      <c r="C2750" s="272" t="s">
        <v>10977</v>
      </c>
      <c r="D2750" s="271" t="s">
        <v>2012</v>
      </c>
      <c r="E2750" s="273">
        <v>9.66</v>
      </c>
    </row>
    <row r="2751" spans="1:5" x14ac:dyDescent="0.2">
      <c r="A2751" s="271">
        <v>87908</v>
      </c>
      <c r="B2751" s="271" t="s">
        <v>290</v>
      </c>
      <c r="C2751" s="272" t="s">
        <v>10978</v>
      </c>
      <c r="D2751" s="271" t="s">
        <v>2012</v>
      </c>
      <c r="E2751" s="273">
        <v>6.72</v>
      </c>
    </row>
    <row r="2752" spans="1:5" x14ac:dyDescent="0.2">
      <c r="A2752" s="271">
        <v>87907</v>
      </c>
      <c r="B2752" s="271" t="s">
        <v>290</v>
      </c>
      <c r="C2752" s="272" t="s">
        <v>10979</v>
      </c>
      <c r="D2752" s="271" t="s">
        <v>2012</v>
      </c>
      <c r="E2752" s="273">
        <v>7.27</v>
      </c>
    </row>
    <row r="2753" spans="1:5" x14ac:dyDescent="0.2">
      <c r="A2753" s="271">
        <v>87903</v>
      </c>
      <c r="B2753" s="271" t="s">
        <v>290</v>
      </c>
      <c r="C2753" s="272" t="s">
        <v>10980</v>
      </c>
      <c r="D2753" s="271" t="s">
        <v>2012</v>
      </c>
      <c r="E2753" s="273">
        <v>12.07</v>
      </c>
    </row>
    <row r="2754" spans="1:5" x14ac:dyDescent="0.2">
      <c r="A2754" s="271">
        <v>87902</v>
      </c>
      <c r="B2754" s="271" t="s">
        <v>290</v>
      </c>
      <c r="C2754" s="272" t="s">
        <v>10981</v>
      </c>
      <c r="D2754" s="271" t="s">
        <v>2012</v>
      </c>
      <c r="E2754" s="273">
        <v>12.51</v>
      </c>
    </row>
    <row r="2755" spans="1:5" x14ac:dyDescent="0.2">
      <c r="A2755" s="271">
        <v>87900</v>
      </c>
      <c r="B2755" s="271" t="s">
        <v>290</v>
      </c>
      <c r="C2755" s="272" t="s">
        <v>10982</v>
      </c>
      <c r="D2755" s="271" t="s">
        <v>2012</v>
      </c>
      <c r="E2755" s="273">
        <v>9.81</v>
      </c>
    </row>
    <row r="2756" spans="1:5" x14ac:dyDescent="0.2">
      <c r="A2756" s="271">
        <v>87899</v>
      </c>
      <c r="B2756" s="271" t="s">
        <v>290</v>
      </c>
      <c r="C2756" s="272" t="s">
        <v>10983</v>
      </c>
      <c r="D2756" s="271" t="s">
        <v>2012</v>
      </c>
      <c r="E2756" s="273">
        <v>10</v>
      </c>
    </row>
    <row r="2757" spans="1:5" x14ac:dyDescent="0.2">
      <c r="A2757" s="271">
        <v>87894</v>
      </c>
      <c r="B2757" s="271" t="s">
        <v>290</v>
      </c>
      <c r="C2757" s="272" t="s">
        <v>10984</v>
      </c>
      <c r="D2757" s="271" t="s">
        <v>2012</v>
      </c>
      <c r="E2757" s="273">
        <v>7.72</v>
      </c>
    </row>
    <row r="2758" spans="1:5" x14ac:dyDescent="0.2">
      <c r="A2758" s="271">
        <v>87893</v>
      </c>
      <c r="B2758" s="271" t="s">
        <v>290</v>
      </c>
      <c r="C2758" s="272" t="s">
        <v>10985</v>
      </c>
      <c r="D2758" s="271" t="s">
        <v>2012</v>
      </c>
      <c r="E2758" s="273">
        <v>8.27</v>
      </c>
    </row>
    <row r="2759" spans="1:5" x14ac:dyDescent="0.2">
      <c r="A2759" s="271">
        <v>87897</v>
      </c>
      <c r="B2759" s="271" t="s">
        <v>290</v>
      </c>
      <c r="C2759" s="272" t="s">
        <v>10986</v>
      </c>
      <c r="D2759" s="271" t="s">
        <v>2012</v>
      </c>
      <c r="E2759" s="273">
        <v>5.44</v>
      </c>
    </row>
    <row r="2760" spans="1:5" x14ac:dyDescent="0.2">
      <c r="A2760" s="271">
        <v>87896</v>
      </c>
      <c r="B2760" s="271" t="s">
        <v>290</v>
      </c>
      <c r="C2760" s="272" t="s">
        <v>10987</v>
      </c>
      <c r="D2760" s="271" t="s">
        <v>2012</v>
      </c>
      <c r="E2760" s="273">
        <v>5.99</v>
      </c>
    </row>
    <row r="2761" spans="1:5" x14ac:dyDescent="0.2">
      <c r="A2761" s="271">
        <v>87892</v>
      </c>
      <c r="B2761" s="271" t="s">
        <v>290</v>
      </c>
      <c r="C2761" s="272" t="s">
        <v>10988</v>
      </c>
      <c r="D2761" s="271" t="s">
        <v>2012</v>
      </c>
      <c r="E2761" s="273">
        <v>11.21</v>
      </c>
    </row>
    <row r="2762" spans="1:5" x14ac:dyDescent="0.2">
      <c r="A2762" s="271">
        <v>87891</v>
      </c>
      <c r="B2762" s="271" t="s">
        <v>290</v>
      </c>
      <c r="C2762" s="272" t="s">
        <v>10989</v>
      </c>
      <c r="D2762" s="271" t="s">
        <v>2012</v>
      </c>
      <c r="E2762" s="273">
        <v>11.65</v>
      </c>
    </row>
    <row r="2763" spans="1:5" x14ac:dyDescent="0.2">
      <c r="A2763" s="271">
        <v>87889</v>
      </c>
      <c r="B2763" s="271" t="s">
        <v>290</v>
      </c>
      <c r="C2763" s="272" t="s">
        <v>10990</v>
      </c>
      <c r="D2763" s="271" t="s">
        <v>2012</v>
      </c>
      <c r="E2763" s="273">
        <v>8.9499999999999993</v>
      </c>
    </row>
    <row r="2764" spans="1:5" x14ac:dyDescent="0.2">
      <c r="A2764" s="271">
        <v>87888</v>
      </c>
      <c r="B2764" s="271" t="s">
        <v>290</v>
      </c>
      <c r="C2764" s="272" t="s">
        <v>10991</v>
      </c>
      <c r="D2764" s="271" t="s">
        <v>2012</v>
      </c>
      <c r="E2764" s="273">
        <v>9.14</v>
      </c>
    </row>
    <row r="2765" spans="1:5" x14ac:dyDescent="0.2">
      <c r="A2765" s="271">
        <v>104411</v>
      </c>
      <c r="B2765" s="271" t="s">
        <v>290</v>
      </c>
      <c r="C2765" s="272" t="s">
        <v>10992</v>
      </c>
      <c r="D2765" s="271" t="s">
        <v>2012</v>
      </c>
      <c r="E2765" s="273">
        <v>5.4</v>
      </c>
    </row>
    <row r="2766" spans="1:5" x14ac:dyDescent="0.2">
      <c r="A2766" s="271">
        <v>104410</v>
      </c>
      <c r="B2766" s="271" t="s">
        <v>290</v>
      </c>
      <c r="C2766" s="272" t="s">
        <v>10993</v>
      </c>
      <c r="D2766" s="271" t="s">
        <v>2012</v>
      </c>
      <c r="E2766" s="273">
        <v>5.4</v>
      </c>
    </row>
    <row r="2767" spans="1:5" x14ac:dyDescent="0.2">
      <c r="A2767" s="271">
        <v>87879</v>
      </c>
      <c r="B2767" s="271" t="s">
        <v>290</v>
      </c>
      <c r="C2767" s="272" t="s">
        <v>10994</v>
      </c>
      <c r="D2767" s="271" t="s">
        <v>2012</v>
      </c>
      <c r="E2767" s="273">
        <v>4.78</v>
      </c>
    </row>
    <row r="2768" spans="1:5" x14ac:dyDescent="0.2">
      <c r="A2768" s="271">
        <v>87878</v>
      </c>
      <c r="B2768" s="271" t="s">
        <v>290</v>
      </c>
      <c r="C2768" s="272" t="s">
        <v>10995</v>
      </c>
      <c r="D2768" s="271" t="s">
        <v>2012</v>
      </c>
      <c r="E2768" s="273">
        <v>5.33</v>
      </c>
    </row>
    <row r="2769" spans="1:5" x14ac:dyDescent="0.2">
      <c r="A2769" s="271">
        <v>87885</v>
      </c>
      <c r="B2769" s="271" t="s">
        <v>290</v>
      </c>
      <c r="C2769" s="272" t="s">
        <v>10996</v>
      </c>
      <c r="D2769" s="271" t="s">
        <v>2012</v>
      </c>
      <c r="E2769" s="273">
        <v>9.23</v>
      </c>
    </row>
    <row r="2770" spans="1:5" x14ac:dyDescent="0.2">
      <c r="A2770" s="271">
        <v>87884</v>
      </c>
      <c r="B2770" s="271" t="s">
        <v>290</v>
      </c>
      <c r="C2770" s="272" t="s">
        <v>10997</v>
      </c>
      <c r="D2770" s="271" t="s">
        <v>2012</v>
      </c>
      <c r="E2770" s="273">
        <v>9.67</v>
      </c>
    </row>
    <row r="2771" spans="1:5" x14ac:dyDescent="0.2">
      <c r="A2771" s="271">
        <v>87882</v>
      </c>
      <c r="B2771" s="271" t="s">
        <v>290</v>
      </c>
      <c r="C2771" s="272" t="s">
        <v>10998</v>
      </c>
      <c r="D2771" s="271" t="s">
        <v>2012</v>
      </c>
      <c r="E2771" s="273">
        <v>6.97</v>
      </c>
    </row>
    <row r="2772" spans="1:5" x14ac:dyDescent="0.2">
      <c r="A2772" s="271">
        <v>87881</v>
      </c>
      <c r="B2772" s="271" t="s">
        <v>290</v>
      </c>
      <c r="C2772" s="272" t="s">
        <v>10999</v>
      </c>
      <c r="D2772" s="271" t="s">
        <v>2012</v>
      </c>
      <c r="E2772" s="273">
        <v>7.16</v>
      </c>
    </row>
    <row r="2773" spans="1:5" x14ac:dyDescent="0.2">
      <c r="A2773" s="271">
        <v>87887</v>
      </c>
      <c r="B2773" s="271" t="s">
        <v>290</v>
      </c>
      <c r="C2773" s="272" t="s">
        <v>11000</v>
      </c>
      <c r="D2773" s="271" t="s">
        <v>2012</v>
      </c>
      <c r="E2773" s="273">
        <v>16.46</v>
      </c>
    </row>
    <row r="2774" spans="1:5" x14ac:dyDescent="0.2">
      <c r="A2774" s="271">
        <v>87886</v>
      </c>
      <c r="B2774" s="271" t="s">
        <v>290</v>
      </c>
      <c r="C2774" s="272" t="s">
        <v>11001</v>
      </c>
      <c r="D2774" s="271" t="s">
        <v>2012</v>
      </c>
      <c r="E2774" s="273">
        <v>17.420000000000002</v>
      </c>
    </row>
    <row r="2775" spans="1:5" x14ac:dyDescent="0.2">
      <c r="A2775" s="271">
        <v>87911</v>
      </c>
      <c r="B2775" s="271" t="s">
        <v>290</v>
      </c>
      <c r="C2775" s="272" t="s">
        <v>11002</v>
      </c>
      <c r="D2775" s="271" t="s">
        <v>2012</v>
      </c>
      <c r="E2775" s="273">
        <v>23.05</v>
      </c>
    </row>
    <row r="2776" spans="1:5" x14ac:dyDescent="0.2">
      <c r="A2776" s="271">
        <v>87910</v>
      </c>
      <c r="B2776" s="271" t="s">
        <v>290</v>
      </c>
      <c r="C2776" s="272" t="s">
        <v>11003</v>
      </c>
      <c r="D2776" s="271" t="s">
        <v>2012</v>
      </c>
      <c r="E2776" s="273">
        <v>24.01</v>
      </c>
    </row>
    <row r="2777" spans="1:5" x14ac:dyDescent="0.2">
      <c r="A2777" s="271">
        <v>103686</v>
      </c>
      <c r="B2777" s="271" t="s">
        <v>290</v>
      </c>
      <c r="C2777" s="272" t="s">
        <v>11004</v>
      </c>
      <c r="D2777" s="271" t="s">
        <v>1980</v>
      </c>
      <c r="E2777" s="273">
        <v>847.44</v>
      </c>
    </row>
    <row r="2778" spans="1:5" x14ac:dyDescent="0.2">
      <c r="A2778" s="271">
        <v>103685</v>
      </c>
      <c r="B2778" s="271" t="s">
        <v>290</v>
      </c>
      <c r="C2778" s="272" t="s">
        <v>11005</v>
      </c>
      <c r="D2778" s="271" t="s">
        <v>1980</v>
      </c>
      <c r="E2778" s="273">
        <v>773.32</v>
      </c>
    </row>
    <row r="2779" spans="1:5" x14ac:dyDescent="0.2">
      <c r="A2779" s="271">
        <v>103669</v>
      </c>
      <c r="B2779" s="271" t="s">
        <v>290</v>
      </c>
      <c r="C2779" s="272" t="s">
        <v>11006</v>
      </c>
      <c r="D2779" s="271" t="s">
        <v>1980</v>
      </c>
      <c r="E2779" s="273">
        <v>1128.83</v>
      </c>
    </row>
    <row r="2780" spans="1:5" x14ac:dyDescent="0.2">
      <c r="A2780" s="271">
        <v>103672</v>
      </c>
      <c r="B2780" s="271" t="s">
        <v>290</v>
      </c>
      <c r="C2780" s="272" t="s">
        <v>11007</v>
      </c>
      <c r="D2780" s="271" t="s">
        <v>1980</v>
      </c>
      <c r="E2780" s="273">
        <v>767.29</v>
      </c>
    </row>
    <row r="2781" spans="1:5" x14ac:dyDescent="0.2">
      <c r="A2781" s="271">
        <v>103671</v>
      </c>
      <c r="B2781" s="271" t="s">
        <v>290</v>
      </c>
      <c r="C2781" s="272" t="s">
        <v>11008</v>
      </c>
      <c r="D2781" s="271" t="s">
        <v>1980</v>
      </c>
      <c r="E2781" s="273">
        <v>819.27</v>
      </c>
    </row>
    <row r="2782" spans="1:5" x14ac:dyDescent="0.2">
      <c r="A2782" s="271">
        <v>103688</v>
      </c>
      <c r="B2782" s="271" t="s">
        <v>290</v>
      </c>
      <c r="C2782" s="272" t="s">
        <v>11009</v>
      </c>
      <c r="D2782" s="271" t="s">
        <v>1980</v>
      </c>
      <c r="E2782" s="273">
        <v>977.54</v>
      </c>
    </row>
    <row r="2783" spans="1:5" x14ac:dyDescent="0.2">
      <c r="A2783" s="271">
        <v>103687</v>
      </c>
      <c r="B2783" s="271" t="s">
        <v>290</v>
      </c>
      <c r="C2783" s="272" t="s">
        <v>11010</v>
      </c>
      <c r="D2783" s="271" t="s">
        <v>1980</v>
      </c>
      <c r="E2783" s="273">
        <v>1277.4000000000001</v>
      </c>
    </row>
    <row r="2784" spans="1:5" x14ac:dyDescent="0.2">
      <c r="A2784" s="271">
        <v>103684</v>
      </c>
      <c r="B2784" s="271" t="s">
        <v>290</v>
      </c>
      <c r="C2784" s="272" t="s">
        <v>11011</v>
      </c>
      <c r="D2784" s="271" t="s">
        <v>1980</v>
      </c>
      <c r="E2784" s="273">
        <v>788.56</v>
      </c>
    </row>
    <row r="2785" spans="1:5" x14ac:dyDescent="0.2">
      <c r="A2785" s="271">
        <v>103681</v>
      </c>
      <c r="B2785" s="271" t="s">
        <v>290</v>
      </c>
      <c r="C2785" s="272" t="s">
        <v>11012</v>
      </c>
      <c r="D2785" s="271" t="s">
        <v>1980</v>
      </c>
      <c r="E2785" s="273">
        <v>850.68</v>
      </c>
    </row>
    <row r="2786" spans="1:5" x14ac:dyDescent="0.2">
      <c r="A2786" s="271">
        <v>103679</v>
      </c>
      <c r="B2786" s="271" t="s">
        <v>290</v>
      </c>
      <c r="C2786" s="272" t="s">
        <v>11013</v>
      </c>
      <c r="D2786" s="271" t="s">
        <v>1980</v>
      </c>
      <c r="E2786" s="273">
        <v>932.52</v>
      </c>
    </row>
    <row r="2787" spans="1:5" x14ac:dyDescent="0.2">
      <c r="A2787" s="271">
        <v>103677</v>
      </c>
      <c r="B2787" s="271" t="s">
        <v>290</v>
      </c>
      <c r="C2787" s="272" t="s">
        <v>11014</v>
      </c>
      <c r="D2787" s="271" t="s">
        <v>1980</v>
      </c>
      <c r="E2787" s="273">
        <v>984.89</v>
      </c>
    </row>
    <row r="2788" spans="1:5" x14ac:dyDescent="0.2">
      <c r="A2788" s="271">
        <v>103675</v>
      </c>
      <c r="B2788" s="271" t="s">
        <v>290</v>
      </c>
      <c r="C2788" s="272" t="s">
        <v>11015</v>
      </c>
      <c r="D2788" s="271" t="s">
        <v>1980</v>
      </c>
      <c r="E2788" s="273">
        <v>767.51</v>
      </c>
    </row>
    <row r="2789" spans="1:5" x14ac:dyDescent="0.2">
      <c r="A2789" s="271">
        <v>103680</v>
      </c>
      <c r="B2789" s="271" t="s">
        <v>290</v>
      </c>
      <c r="C2789" s="272" t="s">
        <v>11016</v>
      </c>
      <c r="D2789" s="271" t="s">
        <v>1980</v>
      </c>
      <c r="E2789" s="273">
        <v>991.33</v>
      </c>
    </row>
    <row r="2790" spans="1:5" x14ac:dyDescent="0.2">
      <c r="A2790" s="271">
        <v>103678</v>
      </c>
      <c r="B2790" s="271" t="s">
        <v>290</v>
      </c>
      <c r="C2790" s="272" t="s">
        <v>11017</v>
      </c>
      <c r="D2790" s="271" t="s">
        <v>1980</v>
      </c>
      <c r="E2790" s="273">
        <v>1076.5999999999999</v>
      </c>
    </row>
    <row r="2791" spans="1:5" x14ac:dyDescent="0.2">
      <c r="A2791" s="271">
        <v>103676</v>
      </c>
      <c r="B2791" s="271" t="s">
        <v>290</v>
      </c>
      <c r="C2791" s="272" t="s">
        <v>11018</v>
      </c>
      <c r="D2791" s="271" t="s">
        <v>1980</v>
      </c>
      <c r="E2791" s="273">
        <v>1194.46</v>
      </c>
    </row>
    <row r="2792" spans="1:5" x14ac:dyDescent="0.2">
      <c r="A2792" s="271">
        <v>103674</v>
      </c>
      <c r="B2792" s="271" t="s">
        <v>290</v>
      </c>
      <c r="C2792" s="272" t="s">
        <v>11019</v>
      </c>
      <c r="D2792" s="271" t="s">
        <v>1980</v>
      </c>
      <c r="E2792" s="273">
        <v>791.81</v>
      </c>
    </row>
    <row r="2793" spans="1:5" x14ac:dyDescent="0.2">
      <c r="A2793" s="271">
        <v>103683</v>
      </c>
      <c r="B2793" s="271" t="s">
        <v>290</v>
      </c>
      <c r="C2793" s="272" t="s">
        <v>11020</v>
      </c>
      <c r="D2793" s="271" t="s">
        <v>1980</v>
      </c>
      <c r="E2793" s="273">
        <v>1502.31</v>
      </c>
    </row>
    <row r="2794" spans="1:5" x14ac:dyDescent="0.2">
      <c r="A2794" s="271">
        <v>103682</v>
      </c>
      <c r="B2794" s="271" t="s">
        <v>290</v>
      </c>
      <c r="C2794" s="272" t="s">
        <v>11021</v>
      </c>
      <c r="D2794" s="271" t="s">
        <v>1980</v>
      </c>
      <c r="E2794" s="273">
        <v>1147.21</v>
      </c>
    </row>
    <row r="2795" spans="1:5" x14ac:dyDescent="0.2">
      <c r="A2795" s="271">
        <v>103670</v>
      </c>
      <c r="B2795" s="271" t="s">
        <v>290</v>
      </c>
      <c r="C2795" s="272" t="s">
        <v>11022</v>
      </c>
      <c r="D2795" s="271" t="s">
        <v>1980</v>
      </c>
      <c r="E2795" s="273">
        <v>369.47</v>
      </c>
    </row>
    <row r="2796" spans="1:5" x14ac:dyDescent="0.2">
      <c r="A2796" s="271">
        <v>103673</v>
      </c>
      <c r="B2796" s="271" t="s">
        <v>290</v>
      </c>
      <c r="C2796" s="272" t="s">
        <v>11023</v>
      </c>
      <c r="D2796" s="271" t="s">
        <v>1980</v>
      </c>
      <c r="E2796" s="273">
        <v>51.64</v>
      </c>
    </row>
    <row r="2797" spans="1:5" x14ac:dyDescent="0.2">
      <c r="A2797" s="271">
        <v>91084</v>
      </c>
      <c r="B2797" s="271" t="s">
        <v>290</v>
      </c>
      <c r="C2797" s="272" t="s">
        <v>11024</v>
      </c>
      <c r="D2797" s="271" t="s">
        <v>2012</v>
      </c>
      <c r="E2797" s="273">
        <v>286.20999999999998</v>
      </c>
    </row>
    <row r="2798" spans="1:5" x14ac:dyDescent="0.2">
      <c r="A2798" s="271">
        <v>91080</v>
      </c>
      <c r="B2798" s="271" t="s">
        <v>290</v>
      </c>
      <c r="C2798" s="272" t="s">
        <v>11025</v>
      </c>
      <c r="D2798" s="271" t="s">
        <v>2012</v>
      </c>
      <c r="E2798" s="273">
        <v>220.25</v>
      </c>
    </row>
    <row r="2799" spans="1:5" x14ac:dyDescent="0.2">
      <c r="A2799" s="271">
        <v>91101</v>
      </c>
      <c r="B2799" s="271" t="s">
        <v>290</v>
      </c>
      <c r="C2799" s="272" t="s">
        <v>11026</v>
      </c>
      <c r="D2799" s="271" t="s">
        <v>2012</v>
      </c>
      <c r="E2799" s="273">
        <v>264.18</v>
      </c>
    </row>
    <row r="2800" spans="1:5" x14ac:dyDescent="0.2">
      <c r="A2800" s="271">
        <v>91097</v>
      </c>
      <c r="B2800" s="271" t="s">
        <v>290</v>
      </c>
      <c r="C2800" s="272" t="s">
        <v>11027</v>
      </c>
      <c r="D2800" s="271" t="s">
        <v>2012</v>
      </c>
      <c r="E2800" s="273">
        <v>211.92</v>
      </c>
    </row>
    <row r="2801" spans="1:5" x14ac:dyDescent="0.2">
      <c r="A2801" s="271">
        <v>91082</v>
      </c>
      <c r="B2801" s="271" t="s">
        <v>290</v>
      </c>
      <c r="C2801" s="272" t="s">
        <v>11028</v>
      </c>
      <c r="D2801" s="271" t="s">
        <v>2012</v>
      </c>
      <c r="E2801" s="273">
        <v>255.47</v>
      </c>
    </row>
    <row r="2802" spans="1:5" x14ac:dyDescent="0.2">
      <c r="A2802" s="271">
        <v>91078</v>
      </c>
      <c r="B2802" s="271" t="s">
        <v>290</v>
      </c>
      <c r="C2802" s="272" t="s">
        <v>11029</v>
      </c>
      <c r="D2802" s="271" t="s">
        <v>2012</v>
      </c>
      <c r="E2802" s="273">
        <v>206.09</v>
      </c>
    </row>
    <row r="2803" spans="1:5" x14ac:dyDescent="0.2">
      <c r="A2803" s="271">
        <v>91099</v>
      </c>
      <c r="B2803" s="271" t="s">
        <v>290</v>
      </c>
      <c r="C2803" s="272" t="s">
        <v>11030</v>
      </c>
      <c r="D2803" s="271" t="s">
        <v>2012</v>
      </c>
      <c r="E2803" s="273">
        <v>239.84</v>
      </c>
    </row>
    <row r="2804" spans="1:5" x14ac:dyDescent="0.2">
      <c r="A2804" s="271">
        <v>91095</v>
      </c>
      <c r="B2804" s="271" t="s">
        <v>290</v>
      </c>
      <c r="C2804" s="272" t="s">
        <v>11031</v>
      </c>
      <c r="D2804" s="271" t="s">
        <v>2012</v>
      </c>
      <c r="E2804" s="273">
        <v>199.47</v>
      </c>
    </row>
    <row r="2805" spans="1:5" x14ac:dyDescent="0.2">
      <c r="A2805" s="271">
        <v>91076</v>
      </c>
      <c r="B2805" s="271" t="s">
        <v>290</v>
      </c>
      <c r="C2805" s="272" t="s">
        <v>11032</v>
      </c>
      <c r="D2805" s="271" t="s">
        <v>2012</v>
      </c>
      <c r="E2805" s="273">
        <v>422.22</v>
      </c>
    </row>
    <row r="2806" spans="1:5" x14ac:dyDescent="0.2">
      <c r="A2806" s="271">
        <v>91072</v>
      </c>
      <c r="B2806" s="271" t="s">
        <v>290</v>
      </c>
      <c r="C2806" s="272" t="s">
        <v>11033</v>
      </c>
      <c r="D2806" s="271" t="s">
        <v>2012</v>
      </c>
      <c r="E2806" s="273">
        <v>370.1</v>
      </c>
    </row>
    <row r="2807" spans="1:5" x14ac:dyDescent="0.2">
      <c r="A2807" s="271">
        <v>91093</v>
      </c>
      <c r="B2807" s="271" t="s">
        <v>290</v>
      </c>
      <c r="C2807" s="272" t="s">
        <v>11034</v>
      </c>
      <c r="D2807" s="271" t="s">
        <v>2012</v>
      </c>
      <c r="E2807" s="273">
        <v>440.64</v>
      </c>
    </row>
    <row r="2808" spans="1:5" x14ac:dyDescent="0.2">
      <c r="A2808" s="271">
        <v>91089</v>
      </c>
      <c r="B2808" s="271" t="s">
        <v>290</v>
      </c>
      <c r="C2808" s="272" t="s">
        <v>11035</v>
      </c>
      <c r="D2808" s="271" t="s">
        <v>2012</v>
      </c>
      <c r="E2808" s="273">
        <v>397.98</v>
      </c>
    </row>
    <row r="2809" spans="1:5" x14ac:dyDescent="0.2">
      <c r="A2809" s="271">
        <v>91074</v>
      </c>
      <c r="B2809" s="271" t="s">
        <v>290</v>
      </c>
      <c r="C2809" s="272" t="s">
        <v>11036</v>
      </c>
      <c r="D2809" s="271" t="s">
        <v>2012</v>
      </c>
      <c r="E2809" s="273">
        <v>266.64</v>
      </c>
    </row>
    <row r="2810" spans="1:5" x14ac:dyDescent="0.2">
      <c r="A2810" s="271">
        <v>91070</v>
      </c>
      <c r="B2810" s="271" t="s">
        <v>290</v>
      </c>
      <c r="C2810" s="272" t="s">
        <v>11037</v>
      </c>
      <c r="D2810" s="271" t="s">
        <v>2012</v>
      </c>
      <c r="E2810" s="273">
        <v>226.65</v>
      </c>
    </row>
    <row r="2811" spans="1:5" x14ac:dyDescent="0.2">
      <c r="A2811" s="271">
        <v>91091</v>
      </c>
      <c r="B2811" s="271" t="s">
        <v>290</v>
      </c>
      <c r="C2811" s="272" t="s">
        <v>11038</v>
      </c>
      <c r="D2811" s="271" t="s">
        <v>2012</v>
      </c>
      <c r="E2811" s="273">
        <v>286.5</v>
      </c>
    </row>
    <row r="2812" spans="1:5" x14ac:dyDescent="0.2">
      <c r="A2812" s="271">
        <v>91087</v>
      </c>
      <c r="B2812" s="271" t="s">
        <v>290</v>
      </c>
      <c r="C2812" s="272" t="s">
        <v>11039</v>
      </c>
      <c r="D2812" s="271" t="s">
        <v>2012</v>
      </c>
      <c r="E2812" s="273">
        <v>253.1</v>
      </c>
    </row>
    <row r="2813" spans="1:5" x14ac:dyDescent="0.2">
      <c r="A2813" s="271">
        <v>91083</v>
      </c>
      <c r="B2813" s="271" t="s">
        <v>290</v>
      </c>
      <c r="C2813" s="272" t="s">
        <v>11040</v>
      </c>
      <c r="D2813" s="271" t="s">
        <v>2012</v>
      </c>
      <c r="E2813" s="273">
        <v>363.23</v>
      </c>
    </row>
    <row r="2814" spans="1:5" x14ac:dyDescent="0.2">
      <c r="A2814" s="271">
        <v>91079</v>
      </c>
      <c r="B2814" s="271" t="s">
        <v>290</v>
      </c>
      <c r="C2814" s="272" t="s">
        <v>11041</v>
      </c>
      <c r="D2814" s="271" t="s">
        <v>2012</v>
      </c>
      <c r="E2814" s="273">
        <v>208.5</v>
      </c>
    </row>
    <row r="2815" spans="1:5" x14ac:dyDescent="0.2">
      <c r="A2815" s="271">
        <v>91100</v>
      </c>
      <c r="B2815" s="271" t="s">
        <v>290</v>
      </c>
      <c r="C2815" s="272" t="s">
        <v>11042</v>
      </c>
      <c r="D2815" s="271" t="s">
        <v>2012</v>
      </c>
      <c r="E2815" s="273">
        <v>298.29000000000002</v>
      </c>
    </row>
    <row r="2816" spans="1:5" x14ac:dyDescent="0.2">
      <c r="A2816" s="271">
        <v>91096</v>
      </c>
      <c r="B2816" s="271" t="s">
        <v>290</v>
      </c>
      <c r="C2816" s="272" t="s">
        <v>11043</v>
      </c>
      <c r="D2816" s="271" t="s">
        <v>2012</v>
      </c>
      <c r="E2816" s="273">
        <v>195.88</v>
      </c>
    </row>
    <row r="2817" spans="1:5" x14ac:dyDescent="0.2">
      <c r="A2817" s="271">
        <v>91081</v>
      </c>
      <c r="B2817" s="271" t="s">
        <v>290</v>
      </c>
      <c r="C2817" s="272" t="s">
        <v>11044</v>
      </c>
      <c r="D2817" s="271" t="s">
        <v>2012</v>
      </c>
      <c r="E2817" s="273">
        <v>286.11</v>
      </c>
    </row>
    <row r="2818" spans="1:5" x14ac:dyDescent="0.2">
      <c r="A2818" s="271">
        <v>91077</v>
      </c>
      <c r="B2818" s="271" t="s">
        <v>290</v>
      </c>
      <c r="C2818" s="272" t="s">
        <v>11045</v>
      </c>
      <c r="D2818" s="271" t="s">
        <v>2012</v>
      </c>
      <c r="E2818" s="273">
        <v>190.03</v>
      </c>
    </row>
    <row r="2819" spans="1:5" x14ac:dyDescent="0.2">
      <c r="A2819" s="271">
        <v>91098</v>
      </c>
      <c r="B2819" s="271" t="s">
        <v>290</v>
      </c>
      <c r="C2819" s="272" t="s">
        <v>11046</v>
      </c>
      <c r="D2819" s="271" t="s">
        <v>2012</v>
      </c>
      <c r="E2819" s="273">
        <v>249.46</v>
      </c>
    </row>
    <row r="2820" spans="1:5" x14ac:dyDescent="0.2">
      <c r="A2820" s="271">
        <v>91094</v>
      </c>
      <c r="B2820" s="271" t="s">
        <v>290</v>
      </c>
      <c r="C2820" s="272" t="s">
        <v>11047</v>
      </c>
      <c r="D2820" s="271" t="s">
        <v>2012</v>
      </c>
      <c r="E2820" s="273">
        <v>180.72</v>
      </c>
    </row>
    <row r="2821" spans="1:5" x14ac:dyDescent="0.2">
      <c r="A2821" s="271">
        <v>91075</v>
      </c>
      <c r="B2821" s="271" t="s">
        <v>290</v>
      </c>
      <c r="C2821" s="272" t="s">
        <v>11048</v>
      </c>
      <c r="D2821" s="271" t="s">
        <v>2012</v>
      </c>
      <c r="E2821" s="273">
        <v>462.94</v>
      </c>
    </row>
    <row r="2822" spans="1:5" x14ac:dyDescent="0.2">
      <c r="A2822" s="271">
        <v>91071</v>
      </c>
      <c r="B2822" s="271" t="s">
        <v>290</v>
      </c>
      <c r="C2822" s="272" t="s">
        <v>11049</v>
      </c>
      <c r="D2822" s="271" t="s">
        <v>2012</v>
      </c>
      <c r="E2822" s="273">
        <v>362.31</v>
      </c>
    </row>
    <row r="2823" spans="1:5" x14ac:dyDescent="0.2">
      <c r="A2823" s="271">
        <v>91092</v>
      </c>
      <c r="B2823" s="271" t="s">
        <v>290</v>
      </c>
      <c r="C2823" s="272" t="s">
        <v>11050</v>
      </c>
      <c r="D2823" s="271" t="s">
        <v>2012</v>
      </c>
      <c r="E2823" s="273">
        <v>459.61</v>
      </c>
    </row>
    <row r="2824" spans="1:5" x14ac:dyDescent="0.2">
      <c r="A2824" s="271">
        <v>91088</v>
      </c>
      <c r="B2824" s="271" t="s">
        <v>290</v>
      </c>
      <c r="C2824" s="272" t="s">
        <v>11051</v>
      </c>
      <c r="D2824" s="271" t="s">
        <v>2012</v>
      </c>
      <c r="E2824" s="273">
        <v>387.42</v>
      </c>
    </row>
    <row r="2825" spans="1:5" x14ac:dyDescent="0.2">
      <c r="A2825" s="271">
        <v>91073</v>
      </c>
      <c r="B2825" s="271" t="s">
        <v>290</v>
      </c>
      <c r="C2825" s="272" t="s">
        <v>11052</v>
      </c>
      <c r="D2825" s="271" t="s">
        <v>2012</v>
      </c>
      <c r="E2825" s="273">
        <v>283.95999999999998</v>
      </c>
    </row>
    <row r="2826" spans="1:5" x14ac:dyDescent="0.2">
      <c r="A2826" s="271">
        <v>91069</v>
      </c>
      <c r="B2826" s="271" t="s">
        <v>290</v>
      </c>
      <c r="C2826" s="272" t="s">
        <v>11053</v>
      </c>
      <c r="D2826" s="271" t="s">
        <v>2012</v>
      </c>
      <c r="E2826" s="273">
        <v>216.21</v>
      </c>
    </row>
    <row r="2827" spans="1:5" x14ac:dyDescent="0.2">
      <c r="A2827" s="271">
        <v>91090</v>
      </c>
      <c r="B2827" s="271" t="s">
        <v>290</v>
      </c>
      <c r="C2827" s="272" t="s">
        <v>11054</v>
      </c>
      <c r="D2827" s="271" t="s">
        <v>2012</v>
      </c>
      <c r="E2827" s="273">
        <v>292.02</v>
      </c>
    </row>
    <row r="2828" spans="1:5" x14ac:dyDescent="0.2">
      <c r="A2828" s="271">
        <v>91086</v>
      </c>
      <c r="B2828" s="271" t="s">
        <v>290</v>
      </c>
      <c r="C2828" s="272" t="s">
        <v>11055</v>
      </c>
      <c r="D2828" s="271" t="s">
        <v>2012</v>
      </c>
      <c r="E2828" s="273">
        <v>240.88</v>
      </c>
    </row>
    <row r="2829" spans="1:5" x14ac:dyDescent="0.2">
      <c r="A2829" s="271">
        <v>105522</v>
      </c>
      <c r="B2829" s="271" t="s">
        <v>290</v>
      </c>
      <c r="C2829" s="272" t="s">
        <v>11056</v>
      </c>
      <c r="D2829" s="271" t="s">
        <v>2012</v>
      </c>
      <c r="E2829" s="273">
        <v>0</v>
      </c>
    </row>
    <row r="2830" spans="1:5" x14ac:dyDescent="0.2">
      <c r="A2830" s="271">
        <v>104281</v>
      </c>
      <c r="B2830" s="271" t="s">
        <v>290</v>
      </c>
      <c r="C2830" s="272" t="s">
        <v>11057</v>
      </c>
      <c r="D2830" s="271" t="s">
        <v>1977</v>
      </c>
      <c r="E2830" s="273">
        <v>0</v>
      </c>
    </row>
    <row r="2831" spans="1:5" x14ac:dyDescent="0.2">
      <c r="A2831" s="271">
        <v>104287</v>
      </c>
      <c r="B2831" s="271" t="s">
        <v>290</v>
      </c>
      <c r="C2831" s="272" t="s">
        <v>11058</v>
      </c>
      <c r="D2831" s="271" t="s">
        <v>1977</v>
      </c>
      <c r="E2831" s="273">
        <v>0</v>
      </c>
    </row>
    <row r="2832" spans="1:5" x14ac:dyDescent="0.2">
      <c r="A2832" s="271">
        <v>104286</v>
      </c>
      <c r="B2832" s="271" t="s">
        <v>290</v>
      </c>
      <c r="C2832" s="272" t="s">
        <v>11059</v>
      </c>
      <c r="D2832" s="271" t="s">
        <v>1977</v>
      </c>
      <c r="E2832" s="273">
        <v>0</v>
      </c>
    </row>
    <row r="2833" spans="1:5" x14ac:dyDescent="0.2">
      <c r="A2833" s="271">
        <v>104292</v>
      </c>
      <c r="B2833" s="271" t="s">
        <v>290</v>
      </c>
      <c r="C2833" s="272" t="s">
        <v>11060</v>
      </c>
      <c r="D2833" s="271" t="s">
        <v>1977</v>
      </c>
      <c r="E2833" s="273">
        <v>0</v>
      </c>
    </row>
    <row r="2834" spans="1:5" x14ac:dyDescent="0.2">
      <c r="A2834" s="271">
        <v>104282</v>
      </c>
      <c r="B2834" s="271" t="s">
        <v>290</v>
      </c>
      <c r="C2834" s="272" t="s">
        <v>11061</v>
      </c>
      <c r="D2834" s="271" t="s">
        <v>1977</v>
      </c>
      <c r="E2834" s="273">
        <v>0</v>
      </c>
    </row>
    <row r="2835" spans="1:5" x14ac:dyDescent="0.2">
      <c r="A2835" s="271">
        <v>104288</v>
      </c>
      <c r="B2835" s="271" t="s">
        <v>290</v>
      </c>
      <c r="C2835" s="272" t="s">
        <v>11062</v>
      </c>
      <c r="D2835" s="271" t="s">
        <v>1977</v>
      </c>
      <c r="E2835" s="273">
        <v>0</v>
      </c>
    </row>
    <row r="2836" spans="1:5" x14ac:dyDescent="0.2">
      <c r="A2836" s="271">
        <v>104283</v>
      </c>
      <c r="B2836" s="271" t="s">
        <v>290</v>
      </c>
      <c r="C2836" s="272" t="s">
        <v>11063</v>
      </c>
      <c r="D2836" s="271" t="s">
        <v>1977</v>
      </c>
      <c r="E2836" s="273">
        <v>0</v>
      </c>
    </row>
    <row r="2837" spans="1:5" x14ac:dyDescent="0.2">
      <c r="A2837" s="271">
        <v>104289</v>
      </c>
      <c r="B2837" s="271" t="s">
        <v>290</v>
      </c>
      <c r="C2837" s="272" t="s">
        <v>11064</v>
      </c>
      <c r="D2837" s="271" t="s">
        <v>1977</v>
      </c>
      <c r="E2837" s="273">
        <v>0</v>
      </c>
    </row>
    <row r="2838" spans="1:5" x14ac:dyDescent="0.2">
      <c r="A2838" s="271">
        <v>104284</v>
      </c>
      <c r="B2838" s="271" t="s">
        <v>290</v>
      </c>
      <c r="C2838" s="272" t="s">
        <v>11065</v>
      </c>
      <c r="D2838" s="271" t="s">
        <v>1977</v>
      </c>
      <c r="E2838" s="273">
        <v>0</v>
      </c>
    </row>
    <row r="2839" spans="1:5" x14ac:dyDescent="0.2">
      <c r="A2839" s="271">
        <v>104290</v>
      </c>
      <c r="B2839" s="271" t="s">
        <v>290</v>
      </c>
      <c r="C2839" s="272" t="s">
        <v>11066</v>
      </c>
      <c r="D2839" s="271" t="s">
        <v>1977</v>
      </c>
      <c r="E2839" s="273">
        <v>0</v>
      </c>
    </row>
    <row r="2840" spans="1:5" x14ac:dyDescent="0.2">
      <c r="A2840" s="271">
        <v>104285</v>
      </c>
      <c r="B2840" s="271" t="s">
        <v>290</v>
      </c>
      <c r="C2840" s="272" t="s">
        <v>11067</v>
      </c>
      <c r="D2840" s="271" t="s">
        <v>1977</v>
      </c>
      <c r="E2840" s="273">
        <v>0</v>
      </c>
    </row>
    <row r="2841" spans="1:5" x14ac:dyDescent="0.2">
      <c r="A2841" s="271">
        <v>104291</v>
      </c>
      <c r="B2841" s="271" t="s">
        <v>290</v>
      </c>
      <c r="C2841" s="272" t="s">
        <v>11068</v>
      </c>
      <c r="D2841" s="271" t="s">
        <v>1977</v>
      </c>
      <c r="E2841" s="273">
        <v>0</v>
      </c>
    </row>
    <row r="2842" spans="1:5" x14ac:dyDescent="0.2">
      <c r="A2842" s="271">
        <v>104267</v>
      </c>
      <c r="B2842" s="271" t="s">
        <v>290</v>
      </c>
      <c r="C2842" s="272" t="s">
        <v>11069</v>
      </c>
      <c r="D2842" s="271" t="s">
        <v>1977</v>
      </c>
      <c r="E2842" s="273">
        <v>0</v>
      </c>
    </row>
    <row r="2843" spans="1:5" x14ac:dyDescent="0.2">
      <c r="A2843" s="271">
        <v>104268</v>
      </c>
      <c r="B2843" s="271" t="s">
        <v>290</v>
      </c>
      <c r="C2843" s="272" t="s">
        <v>11070</v>
      </c>
      <c r="D2843" s="271" t="s">
        <v>1977</v>
      </c>
      <c r="E2843" s="273">
        <v>0</v>
      </c>
    </row>
    <row r="2844" spans="1:5" x14ac:dyDescent="0.2">
      <c r="A2844" s="271">
        <v>104269</v>
      </c>
      <c r="B2844" s="271" t="s">
        <v>290</v>
      </c>
      <c r="C2844" s="272" t="s">
        <v>11071</v>
      </c>
      <c r="D2844" s="271" t="s">
        <v>1977</v>
      </c>
      <c r="E2844" s="273">
        <v>0</v>
      </c>
    </row>
    <row r="2845" spans="1:5" x14ac:dyDescent="0.2">
      <c r="A2845" s="271">
        <v>104270</v>
      </c>
      <c r="B2845" s="271" t="s">
        <v>290</v>
      </c>
      <c r="C2845" s="272" t="s">
        <v>11072</v>
      </c>
      <c r="D2845" s="271" t="s">
        <v>1977</v>
      </c>
      <c r="E2845" s="273">
        <v>0</v>
      </c>
    </row>
    <row r="2846" spans="1:5" x14ac:dyDescent="0.2">
      <c r="A2846" s="271">
        <v>104276</v>
      </c>
      <c r="B2846" s="271" t="s">
        <v>290</v>
      </c>
      <c r="C2846" s="272" t="s">
        <v>11073</v>
      </c>
      <c r="D2846" s="271" t="s">
        <v>1977</v>
      </c>
      <c r="E2846" s="273">
        <v>0</v>
      </c>
    </row>
    <row r="2847" spans="1:5" x14ac:dyDescent="0.2">
      <c r="A2847" s="271">
        <v>104280</v>
      </c>
      <c r="B2847" s="271" t="s">
        <v>290</v>
      </c>
      <c r="C2847" s="272" t="s">
        <v>11074</v>
      </c>
      <c r="D2847" s="271" t="s">
        <v>1977</v>
      </c>
      <c r="E2847" s="273">
        <v>0</v>
      </c>
    </row>
    <row r="2848" spans="1:5" x14ac:dyDescent="0.2">
      <c r="A2848" s="271">
        <v>104271</v>
      </c>
      <c r="B2848" s="271" t="s">
        <v>290</v>
      </c>
      <c r="C2848" s="272" t="s">
        <v>11075</v>
      </c>
      <c r="D2848" s="271" t="s">
        <v>1977</v>
      </c>
      <c r="E2848" s="273">
        <v>0</v>
      </c>
    </row>
    <row r="2849" spans="1:5" x14ac:dyDescent="0.2">
      <c r="A2849" s="271">
        <v>104272</v>
      </c>
      <c r="B2849" s="271" t="s">
        <v>290</v>
      </c>
      <c r="C2849" s="272" t="s">
        <v>11076</v>
      </c>
      <c r="D2849" s="271" t="s">
        <v>1977</v>
      </c>
      <c r="E2849" s="273">
        <v>0</v>
      </c>
    </row>
    <row r="2850" spans="1:5" x14ac:dyDescent="0.2">
      <c r="A2850" s="271">
        <v>104273</v>
      </c>
      <c r="B2850" s="271" t="s">
        <v>290</v>
      </c>
      <c r="C2850" s="272" t="s">
        <v>11077</v>
      </c>
      <c r="D2850" s="271" t="s">
        <v>1977</v>
      </c>
      <c r="E2850" s="273">
        <v>0</v>
      </c>
    </row>
    <row r="2851" spans="1:5" x14ac:dyDescent="0.2">
      <c r="A2851" s="271">
        <v>104277</v>
      </c>
      <c r="B2851" s="271" t="s">
        <v>290</v>
      </c>
      <c r="C2851" s="272" t="s">
        <v>11078</v>
      </c>
      <c r="D2851" s="271" t="s">
        <v>1977</v>
      </c>
      <c r="E2851" s="273">
        <v>0</v>
      </c>
    </row>
    <row r="2852" spans="1:5" x14ac:dyDescent="0.2">
      <c r="A2852" s="271">
        <v>104274</v>
      </c>
      <c r="B2852" s="271" t="s">
        <v>290</v>
      </c>
      <c r="C2852" s="272" t="s">
        <v>11079</v>
      </c>
      <c r="D2852" s="271" t="s">
        <v>1977</v>
      </c>
      <c r="E2852" s="273">
        <v>0</v>
      </c>
    </row>
    <row r="2853" spans="1:5" x14ac:dyDescent="0.2">
      <c r="A2853" s="271">
        <v>104278</v>
      </c>
      <c r="B2853" s="271" t="s">
        <v>290</v>
      </c>
      <c r="C2853" s="272" t="s">
        <v>11080</v>
      </c>
      <c r="D2853" s="271" t="s">
        <v>1977</v>
      </c>
      <c r="E2853" s="273">
        <v>0</v>
      </c>
    </row>
    <row r="2854" spans="1:5" x14ac:dyDescent="0.2">
      <c r="A2854" s="271">
        <v>104275</v>
      </c>
      <c r="B2854" s="271" t="s">
        <v>290</v>
      </c>
      <c r="C2854" s="272" t="s">
        <v>11081</v>
      </c>
      <c r="D2854" s="271" t="s">
        <v>1977</v>
      </c>
      <c r="E2854" s="273">
        <v>0</v>
      </c>
    </row>
    <row r="2855" spans="1:5" x14ac:dyDescent="0.2">
      <c r="A2855" s="271">
        <v>104279</v>
      </c>
      <c r="B2855" s="271" t="s">
        <v>290</v>
      </c>
      <c r="C2855" s="272" t="s">
        <v>11082</v>
      </c>
      <c r="D2855" s="271" t="s">
        <v>1977</v>
      </c>
      <c r="E2855" s="273">
        <v>0</v>
      </c>
    </row>
    <row r="2856" spans="1:5" x14ac:dyDescent="0.2">
      <c r="A2856" s="271">
        <v>104265</v>
      </c>
      <c r="B2856" s="271" t="s">
        <v>290</v>
      </c>
      <c r="C2856" s="272" t="s">
        <v>11083</v>
      </c>
      <c r="D2856" s="271" t="s">
        <v>1977</v>
      </c>
      <c r="E2856" s="273">
        <v>0</v>
      </c>
    </row>
    <row r="2857" spans="1:5" x14ac:dyDescent="0.2">
      <c r="A2857" s="271">
        <v>104266</v>
      </c>
      <c r="B2857" s="271" t="s">
        <v>290</v>
      </c>
      <c r="C2857" s="272" t="s">
        <v>11084</v>
      </c>
      <c r="D2857" s="271" t="s">
        <v>1977</v>
      </c>
      <c r="E2857" s="273">
        <v>0</v>
      </c>
    </row>
    <row r="2858" spans="1:5" x14ac:dyDescent="0.2">
      <c r="A2858" s="271">
        <v>104305</v>
      </c>
      <c r="B2858" s="271" t="s">
        <v>290</v>
      </c>
      <c r="C2858" s="272" t="s">
        <v>11085</v>
      </c>
      <c r="D2858" s="271" t="s">
        <v>2014</v>
      </c>
      <c r="E2858" s="273">
        <v>0</v>
      </c>
    </row>
    <row r="2859" spans="1:5" x14ac:dyDescent="0.2">
      <c r="A2859" s="271">
        <v>104306</v>
      </c>
      <c r="B2859" s="271" t="s">
        <v>290</v>
      </c>
      <c r="C2859" s="272" t="s">
        <v>11086</v>
      </c>
      <c r="D2859" s="271" t="s">
        <v>2014</v>
      </c>
      <c r="E2859" s="273">
        <v>0</v>
      </c>
    </row>
    <row r="2860" spans="1:5" x14ac:dyDescent="0.2">
      <c r="A2860" s="271">
        <v>104307</v>
      </c>
      <c r="B2860" s="271" t="s">
        <v>290</v>
      </c>
      <c r="C2860" s="272" t="s">
        <v>11087</v>
      </c>
      <c r="D2860" s="271" t="s">
        <v>2014</v>
      </c>
      <c r="E2860" s="273">
        <v>0</v>
      </c>
    </row>
    <row r="2861" spans="1:5" x14ac:dyDescent="0.2">
      <c r="A2861" s="271">
        <v>104308</v>
      </c>
      <c r="B2861" s="271" t="s">
        <v>290</v>
      </c>
      <c r="C2861" s="272" t="s">
        <v>11088</v>
      </c>
      <c r="D2861" s="271" t="s">
        <v>2014</v>
      </c>
      <c r="E2861" s="273">
        <v>0</v>
      </c>
    </row>
    <row r="2862" spans="1:5" x14ac:dyDescent="0.2">
      <c r="A2862" s="271">
        <v>104309</v>
      </c>
      <c r="B2862" s="271" t="s">
        <v>290</v>
      </c>
      <c r="C2862" s="272" t="s">
        <v>11089</v>
      </c>
      <c r="D2862" s="271" t="s">
        <v>2014</v>
      </c>
      <c r="E2862" s="273">
        <v>0</v>
      </c>
    </row>
    <row r="2863" spans="1:5" x14ac:dyDescent="0.2">
      <c r="A2863" s="271">
        <v>104310</v>
      </c>
      <c r="B2863" s="271" t="s">
        <v>290</v>
      </c>
      <c r="C2863" s="272" t="s">
        <v>11090</v>
      </c>
      <c r="D2863" s="271" t="s">
        <v>2014</v>
      </c>
      <c r="E2863" s="273">
        <v>0</v>
      </c>
    </row>
    <row r="2864" spans="1:5" x14ac:dyDescent="0.2">
      <c r="A2864" s="271">
        <v>104311</v>
      </c>
      <c r="B2864" s="271" t="s">
        <v>290</v>
      </c>
      <c r="C2864" s="272" t="s">
        <v>11091</v>
      </c>
      <c r="D2864" s="271" t="s">
        <v>2014</v>
      </c>
      <c r="E2864" s="273">
        <v>0</v>
      </c>
    </row>
    <row r="2865" spans="1:5" x14ac:dyDescent="0.2">
      <c r="A2865" s="271">
        <v>104301</v>
      </c>
      <c r="B2865" s="271" t="s">
        <v>290</v>
      </c>
      <c r="C2865" s="272" t="s">
        <v>11092</v>
      </c>
      <c r="D2865" s="271" t="s">
        <v>1982</v>
      </c>
      <c r="E2865" s="273">
        <v>0</v>
      </c>
    </row>
    <row r="2866" spans="1:5" x14ac:dyDescent="0.2">
      <c r="A2866" s="271">
        <v>104302</v>
      </c>
      <c r="B2866" s="271" t="s">
        <v>290</v>
      </c>
      <c r="C2866" s="272" t="s">
        <v>11093</v>
      </c>
      <c r="D2866" s="271" t="s">
        <v>1982</v>
      </c>
      <c r="E2866" s="273">
        <v>0</v>
      </c>
    </row>
    <row r="2867" spans="1:5" x14ac:dyDescent="0.2">
      <c r="A2867" s="271">
        <v>104303</v>
      </c>
      <c r="B2867" s="271" t="s">
        <v>290</v>
      </c>
      <c r="C2867" s="272" t="s">
        <v>11094</v>
      </c>
      <c r="D2867" s="271" t="s">
        <v>1982</v>
      </c>
      <c r="E2867" s="273">
        <v>0</v>
      </c>
    </row>
    <row r="2868" spans="1:5" x14ac:dyDescent="0.2">
      <c r="A2868" s="271">
        <v>104304</v>
      </c>
      <c r="B2868" s="271" t="s">
        <v>290</v>
      </c>
      <c r="C2868" s="272" t="s">
        <v>11095</v>
      </c>
      <c r="D2868" s="271" t="s">
        <v>1982</v>
      </c>
      <c r="E2868" s="273">
        <v>0</v>
      </c>
    </row>
    <row r="2869" spans="1:5" x14ac:dyDescent="0.2">
      <c r="A2869" s="271">
        <v>104293</v>
      </c>
      <c r="B2869" s="271" t="s">
        <v>290</v>
      </c>
      <c r="C2869" s="272" t="s">
        <v>11096</v>
      </c>
      <c r="D2869" s="271" t="s">
        <v>1982</v>
      </c>
      <c r="E2869" s="273">
        <v>0</v>
      </c>
    </row>
    <row r="2870" spans="1:5" x14ac:dyDescent="0.2">
      <c r="A2870" s="271">
        <v>104297</v>
      </c>
      <c r="B2870" s="271" t="s">
        <v>290</v>
      </c>
      <c r="C2870" s="272" t="s">
        <v>11097</v>
      </c>
      <c r="D2870" s="271" t="s">
        <v>1982</v>
      </c>
      <c r="E2870" s="273">
        <v>0</v>
      </c>
    </row>
    <row r="2871" spans="1:5" x14ac:dyDescent="0.2">
      <c r="A2871" s="271">
        <v>104295</v>
      </c>
      <c r="B2871" s="271" t="s">
        <v>290</v>
      </c>
      <c r="C2871" s="272" t="s">
        <v>11098</v>
      </c>
      <c r="D2871" s="271" t="s">
        <v>1982</v>
      </c>
      <c r="E2871" s="273">
        <v>0</v>
      </c>
    </row>
    <row r="2872" spans="1:5" x14ac:dyDescent="0.2">
      <c r="A2872" s="271">
        <v>104299</v>
      </c>
      <c r="B2872" s="271" t="s">
        <v>290</v>
      </c>
      <c r="C2872" s="272" t="s">
        <v>11099</v>
      </c>
      <c r="D2872" s="271" t="s">
        <v>1982</v>
      </c>
      <c r="E2872" s="273">
        <v>0</v>
      </c>
    </row>
    <row r="2873" spans="1:5" x14ac:dyDescent="0.2">
      <c r="A2873" s="271">
        <v>104294</v>
      </c>
      <c r="B2873" s="271" t="s">
        <v>290</v>
      </c>
      <c r="C2873" s="272" t="s">
        <v>11100</v>
      </c>
      <c r="D2873" s="271" t="s">
        <v>1982</v>
      </c>
      <c r="E2873" s="273">
        <v>0</v>
      </c>
    </row>
    <row r="2874" spans="1:5" x14ac:dyDescent="0.2">
      <c r="A2874" s="271">
        <v>104298</v>
      </c>
      <c r="B2874" s="271" t="s">
        <v>290</v>
      </c>
      <c r="C2874" s="272" t="s">
        <v>11101</v>
      </c>
      <c r="D2874" s="271" t="s">
        <v>1982</v>
      </c>
      <c r="E2874" s="273">
        <v>0</v>
      </c>
    </row>
    <row r="2875" spans="1:5" x14ac:dyDescent="0.2">
      <c r="A2875" s="271">
        <v>104296</v>
      </c>
      <c r="B2875" s="271" t="s">
        <v>290</v>
      </c>
      <c r="C2875" s="272" t="s">
        <v>11102</v>
      </c>
      <c r="D2875" s="271" t="s">
        <v>1982</v>
      </c>
      <c r="E2875" s="273">
        <v>0</v>
      </c>
    </row>
    <row r="2876" spans="1:5" x14ac:dyDescent="0.2">
      <c r="A2876" s="271">
        <v>104300</v>
      </c>
      <c r="B2876" s="271" t="s">
        <v>290</v>
      </c>
      <c r="C2876" s="272" t="s">
        <v>11103</v>
      </c>
      <c r="D2876" s="271" t="s">
        <v>1982</v>
      </c>
      <c r="E2876" s="273">
        <v>0</v>
      </c>
    </row>
    <row r="2877" spans="1:5" x14ac:dyDescent="0.2">
      <c r="A2877" s="271">
        <v>90944</v>
      </c>
      <c r="B2877" s="271" t="s">
        <v>290</v>
      </c>
      <c r="C2877" s="272" t="s">
        <v>11104</v>
      </c>
      <c r="D2877" s="271" t="s">
        <v>2012</v>
      </c>
      <c r="E2877" s="273">
        <v>189.32</v>
      </c>
    </row>
    <row r="2878" spans="1:5" x14ac:dyDescent="0.2">
      <c r="A2878" s="271">
        <v>90934</v>
      </c>
      <c r="B2878" s="271" t="s">
        <v>290</v>
      </c>
      <c r="C2878" s="272" t="s">
        <v>11105</v>
      </c>
      <c r="D2878" s="271" t="s">
        <v>2012</v>
      </c>
      <c r="E2878" s="273">
        <v>175.52</v>
      </c>
    </row>
    <row r="2879" spans="1:5" x14ac:dyDescent="0.2">
      <c r="A2879" s="271">
        <v>90954</v>
      </c>
      <c r="B2879" s="271" t="s">
        <v>290</v>
      </c>
      <c r="C2879" s="272" t="s">
        <v>11106</v>
      </c>
      <c r="D2879" s="271" t="s">
        <v>2012</v>
      </c>
      <c r="E2879" s="273">
        <v>214.59</v>
      </c>
    </row>
    <row r="2880" spans="1:5" x14ac:dyDescent="0.2">
      <c r="A2880" s="271">
        <v>90933</v>
      </c>
      <c r="B2880" s="271" t="s">
        <v>290</v>
      </c>
      <c r="C2880" s="272" t="s">
        <v>11107</v>
      </c>
      <c r="D2880" s="271" t="s">
        <v>2012</v>
      </c>
      <c r="E2880" s="273">
        <v>160.25</v>
      </c>
    </row>
    <row r="2881" spans="1:5" x14ac:dyDescent="0.2">
      <c r="A2881" s="271">
        <v>90943</v>
      </c>
      <c r="B2881" s="271" t="s">
        <v>290</v>
      </c>
      <c r="C2881" s="272" t="s">
        <v>11108</v>
      </c>
      <c r="D2881" s="271" t="s">
        <v>2012</v>
      </c>
      <c r="E2881" s="273">
        <v>172.69</v>
      </c>
    </row>
    <row r="2882" spans="1:5" x14ac:dyDescent="0.2">
      <c r="A2882" s="271">
        <v>90953</v>
      </c>
      <c r="B2882" s="271" t="s">
        <v>290</v>
      </c>
      <c r="C2882" s="272" t="s">
        <v>11109</v>
      </c>
      <c r="D2882" s="271" t="s">
        <v>2012</v>
      </c>
      <c r="E2882" s="273">
        <v>195.47</v>
      </c>
    </row>
    <row r="2883" spans="1:5" x14ac:dyDescent="0.2">
      <c r="A2883" s="271">
        <v>90932</v>
      </c>
      <c r="B2883" s="271" t="s">
        <v>290</v>
      </c>
      <c r="C2883" s="272" t="s">
        <v>11110</v>
      </c>
      <c r="D2883" s="271" t="s">
        <v>2012</v>
      </c>
      <c r="E2883" s="273">
        <v>88.31</v>
      </c>
    </row>
    <row r="2884" spans="1:5" x14ac:dyDescent="0.2">
      <c r="A2884" s="271">
        <v>90942</v>
      </c>
      <c r="B2884" s="271" t="s">
        <v>290</v>
      </c>
      <c r="C2884" s="272" t="s">
        <v>11111</v>
      </c>
      <c r="D2884" s="271" t="s">
        <v>2012</v>
      </c>
      <c r="E2884" s="273">
        <v>94.35</v>
      </c>
    </row>
    <row r="2885" spans="1:5" x14ac:dyDescent="0.2">
      <c r="A2885" s="271">
        <v>90952</v>
      </c>
      <c r="B2885" s="271" t="s">
        <v>290</v>
      </c>
      <c r="C2885" s="272" t="s">
        <v>11112</v>
      </c>
      <c r="D2885" s="271" t="s">
        <v>2012</v>
      </c>
      <c r="E2885" s="273">
        <v>105.4</v>
      </c>
    </row>
    <row r="2886" spans="1:5" x14ac:dyDescent="0.2">
      <c r="A2886" s="271">
        <v>90930</v>
      </c>
      <c r="B2886" s="271" t="s">
        <v>290</v>
      </c>
      <c r="C2886" s="272" t="s">
        <v>11113</v>
      </c>
      <c r="D2886" s="271" t="s">
        <v>2012</v>
      </c>
      <c r="E2886" s="273">
        <v>80.34</v>
      </c>
    </row>
    <row r="2887" spans="1:5" x14ac:dyDescent="0.2">
      <c r="A2887" s="271">
        <v>90940</v>
      </c>
      <c r="B2887" s="271" t="s">
        <v>290</v>
      </c>
      <c r="C2887" s="272" t="s">
        <v>11114</v>
      </c>
      <c r="D2887" s="271" t="s">
        <v>2012</v>
      </c>
      <c r="E2887" s="273">
        <v>85.67</v>
      </c>
    </row>
    <row r="2888" spans="1:5" x14ac:dyDescent="0.2">
      <c r="A2888" s="271">
        <v>90950</v>
      </c>
      <c r="B2888" s="271" t="s">
        <v>290</v>
      </c>
      <c r="C2888" s="272" t="s">
        <v>11115</v>
      </c>
      <c r="D2888" s="271" t="s">
        <v>2012</v>
      </c>
      <c r="E2888" s="273">
        <v>95.42</v>
      </c>
    </row>
    <row r="2889" spans="1:5" x14ac:dyDescent="0.2">
      <c r="A2889" s="271">
        <v>88476</v>
      </c>
      <c r="B2889" s="271" t="s">
        <v>290</v>
      </c>
      <c r="C2889" s="272" t="s">
        <v>11116</v>
      </c>
      <c r="D2889" s="271" t="s">
        <v>2012</v>
      </c>
      <c r="E2889" s="273">
        <v>25.63</v>
      </c>
    </row>
    <row r="2890" spans="1:5" x14ac:dyDescent="0.2">
      <c r="A2890" s="271">
        <v>88477</v>
      </c>
      <c r="B2890" s="271" t="s">
        <v>290</v>
      </c>
      <c r="C2890" s="272" t="s">
        <v>11117</v>
      </c>
      <c r="D2890" s="271" t="s">
        <v>2012</v>
      </c>
      <c r="E2890" s="273">
        <v>35.47</v>
      </c>
    </row>
    <row r="2891" spans="1:5" x14ac:dyDescent="0.2">
      <c r="A2891" s="271">
        <v>88478</v>
      </c>
      <c r="B2891" s="271" t="s">
        <v>290</v>
      </c>
      <c r="C2891" s="272" t="s">
        <v>11118</v>
      </c>
      <c r="D2891" s="271" t="s">
        <v>2012</v>
      </c>
      <c r="E2891" s="273">
        <v>43.59</v>
      </c>
    </row>
    <row r="2892" spans="1:5" x14ac:dyDescent="0.2">
      <c r="A2892" s="271">
        <v>88470</v>
      </c>
      <c r="B2892" s="271" t="s">
        <v>290</v>
      </c>
      <c r="C2892" s="272" t="s">
        <v>11119</v>
      </c>
      <c r="D2892" s="271" t="s">
        <v>2012</v>
      </c>
      <c r="E2892" s="273">
        <v>31.21</v>
      </c>
    </row>
    <row r="2893" spans="1:5" x14ac:dyDescent="0.2">
      <c r="A2893" s="271">
        <v>88471</v>
      </c>
      <c r="B2893" s="271" t="s">
        <v>290</v>
      </c>
      <c r="C2893" s="272" t="s">
        <v>11120</v>
      </c>
      <c r="D2893" s="271" t="s">
        <v>2012</v>
      </c>
      <c r="E2893" s="273">
        <v>39.06</v>
      </c>
    </row>
    <row r="2894" spans="1:5" x14ac:dyDescent="0.2">
      <c r="A2894" s="271">
        <v>88472</v>
      </c>
      <c r="B2894" s="271" t="s">
        <v>290</v>
      </c>
      <c r="C2894" s="272" t="s">
        <v>11121</v>
      </c>
      <c r="D2894" s="271" t="s">
        <v>2012</v>
      </c>
      <c r="E2894" s="273">
        <v>45.3</v>
      </c>
    </row>
    <row r="2895" spans="1:5" x14ac:dyDescent="0.2">
      <c r="A2895" s="271">
        <v>87759</v>
      </c>
      <c r="B2895" s="271" t="s">
        <v>290</v>
      </c>
      <c r="C2895" s="272" t="s">
        <v>11122</v>
      </c>
      <c r="D2895" s="271" t="s">
        <v>2012</v>
      </c>
      <c r="E2895" s="273">
        <v>120.06</v>
      </c>
    </row>
    <row r="2896" spans="1:5" x14ac:dyDescent="0.2">
      <c r="A2896" s="271">
        <v>87769</v>
      </c>
      <c r="B2896" s="271" t="s">
        <v>290</v>
      </c>
      <c r="C2896" s="272" t="s">
        <v>11123</v>
      </c>
      <c r="D2896" s="271" t="s">
        <v>2012</v>
      </c>
      <c r="E2896" s="273">
        <v>142.52000000000001</v>
      </c>
    </row>
    <row r="2897" spans="1:5" x14ac:dyDescent="0.2">
      <c r="A2897" s="271">
        <v>87739</v>
      </c>
      <c r="B2897" s="271" t="s">
        <v>290</v>
      </c>
      <c r="C2897" s="272" t="s">
        <v>11124</v>
      </c>
      <c r="D2897" s="271" t="s">
        <v>2012</v>
      </c>
      <c r="E2897" s="273">
        <v>94.85</v>
      </c>
    </row>
    <row r="2898" spans="1:5" x14ac:dyDescent="0.2">
      <c r="A2898" s="271">
        <v>87749</v>
      </c>
      <c r="B2898" s="271" t="s">
        <v>290</v>
      </c>
      <c r="C2898" s="272" t="s">
        <v>11125</v>
      </c>
      <c r="D2898" s="271" t="s">
        <v>2012</v>
      </c>
      <c r="E2898" s="273">
        <v>122.24</v>
      </c>
    </row>
    <row r="2899" spans="1:5" x14ac:dyDescent="0.2">
      <c r="A2899" s="271">
        <v>87624</v>
      </c>
      <c r="B2899" s="271" t="s">
        <v>290</v>
      </c>
      <c r="C2899" s="272" t="s">
        <v>11126</v>
      </c>
      <c r="D2899" s="271" t="s">
        <v>2012</v>
      </c>
      <c r="E2899" s="273">
        <v>80.14</v>
      </c>
    </row>
    <row r="2900" spans="1:5" x14ac:dyDescent="0.2">
      <c r="A2900" s="271">
        <v>87634</v>
      </c>
      <c r="B2900" s="271" t="s">
        <v>290</v>
      </c>
      <c r="C2900" s="272" t="s">
        <v>11127</v>
      </c>
      <c r="D2900" s="271" t="s">
        <v>2012</v>
      </c>
      <c r="E2900" s="273">
        <v>107.51</v>
      </c>
    </row>
    <row r="2901" spans="1:5" x14ac:dyDescent="0.2">
      <c r="A2901" s="271">
        <v>87644</v>
      </c>
      <c r="B2901" s="271" t="s">
        <v>290</v>
      </c>
      <c r="C2901" s="272" t="s">
        <v>11128</v>
      </c>
      <c r="D2901" s="271" t="s">
        <v>2012</v>
      </c>
      <c r="E2901" s="273">
        <v>129.9</v>
      </c>
    </row>
    <row r="2902" spans="1:5" x14ac:dyDescent="0.2">
      <c r="A2902" s="271">
        <v>87684</v>
      </c>
      <c r="B2902" s="271" t="s">
        <v>290</v>
      </c>
      <c r="C2902" s="272" t="s">
        <v>11129</v>
      </c>
      <c r="D2902" s="271" t="s">
        <v>2012</v>
      </c>
      <c r="E2902" s="273">
        <v>125.02</v>
      </c>
    </row>
    <row r="2903" spans="1:5" x14ac:dyDescent="0.2">
      <c r="A2903" s="271">
        <v>87694</v>
      </c>
      <c r="B2903" s="271" t="s">
        <v>290</v>
      </c>
      <c r="C2903" s="272" t="s">
        <v>11130</v>
      </c>
      <c r="D2903" s="271" t="s">
        <v>2012</v>
      </c>
      <c r="E2903" s="273">
        <v>143.21</v>
      </c>
    </row>
    <row r="2904" spans="1:5" x14ac:dyDescent="0.2">
      <c r="A2904" s="271">
        <v>87704</v>
      </c>
      <c r="B2904" s="271" t="s">
        <v>290</v>
      </c>
      <c r="C2904" s="272" t="s">
        <v>11131</v>
      </c>
      <c r="D2904" s="271" t="s">
        <v>2012</v>
      </c>
      <c r="E2904" s="273">
        <v>155.43</v>
      </c>
    </row>
    <row r="2905" spans="1:5" x14ac:dyDescent="0.2">
      <c r="A2905" s="271">
        <v>87758</v>
      </c>
      <c r="B2905" s="271" t="s">
        <v>290</v>
      </c>
      <c r="C2905" s="272" t="s">
        <v>11132</v>
      </c>
      <c r="D2905" s="271" t="s">
        <v>2012</v>
      </c>
      <c r="E2905" s="273">
        <v>109.21</v>
      </c>
    </row>
    <row r="2906" spans="1:5" x14ac:dyDescent="0.2">
      <c r="A2906" s="271">
        <v>87768</v>
      </c>
      <c r="B2906" s="271" t="s">
        <v>290</v>
      </c>
      <c r="C2906" s="272" t="s">
        <v>11133</v>
      </c>
      <c r="D2906" s="271" t="s">
        <v>2012</v>
      </c>
      <c r="E2906" s="273">
        <v>129.18</v>
      </c>
    </row>
    <row r="2907" spans="1:5" x14ac:dyDescent="0.2">
      <c r="A2907" s="271">
        <v>87738</v>
      </c>
      <c r="B2907" s="271" t="s">
        <v>290</v>
      </c>
      <c r="C2907" s="272" t="s">
        <v>11134</v>
      </c>
      <c r="D2907" s="271" t="s">
        <v>2012</v>
      </c>
      <c r="E2907" s="273">
        <v>87.05</v>
      </c>
    </row>
    <row r="2908" spans="1:5" x14ac:dyDescent="0.2">
      <c r="A2908" s="271">
        <v>87748</v>
      </c>
      <c r="B2908" s="271" t="s">
        <v>290</v>
      </c>
      <c r="C2908" s="272" t="s">
        <v>11135</v>
      </c>
      <c r="D2908" s="271" t="s">
        <v>2012</v>
      </c>
      <c r="E2908" s="273">
        <v>111.39</v>
      </c>
    </row>
    <row r="2909" spans="1:5" x14ac:dyDescent="0.2">
      <c r="A2909" s="271">
        <v>87623</v>
      </c>
      <c r="B2909" s="271" t="s">
        <v>290</v>
      </c>
      <c r="C2909" s="272" t="s">
        <v>11136</v>
      </c>
      <c r="D2909" s="271" t="s">
        <v>2012</v>
      </c>
      <c r="E2909" s="273">
        <v>72.34</v>
      </c>
    </row>
    <row r="2910" spans="1:5" x14ac:dyDescent="0.2">
      <c r="A2910" s="271">
        <v>87633</v>
      </c>
      <c r="B2910" s="271" t="s">
        <v>290</v>
      </c>
      <c r="C2910" s="272" t="s">
        <v>11137</v>
      </c>
      <c r="D2910" s="271" t="s">
        <v>2012</v>
      </c>
      <c r="E2910" s="273">
        <v>96.66</v>
      </c>
    </row>
    <row r="2911" spans="1:5" x14ac:dyDescent="0.2">
      <c r="A2911" s="271">
        <v>87643</v>
      </c>
      <c r="B2911" s="271" t="s">
        <v>290</v>
      </c>
      <c r="C2911" s="272" t="s">
        <v>11138</v>
      </c>
      <c r="D2911" s="271" t="s">
        <v>2012</v>
      </c>
      <c r="E2911" s="273">
        <v>116.56</v>
      </c>
    </row>
    <row r="2912" spans="1:5" x14ac:dyDescent="0.2">
      <c r="A2912" s="271">
        <v>87683</v>
      </c>
      <c r="B2912" s="271" t="s">
        <v>290</v>
      </c>
      <c r="C2912" s="272" t="s">
        <v>11139</v>
      </c>
      <c r="D2912" s="271" t="s">
        <v>2012</v>
      </c>
      <c r="E2912" s="273">
        <v>111.68</v>
      </c>
    </row>
    <row r="2913" spans="1:5" x14ac:dyDescent="0.2">
      <c r="A2913" s="271">
        <v>87703</v>
      </c>
      <c r="B2913" s="271" t="s">
        <v>290</v>
      </c>
      <c r="C2913" s="272" t="s">
        <v>11140</v>
      </c>
      <c r="D2913" s="271" t="s">
        <v>2012</v>
      </c>
      <c r="E2913" s="273">
        <v>138.80000000000001</v>
      </c>
    </row>
    <row r="2914" spans="1:5" x14ac:dyDescent="0.2">
      <c r="A2914" s="271">
        <v>87693</v>
      </c>
      <c r="B2914" s="271" t="s">
        <v>290</v>
      </c>
      <c r="C2914" s="272" t="s">
        <v>11141</v>
      </c>
      <c r="D2914" s="271" t="s">
        <v>2012</v>
      </c>
      <c r="E2914" s="273">
        <v>127.94</v>
      </c>
    </row>
    <row r="2915" spans="1:5" x14ac:dyDescent="0.2">
      <c r="A2915" s="271">
        <v>87757</v>
      </c>
      <c r="B2915" s="271" t="s">
        <v>290</v>
      </c>
      <c r="C2915" s="272" t="s">
        <v>11142</v>
      </c>
      <c r="D2915" s="271" t="s">
        <v>2012</v>
      </c>
      <c r="E2915" s="273">
        <v>58.13</v>
      </c>
    </row>
    <row r="2916" spans="1:5" x14ac:dyDescent="0.2">
      <c r="A2916" s="271">
        <v>87767</v>
      </c>
      <c r="B2916" s="271" t="s">
        <v>290</v>
      </c>
      <c r="C2916" s="272" t="s">
        <v>11143</v>
      </c>
      <c r="D2916" s="271" t="s">
        <v>2012</v>
      </c>
      <c r="E2916" s="273">
        <v>66.37</v>
      </c>
    </row>
    <row r="2917" spans="1:5" x14ac:dyDescent="0.2">
      <c r="A2917" s="271">
        <v>87737</v>
      </c>
      <c r="B2917" s="271" t="s">
        <v>290</v>
      </c>
      <c r="C2917" s="272" t="s">
        <v>11144</v>
      </c>
      <c r="D2917" s="271" t="s">
        <v>2012</v>
      </c>
      <c r="E2917" s="273">
        <v>50.31</v>
      </c>
    </row>
    <row r="2918" spans="1:5" x14ac:dyDescent="0.2">
      <c r="A2918" s="271">
        <v>87747</v>
      </c>
      <c r="B2918" s="271" t="s">
        <v>290</v>
      </c>
      <c r="C2918" s="272" t="s">
        <v>11145</v>
      </c>
      <c r="D2918" s="271" t="s">
        <v>2012</v>
      </c>
      <c r="E2918" s="273">
        <v>60.31</v>
      </c>
    </row>
    <row r="2919" spans="1:5" x14ac:dyDescent="0.2">
      <c r="A2919" s="271">
        <v>87622</v>
      </c>
      <c r="B2919" s="271" t="s">
        <v>290</v>
      </c>
      <c r="C2919" s="272" t="s">
        <v>11146</v>
      </c>
      <c r="D2919" s="271" t="s">
        <v>2012</v>
      </c>
      <c r="E2919" s="273">
        <v>35.6</v>
      </c>
    </row>
    <row r="2920" spans="1:5" x14ac:dyDescent="0.2">
      <c r="A2920" s="271">
        <v>87632</v>
      </c>
      <c r="B2920" s="271" t="s">
        <v>290</v>
      </c>
      <c r="C2920" s="272" t="s">
        <v>11147</v>
      </c>
      <c r="D2920" s="271" t="s">
        <v>2012</v>
      </c>
      <c r="E2920" s="273">
        <v>45.58</v>
      </c>
    </row>
    <row r="2921" spans="1:5" x14ac:dyDescent="0.2">
      <c r="A2921" s="271">
        <v>87642</v>
      </c>
      <c r="B2921" s="271" t="s">
        <v>290</v>
      </c>
      <c r="C2921" s="272" t="s">
        <v>11148</v>
      </c>
      <c r="D2921" s="271" t="s">
        <v>2012</v>
      </c>
      <c r="E2921" s="273">
        <v>53.75</v>
      </c>
    </row>
    <row r="2922" spans="1:5" x14ac:dyDescent="0.2">
      <c r="A2922" s="271">
        <v>87682</v>
      </c>
      <c r="B2922" s="271" t="s">
        <v>290</v>
      </c>
      <c r="C2922" s="272" t="s">
        <v>11149</v>
      </c>
      <c r="D2922" s="271" t="s">
        <v>2012</v>
      </c>
      <c r="E2922" s="273">
        <v>48.87</v>
      </c>
    </row>
    <row r="2923" spans="1:5" x14ac:dyDescent="0.2">
      <c r="A2923" s="271">
        <v>87692</v>
      </c>
      <c r="B2923" s="271" t="s">
        <v>290</v>
      </c>
      <c r="C2923" s="272" t="s">
        <v>11150</v>
      </c>
      <c r="D2923" s="271" t="s">
        <v>2012</v>
      </c>
      <c r="E2923" s="273">
        <v>56</v>
      </c>
    </row>
    <row r="2924" spans="1:5" x14ac:dyDescent="0.2">
      <c r="A2924" s="271">
        <v>87702</v>
      </c>
      <c r="B2924" s="271" t="s">
        <v>290</v>
      </c>
      <c r="C2924" s="272" t="s">
        <v>11151</v>
      </c>
      <c r="D2924" s="271" t="s">
        <v>2012</v>
      </c>
      <c r="E2924" s="273">
        <v>60.46</v>
      </c>
    </row>
    <row r="2925" spans="1:5" x14ac:dyDescent="0.2">
      <c r="A2925" s="271">
        <v>87755</v>
      </c>
      <c r="B2925" s="271" t="s">
        <v>290</v>
      </c>
      <c r="C2925" s="272" t="s">
        <v>11152</v>
      </c>
      <c r="D2925" s="271" t="s">
        <v>2012</v>
      </c>
      <c r="E2925" s="273">
        <v>52.47</v>
      </c>
    </row>
    <row r="2926" spans="1:5" x14ac:dyDescent="0.2">
      <c r="A2926" s="271">
        <v>87765</v>
      </c>
      <c r="B2926" s="271" t="s">
        <v>290</v>
      </c>
      <c r="C2926" s="272" t="s">
        <v>11153</v>
      </c>
      <c r="D2926" s="271" t="s">
        <v>2012</v>
      </c>
      <c r="E2926" s="273">
        <v>59.41</v>
      </c>
    </row>
    <row r="2927" spans="1:5" x14ac:dyDescent="0.2">
      <c r="A2927" s="271">
        <v>87735</v>
      </c>
      <c r="B2927" s="271" t="s">
        <v>290</v>
      </c>
      <c r="C2927" s="272" t="s">
        <v>11154</v>
      </c>
      <c r="D2927" s="271" t="s">
        <v>2012</v>
      </c>
      <c r="E2927" s="273">
        <v>46.24</v>
      </c>
    </row>
    <row r="2928" spans="1:5" x14ac:dyDescent="0.2">
      <c r="A2928" s="271">
        <v>87745</v>
      </c>
      <c r="B2928" s="271" t="s">
        <v>290</v>
      </c>
      <c r="C2928" s="272" t="s">
        <v>11155</v>
      </c>
      <c r="D2928" s="271" t="s">
        <v>2012</v>
      </c>
      <c r="E2928" s="273">
        <v>54.65</v>
      </c>
    </row>
    <row r="2929" spans="1:5" x14ac:dyDescent="0.2">
      <c r="A2929" s="271">
        <v>87620</v>
      </c>
      <c r="B2929" s="271" t="s">
        <v>290</v>
      </c>
      <c r="C2929" s="272" t="s">
        <v>11156</v>
      </c>
      <c r="D2929" s="271" t="s">
        <v>2012</v>
      </c>
      <c r="E2929" s="273">
        <v>31.53</v>
      </c>
    </row>
    <row r="2930" spans="1:5" x14ac:dyDescent="0.2">
      <c r="A2930" s="271">
        <v>87630</v>
      </c>
      <c r="B2930" s="271" t="s">
        <v>290</v>
      </c>
      <c r="C2930" s="272" t="s">
        <v>11157</v>
      </c>
      <c r="D2930" s="271" t="s">
        <v>2012</v>
      </c>
      <c r="E2930" s="273">
        <v>39.92</v>
      </c>
    </row>
    <row r="2931" spans="1:5" x14ac:dyDescent="0.2">
      <c r="A2931" s="271">
        <v>87640</v>
      </c>
      <c r="B2931" s="271" t="s">
        <v>290</v>
      </c>
      <c r="C2931" s="272" t="s">
        <v>11158</v>
      </c>
      <c r="D2931" s="271" t="s">
        <v>2012</v>
      </c>
      <c r="E2931" s="273">
        <v>46.79</v>
      </c>
    </row>
    <row r="2932" spans="1:5" x14ac:dyDescent="0.2">
      <c r="A2932" s="271">
        <v>87680</v>
      </c>
      <c r="B2932" s="271" t="s">
        <v>290</v>
      </c>
      <c r="C2932" s="272" t="s">
        <v>11159</v>
      </c>
      <c r="D2932" s="271" t="s">
        <v>2012</v>
      </c>
      <c r="E2932" s="273">
        <v>41.91</v>
      </c>
    </row>
    <row r="2933" spans="1:5" x14ac:dyDescent="0.2">
      <c r="A2933" s="271">
        <v>87690</v>
      </c>
      <c r="B2933" s="271" t="s">
        <v>290</v>
      </c>
      <c r="C2933" s="272" t="s">
        <v>11160</v>
      </c>
      <c r="D2933" s="271" t="s">
        <v>2012</v>
      </c>
      <c r="E2933" s="273">
        <v>48.03</v>
      </c>
    </row>
    <row r="2934" spans="1:5" x14ac:dyDescent="0.2">
      <c r="A2934" s="271">
        <v>87700</v>
      </c>
      <c r="B2934" s="271" t="s">
        <v>290</v>
      </c>
      <c r="C2934" s="272" t="s">
        <v>11161</v>
      </c>
      <c r="D2934" s="271" t="s">
        <v>2012</v>
      </c>
      <c r="E2934" s="273">
        <v>51.78</v>
      </c>
    </row>
    <row r="2935" spans="1:5" x14ac:dyDescent="0.2">
      <c r="A2935" s="271">
        <v>102803</v>
      </c>
      <c r="B2935" s="271" t="s">
        <v>290</v>
      </c>
      <c r="C2935" s="272" t="s">
        <v>11162</v>
      </c>
      <c r="D2935" s="271" t="s">
        <v>2012</v>
      </c>
      <c r="E2935" s="273">
        <v>2.74</v>
      </c>
    </row>
    <row r="2936" spans="1:5" x14ac:dyDescent="0.2">
      <c r="A2936" s="271">
        <v>92717</v>
      </c>
      <c r="B2936" s="271" t="s">
        <v>290</v>
      </c>
      <c r="C2936" s="272" t="s">
        <v>11163</v>
      </c>
      <c r="D2936" s="271" t="s">
        <v>11164</v>
      </c>
      <c r="E2936" s="273">
        <v>0.28000000000000003</v>
      </c>
    </row>
    <row r="2937" spans="1:5" x14ac:dyDescent="0.2">
      <c r="A2937" s="271">
        <v>92716</v>
      </c>
      <c r="B2937" s="271" t="s">
        <v>290</v>
      </c>
      <c r="C2937" s="272" t="s">
        <v>11165</v>
      </c>
      <c r="D2937" s="271" t="s">
        <v>11166</v>
      </c>
      <c r="E2937" s="273">
        <v>99.65</v>
      </c>
    </row>
    <row r="2938" spans="1:5" x14ac:dyDescent="0.2">
      <c r="A2938" s="271">
        <v>103668</v>
      </c>
      <c r="B2938" s="271" t="s">
        <v>290</v>
      </c>
      <c r="C2938" s="272" t="s">
        <v>11167</v>
      </c>
      <c r="D2938" s="271" t="s">
        <v>11164</v>
      </c>
      <c r="E2938" s="273">
        <v>0</v>
      </c>
    </row>
    <row r="2939" spans="1:5" x14ac:dyDescent="0.2">
      <c r="A2939" s="271">
        <v>103667</v>
      </c>
      <c r="B2939" s="271" t="s">
        <v>290</v>
      </c>
      <c r="C2939" s="272" t="s">
        <v>11168</v>
      </c>
      <c r="D2939" s="271" t="s">
        <v>11166</v>
      </c>
      <c r="E2939" s="273">
        <v>0</v>
      </c>
    </row>
    <row r="2940" spans="1:5" x14ac:dyDescent="0.2">
      <c r="A2940" s="271">
        <v>89218</v>
      </c>
      <c r="B2940" s="271" t="s">
        <v>290</v>
      </c>
      <c r="C2940" s="272" t="s">
        <v>11169</v>
      </c>
      <c r="D2940" s="271" t="s">
        <v>11164</v>
      </c>
      <c r="E2940" s="273">
        <v>115.18</v>
      </c>
    </row>
    <row r="2941" spans="1:5" x14ac:dyDescent="0.2">
      <c r="A2941" s="271">
        <v>89843</v>
      </c>
      <c r="B2941" s="271" t="s">
        <v>290</v>
      </c>
      <c r="C2941" s="272" t="s">
        <v>11170</v>
      </c>
      <c r="D2941" s="271" t="s">
        <v>11166</v>
      </c>
      <c r="E2941" s="273">
        <v>235.46</v>
      </c>
    </row>
    <row r="2942" spans="1:5" x14ac:dyDescent="0.2">
      <c r="A2942" s="271">
        <v>87446</v>
      </c>
      <c r="B2942" s="271" t="s">
        <v>290</v>
      </c>
      <c r="C2942" s="272" t="s">
        <v>11171</v>
      </c>
      <c r="D2942" s="271" t="s">
        <v>11164</v>
      </c>
      <c r="E2942" s="273">
        <v>0.49</v>
      </c>
    </row>
    <row r="2943" spans="1:5" x14ac:dyDescent="0.2">
      <c r="A2943" s="271">
        <v>87445</v>
      </c>
      <c r="B2943" s="271" t="s">
        <v>290</v>
      </c>
      <c r="C2943" s="272" t="s">
        <v>11172</v>
      </c>
      <c r="D2943" s="271" t="s">
        <v>11166</v>
      </c>
      <c r="E2943" s="273">
        <v>5.15</v>
      </c>
    </row>
    <row r="2944" spans="1:5" x14ac:dyDescent="0.2">
      <c r="A2944" s="271">
        <v>93234</v>
      </c>
      <c r="B2944" s="271" t="s">
        <v>290</v>
      </c>
      <c r="C2944" s="272" t="s">
        <v>11173</v>
      </c>
      <c r="D2944" s="271" t="s">
        <v>11164</v>
      </c>
      <c r="E2944" s="273">
        <v>0.45</v>
      </c>
    </row>
    <row r="2945" spans="1:5" x14ac:dyDescent="0.2">
      <c r="A2945" s="271">
        <v>93233</v>
      </c>
      <c r="B2945" s="271" t="s">
        <v>290</v>
      </c>
      <c r="C2945" s="272" t="s">
        <v>11174</v>
      </c>
      <c r="D2945" s="271" t="s">
        <v>11166</v>
      </c>
      <c r="E2945" s="273">
        <v>5.53</v>
      </c>
    </row>
    <row r="2946" spans="1:5" x14ac:dyDescent="0.2">
      <c r="A2946" s="271">
        <v>102953</v>
      </c>
      <c r="B2946" s="271" t="s">
        <v>290</v>
      </c>
      <c r="C2946" s="272" t="s">
        <v>11175</v>
      </c>
      <c r="D2946" s="271" t="s">
        <v>11164</v>
      </c>
      <c r="E2946" s="273">
        <v>0</v>
      </c>
    </row>
    <row r="2947" spans="1:5" x14ac:dyDescent="0.2">
      <c r="A2947" s="271">
        <v>102952</v>
      </c>
      <c r="B2947" s="271" t="s">
        <v>290</v>
      </c>
      <c r="C2947" s="272" t="s">
        <v>11176</v>
      </c>
      <c r="D2947" s="271" t="s">
        <v>11166</v>
      </c>
      <c r="E2947" s="273">
        <v>0</v>
      </c>
    </row>
    <row r="2948" spans="1:5" x14ac:dyDescent="0.2">
      <c r="A2948" s="271">
        <v>88831</v>
      </c>
      <c r="B2948" s="271" t="s">
        <v>290</v>
      </c>
      <c r="C2948" s="272" t="s">
        <v>11177</v>
      </c>
      <c r="D2948" s="271" t="s">
        <v>11164</v>
      </c>
      <c r="E2948" s="273">
        <v>0.35</v>
      </c>
    </row>
    <row r="2949" spans="1:5" x14ac:dyDescent="0.2">
      <c r="A2949" s="271">
        <v>88830</v>
      </c>
      <c r="B2949" s="271" t="s">
        <v>290</v>
      </c>
      <c r="C2949" s="272" t="s">
        <v>11178</v>
      </c>
      <c r="D2949" s="271" t="s">
        <v>11166</v>
      </c>
      <c r="E2949" s="273">
        <v>1.74</v>
      </c>
    </row>
    <row r="2950" spans="1:5" x14ac:dyDescent="0.2">
      <c r="A2950" s="271">
        <v>89226</v>
      </c>
      <c r="B2950" s="271" t="s">
        <v>290</v>
      </c>
      <c r="C2950" s="272" t="s">
        <v>11179</v>
      </c>
      <c r="D2950" s="271" t="s">
        <v>11164</v>
      </c>
      <c r="E2950" s="273">
        <v>1.47</v>
      </c>
    </row>
    <row r="2951" spans="1:5" x14ac:dyDescent="0.2">
      <c r="A2951" s="271">
        <v>89225</v>
      </c>
      <c r="B2951" s="271" t="s">
        <v>290</v>
      </c>
      <c r="C2951" s="272" t="s">
        <v>11180</v>
      </c>
      <c r="D2951" s="271" t="s">
        <v>11166</v>
      </c>
      <c r="E2951" s="273">
        <v>4.93</v>
      </c>
    </row>
    <row r="2952" spans="1:5" x14ac:dyDescent="0.2">
      <c r="A2952" s="271">
        <v>89279</v>
      </c>
      <c r="B2952" s="271" t="s">
        <v>290</v>
      </c>
      <c r="C2952" s="272" t="s">
        <v>11181</v>
      </c>
      <c r="D2952" s="271" t="s">
        <v>11164</v>
      </c>
      <c r="E2952" s="273">
        <v>1.79</v>
      </c>
    </row>
    <row r="2953" spans="1:5" x14ac:dyDescent="0.2">
      <c r="A2953" s="271">
        <v>89278</v>
      </c>
      <c r="B2953" s="271" t="s">
        <v>290</v>
      </c>
      <c r="C2953" s="272" t="s">
        <v>11182</v>
      </c>
      <c r="D2953" s="271" t="s">
        <v>11166</v>
      </c>
      <c r="E2953" s="273">
        <v>11.94</v>
      </c>
    </row>
    <row r="2954" spans="1:5" x14ac:dyDescent="0.2">
      <c r="A2954" s="271">
        <v>90651</v>
      </c>
      <c r="B2954" s="271" t="s">
        <v>290</v>
      </c>
      <c r="C2954" s="272" t="s">
        <v>11183</v>
      </c>
      <c r="D2954" s="271" t="s">
        <v>11164</v>
      </c>
      <c r="E2954" s="273">
        <v>1.1000000000000001</v>
      </c>
    </row>
    <row r="2955" spans="1:5" x14ac:dyDescent="0.2">
      <c r="A2955" s="271">
        <v>90650</v>
      </c>
      <c r="B2955" s="271" t="s">
        <v>290</v>
      </c>
      <c r="C2955" s="272" t="s">
        <v>11184</v>
      </c>
      <c r="D2955" s="271" t="s">
        <v>11166</v>
      </c>
      <c r="E2955" s="273">
        <v>10.44</v>
      </c>
    </row>
    <row r="2956" spans="1:5" x14ac:dyDescent="0.2">
      <c r="A2956" s="271">
        <v>90657</v>
      </c>
      <c r="B2956" s="271" t="s">
        <v>290</v>
      </c>
      <c r="C2956" s="272" t="s">
        <v>11185</v>
      </c>
      <c r="D2956" s="271" t="s">
        <v>11164</v>
      </c>
      <c r="E2956" s="273">
        <v>4.43</v>
      </c>
    </row>
    <row r="2957" spans="1:5" x14ac:dyDescent="0.2">
      <c r="A2957" s="271">
        <v>90656</v>
      </c>
      <c r="B2957" s="271" t="s">
        <v>290</v>
      </c>
      <c r="C2957" s="272" t="s">
        <v>11186</v>
      </c>
      <c r="D2957" s="271" t="s">
        <v>11166</v>
      </c>
      <c r="E2957" s="273">
        <v>13.87</v>
      </c>
    </row>
    <row r="2958" spans="1:5" x14ac:dyDescent="0.2">
      <c r="A2958" s="271">
        <v>90663</v>
      </c>
      <c r="B2958" s="271" t="s">
        <v>290</v>
      </c>
      <c r="C2958" s="272" t="s">
        <v>11187</v>
      </c>
      <c r="D2958" s="271" t="s">
        <v>11164</v>
      </c>
      <c r="E2958" s="273">
        <v>4.75</v>
      </c>
    </row>
    <row r="2959" spans="1:5" x14ac:dyDescent="0.2">
      <c r="A2959" s="271">
        <v>90662</v>
      </c>
      <c r="B2959" s="271" t="s">
        <v>290</v>
      </c>
      <c r="C2959" s="272" t="s">
        <v>11188</v>
      </c>
      <c r="D2959" s="271" t="s">
        <v>11166</v>
      </c>
      <c r="E2959" s="273">
        <v>14.47</v>
      </c>
    </row>
    <row r="2960" spans="1:5" x14ac:dyDescent="0.2">
      <c r="A2960" s="271">
        <v>89022</v>
      </c>
      <c r="B2960" s="271" t="s">
        <v>290</v>
      </c>
      <c r="C2960" s="272" t="s">
        <v>11189</v>
      </c>
      <c r="D2960" s="271" t="s">
        <v>11164</v>
      </c>
      <c r="E2960" s="273">
        <v>0.38</v>
      </c>
    </row>
    <row r="2961" spans="1:5" x14ac:dyDescent="0.2">
      <c r="A2961" s="271">
        <v>89021</v>
      </c>
      <c r="B2961" s="271" t="s">
        <v>290</v>
      </c>
      <c r="C2961" s="272" t="s">
        <v>11190</v>
      </c>
      <c r="D2961" s="271" t="s">
        <v>11166</v>
      </c>
      <c r="E2961" s="273">
        <v>2.37</v>
      </c>
    </row>
    <row r="2962" spans="1:5" x14ac:dyDescent="0.2">
      <c r="A2962" s="271">
        <v>90644</v>
      </c>
      <c r="B2962" s="271" t="s">
        <v>290</v>
      </c>
      <c r="C2962" s="272" t="s">
        <v>11191</v>
      </c>
      <c r="D2962" s="271" t="s">
        <v>11164</v>
      </c>
      <c r="E2962" s="273">
        <v>6.82</v>
      </c>
    </row>
    <row r="2963" spans="1:5" x14ac:dyDescent="0.2">
      <c r="A2963" s="271">
        <v>90643</v>
      </c>
      <c r="B2963" s="271" t="s">
        <v>290</v>
      </c>
      <c r="C2963" s="272" t="s">
        <v>11192</v>
      </c>
      <c r="D2963" s="271" t="s">
        <v>11166</v>
      </c>
      <c r="E2963" s="273">
        <v>25.37</v>
      </c>
    </row>
    <row r="2964" spans="1:5" x14ac:dyDescent="0.2">
      <c r="A2964" s="271">
        <v>102811</v>
      </c>
      <c r="B2964" s="271" t="s">
        <v>290</v>
      </c>
      <c r="C2964" s="272" t="s">
        <v>11193</v>
      </c>
      <c r="D2964" s="271" t="s">
        <v>11164</v>
      </c>
      <c r="E2964" s="273">
        <v>0</v>
      </c>
    </row>
    <row r="2965" spans="1:5" x14ac:dyDescent="0.2">
      <c r="A2965" s="271">
        <v>102810</v>
      </c>
      <c r="B2965" s="271" t="s">
        <v>290</v>
      </c>
      <c r="C2965" s="272" t="s">
        <v>11194</v>
      </c>
      <c r="D2965" s="271" t="s">
        <v>11166</v>
      </c>
      <c r="E2965" s="273">
        <v>0</v>
      </c>
    </row>
    <row r="2966" spans="1:5" x14ac:dyDescent="0.2">
      <c r="A2966" s="271">
        <v>92146</v>
      </c>
      <c r="B2966" s="271" t="s">
        <v>290</v>
      </c>
      <c r="C2966" s="272" t="s">
        <v>11195</v>
      </c>
      <c r="D2966" s="271" t="s">
        <v>11164</v>
      </c>
      <c r="E2966" s="273">
        <v>36.08</v>
      </c>
    </row>
    <row r="2967" spans="1:5" x14ac:dyDescent="0.2">
      <c r="A2967" s="271">
        <v>92145</v>
      </c>
      <c r="B2967" s="271" t="s">
        <v>290</v>
      </c>
      <c r="C2967" s="272" t="s">
        <v>11196</v>
      </c>
      <c r="D2967" s="271" t="s">
        <v>11166</v>
      </c>
      <c r="E2967" s="273">
        <v>82.39</v>
      </c>
    </row>
    <row r="2968" spans="1:5" x14ac:dyDescent="0.2">
      <c r="A2968" s="271">
        <v>92139</v>
      </c>
      <c r="B2968" s="271" t="s">
        <v>290</v>
      </c>
      <c r="C2968" s="272" t="s">
        <v>11197</v>
      </c>
      <c r="D2968" s="271" t="s">
        <v>11164</v>
      </c>
      <c r="E2968" s="273">
        <v>48.2</v>
      </c>
    </row>
    <row r="2969" spans="1:5" x14ac:dyDescent="0.2">
      <c r="A2969" s="271">
        <v>92138</v>
      </c>
      <c r="B2969" s="271" t="s">
        <v>290</v>
      </c>
      <c r="C2969" s="272" t="s">
        <v>11198</v>
      </c>
      <c r="D2969" s="271" t="s">
        <v>11166</v>
      </c>
      <c r="E2969" s="273">
        <v>99.93</v>
      </c>
    </row>
    <row r="2970" spans="1:5" x14ac:dyDescent="0.2">
      <c r="A2970" s="271">
        <v>91387</v>
      </c>
      <c r="B2970" s="271" t="s">
        <v>290</v>
      </c>
      <c r="C2970" s="272" t="s">
        <v>11199</v>
      </c>
      <c r="D2970" s="271" t="s">
        <v>11164</v>
      </c>
      <c r="E2970" s="273">
        <v>79.59</v>
      </c>
    </row>
    <row r="2971" spans="1:5" x14ac:dyDescent="0.2">
      <c r="A2971" s="271">
        <v>91386</v>
      </c>
      <c r="B2971" s="271" t="s">
        <v>290</v>
      </c>
      <c r="C2971" s="272" t="s">
        <v>11200</v>
      </c>
      <c r="D2971" s="271" t="s">
        <v>11166</v>
      </c>
      <c r="E2971" s="273">
        <v>273.70999999999998</v>
      </c>
    </row>
    <row r="2972" spans="1:5" x14ac:dyDescent="0.2">
      <c r="A2972" s="271">
        <v>96036</v>
      </c>
      <c r="B2972" s="271" t="s">
        <v>290</v>
      </c>
      <c r="C2972" s="272" t="s">
        <v>11201</v>
      </c>
      <c r="D2972" s="271" t="s">
        <v>11164</v>
      </c>
      <c r="E2972" s="273">
        <v>88.23</v>
      </c>
    </row>
    <row r="2973" spans="1:5" x14ac:dyDescent="0.2">
      <c r="A2973" s="271">
        <v>96035</v>
      </c>
      <c r="B2973" s="271" t="s">
        <v>290</v>
      </c>
      <c r="C2973" s="272" t="s">
        <v>11202</v>
      </c>
      <c r="D2973" s="271" t="s">
        <v>11166</v>
      </c>
      <c r="E2973" s="273">
        <v>287.95999999999998</v>
      </c>
    </row>
    <row r="2974" spans="1:5" x14ac:dyDescent="0.2">
      <c r="A2974" s="271">
        <v>89877</v>
      </c>
      <c r="B2974" s="271" t="s">
        <v>290</v>
      </c>
      <c r="C2974" s="272" t="s">
        <v>11203</v>
      </c>
      <c r="D2974" s="271" t="s">
        <v>11164</v>
      </c>
      <c r="E2974" s="273">
        <v>94.5</v>
      </c>
    </row>
    <row r="2975" spans="1:5" x14ac:dyDescent="0.2">
      <c r="A2975" s="271">
        <v>89876</v>
      </c>
      <c r="B2975" s="271" t="s">
        <v>290</v>
      </c>
      <c r="C2975" s="272" t="s">
        <v>11204</v>
      </c>
      <c r="D2975" s="271" t="s">
        <v>11166</v>
      </c>
      <c r="E2975" s="273">
        <v>338.81</v>
      </c>
    </row>
    <row r="2976" spans="1:5" x14ac:dyDescent="0.2">
      <c r="A2976" s="271">
        <v>89884</v>
      </c>
      <c r="B2976" s="271" t="s">
        <v>290</v>
      </c>
      <c r="C2976" s="272" t="s">
        <v>11205</v>
      </c>
      <c r="D2976" s="271" t="s">
        <v>11164</v>
      </c>
      <c r="E2976" s="273">
        <v>98.55</v>
      </c>
    </row>
    <row r="2977" spans="1:5" x14ac:dyDescent="0.2">
      <c r="A2977" s="271">
        <v>89883</v>
      </c>
      <c r="B2977" s="271" t="s">
        <v>290</v>
      </c>
      <c r="C2977" s="272" t="s">
        <v>11206</v>
      </c>
      <c r="D2977" s="271" t="s">
        <v>11166</v>
      </c>
      <c r="E2977" s="273">
        <v>374.16</v>
      </c>
    </row>
    <row r="2978" spans="1:5" x14ac:dyDescent="0.2">
      <c r="A2978" s="271">
        <v>67827</v>
      </c>
      <c r="B2978" s="271" t="s">
        <v>290</v>
      </c>
      <c r="C2978" s="272" t="s">
        <v>11207</v>
      </c>
      <c r="D2978" s="271" t="s">
        <v>11164</v>
      </c>
      <c r="E2978" s="273">
        <v>69.900000000000006</v>
      </c>
    </row>
    <row r="2979" spans="1:5" x14ac:dyDescent="0.2">
      <c r="A2979" s="271">
        <v>67826</v>
      </c>
      <c r="B2979" s="271" t="s">
        <v>290</v>
      </c>
      <c r="C2979" s="272" t="s">
        <v>11208</v>
      </c>
      <c r="D2979" s="271" t="s">
        <v>11166</v>
      </c>
      <c r="E2979" s="273">
        <v>192.74</v>
      </c>
    </row>
    <row r="2980" spans="1:5" x14ac:dyDescent="0.2">
      <c r="A2980" s="271">
        <v>5961</v>
      </c>
      <c r="B2980" s="271" t="s">
        <v>290</v>
      </c>
      <c r="C2980" s="272" t="s">
        <v>11209</v>
      </c>
      <c r="D2980" s="271" t="s">
        <v>11164</v>
      </c>
      <c r="E2980" s="273">
        <v>68.69</v>
      </c>
    </row>
    <row r="2981" spans="1:5" x14ac:dyDescent="0.2">
      <c r="A2981" s="271">
        <v>5811</v>
      </c>
      <c r="B2981" s="271" t="s">
        <v>290</v>
      </c>
      <c r="C2981" s="272" t="s">
        <v>11210</v>
      </c>
      <c r="D2981" s="271" t="s">
        <v>11166</v>
      </c>
      <c r="E2981" s="273">
        <v>209.84</v>
      </c>
    </row>
    <row r="2982" spans="1:5" x14ac:dyDescent="0.2">
      <c r="A2982" s="271">
        <v>92243</v>
      </c>
      <c r="B2982" s="271" t="s">
        <v>290</v>
      </c>
      <c r="C2982" s="272" t="s">
        <v>11211</v>
      </c>
      <c r="D2982" s="271" t="s">
        <v>11164</v>
      </c>
      <c r="E2982" s="273">
        <v>85.41</v>
      </c>
    </row>
    <row r="2983" spans="1:5" x14ac:dyDescent="0.2">
      <c r="A2983" s="271">
        <v>92242</v>
      </c>
      <c r="B2983" s="271" t="s">
        <v>290</v>
      </c>
      <c r="C2983" s="272" t="s">
        <v>11212</v>
      </c>
      <c r="D2983" s="271" t="s">
        <v>11166</v>
      </c>
      <c r="E2983" s="273">
        <v>413.06</v>
      </c>
    </row>
    <row r="2984" spans="1:5" x14ac:dyDescent="0.2">
      <c r="A2984" s="271">
        <v>91646</v>
      </c>
      <c r="B2984" s="271" t="s">
        <v>290</v>
      </c>
      <c r="C2984" s="272" t="s">
        <v>11213</v>
      </c>
      <c r="D2984" s="271" t="s">
        <v>11164</v>
      </c>
      <c r="E2984" s="273">
        <v>102.74</v>
      </c>
    </row>
    <row r="2985" spans="1:5" x14ac:dyDescent="0.2">
      <c r="A2985" s="271">
        <v>91645</v>
      </c>
      <c r="B2985" s="271" t="s">
        <v>290</v>
      </c>
      <c r="C2985" s="272" t="s">
        <v>11214</v>
      </c>
      <c r="D2985" s="271" t="s">
        <v>11166</v>
      </c>
      <c r="E2985" s="273">
        <v>475.45</v>
      </c>
    </row>
    <row r="2986" spans="1:5" x14ac:dyDescent="0.2">
      <c r="A2986" s="271">
        <v>92107</v>
      </c>
      <c r="B2986" s="271" t="s">
        <v>290</v>
      </c>
      <c r="C2986" s="272" t="s">
        <v>11215</v>
      </c>
      <c r="D2986" s="271" t="s">
        <v>11164</v>
      </c>
      <c r="E2986" s="273">
        <v>97.85</v>
      </c>
    </row>
    <row r="2987" spans="1:5" x14ac:dyDescent="0.2">
      <c r="A2987" s="271">
        <v>92106</v>
      </c>
      <c r="B2987" s="271" t="s">
        <v>290</v>
      </c>
      <c r="C2987" s="272" t="s">
        <v>11216</v>
      </c>
      <c r="D2987" s="271" t="s">
        <v>11166</v>
      </c>
      <c r="E2987" s="273">
        <v>360.1</v>
      </c>
    </row>
    <row r="2988" spans="1:5" x14ac:dyDescent="0.2">
      <c r="A2988" s="271">
        <v>5903</v>
      </c>
      <c r="B2988" s="271" t="s">
        <v>290</v>
      </c>
      <c r="C2988" s="272" t="s">
        <v>11217</v>
      </c>
      <c r="D2988" s="271" t="s">
        <v>11164</v>
      </c>
      <c r="E2988" s="273">
        <v>78.19</v>
      </c>
    </row>
    <row r="2989" spans="1:5" x14ac:dyDescent="0.2">
      <c r="A2989" s="271">
        <v>5901</v>
      </c>
      <c r="B2989" s="271" t="s">
        <v>290</v>
      </c>
      <c r="C2989" s="272" t="s">
        <v>11218</v>
      </c>
      <c r="D2989" s="271" t="s">
        <v>11166</v>
      </c>
      <c r="E2989" s="273">
        <v>321.31</v>
      </c>
    </row>
    <row r="2990" spans="1:5" x14ac:dyDescent="0.2">
      <c r="A2990" s="271">
        <v>6260</v>
      </c>
      <c r="B2990" s="271" t="s">
        <v>290</v>
      </c>
      <c r="C2990" s="272" t="s">
        <v>11219</v>
      </c>
      <c r="D2990" s="271" t="s">
        <v>11164</v>
      </c>
      <c r="E2990" s="273">
        <v>65.52</v>
      </c>
    </row>
    <row r="2991" spans="1:5" x14ac:dyDescent="0.2">
      <c r="A2991" s="271">
        <v>6259</v>
      </c>
      <c r="B2991" s="271" t="s">
        <v>290</v>
      </c>
      <c r="C2991" s="272" t="s">
        <v>11220</v>
      </c>
      <c r="D2991" s="271" t="s">
        <v>11166</v>
      </c>
      <c r="E2991" s="273">
        <v>259.76</v>
      </c>
    </row>
    <row r="2992" spans="1:5" x14ac:dyDescent="0.2">
      <c r="A2992" s="271">
        <v>104705</v>
      </c>
      <c r="B2992" s="271" t="s">
        <v>290</v>
      </c>
      <c r="C2992" s="272" t="s">
        <v>11221</v>
      </c>
      <c r="D2992" s="271" t="s">
        <v>11164</v>
      </c>
      <c r="E2992" s="273">
        <v>0</v>
      </c>
    </row>
    <row r="2993" spans="1:5" x14ac:dyDescent="0.2">
      <c r="A2993" s="271">
        <v>104704</v>
      </c>
      <c r="B2993" s="271" t="s">
        <v>290</v>
      </c>
      <c r="C2993" s="272" t="s">
        <v>11222</v>
      </c>
      <c r="D2993" s="271" t="s">
        <v>11166</v>
      </c>
      <c r="E2993" s="273">
        <v>0</v>
      </c>
    </row>
    <row r="2994" spans="1:5" x14ac:dyDescent="0.2">
      <c r="A2994" s="271">
        <v>91395</v>
      </c>
      <c r="B2994" s="271" t="s">
        <v>290</v>
      </c>
      <c r="C2994" s="272" t="s">
        <v>11223</v>
      </c>
      <c r="D2994" s="271" t="s">
        <v>11164</v>
      </c>
      <c r="E2994" s="273">
        <v>63.42</v>
      </c>
    </row>
    <row r="2995" spans="1:5" x14ac:dyDescent="0.2">
      <c r="A2995" s="271">
        <v>73467</v>
      </c>
      <c r="B2995" s="271" t="s">
        <v>290</v>
      </c>
      <c r="C2995" s="272" t="s">
        <v>11224</v>
      </c>
      <c r="D2995" s="271" t="s">
        <v>11166</v>
      </c>
      <c r="E2995" s="273">
        <v>252.66</v>
      </c>
    </row>
    <row r="2996" spans="1:5" x14ac:dyDescent="0.2">
      <c r="A2996" s="271">
        <v>5826</v>
      </c>
      <c r="B2996" s="271" t="s">
        <v>290</v>
      </c>
      <c r="C2996" s="272" t="s">
        <v>11225</v>
      </c>
      <c r="D2996" s="271" t="s">
        <v>11164</v>
      </c>
      <c r="E2996" s="273">
        <v>66.319999999999993</v>
      </c>
    </row>
    <row r="2997" spans="1:5" x14ac:dyDescent="0.2">
      <c r="A2997" s="271">
        <v>5824</v>
      </c>
      <c r="B2997" s="271" t="s">
        <v>290</v>
      </c>
      <c r="C2997" s="272" t="s">
        <v>11226</v>
      </c>
      <c r="D2997" s="271" t="s">
        <v>11166</v>
      </c>
      <c r="E2997" s="273">
        <v>220.89</v>
      </c>
    </row>
    <row r="2998" spans="1:5" x14ac:dyDescent="0.2">
      <c r="A2998" s="271">
        <v>5892</v>
      </c>
      <c r="B2998" s="271" t="s">
        <v>290</v>
      </c>
      <c r="C2998" s="272" t="s">
        <v>11227</v>
      </c>
      <c r="D2998" s="271" t="s">
        <v>11164</v>
      </c>
      <c r="E2998" s="273">
        <v>61.04</v>
      </c>
    </row>
    <row r="2999" spans="1:5" x14ac:dyDescent="0.2">
      <c r="A2999" s="271">
        <v>5890</v>
      </c>
      <c r="B2999" s="271" t="s">
        <v>290</v>
      </c>
      <c r="C2999" s="272" t="s">
        <v>11228</v>
      </c>
      <c r="D2999" s="271" t="s">
        <v>11166</v>
      </c>
      <c r="E2999" s="273">
        <v>207.57</v>
      </c>
    </row>
    <row r="3000" spans="1:5" x14ac:dyDescent="0.2">
      <c r="A3000" s="271">
        <v>5896</v>
      </c>
      <c r="B3000" s="271" t="s">
        <v>290</v>
      </c>
      <c r="C3000" s="272" t="s">
        <v>11229</v>
      </c>
      <c r="D3000" s="271" t="s">
        <v>11164</v>
      </c>
      <c r="E3000" s="273">
        <v>63.77</v>
      </c>
    </row>
    <row r="3001" spans="1:5" x14ac:dyDescent="0.2">
      <c r="A3001" s="271">
        <v>5894</v>
      </c>
      <c r="B3001" s="271" t="s">
        <v>290</v>
      </c>
      <c r="C3001" s="272" t="s">
        <v>11230</v>
      </c>
      <c r="D3001" s="271" t="s">
        <v>11166</v>
      </c>
      <c r="E3001" s="273">
        <v>215.99</v>
      </c>
    </row>
    <row r="3002" spans="1:5" x14ac:dyDescent="0.2">
      <c r="A3002" s="271">
        <v>91032</v>
      </c>
      <c r="B3002" s="271" t="s">
        <v>290</v>
      </c>
      <c r="C3002" s="272" t="s">
        <v>11231</v>
      </c>
      <c r="D3002" s="271" t="s">
        <v>11164</v>
      </c>
      <c r="E3002" s="273">
        <v>72.13</v>
      </c>
    </row>
    <row r="3003" spans="1:5" x14ac:dyDescent="0.2">
      <c r="A3003" s="271">
        <v>91031</v>
      </c>
      <c r="B3003" s="271" t="s">
        <v>290</v>
      </c>
      <c r="C3003" s="272" t="s">
        <v>11232</v>
      </c>
      <c r="D3003" s="271" t="s">
        <v>11166</v>
      </c>
      <c r="E3003" s="273">
        <v>263.69</v>
      </c>
    </row>
    <row r="3004" spans="1:5" x14ac:dyDescent="0.2">
      <c r="A3004" s="271">
        <v>102817</v>
      </c>
      <c r="B3004" s="271" t="s">
        <v>290</v>
      </c>
      <c r="C3004" s="272" t="s">
        <v>11233</v>
      </c>
      <c r="D3004" s="271" t="s">
        <v>11164</v>
      </c>
      <c r="E3004" s="273">
        <v>0</v>
      </c>
    </row>
    <row r="3005" spans="1:5" x14ac:dyDescent="0.2">
      <c r="A3005" s="271">
        <v>102816</v>
      </c>
      <c r="B3005" s="271" t="s">
        <v>290</v>
      </c>
      <c r="C3005" s="272" t="s">
        <v>11234</v>
      </c>
      <c r="D3005" s="271" t="s">
        <v>11166</v>
      </c>
      <c r="E3005" s="273">
        <v>0</v>
      </c>
    </row>
    <row r="3006" spans="1:5" x14ac:dyDescent="0.2">
      <c r="A3006" s="271">
        <v>91534</v>
      </c>
      <c r="B3006" s="271" t="s">
        <v>290</v>
      </c>
      <c r="C3006" s="272" t="s">
        <v>11235</v>
      </c>
      <c r="D3006" s="271" t="s">
        <v>11164</v>
      </c>
      <c r="E3006" s="273">
        <v>41.18</v>
      </c>
    </row>
    <row r="3007" spans="1:5" x14ac:dyDescent="0.2">
      <c r="A3007" s="271">
        <v>91533</v>
      </c>
      <c r="B3007" s="271" t="s">
        <v>290</v>
      </c>
      <c r="C3007" s="272" t="s">
        <v>11236</v>
      </c>
      <c r="D3007" s="271" t="s">
        <v>11166</v>
      </c>
      <c r="E3007" s="273">
        <v>48.36</v>
      </c>
    </row>
    <row r="3008" spans="1:5" x14ac:dyDescent="0.2">
      <c r="A3008" s="271">
        <v>95265</v>
      </c>
      <c r="B3008" s="271" t="s">
        <v>290</v>
      </c>
      <c r="C3008" s="272" t="s">
        <v>11237</v>
      </c>
      <c r="D3008" s="271" t="s">
        <v>11164</v>
      </c>
      <c r="E3008" s="273">
        <v>0.81</v>
      </c>
    </row>
    <row r="3009" spans="1:5" x14ac:dyDescent="0.2">
      <c r="A3009" s="271">
        <v>95264</v>
      </c>
      <c r="B3009" s="271" t="s">
        <v>290</v>
      </c>
      <c r="C3009" s="272" t="s">
        <v>11238</v>
      </c>
      <c r="D3009" s="271" t="s">
        <v>11166</v>
      </c>
      <c r="E3009" s="273">
        <v>6.29</v>
      </c>
    </row>
    <row r="3010" spans="1:5" x14ac:dyDescent="0.2">
      <c r="A3010" s="271">
        <v>90973</v>
      </c>
      <c r="B3010" s="271" t="s">
        <v>290</v>
      </c>
      <c r="C3010" s="272" t="s">
        <v>11239</v>
      </c>
      <c r="D3010" s="271" t="s">
        <v>11164</v>
      </c>
      <c r="E3010" s="273">
        <v>8.44</v>
      </c>
    </row>
    <row r="3011" spans="1:5" x14ac:dyDescent="0.2">
      <c r="A3011" s="271">
        <v>90972</v>
      </c>
      <c r="B3011" s="271" t="s">
        <v>290</v>
      </c>
      <c r="C3011" s="272" t="s">
        <v>11240</v>
      </c>
      <c r="D3011" s="271" t="s">
        <v>11166</v>
      </c>
      <c r="E3011" s="273">
        <v>77.05</v>
      </c>
    </row>
    <row r="3012" spans="1:5" x14ac:dyDescent="0.2">
      <c r="A3012" s="271">
        <v>91001</v>
      </c>
      <c r="B3012" s="271" t="s">
        <v>290</v>
      </c>
      <c r="C3012" s="272" t="s">
        <v>11241</v>
      </c>
      <c r="D3012" s="271" t="s">
        <v>11164</v>
      </c>
      <c r="E3012" s="273">
        <v>10.02</v>
      </c>
    </row>
    <row r="3013" spans="1:5" x14ac:dyDescent="0.2">
      <c r="A3013" s="271">
        <v>90999</v>
      </c>
      <c r="B3013" s="271" t="s">
        <v>290</v>
      </c>
      <c r="C3013" s="272" t="s">
        <v>11242</v>
      </c>
      <c r="D3013" s="271" t="s">
        <v>11166</v>
      </c>
      <c r="E3013" s="273">
        <v>101.78</v>
      </c>
    </row>
    <row r="3014" spans="1:5" x14ac:dyDescent="0.2">
      <c r="A3014" s="271">
        <v>5954</v>
      </c>
      <c r="B3014" s="271" t="s">
        <v>290</v>
      </c>
      <c r="C3014" s="272" t="s">
        <v>11243</v>
      </c>
      <c r="D3014" s="271" t="s">
        <v>11164</v>
      </c>
      <c r="E3014" s="273">
        <v>6.3</v>
      </c>
    </row>
    <row r="3015" spans="1:5" x14ac:dyDescent="0.2">
      <c r="A3015" s="271">
        <v>5953</v>
      </c>
      <c r="B3015" s="271" t="s">
        <v>290</v>
      </c>
      <c r="C3015" s="272" t="s">
        <v>11244</v>
      </c>
      <c r="D3015" s="271" t="s">
        <v>11166</v>
      </c>
      <c r="E3015" s="273">
        <v>59.4</v>
      </c>
    </row>
    <row r="3016" spans="1:5" x14ac:dyDescent="0.2">
      <c r="A3016" s="271">
        <v>90982</v>
      </c>
      <c r="B3016" s="271" t="s">
        <v>290</v>
      </c>
      <c r="C3016" s="272" t="s">
        <v>11245</v>
      </c>
      <c r="D3016" s="271" t="s">
        <v>11164</v>
      </c>
      <c r="E3016" s="273">
        <v>21.46</v>
      </c>
    </row>
    <row r="3017" spans="1:5" x14ac:dyDescent="0.2">
      <c r="A3017" s="271">
        <v>90979</v>
      </c>
      <c r="B3017" s="271" t="s">
        <v>290</v>
      </c>
      <c r="C3017" s="272" t="s">
        <v>11246</v>
      </c>
      <c r="D3017" s="271" t="s">
        <v>11166</v>
      </c>
      <c r="E3017" s="273">
        <v>198.99</v>
      </c>
    </row>
    <row r="3018" spans="1:5" x14ac:dyDescent="0.2">
      <c r="A3018" s="271">
        <v>90965</v>
      </c>
      <c r="B3018" s="271" t="s">
        <v>290</v>
      </c>
      <c r="C3018" s="272" t="s">
        <v>11247</v>
      </c>
      <c r="D3018" s="271" t="s">
        <v>11164</v>
      </c>
      <c r="E3018" s="273">
        <v>8.42</v>
      </c>
    </row>
    <row r="3019" spans="1:5" x14ac:dyDescent="0.2">
      <c r="A3019" s="271">
        <v>90964</v>
      </c>
      <c r="B3019" s="271" t="s">
        <v>290</v>
      </c>
      <c r="C3019" s="272" t="s">
        <v>11248</v>
      </c>
      <c r="D3019" s="271" t="s">
        <v>11166</v>
      </c>
      <c r="E3019" s="273">
        <v>31.6</v>
      </c>
    </row>
    <row r="3020" spans="1:5" x14ac:dyDescent="0.2">
      <c r="A3020" s="271">
        <v>102970</v>
      </c>
      <c r="B3020" s="271" t="s">
        <v>290</v>
      </c>
      <c r="C3020" s="272" t="s">
        <v>11249</v>
      </c>
      <c r="D3020" s="271" t="s">
        <v>11164</v>
      </c>
      <c r="E3020" s="273">
        <v>0</v>
      </c>
    </row>
    <row r="3021" spans="1:5" x14ac:dyDescent="0.2">
      <c r="A3021" s="271">
        <v>102971</v>
      </c>
      <c r="B3021" s="271" t="s">
        <v>290</v>
      </c>
      <c r="C3021" s="272" t="s">
        <v>11250</v>
      </c>
      <c r="D3021" s="271" t="s">
        <v>11166</v>
      </c>
      <c r="E3021" s="273">
        <v>0</v>
      </c>
    </row>
    <row r="3022" spans="1:5" x14ac:dyDescent="0.2">
      <c r="A3022" s="271">
        <v>102822</v>
      </c>
      <c r="B3022" s="271" t="s">
        <v>290</v>
      </c>
      <c r="C3022" s="272" t="s">
        <v>11251</v>
      </c>
      <c r="D3022" s="271" t="s">
        <v>11164</v>
      </c>
      <c r="E3022" s="273">
        <v>0</v>
      </c>
    </row>
    <row r="3023" spans="1:5" x14ac:dyDescent="0.2">
      <c r="A3023" s="271">
        <v>102821</v>
      </c>
      <c r="B3023" s="271" t="s">
        <v>290</v>
      </c>
      <c r="C3023" s="272" t="s">
        <v>11252</v>
      </c>
      <c r="D3023" s="271" t="s">
        <v>11166</v>
      </c>
      <c r="E3023" s="273">
        <v>0</v>
      </c>
    </row>
    <row r="3024" spans="1:5" x14ac:dyDescent="0.2">
      <c r="A3024" s="271">
        <v>102828</v>
      </c>
      <c r="B3024" s="271" t="s">
        <v>290</v>
      </c>
      <c r="C3024" s="272" t="s">
        <v>11253</v>
      </c>
      <c r="D3024" s="271" t="s">
        <v>11164</v>
      </c>
      <c r="E3024" s="273">
        <v>0</v>
      </c>
    </row>
    <row r="3025" spans="1:5" x14ac:dyDescent="0.2">
      <c r="A3025" s="271">
        <v>102827</v>
      </c>
      <c r="B3025" s="271" t="s">
        <v>290</v>
      </c>
      <c r="C3025" s="272" t="s">
        <v>11254</v>
      </c>
      <c r="D3025" s="271" t="s">
        <v>11166</v>
      </c>
      <c r="E3025" s="273">
        <v>0</v>
      </c>
    </row>
    <row r="3026" spans="1:5" x14ac:dyDescent="0.2">
      <c r="A3026" s="271">
        <v>103939</v>
      </c>
      <c r="B3026" s="271" t="s">
        <v>290</v>
      </c>
      <c r="C3026" s="272" t="s">
        <v>11255</v>
      </c>
      <c r="D3026" s="271" t="s">
        <v>11164</v>
      </c>
      <c r="E3026" s="273">
        <v>0</v>
      </c>
    </row>
    <row r="3027" spans="1:5" x14ac:dyDescent="0.2">
      <c r="A3027" s="271">
        <v>103938</v>
      </c>
      <c r="B3027" s="271" t="s">
        <v>290</v>
      </c>
      <c r="C3027" s="272" t="s">
        <v>11256</v>
      </c>
      <c r="D3027" s="271" t="s">
        <v>11166</v>
      </c>
      <c r="E3027" s="273">
        <v>0</v>
      </c>
    </row>
    <row r="3028" spans="1:5" x14ac:dyDescent="0.2">
      <c r="A3028" s="271">
        <v>103945</v>
      </c>
      <c r="B3028" s="271" t="s">
        <v>290</v>
      </c>
      <c r="C3028" s="272" t="s">
        <v>11257</v>
      </c>
      <c r="D3028" s="271" t="s">
        <v>11164</v>
      </c>
      <c r="E3028" s="273">
        <v>0</v>
      </c>
    </row>
    <row r="3029" spans="1:5" x14ac:dyDescent="0.2">
      <c r="A3029" s="271">
        <v>103944</v>
      </c>
      <c r="B3029" s="271" t="s">
        <v>290</v>
      </c>
      <c r="C3029" s="272" t="s">
        <v>11258</v>
      </c>
      <c r="D3029" s="271" t="s">
        <v>11166</v>
      </c>
      <c r="E3029" s="273">
        <v>0</v>
      </c>
    </row>
    <row r="3030" spans="1:5" x14ac:dyDescent="0.2">
      <c r="A3030" s="271">
        <v>91285</v>
      </c>
      <c r="B3030" s="271" t="s">
        <v>290</v>
      </c>
      <c r="C3030" s="272" t="s">
        <v>11259</v>
      </c>
      <c r="D3030" s="271" t="s">
        <v>11164</v>
      </c>
      <c r="E3030" s="273">
        <v>1.05</v>
      </c>
    </row>
    <row r="3031" spans="1:5" x14ac:dyDescent="0.2">
      <c r="A3031" s="271">
        <v>91283</v>
      </c>
      <c r="B3031" s="271" t="s">
        <v>290</v>
      </c>
      <c r="C3031" s="272" t="s">
        <v>11260</v>
      </c>
      <c r="D3031" s="271" t="s">
        <v>11166</v>
      </c>
      <c r="E3031" s="273">
        <v>10.85</v>
      </c>
    </row>
    <row r="3032" spans="1:5" x14ac:dyDescent="0.2">
      <c r="A3032" s="271">
        <v>95283</v>
      </c>
      <c r="B3032" s="271" t="s">
        <v>290</v>
      </c>
      <c r="C3032" s="272" t="s">
        <v>11261</v>
      </c>
      <c r="D3032" s="271" t="s">
        <v>11164</v>
      </c>
      <c r="E3032" s="273">
        <v>0.91</v>
      </c>
    </row>
    <row r="3033" spans="1:5" x14ac:dyDescent="0.2">
      <c r="A3033" s="271">
        <v>95282</v>
      </c>
      <c r="B3033" s="271" t="s">
        <v>290</v>
      </c>
      <c r="C3033" s="272" t="s">
        <v>11262</v>
      </c>
      <c r="D3033" s="271" t="s">
        <v>11166</v>
      </c>
      <c r="E3033" s="273">
        <v>10.3</v>
      </c>
    </row>
    <row r="3034" spans="1:5" x14ac:dyDescent="0.2">
      <c r="A3034" s="271">
        <v>95128</v>
      </c>
      <c r="B3034" s="271" t="s">
        <v>290</v>
      </c>
      <c r="C3034" s="272" t="s">
        <v>11263</v>
      </c>
      <c r="D3034" s="271" t="s">
        <v>11164</v>
      </c>
      <c r="E3034" s="273">
        <v>64.489999999999995</v>
      </c>
    </row>
    <row r="3035" spans="1:5" x14ac:dyDescent="0.2">
      <c r="A3035" s="271">
        <v>95127</v>
      </c>
      <c r="B3035" s="271" t="s">
        <v>290</v>
      </c>
      <c r="C3035" s="272" t="s">
        <v>11264</v>
      </c>
      <c r="D3035" s="271" t="s">
        <v>11166</v>
      </c>
      <c r="E3035" s="273">
        <v>231.24</v>
      </c>
    </row>
    <row r="3036" spans="1:5" x14ac:dyDescent="0.2">
      <c r="A3036" s="271">
        <v>92044</v>
      </c>
      <c r="B3036" s="271" t="s">
        <v>290</v>
      </c>
      <c r="C3036" s="272" t="s">
        <v>11265</v>
      </c>
      <c r="D3036" s="271" t="s">
        <v>11164</v>
      </c>
      <c r="E3036" s="273">
        <v>8.11</v>
      </c>
    </row>
    <row r="3037" spans="1:5" x14ac:dyDescent="0.2">
      <c r="A3037" s="271">
        <v>92043</v>
      </c>
      <c r="B3037" s="271" t="s">
        <v>290</v>
      </c>
      <c r="C3037" s="272" t="s">
        <v>11266</v>
      </c>
      <c r="D3037" s="271" t="s">
        <v>11166</v>
      </c>
      <c r="E3037" s="273">
        <v>13.72</v>
      </c>
    </row>
    <row r="3038" spans="1:5" x14ac:dyDescent="0.2">
      <c r="A3038" s="271">
        <v>102834</v>
      </c>
      <c r="B3038" s="271" t="s">
        <v>290</v>
      </c>
      <c r="C3038" s="272" t="s">
        <v>11267</v>
      </c>
      <c r="D3038" s="271" t="s">
        <v>11164</v>
      </c>
      <c r="E3038" s="273">
        <v>0</v>
      </c>
    </row>
    <row r="3039" spans="1:5" x14ac:dyDescent="0.2">
      <c r="A3039" s="271">
        <v>102833</v>
      </c>
      <c r="B3039" s="271" t="s">
        <v>290</v>
      </c>
      <c r="C3039" s="272" t="s">
        <v>11268</v>
      </c>
      <c r="D3039" s="271" t="s">
        <v>11166</v>
      </c>
      <c r="E3039" s="273">
        <v>0</v>
      </c>
    </row>
    <row r="3040" spans="1:5" x14ac:dyDescent="0.2">
      <c r="A3040" s="271">
        <v>92119</v>
      </c>
      <c r="B3040" s="271" t="s">
        <v>290</v>
      </c>
      <c r="C3040" s="272" t="s">
        <v>11269</v>
      </c>
      <c r="D3040" s="271" t="s">
        <v>11164</v>
      </c>
      <c r="E3040" s="273">
        <v>0.26</v>
      </c>
    </row>
    <row r="3041" spans="1:5" x14ac:dyDescent="0.2">
      <c r="A3041" s="271">
        <v>92118</v>
      </c>
      <c r="B3041" s="271" t="s">
        <v>290</v>
      </c>
      <c r="C3041" s="272" t="s">
        <v>11270</v>
      </c>
      <c r="D3041" s="271" t="s">
        <v>11166</v>
      </c>
      <c r="E3041" s="273">
        <v>0.41</v>
      </c>
    </row>
    <row r="3042" spans="1:5" x14ac:dyDescent="0.2">
      <c r="A3042" s="271">
        <v>102917</v>
      </c>
      <c r="B3042" s="271" t="s">
        <v>290</v>
      </c>
      <c r="C3042" s="272" t="s">
        <v>11271</v>
      </c>
      <c r="D3042" s="271" t="s">
        <v>11164</v>
      </c>
      <c r="E3042" s="273">
        <v>0</v>
      </c>
    </row>
    <row r="3043" spans="1:5" x14ac:dyDescent="0.2">
      <c r="A3043" s="271">
        <v>102916</v>
      </c>
      <c r="B3043" s="271" t="s">
        <v>290</v>
      </c>
      <c r="C3043" s="272" t="s">
        <v>11272</v>
      </c>
      <c r="D3043" s="271" t="s">
        <v>11166</v>
      </c>
      <c r="E3043" s="273">
        <v>0</v>
      </c>
    </row>
    <row r="3044" spans="1:5" x14ac:dyDescent="0.2">
      <c r="A3044" s="271">
        <v>95721</v>
      </c>
      <c r="B3044" s="271" t="s">
        <v>290</v>
      </c>
      <c r="C3044" s="272" t="s">
        <v>11273</v>
      </c>
      <c r="D3044" s="271" t="s">
        <v>11164</v>
      </c>
      <c r="E3044" s="273">
        <v>126.44</v>
      </c>
    </row>
    <row r="3045" spans="1:5" x14ac:dyDescent="0.2">
      <c r="A3045" s="271">
        <v>95720</v>
      </c>
      <c r="B3045" s="271" t="s">
        <v>290</v>
      </c>
      <c r="C3045" s="272" t="s">
        <v>11274</v>
      </c>
      <c r="D3045" s="271" t="s">
        <v>11166</v>
      </c>
      <c r="E3045" s="273">
        <v>302.42</v>
      </c>
    </row>
    <row r="3046" spans="1:5" x14ac:dyDescent="0.2">
      <c r="A3046" s="271">
        <v>104717</v>
      </c>
      <c r="B3046" s="271" t="s">
        <v>290</v>
      </c>
      <c r="C3046" s="272" t="s">
        <v>11275</v>
      </c>
      <c r="D3046" s="271" t="s">
        <v>11164</v>
      </c>
      <c r="E3046" s="273">
        <v>121.17</v>
      </c>
    </row>
    <row r="3047" spans="1:5" x14ac:dyDescent="0.2">
      <c r="A3047" s="271">
        <v>104716</v>
      </c>
      <c r="B3047" s="271" t="s">
        <v>290</v>
      </c>
      <c r="C3047" s="272" t="s">
        <v>11276</v>
      </c>
      <c r="D3047" s="271" t="s">
        <v>11166</v>
      </c>
      <c r="E3047" s="273">
        <v>291.94</v>
      </c>
    </row>
    <row r="3048" spans="1:5" x14ac:dyDescent="0.2">
      <c r="A3048" s="271">
        <v>102899</v>
      </c>
      <c r="B3048" s="271" t="s">
        <v>290</v>
      </c>
      <c r="C3048" s="272" t="s">
        <v>11277</v>
      </c>
      <c r="D3048" s="271" t="s">
        <v>11164</v>
      </c>
      <c r="E3048" s="273">
        <v>0</v>
      </c>
    </row>
    <row r="3049" spans="1:5" x14ac:dyDescent="0.2">
      <c r="A3049" s="271">
        <v>102898</v>
      </c>
      <c r="B3049" s="271" t="s">
        <v>290</v>
      </c>
      <c r="C3049" s="272" t="s">
        <v>11278</v>
      </c>
      <c r="D3049" s="271" t="s">
        <v>11166</v>
      </c>
      <c r="E3049" s="273">
        <v>0</v>
      </c>
    </row>
    <row r="3050" spans="1:5" x14ac:dyDescent="0.2">
      <c r="A3050" s="271">
        <v>5632</v>
      </c>
      <c r="B3050" s="271" t="s">
        <v>290</v>
      </c>
      <c r="C3050" s="272" t="s">
        <v>11279</v>
      </c>
      <c r="D3050" s="271" t="s">
        <v>11164</v>
      </c>
      <c r="E3050" s="273">
        <v>102.1</v>
      </c>
    </row>
    <row r="3051" spans="1:5" x14ac:dyDescent="0.2">
      <c r="A3051" s="271">
        <v>5631</v>
      </c>
      <c r="B3051" s="271" t="s">
        <v>290</v>
      </c>
      <c r="C3051" s="272" t="s">
        <v>11280</v>
      </c>
      <c r="D3051" s="271" t="s">
        <v>11166</v>
      </c>
      <c r="E3051" s="273">
        <v>228.69</v>
      </c>
    </row>
    <row r="3052" spans="1:5" x14ac:dyDescent="0.2">
      <c r="A3052" s="271">
        <v>88908</v>
      </c>
      <c r="B3052" s="271" t="s">
        <v>290</v>
      </c>
      <c r="C3052" s="272" t="s">
        <v>11281</v>
      </c>
      <c r="D3052" s="271" t="s">
        <v>11164</v>
      </c>
      <c r="E3052" s="273">
        <v>110.42</v>
      </c>
    </row>
    <row r="3053" spans="1:5" x14ac:dyDescent="0.2">
      <c r="A3053" s="271">
        <v>88907</v>
      </c>
      <c r="B3053" s="271" t="s">
        <v>290</v>
      </c>
      <c r="C3053" s="272" t="s">
        <v>11282</v>
      </c>
      <c r="D3053" s="271" t="s">
        <v>11166</v>
      </c>
      <c r="E3053" s="273">
        <v>270.57</v>
      </c>
    </row>
    <row r="3054" spans="1:5" x14ac:dyDescent="0.2">
      <c r="A3054" s="271">
        <v>5911</v>
      </c>
      <c r="B3054" s="271" t="s">
        <v>290</v>
      </c>
      <c r="C3054" s="272" t="s">
        <v>11283</v>
      </c>
      <c r="D3054" s="271" t="s">
        <v>11164</v>
      </c>
      <c r="E3054" s="273">
        <v>31.93</v>
      </c>
    </row>
    <row r="3055" spans="1:5" x14ac:dyDescent="0.2">
      <c r="A3055" s="271">
        <v>5909</v>
      </c>
      <c r="B3055" s="271" t="s">
        <v>290</v>
      </c>
      <c r="C3055" s="272" t="s">
        <v>11284</v>
      </c>
      <c r="D3055" s="271" t="s">
        <v>11166</v>
      </c>
      <c r="E3055" s="273">
        <v>39.630000000000003</v>
      </c>
    </row>
    <row r="3056" spans="1:5" x14ac:dyDescent="0.2">
      <c r="A3056" s="271">
        <v>91486</v>
      </c>
      <c r="B3056" s="271" t="s">
        <v>290</v>
      </c>
      <c r="C3056" s="272" t="s">
        <v>11285</v>
      </c>
      <c r="D3056" s="271" t="s">
        <v>11164</v>
      </c>
      <c r="E3056" s="273">
        <v>73.209999999999994</v>
      </c>
    </row>
    <row r="3057" spans="1:5" x14ac:dyDescent="0.2">
      <c r="A3057" s="271">
        <v>83362</v>
      </c>
      <c r="B3057" s="271" t="s">
        <v>290</v>
      </c>
      <c r="C3057" s="272" t="s">
        <v>11286</v>
      </c>
      <c r="D3057" s="271" t="s">
        <v>11166</v>
      </c>
      <c r="E3057" s="273">
        <v>270.44</v>
      </c>
    </row>
    <row r="3058" spans="1:5" x14ac:dyDescent="0.2">
      <c r="A3058" s="271">
        <v>102839</v>
      </c>
      <c r="B3058" s="271" t="s">
        <v>290</v>
      </c>
      <c r="C3058" s="272" t="s">
        <v>11287</v>
      </c>
      <c r="D3058" s="271" t="s">
        <v>11164</v>
      </c>
      <c r="E3058" s="273">
        <v>0</v>
      </c>
    </row>
    <row r="3059" spans="1:5" x14ac:dyDescent="0.2">
      <c r="A3059" s="271">
        <v>102838</v>
      </c>
      <c r="B3059" s="271" t="s">
        <v>290</v>
      </c>
      <c r="C3059" s="272" t="s">
        <v>11288</v>
      </c>
      <c r="D3059" s="271" t="s">
        <v>11166</v>
      </c>
      <c r="E3059" s="273">
        <v>0</v>
      </c>
    </row>
    <row r="3060" spans="1:5" x14ac:dyDescent="0.2">
      <c r="A3060" s="271">
        <v>89235</v>
      </c>
      <c r="B3060" s="271" t="s">
        <v>290</v>
      </c>
      <c r="C3060" s="272" t="s">
        <v>11289</v>
      </c>
      <c r="D3060" s="271" t="s">
        <v>11164</v>
      </c>
      <c r="E3060" s="273">
        <v>189.14</v>
      </c>
    </row>
    <row r="3061" spans="1:5" x14ac:dyDescent="0.2">
      <c r="A3061" s="271">
        <v>89234</v>
      </c>
      <c r="B3061" s="271" t="s">
        <v>290</v>
      </c>
      <c r="C3061" s="272" t="s">
        <v>11290</v>
      </c>
      <c r="D3061" s="271" t="s">
        <v>11166</v>
      </c>
      <c r="E3061" s="273">
        <v>564.22</v>
      </c>
    </row>
    <row r="3062" spans="1:5" x14ac:dyDescent="0.2">
      <c r="A3062" s="271">
        <v>89243</v>
      </c>
      <c r="B3062" s="271" t="s">
        <v>290</v>
      </c>
      <c r="C3062" s="272" t="s">
        <v>11291</v>
      </c>
      <c r="D3062" s="271" t="s">
        <v>11164</v>
      </c>
      <c r="E3062" s="273">
        <v>393.52</v>
      </c>
    </row>
    <row r="3063" spans="1:5" x14ac:dyDescent="0.2">
      <c r="A3063" s="271">
        <v>89242</v>
      </c>
      <c r="B3063" s="271" t="s">
        <v>290</v>
      </c>
      <c r="C3063" s="272" t="s">
        <v>11292</v>
      </c>
      <c r="D3063" s="271" t="s">
        <v>11166</v>
      </c>
      <c r="E3063" s="273">
        <v>1320.98</v>
      </c>
    </row>
    <row r="3064" spans="1:5" x14ac:dyDescent="0.2">
      <c r="A3064" s="271">
        <v>102935</v>
      </c>
      <c r="B3064" s="271" t="s">
        <v>290</v>
      </c>
      <c r="C3064" s="272" t="s">
        <v>11293</v>
      </c>
      <c r="D3064" s="271" t="s">
        <v>11164</v>
      </c>
      <c r="E3064" s="273">
        <v>0</v>
      </c>
    </row>
    <row r="3065" spans="1:5" x14ac:dyDescent="0.2">
      <c r="A3065" s="271">
        <v>102934</v>
      </c>
      <c r="B3065" s="271" t="s">
        <v>290</v>
      </c>
      <c r="C3065" s="272" t="s">
        <v>11294</v>
      </c>
      <c r="D3065" s="271" t="s">
        <v>11166</v>
      </c>
      <c r="E3065" s="273">
        <v>0</v>
      </c>
    </row>
    <row r="3066" spans="1:5" x14ac:dyDescent="0.2">
      <c r="A3066" s="271">
        <v>93416</v>
      </c>
      <c r="B3066" s="271" t="s">
        <v>290</v>
      </c>
      <c r="C3066" s="272" t="s">
        <v>11295</v>
      </c>
      <c r="D3066" s="271" t="s">
        <v>11164</v>
      </c>
      <c r="E3066" s="273">
        <v>0.51</v>
      </c>
    </row>
    <row r="3067" spans="1:5" x14ac:dyDescent="0.2">
      <c r="A3067" s="271">
        <v>93415</v>
      </c>
      <c r="B3067" s="271" t="s">
        <v>290</v>
      </c>
      <c r="C3067" s="272" t="s">
        <v>11296</v>
      </c>
      <c r="D3067" s="271" t="s">
        <v>11166</v>
      </c>
      <c r="E3067" s="273">
        <v>11.78</v>
      </c>
    </row>
    <row r="3068" spans="1:5" x14ac:dyDescent="0.2">
      <c r="A3068" s="271">
        <v>5689</v>
      </c>
      <c r="B3068" s="271" t="s">
        <v>290</v>
      </c>
      <c r="C3068" s="272" t="s">
        <v>11297</v>
      </c>
      <c r="D3068" s="271" t="s">
        <v>11166</v>
      </c>
      <c r="E3068" s="273">
        <v>6.55</v>
      </c>
    </row>
    <row r="3069" spans="1:5" x14ac:dyDescent="0.2">
      <c r="A3069" s="271">
        <v>5690</v>
      </c>
      <c r="B3069" s="271" t="s">
        <v>290</v>
      </c>
      <c r="C3069" s="272" t="s">
        <v>11298</v>
      </c>
      <c r="D3069" s="271" t="s">
        <v>11164</v>
      </c>
      <c r="E3069" s="273">
        <v>4.24</v>
      </c>
    </row>
    <row r="3070" spans="1:5" x14ac:dyDescent="0.2">
      <c r="A3070" s="271">
        <v>5923</v>
      </c>
      <c r="B3070" s="271" t="s">
        <v>290</v>
      </c>
      <c r="C3070" s="272" t="s">
        <v>11299</v>
      </c>
      <c r="D3070" s="271" t="s">
        <v>11164</v>
      </c>
      <c r="E3070" s="273">
        <v>3.32</v>
      </c>
    </row>
    <row r="3071" spans="1:5" x14ac:dyDescent="0.2">
      <c r="A3071" s="271">
        <v>5921</v>
      </c>
      <c r="B3071" s="271" t="s">
        <v>290</v>
      </c>
      <c r="C3071" s="272" t="s">
        <v>11300</v>
      </c>
      <c r="D3071" s="271" t="s">
        <v>11166</v>
      </c>
      <c r="E3071" s="273">
        <v>5.13</v>
      </c>
    </row>
    <row r="3072" spans="1:5" x14ac:dyDescent="0.2">
      <c r="A3072" s="271">
        <v>95212</v>
      </c>
      <c r="B3072" s="271" t="s">
        <v>290</v>
      </c>
      <c r="C3072" s="272" t="s">
        <v>11301</v>
      </c>
      <c r="D3072" s="271" t="s">
        <v>11166</v>
      </c>
      <c r="E3072" s="273">
        <v>182.09</v>
      </c>
    </row>
    <row r="3073" spans="1:5" x14ac:dyDescent="0.2">
      <c r="A3073" s="271">
        <v>95213</v>
      </c>
      <c r="B3073" s="271" t="s">
        <v>290</v>
      </c>
      <c r="C3073" s="272" t="s">
        <v>11302</v>
      </c>
      <c r="D3073" s="271" t="s">
        <v>11164</v>
      </c>
      <c r="E3073" s="273">
        <v>115.31</v>
      </c>
    </row>
    <row r="3074" spans="1:5" x14ac:dyDescent="0.2">
      <c r="A3074" s="271">
        <v>93272</v>
      </c>
      <c r="B3074" s="271" t="s">
        <v>290</v>
      </c>
      <c r="C3074" s="272" t="s">
        <v>11303</v>
      </c>
      <c r="D3074" s="271" t="s">
        <v>11166</v>
      </c>
      <c r="E3074" s="273">
        <v>119.8</v>
      </c>
    </row>
    <row r="3075" spans="1:5" x14ac:dyDescent="0.2">
      <c r="A3075" s="271">
        <v>93274</v>
      </c>
      <c r="B3075" s="271" t="s">
        <v>290</v>
      </c>
      <c r="C3075" s="272" t="s">
        <v>11304</v>
      </c>
      <c r="D3075" s="271" t="s">
        <v>11164</v>
      </c>
      <c r="E3075" s="273">
        <v>85.84</v>
      </c>
    </row>
    <row r="3076" spans="1:5" x14ac:dyDescent="0.2">
      <c r="A3076" s="271">
        <v>83766</v>
      </c>
      <c r="B3076" s="271" t="s">
        <v>290</v>
      </c>
      <c r="C3076" s="272" t="s">
        <v>11305</v>
      </c>
      <c r="D3076" s="271" t="s">
        <v>11164</v>
      </c>
      <c r="E3076" s="273">
        <v>51.18</v>
      </c>
    </row>
    <row r="3077" spans="1:5" x14ac:dyDescent="0.2">
      <c r="A3077" s="271">
        <v>83765</v>
      </c>
      <c r="B3077" s="271" t="s">
        <v>290</v>
      </c>
      <c r="C3077" s="272" t="s">
        <v>11306</v>
      </c>
      <c r="D3077" s="271" t="s">
        <v>11166</v>
      </c>
      <c r="E3077" s="273">
        <v>110.53</v>
      </c>
    </row>
    <row r="3078" spans="1:5" x14ac:dyDescent="0.2">
      <c r="A3078" s="271">
        <v>95873</v>
      </c>
      <c r="B3078" s="271" t="s">
        <v>290</v>
      </c>
      <c r="C3078" s="272" t="s">
        <v>11307</v>
      </c>
      <c r="D3078" s="271" t="s">
        <v>11164</v>
      </c>
      <c r="E3078" s="273">
        <v>15.27</v>
      </c>
    </row>
    <row r="3079" spans="1:5" x14ac:dyDescent="0.2">
      <c r="A3079" s="271">
        <v>95872</v>
      </c>
      <c r="B3079" s="271" t="s">
        <v>290</v>
      </c>
      <c r="C3079" s="272" t="s">
        <v>11308</v>
      </c>
      <c r="D3079" s="271" t="s">
        <v>11166</v>
      </c>
      <c r="E3079" s="273">
        <v>296.89</v>
      </c>
    </row>
    <row r="3080" spans="1:5" x14ac:dyDescent="0.2">
      <c r="A3080" s="271">
        <v>104689</v>
      </c>
      <c r="B3080" s="271" t="s">
        <v>290</v>
      </c>
      <c r="C3080" s="272" t="s">
        <v>11309</v>
      </c>
      <c r="D3080" s="271" t="s">
        <v>11164</v>
      </c>
      <c r="E3080" s="273">
        <v>0</v>
      </c>
    </row>
    <row r="3081" spans="1:5" x14ac:dyDescent="0.2">
      <c r="A3081" s="271">
        <v>104688</v>
      </c>
      <c r="B3081" s="271" t="s">
        <v>290</v>
      </c>
      <c r="C3081" s="272" t="s">
        <v>11310</v>
      </c>
      <c r="D3081" s="271" t="s">
        <v>11166</v>
      </c>
      <c r="E3081" s="273">
        <v>0</v>
      </c>
    </row>
    <row r="3082" spans="1:5" x14ac:dyDescent="0.2">
      <c r="A3082" s="271">
        <v>73395</v>
      </c>
      <c r="B3082" s="271" t="s">
        <v>290</v>
      </c>
      <c r="C3082" s="272" t="s">
        <v>11311</v>
      </c>
      <c r="D3082" s="271" t="s">
        <v>11164</v>
      </c>
      <c r="E3082" s="273">
        <v>10.72</v>
      </c>
    </row>
    <row r="3083" spans="1:5" x14ac:dyDescent="0.2">
      <c r="A3083" s="271">
        <v>73417</v>
      </c>
      <c r="B3083" s="271" t="s">
        <v>290</v>
      </c>
      <c r="C3083" s="272" t="s">
        <v>11312</v>
      </c>
      <c r="D3083" s="271" t="s">
        <v>11166</v>
      </c>
      <c r="E3083" s="273">
        <v>192.14</v>
      </c>
    </row>
    <row r="3084" spans="1:5" x14ac:dyDescent="0.2">
      <c r="A3084" s="271">
        <v>93428</v>
      </c>
      <c r="B3084" s="271" t="s">
        <v>290</v>
      </c>
      <c r="C3084" s="272" t="s">
        <v>11313</v>
      </c>
      <c r="D3084" s="271" t="s">
        <v>11164</v>
      </c>
      <c r="E3084" s="273">
        <v>9.5500000000000007</v>
      </c>
    </row>
    <row r="3085" spans="1:5" x14ac:dyDescent="0.2">
      <c r="A3085" s="271">
        <v>93427</v>
      </c>
      <c r="B3085" s="271" t="s">
        <v>290</v>
      </c>
      <c r="C3085" s="272" t="s">
        <v>11314</v>
      </c>
      <c r="D3085" s="271" t="s">
        <v>11166</v>
      </c>
      <c r="E3085" s="273">
        <v>175.25</v>
      </c>
    </row>
    <row r="3086" spans="1:5" x14ac:dyDescent="0.2">
      <c r="A3086" s="271">
        <v>93422</v>
      </c>
      <c r="B3086" s="271" t="s">
        <v>290</v>
      </c>
      <c r="C3086" s="272" t="s">
        <v>11315</v>
      </c>
      <c r="D3086" s="271" t="s">
        <v>11164</v>
      </c>
      <c r="E3086" s="273">
        <v>6.75</v>
      </c>
    </row>
    <row r="3087" spans="1:5" x14ac:dyDescent="0.2">
      <c r="A3087" s="271">
        <v>93421</v>
      </c>
      <c r="B3087" s="271" t="s">
        <v>290</v>
      </c>
      <c r="C3087" s="272" t="s">
        <v>11316</v>
      </c>
      <c r="D3087" s="271" t="s">
        <v>11166</v>
      </c>
      <c r="E3087" s="273">
        <v>77.89</v>
      </c>
    </row>
    <row r="3088" spans="1:5" x14ac:dyDescent="0.2">
      <c r="A3088" s="271">
        <v>93282</v>
      </c>
      <c r="B3088" s="271" t="s">
        <v>290</v>
      </c>
      <c r="C3088" s="272" t="s">
        <v>11317</v>
      </c>
      <c r="D3088" s="271" t="s">
        <v>11164</v>
      </c>
      <c r="E3088" s="273">
        <v>31.99</v>
      </c>
    </row>
    <row r="3089" spans="1:5" x14ac:dyDescent="0.2">
      <c r="A3089" s="271">
        <v>93281</v>
      </c>
      <c r="B3089" s="271" t="s">
        <v>290</v>
      </c>
      <c r="C3089" s="272" t="s">
        <v>11318</v>
      </c>
      <c r="D3089" s="271" t="s">
        <v>11166</v>
      </c>
      <c r="E3089" s="273">
        <v>32.86</v>
      </c>
    </row>
    <row r="3090" spans="1:5" x14ac:dyDescent="0.2">
      <c r="A3090" s="271">
        <v>104914</v>
      </c>
      <c r="B3090" s="271" t="s">
        <v>290</v>
      </c>
      <c r="C3090" s="272" t="s">
        <v>11319</v>
      </c>
      <c r="D3090" s="271" t="s">
        <v>11164</v>
      </c>
      <c r="E3090" s="273">
        <v>0</v>
      </c>
    </row>
    <row r="3091" spans="1:5" x14ac:dyDescent="0.2">
      <c r="A3091" s="271">
        <v>104913</v>
      </c>
      <c r="B3091" s="271" t="s">
        <v>290</v>
      </c>
      <c r="C3091" s="272" t="s">
        <v>11320</v>
      </c>
      <c r="D3091" s="271" t="s">
        <v>11166</v>
      </c>
      <c r="E3091" s="273">
        <v>0</v>
      </c>
    </row>
    <row r="3092" spans="1:5" x14ac:dyDescent="0.2">
      <c r="A3092" s="271">
        <v>102845</v>
      </c>
      <c r="B3092" s="271" t="s">
        <v>290</v>
      </c>
      <c r="C3092" s="272" t="s">
        <v>11321</v>
      </c>
      <c r="D3092" s="271" t="s">
        <v>11164</v>
      </c>
      <c r="E3092" s="273">
        <v>0</v>
      </c>
    </row>
    <row r="3093" spans="1:5" x14ac:dyDescent="0.2">
      <c r="A3093" s="271">
        <v>102844</v>
      </c>
      <c r="B3093" s="271" t="s">
        <v>290</v>
      </c>
      <c r="C3093" s="272" t="s">
        <v>11322</v>
      </c>
      <c r="D3093" s="271" t="s">
        <v>11166</v>
      </c>
      <c r="E3093" s="273">
        <v>0</v>
      </c>
    </row>
    <row r="3094" spans="1:5" x14ac:dyDescent="0.2">
      <c r="A3094" s="271">
        <v>89273</v>
      </c>
      <c r="B3094" s="271" t="s">
        <v>290</v>
      </c>
      <c r="C3094" s="272" t="s">
        <v>11323</v>
      </c>
      <c r="D3094" s="271" t="s">
        <v>11164</v>
      </c>
      <c r="E3094" s="273">
        <v>126.63</v>
      </c>
    </row>
    <row r="3095" spans="1:5" x14ac:dyDescent="0.2">
      <c r="A3095" s="271">
        <v>89272</v>
      </c>
      <c r="B3095" s="271" t="s">
        <v>290</v>
      </c>
      <c r="C3095" s="272" t="s">
        <v>11324</v>
      </c>
      <c r="D3095" s="271" t="s">
        <v>11166</v>
      </c>
      <c r="E3095" s="273">
        <v>238.77</v>
      </c>
    </row>
    <row r="3096" spans="1:5" x14ac:dyDescent="0.2">
      <c r="A3096" s="271">
        <v>93288</v>
      </c>
      <c r="B3096" s="271" t="s">
        <v>290</v>
      </c>
      <c r="C3096" s="272" t="s">
        <v>11325</v>
      </c>
      <c r="D3096" s="271" t="s">
        <v>11164</v>
      </c>
      <c r="E3096" s="273">
        <v>198.13</v>
      </c>
    </row>
    <row r="3097" spans="1:5" x14ac:dyDescent="0.2">
      <c r="A3097" s="271">
        <v>93287</v>
      </c>
      <c r="B3097" s="271" t="s">
        <v>290</v>
      </c>
      <c r="C3097" s="272" t="s">
        <v>11326</v>
      </c>
      <c r="D3097" s="271" t="s">
        <v>11166</v>
      </c>
      <c r="E3097" s="273">
        <v>369.48</v>
      </c>
    </row>
    <row r="3098" spans="1:5" x14ac:dyDescent="0.2">
      <c r="A3098" s="271">
        <v>104711</v>
      </c>
      <c r="B3098" s="271" t="s">
        <v>290</v>
      </c>
      <c r="C3098" s="272" t="s">
        <v>11327</v>
      </c>
      <c r="D3098" s="271" t="s">
        <v>11164</v>
      </c>
      <c r="E3098" s="273">
        <v>0</v>
      </c>
    </row>
    <row r="3099" spans="1:5" x14ac:dyDescent="0.2">
      <c r="A3099" s="271">
        <v>104710</v>
      </c>
      <c r="B3099" s="271" t="s">
        <v>290</v>
      </c>
      <c r="C3099" s="272" t="s">
        <v>11328</v>
      </c>
      <c r="D3099" s="271" t="s">
        <v>11166</v>
      </c>
      <c r="E3099" s="273">
        <v>0</v>
      </c>
    </row>
    <row r="3100" spans="1:5" x14ac:dyDescent="0.2">
      <c r="A3100" s="271">
        <v>104908</v>
      </c>
      <c r="B3100" s="271" t="s">
        <v>290</v>
      </c>
      <c r="C3100" s="272" t="s">
        <v>11329</v>
      </c>
      <c r="D3100" s="271" t="s">
        <v>11164</v>
      </c>
      <c r="E3100" s="273">
        <v>0</v>
      </c>
    </row>
    <row r="3101" spans="1:5" x14ac:dyDescent="0.2">
      <c r="A3101" s="271">
        <v>104907</v>
      </c>
      <c r="B3101" s="271" t="s">
        <v>290</v>
      </c>
      <c r="C3101" s="272" t="s">
        <v>11330</v>
      </c>
      <c r="D3101" s="271" t="s">
        <v>11166</v>
      </c>
      <c r="E3101" s="273">
        <v>0</v>
      </c>
    </row>
    <row r="3102" spans="1:5" x14ac:dyDescent="0.2">
      <c r="A3102" s="271">
        <v>102851</v>
      </c>
      <c r="B3102" s="271" t="s">
        <v>290</v>
      </c>
      <c r="C3102" s="272" t="s">
        <v>11331</v>
      </c>
      <c r="D3102" s="271" t="s">
        <v>11164</v>
      </c>
      <c r="E3102" s="273">
        <v>0</v>
      </c>
    </row>
    <row r="3103" spans="1:5" x14ac:dyDescent="0.2">
      <c r="A3103" s="271">
        <v>102850</v>
      </c>
      <c r="B3103" s="271" t="s">
        <v>290</v>
      </c>
      <c r="C3103" s="272" t="s">
        <v>11332</v>
      </c>
      <c r="D3103" s="271" t="s">
        <v>11166</v>
      </c>
      <c r="E3103" s="273">
        <v>0</v>
      </c>
    </row>
    <row r="3104" spans="1:5" x14ac:dyDescent="0.2">
      <c r="A3104" s="271">
        <v>102857</v>
      </c>
      <c r="B3104" s="271" t="s">
        <v>290</v>
      </c>
      <c r="C3104" s="272" t="s">
        <v>11333</v>
      </c>
      <c r="D3104" s="271" t="s">
        <v>11164</v>
      </c>
      <c r="E3104" s="273">
        <v>0</v>
      </c>
    </row>
    <row r="3105" spans="1:5" x14ac:dyDescent="0.2">
      <c r="A3105" s="271">
        <v>102856</v>
      </c>
      <c r="B3105" s="271" t="s">
        <v>290</v>
      </c>
      <c r="C3105" s="272" t="s">
        <v>11334</v>
      </c>
      <c r="D3105" s="271" t="s">
        <v>11166</v>
      </c>
      <c r="E3105" s="273">
        <v>0</v>
      </c>
    </row>
    <row r="3106" spans="1:5" x14ac:dyDescent="0.2">
      <c r="A3106" s="271">
        <v>93403</v>
      </c>
      <c r="B3106" s="271" t="s">
        <v>290</v>
      </c>
      <c r="C3106" s="272" t="s">
        <v>11335</v>
      </c>
      <c r="D3106" s="271" t="s">
        <v>11164</v>
      </c>
      <c r="E3106" s="273">
        <v>73.81</v>
      </c>
    </row>
    <row r="3107" spans="1:5" x14ac:dyDescent="0.2">
      <c r="A3107" s="271">
        <v>93402</v>
      </c>
      <c r="B3107" s="271" t="s">
        <v>290</v>
      </c>
      <c r="C3107" s="272" t="s">
        <v>11336</v>
      </c>
      <c r="D3107" s="271" t="s">
        <v>11166</v>
      </c>
      <c r="E3107" s="273">
        <v>274.48</v>
      </c>
    </row>
    <row r="3108" spans="1:5" x14ac:dyDescent="0.2">
      <c r="A3108" s="271">
        <v>5930</v>
      </c>
      <c r="B3108" s="271" t="s">
        <v>290</v>
      </c>
      <c r="C3108" s="272" t="s">
        <v>11337</v>
      </c>
      <c r="D3108" s="271" t="s">
        <v>11164</v>
      </c>
      <c r="E3108" s="273">
        <v>76.94</v>
      </c>
    </row>
    <row r="3109" spans="1:5" x14ac:dyDescent="0.2">
      <c r="A3109" s="271">
        <v>5928</v>
      </c>
      <c r="B3109" s="271" t="s">
        <v>290</v>
      </c>
      <c r="C3109" s="272" t="s">
        <v>11338</v>
      </c>
      <c r="D3109" s="271" t="s">
        <v>11166</v>
      </c>
      <c r="E3109" s="273">
        <v>280.47000000000003</v>
      </c>
    </row>
    <row r="3110" spans="1:5" x14ac:dyDescent="0.2">
      <c r="A3110" s="271">
        <v>105845</v>
      </c>
      <c r="B3110" s="271" t="s">
        <v>290</v>
      </c>
      <c r="C3110" s="272" t="s">
        <v>11339</v>
      </c>
      <c r="D3110" s="271" t="s">
        <v>11164</v>
      </c>
      <c r="E3110" s="273">
        <v>0</v>
      </c>
    </row>
    <row r="3111" spans="1:5" x14ac:dyDescent="0.2">
      <c r="A3111" s="271">
        <v>105844</v>
      </c>
      <c r="B3111" s="271" t="s">
        <v>290</v>
      </c>
      <c r="C3111" s="272" t="s">
        <v>11340</v>
      </c>
      <c r="D3111" s="271" t="s">
        <v>11166</v>
      </c>
      <c r="E3111" s="273">
        <v>0</v>
      </c>
    </row>
    <row r="3112" spans="1:5" x14ac:dyDescent="0.2">
      <c r="A3112" s="271">
        <v>91635</v>
      </c>
      <c r="B3112" s="271" t="s">
        <v>290</v>
      </c>
      <c r="C3112" s="272" t="s">
        <v>11341</v>
      </c>
      <c r="D3112" s="271" t="s">
        <v>11164</v>
      </c>
      <c r="E3112" s="273">
        <v>68.47</v>
      </c>
    </row>
    <row r="3113" spans="1:5" x14ac:dyDescent="0.2">
      <c r="A3113" s="271">
        <v>91634</v>
      </c>
      <c r="B3113" s="271" t="s">
        <v>290</v>
      </c>
      <c r="C3113" s="272" t="s">
        <v>11342</v>
      </c>
      <c r="D3113" s="271" t="s">
        <v>11166</v>
      </c>
      <c r="E3113" s="273">
        <v>238.63</v>
      </c>
    </row>
    <row r="3114" spans="1:5" x14ac:dyDescent="0.2">
      <c r="A3114" s="271">
        <v>105985</v>
      </c>
      <c r="B3114" s="271" t="s">
        <v>290</v>
      </c>
      <c r="C3114" s="272" t="s">
        <v>11343</v>
      </c>
      <c r="D3114" s="271" t="s">
        <v>11164</v>
      </c>
      <c r="E3114" s="273">
        <v>100.41</v>
      </c>
    </row>
    <row r="3115" spans="1:5" x14ac:dyDescent="0.2">
      <c r="A3115" s="271">
        <v>105984</v>
      </c>
      <c r="B3115" s="271" t="s">
        <v>290</v>
      </c>
      <c r="C3115" s="272" t="s">
        <v>11344</v>
      </c>
      <c r="D3115" s="271" t="s">
        <v>11166</v>
      </c>
      <c r="E3115" s="273">
        <v>326.70999999999998</v>
      </c>
    </row>
    <row r="3116" spans="1:5" x14ac:dyDescent="0.2">
      <c r="A3116" s="271">
        <v>98765</v>
      </c>
      <c r="B3116" s="271" t="s">
        <v>290</v>
      </c>
      <c r="C3116" s="272" t="s">
        <v>11345</v>
      </c>
      <c r="D3116" s="271" t="s">
        <v>11164</v>
      </c>
      <c r="E3116" s="273">
        <v>7.0000000000000007E-2</v>
      </c>
    </row>
    <row r="3117" spans="1:5" x14ac:dyDescent="0.2">
      <c r="A3117" s="271">
        <v>98764</v>
      </c>
      <c r="B3117" s="271" t="s">
        <v>290</v>
      </c>
      <c r="C3117" s="272" t="s">
        <v>11346</v>
      </c>
      <c r="D3117" s="271" t="s">
        <v>11166</v>
      </c>
      <c r="E3117" s="273">
        <v>4.08</v>
      </c>
    </row>
    <row r="3118" spans="1:5" x14ac:dyDescent="0.2">
      <c r="A3118" s="271">
        <v>99834</v>
      </c>
      <c r="B3118" s="271" t="s">
        <v>290</v>
      </c>
      <c r="C3118" s="272" t="s">
        <v>11347</v>
      </c>
      <c r="D3118" s="271" t="s">
        <v>11164</v>
      </c>
      <c r="E3118" s="273">
        <v>0.2</v>
      </c>
    </row>
    <row r="3119" spans="1:5" x14ac:dyDescent="0.2">
      <c r="A3119" s="271">
        <v>99833</v>
      </c>
      <c r="B3119" s="271" t="s">
        <v>290</v>
      </c>
      <c r="C3119" s="272" t="s">
        <v>11348</v>
      </c>
      <c r="D3119" s="271" t="s">
        <v>11166</v>
      </c>
      <c r="E3119" s="273">
        <v>4.12</v>
      </c>
    </row>
    <row r="3120" spans="1:5" x14ac:dyDescent="0.2">
      <c r="A3120" s="271">
        <v>104521</v>
      </c>
      <c r="B3120" s="271" t="s">
        <v>290</v>
      </c>
      <c r="C3120" s="272" t="s">
        <v>11349</v>
      </c>
      <c r="D3120" s="271" t="s">
        <v>11164</v>
      </c>
      <c r="E3120" s="273">
        <v>0</v>
      </c>
    </row>
    <row r="3121" spans="1:5" x14ac:dyDescent="0.2">
      <c r="A3121" s="271">
        <v>104520</v>
      </c>
      <c r="B3121" s="271" t="s">
        <v>290</v>
      </c>
      <c r="C3121" s="272" t="s">
        <v>11350</v>
      </c>
      <c r="D3121" s="271" t="s">
        <v>11166</v>
      </c>
      <c r="E3121" s="273">
        <v>0</v>
      </c>
    </row>
    <row r="3122" spans="1:5" x14ac:dyDescent="0.2">
      <c r="A3122" s="271">
        <v>90687</v>
      </c>
      <c r="B3122" s="271" t="s">
        <v>290</v>
      </c>
      <c r="C3122" s="272" t="s">
        <v>11351</v>
      </c>
      <c r="D3122" s="271" t="s">
        <v>11164</v>
      </c>
      <c r="E3122" s="273">
        <v>85.02</v>
      </c>
    </row>
    <row r="3123" spans="1:5" x14ac:dyDescent="0.2">
      <c r="A3123" s="271">
        <v>90686</v>
      </c>
      <c r="B3123" s="271" t="s">
        <v>290</v>
      </c>
      <c r="C3123" s="272" t="s">
        <v>11352</v>
      </c>
      <c r="D3123" s="271" t="s">
        <v>11166</v>
      </c>
      <c r="E3123" s="273">
        <v>185</v>
      </c>
    </row>
    <row r="3124" spans="1:5" x14ac:dyDescent="0.2">
      <c r="A3124" s="271">
        <v>5952</v>
      </c>
      <c r="B3124" s="271" t="s">
        <v>290</v>
      </c>
      <c r="C3124" s="272" t="s">
        <v>11353</v>
      </c>
      <c r="D3124" s="271" t="s">
        <v>11164</v>
      </c>
      <c r="E3124" s="273">
        <v>31.15</v>
      </c>
    </row>
    <row r="3125" spans="1:5" x14ac:dyDescent="0.2">
      <c r="A3125" s="271">
        <v>5795</v>
      </c>
      <c r="B3125" s="271" t="s">
        <v>290</v>
      </c>
      <c r="C3125" s="272" t="s">
        <v>11354</v>
      </c>
      <c r="D3125" s="271" t="s">
        <v>11166</v>
      </c>
      <c r="E3125" s="273">
        <v>33.1</v>
      </c>
    </row>
    <row r="3126" spans="1:5" x14ac:dyDescent="0.2">
      <c r="A3126" s="271">
        <v>104657</v>
      </c>
      <c r="B3126" s="271" t="s">
        <v>290</v>
      </c>
      <c r="C3126" s="272" t="s">
        <v>11355</v>
      </c>
      <c r="D3126" s="271" t="s">
        <v>11164</v>
      </c>
      <c r="E3126" s="273">
        <v>0</v>
      </c>
    </row>
    <row r="3127" spans="1:5" x14ac:dyDescent="0.2">
      <c r="A3127" s="271">
        <v>104656</v>
      </c>
      <c r="B3127" s="271" t="s">
        <v>290</v>
      </c>
      <c r="C3127" s="272" t="s">
        <v>11356</v>
      </c>
      <c r="D3127" s="271" t="s">
        <v>11166</v>
      </c>
      <c r="E3127" s="273">
        <v>0</v>
      </c>
    </row>
    <row r="3128" spans="1:5" x14ac:dyDescent="0.2">
      <c r="A3128" s="271">
        <v>102274</v>
      </c>
      <c r="B3128" s="271" t="s">
        <v>290</v>
      </c>
      <c r="C3128" s="272" t="s">
        <v>11357</v>
      </c>
      <c r="D3128" s="271" t="s">
        <v>11164</v>
      </c>
      <c r="E3128" s="273">
        <v>30.06</v>
      </c>
    </row>
    <row r="3129" spans="1:5" x14ac:dyDescent="0.2">
      <c r="A3129" s="271">
        <v>102275</v>
      </c>
      <c r="B3129" s="271" t="s">
        <v>290</v>
      </c>
      <c r="C3129" s="272" t="s">
        <v>11358</v>
      </c>
      <c r="D3129" s="271" t="s">
        <v>11166</v>
      </c>
      <c r="E3129" s="273">
        <v>32.369999999999997</v>
      </c>
    </row>
    <row r="3130" spans="1:5" x14ac:dyDescent="0.2">
      <c r="A3130" s="271">
        <v>95259</v>
      </c>
      <c r="B3130" s="271" t="s">
        <v>290</v>
      </c>
      <c r="C3130" s="272" t="s">
        <v>11359</v>
      </c>
      <c r="D3130" s="271" t="s">
        <v>11164</v>
      </c>
      <c r="E3130" s="273">
        <v>30.93</v>
      </c>
    </row>
    <row r="3131" spans="1:5" x14ac:dyDescent="0.2">
      <c r="A3131" s="271">
        <v>95258</v>
      </c>
      <c r="B3131" s="271" t="s">
        <v>290</v>
      </c>
      <c r="C3131" s="272" t="s">
        <v>11360</v>
      </c>
      <c r="D3131" s="271" t="s">
        <v>11166</v>
      </c>
      <c r="E3131" s="273">
        <v>32.659999999999997</v>
      </c>
    </row>
    <row r="3132" spans="1:5" x14ac:dyDescent="0.2">
      <c r="A3132" s="271">
        <v>105917</v>
      </c>
      <c r="B3132" s="271" t="s">
        <v>290</v>
      </c>
      <c r="C3132" s="272" t="s">
        <v>11361</v>
      </c>
      <c r="D3132" s="271" t="s">
        <v>11164</v>
      </c>
      <c r="E3132" s="273">
        <v>0</v>
      </c>
    </row>
    <row r="3133" spans="1:5" x14ac:dyDescent="0.2">
      <c r="A3133" s="271">
        <v>105916</v>
      </c>
      <c r="B3133" s="271" t="s">
        <v>290</v>
      </c>
      <c r="C3133" s="272" t="s">
        <v>11362</v>
      </c>
      <c r="D3133" s="271" t="s">
        <v>11166</v>
      </c>
      <c r="E3133" s="273">
        <v>0</v>
      </c>
    </row>
    <row r="3134" spans="1:5" x14ac:dyDescent="0.2">
      <c r="A3134" s="271">
        <v>92967</v>
      </c>
      <c r="B3134" s="271" t="s">
        <v>290</v>
      </c>
      <c r="C3134" s="272" t="s">
        <v>11363</v>
      </c>
      <c r="D3134" s="271" t="s">
        <v>11164</v>
      </c>
      <c r="E3134" s="273">
        <v>31.2</v>
      </c>
    </row>
    <row r="3135" spans="1:5" x14ac:dyDescent="0.2">
      <c r="A3135" s="271">
        <v>92966</v>
      </c>
      <c r="B3135" s="271" t="s">
        <v>290</v>
      </c>
      <c r="C3135" s="272" t="s">
        <v>11364</v>
      </c>
      <c r="D3135" s="271" t="s">
        <v>11166</v>
      </c>
      <c r="E3135" s="273">
        <v>33.21</v>
      </c>
    </row>
    <row r="3136" spans="1:5" x14ac:dyDescent="0.2">
      <c r="A3136" s="271">
        <v>103794</v>
      </c>
      <c r="B3136" s="271" t="s">
        <v>290</v>
      </c>
      <c r="C3136" s="272" t="s">
        <v>11365</v>
      </c>
      <c r="D3136" s="271" t="s">
        <v>11164</v>
      </c>
      <c r="E3136" s="273">
        <v>0</v>
      </c>
    </row>
    <row r="3137" spans="1:5" x14ac:dyDescent="0.2">
      <c r="A3137" s="271">
        <v>103793</v>
      </c>
      <c r="B3137" s="271" t="s">
        <v>290</v>
      </c>
      <c r="C3137" s="272" t="s">
        <v>11366</v>
      </c>
      <c r="D3137" s="271" t="s">
        <v>11166</v>
      </c>
      <c r="E3137" s="273">
        <v>0</v>
      </c>
    </row>
    <row r="3138" spans="1:5" x14ac:dyDescent="0.2">
      <c r="A3138" s="271">
        <v>96156</v>
      </c>
      <c r="B3138" s="271" t="s">
        <v>290</v>
      </c>
      <c r="C3138" s="272" t="s">
        <v>11367</v>
      </c>
      <c r="D3138" s="271" t="s">
        <v>11164</v>
      </c>
      <c r="E3138" s="273">
        <v>70.69</v>
      </c>
    </row>
    <row r="3139" spans="1:5" x14ac:dyDescent="0.2">
      <c r="A3139" s="271">
        <v>96158</v>
      </c>
      <c r="B3139" s="271" t="s">
        <v>290</v>
      </c>
      <c r="C3139" s="272" t="s">
        <v>11368</v>
      </c>
      <c r="D3139" s="271" t="s">
        <v>11166</v>
      </c>
      <c r="E3139" s="273">
        <v>146.08000000000001</v>
      </c>
    </row>
    <row r="3140" spans="1:5" x14ac:dyDescent="0.2">
      <c r="A3140" s="271">
        <v>90693</v>
      </c>
      <c r="B3140" s="271" t="s">
        <v>290</v>
      </c>
      <c r="C3140" s="272" t="s">
        <v>11369</v>
      </c>
      <c r="D3140" s="271" t="s">
        <v>11164</v>
      </c>
      <c r="E3140" s="273">
        <v>65.84</v>
      </c>
    </row>
    <row r="3141" spans="1:5" x14ac:dyDescent="0.2">
      <c r="A3141" s="271">
        <v>90692</v>
      </c>
      <c r="B3141" s="271" t="s">
        <v>290</v>
      </c>
      <c r="C3141" s="272" t="s">
        <v>11370</v>
      </c>
      <c r="D3141" s="271" t="s">
        <v>11166</v>
      </c>
      <c r="E3141" s="273">
        <v>136.43</v>
      </c>
    </row>
    <row r="3142" spans="1:5" x14ac:dyDescent="0.2">
      <c r="A3142" s="271">
        <v>96246</v>
      </c>
      <c r="B3142" s="271" t="s">
        <v>290</v>
      </c>
      <c r="C3142" s="272" t="s">
        <v>11371</v>
      </c>
      <c r="D3142" s="271" t="s">
        <v>11164</v>
      </c>
      <c r="E3142" s="273">
        <v>72.17</v>
      </c>
    </row>
    <row r="3143" spans="1:5" x14ac:dyDescent="0.2">
      <c r="A3143" s="271">
        <v>96245</v>
      </c>
      <c r="B3143" s="271" t="s">
        <v>290</v>
      </c>
      <c r="C3143" s="272" t="s">
        <v>11372</v>
      </c>
      <c r="D3143" s="271" t="s">
        <v>11166</v>
      </c>
      <c r="E3143" s="273">
        <v>122.39</v>
      </c>
    </row>
    <row r="3144" spans="1:5" x14ac:dyDescent="0.2">
      <c r="A3144" s="271">
        <v>88404</v>
      </c>
      <c r="B3144" s="271" t="s">
        <v>290</v>
      </c>
      <c r="C3144" s="272" t="s">
        <v>11373</v>
      </c>
      <c r="D3144" s="271" t="s">
        <v>11164</v>
      </c>
      <c r="E3144" s="273">
        <v>0.91</v>
      </c>
    </row>
    <row r="3145" spans="1:5" x14ac:dyDescent="0.2">
      <c r="A3145" s="271">
        <v>88399</v>
      </c>
      <c r="B3145" s="271" t="s">
        <v>290</v>
      </c>
      <c r="C3145" s="272" t="s">
        <v>11374</v>
      </c>
      <c r="D3145" s="271" t="s">
        <v>11166</v>
      </c>
      <c r="E3145" s="273">
        <v>3.33</v>
      </c>
    </row>
    <row r="3146" spans="1:5" x14ac:dyDescent="0.2">
      <c r="A3146" s="271">
        <v>88392</v>
      </c>
      <c r="B3146" s="271" t="s">
        <v>290</v>
      </c>
      <c r="C3146" s="272" t="s">
        <v>11375</v>
      </c>
      <c r="D3146" s="271" t="s">
        <v>11164</v>
      </c>
      <c r="E3146" s="273">
        <v>0.96</v>
      </c>
    </row>
    <row r="3147" spans="1:5" x14ac:dyDescent="0.2">
      <c r="A3147" s="271">
        <v>88386</v>
      </c>
      <c r="B3147" s="271" t="s">
        <v>290</v>
      </c>
      <c r="C3147" s="272" t="s">
        <v>11376</v>
      </c>
      <c r="D3147" s="271" t="s">
        <v>11166</v>
      </c>
      <c r="E3147" s="273">
        <v>4.5</v>
      </c>
    </row>
    <row r="3148" spans="1:5" x14ac:dyDescent="0.2">
      <c r="A3148" s="271">
        <v>88398</v>
      </c>
      <c r="B3148" s="271" t="s">
        <v>290</v>
      </c>
      <c r="C3148" s="272" t="s">
        <v>11377</v>
      </c>
      <c r="D3148" s="271" t="s">
        <v>11164</v>
      </c>
      <c r="E3148" s="273">
        <v>1.1399999999999999</v>
      </c>
    </row>
    <row r="3149" spans="1:5" x14ac:dyDescent="0.2">
      <c r="A3149" s="271">
        <v>88393</v>
      </c>
      <c r="B3149" s="271" t="s">
        <v>290</v>
      </c>
      <c r="C3149" s="272" t="s">
        <v>11378</v>
      </c>
      <c r="D3149" s="271" t="s">
        <v>11166</v>
      </c>
      <c r="E3149" s="273">
        <v>6.19</v>
      </c>
    </row>
    <row r="3150" spans="1:5" x14ac:dyDescent="0.2">
      <c r="A3150" s="271">
        <v>90638</v>
      </c>
      <c r="B3150" s="271" t="s">
        <v>290</v>
      </c>
      <c r="C3150" s="272" t="s">
        <v>11379</v>
      </c>
      <c r="D3150" s="271" t="s">
        <v>11164</v>
      </c>
      <c r="E3150" s="273">
        <v>4.5599999999999996</v>
      </c>
    </row>
    <row r="3151" spans="1:5" x14ac:dyDescent="0.2">
      <c r="A3151" s="271">
        <v>90637</v>
      </c>
      <c r="B3151" s="271" t="s">
        <v>290</v>
      </c>
      <c r="C3151" s="272" t="s">
        <v>11380</v>
      </c>
      <c r="D3151" s="271" t="s">
        <v>11166</v>
      </c>
      <c r="E3151" s="273">
        <v>14</v>
      </c>
    </row>
    <row r="3152" spans="1:5" x14ac:dyDescent="0.2">
      <c r="A3152" s="271">
        <v>103243</v>
      </c>
      <c r="B3152" s="271" t="s">
        <v>290</v>
      </c>
      <c r="C3152" s="272" t="s">
        <v>11381</v>
      </c>
      <c r="D3152" s="271" t="s">
        <v>11164</v>
      </c>
      <c r="E3152" s="273">
        <v>0</v>
      </c>
    </row>
    <row r="3153" spans="1:5" x14ac:dyDescent="0.2">
      <c r="A3153" s="271">
        <v>103242</v>
      </c>
      <c r="B3153" s="271" t="s">
        <v>290</v>
      </c>
      <c r="C3153" s="272" t="s">
        <v>11382</v>
      </c>
      <c r="D3153" s="271" t="s">
        <v>11166</v>
      </c>
      <c r="E3153" s="273">
        <v>0</v>
      </c>
    </row>
    <row r="3154" spans="1:5" x14ac:dyDescent="0.2">
      <c r="A3154" s="271">
        <v>5806</v>
      </c>
      <c r="B3154" s="271" t="s">
        <v>290</v>
      </c>
      <c r="C3154" s="272" t="s">
        <v>11383</v>
      </c>
      <c r="D3154" s="271" t="s">
        <v>11164</v>
      </c>
      <c r="E3154" s="273">
        <v>0.3</v>
      </c>
    </row>
    <row r="3155" spans="1:5" x14ac:dyDescent="0.2">
      <c r="A3155" s="271">
        <v>73536</v>
      </c>
      <c r="B3155" s="271" t="s">
        <v>290</v>
      </c>
      <c r="C3155" s="272" t="s">
        <v>11384</v>
      </c>
      <c r="D3155" s="271" t="s">
        <v>11166</v>
      </c>
      <c r="E3155" s="273">
        <v>21.25</v>
      </c>
    </row>
    <row r="3156" spans="1:5" x14ac:dyDescent="0.2">
      <c r="A3156" s="271">
        <v>7043</v>
      </c>
      <c r="B3156" s="271" t="s">
        <v>290</v>
      </c>
      <c r="C3156" s="272" t="s">
        <v>11385</v>
      </c>
      <c r="D3156" s="271" t="s">
        <v>11164</v>
      </c>
      <c r="E3156" s="273">
        <v>0.38</v>
      </c>
    </row>
    <row r="3157" spans="1:5" x14ac:dyDescent="0.2">
      <c r="A3157" s="271">
        <v>7042</v>
      </c>
      <c r="B3157" s="271" t="s">
        <v>290</v>
      </c>
      <c r="C3157" s="272" t="s">
        <v>11386</v>
      </c>
      <c r="D3157" s="271" t="s">
        <v>11166</v>
      </c>
      <c r="E3157" s="273">
        <v>25.12</v>
      </c>
    </row>
    <row r="3158" spans="1:5" x14ac:dyDescent="0.2">
      <c r="A3158" s="271">
        <v>5934</v>
      </c>
      <c r="B3158" s="271" t="s">
        <v>290</v>
      </c>
      <c r="C3158" s="272" t="s">
        <v>11387</v>
      </c>
      <c r="D3158" s="271" t="s">
        <v>11164</v>
      </c>
      <c r="E3158" s="273">
        <v>119.26</v>
      </c>
    </row>
    <row r="3159" spans="1:5" x14ac:dyDescent="0.2">
      <c r="A3159" s="271">
        <v>5932</v>
      </c>
      <c r="B3159" s="271" t="s">
        <v>290</v>
      </c>
      <c r="C3159" s="272" t="s">
        <v>11388</v>
      </c>
      <c r="D3159" s="271" t="s">
        <v>11166</v>
      </c>
      <c r="E3159" s="273">
        <v>290.26</v>
      </c>
    </row>
    <row r="3160" spans="1:5" x14ac:dyDescent="0.2">
      <c r="A3160" s="271">
        <v>96159</v>
      </c>
      <c r="B3160" s="271" t="s">
        <v>290</v>
      </c>
      <c r="C3160" s="272" t="s">
        <v>11389</v>
      </c>
      <c r="D3160" s="271" t="s">
        <v>11164</v>
      </c>
      <c r="E3160" s="273">
        <v>104</v>
      </c>
    </row>
    <row r="3161" spans="1:5" x14ac:dyDescent="0.2">
      <c r="A3161" s="271">
        <v>95133</v>
      </c>
      <c r="B3161" s="271" t="s">
        <v>290</v>
      </c>
      <c r="C3161" s="272" t="s">
        <v>11390</v>
      </c>
      <c r="D3161" s="271" t="s">
        <v>11166</v>
      </c>
      <c r="E3161" s="273">
        <v>194.67</v>
      </c>
    </row>
    <row r="3162" spans="1:5" x14ac:dyDescent="0.2">
      <c r="A3162" s="271">
        <v>102986</v>
      </c>
      <c r="B3162" s="271" t="s">
        <v>290</v>
      </c>
      <c r="C3162" s="272" t="s">
        <v>11391</v>
      </c>
      <c r="D3162" s="271" t="s">
        <v>11164</v>
      </c>
      <c r="E3162" s="273">
        <v>0</v>
      </c>
    </row>
    <row r="3163" spans="1:5" x14ac:dyDescent="0.2">
      <c r="A3163" s="271">
        <v>102987</v>
      </c>
      <c r="B3163" s="271" t="s">
        <v>290</v>
      </c>
      <c r="C3163" s="272" t="s">
        <v>11392</v>
      </c>
      <c r="D3163" s="271" t="s">
        <v>11166</v>
      </c>
      <c r="E3163" s="273">
        <v>0</v>
      </c>
    </row>
    <row r="3164" spans="1:5" x14ac:dyDescent="0.2">
      <c r="A3164" s="271">
        <v>92961</v>
      </c>
      <c r="B3164" s="271" t="s">
        <v>290</v>
      </c>
      <c r="C3164" s="272" t="s">
        <v>11393</v>
      </c>
      <c r="D3164" s="271" t="s">
        <v>11164</v>
      </c>
      <c r="E3164" s="273">
        <v>5.38</v>
      </c>
    </row>
    <row r="3165" spans="1:5" x14ac:dyDescent="0.2">
      <c r="A3165" s="271">
        <v>92960</v>
      </c>
      <c r="B3165" s="271" t="s">
        <v>290</v>
      </c>
      <c r="C3165" s="272" t="s">
        <v>11394</v>
      </c>
      <c r="D3165" s="271" t="s">
        <v>11166</v>
      </c>
      <c r="E3165" s="273">
        <v>19.39</v>
      </c>
    </row>
    <row r="3166" spans="1:5" x14ac:dyDescent="0.2">
      <c r="A3166" s="271">
        <v>102863</v>
      </c>
      <c r="B3166" s="271" t="s">
        <v>290</v>
      </c>
      <c r="C3166" s="272" t="s">
        <v>11395</v>
      </c>
      <c r="D3166" s="271" t="s">
        <v>11164</v>
      </c>
      <c r="E3166" s="273">
        <v>0</v>
      </c>
    </row>
    <row r="3167" spans="1:5" x14ac:dyDescent="0.2">
      <c r="A3167" s="271">
        <v>102862</v>
      </c>
      <c r="B3167" s="271" t="s">
        <v>290</v>
      </c>
      <c r="C3167" s="272" t="s">
        <v>11396</v>
      </c>
      <c r="D3167" s="271" t="s">
        <v>11166</v>
      </c>
      <c r="E3167" s="273">
        <v>0</v>
      </c>
    </row>
    <row r="3168" spans="1:5" x14ac:dyDescent="0.2">
      <c r="A3168" s="271">
        <v>93409</v>
      </c>
      <c r="B3168" s="271" t="s">
        <v>290</v>
      </c>
      <c r="C3168" s="272" t="s">
        <v>11397</v>
      </c>
      <c r="D3168" s="271" t="s">
        <v>11164</v>
      </c>
      <c r="E3168" s="273">
        <v>35.82</v>
      </c>
    </row>
    <row r="3169" spans="1:5" x14ac:dyDescent="0.2">
      <c r="A3169" s="271">
        <v>93408</v>
      </c>
      <c r="B3169" s="271" t="s">
        <v>290</v>
      </c>
      <c r="C3169" s="272" t="s">
        <v>11398</v>
      </c>
      <c r="D3169" s="271" t="s">
        <v>11166</v>
      </c>
      <c r="E3169" s="273">
        <v>91.5</v>
      </c>
    </row>
    <row r="3170" spans="1:5" x14ac:dyDescent="0.2">
      <c r="A3170" s="271">
        <v>102941</v>
      </c>
      <c r="B3170" s="271" t="s">
        <v>290</v>
      </c>
      <c r="C3170" s="272" t="s">
        <v>11399</v>
      </c>
      <c r="D3170" s="271" t="s">
        <v>11164</v>
      </c>
      <c r="E3170" s="273">
        <v>0</v>
      </c>
    </row>
    <row r="3171" spans="1:5" x14ac:dyDescent="0.2">
      <c r="A3171" s="271">
        <v>102940</v>
      </c>
      <c r="B3171" s="271" t="s">
        <v>290</v>
      </c>
      <c r="C3171" s="272" t="s">
        <v>11400</v>
      </c>
      <c r="D3171" s="271" t="s">
        <v>11166</v>
      </c>
      <c r="E3171" s="273">
        <v>0</v>
      </c>
    </row>
    <row r="3172" spans="1:5" x14ac:dyDescent="0.2">
      <c r="A3172" s="271">
        <v>103164</v>
      </c>
      <c r="B3172" s="271" t="s">
        <v>290</v>
      </c>
      <c r="C3172" s="272" t="s">
        <v>11401</v>
      </c>
      <c r="D3172" s="271" t="s">
        <v>11164</v>
      </c>
      <c r="E3172" s="273">
        <v>0</v>
      </c>
    </row>
    <row r="3173" spans="1:5" x14ac:dyDescent="0.2">
      <c r="A3173" s="271">
        <v>103163</v>
      </c>
      <c r="B3173" s="271" t="s">
        <v>290</v>
      </c>
      <c r="C3173" s="272" t="s">
        <v>11402</v>
      </c>
      <c r="D3173" s="271" t="s">
        <v>11166</v>
      </c>
      <c r="E3173" s="273">
        <v>0</v>
      </c>
    </row>
    <row r="3174" spans="1:5" x14ac:dyDescent="0.2">
      <c r="A3174" s="271">
        <v>103158</v>
      </c>
      <c r="B3174" s="271" t="s">
        <v>290</v>
      </c>
      <c r="C3174" s="272" t="s">
        <v>11403</v>
      </c>
      <c r="D3174" s="271" t="s">
        <v>11164</v>
      </c>
      <c r="E3174" s="273">
        <v>0</v>
      </c>
    </row>
    <row r="3175" spans="1:5" x14ac:dyDescent="0.2">
      <c r="A3175" s="271">
        <v>103157</v>
      </c>
      <c r="B3175" s="271" t="s">
        <v>290</v>
      </c>
      <c r="C3175" s="272" t="s">
        <v>11404</v>
      </c>
      <c r="D3175" s="271" t="s">
        <v>11166</v>
      </c>
      <c r="E3175" s="273">
        <v>0</v>
      </c>
    </row>
    <row r="3176" spans="1:5" x14ac:dyDescent="0.2">
      <c r="A3176" s="271">
        <v>103176</v>
      </c>
      <c r="B3176" s="271" t="s">
        <v>290</v>
      </c>
      <c r="C3176" s="272" t="s">
        <v>11405</v>
      </c>
      <c r="D3176" s="271" t="s">
        <v>11164</v>
      </c>
      <c r="E3176" s="273">
        <v>0</v>
      </c>
    </row>
    <row r="3177" spans="1:5" x14ac:dyDescent="0.2">
      <c r="A3177" s="271">
        <v>103175</v>
      </c>
      <c r="B3177" s="271" t="s">
        <v>290</v>
      </c>
      <c r="C3177" s="272" t="s">
        <v>11406</v>
      </c>
      <c r="D3177" s="271" t="s">
        <v>11166</v>
      </c>
      <c r="E3177" s="273">
        <v>0</v>
      </c>
    </row>
    <row r="3178" spans="1:5" x14ac:dyDescent="0.2">
      <c r="A3178" s="271">
        <v>103182</v>
      </c>
      <c r="B3178" s="271" t="s">
        <v>290</v>
      </c>
      <c r="C3178" s="272" t="s">
        <v>11407</v>
      </c>
      <c r="D3178" s="271" t="s">
        <v>11164</v>
      </c>
      <c r="E3178" s="273">
        <v>0</v>
      </c>
    </row>
    <row r="3179" spans="1:5" x14ac:dyDescent="0.2">
      <c r="A3179" s="271">
        <v>103181</v>
      </c>
      <c r="B3179" s="271" t="s">
        <v>290</v>
      </c>
      <c r="C3179" s="272" t="s">
        <v>11408</v>
      </c>
      <c r="D3179" s="271" t="s">
        <v>11166</v>
      </c>
      <c r="E3179" s="273">
        <v>0</v>
      </c>
    </row>
    <row r="3180" spans="1:5" x14ac:dyDescent="0.2">
      <c r="A3180" s="271">
        <v>103170</v>
      </c>
      <c r="B3180" s="271" t="s">
        <v>290</v>
      </c>
      <c r="C3180" s="272" t="s">
        <v>11409</v>
      </c>
      <c r="D3180" s="271" t="s">
        <v>11164</v>
      </c>
      <c r="E3180" s="273">
        <v>0</v>
      </c>
    </row>
    <row r="3181" spans="1:5" x14ac:dyDescent="0.2">
      <c r="A3181" s="271">
        <v>103169</v>
      </c>
      <c r="B3181" s="271" t="s">
        <v>290</v>
      </c>
      <c r="C3181" s="272" t="s">
        <v>11410</v>
      </c>
      <c r="D3181" s="271" t="s">
        <v>11166</v>
      </c>
      <c r="E3181" s="273">
        <v>0</v>
      </c>
    </row>
    <row r="3182" spans="1:5" x14ac:dyDescent="0.2">
      <c r="A3182" s="271">
        <v>102869</v>
      </c>
      <c r="B3182" s="271" t="s">
        <v>290</v>
      </c>
      <c r="C3182" s="272" t="s">
        <v>11411</v>
      </c>
      <c r="D3182" s="271" t="s">
        <v>11164</v>
      </c>
      <c r="E3182" s="273">
        <v>0</v>
      </c>
    </row>
    <row r="3183" spans="1:5" x14ac:dyDescent="0.2">
      <c r="A3183" s="271">
        <v>102868</v>
      </c>
      <c r="B3183" s="271" t="s">
        <v>290</v>
      </c>
      <c r="C3183" s="272" t="s">
        <v>11412</v>
      </c>
      <c r="D3183" s="271" t="s">
        <v>11166</v>
      </c>
      <c r="E3183" s="273">
        <v>0</v>
      </c>
    </row>
    <row r="3184" spans="1:5" x14ac:dyDescent="0.2">
      <c r="A3184" s="271">
        <v>92113</v>
      </c>
      <c r="B3184" s="271" t="s">
        <v>290</v>
      </c>
      <c r="C3184" s="272" t="s">
        <v>11413</v>
      </c>
      <c r="D3184" s="271" t="s">
        <v>11164</v>
      </c>
      <c r="E3184" s="273">
        <v>1.06</v>
      </c>
    </row>
    <row r="3185" spans="1:5" x14ac:dyDescent="0.2">
      <c r="A3185" s="271">
        <v>92112</v>
      </c>
      <c r="B3185" s="271" t="s">
        <v>290</v>
      </c>
      <c r="C3185" s="272" t="s">
        <v>11414</v>
      </c>
      <c r="D3185" s="271" t="s">
        <v>11166</v>
      </c>
      <c r="E3185" s="273">
        <v>3.21</v>
      </c>
    </row>
    <row r="3186" spans="1:5" x14ac:dyDescent="0.2">
      <c r="A3186" s="271">
        <v>90675</v>
      </c>
      <c r="B3186" s="271" t="s">
        <v>290</v>
      </c>
      <c r="C3186" s="272" t="s">
        <v>11415</v>
      </c>
      <c r="D3186" s="271" t="s">
        <v>11164</v>
      </c>
      <c r="E3186" s="273">
        <v>366.48</v>
      </c>
    </row>
    <row r="3187" spans="1:5" x14ac:dyDescent="0.2">
      <c r="A3187" s="271">
        <v>90674</v>
      </c>
      <c r="B3187" s="271" t="s">
        <v>290</v>
      </c>
      <c r="C3187" s="272" t="s">
        <v>11416</v>
      </c>
      <c r="D3187" s="271" t="s">
        <v>11166</v>
      </c>
      <c r="E3187" s="273">
        <v>807.39</v>
      </c>
    </row>
    <row r="3188" spans="1:5" x14ac:dyDescent="0.2">
      <c r="A3188" s="271">
        <v>93225</v>
      </c>
      <c r="B3188" s="271" t="s">
        <v>290</v>
      </c>
      <c r="C3188" s="272" t="s">
        <v>11417</v>
      </c>
      <c r="D3188" s="271" t="s">
        <v>11164</v>
      </c>
      <c r="E3188" s="273">
        <v>540.52</v>
      </c>
    </row>
    <row r="3189" spans="1:5" x14ac:dyDescent="0.2">
      <c r="A3189" s="271">
        <v>93224</v>
      </c>
      <c r="B3189" s="271" t="s">
        <v>290</v>
      </c>
      <c r="C3189" s="272" t="s">
        <v>11418</v>
      </c>
      <c r="D3189" s="271" t="s">
        <v>11166</v>
      </c>
      <c r="E3189" s="273">
        <v>1189.56</v>
      </c>
    </row>
    <row r="3190" spans="1:5" x14ac:dyDescent="0.2">
      <c r="A3190" s="271">
        <v>104696</v>
      </c>
      <c r="B3190" s="271" t="s">
        <v>290</v>
      </c>
      <c r="C3190" s="272" t="s">
        <v>11419</v>
      </c>
      <c r="D3190" s="271" t="s">
        <v>11164</v>
      </c>
      <c r="E3190" s="273">
        <v>41.43</v>
      </c>
    </row>
    <row r="3191" spans="1:5" x14ac:dyDescent="0.2">
      <c r="A3191" s="271">
        <v>104695</v>
      </c>
      <c r="B3191" s="271" t="s">
        <v>290</v>
      </c>
      <c r="C3191" s="272" t="s">
        <v>11420</v>
      </c>
      <c r="D3191" s="271" t="s">
        <v>11166</v>
      </c>
      <c r="E3191" s="273">
        <v>44.54</v>
      </c>
    </row>
    <row r="3192" spans="1:5" x14ac:dyDescent="0.2">
      <c r="A3192" s="271">
        <v>90681</v>
      </c>
      <c r="B3192" s="271" t="s">
        <v>290</v>
      </c>
      <c r="C3192" s="272" t="s">
        <v>11421</v>
      </c>
      <c r="D3192" s="271" t="s">
        <v>11164</v>
      </c>
      <c r="E3192" s="273">
        <v>187.3</v>
      </c>
    </row>
    <row r="3193" spans="1:5" x14ac:dyDescent="0.2">
      <c r="A3193" s="271">
        <v>90680</v>
      </c>
      <c r="B3193" s="271" t="s">
        <v>290</v>
      </c>
      <c r="C3193" s="272" t="s">
        <v>11422</v>
      </c>
      <c r="D3193" s="271" t="s">
        <v>11166</v>
      </c>
      <c r="E3193" s="273">
        <v>422.44</v>
      </c>
    </row>
    <row r="3194" spans="1:5" x14ac:dyDescent="0.2">
      <c r="A3194" s="271">
        <v>102875</v>
      </c>
      <c r="B3194" s="271" t="s">
        <v>290</v>
      </c>
      <c r="C3194" s="272" t="s">
        <v>11423</v>
      </c>
      <c r="D3194" s="271" t="s">
        <v>11164</v>
      </c>
      <c r="E3194" s="273">
        <v>516.77</v>
      </c>
    </row>
    <row r="3195" spans="1:5" x14ac:dyDescent="0.2">
      <c r="A3195" s="271">
        <v>102874</v>
      </c>
      <c r="B3195" s="271" t="s">
        <v>290</v>
      </c>
      <c r="C3195" s="272" t="s">
        <v>11424</v>
      </c>
      <c r="D3195" s="271" t="s">
        <v>11166</v>
      </c>
      <c r="E3195" s="273">
        <v>1105.26</v>
      </c>
    </row>
    <row r="3196" spans="1:5" x14ac:dyDescent="0.2">
      <c r="A3196" s="271">
        <v>102965</v>
      </c>
      <c r="B3196" s="271" t="s">
        <v>290</v>
      </c>
      <c r="C3196" s="272" t="s">
        <v>11425</v>
      </c>
      <c r="D3196" s="271" t="s">
        <v>11164</v>
      </c>
      <c r="E3196" s="273">
        <v>271.47000000000003</v>
      </c>
    </row>
    <row r="3197" spans="1:5" x14ac:dyDescent="0.2">
      <c r="A3197" s="271">
        <v>102964</v>
      </c>
      <c r="B3197" s="271" t="s">
        <v>290</v>
      </c>
      <c r="C3197" s="272" t="s">
        <v>11426</v>
      </c>
      <c r="D3197" s="271" t="s">
        <v>11166</v>
      </c>
      <c r="E3197" s="273">
        <v>526.6</v>
      </c>
    </row>
    <row r="3198" spans="1:5" x14ac:dyDescent="0.2">
      <c r="A3198" s="271">
        <v>95703</v>
      </c>
      <c r="B3198" s="271" t="s">
        <v>290</v>
      </c>
      <c r="C3198" s="272" t="s">
        <v>11427</v>
      </c>
      <c r="D3198" s="271" t="s">
        <v>11164</v>
      </c>
      <c r="E3198" s="273">
        <v>45.85</v>
      </c>
    </row>
    <row r="3199" spans="1:5" x14ac:dyDescent="0.2">
      <c r="A3199" s="271">
        <v>95702</v>
      </c>
      <c r="B3199" s="271" t="s">
        <v>290</v>
      </c>
      <c r="C3199" s="272" t="s">
        <v>11428</v>
      </c>
      <c r="D3199" s="271" t="s">
        <v>11166</v>
      </c>
      <c r="E3199" s="273">
        <v>54.31</v>
      </c>
    </row>
    <row r="3200" spans="1:5" x14ac:dyDescent="0.2">
      <c r="A3200" s="271">
        <v>90626</v>
      </c>
      <c r="B3200" s="271" t="s">
        <v>290</v>
      </c>
      <c r="C3200" s="272" t="s">
        <v>11429</v>
      </c>
      <c r="D3200" s="271" t="s">
        <v>11164</v>
      </c>
      <c r="E3200" s="273">
        <v>2.56</v>
      </c>
    </row>
    <row r="3201" spans="1:5" x14ac:dyDescent="0.2">
      <c r="A3201" s="271">
        <v>90625</v>
      </c>
      <c r="B3201" s="271" t="s">
        <v>290</v>
      </c>
      <c r="C3201" s="272" t="s">
        <v>11430</v>
      </c>
      <c r="D3201" s="271" t="s">
        <v>11166</v>
      </c>
      <c r="E3201" s="273">
        <v>7.85</v>
      </c>
    </row>
    <row r="3202" spans="1:5" x14ac:dyDescent="0.2">
      <c r="A3202" s="271">
        <v>102881</v>
      </c>
      <c r="B3202" s="271" t="s">
        <v>290</v>
      </c>
      <c r="C3202" s="272" t="s">
        <v>11431</v>
      </c>
      <c r="D3202" s="271" t="s">
        <v>11164</v>
      </c>
      <c r="E3202" s="273">
        <v>702.48</v>
      </c>
    </row>
    <row r="3203" spans="1:5" x14ac:dyDescent="0.2">
      <c r="A3203" s="271">
        <v>102880</v>
      </c>
      <c r="B3203" s="271" t="s">
        <v>290</v>
      </c>
      <c r="C3203" s="272" t="s">
        <v>11432</v>
      </c>
      <c r="D3203" s="271" t="s">
        <v>11166</v>
      </c>
      <c r="E3203" s="273">
        <v>1533.51</v>
      </c>
    </row>
    <row r="3204" spans="1:5" x14ac:dyDescent="0.2">
      <c r="A3204" s="271">
        <v>103225</v>
      </c>
      <c r="B3204" s="271" t="s">
        <v>290</v>
      </c>
      <c r="C3204" s="272" t="s">
        <v>11433</v>
      </c>
      <c r="D3204" s="271" t="s">
        <v>11164</v>
      </c>
      <c r="E3204" s="273">
        <v>242.72</v>
      </c>
    </row>
    <row r="3205" spans="1:5" x14ac:dyDescent="0.2">
      <c r="A3205" s="271">
        <v>103224</v>
      </c>
      <c r="B3205" s="271" t="s">
        <v>290</v>
      </c>
      <c r="C3205" s="272" t="s">
        <v>11434</v>
      </c>
      <c r="D3205" s="271" t="s">
        <v>11166</v>
      </c>
      <c r="E3205" s="273">
        <v>477.13</v>
      </c>
    </row>
    <row r="3206" spans="1:5" x14ac:dyDescent="0.2">
      <c r="A3206" s="271">
        <v>103237</v>
      </c>
      <c r="B3206" s="271" t="s">
        <v>290</v>
      </c>
      <c r="C3206" s="272" t="s">
        <v>11435</v>
      </c>
      <c r="D3206" s="271" t="s">
        <v>11164</v>
      </c>
      <c r="E3206" s="273">
        <v>675.64</v>
      </c>
    </row>
    <row r="3207" spans="1:5" x14ac:dyDescent="0.2">
      <c r="A3207" s="271">
        <v>103236</v>
      </c>
      <c r="B3207" s="271" t="s">
        <v>290</v>
      </c>
      <c r="C3207" s="272" t="s">
        <v>11436</v>
      </c>
      <c r="D3207" s="271" t="s">
        <v>11166</v>
      </c>
      <c r="E3207" s="273">
        <v>1434.79</v>
      </c>
    </row>
    <row r="3208" spans="1:5" x14ac:dyDescent="0.2">
      <c r="A3208" s="271">
        <v>103231</v>
      </c>
      <c r="B3208" s="271" t="s">
        <v>290</v>
      </c>
      <c r="C3208" s="272" t="s">
        <v>11437</v>
      </c>
      <c r="D3208" s="271" t="s">
        <v>11164</v>
      </c>
      <c r="E3208" s="273">
        <v>504.86</v>
      </c>
    </row>
    <row r="3209" spans="1:5" x14ac:dyDescent="0.2">
      <c r="A3209" s="271">
        <v>103230</v>
      </c>
      <c r="B3209" s="271" t="s">
        <v>290</v>
      </c>
      <c r="C3209" s="272" t="s">
        <v>11438</v>
      </c>
      <c r="D3209" s="271" t="s">
        <v>11166</v>
      </c>
      <c r="E3209" s="273">
        <v>1049.25</v>
      </c>
    </row>
    <row r="3210" spans="1:5" x14ac:dyDescent="0.2">
      <c r="A3210" s="271">
        <v>95621</v>
      </c>
      <c r="B3210" s="271" t="s">
        <v>290</v>
      </c>
      <c r="C3210" s="272" t="s">
        <v>11439</v>
      </c>
      <c r="D3210" s="271" t="s">
        <v>11164</v>
      </c>
      <c r="E3210" s="273">
        <v>30.62</v>
      </c>
    </row>
    <row r="3211" spans="1:5" x14ac:dyDescent="0.2">
      <c r="A3211" s="271">
        <v>95620</v>
      </c>
      <c r="B3211" s="271" t="s">
        <v>290</v>
      </c>
      <c r="C3211" s="272" t="s">
        <v>11440</v>
      </c>
      <c r="D3211" s="271" t="s">
        <v>11166</v>
      </c>
      <c r="E3211" s="273">
        <v>32.04</v>
      </c>
    </row>
    <row r="3212" spans="1:5" x14ac:dyDescent="0.2">
      <c r="A3212" s="271">
        <v>102975</v>
      </c>
      <c r="B3212" s="271" t="s">
        <v>290</v>
      </c>
      <c r="C3212" s="272" t="s">
        <v>11441</v>
      </c>
      <c r="D3212" s="271" t="s">
        <v>11164</v>
      </c>
      <c r="E3212" s="273">
        <v>164.35</v>
      </c>
    </row>
    <row r="3213" spans="1:5" x14ac:dyDescent="0.2">
      <c r="A3213" s="271">
        <v>102976</v>
      </c>
      <c r="B3213" s="271" t="s">
        <v>290</v>
      </c>
      <c r="C3213" s="272" t="s">
        <v>11442</v>
      </c>
      <c r="D3213" s="271" t="s">
        <v>11166</v>
      </c>
      <c r="E3213" s="273">
        <v>304.37</v>
      </c>
    </row>
    <row r="3214" spans="1:5" x14ac:dyDescent="0.2">
      <c r="A3214" s="271">
        <v>90632</v>
      </c>
      <c r="B3214" s="271" t="s">
        <v>290</v>
      </c>
      <c r="C3214" s="272" t="s">
        <v>11443</v>
      </c>
      <c r="D3214" s="271" t="s">
        <v>11164</v>
      </c>
      <c r="E3214" s="273">
        <v>112.51</v>
      </c>
    </row>
    <row r="3215" spans="1:5" x14ac:dyDescent="0.2">
      <c r="A3215" s="271">
        <v>90631</v>
      </c>
      <c r="B3215" s="271" t="s">
        <v>290</v>
      </c>
      <c r="C3215" s="272" t="s">
        <v>11444</v>
      </c>
      <c r="D3215" s="271" t="s">
        <v>11166</v>
      </c>
      <c r="E3215" s="273">
        <v>185.16</v>
      </c>
    </row>
    <row r="3216" spans="1:5" x14ac:dyDescent="0.2">
      <c r="A3216" s="271">
        <v>95709</v>
      </c>
      <c r="B3216" s="271" t="s">
        <v>290</v>
      </c>
      <c r="C3216" s="272" t="s">
        <v>11445</v>
      </c>
      <c r="D3216" s="271" t="s">
        <v>11164</v>
      </c>
      <c r="E3216" s="273">
        <v>113.22</v>
      </c>
    </row>
    <row r="3217" spans="1:5" x14ac:dyDescent="0.2">
      <c r="A3217" s="271">
        <v>95708</v>
      </c>
      <c r="B3217" s="271" t="s">
        <v>290</v>
      </c>
      <c r="C3217" s="272" t="s">
        <v>11446</v>
      </c>
      <c r="D3217" s="271" t="s">
        <v>11166</v>
      </c>
      <c r="E3217" s="273">
        <v>188.8</v>
      </c>
    </row>
    <row r="3218" spans="1:5" x14ac:dyDescent="0.2">
      <c r="A3218" s="271">
        <v>91278</v>
      </c>
      <c r="B3218" s="271" t="s">
        <v>290</v>
      </c>
      <c r="C3218" s="272" t="s">
        <v>11447</v>
      </c>
      <c r="D3218" s="271" t="s">
        <v>11164</v>
      </c>
      <c r="E3218" s="273">
        <v>0.67</v>
      </c>
    </row>
    <row r="3219" spans="1:5" x14ac:dyDescent="0.2">
      <c r="A3219" s="271">
        <v>91277</v>
      </c>
      <c r="B3219" s="271" t="s">
        <v>290</v>
      </c>
      <c r="C3219" s="272" t="s">
        <v>11448</v>
      </c>
      <c r="D3219" s="271" t="s">
        <v>11166</v>
      </c>
      <c r="E3219" s="273">
        <v>9.99</v>
      </c>
    </row>
    <row r="3220" spans="1:5" x14ac:dyDescent="0.2">
      <c r="A3220" s="271">
        <v>102887</v>
      </c>
      <c r="B3220" s="271" t="s">
        <v>290</v>
      </c>
      <c r="C3220" s="272" t="s">
        <v>11449</v>
      </c>
      <c r="D3220" s="271" t="s">
        <v>11164</v>
      </c>
      <c r="E3220" s="273">
        <v>0</v>
      </c>
    </row>
    <row r="3221" spans="1:5" x14ac:dyDescent="0.2">
      <c r="A3221" s="271">
        <v>102886</v>
      </c>
      <c r="B3221" s="271" t="s">
        <v>290</v>
      </c>
      <c r="C3221" s="272" t="s">
        <v>11450</v>
      </c>
      <c r="D3221" s="271" t="s">
        <v>11166</v>
      </c>
      <c r="E3221" s="273">
        <v>0</v>
      </c>
    </row>
    <row r="3222" spans="1:5" x14ac:dyDescent="0.2">
      <c r="A3222" s="271">
        <v>95277</v>
      </c>
      <c r="B3222" s="271" t="s">
        <v>290</v>
      </c>
      <c r="C3222" s="272" t="s">
        <v>11451</v>
      </c>
      <c r="D3222" s="271" t="s">
        <v>11164</v>
      </c>
      <c r="E3222" s="273">
        <v>0.76</v>
      </c>
    </row>
    <row r="3223" spans="1:5" x14ac:dyDescent="0.2">
      <c r="A3223" s="271">
        <v>95276</v>
      </c>
      <c r="B3223" s="271" t="s">
        <v>290</v>
      </c>
      <c r="C3223" s="272" t="s">
        <v>11452</v>
      </c>
      <c r="D3223" s="271" t="s">
        <v>11166</v>
      </c>
      <c r="E3223" s="273">
        <v>3.42</v>
      </c>
    </row>
    <row r="3224" spans="1:5" x14ac:dyDescent="0.2">
      <c r="A3224" s="271">
        <v>88430</v>
      </c>
      <c r="B3224" s="271" t="s">
        <v>290</v>
      </c>
      <c r="C3224" s="272" t="s">
        <v>11453</v>
      </c>
      <c r="D3224" s="271" t="s">
        <v>11164</v>
      </c>
      <c r="E3224" s="273">
        <v>5.93</v>
      </c>
    </row>
    <row r="3225" spans="1:5" x14ac:dyDescent="0.2">
      <c r="A3225" s="271">
        <v>88418</v>
      </c>
      <c r="B3225" s="271" t="s">
        <v>290</v>
      </c>
      <c r="C3225" s="272" t="s">
        <v>11454</v>
      </c>
      <c r="D3225" s="271" t="s">
        <v>11166</v>
      </c>
      <c r="E3225" s="273">
        <v>12.87</v>
      </c>
    </row>
    <row r="3226" spans="1:5" x14ac:dyDescent="0.2">
      <c r="A3226" s="271">
        <v>88438</v>
      </c>
      <c r="B3226" s="271" t="s">
        <v>290</v>
      </c>
      <c r="C3226" s="272" t="s">
        <v>11455</v>
      </c>
      <c r="D3226" s="271" t="s">
        <v>11164</v>
      </c>
      <c r="E3226" s="273">
        <v>7.86</v>
      </c>
    </row>
    <row r="3227" spans="1:5" x14ac:dyDescent="0.2">
      <c r="A3227" s="271">
        <v>88433</v>
      </c>
      <c r="B3227" s="271" t="s">
        <v>290</v>
      </c>
      <c r="C3227" s="272" t="s">
        <v>11456</v>
      </c>
      <c r="D3227" s="271" t="s">
        <v>11166</v>
      </c>
      <c r="E3227" s="273">
        <v>16.760000000000002</v>
      </c>
    </row>
    <row r="3228" spans="1:5" x14ac:dyDescent="0.2">
      <c r="A3228" s="271">
        <v>90669</v>
      </c>
      <c r="B3228" s="271" t="s">
        <v>290</v>
      </c>
      <c r="C3228" s="272" t="s">
        <v>11457</v>
      </c>
      <c r="D3228" s="271" t="s">
        <v>11164</v>
      </c>
      <c r="E3228" s="273">
        <v>8.4600000000000009</v>
      </c>
    </row>
    <row r="3229" spans="1:5" x14ac:dyDescent="0.2">
      <c r="A3229" s="271">
        <v>90668</v>
      </c>
      <c r="B3229" s="271" t="s">
        <v>290</v>
      </c>
      <c r="C3229" s="272" t="s">
        <v>11458</v>
      </c>
      <c r="D3229" s="271" t="s">
        <v>11166</v>
      </c>
      <c r="E3229" s="273">
        <v>31.68</v>
      </c>
    </row>
    <row r="3230" spans="1:5" x14ac:dyDescent="0.2">
      <c r="A3230" s="271">
        <v>102980</v>
      </c>
      <c r="B3230" s="271" t="s">
        <v>290</v>
      </c>
      <c r="C3230" s="272" t="s">
        <v>11459</v>
      </c>
      <c r="D3230" s="271" t="s">
        <v>11164</v>
      </c>
      <c r="E3230" s="273">
        <v>0</v>
      </c>
    </row>
    <row r="3231" spans="1:5" x14ac:dyDescent="0.2">
      <c r="A3231" s="271">
        <v>102981</v>
      </c>
      <c r="B3231" s="271" t="s">
        <v>290</v>
      </c>
      <c r="C3231" s="272" t="s">
        <v>11460</v>
      </c>
      <c r="D3231" s="271" t="s">
        <v>11166</v>
      </c>
      <c r="E3231" s="273">
        <v>0</v>
      </c>
    </row>
    <row r="3232" spans="1:5" x14ac:dyDescent="0.2">
      <c r="A3232" s="271">
        <v>5946</v>
      </c>
      <c r="B3232" s="271" t="s">
        <v>290</v>
      </c>
      <c r="C3232" s="272" t="s">
        <v>11461</v>
      </c>
      <c r="D3232" s="271" t="s">
        <v>11164</v>
      </c>
      <c r="E3232" s="273">
        <v>105.74</v>
      </c>
    </row>
    <row r="3233" spans="1:5" x14ac:dyDescent="0.2">
      <c r="A3233" s="271">
        <v>5944</v>
      </c>
      <c r="B3233" s="271" t="s">
        <v>290</v>
      </c>
      <c r="C3233" s="272" t="s">
        <v>11462</v>
      </c>
      <c r="D3233" s="271" t="s">
        <v>11166</v>
      </c>
      <c r="E3233" s="273">
        <v>244.5</v>
      </c>
    </row>
    <row r="3234" spans="1:5" x14ac:dyDescent="0.2">
      <c r="A3234" s="271">
        <v>5942</v>
      </c>
      <c r="B3234" s="271" t="s">
        <v>290</v>
      </c>
      <c r="C3234" s="272" t="s">
        <v>11463</v>
      </c>
      <c r="D3234" s="271" t="s">
        <v>11164</v>
      </c>
      <c r="E3234" s="273">
        <v>86.34</v>
      </c>
    </row>
    <row r="3235" spans="1:5" x14ac:dyDescent="0.2">
      <c r="A3235" s="271">
        <v>5940</v>
      </c>
      <c r="B3235" s="271" t="s">
        <v>290</v>
      </c>
      <c r="C3235" s="272" t="s">
        <v>11464</v>
      </c>
      <c r="D3235" s="271" t="s">
        <v>11166</v>
      </c>
      <c r="E3235" s="273">
        <v>181.4</v>
      </c>
    </row>
    <row r="3236" spans="1:5" x14ac:dyDescent="0.2">
      <c r="A3236" s="271">
        <v>102893</v>
      </c>
      <c r="B3236" s="271" t="s">
        <v>290</v>
      </c>
      <c r="C3236" s="272" t="s">
        <v>11465</v>
      </c>
      <c r="D3236" s="271" t="s">
        <v>11164</v>
      </c>
      <c r="E3236" s="273">
        <v>0</v>
      </c>
    </row>
    <row r="3237" spans="1:5" x14ac:dyDescent="0.2">
      <c r="A3237" s="271">
        <v>102892</v>
      </c>
      <c r="B3237" s="271" t="s">
        <v>290</v>
      </c>
      <c r="C3237" s="272" t="s">
        <v>11466</v>
      </c>
      <c r="D3237" s="271" t="s">
        <v>11166</v>
      </c>
      <c r="E3237" s="273">
        <v>0</v>
      </c>
    </row>
    <row r="3238" spans="1:5" x14ac:dyDescent="0.2">
      <c r="A3238" s="271">
        <v>89251</v>
      </c>
      <c r="B3238" s="271" t="s">
        <v>290</v>
      </c>
      <c r="C3238" s="272" t="s">
        <v>11467</v>
      </c>
      <c r="D3238" s="271" t="s">
        <v>11164</v>
      </c>
      <c r="E3238" s="273">
        <v>346.69</v>
      </c>
    </row>
    <row r="3239" spans="1:5" x14ac:dyDescent="0.2">
      <c r="A3239" s="271">
        <v>89250</v>
      </c>
      <c r="B3239" s="271" t="s">
        <v>290</v>
      </c>
      <c r="C3239" s="272" t="s">
        <v>11468</v>
      </c>
      <c r="D3239" s="271" t="s">
        <v>11166</v>
      </c>
      <c r="E3239" s="273">
        <v>1145.3399999999999</v>
      </c>
    </row>
    <row r="3240" spans="1:5" x14ac:dyDescent="0.2">
      <c r="A3240" s="271">
        <v>102959</v>
      </c>
      <c r="B3240" s="271" t="s">
        <v>290</v>
      </c>
      <c r="C3240" s="272" t="s">
        <v>11469</v>
      </c>
      <c r="D3240" s="271" t="s">
        <v>11164</v>
      </c>
      <c r="E3240" s="273">
        <v>0</v>
      </c>
    </row>
    <row r="3241" spans="1:5" x14ac:dyDescent="0.2">
      <c r="A3241" s="271">
        <v>102958</v>
      </c>
      <c r="B3241" s="271" t="s">
        <v>290</v>
      </c>
      <c r="C3241" s="272" t="s">
        <v>11470</v>
      </c>
      <c r="D3241" s="271" t="s">
        <v>11166</v>
      </c>
      <c r="E3241" s="273">
        <v>0</v>
      </c>
    </row>
    <row r="3242" spans="1:5" x14ac:dyDescent="0.2">
      <c r="A3242" s="271">
        <v>5681</v>
      </c>
      <c r="B3242" s="271" t="s">
        <v>290</v>
      </c>
      <c r="C3242" s="272" t="s">
        <v>11471</v>
      </c>
      <c r="D3242" s="271" t="s">
        <v>11164</v>
      </c>
      <c r="E3242" s="273">
        <v>69.56</v>
      </c>
    </row>
    <row r="3243" spans="1:5" x14ac:dyDescent="0.2">
      <c r="A3243" s="271">
        <v>5680</v>
      </c>
      <c r="B3243" s="271" t="s">
        <v>290</v>
      </c>
      <c r="C3243" s="272" t="s">
        <v>11472</v>
      </c>
      <c r="D3243" s="271" t="s">
        <v>11166</v>
      </c>
      <c r="E3243" s="273">
        <v>145.46</v>
      </c>
    </row>
    <row r="3244" spans="1:5" x14ac:dyDescent="0.2">
      <c r="A3244" s="271">
        <v>5877</v>
      </c>
      <c r="B3244" s="271" t="s">
        <v>290</v>
      </c>
      <c r="C3244" s="272" t="s">
        <v>11473</v>
      </c>
      <c r="D3244" s="271" t="s">
        <v>11164</v>
      </c>
      <c r="E3244" s="273">
        <v>72.16</v>
      </c>
    </row>
    <row r="3245" spans="1:5" x14ac:dyDescent="0.2">
      <c r="A3245" s="271">
        <v>5875</v>
      </c>
      <c r="B3245" s="271" t="s">
        <v>290</v>
      </c>
      <c r="C3245" s="272" t="s">
        <v>11474</v>
      </c>
      <c r="D3245" s="271" t="s">
        <v>11166</v>
      </c>
      <c r="E3245" s="273">
        <v>146.59</v>
      </c>
    </row>
    <row r="3246" spans="1:5" x14ac:dyDescent="0.2">
      <c r="A3246" s="271">
        <v>5679</v>
      </c>
      <c r="B3246" s="271" t="s">
        <v>290</v>
      </c>
      <c r="C3246" s="272" t="s">
        <v>11475</v>
      </c>
      <c r="D3246" s="271" t="s">
        <v>11164</v>
      </c>
      <c r="E3246" s="273">
        <v>73.38</v>
      </c>
    </row>
    <row r="3247" spans="1:5" x14ac:dyDescent="0.2">
      <c r="A3247" s="271">
        <v>5678</v>
      </c>
      <c r="B3247" s="271" t="s">
        <v>290</v>
      </c>
      <c r="C3247" s="272" t="s">
        <v>11476</v>
      </c>
      <c r="D3247" s="271" t="s">
        <v>11166</v>
      </c>
      <c r="E3247" s="273">
        <v>158.22999999999999</v>
      </c>
    </row>
    <row r="3248" spans="1:5" x14ac:dyDescent="0.2">
      <c r="A3248" s="271">
        <v>6880</v>
      </c>
      <c r="B3248" s="271" t="s">
        <v>290</v>
      </c>
      <c r="C3248" s="272" t="s">
        <v>11477</v>
      </c>
      <c r="D3248" s="271" t="s">
        <v>11164</v>
      </c>
      <c r="E3248" s="273">
        <v>94.72</v>
      </c>
    </row>
    <row r="3249" spans="1:5" x14ac:dyDescent="0.2">
      <c r="A3249" s="271">
        <v>6879</v>
      </c>
      <c r="B3249" s="271" t="s">
        <v>290</v>
      </c>
      <c r="C3249" s="272" t="s">
        <v>11478</v>
      </c>
      <c r="D3249" s="271" t="s">
        <v>11166</v>
      </c>
      <c r="E3249" s="273">
        <v>221.49</v>
      </c>
    </row>
    <row r="3250" spans="1:5" x14ac:dyDescent="0.2">
      <c r="A3250" s="271">
        <v>96464</v>
      </c>
      <c r="B3250" s="271" t="s">
        <v>290</v>
      </c>
      <c r="C3250" s="272" t="s">
        <v>11479</v>
      </c>
      <c r="D3250" s="271" t="s">
        <v>11164</v>
      </c>
      <c r="E3250" s="273">
        <v>98.62</v>
      </c>
    </row>
    <row r="3251" spans="1:5" x14ac:dyDescent="0.2">
      <c r="A3251" s="271">
        <v>96463</v>
      </c>
      <c r="B3251" s="271" t="s">
        <v>290</v>
      </c>
      <c r="C3251" s="272" t="s">
        <v>11480</v>
      </c>
      <c r="D3251" s="271" t="s">
        <v>11166</v>
      </c>
      <c r="E3251" s="273">
        <v>228.65</v>
      </c>
    </row>
    <row r="3252" spans="1:5" x14ac:dyDescent="0.2">
      <c r="A3252" s="271">
        <v>7050</v>
      </c>
      <c r="B3252" s="271" t="s">
        <v>290</v>
      </c>
      <c r="C3252" s="272" t="s">
        <v>11481</v>
      </c>
      <c r="D3252" s="271" t="s">
        <v>11164</v>
      </c>
      <c r="E3252" s="273">
        <v>87.61</v>
      </c>
    </row>
    <row r="3253" spans="1:5" x14ac:dyDescent="0.2">
      <c r="A3253" s="271">
        <v>7049</v>
      </c>
      <c r="B3253" s="271" t="s">
        <v>290</v>
      </c>
      <c r="C3253" s="272" t="s">
        <v>11482</v>
      </c>
      <c r="D3253" s="271" t="s">
        <v>11166</v>
      </c>
      <c r="E3253" s="273">
        <v>231.99</v>
      </c>
    </row>
    <row r="3254" spans="1:5" x14ac:dyDescent="0.2">
      <c r="A3254" s="271">
        <v>95632</v>
      </c>
      <c r="B3254" s="271" t="s">
        <v>290</v>
      </c>
      <c r="C3254" s="272" t="s">
        <v>11483</v>
      </c>
      <c r="D3254" s="271" t="s">
        <v>11164</v>
      </c>
      <c r="E3254" s="273">
        <v>91.99</v>
      </c>
    </row>
    <row r="3255" spans="1:5" x14ac:dyDescent="0.2">
      <c r="A3255" s="271">
        <v>95631</v>
      </c>
      <c r="B3255" s="271" t="s">
        <v>290</v>
      </c>
      <c r="C3255" s="272" t="s">
        <v>11484</v>
      </c>
      <c r="D3255" s="271" t="s">
        <v>11166</v>
      </c>
      <c r="E3255" s="273">
        <v>240.77</v>
      </c>
    </row>
    <row r="3256" spans="1:5" x14ac:dyDescent="0.2">
      <c r="A3256" s="271">
        <v>5685</v>
      </c>
      <c r="B3256" s="271" t="s">
        <v>290</v>
      </c>
      <c r="C3256" s="272" t="s">
        <v>11485</v>
      </c>
      <c r="D3256" s="271" t="s">
        <v>11164</v>
      </c>
      <c r="E3256" s="273">
        <v>71.83</v>
      </c>
    </row>
    <row r="3257" spans="1:5" x14ac:dyDescent="0.2">
      <c r="A3257" s="271">
        <v>5684</v>
      </c>
      <c r="B3257" s="271" t="s">
        <v>290</v>
      </c>
      <c r="C3257" s="272" t="s">
        <v>11486</v>
      </c>
      <c r="D3257" s="271" t="s">
        <v>11166</v>
      </c>
      <c r="E3257" s="273">
        <v>168.76</v>
      </c>
    </row>
    <row r="3258" spans="1:5" x14ac:dyDescent="0.2">
      <c r="A3258" s="271">
        <v>93244</v>
      </c>
      <c r="B3258" s="271" t="s">
        <v>290</v>
      </c>
      <c r="C3258" s="272" t="s">
        <v>11487</v>
      </c>
      <c r="D3258" s="271" t="s">
        <v>11164</v>
      </c>
      <c r="E3258" s="273">
        <v>73.510000000000005</v>
      </c>
    </row>
    <row r="3259" spans="1:5" x14ac:dyDescent="0.2">
      <c r="A3259" s="271">
        <v>73436</v>
      </c>
      <c r="B3259" s="271" t="s">
        <v>290</v>
      </c>
      <c r="C3259" s="272" t="s">
        <v>11488</v>
      </c>
      <c r="D3259" s="271" t="s">
        <v>11166</v>
      </c>
      <c r="E3259" s="273">
        <v>172.04</v>
      </c>
    </row>
    <row r="3260" spans="1:5" x14ac:dyDescent="0.2">
      <c r="A3260" s="271">
        <v>5881</v>
      </c>
      <c r="B3260" s="271" t="s">
        <v>290</v>
      </c>
      <c r="C3260" s="272" t="s">
        <v>11489</v>
      </c>
      <c r="D3260" s="271" t="s">
        <v>11164</v>
      </c>
      <c r="E3260" s="273">
        <v>86.73</v>
      </c>
    </row>
    <row r="3261" spans="1:5" x14ac:dyDescent="0.2">
      <c r="A3261" s="271">
        <v>5879</v>
      </c>
      <c r="B3261" s="271" t="s">
        <v>290</v>
      </c>
      <c r="C3261" s="272" t="s">
        <v>11490</v>
      </c>
      <c r="D3261" s="271" t="s">
        <v>11166</v>
      </c>
      <c r="E3261" s="273">
        <v>153.44</v>
      </c>
    </row>
    <row r="3262" spans="1:5" x14ac:dyDescent="0.2">
      <c r="A3262" s="271">
        <v>5865</v>
      </c>
      <c r="B3262" s="271" t="s">
        <v>290</v>
      </c>
      <c r="C3262" s="272" t="s">
        <v>11491</v>
      </c>
      <c r="D3262" s="271" t="s">
        <v>11164</v>
      </c>
      <c r="E3262" s="273">
        <v>12.26</v>
      </c>
    </row>
    <row r="3263" spans="1:5" x14ac:dyDescent="0.2">
      <c r="A3263" s="271">
        <v>5863</v>
      </c>
      <c r="B3263" s="271" t="s">
        <v>290</v>
      </c>
      <c r="C3263" s="272" t="s">
        <v>11492</v>
      </c>
      <c r="D3263" s="271" t="s">
        <v>11166</v>
      </c>
      <c r="E3263" s="273">
        <v>24.36</v>
      </c>
    </row>
    <row r="3264" spans="1:5" x14ac:dyDescent="0.2">
      <c r="A3264" s="271">
        <v>5869</v>
      </c>
      <c r="B3264" s="271" t="s">
        <v>290</v>
      </c>
      <c r="C3264" s="272" t="s">
        <v>11493</v>
      </c>
      <c r="D3264" s="271" t="s">
        <v>11164</v>
      </c>
      <c r="E3264" s="273">
        <v>81.099999999999994</v>
      </c>
    </row>
    <row r="3265" spans="1:5" x14ac:dyDescent="0.2">
      <c r="A3265" s="271">
        <v>5867</v>
      </c>
      <c r="B3265" s="271" t="s">
        <v>290</v>
      </c>
      <c r="C3265" s="272" t="s">
        <v>11494</v>
      </c>
      <c r="D3265" s="271" t="s">
        <v>11166</v>
      </c>
      <c r="E3265" s="273">
        <v>170.99</v>
      </c>
    </row>
    <row r="3266" spans="1:5" x14ac:dyDescent="0.2">
      <c r="A3266" s="271">
        <v>95271</v>
      </c>
      <c r="B3266" s="271" t="s">
        <v>290</v>
      </c>
      <c r="C3266" s="272" t="s">
        <v>11495</v>
      </c>
      <c r="D3266" s="271" t="s">
        <v>11164</v>
      </c>
      <c r="E3266" s="273">
        <v>0.77</v>
      </c>
    </row>
    <row r="3267" spans="1:5" x14ac:dyDescent="0.2">
      <c r="A3267" s="271">
        <v>95270</v>
      </c>
      <c r="B3267" s="271" t="s">
        <v>290</v>
      </c>
      <c r="C3267" s="272" t="s">
        <v>11496</v>
      </c>
      <c r="D3267" s="271" t="s">
        <v>11166</v>
      </c>
      <c r="E3267" s="273">
        <v>10.039999999999999</v>
      </c>
    </row>
    <row r="3268" spans="1:5" x14ac:dyDescent="0.2">
      <c r="A3268" s="271">
        <v>91693</v>
      </c>
      <c r="B3268" s="271" t="s">
        <v>290</v>
      </c>
      <c r="C3268" s="272" t="s">
        <v>11497</v>
      </c>
      <c r="D3268" s="271" t="s">
        <v>11164</v>
      </c>
      <c r="E3268" s="273">
        <v>40.299999999999997</v>
      </c>
    </row>
    <row r="3269" spans="1:5" x14ac:dyDescent="0.2">
      <c r="A3269" s="271">
        <v>91692</v>
      </c>
      <c r="B3269" s="271" t="s">
        <v>290</v>
      </c>
      <c r="C3269" s="272" t="s">
        <v>11498</v>
      </c>
      <c r="D3269" s="271" t="s">
        <v>11166</v>
      </c>
      <c r="E3269" s="273">
        <v>41.53</v>
      </c>
    </row>
    <row r="3270" spans="1:5" x14ac:dyDescent="0.2">
      <c r="A3270" s="271">
        <v>102929</v>
      </c>
      <c r="B3270" s="271" t="s">
        <v>290</v>
      </c>
      <c r="C3270" s="272" t="s">
        <v>11499</v>
      </c>
      <c r="D3270" s="271" t="s">
        <v>11164</v>
      </c>
      <c r="E3270" s="273">
        <v>0</v>
      </c>
    </row>
    <row r="3271" spans="1:5" x14ac:dyDescent="0.2">
      <c r="A3271" s="271">
        <v>102928</v>
      </c>
      <c r="B3271" s="271" t="s">
        <v>290</v>
      </c>
      <c r="C3271" s="272" t="s">
        <v>11500</v>
      </c>
      <c r="D3271" s="271" t="s">
        <v>11166</v>
      </c>
      <c r="E3271" s="273">
        <v>0</v>
      </c>
    </row>
    <row r="3272" spans="1:5" x14ac:dyDescent="0.2">
      <c r="A3272" s="271">
        <v>95140</v>
      </c>
      <c r="B3272" s="271" t="s">
        <v>290</v>
      </c>
      <c r="C3272" s="272" t="s">
        <v>11501</v>
      </c>
      <c r="D3272" s="271" t="s">
        <v>11164</v>
      </c>
      <c r="E3272" s="273">
        <v>0.03</v>
      </c>
    </row>
    <row r="3273" spans="1:5" x14ac:dyDescent="0.2">
      <c r="A3273" s="271">
        <v>95139</v>
      </c>
      <c r="B3273" s="271" t="s">
        <v>290</v>
      </c>
      <c r="C3273" s="272" t="s">
        <v>11502</v>
      </c>
      <c r="D3273" s="271" t="s">
        <v>11166</v>
      </c>
      <c r="E3273" s="273">
        <v>0.04</v>
      </c>
    </row>
    <row r="3274" spans="1:5" x14ac:dyDescent="0.2">
      <c r="A3274" s="271">
        <v>89027</v>
      </c>
      <c r="B3274" s="271" t="s">
        <v>290</v>
      </c>
      <c r="C3274" s="272" t="s">
        <v>11503</v>
      </c>
      <c r="D3274" s="271" t="s">
        <v>11164</v>
      </c>
      <c r="E3274" s="273">
        <v>5.14</v>
      </c>
    </row>
    <row r="3275" spans="1:5" x14ac:dyDescent="0.2">
      <c r="A3275" s="271">
        <v>89028</v>
      </c>
      <c r="B3275" s="271" t="s">
        <v>290</v>
      </c>
      <c r="C3275" s="272" t="s">
        <v>11504</v>
      </c>
      <c r="D3275" s="271" t="s">
        <v>11166</v>
      </c>
      <c r="E3275" s="273">
        <v>179.94</v>
      </c>
    </row>
    <row r="3276" spans="1:5" x14ac:dyDescent="0.2">
      <c r="A3276" s="271">
        <v>7031</v>
      </c>
      <c r="B3276" s="271" t="s">
        <v>290</v>
      </c>
      <c r="C3276" s="272" t="s">
        <v>11505</v>
      </c>
      <c r="D3276" s="271" t="s">
        <v>11164</v>
      </c>
      <c r="E3276" s="273">
        <v>6.33</v>
      </c>
    </row>
    <row r="3277" spans="1:5" x14ac:dyDescent="0.2">
      <c r="A3277" s="271">
        <v>7030</v>
      </c>
      <c r="B3277" s="271" t="s">
        <v>290</v>
      </c>
      <c r="C3277" s="272" t="s">
        <v>11506</v>
      </c>
      <c r="D3277" s="271" t="s">
        <v>11166</v>
      </c>
      <c r="E3277" s="273">
        <v>267.24</v>
      </c>
    </row>
    <row r="3278" spans="1:5" x14ac:dyDescent="0.2">
      <c r="A3278" s="271">
        <v>102947</v>
      </c>
      <c r="B3278" s="271" t="s">
        <v>290</v>
      </c>
      <c r="C3278" s="272" t="s">
        <v>11507</v>
      </c>
      <c r="D3278" s="271" t="s">
        <v>11164</v>
      </c>
      <c r="E3278" s="273">
        <v>0</v>
      </c>
    </row>
    <row r="3279" spans="1:5" x14ac:dyDescent="0.2">
      <c r="A3279" s="271">
        <v>102946</v>
      </c>
      <c r="B3279" s="271" t="s">
        <v>290</v>
      </c>
      <c r="C3279" s="272" t="s">
        <v>11508</v>
      </c>
      <c r="D3279" s="271" t="s">
        <v>11166</v>
      </c>
      <c r="E3279" s="273">
        <v>0</v>
      </c>
    </row>
    <row r="3280" spans="1:5" x14ac:dyDescent="0.2">
      <c r="A3280" s="271">
        <v>104092</v>
      </c>
      <c r="B3280" s="271" t="s">
        <v>290</v>
      </c>
      <c r="C3280" s="272" t="s">
        <v>11509</v>
      </c>
      <c r="D3280" s="271" t="s">
        <v>11164</v>
      </c>
      <c r="E3280" s="273">
        <v>7.0000000000000007E-2</v>
      </c>
    </row>
    <row r="3281" spans="1:5" x14ac:dyDescent="0.2">
      <c r="A3281" s="271">
        <v>104091</v>
      </c>
      <c r="B3281" s="271" t="s">
        <v>290</v>
      </c>
      <c r="C3281" s="272" t="s">
        <v>11510</v>
      </c>
      <c r="D3281" s="271" t="s">
        <v>11166</v>
      </c>
      <c r="E3281" s="273">
        <v>0.73</v>
      </c>
    </row>
    <row r="3282" spans="1:5" x14ac:dyDescent="0.2">
      <c r="A3282" s="271">
        <v>104098</v>
      </c>
      <c r="B3282" s="271" t="s">
        <v>290</v>
      </c>
      <c r="C3282" s="272" t="s">
        <v>11511</v>
      </c>
      <c r="D3282" s="271" t="s">
        <v>11164</v>
      </c>
      <c r="E3282" s="273">
        <v>0.11</v>
      </c>
    </row>
    <row r="3283" spans="1:5" x14ac:dyDescent="0.2">
      <c r="A3283" s="271">
        <v>104097</v>
      </c>
      <c r="B3283" s="271" t="s">
        <v>290</v>
      </c>
      <c r="C3283" s="272" t="s">
        <v>11512</v>
      </c>
      <c r="D3283" s="271" t="s">
        <v>11166</v>
      </c>
      <c r="E3283" s="273">
        <v>1.03</v>
      </c>
    </row>
    <row r="3284" spans="1:5" x14ac:dyDescent="0.2">
      <c r="A3284" s="271">
        <v>102905</v>
      </c>
      <c r="B3284" s="271" t="s">
        <v>290</v>
      </c>
      <c r="C3284" s="272" t="s">
        <v>11513</v>
      </c>
      <c r="D3284" s="271" t="s">
        <v>11164</v>
      </c>
      <c r="E3284" s="273">
        <v>0</v>
      </c>
    </row>
    <row r="3285" spans="1:5" x14ac:dyDescent="0.2">
      <c r="A3285" s="271">
        <v>102904</v>
      </c>
      <c r="B3285" s="271" t="s">
        <v>290</v>
      </c>
      <c r="C3285" s="272" t="s">
        <v>11514</v>
      </c>
      <c r="D3285" s="271" t="s">
        <v>11166</v>
      </c>
      <c r="E3285" s="273">
        <v>0</v>
      </c>
    </row>
    <row r="3286" spans="1:5" x14ac:dyDescent="0.2">
      <c r="A3286" s="271">
        <v>89031</v>
      </c>
      <c r="B3286" s="271" t="s">
        <v>290</v>
      </c>
      <c r="C3286" s="272" t="s">
        <v>11515</v>
      </c>
      <c r="D3286" s="271" t="s">
        <v>11164</v>
      </c>
      <c r="E3286" s="273">
        <v>88.55</v>
      </c>
    </row>
    <row r="3287" spans="1:5" x14ac:dyDescent="0.2">
      <c r="A3287" s="271">
        <v>89032</v>
      </c>
      <c r="B3287" s="271" t="s">
        <v>290</v>
      </c>
      <c r="C3287" s="272" t="s">
        <v>11516</v>
      </c>
      <c r="D3287" s="271" t="s">
        <v>11166</v>
      </c>
      <c r="E3287" s="273">
        <v>210.7</v>
      </c>
    </row>
    <row r="3288" spans="1:5" x14ac:dyDescent="0.2">
      <c r="A3288" s="271">
        <v>88844</v>
      </c>
      <c r="B3288" s="271" t="s">
        <v>290</v>
      </c>
      <c r="C3288" s="272" t="s">
        <v>11517</v>
      </c>
      <c r="D3288" s="271" t="s">
        <v>11164</v>
      </c>
      <c r="E3288" s="273">
        <v>90.81</v>
      </c>
    </row>
    <row r="3289" spans="1:5" x14ac:dyDescent="0.2">
      <c r="A3289" s="271">
        <v>88843</v>
      </c>
      <c r="B3289" s="271" t="s">
        <v>290</v>
      </c>
      <c r="C3289" s="272" t="s">
        <v>11518</v>
      </c>
      <c r="D3289" s="271" t="s">
        <v>11166</v>
      </c>
      <c r="E3289" s="273">
        <v>231.35</v>
      </c>
    </row>
    <row r="3290" spans="1:5" x14ac:dyDescent="0.2">
      <c r="A3290" s="271">
        <v>5853</v>
      </c>
      <c r="B3290" s="271" t="s">
        <v>290</v>
      </c>
      <c r="C3290" s="272" t="s">
        <v>11519</v>
      </c>
      <c r="D3290" s="271" t="s">
        <v>11164</v>
      </c>
      <c r="E3290" s="273">
        <v>102.9</v>
      </c>
    </row>
    <row r="3291" spans="1:5" x14ac:dyDescent="0.2">
      <c r="A3291" s="271">
        <v>5851</v>
      </c>
      <c r="B3291" s="271" t="s">
        <v>290</v>
      </c>
      <c r="C3291" s="272" t="s">
        <v>11520</v>
      </c>
      <c r="D3291" s="271" t="s">
        <v>11166</v>
      </c>
      <c r="E3291" s="273">
        <v>273.97000000000003</v>
      </c>
    </row>
    <row r="3292" spans="1:5" x14ac:dyDescent="0.2">
      <c r="A3292" s="271">
        <v>5849</v>
      </c>
      <c r="B3292" s="271" t="s">
        <v>290</v>
      </c>
      <c r="C3292" s="272" t="s">
        <v>11521</v>
      </c>
      <c r="D3292" s="271" t="s">
        <v>11164</v>
      </c>
      <c r="E3292" s="273">
        <v>102.51</v>
      </c>
    </row>
    <row r="3293" spans="1:5" x14ac:dyDescent="0.2">
      <c r="A3293" s="271">
        <v>5847</v>
      </c>
      <c r="B3293" s="271" t="s">
        <v>290</v>
      </c>
      <c r="C3293" s="272" t="s">
        <v>11522</v>
      </c>
      <c r="D3293" s="271" t="s">
        <v>11166</v>
      </c>
      <c r="E3293" s="273">
        <v>285.54000000000002</v>
      </c>
    </row>
    <row r="3294" spans="1:5" x14ac:dyDescent="0.2">
      <c r="A3294" s="271">
        <v>5857</v>
      </c>
      <c r="B3294" s="271" t="s">
        <v>290</v>
      </c>
      <c r="C3294" s="272" t="s">
        <v>11523</v>
      </c>
      <c r="D3294" s="271" t="s">
        <v>11164</v>
      </c>
      <c r="E3294" s="273">
        <v>245.61</v>
      </c>
    </row>
    <row r="3295" spans="1:5" x14ac:dyDescent="0.2">
      <c r="A3295" s="271">
        <v>5855</v>
      </c>
      <c r="B3295" s="271" t="s">
        <v>290</v>
      </c>
      <c r="C3295" s="272" t="s">
        <v>11524</v>
      </c>
      <c r="D3295" s="271" t="s">
        <v>11166</v>
      </c>
      <c r="E3295" s="273">
        <v>716.19</v>
      </c>
    </row>
    <row r="3296" spans="1:5" x14ac:dyDescent="0.2">
      <c r="A3296" s="271">
        <v>96021</v>
      </c>
      <c r="B3296" s="271" t="s">
        <v>290</v>
      </c>
      <c r="C3296" s="272" t="s">
        <v>11525</v>
      </c>
      <c r="D3296" s="271" t="s">
        <v>11164</v>
      </c>
      <c r="E3296" s="273">
        <v>68.989999999999995</v>
      </c>
    </row>
    <row r="3297" spans="1:5" x14ac:dyDescent="0.2">
      <c r="A3297" s="271">
        <v>96020</v>
      </c>
      <c r="B3297" s="271" t="s">
        <v>290</v>
      </c>
      <c r="C3297" s="272" t="s">
        <v>11526</v>
      </c>
      <c r="D3297" s="271" t="s">
        <v>11166</v>
      </c>
      <c r="E3297" s="273">
        <v>189.99</v>
      </c>
    </row>
    <row r="3298" spans="1:5" x14ac:dyDescent="0.2">
      <c r="A3298" s="271">
        <v>96014</v>
      </c>
      <c r="B3298" s="271" t="s">
        <v>290</v>
      </c>
      <c r="C3298" s="272" t="s">
        <v>11527</v>
      </c>
      <c r="D3298" s="271" t="s">
        <v>11164</v>
      </c>
      <c r="E3298" s="273">
        <v>69.260000000000005</v>
      </c>
    </row>
    <row r="3299" spans="1:5" x14ac:dyDescent="0.2">
      <c r="A3299" s="271">
        <v>96013</v>
      </c>
      <c r="B3299" s="271" t="s">
        <v>290</v>
      </c>
      <c r="C3299" s="272" t="s">
        <v>11528</v>
      </c>
      <c r="D3299" s="271" t="s">
        <v>11166</v>
      </c>
      <c r="E3299" s="273">
        <v>190.49</v>
      </c>
    </row>
    <row r="3300" spans="1:5" x14ac:dyDescent="0.2">
      <c r="A3300" s="271">
        <v>96029</v>
      </c>
      <c r="B3300" s="271" t="s">
        <v>290</v>
      </c>
      <c r="C3300" s="272" t="s">
        <v>11529</v>
      </c>
      <c r="D3300" s="271" t="s">
        <v>11164</v>
      </c>
      <c r="E3300" s="273">
        <v>62.45</v>
      </c>
    </row>
    <row r="3301" spans="1:5" x14ac:dyDescent="0.2">
      <c r="A3301" s="271">
        <v>96028</v>
      </c>
      <c r="B3301" s="271" t="s">
        <v>290</v>
      </c>
      <c r="C3301" s="272" t="s">
        <v>11530</v>
      </c>
      <c r="D3301" s="271" t="s">
        <v>11166</v>
      </c>
      <c r="E3301" s="273">
        <v>148.65</v>
      </c>
    </row>
    <row r="3302" spans="1:5" x14ac:dyDescent="0.2">
      <c r="A3302" s="271">
        <v>96155</v>
      </c>
      <c r="B3302" s="271" t="s">
        <v>290</v>
      </c>
      <c r="C3302" s="272" t="s">
        <v>11531</v>
      </c>
      <c r="D3302" s="271" t="s">
        <v>11164</v>
      </c>
      <c r="E3302" s="273">
        <v>62.72</v>
      </c>
    </row>
    <row r="3303" spans="1:5" x14ac:dyDescent="0.2">
      <c r="A3303" s="271">
        <v>96157</v>
      </c>
      <c r="B3303" s="271" t="s">
        <v>290</v>
      </c>
      <c r="C3303" s="272" t="s">
        <v>11532</v>
      </c>
      <c r="D3303" s="271" t="s">
        <v>11166</v>
      </c>
      <c r="E3303" s="273">
        <v>149.15</v>
      </c>
    </row>
    <row r="3304" spans="1:5" x14ac:dyDescent="0.2">
      <c r="A3304" s="271">
        <v>5845</v>
      </c>
      <c r="B3304" s="271" t="s">
        <v>290</v>
      </c>
      <c r="C3304" s="272" t="s">
        <v>11533</v>
      </c>
      <c r="D3304" s="271" t="s">
        <v>11164</v>
      </c>
      <c r="E3304" s="273">
        <v>64.650000000000006</v>
      </c>
    </row>
    <row r="3305" spans="1:5" x14ac:dyDescent="0.2">
      <c r="A3305" s="271">
        <v>5843</v>
      </c>
      <c r="B3305" s="271" t="s">
        <v>290</v>
      </c>
      <c r="C3305" s="272" t="s">
        <v>11534</v>
      </c>
      <c r="D3305" s="271" t="s">
        <v>11166</v>
      </c>
      <c r="E3305" s="273">
        <v>181.88</v>
      </c>
    </row>
    <row r="3306" spans="1:5" x14ac:dyDescent="0.2">
      <c r="A3306" s="271">
        <v>89036</v>
      </c>
      <c r="B3306" s="271" t="s">
        <v>290</v>
      </c>
      <c r="C3306" s="272" t="s">
        <v>11535</v>
      </c>
      <c r="D3306" s="271" t="s">
        <v>11164</v>
      </c>
      <c r="E3306" s="273">
        <v>58.08</v>
      </c>
    </row>
    <row r="3307" spans="1:5" x14ac:dyDescent="0.2">
      <c r="A3307" s="271">
        <v>89035</v>
      </c>
      <c r="B3307" s="271" t="s">
        <v>290</v>
      </c>
      <c r="C3307" s="272" t="s">
        <v>11536</v>
      </c>
      <c r="D3307" s="271" t="s">
        <v>11166</v>
      </c>
      <c r="E3307" s="273">
        <v>140.51</v>
      </c>
    </row>
    <row r="3308" spans="1:5" x14ac:dyDescent="0.2">
      <c r="A3308" s="271">
        <v>102911</v>
      </c>
      <c r="B3308" s="271" t="s">
        <v>290</v>
      </c>
      <c r="C3308" s="272" t="s">
        <v>11537</v>
      </c>
      <c r="D3308" s="271" t="s">
        <v>11164</v>
      </c>
      <c r="E3308" s="273">
        <v>0</v>
      </c>
    </row>
    <row r="3309" spans="1:5" x14ac:dyDescent="0.2">
      <c r="A3309" s="271">
        <v>102910</v>
      </c>
      <c r="B3309" s="271" t="s">
        <v>290</v>
      </c>
      <c r="C3309" s="272" t="s">
        <v>11538</v>
      </c>
      <c r="D3309" s="271" t="s">
        <v>11166</v>
      </c>
      <c r="E3309" s="273">
        <v>0</v>
      </c>
    </row>
    <row r="3310" spans="1:5" x14ac:dyDescent="0.2">
      <c r="A3310" s="271">
        <v>93440</v>
      </c>
      <c r="B3310" s="271" t="s">
        <v>290</v>
      </c>
      <c r="C3310" s="272" t="s">
        <v>11539</v>
      </c>
      <c r="D3310" s="271" t="s">
        <v>11164</v>
      </c>
      <c r="E3310" s="273">
        <v>164.55</v>
      </c>
    </row>
    <row r="3311" spans="1:5" x14ac:dyDescent="0.2">
      <c r="A3311" s="271">
        <v>93439</v>
      </c>
      <c r="B3311" s="271" t="s">
        <v>290</v>
      </c>
      <c r="C3311" s="272" t="s">
        <v>11540</v>
      </c>
      <c r="D3311" s="271" t="s">
        <v>11166</v>
      </c>
      <c r="E3311" s="273">
        <v>286.37</v>
      </c>
    </row>
    <row r="3312" spans="1:5" x14ac:dyDescent="0.2">
      <c r="A3312" s="271">
        <v>100648</v>
      </c>
      <c r="B3312" s="271" t="s">
        <v>290</v>
      </c>
      <c r="C3312" s="272" t="s">
        <v>11541</v>
      </c>
      <c r="D3312" s="271" t="s">
        <v>11164</v>
      </c>
      <c r="E3312" s="273">
        <v>607.57000000000005</v>
      </c>
    </row>
    <row r="3313" spans="1:5" x14ac:dyDescent="0.2">
      <c r="A3313" s="271">
        <v>100647</v>
      </c>
      <c r="B3313" s="271" t="s">
        <v>290</v>
      </c>
      <c r="C3313" s="272" t="s">
        <v>11542</v>
      </c>
      <c r="D3313" s="271" t="s">
        <v>11166</v>
      </c>
      <c r="E3313" s="273">
        <v>6630.72</v>
      </c>
    </row>
    <row r="3314" spans="1:5" x14ac:dyDescent="0.2">
      <c r="A3314" s="271">
        <v>5829</v>
      </c>
      <c r="B3314" s="271" t="s">
        <v>290</v>
      </c>
      <c r="C3314" s="272" t="s">
        <v>11543</v>
      </c>
      <c r="D3314" s="271" t="s">
        <v>11164</v>
      </c>
      <c r="E3314" s="273">
        <v>195.01</v>
      </c>
    </row>
    <row r="3315" spans="1:5" x14ac:dyDescent="0.2">
      <c r="A3315" s="271">
        <v>5823</v>
      </c>
      <c r="B3315" s="271" t="s">
        <v>290</v>
      </c>
      <c r="C3315" s="272" t="s">
        <v>11544</v>
      </c>
      <c r="D3315" s="271" t="s">
        <v>11166</v>
      </c>
      <c r="E3315" s="273">
        <v>251.09</v>
      </c>
    </row>
    <row r="3316" spans="1:5" x14ac:dyDescent="0.2">
      <c r="A3316" s="271">
        <v>5884</v>
      </c>
      <c r="B3316" s="271" t="s">
        <v>290</v>
      </c>
      <c r="C3316" s="272" t="s">
        <v>11545</v>
      </c>
      <c r="D3316" s="271" t="s">
        <v>11164</v>
      </c>
      <c r="E3316" s="273">
        <v>60.21</v>
      </c>
    </row>
    <row r="3317" spans="1:5" x14ac:dyDescent="0.2">
      <c r="A3317" s="271">
        <v>5882</v>
      </c>
      <c r="B3317" s="271" t="s">
        <v>290</v>
      </c>
      <c r="C3317" s="272" t="s">
        <v>11546</v>
      </c>
      <c r="D3317" s="271" t="s">
        <v>11166</v>
      </c>
      <c r="E3317" s="273">
        <v>132.09</v>
      </c>
    </row>
    <row r="3318" spans="1:5" x14ac:dyDescent="0.2">
      <c r="A3318" s="271">
        <v>100642</v>
      </c>
      <c r="B3318" s="271" t="s">
        <v>290</v>
      </c>
      <c r="C3318" s="272" t="s">
        <v>11547</v>
      </c>
      <c r="D3318" s="271" t="s">
        <v>11164</v>
      </c>
      <c r="E3318" s="273">
        <v>310.62</v>
      </c>
    </row>
    <row r="3319" spans="1:5" x14ac:dyDescent="0.2">
      <c r="A3319" s="271">
        <v>100641</v>
      </c>
      <c r="B3319" s="271" t="s">
        <v>290</v>
      </c>
      <c r="C3319" s="272" t="s">
        <v>11548</v>
      </c>
      <c r="D3319" s="271" t="s">
        <v>11166</v>
      </c>
      <c r="E3319" s="273">
        <v>4848.38</v>
      </c>
    </row>
    <row r="3320" spans="1:5" x14ac:dyDescent="0.2">
      <c r="A3320" s="271">
        <v>93434</v>
      </c>
      <c r="B3320" s="271" t="s">
        <v>290</v>
      </c>
      <c r="C3320" s="272" t="s">
        <v>11549</v>
      </c>
      <c r="D3320" s="271" t="s">
        <v>11164</v>
      </c>
      <c r="E3320" s="273">
        <v>368.32</v>
      </c>
    </row>
    <row r="3321" spans="1:5" x14ac:dyDescent="0.2">
      <c r="A3321" s="271">
        <v>93433</v>
      </c>
      <c r="B3321" s="271" t="s">
        <v>290</v>
      </c>
      <c r="C3321" s="272" t="s">
        <v>11550</v>
      </c>
      <c r="D3321" s="271" t="s">
        <v>11166</v>
      </c>
      <c r="E3321" s="273">
        <v>2716.91</v>
      </c>
    </row>
    <row r="3322" spans="1:5" x14ac:dyDescent="0.2">
      <c r="A3322" s="271">
        <v>95122</v>
      </c>
      <c r="B3322" s="271" t="s">
        <v>290</v>
      </c>
      <c r="C3322" s="272" t="s">
        <v>11551</v>
      </c>
      <c r="D3322" s="271" t="s">
        <v>11164</v>
      </c>
      <c r="E3322" s="273">
        <v>251.52</v>
      </c>
    </row>
    <row r="3323" spans="1:5" x14ac:dyDescent="0.2">
      <c r="A3323" s="271">
        <v>95121</v>
      </c>
      <c r="B3323" s="271" t="s">
        <v>290</v>
      </c>
      <c r="C3323" s="272" t="s">
        <v>11552</v>
      </c>
      <c r="D3323" s="271" t="s">
        <v>11166</v>
      </c>
      <c r="E3323" s="273">
        <v>389.2</v>
      </c>
    </row>
    <row r="3324" spans="1:5" x14ac:dyDescent="0.2">
      <c r="A3324" s="271">
        <v>103662</v>
      </c>
      <c r="B3324" s="271" t="s">
        <v>290</v>
      </c>
      <c r="C3324" s="272" t="s">
        <v>11553</v>
      </c>
      <c r="D3324" s="271" t="s">
        <v>11164</v>
      </c>
      <c r="E3324" s="273">
        <v>0</v>
      </c>
    </row>
    <row r="3325" spans="1:5" x14ac:dyDescent="0.2">
      <c r="A3325" s="271">
        <v>103661</v>
      </c>
      <c r="B3325" s="271" t="s">
        <v>290</v>
      </c>
      <c r="C3325" s="272" t="s">
        <v>11554</v>
      </c>
      <c r="D3325" s="271" t="s">
        <v>11166</v>
      </c>
      <c r="E3325" s="273">
        <v>0</v>
      </c>
    </row>
    <row r="3326" spans="1:5" x14ac:dyDescent="0.2">
      <c r="A3326" s="271">
        <v>5841</v>
      </c>
      <c r="B3326" s="271" t="s">
        <v>290</v>
      </c>
      <c r="C3326" s="272" t="s">
        <v>11555</v>
      </c>
      <c r="D3326" s="271" t="s">
        <v>11164</v>
      </c>
      <c r="E3326" s="273">
        <v>4.8499999999999996</v>
      </c>
    </row>
    <row r="3327" spans="1:5" x14ac:dyDescent="0.2">
      <c r="A3327" s="271">
        <v>5839</v>
      </c>
      <c r="B3327" s="271" t="s">
        <v>290</v>
      </c>
      <c r="C3327" s="272" t="s">
        <v>11556</v>
      </c>
      <c r="D3327" s="271" t="s">
        <v>11166</v>
      </c>
      <c r="E3327" s="273">
        <v>9.65</v>
      </c>
    </row>
    <row r="3328" spans="1:5" x14ac:dyDescent="0.2">
      <c r="A3328" s="271">
        <v>90587</v>
      </c>
      <c r="B3328" s="271" t="s">
        <v>290</v>
      </c>
      <c r="C3328" s="272" t="s">
        <v>11557</v>
      </c>
      <c r="D3328" s="271" t="s">
        <v>11164</v>
      </c>
      <c r="E3328" s="273">
        <v>0.54</v>
      </c>
    </row>
    <row r="3329" spans="1:5" x14ac:dyDescent="0.2">
      <c r="A3329" s="271">
        <v>90586</v>
      </c>
      <c r="B3329" s="271" t="s">
        <v>290</v>
      </c>
      <c r="C3329" s="272" t="s">
        <v>11558</v>
      </c>
      <c r="D3329" s="271" t="s">
        <v>11166</v>
      </c>
      <c r="E3329" s="273">
        <v>1.32</v>
      </c>
    </row>
    <row r="3330" spans="1:5" x14ac:dyDescent="0.2">
      <c r="A3330" s="271">
        <v>5837</v>
      </c>
      <c r="B3330" s="271" t="s">
        <v>290</v>
      </c>
      <c r="C3330" s="272" t="s">
        <v>11559</v>
      </c>
      <c r="D3330" s="271" t="s">
        <v>11164</v>
      </c>
      <c r="E3330" s="273">
        <v>149.72</v>
      </c>
    </row>
    <row r="3331" spans="1:5" x14ac:dyDescent="0.2">
      <c r="A3331" s="271">
        <v>5835</v>
      </c>
      <c r="B3331" s="271" t="s">
        <v>290</v>
      </c>
      <c r="C3331" s="272" t="s">
        <v>11560</v>
      </c>
      <c r="D3331" s="271" t="s">
        <v>11166</v>
      </c>
      <c r="E3331" s="273">
        <v>373.21</v>
      </c>
    </row>
    <row r="3332" spans="1:5" x14ac:dyDescent="0.2">
      <c r="A3332" s="271">
        <v>89257</v>
      </c>
      <c r="B3332" s="271" t="s">
        <v>290</v>
      </c>
      <c r="C3332" s="272" t="s">
        <v>11561</v>
      </c>
      <c r="D3332" s="271" t="s">
        <v>11166</v>
      </c>
      <c r="E3332" s="273">
        <v>324.13</v>
      </c>
    </row>
    <row r="3333" spans="1:5" x14ac:dyDescent="0.2">
      <c r="A3333" s="271">
        <v>89258</v>
      </c>
      <c r="B3333" s="271" t="s">
        <v>290</v>
      </c>
      <c r="C3333" s="272" t="s">
        <v>11562</v>
      </c>
      <c r="D3333" s="271" t="s">
        <v>11164</v>
      </c>
      <c r="E3333" s="273">
        <v>129.22</v>
      </c>
    </row>
    <row r="3334" spans="1:5" x14ac:dyDescent="0.2">
      <c r="A3334" s="271">
        <v>97621</v>
      </c>
      <c r="B3334" s="271" t="s">
        <v>290</v>
      </c>
      <c r="C3334" s="272" t="s">
        <v>11563</v>
      </c>
      <c r="D3334" s="271" t="s">
        <v>1980</v>
      </c>
      <c r="E3334" s="273">
        <v>144.71</v>
      </c>
    </row>
    <row r="3335" spans="1:5" x14ac:dyDescent="0.2">
      <c r="A3335" s="271">
        <v>97622</v>
      </c>
      <c r="B3335" s="271" t="s">
        <v>290</v>
      </c>
      <c r="C3335" s="272" t="s">
        <v>11564</v>
      </c>
      <c r="D3335" s="271" t="s">
        <v>1980</v>
      </c>
      <c r="E3335" s="273">
        <v>70.52</v>
      </c>
    </row>
    <row r="3336" spans="1:5" x14ac:dyDescent="0.2">
      <c r="A3336" s="271">
        <v>97623</v>
      </c>
      <c r="B3336" s="271" t="s">
        <v>290</v>
      </c>
      <c r="C3336" s="272" t="s">
        <v>11565</v>
      </c>
      <c r="D3336" s="271" t="s">
        <v>1980</v>
      </c>
      <c r="E3336" s="273">
        <v>216.04</v>
      </c>
    </row>
    <row r="3337" spans="1:5" x14ac:dyDescent="0.2">
      <c r="A3337" s="271">
        <v>97624</v>
      </c>
      <c r="B3337" s="271" t="s">
        <v>290</v>
      </c>
      <c r="C3337" s="272" t="s">
        <v>11566</v>
      </c>
      <c r="D3337" s="271" t="s">
        <v>1980</v>
      </c>
      <c r="E3337" s="273">
        <v>132.59</v>
      </c>
    </row>
    <row r="3338" spans="1:5" x14ac:dyDescent="0.2">
      <c r="A3338" s="271">
        <v>97625</v>
      </c>
      <c r="B3338" s="271" t="s">
        <v>290</v>
      </c>
      <c r="C3338" s="272" t="s">
        <v>11567</v>
      </c>
      <c r="D3338" s="271" t="s">
        <v>1980</v>
      </c>
      <c r="E3338" s="273">
        <v>55.56</v>
      </c>
    </row>
    <row r="3339" spans="1:5" x14ac:dyDescent="0.2">
      <c r="A3339" s="271">
        <v>104791</v>
      </c>
      <c r="B3339" s="271" t="s">
        <v>290</v>
      </c>
      <c r="C3339" s="272" t="s">
        <v>11568</v>
      </c>
      <c r="D3339" s="271" t="s">
        <v>2012</v>
      </c>
      <c r="E3339" s="273">
        <v>7.39</v>
      </c>
    </row>
    <row r="3340" spans="1:5" x14ac:dyDescent="0.2">
      <c r="A3340" s="271">
        <v>97631</v>
      </c>
      <c r="B3340" s="271" t="s">
        <v>290</v>
      </c>
      <c r="C3340" s="272" t="s">
        <v>11569</v>
      </c>
      <c r="D3340" s="271" t="s">
        <v>2012</v>
      </c>
      <c r="E3340" s="273">
        <v>14.18</v>
      </c>
    </row>
    <row r="3341" spans="1:5" x14ac:dyDescent="0.2">
      <c r="A3341" s="271">
        <v>97630</v>
      </c>
      <c r="B3341" s="271" t="s">
        <v>290</v>
      </c>
      <c r="C3341" s="272" t="s">
        <v>11570</v>
      </c>
      <c r="D3341" s="271" t="s">
        <v>1980</v>
      </c>
      <c r="E3341" s="273">
        <v>0</v>
      </c>
    </row>
    <row r="3342" spans="1:5" x14ac:dyDescent="0.2">
      <c r="A3342" s="271">
        <v>104796</v>
      </c>
      <c r="B3342" s="271" t="s">
        <v>290</v>
      </c>
      <c r="C3342" s="272" t="s">
        <v>11571</v>
      </c>
      <c r="D3342" s="271" t="s">
        <v>2014</v>
      </c>
      <c r="E3342" s="273">
        <v>16.239999999999998</v>
      </c>
    </row>
    <row r="3343" spans="1:5" x14ac:dyDescent="0.2">
      <c r="A3343" s="271">
        <v>97628</v>
      </c>
      <c r="B3343" s="271" t="s">
        <v>290</v>
      </c>
      <c r="C3343" s="272" t="s">
        <v>11572</v>
      </c>
      <c r="D3343" s="271" t="s">
        <v>1980</v>
      </c>
      <c r="E3343" s="273">
        <v>330.1</v>
      </c>
    </row>
    <row r="3344" spans="1:5" x14ac:dyDescent="0.2">
      <c r="A3344" s="271">
        <v>97629</v>
      </c>
      <c r="B3344" s="271" t="s">
        <v>290</v>
      </c>
      <c r="C3344" s="272" t="s">
        <v>11573</v>
      </c>
      <c r="D3344" s="271" t="s">
        <v>1980</v>
      </c>
      <c r="E3344" s="273">
        <v>102.85</v>
      </c>
    </row>
    <row r="3345" spans="1:5" x14ac:dyDescent="0.2">
      <c r="A3345" s="271">
        <v>97626</v>
      </c>
      <c r="B3345" s="271" t="s">
        <v>290</v>
      </c>
      <c r="C3345" s="272" t="s">
        <v>11574</v>
      </c>
      <c r="D3345" s="271" t="s">
        <v>1980</v>
      </c>
      <c r="E3345" s="273">
        <v>708.77</v>
      </c>
    </row>
    <row r="3346" spans="1:5" x14ac:dyDescent="0.2">
      <c r="A3346" s="271">
        <v>97627</v>
      </c>
      <c r="B3346" s="271" t="s">
        <v>290</v>
      </c>
      <c r="C3346" s="272" t="s">
        <v>11575</v>
      </c>
      <c r="D3346" s="271" t="s">
        <v>1980</v>
      </c>
      <c r="E3346" s="273">
        <v>220.85</v>
      </c>
    </row>
    <row r="3347" spans="1:5" x14ac:dyDescent="0.2">
      <c r="A3347" s="271">
        <v>104789</v>
      </c>
      <c r="B3347" s="271" t="s">
        <v>290</v>
      </c>
      <c r="C3347" s="272" t="s">
        <v>11576</v>
      </c>
      <c r="D3347" s="271" t="s">
        <v>1980</v>
      </c>
      <c r="E3347" s="273">
        <v>248.2</v>
      </c>
    </row>
    <row r="3348" spans="1:5" x14ac:dyDescent="0.2">
      <c r="A3348" s="271">
        <v>104790</v>
      </c>
      <c r="B3348" s="271" t="s">
        <v>290</v>
      </c>
      <c r="C3348" s="272" t="s">
        <v>11577</v>
      </c>
      <c r="D3348" s="271" t="s">
        <v>1980</v>
      </c>
      <c r="E3348" s="273">
        <v>122.33</v>
      </c>
    </row>
    <row r="3349" spans="1:5" x14ac:dyDescent="0.2">
      <c r="A3349" s="271">
        <v>97633</v>
      </c>
      <c r="B3349" s="271" t="s">
        <v>290</v>
      </c>
      <c r="C3349" s="272" t="s">
        <v>11578</v>
      </c>
      <c r="D3349" s="271" t="s">
        <v>2012</v>
      </c>
      <c r="E3349" s="273">
        <v>28.33</v>
      </c>
    </row>
    <row r="3350" spans="1:5" x14ac:dyDescent="0.2">
      <c r="A3350" s="271">
        <v>97634</v>
      </c>
      <c r="B3350" s="271" t="s">
        <v>290</v>
      </c>
      <c r="C3350" s="272" t="s">
        <v>11579</v>
      </c>
      <c r="D3350" s="271" t="s">
        <v>2012</v>
      </c>
      <c r="E3350" s="273">
        <v>8.33</v>
      </c>
    </row>
    <row r="3351" spans="1:5" x14ac:dyDescent="0.2">
      <c r="A3351" s="271">
        <v>97632</v>
      </c>
      <c r="B3351" s="271" t="s">
        <v>290</v>
      </c>
      <c r="C3351" s="272" t="s">
        <v>11580</v>
      </c>
      <c r="D3351" s="271" t="s">
        <v>2014</v>
      </c>
      <c r="E3351" s="273">
        <v>3.24</v>
      </c>
    </row>
    <row r="3352" spans="1:5" x14ac:dyDescent="0.2">
      <c r="A3352" s="271">
        <v>97636</v>
      </c>
      <c r="B3352" s="271" t="s">
        <v>290</v>
      </c>
      <c r="C3352" s="272" t="s">
        <v>11581</v>
      </c>
      <c r="D3352" s="271" t="s">
        <v>2012</v>
      </c>
      <c r="E3352" s="273">
        <v>25.33</v>
      </c>
    </row>
    <row r="3353" spans="1:5" x14ac:dyDescent="0.2">
      <c r="A3353" s="271">
        <v>104797</v>
      </c>
      <c r="B3353" s="271" t="s">
        <v>290</v>
      </c>
      <c r="C3353" s="272" t="s">
        <v>11582</v>
      </c>
      <c r="D3353" s="271" t="s">
        <v>2014</v>
      </c>
      <c r="E3353" s="273">
        <v>20.3</v>
      </c>
    </row>
    <row r="3354" spans="1:5" x14ac:dyDescent="0.2">
      <c r="A3354" s="271">
        <v>104803</v>
      </c>
      <c r="B3354" s="271" t="s">
        <v>290</v>
      </c>
      <c r="C3354" s="272" t="s">
        <v>11583</v>
      </c>
      <c r="D3354" s="271" t="s">
        <v>2014</v>
      </c>
      <c r="E3354" s="273">
        <v>5.9</v>
      </c>
    </row>
    <row r="3355" spans="1:5" x14ac:dyDescent="0.2">
      <c r="A3355" s="271">
        <v>97664</v>
      </c>
      <c r="B3355" s="271" t="s">
        <v>290</v>
      </c>
      <c r="C3355" s="272" t="s">
        <v>11584</v>
      </c>
      <c r="D3355" s="271" t="s">
        <v>1977</v>
      </c>
      <c r="E3355" s="273">
        <v>1.93</v>
      </c>
    </row>
    <row r="3356" spans="1:5" x14ac:dyDescent="0.2">
      <c r="A3356" s="271">
        <v>104801</v>
      </c>
      <c r="B3356" s="271" t="s">
        <v>290</v>
      </c>
      <c r="C3356" s="272" t="s">
        <v>11585</v>
      </c>
      <c r="D3356" s="271" t="s">
        <v>2012</v>
      </c>
      <c r="E3356" s="273">
        <v>18.68</v>
      </c>
    </row>
    <row r="3357" spans="1:5" x14ac:dyDescent="0.2">
      <c r="A3357" s="271">
        <v>97661</v>
      </c>
      <c r="B3357" s="271" t="s">
        <v>290</v>
      </c>
      <c r="C3357" s="272" t="s">
        <v>11586</v>
      </c>
      <c r="D3357" s="271" t="s">
        <v>2014</v>
      </c>
      <c r="E3357" s="273">
        <v>0.93</v>
      </c>
    </row>
    <row r="3358" spans="1:5" x14ac:dyDescent="0.2">
      <c r="A3358" s="271">
        <v>104794</v>
      </c>
      <c r="B3358" s="271" t="s">
        <v>290</v>
      </c>
      <c r="C3358" s="272" t="s">
        <v>11587</v>
      </c>
      <c r="D3358" s="271" t="s">
        <v>2014</v>
      </c>
      <c r="E3358" s="273">
        <v>1.27</v>
      </c>
    </row>
    <row r="3359" spans="1:5" x14ac:dyDescent="0.2">
      <c r="A3359" s="271">
        <v>104795</v>
      </c>
      <c r="B3359" s="271" t="s">
        <v>290</v>
      </c>
      <c r="C3359" s="272" t="s">
        <v>11588</v>
      </c>
      <c r="D3359" s="271" t="s">
        <v>2014</v>
      </c>
      <c r="E3359" s="273">
        <v>1.78</v>
      </c>
    </row>
    <row r="3360" spans="1:5" x14ac:dyDescent="0.2">
      <c r="A3360" s="271">
        <v>104792</v>
      </c>
      <c r="B3360" s="271" t="s">
        <v>290</v>
      </c>
      <c r="C3360" s="272" t="s">
        <v>11589</v>
      </c>
      <c r="D3360" s="271" t="s">
        <v>2014</v>
      </c>
      <c r="E3360" s="273">
        <v>0.52</v>
      </c>
    </row>
    <row r="3361" spans="1:5" x14ac:dyDescent="0.2">
      <c r="A3361" s="271">
        <v>104793</v>
      </c>
      <c r="B3361" s="271" t="s">
        <v>290</v>
      </c>
      <c r="C3361" s="272" t="s">
        <v>11590</v>
      </c>
      <c r="D3361" s="271" t="s">
        <v>2014</v>
      </c>
      <c r="E3361" s="273">
        <v>0.71</v>
      </c>
    </row>
    <row r="3362" spans="1:5" x14ac:dyDescent="0.2">
      <c r="A3362" s="271">
        <v>104800</v>
      </c>
      <c r="B3362" s="271" t="s">
        <v>290</v>
      </c>
      <c r="C3362" s="272" t="s">
        <v>11591</v>
      </c>
      <c r="D3362" s="271" t="s">
        <v>2014</v>
      </c>
      <c r="E3362" s="273">
        <v>11.5</v>
      </c>
    </row>
    <row r="3363" spans="1:5" x14ac:dyDescent="0.2">
      <c r="A3363" s="271">
        <v>97638</v>
      </c>
      <c r="B3363" s="271" t="s">
        <v>290</v>
      </c>
      <c r="C3363" s="272" t="s">
        <v>11592</v>
      </c>
      <c r="D3363" s="271" t="s">
        <v>2012</v>
      </c>
      <c r="E3363" s="273">
        <v>10.78</v>
      </c>
    </row>
    <row r="3364" spans="1:5" x14ac:dyDescent="0.2">
      <c r="A3364" s="271">
        <v>97641</v>
      </c>
      <c r="B3364" s="271" t="s">
        <v>290</v>
      </c>
      <c r="C3364" s="272" t="s">
        <v>11593</v>
      </c>
      <c r="D3364" s="271" t="s">
        <v>2012</v>
      </c>
      <c r="E3364" s="273">
        <v>3.43</v>
      </c>
    </row>
    <row r="3365" spans="1:5" x14ac:dyDescent="0.2">
      <c r="A3365" s="271">
        <v>97640</v>
      </c>
      <c r="B3365" s="271" t="s">
        <v>290</v>
      </c>
      <c r="C3365" s="272" t="s">
        <v>11594</v>
      </c>
      <c r="D3365" s="271" t="s">
        <v>2012</v>
      </c>
      <c r="E3365" s="273">
        <v>2.52</v>
      </c>
    </row>
    <row r="3366" spans="1:5" x14ac:dyDescent="0.2">
      <c r="A3366" s="271">
        <v>97660</v>
      </c>
      <c r="B3366" s="271" t="s">
        <v>290</v>
      </c>
      <c r="C3366" s="272" t="s">
        <v>11595</v>
      </c>
      <c r="D3366" s="271" t="s">
        <v>1977</v>
      </c>
      <c r="E3366" s="273">
        <v>0.87</v>
      </c>
    </row>
    <row r="3367" spans="1:5" x14ac:dyDescent="0.2">
      <c r="A3367" s="271">
        <v>97645</v>
      </c>
      <c r="B3367" s="271" t="s">
        <v>290</v>
      </c>
      <c r="C3367" s="272" t="s">
        <v>11596</v>
      </c>
      <c r="D3367" s="271" t="s">
        <v>2012</v>
      </c>
      <c r="E3367" s="273">
        <v>30.57</v>
      </c>
    </row>
    <row r="3368" spans="1:5" x14ac:dyDescent="0.2">
      <c r="A3368" s="271">
        <v>97663</v>
      </c>
      <c r="B3368" s="271" t="s">
        <v>290</v>
      </c>
      <c r="C3368" s="272" t="s">
        <v>11597</v>
      </c>
      <c r="D3368" s="271" t="s">
        <v>1977</v>
      </c>
      <c r="E3368" s="273">
        <v>15.55</v>
      </c>
    </row>
    <row r="3369" spans="1:5" x14ac:dyDescent="0.2">
      <c r="A3369" s="271">
        <v>97665</v>
      </c>
      <c r="B3369" s="271" t="s">
        <v>290</v>
      </c>
      <c r="C3369" s="272" t="s">
        <v>11598</v>
      </c>
      <c r="D3369" s="271" t="s">
        <v>1977</v>
      </c>
      <c r="E3369" s="273">
        <v>2.37</v>
      </c>
    </row>
    <row r="3370" spans="1:5" x14ac:dyDescent="0.2">
      <c r="A3370" s="271">
        <v>97666</v>
      </c>
      <c r="B3370" s="271" t="s">
        <v>290</v>
      </c>
      <c r="C3370" s="272" t="s">
        <v>11599</v>
      </c>
      <c r="D3370" s="271" t="s">
        <v>1977</v>
      </c>
      <c r="E3370" s="273">
        <v>11.33</v>
      </c>
    </row>
    <row r="3371" spans="1:5" x14ac:dyDescent="0.2">
      <c r="A3371" s="271">
        <v>97635</v>
      </c>
      <c r="B3371" s="271" t="s">
        <v>290</v>
      </c>
      <c r="C3371" s="272" t="s">
        <v>11600</v>
      </c>
      <c r="D3371" s="271" t="s">
        <v>2012</v>
      </c>
      <c r="E3371" s="273">
        <v>19.88</v>
      </c>
    </row>
    <row r="3372" spans="1:5" x14ac:dyDescent="0.2">
      <c r="A3372" s="271">
        <v>97643</v>
      </c>
      <c r="B3372" s="271" t="s">
        <v>290</v>
      </c>
      <c r="C3372" s="272" t="s">
        <v>11601</v>
      </c>
      <c r="D3372" s="271" t="s">
        <v>2012</v>
      </c>
      <c r="E3372" s="273">
        <v>32.21</v>
      </c>
    </row>
    <row r="3373" spans="1:5" x14ac:dyDescent="0.2">
      <c r="A3373" s="271">
        <v>104799</v>
      </c>
      <c r="B3373" s="271" t="s">
        <v>290</v>
      </c>
      <c r="C3373" s="272" t="s">
        <v>11602</v>
      </c>
      <c r="D3373" s="271" t="s">
        <v>2012</v>
      </c>
      <c r="E3373" s="273">
        <v>13.89</v>
      </c>
    </row>
    <row r="3374" spans="1:5" x14ac:dyDescent="0.2">
      <c r="A3374" s="271">
        <v>97639</v>
      </c>
      <c r="B3374" s="271" t="s">
        <v>290</v>
      </c>
      <c r="C3374" s="272" t="s">
        <v>11603</v>
      </c>
      <c r="D3374" s="271" t="s">
        <v>2012</v>
      </c>
      <c r="E3374" s="273">
        <v>25.57</v>
      </c>
    </row>
    <row r="3375" spans="1:5" x14ac:dyDescent="0.2">
      <c r="A3375" s="271">
        <v>97644</v>
      </c>
      <c r="B3375" s="271" t="s">
        <v>290</v>
      </c>
      <c r="C3375" s="272" t="s">
        <v>11604</v>
      </c>
      <c r="D3375" s="271" t="s">
        <v>2012</v>
      </c>
      <c r="E3375" s="273">
        <v>11.84</v>
      </c>
    </row>
    <row r="3376" spans="1:5" x14ac:dyDescent="0.2">
      <c r="A3376" s="271">
        <v>97648</v>
      </c>
      <c r="B3376" s="271" t="s">
        <v>290</v>
      </c>
      <c r="C3376" s="272" t="s">
        <v>11605</v>
      </c>
      <c r="D3376" s="271" t="s">
        <v>2012</v>
      </c>
      <c r="E3376" s="273">
        <v>2.6</v>
      </c>
    </row>
    <row r="3377" spans="1:5" x14ac:dyDescent="0.2">
      <c r="A3377" s="271">
        <v>104798</v>
      </c>
      <c r="B3377" s="271" t="s">
        <v>290</v>
      </c>
      <c r="C3377" s="272" t="s">
        <v>11606</v>
      </c>
      <c r="D3377" s="271" t="s">
        <v>1977</v>
      </c>
      <c r="E3377" s="273">
        <v>17.690000000000001</v>
      </c>
    </row>
    <row r="3378" spans="1:5" x14ac:dyDescent="0.2">
      <c r="A3378" s="271">
        <v>97637</v>
      </c>
      <c r="B3378" s="271" t="s">
        <v>290</v>
      </c>
      <c r="C3378" s="272" t="s">
        <v>11607</v>
      </c>
      <c r="D3378" s="271" t="s">
        <v>2012</v>
      </c>
      <c r="E3378" s="273">
        <v>3.7</v>
      </c>
    </row>
    <row r="3379" spans="1:5" x14ac:dyDescent="0.2">
      <c r="A3379" s="271">
        <v>104802</v>
      </c>
      <c r="B3379" s="271" t="s">
        <v>290</v>
      </c>
      <c r="C3379" s="272" t="s">
        <v>11608</v>
      </c>
      <c r="D3379" s="271" t="s">
        <v>2012</v>
      </c>
      <c r="E3379" s="273">
        <v>12.43</v>
      </c>
    </row>
    <row r="3380" spans="1:5" x14ac:dyDescent="0.2">
      <c r="A3380" s="271">
        <v>97647</v>
      </c>
      <c r="B3380" s="271" t="s">
        <v>290</v>
      </c>
      <c r="C3380" s="272" t="s">
        <v>11609</v>
      </c>
      <c r="D3380" s="271" t="s">
        <v>2012</v>
      </c>
      <c r="E3380" s="273">
        <v>4.5199999999999996</v>
      </c>
    </row>
    <row r="3381" spans="1:5" x14ac:dyDescent="0.2">
      <c r="A3381" s="271">
        <v>97649</v>
      </c>
      <c r="B3381" s="271" t="s">
        <v>290</v>
      </c>
      <c r="C3381" s="272" t="s">
        <v>11610</v>
      </c>
      <c r="D3381" s="271" t="s">
        <v>2012</v>
      </c>
      <c r="E3381" s="273">
        <v>5.62</v>
      </c>
    </row>
    <row r="3382" spans="1:5" x14ac:dyDescent="0.2">
      <c r="A3382" s="271">
        <v>97652</v>
      </c>
      <c r="B3382" s="271" t="s">
        <v>290</v>
      </c>
      <c r="C3382" s="272" t="s">
        <v>11611</v>
      </c>
      <c r="D3382" s="271" t="s">
        <v>1977</v>
      </c>
      <c r="E3382" s="273">
        <v>241.12</v>
      </c>
    </row>
    <row r="3383" spans="1:5" x14ac:dyDescent="0.2">
      <c r="A3383" s="271">
        <v>97654</v>
      </c>
      <c r="B3383" s="271" t="s">
        <v>290</v>
      </c>
      <c r="C3383" s="272" t="s">
        <v>11612</v>
      </c>
      <c r="D3383" s="271" t="s">
        <v>1977</v>
      </c>
      <c r="E3383" s="273">
        <v>204.94</v>
      </c>
    </row>
    <row r="3384" spans="1:5" x14ac:dyDescent="0.2">
      <c r="A3384" s="271">
        <v>97651</v>
      </c>
      <c r="B3384" s="271" t="s">
        <v>290</v>
      </c>
      <c r="C3384" s="272" t="s">
        <v>11613</v>
      </c>
      <c r="D3384" s="271" t="s">
        <v>1977</v>
      </c>
      <c r="E3384" s="273">
        <v>106.37</v>
      </c>
    </row>
    <row r="3385" spans="1:5" x14ac:dyDescent="0.2">
      <c r="A3385" s="271">
        <v>97653</v>
      </c>
      <c r="B3385" s="271" t="s">
        <v>290</v>
      </c>
      <c r="C3385" s="272" t="s">
        <v>11614</v>
      </c>
      <c r="D3385" s="271" t="s">
        <v>1977</v>
      </c>
      <c r="E3385" s="273">
        <v>160.83000000000001</v>
      </c>
    </row>
    <row r="3386" spans="1:5" x14ac:dyDescent="0.2">
      <c r="A3386" s="271">
        <v>97657</v>
      </c>
      <c r="B3386" s="271" t="s">
        <v>290</v>
      </c>
      <c r="C3386" s="272" t="s">
        <v>11615</v>
      </c>
      <c r="D3386" s="271" t="s">
        <v>1977</v>
      </c>
      <c r="E3386" s="273">
        <v>749.11</v>
      </c>
    </row>
    <row r="3387" spans="1:5" x14ac:dyDescent="0.2">
      <c r="A3387" s="271">
        <v>97659</v>
      </c>
      <c r="B3387" s="271" t="s">
        <v>290</v>
      </c>
      <c r="C3387" s="272" t="s">
        <v>11616</v>
      </c>
      <c r="D3387" s="271" t="s">
        <v>1977</v>
      </c>
      <c r="E3387" s="273">
        <v>347.81</v>
      </c>
    </row>
    <row r="3388" spans="1:5" x14ac:dyDescent="0.2">
      <c r="A3388" s="271">
        <v>97656</v>
      </c>
      <c r="B3388" s="271" t="s">
        <v>290</v>
      </c>
      <c r="C3388" s="272" t="s">
        <v>11617</v>
      </c>
      <c r="D3388" s="271" t="s">
        <v>1977</v>
      </c>
      <c r="E3388" s="273">
        <v>377.94</v>
      </c>
    </row>
    <row r="3389" spans="1:5" x14ac:dyDescent="0.2">
      <c r="A3389" s="271">
        <v>97658</v>
      </c>
      <c r="B3389" s="271" t="s">
        <v>290</v>
      </c>
      <c r="C3389" s="272" t="s">
        <v>11618</v>
      </c>
      <c r="D3389" s="271" t="s">
        <v>1977</v>
      </c>
      <c r="E3389" s="273">
        <v>248.82</v>
      </c>
    </row>
    <row r="3390" spans="1:5" x14ac:dyDescent="0.2">
      <c r="A3390" s="271">
        <v>97650</v>
      </c>
      <c r="B3390" s="271" t="s">
        <v>290</v>
      </c>
      <c r="C3390" s="272" t="s">
        <v>11619</v>
      </c>
      <c r="D3390" s="271" t="s">
        <v>2012</v>
      </c>
      <c r="E3390" s="273">
        <v>9.76</v>
      </c>
    </row>
    <row r="3391" spans="1:5" x14ac:dyDescent="0.2">
      <c r="A3391" s="271">
        <v>97642</v>
      </c>
      <c r="B3391" s="271" t="s">
        <v>290</v>
      </c>
      <c r="C3391" s="272" t="s">
        <v>11620</v>
      </c>
      <c r="D3391" s="271" t="s">
        <v>2012</v>
      </c>
      <c r="E3391" s="273">
        <v>3.6</v>
      </c>
    </row>
    <row r="3392" spans="1:5" x14ac:dyDescent="0.2">
      <c r="A3392" s="271">
        <v>97655</v>
      </c>
      <c r="B3392" s="271" t="s">
        <v>290</v>
      </c>
      <c r="C3392" s="272" t="s">
        <v>11621</v>
      </c>
      <c r="D3392" s="271" t="s">
        <v>2012</v>
      </c>
      <c r="E3392" s="273">
        <v>40.65</v>
      </c>
    </row>
    <row r="3393" spans="1:5" x14ac:dyDescent="0.2">
      <c r="A3393" s="271">
        <v>97662</v>
      </c>
      <c r="B3393" s="271" t="s">
        <v>290</v>
      </c>
      <c r="C3393" s="272" t="s">
        <v>11622</v>
      </c>
      <c r="D3393" s="271" t="s">
        <v>2014</v>
      </c>
      <c r="E3393" s="273">
        <v>0.62</v>
      </c>
    </row>
    <row r="3394" spans="1:5" x14ac:dyDescent="0.2">
      <c r="A3394" s="271">
        <v>97646</v>
      </c>
      <c r="B3394" s="271" t="s">
        <v>290</v>
      </c>
      <c r="C3394" s="272" t="s">
        <v>11623</v>
      </c>
      <c r="D3394" s="271" t="s">
        <v>2012</v>
      </c>
      <c r="E3394" s="273">
        <v>0</v>
      </c>
    </row>
    <row r="3395" spans="1:5" x14ac:dyDescent="0.2">
      <c r="A3395" s="271">
        <v>92712</v>
      </c>
      <c r="B3395" s="271" t="s">
        <v>290</v>
      </c>
      <c r="C3395" s="272" t="s">
        <v>11624</v>
      </c>
      <c r="D3395" s="271" t="s">
        <v>1924</v>
      </c>
      <c r="E3395" s="273">
        <v>0.23</v>
      </c>
    </row>
    <row r="3396" spans="1:5" x14ac:dyDescent="0.2">
      <c r="A3396" s="271">
        <v>92713</v>
      </c>
      <c r="B3396" s="271" t="s">
        <v>290</v>
      </c>
      <c r="C3396" s="272" t="s">
        <v>11625</v>
      </c>
      <c r="D3396" s="271" t="s">
        <v>1924</v>
      </c>
      <c r="E3396" s="273">
        <v>0.05</v>
      </c>
    </row>
    <row r="3397" spans="1:5" x14ac:dyDescent="0.2">
      <c r="A3397" s="271">
        <v>92714</v>
      </c>
      <c r="B3397" s="271" t="s">
        <v>290</v>
      </c>
      <c r="C3397" s="272" t="s">
        <v>11626</v>
      </c>
      <c r="D3397" s="271" t="s">
        <v>1924</v>
      </c>
      <c r="E3397" s="273">
        <v>0.28000000000000003</v>
      </c>
    </row>
    <row r="3398" spans="1:5" x14ac:dyDescent="0.2">
      <c r="A3398" s="271">
        <v>92715</v>
      </c>
      <c r="B3398" s="271" t="s">
        <v>290</v>
      </c>
      <c r="C3398" s="272" t="s">
        <v>11627</v>
      </c>
      <c r="D3398" s="271" t="s">
        <v>1924</v>
      </c>
      <c r="E3398" s="273">
        <v>99.09</v>
      </c>
    </row>
    <row r="3399" spans="1:5" x14ac:dyDescent="0.2">
      <c r="A3399" s="271">
        <v>103663</v>
      </c>
      <c r="B3399" s="271" t="s">
        <v>290</v>
      </c>
      <c r="C3399" s="272" t="s">
        <v>11628</v>
      </c>
      <c r="D3399" s="271" t="s">
        <v>1924</v>
      </c>
      <c r="E3399" s="273">
        <v>0</v>
      </c>
    </row>
    <row r="3400" spans="1:5" x14ac:dyDescent="0.2">
      <c r="A3400" s="271">
        <v>104390</v>
      </c>
      <c r="B3400" s="271" t="s">
        <v>290</v>
      </c>
      <c r="C3400" s="272" t="s">
        <v>11629</v>
      </c>
      <c r="D3400" s="271" t="s">
        <v>1924</v>
      </c>
      <c r="E3400" s="273">
        <v>0</v>
      </c>
    </row>
    <row r="3401" spans="1:5" x14ac:dyDescent="0.2">
      <c r="A3401" s="271">
        <v>103664</v>
      </c>
      <c r="B3401" s="271" t="s">
        <v>290</v>
      </c>
      <c r="C3401" s="272" t="s">
        <v>11630</v>
      </c>
      <c r="D3401" s="271" t="s">
        <v>1924</v>
      </c>
      <c r="E3401" s="273">
        <v>0</v>
      </c>
    </row>
    <row r="3402" spans="1:5" x14ac:dyDescent="0.2">
      <c r="A3402" s="271">
        <v>104451</v>
      </c>
      <c r="B3402" s="271" t="s">
        <v>290</v>
      </c>
      <c r="C3402" s="272" t="s">
        <v>11631</v>
      </c>
      <c r="D3402" s="271" t="s">
        <v>1924</v>
      </c>
      <c r="E3402" s="273">
        <v>0</v>
      </c>
    </row>
    <row r="3403" spans="1:5" x14ac:dyDescent="0.2">
      <c r="A3403" s="271">
        <v>103666</v>
      </c>
      <c r="B3403" s="271" t="s">
        <v>290</v>
      </c>
      <c r="C3403" s="272" t="s">
        <v>11632</v>
      </c>
      <c r="D3403" s="271" t="s">
        <v>1924</v>
      </c>
      <c r="E3403" s="273">
        <v>134.94</v>
      </c>
    </row>
    <row r="3404" spans="1:5" x14ac:dyDescent="0.2">
      <c r="A3404" s="271">
        <v>89212</v>
      </c>
      <c r="B3404" s="271" t="s">
        <v>290</v>
      </c>
      <c r="C3404" s="272" t="s">
        <v>11633</v>
      </c>
      <c r="D3404" s="271" t="s">
        <v>1924</v>
      </c>
      <c r="E3404" s="273">
        <v>29.76</v>
      </c>
    </row>
    <row r="3405" spans="1:5" x14ac:dyDescent="0.2">
      <c r="A3405" s="271">
        <v>89213</v>
      </c>
      <c r="B3405" s="271" t="s">
        <v>290</v>
      </c>
      <c r="C3405" s="272" t="s">
        <v>11634</v>
      </c>
      <c r="D3405" s="271" t="s">
        <v>1924</v>
      </c>
      <c r="E3405" s="273">
        <v>9.18</v>
      </c>
    </row>
    <row r="3406" spans="1:5" x14ac:dyDescent="0.2">
      <c r="A3406" s="271">
        <v>89214</v>
      </c>
      <c r="B3406" s="271" t="s">
        <v>290</v>
      </c>
      <c r="C3406" s="272" t="s">
        <v>11635</v>
      </c>
      <c r="D3406" s="271" t="s">
        <v>1924</v>
      </c>
      <c r="E3406" s="273">
        <v>27.94</v>
      </c>
    </row>
    <row r="3407" spans="1:5" x14ac:dyDescent="0.2">
      <c r="A3407" s="271">
        <v>89215</v>
      </c>
      <c r="B3407" s="271" t="s">
        <v>290</v>
      </c>
      <c r="C3407" s="272" t="s">
        <v>11636</v>
      </c>
      <c r="D3407" s="271" t="s">
        <v>1924</v>
      </c>
      <c r="E3407" s="273">
        <v>92.34</v>
      </c>
    </row>
    <row r="3408" spans="1:5" x14ac:dyDescent="0.2">
      <c r="A3408" s="271">
        <v>87441</v>
      </c>
      <c r="B3408" s="271" t="s">
        <v>290</v>
      </c>
      <c r="C3408" s="272" t="s">
        <v>11637</v>
      </c>
      <c r="D3408" s="271" t="s">
        <v>1924</v>
      </c>
      <c r="E3408" s="273">
        <v>0.4</v>
      </c>
    </row>
    <row r="3409" spans="1:5" x14ac:dyDescent="0.2">
      <c r="A3409" s="271">
        <v>87442</v>
      </c>
      <c r="B3409" s="271" t="s">
        <v>290</v>
      </c>
      <c r="C3409" s="272" t="s">
        <v>11638</v>
      </c>
      <c r="D3409" s="271" t="s">
        <v>1924</v>
      </c>
      <c r="E3409" s="273">
        <v>0.09</v>
      </c>
    </row>
    <row r="3410" spans="1:5" x14ac:dyDescent="0.2">
      <c r="A3410" s="271">
        <v>87443</v>
      </c>
      <c r="B3410" s="271" t="s">
        <v>290</v>
      </c>
      <c r="C3410" s="272" t="s">
        <v>11639</v>
      </c>
      <c r="D3410" s="271" t="s">
        <v>1924</v>
      </c>
      <c r="E3410" s="273">
        <v>0.5</v>
      </c>
    </row>
    <row r="3411" spans="1:5" x14ac:dyDescent="0.2">
      <c r="A3411" s="271">
        <v>87444</v>
      </c>
      <c r="B3411" s="271" t="s">
        <v>290</v>
      </c>
      <c r="C3411" s="272" t="s">
        <v>11640</v>
      </c>
      <c r="D3411" s="271" t="s">
        <v>1924</v>
      </c>
      <c r="E3411" s="273">
        <v>4.16</v>
      </c>
    </row>
    <row r="3412" spans="1:5" x14ac:dyDescent="0.2">
      <c r="A3412" s="271">
        <v>93229</v>
      </c>
      <c r="B3412" s="271" t="s">
        <v>290</v>
      </c>
      <c r="C3412" s="272" t="s">
        <v>11641</v>
      </c>
      <c r="D3412" s="271" t="s">
        <v>1924</v>
      </c>
      <c r="E3412" s="273">
        <v>0.37</v>
      </c>
    </row>
    <row r="3413" spans="1:5" x14ac:dyDescent="0.2">
      <c r="A3413" s="271">
        <v>93230</v>
      </c>
      <c r="B3413" s="271" t="s">
        <v>290</v>
      </c>
      <c r="C3413" s="272" t="s">
        <v>11642</v>
      </c>
      <c r="D3413" s="271" t="s">
        <v>1924</v>
      </c>
      <c r="E3413" s="273">
        <v>0.08</v>
      </c>
    </row>
    <row r="3414" spans="1:5" x14ac:dyDescent="0.2">
      <c r="A3414" s="271">
        <v>93231</v>
      </c>
      <c r="B3414" s="271" t="s">
        <v>290</v>
      </c>
      <c r="C3414" s="272" t="s">
        <v>11643</v>
      </c>
      <c r="D3414" s="271" t="s">
        <v>1924</v>
      </c>
      <c r="E3414" s="273">
        <v>0.46</v>
      </c>
    </row>
    <row r="3415" spans="1:5" x14ac:dyDescent="0.2">
      <c r="A3415" s="271">
        <v>93232</v>
      </c>
      <c r="B3415" s="271" t="s">
        <v>290</v>
      </c>
      <c r="C3415" s="272" t="s">
        <v>11644</v>
      </c>
      <c r="D3415" s="271" t="s">
        <v>1924</v>
      </c>
      <c r="E3415" s="273">
        <v>4.62</v>
      </c>
    </row>
    <row r="3416" spans="1:5" x14ac:dyDescent="0.2">
      <c r="A3416" s="271">
        <v>102948</v>
      </c>
      <c r="B3416" s="271" t="s">
        <v>290</v>
      </c>
      <c r="C3416" s="272" t="s">
        <v>11645</v>
      </c>
      <c r="D3416" s="271" t="s">
        <v>1924</v>
      </c>
      <c r="E3416" s="273">
        <v>0</v>
      </c>
    </row>
    <row r="3417" spans="1:5" x14ac:dyDescent="0.2">
      <c r="A3417" s="271">
        <v>102949</v>
      </c>
      <c r="B3417" s="271" t="s">
        <v>290</v>
      </c>
      <c r="C3417" s="272" t="s">
        <v>11646</v>
      </c>
      <c r="D3417" s="271" t="s">
        <v>1924</v>
      </c>
      <c r="E3417" s="273">
        <v>0</v>
      </c>
    </row>
    <row r="3418" spans="1:5" x14ac:dyDescent="0.2">
      <c r="A3418" s="271">
        <v>102950</v>
      </c>
      <c r="B3418" s="271" t="s">
        <v>290</v>
      </c>
      <c r="C3418" s="272" t="s">
        <v>11647</v>
      </c>
      <c r="D3418" s="271" t="s">
        <v>1924</v>
      </c>
      <c r="E3418" s="273">
        <v>0</v>
      </c>
    </row>
    <row r="3419" spans="1:5" x14ac:dyDescent="0.2">
      <c r="A3419" s="271">
        <v>102951</v>
      </c>
      <c r="B3419" s="271" t="s">
        <v>290</v>
      </c>
      <c r="C3419" s="272" t="s">
        <v>11648</v>
      </c>
      <c r="D3419" s="271" t="s">
        <v>1924</v>
      </c>
      <c r="E3419" s="273">
        <v>0.54</v>
      </c>
    </row>
    <row r="3420" spans="1:5" x14ac:dyDescent="0.2">
      <c r="A3420" s="271">
        <v>88826</v>
      </c>
      <c r="B3420" s="271" t="s">
        <v>290</v>
      </c>
      <c r="C3420" s="272" t="s">
        <v>11649</v>
      </c>
      <c r="D3420" s="271" t="s">
        <v>1924</v>
      </c>
      <c r="E3420" s="273">
        <v>0.28999999999999998</v>
      </c>
    </row>
    <row r="3421" spans="1:5" x14ac:dyDescent="0.2">
      <c r="A3421" s="271">
        <v>88827</v>
      </c>
      <c r="B3421" s="271" t="s">
        <v>290</v>
      </c>
      <c r="C3421" s="272" t="s">
        <v>11650</v>
      </c>
      <c r="D3421" s="271" t="s">
        <v>1924</v>
      </c>
      <c r="E3421" s="273">
        <v>0.06</v>
      </c>
    </row>
    <row r="3422" spans="1:5" x14ac:dyDescent="0.2">
      <c r="A3422" s="271">
        <v>88828</v>
      </c>
      <c r="B3422" s="271" t="s">
        <v>290</v>
      </c>
      <c r="C3422" s="272" t="s">
        <v>11651</v>
      </c>
      <c r="D3422" s="271" t="s">
        <v>1924</v>
      </c>
      <c r="E3422" s="273">
        <v>0.32</v>
      </c>
    </row>
    <row r="3423" spans="1:5" x14ac:dyDescent="0.2">
      <c r="A3423" s="271">
        <v>88829</v>
      </c>
      <c r="B3423" s="271" t="s">
        <v>290</v>
      </c>
      <c r="C3423" s="272" t="s">
        <v>11652</v>
      </c>
      <c r="D3423" s="271" t="s">
        <v>1924</v>
      </c>
      <c r="E3423" s="273">
        <v>1.07</v>
      </c>
    </row>
    <row r="3424" spans="1:5" x14ac:dyDescent="0.2">
      <c r="A3424" s="271">
        <v>89221</v>
      </c>
      <c r="B3424" s="271" t="s">
        <v>290</v>
      </c>
      <c r="C3424" s="272" t="s">
        <v>11653</v>
      </c>
      <c r="D3424" s="271" t="s">
        <v>1924</v>
      </c>
      <c r="E3424" s="273">
        <v>1.2</v>
      </c>
    </row>
    <row r="3425" spans="1:5" x14ac:dyDescent="0.2">
      <c r="A3425" s="271">
        <v>89222</v>
      </c>
      <c r="B3425" s="271" t="s">
        <v>290</v>
      </c>
      <c r="C3425" s="272" t="s">
        <v>11654</v>
      </c>
      <c r="D3425" s="271" t="s">
        <v>1924</v>
      </c>
      <c r="E3425" s="273">
        <v>0.27</v>
      </c>
    </row>
    <row r="3426" spans="1:5" x14ac:dyDescent="0.2">
      <c r="A3426" s="271">
        <v>89223</v>
      </c>
      <c r="B3426" s="271" t="s">
        <v>290</v>
      </c>
      <c r="C3426" s="272" t="s">
        <v>11655</v>
      </c>
      <c r="D3426" s="271" t="s">
        <v>1924</v>
      </c>
      <c r="E3426" s="273">
        <v>1.31</v>
      </c>
    </row>
    <row r="3427" spans="1:5" x14ac:dyDescent="0.2">
      <c r="A3427" s="271">
        <v>89224</v>
      </c>
      <c r="B3427" s="271" t="s">
        <v>290</v>
      </c>
      <c r="C3427" s="272" t="s">
        <v>11656</v>
      </c>
      <c r="D3427" s="271" t="s">
        <v>1924</v>
      </c>
      <c r="E3427" s="273">
        <v>2.15</v>
      </c>
    </row>
    <row r="3428" spans="1:5" x14ac:dyDescent="0.2">
      <c r="A3428" s="271">
        <v>89274</v>
      </c>
      <c r="B3428" s="271" t="s">
        <v>290</v>
      </c>
      <c r="C3428" s="272" t="s">
        <v>11657</v>
      </c>
      <c r="D3428" s="271" t="s">
        <v>1924</v>
      </c>
      <c r="E3428" s="273">
        <v>1.46</v>
      </c>
    </row>
    <row r="3429" spans="1:5" x14ac:dyDescent="0.2">
      <c r="A3429" s="271">
        <v>89275</v>
      </c>
      <c r="B3429" s="271" t="s">
        <v>290</v>
      </c>
      <c r="C3429" s="272" t="s">
        <v>11658</v>
      </c>
      <c r="D3429" s="271" t="s">
        <v>1924</v>
      </c>
      <c r="E3429" s="273">
        <v>0.33</v>
      </c>
    </row>
    <row r="3430" spans="1:5" x14ac:dyDescent="0.2">
      <c r="A3430" s="271">
        <v>89276</v>
      </c>
      <c r="B3430" s="271" t="s">
        <v>290</v>
      </c>
      <c r="C3430" s="272" t="s">
        <v>11659</v>
      </c>
      <c r="D3430" s="271" t="s">
        <v>1924</v>
      </c>
      <c r="E3430" s="273">
        <v>1.82</v>
      </c>
    </row>
    <row r="3431" spans="1:5" x14ac:dyDescent="0.2">
      <c r="A3431" s="271">
        <v>89277</v>
      </c>
      <c r="B3431" s="271" t="s">
        <v>290</v>
      </c>
      <c r="C3431" s="272" t="s">
        <v>11660</v>
      </c>
      <c r="D3431" s="271" t="s">
        <v>1924</v>
      </c>
      <c r="E3431" s="273">
        <v>8.33</v>
      </c>
    </row>
    <row r="3432" spans="1:5" x14ac:dyDescent="0.2">
      <c r="A3432" s="271">
        <v>90646</v>
      </c>
      <c r="B3432" s="271" t="s">
        <v>290</v>
      </c>
      <c r="C3432" s="272" t="s">
        <v>11661</v>
      </c>
      <c r="D3432" s="271" t="s">
        <v>1924</v>
      </c>
      <c r="E3432" s="273">
        <v>0.9</v>
      </c>
    </row>
    <row r="3433" spans="1:5" x14ac:dyDescent="0.2">
      <c r="A3433" s="271">
        <v>90647</v>
      </c>
      <c r="B3433" s="271" t="s">
        <v>290</v>
      </c>
      <c r="C3433" s="272" t="s">
        <v>11662</v>
      </c>
      <c r="D3433" s="271" t="s">
        <v>1924</v>
      </c>
      <c r="E3433" s="273">
        <v>0.2</v>
      </c>
    </row>
    <row r="3434" spans="1:5" x14ac:dyDescent="0.2">
      <c r="A3434" s="271">
        <v>90648</v>
      </c>
      <c r="B3434" s="271" t="s">
        <v>290</v>
      </c>
      <c r="C3434" s="272" t="s">
        <v>11663</v>
      </c>
      <c r="D3434" s="271" t="s">
        <v>1924</v>
      </c>
      <c r="E3434" s="273">
        <v>0.98</v>
      </c>
    </row>
    <row r="3435" spans="1:5" x14ac:dyDescent="0.2">
      <c r="A3435" s="271">
        <v>90649</v>
      </c>
      <c r="B3435" s="271" t="s">
        <v>290</v>
      </c>
      <c r="C3435" s="272" t="s">
        <v>11664</v>
      </c>
      <c r="D3435" s="271" t="s">
        <v>1924</v>
      </c>
      <c r="E3435" s="273">
        <v>8.36</v>
      </c>
    </row>
    <row r="3436" spans="1:5" x14ac:dyDescent="0.2">
      <c r="A3436" s="271">
        <v>90652</v>
      </c>
      <c r="B3436" s="271" t="s">
        <v>290</v>
      </c>
      <c r="C3436" s="272" t="s">
        <v>11665</v>
      </c>
      <c r="D3436" s="271" t="s">
        <v>1924</v>
      </c>
      <c r="E3436" s="273">
        <v>3.6</v>
      </c>
    </row>
    <row r="3437" spans="1:5" x14ac:dyDescent="0.2">
      <c r="A3437" s="271">
        <v>90653</v>
      </c>
      <c r="B3437" s="271" t="s">
        <v>290</v>
      </c>
      <c r="C3437" s="272" t="s">
        <v>11666</v>
      </c>
      <c r="D3437" s="271" t="s">
        <v>1924</v>
      </c>
      <c r="E3437" s="273">
        <v>0.83</v>
      </c>
    </row>
    <row r="3438" spans="1:5" x14ac:dyDescent="0.2">
      <c r="A3438" s="271">
        <v>90654</v>
      </c>
      <c r="B3438" s="271" t="s">
        <v>290</v>
      </c>
      <c r="C3438" s="272" t="s">
        <v>11667</v>
      </c>
      <c r="D3438" s="271" t="s">
        <v>1924</v>
      </c>
      <c r="E3438" s="273">
        <v>3.94</v>
      </c>
    </row>
    <row r="3439" spans="1:5" x14ac:dyDescent="0.2">
      <c r="A3439" s="271">
        <v>90655</v>
      </c>
      <c r="B3439" s="271" t="s">
        <v>290</v>
      </c>
      <c r="C3439" s="272" t="s">
        <v>11668</v>
      </c>
      <c r="D3439" s="271" t="s">
        <v>1924</v>
      </c>
      <c r="E3439" s="273">
        <v>5.5</v>
      </c>
    </row>
    <row r="3440" spans="1:5" x14ac:dyDescent="0.2">
      <c r="A3440" s="271">
        <v>90658</v>
      </c>
      <c r="B3440" s="271" t="s">
        <v>290</v>
      </c>
      <c r="C3440" s="272" t="s">
        <v>11669</v>
      </c>
      <c r="D3440" s="271" t="s">
        <v>1924</v>
      </c>
      <c r="E3440" s="273">
        <v>3.86</v>
      </c>
    </row>
    <row r="3441" spans="1:5" x14ac:dyDescent="0.2">
      <c r="A3441" s="271">
        <v>90659</v>
      </c>
      <c r="B3441" s="271" t="s">
        <v>290</v>
      </c>
      <c r="C3441" s="272" t="s">
        <v>11670</v>
      </c>
      <c r="D3441" s="271" t="s">
        <v>1924</v>
      </c>
      <c r="E3441" s="273">
        <v>0.89</v>
      </c>
    </row>
    <row r="3442" spans="1:5" x14ac:dyDescent="0.2">
      <c r="A3442" s="271">
        <v>90660</v>
      </c>
      <c r="B3442" s="271" t="s">
        <v>290</v>
      </c>
      <c r="C3442" s="272" t="s">
        <v>11671</v>
      </c>
      <c r="D3442" s="271" t="s">
        <v>1924</v>
      </c>
      <c r="E3442" s="273">
        <v>4.22</v>
      </c>
    </row>
    <row r="3443" spans="1:5" x14ac:dyDescent="0.2">
      <c r="A3443" s="271">
        <v>90661</v>
      </c>
      <c r="B3443" s="271" t="s">
        <v>290</v>
      </c>
      <c r="C3443" s="272" t="s">
        <v>11672</v>
      </c>
      <c r="D3443" s="271" t="s">
        <v>1924</v>
      </c>
      <c r="E3443" s="273">
        <v>5.5</v>
      </c>
    </row>
    <row r="3444" spans="1:5" x14ac:dyDescent="0.2">
      <c r="A3444" s="271">
        <v>89019</v>
      </c>
      <c r="B3444" s="271" t="s">
        <v>290</v>
      </c>
      <c r="C3444" s="272" t="s">
        <v>11673</v>
      </c>
      <c r="D3444" s="271" t="s">
        <v>1924</v>
      </c>
      <c r="E3444" s="273">
        <v>0.31</v>
      </c>
    </row>
    <row r="3445" spans="1:5" x14ac:dyDescent="0.2">
      <c r="A3445" s="271">
        <v>89020</v>
      </c>
      <c r="B3445" s="271" t="s">
        <v>290</v>
      </c>
      <c r="C3445" s="272" t="s">
        <v>11674</v>
      </c>
      <c r="D3445" s="271" t="s">
        <v>1924</v>
      </c>
      <c r="E3445" s="273">
        <v>7.0000000000000007E-2</v>
      </c>
    </row>
    <row r="3446" spans="1:5" x14ac:dyDescent="0.2">
      <c r="A3446" s="271">
        <v>5800</v>
      </c>
      <c r="B3446" s="271" t="s">
        <v>290</v>
      </c>
      <c r="C3446" s="272" t="s">
        <v>11675</v>
      </c>
      <c r="D3446" s="271" t="s">
        <v>1924</v>
      </c>
      <c r="E3446" s="273">
        <v>0.34</v>
      </c>
    </row>
    <row r="3447" spans="1:5" x14ac:dyDescent="0.2">
      <c r="A3447" s="271">
        <v>53866</v>
      </c>
      <c r="B3447" s="271" t="s">
        <v>290</v>
      </c>
      <c r="C3447" s="272" t="s">
        <v>11676</v>
      </c>
      <c r="D3447" s="271" t="s">
        <v>1924</v>
      </c>
      <c r="E3447" s="273">
        <v>1.65</v>
      </c>
    </row>
    <row r="3448" spans="1:5" x14ac:dyDescent="0.2">
      <c r="A3448" s="271">
        <v>90639</v>
      </c>
      <c r="B3448" s="271" t="s">
        <v>290</v>
      </c>
      <c r="C3448" s="272" t="s">
        <v>11677</v>
      </c>
      <c r="D3448" s="271" t="s">
        <v>1924</v>
      </c>
      <c r="E3448" s="273">
        <v>5.54</v>
      </c>
    </row>
    <row r="3449" spans="1:5" x14ac:dyDescent="0.2">
      <c r="A3449" s="271">
        <v>90640</v>
      </c>
      <c r="B3449" s="271" t="s">
        <v>290</v>
      </c>
      <c r="C3449" s="272" t="s">
        <v>11678</v>
      </c>
      <c r="D3449" s="271" t="s">
        <v>1924</v>
      </c>
      <c r="E3449" s="273">
        <v>1.28</v>
      </c>
    </row>
    <row r="3450" spans="1:5" x14ac:dyDescent="0.2">
      <c r="A3450" s="271">
        <v>90641</v>
      </c>
      <c r="B3450" s="271" t="s">
        <v>290</v>
      </c>
      <c r="C3450" s="272" t="s">
        <v>11679</v>
      </c>
      <c r="D3450" s="271" t="s">
        <v>1924</v>
      </c>
      <c r="E3450" s="273">
        <v>6.06</v>
      </c>
    </row>
    <row r="3451" spans="1:5" x14ac:dyDescent="0.2">
      <c r="A3451" s="271">
        <v>90642</v>
      </c>
      <c r="B3451" s="271" t="s">
        <v>290</v>
      </c>
      <c r="C3451" s="272" t="s">
        <v>11680</v>
      </c>
      <c r="D3451" s="271" t="s">
        <v>1924</v>
      </c>
      <c r="E3451" s="273">
        <v>12.49</v>
      </c>
    </row>
    <row r="3452" spans="1:5" x14ac:dyDescent="0.2">
      <c r="A3452" s="271">
        <v>102806</v>
      </c>
      <c r="B3452" s="271" t="s">
        <v>290</v>
      </c>
      <c r="C3452" s="272" t="s">
        <v>11681</v>
      </c>
      <c r="D3452" s="271" t="s">
        <v>1924</v>
      </c>
      <c r="E3452" s="273">
        <v>0</v>
      </c>
    </row>
    <row r="3453" spans="1:5" x14ac:dyDescent="0.2">
      <c r="A3453" s="271">
        <v>102807</v>
      </c>
      <c r="B3453" s="271" t="s">
        <v>290</v>
      </c>
      <c r="C3453" s="272" t="s">
        <v>11682</v>
      </c>
      <c r="D3453" s="271" t="s">
        <v>1924</v>
      </c>
      <c r="E3453" s="273">
        <v>0</v>
      </c>
    </row>
    <row r="3454" spans="1:5" x14ac:dyDescent="0.2">
      <c r="A3454" s="271">
        <v>102808</v>
      </c>
      <c r="B3454" s="271" t="s">
        <v>290</v>
      </c>
      <c r="C3454" s="272" t="s">
        <v>11683</v>
      </c>
      <c r="D3454" s="271" t="s">
        <v>1924</v>
      </c>
      <c r="E3454" s="273">
        <v>0</v>
      </c>
    </row>
    <row r="3455" spans="1:5" x14ac:dyDescent="0.2">
      <c r="A3455" s="271">
        <v>102809</v>
      </c>
      <c r="B3455" s="271" t="s">
        <v>290</v>
      </c>
      <c r="C3455" s="272" t="s">
        <v>11684</v>
      </c>
      <c r="D3455" s="271" t="s">
        <v>1924</v>
      </c>
      <c r="E3455" s="273">
        <v>16.190000000000001</v>
      </c>
    </row>
    <row r="3456" spans="1:5" x14ac:dyDescent="0.2">
      <c r="A3456" s="271">
        <v>92140</v>
      </c>
      <c r="B3456" s="271" t="s">
        <v>290</v>
      </c>
      <c r="C3456" s="272" t="s">
        <v>11685</v>
      </c>
      <c r="D3456" s="271" t="s">
        <v>1924</v>
      </c>
      <c r="E3456" s="273">
        <v>4.8899999999999997</v>
      </c>
    </row>
    <row r="3457" spans="1:5" x14ac:dyDescent="0.2">
      <c r="A3457" s="271">
        <v>92142</v>
      </c>
      <c r="B3457" s="271" t="s">
        <v>290</v>
      </c>
      <c r="C3457" s="272" t="s">
        <v>11686</v>
      </c>
      <c r="D3457" s="271" t="s">
        <v>1924</v>
      </c>
      <c r="E3457" s="273">
        <v>0.61</v>
      </c>
    </row>
    <row r="3458" spans="1:5" x14ac:dyDescent="0.2">
      <c r="A3458" s="271">
        <v>92141</v>
      </c>
      <c r="B3458" s="271" t="s">
        <v>290</v>
      </c>
      <c r="C3458" s="272" t="s">
        <v>11687</v>
      </c>
      <c r="D3458" s="271" t="s">
        <v>1924</v>
      </c>
      <c r="E3458" s="273">
        <v>1.5</v>
      </c>
    </row>
    <row r="3459" spans="1:5" x14ac:dyDescent="0.2">
      <c r="A3459" s="271">
        <v>92143</v>
      </c>
      <c r="B3459" s="271" t="s">
        <v>290</v>
      </c>
      <c r="C3459" s="272" t="s">
        <v>11688</v>
      </c>
      <c r="D3459" s="271" t="s">
        <v>1924</v>
      </c>
      <c r="E3459" s="273">
        <v>6.11</v>
      </c>
    </row>
    <row r="3460" spans="1:5" x14ac:dyDescent="0.2">
      <c r="A3460" s="271">
        <v>92144</v>
      </c>
      <c r="B3460" s="271" t="s">
        <v>290</v>
      </c>
      <c r="C3460" s="272" t="s">
        <v>11689</v>
      </c>
      <c r="D3460" s="271" t="s">
        <v>1924</v>
      </c>
      <c r="E3460" s="273">
        <v>40.200000000000003</v>
      </c>
    </row>
    <row r="3461" spans="1:5" x14ac:dyDescent="0.2">
      <c r="A3461" s="271">
        <v>92133</v>
      </c>
      <c r="B3461" s="271" t="s">
        <v>290</v>
      </c>
      <c r="C3461" s="272" t="s">
        <v>11690</v>
      </c>
      <c r="D3461" s="271" t="s">
        <v>1924</v>
      </c>
      <c r="E3461" s="273">
        <v>13.35</v>
      </c>
    </row>
    <row r="3462" spans="1:5" x14ac:dyDescent="0.2">
      <c r="A3462" s="271">
        <v>92135</v>
      </c>
      <c r="B3462" s="271" t="s">
        <v>290</v>
      </c>
      <c r="C3462" s="272" t="s">
        <v>11691</v>
      </c>
      <c r="D3462" s="271" t="s">
        <v>1924</v>
      </c>
      <c r="E3462" s="273">
        <v>1.66</v>
      </c>
    </row>
    <row r="3463" spans="1:5" x14ac:dyDescent="0.2">
      <c r="A3463" s="271">
        <v>92134</v>
      </c>
      <c r="B3463" s="271" t="s">
        <v>290</v>
      </c>
      <c r="C3463" s="272" t="s">
        <v>11692</v>
      </c>
      <c r="D3463" s="271" t="s">
        <v>1924</v>
      </c>
      <c r="E3463" s="273">
        <v>4.1100000000000003</v>
      </c>
    </row>
    <row r="3464" spans="1:5" x14ac:dyDescent="0.2">
      <c r="A3464" s="271">
        <v>92136</v>
      </c>
      <c r="B3464" s="271" t="s">
        <v>290</v>
      </c>
      <c r="C3464" s="272" t="s">
        <v>11693</v>
      </c>
      <c r="D3464" s="271" t="s">
        <v>1924</v>
      </c>
      <c r="E3464" s="273">
        <v>16.690000000000001</v>
      </c>
    </row>
    <row r="3465" spans="1:5" x14ac:dyDescent="0.2">
      <c r="A3465" s="271">
        <v>92137</v>
      </c>
      <c r="B3465" s="271" t="s">
        <v>290</v>
      </c>
      <c r="C3465" s="272" t="s">
        <v>11694</v>
      </c>
      <c r="D3465" s="271" t="s">
        <v>1924</v>
      </c>
      <c r="E3465" s="273">
        <v>35.04</v>
      </c>
    </row>
    <row r="3466" spans="1:5" x14ac:dyDescent="0.2">
      <c r="A3466" s="271">
        <v>91380</v>
      </c>
      <c r="B3466" s="271" t="s">
        <v>290</v>
      </c>
      <c r="C3466" s="272" t="s">
        <v>11695</v>
      </c>
      <c r="D3466" s="271" t="s">
        <v>1924</v>
      </c>
      <c r="E3466" s="273">
        <v>29.58</v>
      </c>
    </row>
    <row r="3467" spans="1:5" x14ac:dyDescent="0.2">
      <c r="A3467" s="271">
        <v>91382</v>
      </c>
      <c r="B3467" s="271" t="s">
        <v>290</v>
      </c>
      <c r="C3467" s="272" t="s">
        <v>11696</v>
      </c>
      <c r="D3467" s="271" t="s">
        <v>1924</v>
      </c>
      <c r="E3467" s="273">
        <v>4.5599999999999996</v>
      </c>
    </row>
    <row r="3468" spans="1:5" x14ac:dyDescent="0.2">
      <c r="A3468" s="271">
        <v>91381</v>
      </c>
      <c r="B3468" s="271" t="s">
        <v>290</v>
      </c>
      <c r="C3468" s="272" t="s">
        <v>11697</v>
      </c>
      <c r="D3468" s="271" t="s">
        <v>1924</v>
      </c>
      <c r="E3468" s="273">
        <v>11.31</v>
      </c>
    </row>
    <row r="3469" spans="1:5" x14ac:dyDescent="0.2">
      <c r="A3469" s="271">
        <v>91383</v>
      </c>
      <c r="B3469" s="271" t="s">
        <v>290</v>
      </c>
      <c r="C3469" s="272" t="s">
        <v>11698</v>
      </c>
      <c r="D3469" s="271" t="s">
        <v>1924</v>
      </c>
      <c r="E3469" s="273">
        <v>53.11</v>
      </c>
    </row>
    <row r="3470" spans="1:5" x14ac:dyDescent="0.2">
      <c r="A3470" s="271">
        <v>91384</v>
      </c>
      <c r="B3470" s="271" t="s">
        <v>290</v>
      </c>
      <c r="C3470" s="272" t="s">
        <v>11699</v>
      </c>
      <c r="D3470" s="271" t="s">
        <v>1924</v>
      </c>
      <c r="E3470" s="273">
        <v>141.01</v>
      </c>
    </row>
    <row r="3471" spans="1:5" x14ac:dyDescent="0.2">
      <c r="A3471" s="271">
        <v>96030</v>
      </c>
      <c r="B3471" s="271" t="s">
        <v>290</v>
      </c>
      <c r="C3471" s="272" t="s">
        <v>11700</v>
      </c>
      <c r="D3471" s="271" t="s">
        <v>1924</v>
      </c>
      <c r="E3471" s="273">
        <v>36.31</v>
      </c>
    </row>
    <row r="3472" spans="1:5" x14ac:dyDescent="0.2">
      <c r="A3472" s="271">
        <v>96032</v>
      </c>
      <c r="B3472" s="271" t="s">
        <v>290</v>
      </c>
      <c r="C3472" s="272" t="s">
        <v>11701</v>
      </c>
      <c r="D3472" s="271" t="s">
        <v>1924</v>
      </c>
      <c r="E3472" s="273">
        <v>5.09</v>
      </c>
    </row>
    <row r="3473" spans="1:5" x14ac:dyDescent="0.2">
      <c r="A3473" s="271">
        <v>96031</v>
      </c>
      <c r="B3473" s="271" t="s">
        <v>290</v>
      </c>
      <c r="C3473" s="272" t="s">
        <v>11702</v>
      </c>
      <c r="D3473" s="271" t="s">
        <v>1924</v>
      </c>
      <c r="E3473" s="273">
        <v>12.69</v>
      </c>
    </row>
    <row r="3474" spans="1:5" x14ac:dyDescent="0.2">
      <c r="A3474" s="271">
        <v>96033</v>
      </c>
      <c r="B3474" s="271" t="s">
        <v>290</v>
      </c>
      <c r="C3474" s="272" t="s">
        <v>11703</v>
      </c>
      <c r="D3474" s="271" t="s">
        <v>1924</v>
      </c>
      <c r="E3474" s="273">
        <v>58.72</v>
      </c>
    </row>
    <row r="3475" spans="1:5" x14ac:dyDescent="0.2">
      <c r="A3475" s="271">
        <v>96034</v>
      </c>
      <c r="B3475" s="271" t="s">
        <v>290</v>
      </c>
      <c r="C3475" s="272" t="s">
        <v>11704</v>
      </c>
      <c r="D3475" s="271" t="s">
        <v>1924</v>
      </c>
      <c r="E3475" s="273">
        <v>141.01</v>
      </c>
    </row>
    <row r="3476" spans="1:5" x14ac:dyDescent="0.2">
      <c r="A3476" s="271">
        <v>89870</v>
      </c>
      <c r="B3476" s="271" t="s">
        <v>290</v>
      </c>
      <c r="C3476" s="272" t="s">
        <v>11705</v>
      </c>
      <c r="D3476" s="271" t="s">
        <v>1924</v>
      </c>
      <c r="E3476" s="273">
        <v>40.53</v>
      </c>
    </row>
    <row r="3477" spans="1:5" x14ac:dyDescent="0.2">
      <c r="A3477" s="271">
        <v>89872</v>
      </c>
      <c r="B3477" s="271" t="s">
        <v>290</v>
      </c>
      <c r="C3477" s="272" t="s">
        <v>11706</v>
      </c>
      <c r="D3477" s="271" t="s">
        <v>1924</v>
      </c>
      <c r="E3477" s="273">
        <v>5.7</v>
      </c>
    </row>
    <row r="3478" spans="1:5" x14ac:dyDescent="0.2">
      <c r="A3478" s="271">
        <v>89871</v>
      </c>
      <c r="B3478" s="271" t="s">
        <v>290</v>
      </c>
      <c r="C3478" s="272" t="s">
        <v>11707</v>
      </c>
      <c r="D3478" s="271" t="s">
        <v>1924</v>
      </c>
      <c r="E3478" s="273">
        <v>14.13</v>
      </c>
    </row>
    <row r="3479" spans="1:5" x14ac:dyDescent="0.2">
      <c r="A3479" s="271">
        <v>89873</v>
      </c>
      <c r="B3479" s="271" t="s">
        <v>290</v>
      </c>
      <c r="C3479" s="272" t="s">
        <v>11708</v>
      </c>
      <c r="D3479" s="271" t="s">
        <v>1924</v>
      </c>
      <c r="E3479" s="273">
        <v>68.97</v>
      </c>
    </row>
    <row r="3480" spans="1:5" x14ac:dyDescent="0.2">
      <c r="A3480" s="271">
        <v>89874</v>
      </c>
      <c r="B3480" s="271" t="s">
        <v>290</v>
      </c>
      <c r="C3480" s="272" t="s">
        <v>11709</v>
      </c>
      <c r="D3480" s="271" t="s">
        <v>1924</v>
      </c>
      <c r="E3480" s="273">
        <v>175.34</v>
      </c>
    </row>
    <row r="3481" spans="1:5" x14ac:dyDescent="0.2">
      <c r="A3481" s="271">
        <v>89878</v>
      </c>
      <c r="B3481" s="271" t="s">
        <v>290</v>
      </c>
      <c r="C3481" s="272" t="s">
        <v>11710</v>
      </c>
      <c r="D3481" s="271" t="s">
        <v>1924</v>
      </c>
      <c r="E3481" s="273">
        <v>43.5</v>
      </c>
    </row>
    <row r="3482" spans="1:5" x14ac:dyDescent="0.2">
      <c r="A3482" s="271">
        <v>89880</v>
      </c>
      <c r="B3482" s="271" t="s">
        <v>290</v>
      </c>
      <c r="C3482" s="272" t="s">
        <v>11711</v>
      </c>
      <c r="D3482" s="271" t="s">
        <v>1924</v>
      </c>
      <c r="E3482" s="273">
        <v>6.02</v>
      </c>
    </row>
    <row r="3483" spans="1:5" x14ac:dyDescent="0.2">
      <c r="A3483" s="271">
        <v>89879</v>
      </c>
      <c r="B3483" s="271" t="s">
        <v>290</v>
      </c>
      <c r="C3483" s="272" t="s">
        <v>11712</v>
      </c>
      <c r="D3483" s="271" t="s">
        <v>1924</v>
      </c>
      <c r="E3483" s="273">
        <v>14.89</v>
      </c>
    </row>
    <row r="3484" spans="1:5" x14ac:dyDescent="0.2">
      <c r="A3484" s="271">
        <v>89881</v>
      </c>
      <c r="B3484" s="271" t="s">
        <v>290</v>
      </c>
      <c r="C3484" s="272" t="s">
        <v>11713</v>
      </c>
      <c r="D3484" s="271" t="s">
        <v>1924</v>
      </c>
      <c r="E3484" s="273">
        <v>73.31</v>
      </c>
    </row>
    <row r="3485" spans="1:5" x14ac:dyDescent="0.2">
      <c r="A3485" s="271">
        <v>89882</v>
      </c>
      <c r="B3485" s="271" t="s">
        <v>290</v>
      </c>
      <c r="C3485" s="272" t="s">
        <v>11714</v>
      </c>
      <c r="D3485" s="271" t="s">
        <v>1924</v>
      </c>
      <c r="E3485" s="273">
        <v>202.3</v>
      </c>
    </row>
    <row r="3486" spans="1:5" x14ac:dyDescent="0.2">
      <c r="A3486" s="271">
        <v>7058</v>
      </c>
      <c r="B3486" s="271" t="s">
        <v>290</v>
      </c>
      <c r="C3486" s="272" t="s">
        <v>11715</v>
      </c>
      <c r="D3486" s="271" t="s">
        <v>1924</v>
      </c>
      <c r="E3486" s="273">
        <v>23.25</v>
      </c>
    </row>
    <row r="3487" spans="1:5" x14ac:dyDescent="0.2">
      <c r="A3487" s="271">
        <v>91402</v>
      </c>
      <c r="B3487" s="271" t="s">
        <v>290</v>
      </c>
      <c r="C3487" s="272" t="s">
        <v>11716</v>
      </c>
      <c r="D3487" s="271" t="s">
        <v>1924</v>
      </c>
      <c r="E3487" s="273">
        <v>3.6</v>
      </c>
    </row>
    <row r="3488" spans="1:5" x14ac:dyDescent="0.2">
      <c r="A3488" s="271">
        <v>7059</v>
      </c>
      <c r="B3488" s="271" t="s">
        <v>290</v>
      </c>
      <c r="C3488" s="272" t="s">
        <v>11717</v>
      </c>
      <c r="D3488" s="271" t="s">
        <v>1924</v>
      </c>
      <c r="E3488" s="273">
        <v>8.91</v>
      </c>
    </row>
    <row r="3489" spans="1:5" x14ac:dyDescent="0.2">
      <c r="A3489" s="271">
        <v>7060</v>
      </c>
      <c r="B3489" s="271" t="s">
        <v>290</v>
      </c>
      <c r="C3489" s="272" t="s">
        <v>11718</v>
      </c>
      <c r="D3489" s="271" t="s">
        <v>1924</v>
      </c>
      <c r="E3489" s="273">
        <v>41.81</v>
      </c>
    </row>
    <row r="3490" spans="1:5" x14ac:dyDescent="0.2">
      <c r="A3490" s="271">
        <v>7061</v>
      </c>
      <c r="B3490" s="271" t="s">
        <v>290</v>
      </c>
      <c r="C3490" s="272" t="s">
        <v>11719</v>
      </c>
      <c r="D3490" s="271" t="s">
        <v>1924</v>
      </c>
      <c r="E3490" s="273">
        <v>81.03</v>
      </c>
    </row>
    <row r="3491" spans="1:5" x14ac:dyDescent="0.2">
      <c r="A3491" s="271">
        <v>91367</v>
      </c>
      <c r="B3491" s="271" t="s">
        <v>290</v>
      </c>
      <c r="C3491" s="272" t="s">
        <v>11720</v>
      </c>
      <c r="D3491" s="271" t="s">
        <v>1924</v>
      </c>
      <c r="E3491" s="273">
        <v>22.48</v>
      </c>
    </row>
    <row r="3492" spans="1:5" x14ac:dyDescent="0.2">
      <c r="A3492" s="271">
        <v>91369</v>
      </c>
      <c r="B3492" s="271" t="s">
        <v>290</v>
      </c>
      <c r="C3492" s="272" t="s">
        <v>11721</v>
      </c>
      <c r="D3492" s="271" t="s">
        <v>1924</v>
      </c>
      <c r="E3492" s="273">
        <v>3.47</v>
      </c>
    </row>
    <row r="3493" spans="1:5" x14ac:dyDescent="0.2">
      <c r="A3493" s="271">
        <v>91368</v>
      </c>
      <c r="B3493" s="271" t="s">
        <v>290</v>
      </c>
      <c r="C3493" s="272" t="s">
        <v>11722</v>
      </c>
      <c r="D3493" s="271" t="s">
        <v>1924</v>
      </c>
      <c r="E3493" s="273">
        <v>8.6</v>
      </c>
    </row>
    <row r="3494" spans="1:5" x14ac:dyDescent="0.2">
      <c r="A3494" s="271">
        <v>5695</v>
      </c>
      <c r="B3494" s="271" t="s">
        <v>290</v>
      </c>
      <c r="C3494" s="272" t="s">
        <v>11723</v>
      </c>
      <c r="D3494" s="271" t="s">
        <v>1924</v>
      </c>
      <c r="E3494" s="273">
        <v>40.42</v>
      </c>
    </row>
    <row r="3495" spans="1:5" x14ac:dyDescent="0.2">
      <c r="A3495" s="271">
        <v>53792</v>
      </c>
      <c r="B3495" s="271" t="s">
        <v>290</v>
      </c>
      <c r="C3495" s="272" t="s">
        <v>11724</v>
      </c>
      <c r="D3495" s="271" t="s">
        <v>1924</v>
      </c>
      <c r="E3495" s="273">
        <v>100.73</v>
      </c>
    </row>
    <row r="3496" spans="1:5" x14ac:dyDescent="0.2">
      <c r="A3496" s="271">
        <v>92237</v>
      </c>
      <c r="B3496" s="271" t="s">
        <v>290</v>
      </c>
      <c r="C3496" s="272" t="s">
        <v>11725</v>
      </c>
      <c r="D3496" s="271" t="s">
        <v>1924</v>
      </c>
      <c r="E3496" s="273">
        <v>29.57</v>
      </c>
    </row>
    <row r="3497" spans="1:5" x14ac:dyDescent="0.2">
      <c r="A3497" s="271">
        <v>92239</v>
      </c>
      <c r="B3497" s="271" t="s">
        <v>290</v>
      </c>
      <c r="C3497" s="272" t="s">
        <v>11726</v>
      </c>
      <c r="D3497" s="271" t="s">
        <v>1924</v>
      </c>
      <c r="E3497" s="273">
        <v>4.8099999999999996</v>
      </c>
    </row>
    <row r="3498" spans="1:5" x14ac:dyDescent="0.2">
      <c r="A3498" s="271">
        <v>92238</v>
      </c>
      <c r="B3498" s="271" t="s">
        <v>290</v>
      </c>
      <c r="C3498" s="272" t="s">
        <v>11727</v>
      </c>
      <c r="D3498" s="271" t="s">
        <v>1924</v>
      </c>
      <c r="E3498" s="273">
        <v>11.9</v>
      </c>
    </row>
    <row r="3499" spans="1:5" x14ac:dyDescent="0.2">
      <c r="A3499" s="271">
        <v>92240</v>
      </c>
      <c r="B3499" s="271" t="s">
        <v>290</v>
      </c>
      <c r="C3499" s="272" t="s">
        <v>11728</v>
      </c>
      <c r="D3499" s="271" t="s">
        <v>1924</v>
      </c>
      <c r="E3499" s="273">
        <v>53.06</v>
      </c>
    </row>
    <row r="3500" spans="1:5" x14ac:dyDescent="0.2">
      <c r="A3500" s="271">
        <v>92241</v>
      </c>
      <c r="B3500" s="271" t="s">
        <v>290</v>
      </c>
      <c r="C3500" s="272" t="s">
        <v>11729</v>
      </c>
      <c r="D3500" s="271" t="s">
        <v>1924</v>
      </c>
      <c r="E3500" s="273">
        <v>274.58999999999997</v>
      </c>
    </row>
    <row r="3501" spans="1:5" x14ac:dyDescent="0.2">
      <c r="A3501" s="271">
        <v>91640</v>
      </c>
      <c r="B3501" s="271" t="s">
        <v>290</v>
      </c>
      <c r="C3501" s="272" t="s">
        <v>11730</v>
      </c>
      <c r="D3501" s="271" t="s">
        <v>1924</v>
      </c>
      <c r="E3501" s="273">
        <v>40.6</v>
      </c>
    </row>
    <row r="3502" spans="1:5" x14ac:dyDescent="0.2">
      <c r="A3502" s="271">
        <v>91642</v>
      </c>
      <c r="B3502" s="271" t="s">
        <v>290</v>
      </c>
      <c r="C3502" s="272" t="s">
        <v>11731</v>
      </c>
      <c r="D3502" s="271" t="s">
        <v>1924</v>
      </c>
      <c r="E3502" s="273">
        <v>6.62</v>
      </c>
    </row>
    <row r="3503" spans="1:5" x14ac:dyDescent="0.2">
      <c r="A3503" s="271">
        <v>91641</v>
      </c>
      <c r="B3503" s="271" t="s">
        <v>290</v>
      </c>
      <c r="C3503" s="272" t="s">
        <v>11732</v>
      </c>
      <c r="D3503" s="271" t="s">
        <v>1924</v>
      </c>
      <c r="E3503" s="273">
        <v>16.39</v>
      </c>
    </row>
    <row r="3504" spans="1:5" x14ac:dyDescent="0.2">
      <c r="A3504" s="271">
        <v>91643</v>
      </c>
      <c r="B3504" s="271" t="s">
        <v>290</v>
      </c>
      <c r="C3504" s="272" t="s">
        <v>11733</v>
      </c>
      <c r="D3504" s="271" t="s">
        <v>1924</v>
      </c>
      <c r="E3504" s="273">
        <v>73.19</v>
      </c>
    </row>
    <row r="3505" spans="1:5" x14ac:dyDescent="0.2">
      <c r="A3505" s="271">
        <v>91644</v>
      </c>
      <c r="B3505" s="271" t="s">
        <v>290</v>
      </c>
      <c r="C3505" s="272" t="s">
        <v>11734</v>
      </c>
      <c r="D3505" s="271" t="s">
        <v>1924</v>
      </c>
      <c r="E3505" s="273">
        <v>299.52</v>
      </c>
    </row>
    <row r="3506" spans="1:5" x14ac:dyDescent="0.2">
      <c r="A3506" s="271">
        <v>92105</v>
      </c>
      <c r="B3506" s="271" t="s">
        <v>290</v>
      </c>
      <c r="C3506" s="272" t="s">
        <v>11735</v>
      </c>
      <c r="D3506" s="271" t="s">
        <v>1924</v>
      </c>
      <c r="E3506" s="273">
        <v>191.35</v>
      </c>
    </row>
    <row r="3507" spans="1:5" x14ac:dyDescent="0.2">
      <c r="A3507" s="271">
        <v>92101</v>
      </c>
      <c r="B3507" s="271" t="s">
        <v>290</v>
      </c>
      <c r="C3507" s="272" t="s">
        <v>11736</v>
      </c>
      <c r="D3507" s="271" t="s">
        <v>1924</v>
      </c>
      <c r="E3507" s="273">
        <v>44.89</v>
      </c>
    </row>
    <row r="3508" spans="1:5" x14ac:dyDescent="0.2">
      <c r="A3508" s="271">
        <v>92103</v>
      </c>
      <c r="B3508" s="271" t="s">
        <v>290</v>
      </c>
      <c r="C3508" s="272" t="s">
        <v>11737</v>
      </c>
      <c r="D3508" s="271" t="s">
        <v>1924</v>
      </c>
      <c r="E3508" s="273">
        <v>5.7</v>
      </c>
    </row>
    <row r="3509" spans="1:5" x14ac:dyDescent="0.2">
      <c r="A3509" s="271">
        <v>92102</v>
      </c>
      <c r="B3509" s="271" t="s">
        <v>290</v>
      </c>
      <c r="C3509" s="272" t="s">
        <v>11738</v>
      </c>
      <c r="D3509" s="271" t="s">
        <v>1924</v>
      </c>
      <c r="E3509" s="273">
        <v>14.08</v>
      </c>
    </row>
    <row r="3510" spans="1:5" x14ac:dyDescent="0.2">
      <c r="A3510" s="271">
        <v>92104</v>
      </c>
      <c r="B3510" s="271" t="s">
        <v>290</v>
      </c>
      <c r="C3510" s="272" t="s">
        <v>11739</v>
      </c>
      <c r="D3510" s="271" t="s">
        <v>1924</v>
      </c>
      <c r="E3510" s="273">
        <v>70.900000000000006</v>
      </c>
    </row>
    <row r="3511" spans="1:5" x14ac:dyDescent="0.2">
      <c r="A3511" s="271">
        <v>91396</v>
      </c>
      <c r="B3511" s="271" t="s">
        <v>290</v>
      </c>
      <c r="C3511" s="272" t="s">
        <v>11740</v>
      </c>
      <c r="D3511" s="271" t="s">
        <v>1924</v>
      </c>
      <c r="E3511" s="273">
        <v>29.18</v>
      </c>
    </row>
    <row r="3512" spans="1:5" x14ac:dyDescent="0.2">
      <c r="A3512" s="271">
        <v>91398</v>
      </c>
      <c r="B3512" s="271" t="s">
        <v>290</v>
      </c>
      <c r="C3512" s="272" t="s">
        <v>11741</v>
      </c>
      <c r="D3512" s="271" t="s">
        <v>1924</v>
      </c>
      <c r="E3512" s="273">
        <v>4.55</v>
      </c>
    </row>
    <row r="3513" spans="1:5" x14ac:dyDescent="0.2">
      <c r="A3513" s="271">
        <v>91397</v>
      </c>
      <c r="B3513" s="271" t="s">
        <v>290</v>
      </c>
      <c r="C3513" s="272" t="s">
        <v>11742</v>
      </c>
      <c r="D3513" s="271" t="s">
        <v>1924</v>
      </c>
      <c r="E3513" s="273">
        <v>11.28</v>
      </c>
    </row>
    <row r="3514" spans="1:5" x14ac:dyDescent="0.2">
      <c r="A3514" s="271">
        <v>5763</v>
      </c>
      <c r="B3514" s="271" t="s">
        <v>290</v>
      </c>
      <c r="C3514" s="272" t="s">
        <v>11743</v>
      </c>
      <c r="D3514" s="271" t="s">
        <v>1924</v>
      </c>
      <c r="E3514" s="273">
        <v>51.77</v>
      </c>
    </row>
    <row r="3515" spans="1:5" x14ac:dyDescent="0.2">
      <c r="A3515" s="271">
        <v>53831</v>
      </c>
      <c r="B3515" s="271" t="s">
        <v>290</v>
      </c>
      <c r="C3515" s="272" t="s">
        <v>11744</v>
      </c>
      <c r="D3515" s="271" t="s">
        <v>1924</v>
      </c>
      <c r="E3515" s="273">
        <v>191.35</v>
      </c>
    </row>
    <row r="3516" spans="1:5" x14ac:dyDescent="0.2">
      <c r="A3516" s="271">
        <v>91359</v>
      </c>
      <c r="B3516" s="271" t="s">
        <v>290</v>
      </c>
      <c r="C3516" s="272" t="s">
        <v>11745</v>
      </c>
      <c r="D3516" s="271" t="s">
        <v>1924</v>
      </c>
      <c r="E3516" s="273">
        <v>21.04</v>
      </c>
    </row>
    <row r="3517" spans="1:5" x14ac:dyDescent="0.2">
      <c r="A3517" s="271">
        <v>91361</v>
      </c>
      <c r="B3517" s="271" t="s">
        <v>290</v>
      </c>
      <c r="C3517" s="272" t="s">
        <v>11746</v>
      </c>
      <c r="D3517" s="271" t="s">
        <v>1924</v>
      </c>
      <c r="E3517" s="273">
        <v>3.25</v>
      </c>
    </row>
    <row r="3518" spans="1:5" x14ac:dyDescent="0.2">
      <c r="A3518" s="271">
        <v>91360</v>
      </c>
      <c r="B3518" s="271" t="s">
        <v>290</v>
      </c>
      <c r="C3518" s="272" t="s">
        <v>11747</v>
      </c>
      <c r="D3518" s="271" t="s">
        <v>1924</v>
      </c>
      <c r="E3518" s="273">
        <v>8.0500000000000007</v>
      </c>
    </row>
    <row r="3519" spans="1:5" x14ac:dyDescent="0.2">
      <c r="A3519" s="271">
        <v>53882</v>
      </c>
      <c r="B3519" s="271" t="s">
        <v>290</v>
      </c>
      <c r="C3519" s="272" t="s">
        <v>11748</v>
      </c>
      <c r="D3519" s="271" t="s">
        <v>1924</v>
      </c>
      <c r="E3519" s="273">
        <v>36.99</v>
      </c>
    </row>
    <row r="3520" spans="1:5" x14ac:dyDescent="0.2">
      <c r="A3520" s="271">
        <v>5747</v>
      </c>
      <c r="B3520" s="271" t="s">
        <v>290</v>
      </c>
      <c r="C3520" s="272" t="s">
        <v>11749</v>
      </c>
      <c r="D3520" s="271" t="s">
        <v>1924</v>
      </c>
      <c r="E3520" s="273">
        <v>157.25</v>
      </c>
    </row>
    <row r="3521" spans="1:5" x14ac:dyDescent="0.2">
      <c r="A3521" s="271">
        <v>104699</v>
      </c>
      <c r="B3521" s="271" t="s">
        <v>290</v>
      </c>
      <c r="C3521" s="272" t="s">
        <v>11750</v>
      </c>
      <c r="D3521" s="271" t="s">
        <v>1924</v>
      </c>
      <c r="E3521" s="273">
        <v>0</v>
      </c>
    </row>
    <row r="3522" spans="1:5" x14ac:dyDescent="0.2">
      <c r="A3522" s="271">
        <v>104702</v>
      </c>
      <c r="B3522" s="271" t="s">
        <v>290</v>
      </c>
      <c r="C3522" s="272" t="s">
        <v>11751</v>
      </c>
      <c r="D3522" s="271" t="s">
        <v>1924</v>
      </c>
      <c r="E3522" s="273">
        <v>0</v>
      </c>
    </row>
    <row r="3523" spans="1:5" x14ac:dyDescent="0.2">
      <c r="A3523" s="271">
        <v>104700</v>
      </c>
      <c r="B3523" s="271" t="s">
        <v>290</v>
      </c>
      <c r="C3523" s="272" t="s">
        <v>11752</v>
      </c>
      <c r="D3523" s="271" t="s">
        <v>1924</v>
      </c>
      <c r="E3523" s="273">
        <v>0</v>
      </c>
    </row>
    <row r="3524" spans="1:5" x14ac:dyDescent="0.2">
      <c r="A3524" s="271">
        <v>104701</v>
      </c>
      <c r="B3524" s="271" t="s">
        <v>290</v>
      </c>
      <c r="C3524" s="272" t="s">
        <v>11753</v>
      </c>
      <c r="D3524" s="271" t="s">
        <v>1924</v>
      </c>
      <c r="E3524" s="273">
        <v>0</v>
      </c>
    </row>
    <row r="3525" spans="1:5" x14ac:dyDescent="0.2">
      <c r="A3525" s="271">
        <v>104703</v>
      </c>
      <c r="B3525" s="271" t="s">
        <v>290</v>
      </c>
      <c r="C3525" s="272" t="s">
        <v>11754</v>
      </c>
      <c r="D3525" s="271" t="s">
        <v>1924</v>
      </c>
      <c r="E3525" s="273">
        <v>91.98</v>
      </c>
    </row>
    <row r="3526" spans="1:5" x14ac:dyDescent="0.2">
      <c r="A3526" s="271">
        <v>91390</v>
      </c>
      <c r="B3526" s="271" t="s">
        <v>290</v>
      </c>
      <c r="C3526" s="272" t="s">
        <v>11755</v>
      </c>
      <c r="D3526" s="271" t="s">
        <v>1924</v>
      </c>
      <c r="E3526" s="273">
        <v>19.420000000000002</v>
      </c>
    </row>
    <row r="3527" spans="1:5" x14ac:dyDescent="0.2">
      <c r="A3527" s="271">
        <v>91392</v>
      </c>
      <c r="B3527" s="271" t="s">
        <v>290</v>
      </c>
      <c r="C3527" s="272" t="s">
        <v>11756</v>
      </c>
      <c r="D3527" s="271" t="s">
        <v>1924</v>
      </c>
      <c r="E3527" s="273">
        <v>3.11</v>
      </c>
    </row>
    <row r="3528" spans="1:5" x14ac:dyDescent="0.2">
      <c r="A3528" s="271">
        <v>91391</v>
      </c>
      <c r="B3528" s="271" t="s">
        <v>290</v>
      </c>
      <c r="C3528" s="272" t="s">
        <v>11757</v>
      </c>
      <c r="D3528" s="271" t="s">
        <v>1924</v>
      </c>
      <c r="E3528" s="273">
        <v>7.71</v>
      </c>
    </row>
    <row r="3529" spans="1:5" x14ac:dyDescent="0.2">
      <c r="A3529" s="271">
        <v>73335</v>
      </c>
      <c r="B3529" s="271" t="s">
        <v>290</v>
      </c>
      <c r="C3529" s="272" t="s">
        <v>11758</v>
      </c>
      <c r="D3529" s="271" t="s">
        <v>1924</v>
      </c>
      <c r="E3529" s="273">
        <v>35.32</v>
      </c>
    </row>
    <row r="3530" spans="1:5" x14ac:dyDescent="0.2">
      <c r="A3530" s="271">
        <v>73340</v>
      </c>
      <c r="B3530" s="271" t="s">
        <v>290</v>
      </c>
      <c r="C3530" s="272" t="s">
        <v>11759</v>
      </c>
      <c r="D3530" s="271" t="s">
        <v>1924</v>
      </c>
      <c r="E3530" s="273">
        <v>153.91999999999999</v>
      </c>
    </row>
    <row r="3531" spans="1:5" x14ac:dyDescent="0.2">
      <c r="A3531" s="271">
        <v>89264</v>
      </c>
      <c r="B3531" s="271" t="s">
        <v>290</v>
      </c>
      <c r="C3531" s="272" t="s">
        <v>11760</v>
      </c>
      <c r="D3531" s="271" t="s">
        <v>1924</v>
      </c>
      <c r="E3531" s="273">
        <v>21.27</v>
      </c>
    </row>
    <row r="3532" spans="1:5" x14ac:dyDescent="0.2">
      <c r="A3532" s="271">
        <v>89266</v>
      </c>
      <c r="B3532" s="271" t="s">
        <v>290</v>
      </c>
      <c r="C3532" s="272" t="s">
        <v>11761</v>
      </c>
      <c r="D3532" s="271" t="s">
        <v>1924</v>
      </c>
      <c r="E3532" s="273">
        <v>3.41</v>
      </c>
    </row>
    <row r="3533" spans="1:5" x14ac:dyDescent="0.2">
      <c r="A3533" s="271">
        <v>89265</v>
      </c>
      <c r="B3533" s="271" t="s">
        <v>290</v>
      </c>
      <c r="C3533" s="272" t="s">
        <v>11762</v>
      </c>
      <c r="D3533" s="271" t="s">
        <v>1924</v>
      </c>
      <c r="E3533" s="273">
        <v>8.4600000000000009</v>
      </c>
    </row>
    <row r="3534" spans="1:5" x14ac:dyDescent="0.2">
      <c r="A3534" s="271">
        <v>5705</v>
      </c>
      <c r="B3534" s="271" t="s">
        <v>290</v>
      </c>
      <c r="C3534" s="272" t="s">
        <v>11763</v>
      </c>
      <c r="D3534" s="271" t="s">
        <v>1924</v>
      </c>
      <c r="E3534" s="273">
        <v>38.729999999999997</v>
      </c>
    </row>
    <row r="3535" spans="1:5" x14ac:dyDescent="0.2">
      <c r="A3535" s="271">
        <v>53797</v>
      </c>
      <c r="B3535" s="271" t="s">
        <v>290</v>
      </c>
      <c r="C3535" s="272" t="s">
        <v>11764</v>
      </c>
      <c r="D3535" s="271" t="s">
        <v>1924</v>
      </c>
      <c r="E3535" s="273">
        <v>115.84</v>
      </c>
    </row>
    <row r="3536" spans="1:5" x14ac:dyDescent="0.2">
      <c r="A3536" s="271">
        <v>91354</v>
      </c>
      <c r="B3536" s="271" t="s">
        <v>290</v>
      </c>
      <c r="C3536" s="272" t="s">
        <v>11765</v>
      </c>
      <c r="D3536" s="271" t="s">
        <v>1924</v>
      </c>
      <c r="E3536" s="273">
        <v>17.670000000000002</v>
      </c>
    </row>
    <row r="3537" spans="1:5" x14ac:dyDescent="0.2">
      <c r="A3537" s="271">
        <v>91356</v>
      </c>
      <c r="B3537" s="271" t="s">
        <v>290</v>
      </c>
      <c r="C3537" s="272" t="s">
        <v>11766</v>
      </c>
      <c r="D3537" s="271" t="s">
        <v>1924</v>
      </c>
      <c r="E3537" s="273">
        <v>2.93</v>
      </c>
    </row>
    <row r="3538" spans="1:5" x14ac:dyDescent="0.2">
      <c r="A3538" s="271">
        <v>91355</v>
      </c>
      <c r="B3538" s="271" t="s">
        <v>290</v>
      </c>
      <c r="C3538" s="272" t="s">
        <v>11767</v>
      </c>
      <c r="D3538" s="271" t="s">
        <v>1924</v>
      </c>
      <c r="E3538" s="273">
        <v>7.26</v>
      </c>
    </row>
    <row r="3539" spans="1:5" x14ac:dyDescent="0.2">
      <c r="A3539" s="271">
        <v>5751</v>
      </c>
      <c r="B3539" s="271" t="s">
        <v>290</v>
      </c>
      <c r="C3539" s="272" t="s">
        <v>11768</v>
      </c>
      <c r="D3539" s="271" t="s">
        <v>1924</v>
      </c>
      <c r="E3539" s="273">
        <v>33.130000000000003</v>
      </c>
    </row>
    <row r="3540" spans="1:5" x14ac:dyDescent="0.2">
      <c r="A3540" s="271">
        <v>53827</v>
      </c>
      <c r="B3540" s="271" t="s">
        <v>290</v>
      </c>
      <c r="C3540" s="272" t="s">
        <v>11769</v>
      </c>
      <c r="D3540" s="271" t="s">
        <v>1924</v>
      </c>
      <c r="E3540" s="273">
        <v>113.4</v>
      </c>
    </row>
    <row r="3541" spans="1:5" x14ac:dyDescent="0.2">
      <c r="A3541" s="271">
        <v>91375</v>
      </c>
      <c r="B3541" s="271" t="s">
        <v>290</v>
      </c>
      <c r="C3541" s="272" t="s">
        <v>11770</v>
      </c>
      <c r="D3541" s="271" t="s">
        <v>1924</v>
      </c>
      <c r="E3541" s="273">
        <v>19.399999999999999</v>
      </c>
    </row>
    <row r="3542" spans="1:5" x14ac:dyDescent="0.2">
      <c r="A3542" s="271">
        <v>91377</v>
      </c>
      <c r="B3542" s="271" t="s">
        <v>290</v>
      </c>
      <c r="C3542" s="272" t="s">
        <v>11771</v>
      </c>
      <c r="D3542" s="271" t="s">
        <v>1924</v>
      </c>
      <c r="E3542" s="273">
        <v>3.22</v>
      </c>
    </row>
    <row r="3543" spans="1:5" x14ac:dyDescent="0.2">
      <c r="A3543" s="271">
        <v>91376</v>
      </c>
      <c r="B3543" s="271" t="s">
        <v>290</v>
      </c>
      <c r="C3543" s="272" t="s">
        <v>11772</v>
      </c>
      <c r="D3543" s="271" t="s">
        <v>1924</v>
      </c>
      <c r="E3543" s="273">
        <v>7.97</v>
      </c>
    </row>
    <row r="3544" spans="1:5" x14ac:dyDescent="0.2">
      <c r="A3544" s="271">
        <v>5754</v>
      </c>
      <c r="B3544" s="271" t="s">
        <v>290</v>
      </c>
      <c r="C3544" s="272" t="s">
        <v>11773</v>
      </c>
      <c r="D3544" s="271" t="s">
        <v>1924</v>
      </c>
      <c r="E3544" s="273">
        <v>36.380000000000003</v>
      </c>
    </row>
    <row r="3545" spans="1:5" x14ac:dyDescent="0.2">
      <c r="A3545" s="271">
        <v>53829</v>
      </c>
      <c r="B3545" s="271" t="s">
        <v>290</v>
      </c>
      <c r="C3545" s="272" t="s">
        <v>11774</v>
      </c>
      <c r="D3545" s="271" t="s">
        <v>1924</v>
      </c>
      <c r="E3545" s="273">
        <v>115.84</v>
      </c>
    </row>
    <row r="3546" spans="1:5" x14ac:dyDescent="0.2">
      <c r="A3546" s="271">
        <v>91026</v>
      </c>
      <c r="B3546" s="271" t="s">
        <v>290</v>
      </c>
      <c r="C3546" s="272" t="s">
        <v>11775</v>
      </c>
      <c r="D3546" s="271" t="s">
        <v>1924</v>
      </c>
      <c r="E3546" s="273">
        <v>24.94</v>
      </c>
    </row>
    <row r="3547" spans="1:5" x14ac:dyDescent="0.2">
      <c r="A3547" s="271">
        <v>91028</v>
      </c>
      <c r="B3547" s="271" t="s">
        <v>290</v>
      </c>
      <c r="C3547" s="272" t="s">
        <v>11776</v>
      </c>
      <c r="D3547" s="271" t="s">
        <v>1924</v>
      </c>
      <c r="E3547" s="273">
        <v>4.03</v>
      </c>
    </row>
    <row r="3548" spans="1:5" x14ac:dyDescent="0.2">
      <c r="A3548" s="271">
        <v>91027</v>
      </c>
      <c r="B3548" s="271" t="s">
        <v>290</v>
      </c>
      <c r="C3548" s="272" t="s">
        <v>11777</v>
      </c>
      <c r="D3548" s="271" t="s">
        <v>1924</v>
      </c>
      <c r="E3548" s="273">
        <v>9.98</v>
      </c>
    </row>
    <row r="3549" spans="1:5" x14ac:dyDescent="0.2">
      <c r="A3549" s="271">
        <v>91029</v>
      </c>
      <c r="B3549" s="271" t="s">
        <v>290</v>
      </c>
      <c r="C3549" s="272" t="s">
        <v>11778</v>
      </c>
      <c r="D3549" s="271" t="s">
        <v>1924</v>
      </c>
      <c r="E3549" s="273">
        <v>45.67</v>
      </c>
    </row>
    <row r="3550" spans="1:5" x14ac:dyDescent="0.2">
      <c r="A3550" s="271">
        <v>91030</v>
      </c>
      <c r="B3550" s="271" t="s">
        <v>290</v>
      </c>
      <c r="C3550" s="272" t="s">
        <v>11779</v>
      </c>
      <c r="D3550" s="271" t="s">
        <v>1924</v>
      </c>
      <c r="E3550" s="273">
        <v>145.88999999999999</v>
      </c>
    </row>
    <row r="3551" spans="1:5" x14ac:dyDescent="0.2">
      <c r="A3551" s="271">
        <v>102812</v>
      </c>
      <c r="B3551" s="271" t="s">
        <v>290</v>
      </c>
      <c r="C3551" s="272" t="s">
        <v>11780</v>
      </c>
      <c r="D3551" s="271" t="s">
        <v>1924</v>
      </c>
      <c r="E3551" s="273">
        <v>0</v>
      </c>
    </row>
    <row r="3552" spans="1:5" x14ac:dyDescent="0.2">
      <c r="A3552" s="271">
        <v>102813</v>
      </c>
      <c r="B3552" s="271" t="s">
        <v>290</v>
      </c>
      <c r="C3552" s="272" t="s">
        <v>11781</v>
      </c>
      <c r="D3552" s="271" t="s">
        <v>1924</v>
      </c>
      <c r="E3552" s="273">
        <v>0</v>
      </c>
    </row>
    <row r="3553" spans="1:5" x14ac:dyDescent="0.2">
      <c r="A3553" s="271">
        <v>102814</v>
      </c>
      <c r="B3553" s="271" t="s">
        <v>290</v>
      </c>
      <c r="C3553" s="272" t="s">
        <v>11782</v>
      </c>
      <c r="D3553" s="271" t="s">
        <v>1924</v>
      </c>
      <c r="E3553" s="273">
        <v>0</v>
      </c>
    </row>
    <row r="3554" spans="1:5" x14ac:dyDescent="0.2">
      <c r="A3554" s="271">
        <v>102815</v>
      </c>
      <c r="B3554" s="271" t="s">
        <v>290</v>
      </c>
      <c r="C3554" s="272" t="s">
        <v>11783</v>
      </c>
      <c r="D3554" s="271" t="s">
        <v>1924</v>
      </c>
      <c r="E3554" s="273">
        <v>2.92</v>
      </c>
    </row>
    <row r="3555" spans="1:5" x14ac:dyDescent="0.2">
      <c r="A3555" s="271">
        <v>91529</v>
      </c>
      <c r="B3555" s="271" t="s">
        <v>290</v>
      </c>
      <c r="C3555" s="272" t="s">
        <v>11784</v>
      </c>
      <c r="D3555" s="271" t="s">
        <v>1924</v>
      </c>
      <c r="E3555" s="273">
        <v>0.79</v>
      </c>
    </row>
    <row r="3556" spans="1:5" x14ac:dyDescent="0.2">
      <c r="A3556" s="271">
        <v>91530</v>
      </c>
      <c r="B3556" s="271" t="s">
        <v>290</v>
      </c>
      <c r="C3556" s="272" t="s">
        <v>11785</v>
      </c>
      <c r="D3556" s="271" t="s">
        <v>1924</v>
      </c>
      <c r="E3556" s="273">
        <v>0.21</v>
      </c>
    </row>
    <row r="3557" spans="1:5" x14ac:dyDescent="0.2">
      <c r="A3557" s="271">
        <v>91531</v>
      </c>
      <c r="B3557" s="271" t="s">
        <v>290</v>
      </c>
      <c r="C3557" s="272" t="s">
        <v>11786</v>
      </c>
      <c r="D3557" s="271" t="s">
        <v>1924</v>
      </c>
      <c r="E3557" s="273">
        <v>0.99</v>
      </c>
    </row>
    <row r="3558" spans="1:5" x14ac:dyDescent="0.2">
      <c r="A3558" s="271">
        <v>91532</v>
      </c>
      <c r="B3558" s="271" t="s">
        <v>290</v>
      </c>
      <c r="C3558" s="272" t="s">
        <v>11787</v>
      </c>
      <c r="D3558" s="271" t="s">
        <v>1924</v>
      </c>
      <c r="E3558" s="273">
        <v>6.19</v>
      </c>
    </row>
    <row r="3559" spans="1:5" x14ac:dyDescent="0.2">
      <c r="A3559" s="271">
        <v>95260</v>
      </c>
      <c r="B3559" s="271" t="s">
        <v>290</v>
      </c>
      <c r="C3559" s="272" t="s">
        <v>11788</v>
      </c>
      <c r="D3559" s="271" t="s">
        <v>1924</v>
      </c>
      <c r="E3559" s="273">
        <v>0.64</v>
      </c>
    </row>
    <row r="3560" spans="1:5" x14ac:dyDescent="0.2">
      <c r="A3560" s="271">
        <v>95261</v>
      </c>
      <c r="B3560" s="271" t="s">
        <v>290</v>
      </c>
      <c r="C3560" s="272" t="s">
        <v>11789</v>
      </c>
      <c r="D3560" s="271" t="s">
        <v>1924</v>
      </c>
      <c r="E3560" s="273">
        <v>0.17</v>
      </c>
    </row>
    <row r="3561" spans="1:5" x14ac:dyDescent="0.2">
      <c r="A3561" s="271">
        <v>95262</v>
      </c>
      <c r="B3561" s="271" t="s">
        <v>290</v>
      </c>
      <c r="C3561" s="272" t="s">
        <v>11790</v>
      </c>
      <c r="D3561" s="271" t="s">
        <v>1924</v>
      </c>
      <c r="E3561" s="273">
        <v>0.8</v>
      </c>
    </row>
    <row r="3562" spans="1:5" x14ac:dyDescent="0.2">
      <c r="A3562" s="271">
        <v>95263</v>
      </c>
      <c r="B3562" s="271" t="s">
        <v>290</v>
      </c>
      <c r="C3562" s="272" t="s">
        <v>11791</v>
      </c>
      <c r="D3562" s="271" t="s">
        <v>1924</v>
      </c>
      <c r="E3562" s="273">
        <v>4.68</v>
      </c>
    </row>
    <row r="3563" spans="1:5" x14ac:dyDescent="0.2">
      <c r="A3563" s="271">
        <v>90968</v>
      </c>
      <c r="B3563" s="271" t="s">
        <v>290</v>
      </c>
      <c r="C3563" s="272" t="s">
        <v>11792</v>
      </c>
      <c r="D3563" s="271" t="s">
        <v>1924</v>
      </c>
      <c r="E3563" s="273">
        <v>6.66</v>
      </c>
    </row>
    <row r="3564" spans="1:5" x14ac:dyDescent="0.2">
      <c r="A3564" s="271">
        <v>90969</v>
      </c>
      <c r="B3564" s="271" t="s">
        <v>290</v>
      </c>
      <c r="C3564" s="272" t="s">
        <v>11793</v>
      </c>
      <c r="D3564" s="271" t="s">
        <v>1924</v>
      </c>
      <c r="E3564" s="273">
        <v>1.78</v>
      </c>
    </row>
    <row r="3565" spans="1:5" x14ac:dyDescent="0.2">
      <c r="A3565" s="271">
        <v>90970</v>
      </c>
      <c r="B3565" s="271" t="s">
        <v>290</v>
      </c>
      <c r="C3565" s="272" t="s">
        <v>11794</v>
      </c>
      <c r="D3565" s="271" t="s">
        <v>1924</v>
      </c>
      <c r="E3565" s="273">
        <v>8.34</v>
      </c>
    </row>
    <row r="3566" spans="1:5" x14ac:dyDescent="0.2">
      <c r="A3566" s="271">
        <v>90971</v>
      </c>
      <c r="B3566" s="271" t="s">
        <v>290</v>
      </c>
      <c r="C3566" s="272" t="s">
        <v>11795</v>
      </c>
      <c r="D3566" s="271" t="s">
        <v>1924</v>
      </c>
      <c r="E3566" s="273">
        <v>60.27</v>
      </c>
    </row>
    <row r="3567" spans="1:5" x14ac:dyDescent="0.2">
      <c r="A3567" s="271">
        <v>90992</v>
      </c>
      <c r="B3567" s="271" t="s">
        <v>290</v>
      </c>
      <c r="C3567" s="272" t="s">
        <v>11796</v>
      </c>
      <c r="D3567" s="271" t="s">
        <v>1924</v>
      </c>
      <c r="E3567" s="273">
        <v>7.9</v>
      </c>
    </row>
    <row r="3568" spans="1:5" x14ac:dyDescent="0.2">
      <c r="A3568" s="271">
        <v>90993</v>
      </c>
      <c r="B3568" s="271" t="s">
        <v>290</v>
      </c>
      <c r="C3568" s="272" t="s">
        <v>11797</v>
      </c>
      <c r="D3568" s="271" t="s">
        <v>1924</v>
      </c>
      <c r="E3568" s="273">
        <v>2.12</v>
      </c>
    </row>
    <row r="3569" spans="1:5" x14ac:dyDescent="0.2">
      <c r="A3569" s="271">
        <v>90994</v>
      </c>
      <c r="B3569" s="271" t="s">
        <v>290</v>
      </c>
      <c r="C3569" s="272" t="s">
        <v>11798</v>
      </c>
      <c r="D3569" s="271" t="s">
        <v>1924</v>
      </c>
      <c r="E3569" s="273">
        <v>9.89</v>
      </c>
    </row>
    <row r="3570" spans="1:5" x14ac:dyDescent="0.2">
      <c r="A3570" s="271">
        <v>90995</v>
      </c>
      <c r="B3570" s="271" t="s">
        <v>290</v>
      </c>
      <c r="C3570" s="272" t="s">
        <v>11799</v>
      </c>
      <c r="D3570" s="271" t="s">
        <v>1924</v>
      </c>
      <c r="E3570" s="273">
        <v>81.87</v>
      </c>
    </row>
    <row r="3571" spans="1:5" x14ac:dyDescent="0.2">
      <c r="A3571" s="271">
        <v>90957</v>
      </c>
      <c r="B3571" s="271" t="s">
        <v>290</v>
      </c>
      <c r="C3571" s="272" t="s">
        <v>11800</v>
      </c>
      <c r="D3571" s="271" t="s">
        <v>1924</v>
      </c>
      <c r="E3571" s="273">
        <v>4.97</v>
      </c>
    </row>
    <row r="3572" spans="1:5" x14ac:dyDescent="0.2">
      <c r="A3572" s="271">
        <v>90958</v>
      </c>
      <c r="B3572" s="271" t="s">
        <v>290</v>
      </c>
      <c r="C3572" s="272" t="s">
        <v>11801</v>
      </c>
      <c r="D3572" s="271" t="s">
        <v>1924</v>
      </c>
      <c r="E3572" s="273">
        <v>1.33</v>
      </c>
    </row>
    <row r="3573" spans="1:5" x14ac:dyDescent="0.2">
      <c r="A3573" s="271">
        <v>5797</v>
      </c>
      <c r="B3573" s="271" t="s">
        <v>290</v>
      </c>
      <c r="C3573" s="272" t="s">
        <v>11802</v>
      </c>
      <c r="D3573" s="271" t="s">
        <v>1924</v>
      </c>
      <c r="E3573" s="273">
        <v>6.22</v>
      </c>
    </row>
    <row r="3574" spans="1:5" x14ac:dyDescent="0.2">
      <c r="A3574" s="271">
        <v>53865</v>
      </c>
      <c r="B3574" s="271" t="s">
        <v>290</v>
      </c>
      <c r="C3574" s="272" t="s">
        <v>11803</v>
      </c>
      <c r="D3574" s="271" t="s">
        <v>1924</v>
      </c>
      <c r="E3574" s="273">
        <v>46.88</v>
      </c>
    </row>
    <row r="3575" spans="1:5" x14ac:dyDescent="0.2">
      <c r="A3575" s="271">
        <v>90975</v>
      </c>
      <c r="B3575" s="271" t="s">
        <v>290</v>
      </c>
      <c r="C3575" s="272" t="s">
        <v>11804</v>
      </c>
      <c r="D3575" s="271" t="s">
        <v>1924</v>
      </c>
      <c r="E3575" s="273">
        <v>16.920000000000002</v>
      </c>
    </row>
    <row r="3576" spans="1:5" x14ac:dyDescent="0.2">
      <c r="A3576" s="271">
        <v>90976</v>
      </c>
      <c r="B3576" s="271" t="s">
        <v>290</v>
      </c>
      <c r="C3576" s="272" t="s">
        <v>11805</v>
      </c>
      <c r="D3576" s="271" t="s">
        <v>1924</v>
      </c>
      <c r="E3576" s="273">
        <v>4.54</v>
      </c>
    </row>
    <row r="3577" spans="1:5" x14ac:dyDescent="0.2">
      <c r="A3577" s="271">
        <v>90977</v>
      </c>
      <c r="B3577" s="271" t="s">
        <v>290</v>
      </c>
      <c r="C3577" s="272" t="s">
        <v>11806</v>
      </c>
      <c r="D3577" s="271" t="s">
        <v>1924</v>
      </c>
      <c r="E3577" s="273">
        <v>21.17</v>
      </c>
    </row>
    <row r="3578" spans="1:5" x14ac:dyDescent="0.2">
      <c r="A3578" s="271">
        <v>90978</v>
      </c>
      <c r="B3578" s="271" t="s">
        <v>290</v>
      </c>
      <c r="C3578" s="272" t="s">
        <v>11807</v>
      </c>
      <c r="D3578" s="271" t="s">
        <v>1924</v>
      </c>
      <c r="E3578" s="273">
        <v>156.36000000000001</v>
      </c>
    </row>
    <row r="3579" spans="1:5" x14ac:dyDescent="0.2">
      <c r="A3579" s="271">
        <v>90960</v>
      </c>
      <c r="B3579" s="271" t="s">
        <v>290</v>
      </c>
      <c r="C3579" s="272" t="s">
        <v>11808</v>
      </c>
      <c r="D3579" s="271" t="s">
        <v>1924</v>
      </c>
      <c r="E3579" s="273">
        <v>6.64</v>
      </c>
    </row>
    <row r="3580" spans="1:5" x14ac:dyDescent="0.2">
      <c r="A3580" s="271">
        <v>90961</v>
      </c>
      <c r="B3580" s="271" t="s">
        <v>290</v>
      </c>
      <c r="C3580" s="272" t="s">
        <v>11809</v>
      </c>
      <c r="D3580" s="271" t="s">
        <v>1924</v>
      </c>
      <c r="E3580" s="273">
        <v>1.78</v>
      </c>
    </row>
    <row r="3581" spans="1:5" x14ac:dyDescent="0.2">
      <c r="A3581" s="271">
        <v>90962</v>
      </c>
      <c r="B3581" s="271" t="s">
        <v>290</v>
      </c>
      <c r="C3581" s="272" t="s">
        <v>11810</v>
      </c>
      <c r="D3581" s="271" t="s">
        <v>1924</v>
      </c>
      <c r="E3581" s="273">
        <v>8.31</v>
      </c>
    </row>
    <row r="3582" spans="1:5" x14ac:dyDescent="0.2">
      <c r="A3582" s="271">
        <v>90963</v>
      </c>
      <c r="B3582" s="271" t="s">
        <v>290</v>
      </c>
      <c r="C3582" s="272" t="s">
        <v>11811</v>
      </c>
      <c r="D3582" s="271" t="s">
        <v>1924</v>
      </c>
      <c r="E3582" s="273">
        <v>14.87</v>
      </c>
    </row>
    <row r="3583" spans="1:5" x14ac:dyDescent="0.2">
      <c r="A3583" s="271">
        <v>102966</v>
      </c>
      <c r="B3583" s="271" t="s">
        <v>290</v>
      </c>
      <c r="C3583" s="272" t="s">
        <v>11812</v>
      </c>
      <c r="D3583" s="271" t="s">
        <v>1924</v>
      </c>
      <c r="E3583" s="273">
        <v>0</v>
      </c>
    </row>
    <row r="3584" spans="1:5" x14ac:dyDescent="0.2">
      <c r="A3584" s="271">
        <v>102967</v>
      </c>
      <c r="B3584" s="271" t="s">
        <v>290</v>
      </c>
      <c r="C3584" s="272" t="s">
        <v>11813</v>
      </c>
      <c r="D3584" s="271" t="s">
        <v>1924</v>
      </c>
      <c r="E3584" s="273">
        <v>0</v>
      </c>
    </row>
    <row r="3585" spans="1:5" x14ac:dyDescent="0.2">
      <c r="A3585" s="271">
        <v>102968</v>
      </c>
      <c r="B3585" s="271" t="s">
        <v>290</v>
      </c>
      <c r="C3585" s="272" t="s">
        <v>11814</v>
      </c>
      <c r="D3585" s="271" t="s">
        <v>1924</v>
      </c>
      <c r="E3585" s="273">
        <v>0</v>
      </c>
    </row>
    <row r="3586" spans="1:5" x14ac:dyDescent="0.2">
      <c r="A3586" s="271">
        <v>102969</v>
      </c>
      <c r="B3586" s="271" t="s">
        <v>290</v>
      </c>
      <c r="C3586" s="272" t="s">
        <v>11815</v>
      </c>
      <c r="D3586" s="271" t="s">
        <v>1924</v>
      </c>
      <c r="E3586" s="273">
        <v>0.12</v>
      </c>
    </row>
    <row r="3587" spans="1:5" x14ac:dyDescent="0.2">
      <c r="A3587" s="271">
        <v>102818</v>
      </c>
      <c r="B3587" s="271" t="s">
        <v>290</v>
      </c>
      <c r="C3587" s="272" t="s">
        <v>11816</v>
      </c>
      <c r="D3587" s="271" t="s">
        <v>1924</v>
      </c>
      <c r="E3587" s="273">
        <v>0</v>
      </c>
    </row>
    <row r="3588" spans="1:5" x14ac:dyDescent="0.2">
      <c r="A3588" s="271">
        <v>102819</v>
      </c>
      <c r="B3588" s="271" t="s">
        <v>290</v>
      </c>
      <c r="C3588" s="272" t="s">
        <v>11817</v>
      </c>
      <c r="D3588" s="271" t="s">
        <v>1924</v>
      </c>
      <c r="E3588" s="273">
        <v>0</v>
      </c>
    </row>
    <row r="3589" spans="1:5" x14ac:dyDescent="0.2">
      <c r="A3589" s="271">
        <v>102820</v>
      </c>
      <c r="B3589" s="271" t="s">
        <v>290</v>
      </c>
      <c r="C3589" s="272" t="s">
        <v>11818</v>
      </c>
      <c r="D3589" s="271" t="s">
        <v>1924</v>
      </c>
      <c r="E3589" s="273">
        <v>0</v>
      </c>
    </row>
    <row r="3590" spans="1:5" x14ac:dyDescent="0.2">
      <c r="A3590" s="271">
        <v>102832</v>
      </c>
      <c r="B3590" s="271" t="s">
        <v>290</v>
      </c>
      <c r="C3590" s="272" t="s">
        <v>11819</v>
      </c>
      <c r="D3590" s="271" t="s">
        <v>1924</v>
      </c>
      <c r="E3590" s="273">
        <v>7.31</v>
      </c>
    </row>
    <row r="3591" spans="1:5" x14ac:dyDescent="0.2">
      <c r="A3591" s="271">
        <v>102823</v>
      </c>
      <c r="B3591" s="271" t="s">
        <v>290</v>
      </c>
      <c r="C3591" s="272" t="s">
        <v>11820</v>
      </c>
      <c r="D3591" s="271" t="s">
        <v>1924</v>
      </c>
      <c r="E3591" s="273">
        <v>0</v>
      </c>
    </row>
    <row r="3592" spans="1:5" x14ac:dyDescent="0.2">
      <c r="A3592" s="271">
        <v>102824</v>
      </c>
      <c r="B3592" s="271" t="s">
        <v>290</v>
      </c>
      <c r="C3592" s="272" t="s">
        <v>11821</v>
      </c>
      <c r="D3592" s="271" t="s">
        <v>1924</v>
      </c>
      <c r="E3592" s="273">
        <v>0</v>
      </c>
    </row>
    <row r="3593" spans="1:5" x14ac:dyDescent="0.2">
      <c r="A3593" s="271">
        <v>102825</v>
      </c>
      <c r="B3593" s="271" t="s">
        <v>290</v>
      </c>
      <c r="C3593" s="272" t="s">
        <v>11822</v>
      </c>
      <c r="D3593" s="271" t="s">
        <v>1924</v>
      </c>
      <c r="E3593" s="273">
        <v>0</v>
      </c>
    </row>
    <row r="3594" spans="1:5" x14ac:dyDescent="0.2">
      <c r="A3594" s="271">
        <v>102826</v>
      </c>
      <c r="B3594" s="271" t="s">
        <v>290</v>
      </c>
      <c r="C3594" s="272" t="s">
        <v>11823</v>
      </c>
      <c r="D3594" s="271" t="s">
        <v>1924</v>
      </c>
      <c r="E3594" s="273">
        <v>5.48</v>
      </c>
    </row>
    <row r="3595" spans="1:5" x14ac:dyDescent="0.2">
      <c r="A3595" s="271">
        <v>103934</v>
      </c>
      <c r="B3595" s="271" t="s">
        <v>290</v>
      </c>
      <c r="C3595" s="272" t="s">
        <v>11824</v>
      </c>
      <c r="D3595" s="271" t="s">
        <v>1924</v>
      </c>
      <c r="E3595" s="273">
        <v>0</v>
      </c>
    </row>
    <row r="3596" spans="1:5" x14ac:dyDescent="0.2">
      <c r="A3596" s="271">
        <v>103935</v>
      </c>
      <c r="B3596" s="271" t="s">
        <v>290</v>
      </c>
      <c r="C3596" s="272" t="s">
        <v>11825</v>
      </c>
      <c r="D3596" s="271" t="s">
        <v>1924</v>
      </c>
      <c r="E3596" s="273">
        <v>0</v>
      </c>
    </row>
    <row r="3597" spans="1:5" x14ac:dyDescent="0.2">
      <c r="A3597" s="271">
        <v>103936</v>
      </c>
      <c r="B3597" s="271" t="s">
        <v>290</v>
      </c>
      <c r="C3597" s="272" t="s">
        <v>11826</v>
      </c>
      <c r="D3597" s="271" t="s">
        <v>1924</v>
      </c>
      <c r="E3597" s="273">
        <v>0</v>
      </c>
    </row>
    <row r="3598" spans="1:5" x14ac:dyDescent="0.2">
      <c r="A3598" s="271">
        <v>103937</v>
      </c>
      <c r="B3598" s="271" t="s">
        <v>290</v>
      </c>
      <c r="C3598" s="272" t="s">
        <v>11827</v>
      </c>
      <c r="D3598" s="271" t="s">
        <v>1924</v>
      </c>
      <c r="E3598" s="273">
        <v>1.31</v>
      </c>
    </row>
    <row r="3599" spans="1:5" x14ac:dyDescent="0.2">
      <c r="A3599" s="271">
        <v>103940</v>
      </c>
      <c r="B3599" s="271" t="s">
        <v>290</v>
      </c>
      <c r="C3599" s="272" t="s">
        <v>11828</v>
      </c>
      <c r="D3599" s="271" t="s">
        <v>1924</v>
      </c>
      <c r="E3599" s="273">
        <v>0</v>
      </c>
    </row>
    <row r="3600" spans="1:5" x14ac:dyDescent="0.2">
      <c r="A3600" s="271">
        <v>103941</v>
      </c>
      <c r="B3600" s="271" t="s">
        <v>290</v>
      </c>
      <c r="C3600" s="272" t="s">
        <v>11829</v>
      </c>
      <c r="D3600" s="271" t="s">
        <v>1924</v>
      </c>
      <c r="E3600" s="273">
        <v>0</v>
      </c>
    </row>
    <row r="3601" spans="1:5" x14ac:dyDescent="0.2">
      <c r="A3601" s="271">
        <v>103942</v>
      </c>
      <c r="B3601" s="271" t="s">
        <v>290</v>
      </c>
      <c r="C3601" s="272" t="s">
        <v>11830</v>
      </c>
      <c r="D3601" s="271" t="s">
        <v>1924</v>
      </c>
      <c r="E3601" s="273">
        <v>0</v>
      </c>
    </row>
    <row r="3602" spans="1:5" x14ac:dyDescent="0.2">
      <c r="A3602" s="271">
        <v>103943</v>
      </c>
      <c r="B3602" s="271" t="s">
        <v>290</v>
      </c>
      <c r="C3602" s="272" t="s">
        <v>11831</v>
      </c>
      <c r="D3602" s="271" t="s">
        <v>1924</v>
      </c>
      <c r="E3602" s="273">
        <v>1.31</v>
      </c>
    </row>
    <row r="3603" spans="1:5" x14ac:dyDescent="0.2">
      <c r="A3603" s="271">
        <v>91279</v>
      </c>
      <c r="B3603" s="271" t="s">
        <v>290</v>
      </c>
      <c r="C3603" s="272" t="s">
        <v>11832</v>
      </c>
      <c r="D3603" s="271" t="s">
        <v>1924</v>
      </c>
      <c r="E3603" s="273">
        <v>0.86</v>
      </c>
    </row>
    <row r="3604" spans="1:5" x14ac:dyDescent="0.2">
      <c r="A3604" s="271">
        <v>91280</v>
      </c>
      <c r="B3604" s="271" t="s">
        <v>290</v>
      </c>
      <c r="C3604" s="272" t="s">
        <v>11833</v>
      </c>
      <c r="D3604" s="271" t="s">
        <v>1924</v>
      </c>
      <c r="E3604" s="273">
        <v>0.19</v>
      </c>
    </row>
    <row r="3605" spans="1:5" x14ac:dyDescent="0.2">
      <c r="A3605" s="271">
        <v>91281</v>
      </c>
      <c r="B3605" s="271" t="s">
        <v>290</v>
      </c>
      <c r="C3605" s="272" t="s">
        <v>11834</v>
      </c>
      <c r="D3605" s="271" t="s">
        <v>1924</v>
      </c>
      <c r="E3605" s="273">
        <v>1.0900000000000001</v>
      </c>
    </row>
    <row r="3606" spans="1:5" x14ac:dyDescent="0.2">
      <c r="A3606" s="271">
        <v>91282</v>
      </c>
      <c r="B3606" s="271" t="s">
        <v>290</v>
      </c>
      <c r="C3606" s="272" t="s">
        <v>11835</v>
      </c>
      <c r="D3606" s="271" t="s">
        <v>1924</v>
      </c>
      <c r="E3606" s="273">
        <v>8.7100000000000009</v>
      </c>
    </row>
    <row r="3607" spans="1:5" x14ac:dyDescent="0.2">
      <c r="A3607" s="271">
        <v>95278</v>
      </c>
      <c r="B3607" s="271" t="s">
        <v>290</v>
      </c>
      <c r="C3607" s="272" t="s">
        <v>11836</v>
      </c>
      <c r="D3607" s="271" t="s">
        <v>1924</v>
      </c>
      <c r="E3607" s="273">
        <v>0.76</v>
      </c>
    </row>
    <row r="3608" spans="1:5" x14ac:dyDescent="0.2">
      <c r="A3608" s="271">
        <v>95279</v>
      </c>
      <c r="B3608" s="271" t="s">
        <v>290</v>
      </c>
      <c r="C3608" s="272" t="s">
        <v>11837</v>
      </c>
      <c r="D3608" s="271" t="s">
        <v>1924</v>
      </c>
      <c r="E3608" s="273">
        <v>0.15</v>
      </c>
    </row>
    <row r="3609" spans="1:5" x14ac:dyDescent="0.2">
      <c r="A3609" s="271">
        <v>95280</v>
      </c>
      <c r="B3609" s="271" t="s">
        <v>290</v>
      </c>
      <c r="C3609" s="272" t="s">
        <v>11838</v>
      </c>
      <c r="D3609" s="271" t="s">
        <v>1924</v>
      </c>
      <c r="E3609" s="273">
        <v>0.74</v>
      </c>
    </row>
    <row r="3610" spans="1:5" x14ac:dyDescent="0.2">
      <c r="A3610" s="271">
        <v>95281</v>
      </c>
      <c r="B3610" s="271" t="s">
        <v>290</v>
      </c>
      <c r="C3610" s="272" t="s">
        <v>11839</v>
      </c>
      <c r="D3610" s="271" t="s">
        <v>1924</v>
      </c>
      <c r="E3610" s="273">
        <v>8.65</v>
      </c>
    </row>
    <row r="3611" spans="1:5" x14ac:dyDescent="0.2">
      <c r="A3611" s="271">
        <v>95124</v>
      </c>
      <c r="B3611" s="271" t="s">
        <v>290</v>
      </c>
      <c r="C3611" s="272" t="s">
        <v>11840</v>
      </c>
      <c r="D3611" s="271" t="s">
        <v>1924</v>
      </c>
      <c r="E3611" s="273">
        <v>5.73</v>
      </c>
    </row>
    <row r="3612" spans="1:5" x14ac:dyDescent="0.2">
      <c r="A3612" s="271">
        <v>95123</v>
      </c>
      <c r="B3612" s="271" t="s">
        <v>290</v>
      </c>
      <c r="C3612" s="272" t="s">
        <v>11841</v>
      </c>
      <c r="D3612" s="271" t="s">
        <v>1924</v>
      </c>
      <c r="E3612" s="273">
        <v>18.579999999999998</v>
      </c>
    </row>
    <row r="3613" spans="1:5" x14ac:dyDescent="0.2">
      <c r="A3613" s="271">
        <v>95125</v>
      </c>
      <c r="B3613" s="271" t="s">
        <v>290</v>
      </c>
      <c r="C3613" s="272" t="s">
        <v>11842</v>
      </c>
      <c r="D3613" s="271" t="s">
        <v>1924</v>
      </c>
      <c r="E3613" s="273">
        <v>20.329999999999998</v>
      </c>
    </row>
    <row r="3614" spans="1:5" x14ac:dyDescent="0.2">
      <c r="A3614" s="271">
        <v>95126</v>
      </c>
      <c r="B3614" s="271" t="s">
        <v>290</v>
      </c>
      <c r="C3614" s="272" t="s">
        <v>11843</v>
      </c>
      <c r="D3614" s="271" t="s">
        <v>1924</v>
      </c>
      <c r="E3614" s="273">
        <v>146.41999999999999</v>
      </c>
    </row>
    <row r="3615" spans="1:5" x14ac:dyDescent="0.2">
      <c r="A3615" s="271">
        <v>92040</v>
      </c>
      <c r="B3615" s="271" t="s">
        <v>290</v>
      </c>
      <c r="C3615" s="272" t="s">
        <v>11844</v>
      </c>
      <c r="D3615" s="271" t="s">
        <v>1924</v>
      </c>
      <c r="E3615" s="273">
        <v>6.73</v>
      </c>
    </row>
    <row r="3616" spans="1:5" x14ac:dyDescent="0.2">
      <c r="A3616" s="271">
        <v>92041</v>
      </c>
      <c r="B3616" s="271" t="s">
        <v>290</v>
      </c>
      <c r="C3616" s="272" t="s">
        <v>11845</v>
      </c>
      <c r="D3616" s="271" t="s">
        <v>1924</v>
      </c>
      <c r="E3616" s="273">
        <v>1.38</v>
      </c>
    </row>
    <row r="3617" spans="1:5" x14ac:dyDescent="0.2">
      <c r="A3617" s="271">
        <v>92042</v>
      </c>
      <c r="B3617" s="271" t="s">
        <v>290</v>
      </c>
      <c r="C3617" s="272" t="s">
        <v>11846</v>
      </c>
      <c r="D3617" s="271" t="s">
        <v>1924</v>
      </c>
      <c r="E3617" s="273">
        <v>5.61</v>
      </c>
    </row>
    <row r="3618" spans="1:5" x14ac:dyDescent="0.2">
      <c r="A3618" s="271">
        <v>102829</v>
      </c>
      <c r="B3618" s="271" t="s">
        <v>290</v>
      </c>
      <c r="C3618" s="272" t="s">
        <v>11847</v>
      </c>
      <c r="D3618" s="271" t="s">
        <v>1924</v>
      </c>
      <c r="E3618" s="273">
        <v>0</v>
      </c>
    </row>
    <row r="3619" spans="1:5" x14ac:dyDescent="0.2">
      <c r="A3619" s="271">
        <v>102830</v>
      </c>
      <c r="B3619" s="271" t="s">
        <v>290</v>
      </c>
      <c r="C3619" s="272" t="s">
        <v>11848</v>
      </c>
      <c r="D3619" s="271" t="s">
        <v>1924</v>
      </c>
      <c r="E3619" s="273">
        <v>0</v>
      </c>
    </row>
    <row r="3620" spans="1:5" x14ac:dyDescent="0.2">
      <c r="A3620" s="271">
        <v>102831</v>
      </c>
      <c r="B3620" s="271" t="s">
        <v>290</v>
      </c>
      <c r="C3620" s="272" t="s">
        <v>11849</v>
      </c>
      <c r="D3620" s="271" t="s">
        <v>1924</v>
      </c>
      <c r="E3620" s="273">
        <v>0</v>
      </c>
    </row>
    <row r="3621" spans="1:5" x14ac:dyDescent="0.2">
      <c r="A3621" s="271">
        <v>92114</v>
      </c>
      <c r="B3621" s="271" t="s">
        <v>290</v>
      </c>
      <c r="C3621" s="272" t="s">
        <v>11850</v>
      </c>
      <c r="D3621" s="271" t="s">
        <v>1924</v>
      </c>
      <c r="E3621" s="273">
        <v>0.22</v>
      </c>
    </row>
    <row r="3622" spans="1:5" x14ac:dyDescent="0.2">
      <c r="A3622" s="271">
        <v>92115</v>
      </c>
      <c r="B3622" s="271" t="s">
        <v>290</v>
      </c>
      <c r="C3622" s="272" t="s">
        <v>11851</v>
      </c>
      <c r="D3622" s="271" t="s">
        <v>1924</v>
      </c>
      <c r="E3622" s="273">
        <v>0.04</v>
      </c>
    </row>
    <row r="3623" spans="1:5" x14ac:dyDescent="0.2">
      <c r="A3623" s="271">
        <v>92116</v>
      </c>
      <c r="B3623" s="271" t="s">
        <v>290</v>
      </c>
      <c r="C3623" s="272" t="s">
        <v>11852</v>
      </c>
      <c r="D3623" s="271" t="s">
        <v>1924</v>
      </c>
      <c r="E3623" s="273">
        <v>0.15</v>
      </c>
    </row>
    <row r="3624" spans="1:5" x14ac:dyDescent="0.2">
      <c r="A3624" s="271">
        <v>102912</v>
      </c>
      <c r="B3624" s="271" t="s">
        <v>290</v>
      </c>
      <c r="C3624" s="272" t="s">
        <v>11853</v>
      </c>
      <c r="D3624" s="271" t="s">
        <v>1924</v>
      </c>
      <c r="E3624" s="273">
        <v>0</v>
      </c>
    </row>
    <row r="3625" spans="1:5" x14ac:dyDescent="0.2">
      <c r="A3625" s="271">
        <v>102913</v>
      </c>
      <c r="B3625" s="271" t="s">
        <v>290</v>
      </c>
      <c r="C3625" s="272" t="s">
        <v>11854</v>
      </c>
      <c r="D3625" s="271" t="s">
        <v>1924</v>
      </c>
      <c r="E3625" s="273">
        <v>0</v>
      </c>
    </row>
    <row r="3626" spans="1:5" x14ac:dyDescent="0.2">
      <c r="A3626" s="271">
        <v>102914</v>
      </c>
      <c r="B3626" s="271" t="s">
        <v>290</v>
      </c>
      <c r="C3626" s="272" t="s">
        <v>11855</v>
      </c>
      <c r="D3626" s="271" t="s">
        <v>1924</v>
      </c>
      <c r="E3626" s="273">
        <v>0</v>
      </c>
    </row>
    <row r="3627" spans="1:5" x14ac:dyDescent="0.2">
      <c r="A3627" s="271">
        <v>102915</v>
      </c>
      <c r="B3627" s="271" t="s">
        <v>290</v>
      </c>
      <c r="C3627" s="272" t="s">
        <v>11856</v>
      </c>
      <c r="D3627" s="271" t="s">
        <v>1924</v>
      </c>
      <c r="E3627" s="273">
        <v>0.54</v>
      </c>
    </row>
    <row r="3628" spans="1:5" x14ac:dyDescent="0.2">
      <c r="A3628" s="271">
        <v>95716</v>
      </c>
      <c r="B3628" s="271" t="s">
        <v>290</v>
      </c>
      <c r="C3628" s="272" t="s">
        <v>11857</v>
      </c>
      <c r="D3628" s="271" t="s">
        <v>1924</v>
      </c>
      <c r="E3628" s="273">
        <v>69.25</v>
      </c>
    </row>
    <row r="3629" spans="1:5" x14ac:dyDescent="0.2">
      <c r="A3629" s="271">
        <v>95717</v>
      </c>
      <c r="B3629" s="271" t="s">
        <v>290</v>
      </c>
      <c r="C3629" s="272" t="s">
        <v>11858</v>
      </c>
      <c r="D3629" s="271" t="s">
        <v>1924</v>
      </c>
      <c r="E3629" s="273">
        <v>18.3</v>
      </c>
    </row>
    <row r="3630" spans="1:5" x14ac:dyDescent="0.2">
      <c r="A3630" s="271">
        <v>95718</v>
      </c>
      <c r="B3630" s="271" t="s">
        <v>290</v>
      </c>
      <c r="C3630" s="272" t="s">
        <v>11859</v>
      </c>
      <c r="D3630" s="271" t="s">
        <v>1924</v>
      </c>
      <c r="E3630" s="273">
        <v>86.56</v>
      </c>
    </row>
    <row r="3631" spans="1:5" x14ac:dyDescent="0.2">
      <c r="A3631" s="271">
        <v>95719</v>
      </c>
      <c r="B3631" s="271" t="s">
        <v>290</v>
      </c>
      <c r="C3631" s="272" t="s">
        <v>11860</v>
      </c>
      <c r="D3631" s="271" t="s">
        <v>1924</v>
      </c>
      <c r="E3631" s="273">
        <v>89.42</v>
      </c>
    </row>
    <row r="3632" spans="1:5" x14ac:dyDescent="0.2">
      <c r="A3632" s="271">
        <v>104712</v>
      </c>
      <c r="B3632" s="271" t="s">
        <v>290</v>
      </c>
      <c r="C3632" s="272" t="s">
        <v>11861</v>
      </c>
      <c r="D3632" s="271" t="s">
        <v>1924</v>
      </c>
      <c r="E3632" s="273">
        <v>65.08</v>
      </c>
    </row>
    <row r="3633" spans="1:5" x14ac:dyDescent="0.2">
      <c r="A3633" s="271">
        <v>104713</v>
      </c>
      <c r="B3633" s="271" t="s">
        <v>290</v>
      </c>
      <c r="C3633" s="272" t="s">
        <v>11862</v>
      </c>
      <c r="D3633" s="271" t="s">
        <v>1924</v>
      </c>
      <c r="E3633" s="273">
        <v>17.2</v>
      </c>
    </row>
    <row r="3634" spans="1:5" x14ac:dyDescent="0.2">
      <c r="A3634" s="271">
        <v>104714</v>
      </c>
      <c r="B3634" s="271" t="s">
        <v>290</v>
      </c>
      <c r="C3634" s="272" t="s">
        <v>11863</v>
      </c>
      <c r="D3634" s="271" t="s">
        <v>1924</v>
      </c>
      <c r="E3634" s="273">
        <v>81.349999999999994</v>
      </c>
    </row>
    <row r="3635" spans="1:5" x14ac:dyDescent="0.2">
      <c r="A3635" s="271">
        <v>104715</v>
      </c>
      <c r="B3635" s="271" t="s">
        <v>290</v>
      </c>
      <c r="C3635" s="272" t="s">
        <v>11864</v>
      </c>
      <c r="D3635" s="271" t="s">
        <v>1924</v>
      </c>
      <c r="E3635" s="273">
        <v>89.42</v>
      </c>
    </row>
    <row r="3636" spans="1:5" x14ac:dyDescent="0.2">
      <c r="A3636" s="271">
        <v>102894</v>
      </c>
      <c r="B3636" s="271" t="s">
        <v>290</v>
      </c>
      <c r="C3636" s="272" t="s">
        <v>11865</v>
      </c>
      <c r="D3636" s="271" t="s">
        <v>1924</v>
      </c>
      <c r="E3636" s="273">
        <v>0</v>
      </c>
    </row>
    <row r="3637" spans="1:5" x14ac:dyDescent="0.2">
      <c r="A3637" s="271">
        <v>104161</v>
      </c>
      <c r="B3637" s="271" t="s">
        <v>290</v>
      </c>
      <c r="C3637" s="272" t="s">
        <v>11866</v>
      </c>
      <c r="D3637" s="271" t="s">
        <v>1924</v>
      </c>
      <c r="E3637" s="273">
        <v>0</v>
      </c>
    </row>
    <row r="3638" spans="1:5" x14ac:dyDescent="0.2">
      <c r="A3638" s="271">
        <v>102896</v>
      </c>
      <c r="B3638" s="271" t="s">
        <v>290</v>
      </c>
      <c r="C3638" s="272" t="s">
        <v>11867</v>
      </c>
      <c r="D3638" s="271" t="s">
        <v>1924</v>
      </c>
      <c r="E3638" s="273">
        <v>0</v>
      </c>
    </row>
    <row r="3639" spans="1:5" x14ac:dyDescent="0.2">
      <c r="A3639" s="271">
        <v>102897</v>
      </c>
      <c r="B3639" s="271" t="s">
        <v>290</v>
      </c>
      <c r="C3639" s="272" t="s">
        <v>11868</v>
      </c>
      <c r="D3639" s="271" t="s">
        <v>1924</v>
      </c>
      <c r="E3639" s="273">
        <v>89.42</v>
      </c>
    </row>
    <row r="3640" spans="1:5" x14ac:dyDescent="0.2">
      <c r="A3640" s="271">
        <v>5627</v>
      </c>
      <c r="B3640" s="271" t="s">
        <v>290</v>
      </c>
      <c r="C3640" s="272" t="s">
        <v>11869</v>
      </c>
      <c r="D3640" s="271" t="s">
        <v>1924</v>
      </c>
      <c r="E3640" s="273">
        <v>50</v>
      </c>
    </row>
    <row r="3641" spans="1:5" x14ac:dyDescent="0.2">
      <c r="A3641" s="271">
        <v>5628</v>
      </c>
      <c r="B3641" s="271" t="s">
        <v>290</v>
      </c>
      <c r="C3641" s="272" t="s">
        <v>11870</v>
      </c>
      <c r="D3641" s="271" t="s">
        <v>1924</v>
      </c>
      <c r="E3641" s="273">
        <v>13.21</v>
      </c>
    </row>
    <row r="3642" spans="1:5" x14ac:dyDescent="0.2">
      <c r="A3642" s="271">
        <v>5629</v>
      </c>
      <c r="B3642" s="271" t="s">
        <v>290</v>
      </c>
      <c r="C3642" s="272" t="s">
        <v>11871</v>
      </c>
      <c r="D3642" s="271" t="s">
        <v>1924</v>
      </c>
      <c r="E3642" s="273">
        <v>62.51</v>
      </c>
    </row>
    <row r="3643" spans="1:5" x14ac:dyDescent="0.2">
      <c r="A3643" s="271">
        <v>5630</v>
      </c>
      <c r="B3643" s="271" t="s">
        <v>290</v>
      </c>
      <c r="C3643" s="272" t="s">
        <v>11872</v>
      </c>
      <c r="D3643" s="271" t="s">
        <v>1924</v>
      </c>
      <c r="E3643" s="273">
        <v>64.08</v>
      </c>
    </row>
    <row r="3644" spans="1:5" x14ac:dyDescent="0.2">
      <c r="A3644" s="271">
        <v>88900</v>
      </c>
      <c r="B3644" s="271" t="s">
        <v>290</v>
      </c>
      <c r="C3644" s="272" t="s">
        <v>11873</v>
      </c>
      <c r="D3644" s="271" t="s">
        <v>1924</v>
      </c>
      <c r="E3644" s="273">
        <v>56.58</v>
      </c>
    </row>
    <row r="3645" spans="1:5" x14ac:dyDescent="0.2">
      <c r="A3645" s="271">
        <v>88902</v>
      </c>
      <c r="B3645" s="271" t="s">
        <v>290</v>
      </c>
      <c r="C3645" s="272" t="s">
        <v>11874</v>
      </c>
      <c r="D3645" s="271" t="s">
        <v>1924</v>
      </c>
      <c r="E3645" s="273">
        <v>14.95</v>
      </c>
    </row>
    <row r="3646" spans="1:5" x14ac:dyDescent="0.2">
      <c r="A3646" s="271">
        <v>88903</v>
      </c>
      <c r="B3646" s="271" t="s">
        <v>290</v>
      </c>
      <c r="C3646" s="272" t="s">
        <v>11875</v>
      </c>
      <c r="D3646" s="271" t="s">
        <v>1924</v>
      </c>
      <c r="E3646" s="273">
        <v>70.73</v>
      </c>
    </row>
    <row r="3647" spans="1:5" x14ac:dyDescent="0.2">
      <c r="A3647" s="271">
        <v>88904</v>
      </c>
      <c r="B3647" s="271" t="s">
        <v>290</v>
      </c>
      <c r="C3647" s="272" t="s">
        <v>11876</v>
      </c>
      <c r="D3647" s="271" t="s">
        <v>1924</v>
      </c>
      <c r="E3647" s="273">
        <v>89.42</v>
      </c>
    </row>
    <row r="3648" spans="1:5" x14ac:dyDescent="0.2">
      <c r="A3648" s="271">
        <v>88569</v>
      </c>
      <c r="B3648" s="271" t="s">
        <v>290</v>
      </c>
      <c r="C3648" s="272" t="s">
        <v>11877</v>
      </c>
      <c r="D3648" s="271" t="s">
        <v>1924</v>
      </c>
      <c r="E3648" s="273">
        <v>3.85</v>
      </c>
    </row>
    <row r="3649" spans="1:5" x14ac:dyDescent="0.2">
      <c r="A3649" s="271">
        <v>88570</v>
      </c>
      <c r="B3649" s="271" t="s">
        <v>290</v>
      </c>
      <c r="C3649" s="272" t="s">
        <v>11878</v>
      </c>
      <c r="D3649" s="271" t="s">
        <v>1924</v>
      </c>
      <c r="E3649" s="273">
        <v>1.33</v>
      </c>
    </row>
    <row r="3650" spans="1:5" x14ac:dyDescent="0.2">
      <c r="A3650" s="271">
        <v>5765</v>
      </c>
      <c r="B3650" s="271" t="s">
        <v>290</v>
      </c>
      <c r="C3650" s="272" t="s">
        <v>11879</v>
      </c>
      <c r="D3650" s="271" t="s">
        <v>1924</v>
      </c>
      <c r="E3650" s="273">
        <v>4.82</v>
      </c>
    </row>
    <row r="3651" spans="1:5" x14ac:dyDescent="0.2">
      <c r="A3651" s="271">
        <v>5766</v>
      </c>
      <c r="B3651" s="271" t="s">
        <v>290</v>
      </c>
      <c r="C3651" s="272" t="s">
        <v>11880</v>
      </c>
      <c r="D3651" s="271" t="s">
        <v>1924</v>
      </c>
      <c r="E3651" s="273">
        <v>2.88</v>
      </c>
    </row>
    <row r="3652" spans="1:5" x14ac:dyDescent="0.2">
      <c r="A3652" s="271">
        <v>91468</v>
      </c>
      <c r="B3652" s="271" t="s">
        <v>290</v>
      </c>
      <c r="C3652" s="272" t="s">
        <v>11881</v>
      </c>
      <c r="D3652" s="271" t="s">
        <v>1924</v>
      </c>
      <c r="E3652" s="273">
        <v>25.85</v>
      </c>
    </row>
    <row r="3653" spans="1:5" x14ac:dyDescent="0.2">
      <c r="A3653" s="271">
        <v>91484</v>
      </c>
      <c r="B3653" s="271" t="s">
        <v>290</v>
      </c>
      <c r="C3653" s="272" t="s">
        <v>11882</v>
      </c>
      <c r="D3653" s="271" t="s">
        <v>1924</v>
      </c>
      <c r="E3653" s="273">
        <v>4.08</v>
      </c>
    </row>
    <row r="3654" spans="1:5" x14ac:dyDescent="0.2">
      <c r="A3654" s="271">
        <v>91469</v>
      </c>
      <c r="B3654" s="271" t="s">
        <v>290</v>
      </c>
      <c r="C3654" s="272" t="s">
        <v>11883</v>
      </c>
      <c r="D3654" s="271" t="s">
        <v>1924</v>
      </c>
      <c r="E3654" s="273">
        <v>10.1</v>
      </c>
    </row>
    <row r="3655" spans="1:5" x14ac:dyDescent="0.2">
      <c r="A3655" s="271">
        <v>83361</v>
      </c>
      <c r="B3655" s="271" t="s">
        <v>290</v>
      </c>
      <c r="C3655" s="272" t="s">
        <v>11884</v>
      </c>
      <c r="D3655" s="271" t="s">
        <v>1924</v>
      </c>
      <c r="E3655" s="273">
        <v>43.31</v>
      </c>
    </row>
    <row r="3656" spans="1:5" x14ac:dyDescent="0.2">
      <c r="A3656" s="271">
        <v>91485</v>
      </c>
      <c r="B3656" s="271" t="s">
        <v>290</v>
      </c>
      <c r="C3656" s="272" t="s">
        <v>11885</v>
      </c>
      <c r="D3656" s="271" t="s">
        <v>1924</v>
      </c>
      <c r="E3656" s="273">
        <v>153.91999999999999</v>
      </c>
    </row>
    <row r="3657" spans="1:5" x14ac:dyDescent="0.2">
      <c r="A3657" s="271">
        <v>102835</v>
      </c>
      <c r="B3657" s="271" t="s">
        <v>290</v>
      </c>
      <c r="C3657" s="272" t="s">
        <v>11886</v>
      </c>
      <c r="D3657" s="271" t="s">
        <v>1924</v>
      </c>
      <c r="E3657" s="273">
        <v>0</v>
      </c>
    </row>
    <row r="3658" spans="1:5" x14ac:dyDescent="0.2">
      <c r="A3658" s="271">
        <v>102836</v>
      </c>
      <c r="B3658" s="271" t="s">
        <v>290</v>
      </c>
      <c r="C3658" s="272" t="s">
        <v>11887</v>
      </c>
      <c r="D3658" s="271" t="s">
        <v>1924</v>
      </c>
      <c r="E3658" s="273">
        <v>0</v>
      </c>
    </row>
    <row r="3659" spans="1:5" x14ac:dyDescent="0.2">
      <c r="A3659" s="271">
        <v>102837</v>
      </c>
      <c r="B3659" s="271" t="s">
        <v>290</v>
      </c>
      <c r="C3659" s="272" t="s">
        <v>11888</v>
      </c>
      <c r="D3659" s="271" t="s">
        <v>1924</v>
      </c>
      <c r="E3659" s="273">
        <v>0</v>
      </c>
    </row>
    <row r="3660" spans="1:5" x14ac:dyDescent="0.2">
      <c r="A3660" s="271">
        <v>89230</v>
      </c>
      <c r="B3660" s="271" t="s">
        <v>290</v>
      </c>
      <c r="C3660" s="272" t="s">
        <v>11889</v>
      </c>
      <c r="D3660" s="271" t="s">
        <v>1924</v>
      </c>
      <c r="E3660" s="273">
        <v>117.11</v>
      </c>
    </row>
    <row r="3661" spans="1:5" x14ac:dyDescent="0.2">
      <c r="A3661" s="271">
        <v>89231</v>
      </c>
      <c r="B3661" s="271" t="s">
        <v>290</v>
      </c>
      <c r="C3661" s="272" t="s">
        <v>11890</v>
      </c>
      <c r="D3661" s="271" t="s">
        <v>1924</v>
      </c>
      <c r="E3661" s="273">
        <v>35.86</v>
      </c>
    </row>
    <row r="3662" spans="1:5" x14ac:dyDescent="0.2">
      <c r="A3662" s="271">
        <v>89232</v>
      </c>
      <c r="B3662" s="271" t="s">
        <v>290</v>
      </c>
      <c r="C3662" s="272" t="s">
        <v>11891</v>
      </c>
      <c r="D3662" s="271" t="s">
        <v>1924</v>
      </c>
      <c r="E3662" s="273">
        <v>208.9</v>
      </c>
    </row>
    <row r="3663" spans="1:5" x14ac:dyDescent="0.2">
      <c r="A3663" s="271">
        <v>89233</v>
      </c>
      <c r="B3663" s="271" t="s">
        <v>290</v>
      </c>
      <c r="C3663" s="272" t="s">
        <v>11892</v>
      </c>
      <c r="D3663" s="271" t="s">
        <v>1924</v>
      </c>
      <c r="E3663" s="273">
        <v>166.18</v>
      </c>
    </row>
    <row r="3664" spans="1:5" x14ac:dyDescent="0.2">
      <c r="A3664" s="271">
        <v>89236</v>
      </c>
      <c r="B3664" s="271" t="s">
        <v>290</v>
      </c>
      <c r="C3664" s="272" t="s">
        <v>11893</v>
      </c>
      <c r="D3664" s="271" t="s">
        <v>1924</v>
      </c>
      <c r="E3664" s="273">
        <v>273.58</v>
      </c>
    </row>
    <row r="3665" spans="1:5" x14ac:dyDescent="0.2">
      <c r="A3665" s="271">
        <v>89237</v>
      </c>
      <c r="B3665" s="271" t="s">
        <v>290</v>
      </c>
      <c r="C3665" s="272" t="s">
        <v>11894</v>
      </c>
      <c r="D3665" s="271" t="s">
        <v>1924</v>
      </c>
      <c r="E3665" s="273">
        <v>83.77</v>
      </c>
    </row>
    <row r="3666" spans="1:5" x14ac:dyDescent="0.2">
      <c r="A3666" s="271">
        <v>89238</v>
      </c>
      <c r="B3666" s="271" t="s">
        <v>290</v>
      </c>
      <c r="C3666" s="272" t="s">
        <v>11895</v>
      </c>
      <c r="D3666" s="271" t="s">
        <v>1924</v>
      </c>
      <c r="E3666" s="273">
        <v>488</v>
      </c>
    </row>
    <row r="3667" spans="1:5" x14ac:dyDescent="0.2">
      <c r="A3667" s="271">
        <v>89239</v>
      </c>
      <c r="B3667" s="271" t="s">
        <v>290</v>
      </c>
      <c r="C3667" s="272" t="s">
        <v>11896</v>
      </c>
      <c r="D3667" s="271" t="s">
        <v>1924</v>
      </c>
      <c r="E3667" s="273">
        <v>439.46</v>
      </c>
    </row>
    <row r="3668" spans="1:5" x14ac:dyDescent="0.2">
      <c r="A3668" s="271">
        <v>102930</v>
      </c>
      <c r="B3668" s="271" t="s">
        <v>290</v>
      </c>
      <c r="C3668" s="272" t="s">
        <v>11897</v>
      </c>
      <c r="D3668" s="271" t="s">
        <v>1924</v>
      </c>
      <c r="E3668" s="273">
        <v>0</v>
      </c>
    </row>
    <row r="3669" spans="1:5" x14ac:dyDescent="0.2">
      <c r="A3669" s="271">
        <v>102931</v>
      </c>
      <c r="B3669" s="271" t="s">
        <v>290</v>
      </c>
      <c r="C3669" s="272" t="s">
        <v>11898</v>
      </c>
      <c r="D3669" s="271" t="s">
        <v>1924</v>
      </c>
      <c r="E3669" s="273">
        <v>0</v>
      </c>
    </row>
    <row r="3670" spans="1:5" x14ac:dyDescent="0.2">
      <c r="A3670" s="271">
        <v>102932</v>
      </c>
      <c r="B3670" s="271" t="s">
        <v>290</v>
      </c>
      <c r="C3670" s="272" t="s">
        <v>11899</v>
      </c>
      <c r="D3670" s="271" t="s">
        <v>1924</v>
      </c>
      <c r="E3670" s="273">
        <v>0</v>
      </c>
    </row>
    <row r="3671" spans="1:5" x14ac:dyDescent="0.2">
      <c r="A3671" s="271">
        <v>102933</v>
      </c>
      <c r="B3671" s="271" t="s">
        <v>290</v>
      </c>
      <c r="C3671" s="272" t="s">
        <v>11900</v>
      </c>
      <c r="D3671" s="271" t="s">
        <v>1924</v>
      </c>
      <c r="E3671" s="273">
        <v>0.8</v>
      </c>
    </row>
    <row r="3672" spans="1:5" x14ac:dyDescent="0.2">
      <c r="A3672" s="271">
        <v>93411</v>
      </c>
      <c r="B3672" s="271" t="s">
        <v>290</v>
      </c>
      <c r="C3672" s="272" t="s">
        <v>11901</v>
      </c>
      <c r="D3672" s="271" t="s">
        <v>1924</v>
      </c>
      <c r="E3672" s="273">
        <v>0.38</v>
      </c>
    </row>
    <row r="3673" spans="1:5" x14ac:dyDescent="0.2">
      <c r="A3673" s="271">
        <v>93412</v>
      </c>
      <c r="B3673" s="271" t="s">
        <v>290</v>
      </c>
      <c r="C3673" s="272" t="s">
        <v>11902</v>
      </c>
      <c r="D3673" s="271" t="s">
        <v>1924</v>
      </c>
      <c r="E3673" s="273">
        <v>0.13</v>
      </c>
    </row>
    <row r="3674" spans="1:5" x14ac:dyDescent="0.2">
      <c r="A3674" s="271">
        <v>93413</v>
      </c>
      <c r="B3674" s="271" t="s">
        <v>290</v>
      </c>
      <c r="C3674" s="272" t="s">
        <v>11903</v>
      </c>
      <c r="D3674" s="271" t="s">
        <v>1924</v>
      </c>
      <c r="E3674" s="273">
        <v>0.34</v>
      </c>
    </row>
    <row r="3675" spans="1:5" x14ac:dyDescent="0.2">
      <c r="A3675" s="271">
        <v>93414</v>
      </c>
      <c r="B3675" s="271" t="s">
        <v>290</v>
      </c>
      <c r="C3675" s="272" t="s">
        <v>11904</v>
      </c>
      <c r="D3675" s="271" t="s">
        <v>1924</v>
      </c>
      <c r="E3675" s="273">
        <v>10.93</v>
      </c>
    </row>
    <row r="3676" spans="1:5" x14ac:dyDescent="0.2">
      <c r="A3676" s="271">
        <v>88855</v>
      </c>
      <c r="B3676" s="271" t="s">
        <v>290</v>
      </c>
      <c r="C3676" s="272" t="s">
        <v>11905</v>
      </c>
      <c r="D3676" s="271" t="s">
        <v>1924</v>
      </c>
      <c r="E3676" s="273">
        <v>3.33</v>
      </c>
    </row>
    <row r="3677" spans="1:5" x14ac:dyDescent="0.2">
      <c r="A3677" s="271">
        <v>88856</v>
      </c>
      <c r="B3677" s="271" t="s">
        <v>290</v>
      </c>
      <c r="C3677" s="272" t="s">
        <v>11906</v>
      </c>
      <c r="D3677" s="271" t="s">
        <v>1924</v>
      </c>
      <c r="E3677" s="273">
        <v>0.91</v>
      </c>
    </row>
    <row r="3678" spans="1:5" x14ac:dyDescent="0.2">
      <c r="A3678" s="271">
        <v>5658</v>
      </c>
      <c r="B3678" s="271" t="s">
        <v>290</v>
      </c>
      <c r="C3678" s="272" t="s">
        <v>11907</v>
      </c>
      <c r="D3678" s="271" t="s">
        <v>1924</v>
      </c>
      <c r="E3678" s="273">
        <v>2.31</v>
      </c>
    </row>
    <row r="3679" spans="1:5" x14ac:dyDescent="0.2">
      <c r="A3679" s="271">
        <v>53840</v>
      </c>
      <c r="B3679" s="271" t="s">
        <v>290</v>
      </c>
      <c r="C3679" s="272" t="s">
        <v>11908</v>
      </c>
      <c r="D3679" s="271" t="s">
        <v>1924</v>
      </c>
      <c r="E3679" s="273">
        <v>2.61</v>
      </c>
    </row>
    <row r="3680" spans="1:5" x14ac:dyDescent="0.2">
      <c r="A3680" s="271">
        <v>87026</v>
      </c>
      <c r="B3680" s="271" t="s">
        <v>290</v>
      </c>
      <c r="C3680" s="272" t="s">
        <v>11909</v>
      </c>
      <c r="D3680" s="271" t="s">
        <v>1924</v>
      </c>
      <c r="E3680" s="273">
        <v>0.71</v>
      </c>
    </row>
    <row r="3681" spans="1:5" x14ac:dyDescent="0.2">
      <c r="A3681" s="271">
        <v>53841</v>
      </c>
      <c r="B3681" s="271" t="s">
        <v>290</v>
      </c>
      <c r="C3681" s="272" t="s">
        <v>11910</v>
      </c>
      <c r="D3681" s="271" t="s">
        <v>1924</v>
      </c>
      <c r="E3681" s="273">
        <v>1.81</v>
      </c>
    </row>
    <row r="3682" spans="1:5" x14ac:dyDescent="0.2">
      <c r="A3682" s="271">
        <v>95209</v>
      </c>
      <c r="B3682" s="271" t="s">
        <v>290</v>
      </c>
      <c r="C3682" s="272" t="s">
        <v>11911</v>
      </c>
      <c r="D3682" s="271" t="s">
        <v>1924</v>
      </c>
      <c r="E3682" s="273">
        <v>12.42</v>
      </c>
    </row>
    <row r="3683" spans="1:5" x14ac:dyDescent="0.2">
      <c r="A3683" s="271">
        <v>95210</v>
      </c>
      <c r="B3683" s="271" t="s">
        <v>290</v>
      </c>
      <c r="C3683" s="272" t="s">
        <v>11912</v>
      </c>
      <c r="D3683" s="271" t="s">
        <v>1924</v>
      </c>
      <c r="E3683" s="273">
        <v>58.74</v>
      </c>
    </row>
    <row r="3684" spans="1:5" x14ac:dyDescent="0.2">
      <c r="A3684" s="271">
        <v>95211</v>
      </c>
      <c r="B3684" s="271" t="s">
        <v>290</v>
      </c>
      <c r="C3684" s="272" t="s">
        <v>11913</v>
      </c>
      <c r="D3684" s="271" t="s">
        <v>1924</v>
      </c>
      <c r="E3684" s="273">
        <v>8.0399999999999991</v>
      </c>
    </row>
    <row r="3685" spans="1:5" x14ac:dyDescent="0.2">
      <c r="A3685" s="271">
        <v>93267</v>
      </c>
      <c r="B3685" s="271" t="s">
        <v>290</v>
      </c>
      <c r="C3685" s="272" t="s">
        <v>11914</v>
      </c>
      <c r="D3685" s="271" t="s">
        <v>1924</v>
      </c>
      <c r="E3685" s="273">
        <v>26.66</v>
      </c>
    </row>
    <row r="3686" spans="1:5" x14ac:dyDescent="0.2">
      <c r="A3686" s="271">
        <v>93269</v>
      </c>
      <c r="B3686" s="271" t="s">
        <v>290</v>
      </c>
      <c r="C3686" s="272" t="s">
        <v>11915</v>
      </c>
      <c r="D3686" s="271" t="s">
        <v>1924</v>
      </c>
      <c r="E3686" s="273">
        <v>10</v>
      </c>
    </row>
    <row r="3687" spans="1:5" x14ac:dyDescent="0.2">
      <c r="A3687" s="271">
        <v>93270</v>
      </c>
      <c r="B3687" s="271" t="s">
        <v>290</v>
      </c>
      <c r="C3687" s="272" t="s">
        <v>11916</v>
      </c>
      <c r="D3687" s="271" t="s">
        <v>1924</v>
      </c>
      <c r="E3687" s="273">
        <v>25.92</v>
      </c>
    </row>
    <row r="3688" spans="1:5" x14ac:dyDescent="0.2">
      <c r="A3688" s="271">
        <v>93271</v>
      </c>
      <c r="B3688" s="271" t="s">
        <v>290</v>
      </c>
      <c r="C3688" s="272" t="s">
        <v>11917</v>
      </c>
      <c r="D3688" s="271" t="s">
        <v>1924</v>
      </c>
      <c r="E3688" s="273">
        <v>8.0399999999999991</v>
      </c>
    </row>
    <row r="3689" spans="1:5" x14ac:dyDescent="0.2">
      <c r="A3689" s="271">
        <v>95208</v>
      </c>
      <c r="B3689" s="271" t="s">
        <v>290</v>
      </c>
      <c r="C3689" s="272" t="s">
        <v>11918</v>
      </c>
      <c r="D3689" s="271" t="s">
        <v>1924</v>
      </c>
      <c r="E3689" s="273">
        <v>53.71</v>
      </c>
    </row>
    <row r="3690" spans="1:5" x14ac:dyDescent="0.2">
      <c r="A3690" s="271">
        <v>83761</v>
      </c>
      <c r="B3690" s="271" t="s">
        <v>290</v>
      </c>
      <c r="C3690" s="272" t="s">
        <v>11919</v>
      </c>
      <c r="D3690" s="271" t="s">
        <v>1924</v>
      </c>
      <c r="E3690" s="273">
        <v>10.57</v>
      </c>
    </row>
    <row r="3691" spans="1:5" x14ac:dyDescent="0.2">
      <c r="A3691" s="271">
        <v>83764</v>
      </c>
      <c r="B3691" s="271" t="s">
        <v>290</v>
      </c>
      <c r="C3691" s="272" t="s">
        <v>11920</v>
      </c>
      <c r="D3691" s="271" t="s">
        <v>1924</v>
      </c>
      <c r="E3691" s="273">
        <v>3.72</v>
      </c>
    </row>
    <row r="3692" spans="1:5" x14ac:dyDescent="0.2">
      <c r="A3692" s="271">
        <v>83762</v>
      </c>
      <c r="B3692" s="271" t="s">
        <v>290</v>
      </c>
      <c r="C3692" s="272" t="s">
        <v>11921</v>
      </c>
      <c r="D3692" s="271" t="s">
        <v>1924</v>
      </c>
      <c r="E3692" s="273">
        <v>9.43</v>
      </c>
    </row>
    <row r="3693" spans="1:5" x14ac:dyDescent="0.2">
      <c r="A3693" s="271">
        <v>83763</v>
      </c>
      <c r="B3693" s="271" t="s">
        <v>290</v>
      </c>
      <c r="C3693" s="272" t="s">
        <v>11922</v>
      </c>
      <c r="D3693" s="271" t="s">
        <v>1924</v>
      </c>
      <c r="E3693" s="273">
        <v>49.92</v>
      </c>
    </row>
    <row r="3694" spans="1:5" x14ac:dyDescent="0.2">
      <c r="A3694" s="271">
        <v>95874</v>
      </c>
      <c r="B3694" s="271" t="s">
        <v>290</v>
      </c>
      <c r="C3694" s="272" t="s">
        <v>11923</v>
      </c>
      <c r="D3694" s="271" t="s">
        <v>1924</v>
      </c>
      <c r="E3694" s="273">
        <v>11.29</v>
      </c>
    </row>
    <row r="3695" spans="1:5" x14ac:dyDescent="0.2">
      <c r="A3695" s="271">
        <v>95869</v>
      </c>
      <c r="B3695" s="271" t="s">
        <v>290</v>
      </c>
      <c r="C3695" s="272" t="s">
        <v>11924</v>
      </c>
      <c r="D3695" s="271" t="s">
        <v>1924</v>
      </c>
      <c r="E3695" s="273">
        <v>3.98</v>
      </c>
    </row>
    <row r="3696" spans="1:5" x14ac:dyDescent="0.2">
      <c r="A3696" s="271">
        <v>95870</v>
      </c>
      <c r="B3696" s="271" t="s">
        <v>290</v>
      </c>
      <c r="C3696" s="272" t="s">
        <v>11925</v>
      </c>
      <c r="D3696" s="271" t="s">
        <v>1924</v>
      </c>
      <c r="E3696" s="273">
        <v>10.07</v>
      </c>
    </row>
    <row r="3697" spans="1:5" x14ac:dyDescent="0.2">
      <c r="A3697" s="271">
        <v>95871</v>
      </c>
      <c r="B3697" s="271" t="s">
        <v>290</v>
      </c>
      <c r="C3697" s="272" t="s">
        <v>11926</v>
      </c>
      <c r="D3697" s="271" t="s">
        <v>1924</v>
      </c>
      <c r="E3697" s="273">
        <v>271.55</v>
      </c>
    </row>
    <row r="3698" spans="1:5" x14ac:dyDescent="0.2">
      <c r="A3698" s="271">
        <v>104684</v>
      </c>
      <c r="B3698" s="271" t="s">
        <v>290</v>
      </c>
      <c r="C3698" s="272" t="s">
        <v>11927</v>
      </c>
      <c r="D3698" s="271" t="s">
        <v>1924</v>
      </c>
      <c r="E3698" s="273">
        <v>0</v>
      </c>
    </row>
    <row r="3699" spans="1:5" x14ac:dyDescent="0.2">
      <c r="A3699" s="271">
        <v>104685</v>
      </c>
      <c r="B3699" s="271" t="s">
        <v>290</v>
      </c>
      <c r="C3699" s="272" t="s">
        <v>11928</v>
      </c>
      <c r="D3699" s="271" t="s">
        <v>1924</v>
      </c>
      <c r="E3699" s="273">
        <v>0</v>
      </c>
    </row>
    <row r="3700" spans="1:5" x14ac:dyDescent="0.2">
      <c r="A3700" s="271">
        <v>104686</v>
      </c>
      <c r="B3700" s="271" t="s">
        <v>290</v>
      </c>
      <c r="C3700" s="272" t="s">
        <v>11929</v>
      </c>
      <c r="D3700" s="271" t="s">
        <v>1924</v>
      </c>
      <c r="E3700" s="273">
        <v>0</v>
      </c>
    </row>
    <row r="3701" spans="1:5" x14ac:dyDescent="0.2">
      <c r="A3701" s="271">
        <v>104687</v>
      </c>
      <c r="B3701" s="271" t="s">
        <v>290</v>
      </c>
      <c r="C3701" s="272" t="s">
        <v>11930</v>
      </c>
      <c r="D3701" s="271" t="s">
        <v>1924</v>
      </c>
      <c r="E3701" s="273">
        <v>446.96</v>
      </c>
    </row>
    <row r="3702" spans="1:5" x14ac:dyDescent="0.2">
      <c r="A3702" s="271">
        <v>73303</v>
      </c>
      <c r="B3702" s="271" t="s">
        <v>290</v>
      </c>
      <c r="C3702" s="272" t="s">
        <v>11931</v>
      </c>
      <c r="D3702" s="271" t="s">
        <v>1924</v>
      </c>
      <c r="E3702" s="273">
        <v>7.93</v>
      </c>
    </row>
    <row r="3703" spans="1:5" x14ac:dyDescent="0.2">
      <c r="A3703" s="271">
        <v>93235</v>
      </c>
      <c r="B3703" s="271" t="s">
        <v>290</v>
      </c>
      <c r="C3703" s="272" t="s">
        <v>11932</v>
      </c>
      <c r="D3703" s="271" t="s">
        <v>1924</v>
      </c>
      <c r="E3703" s="273">
        <v>2.79</v>
      </c>
    </row>
    <row r="3704" spans="1:5" x14ac:dyDescent="0.2">
      <c r="A3704" s="271">
        <v>73307</v>
      </c>
      <c r="B3704" s="271" t="s">
        <v>290</v>
      </c>
      <c r="C3704" s="272" t="s">
        <v>11933</v>
      </c>
      <c r="D3704" s="271" t="s">
        <v>1924</v>
      </c>
      <c r="E3704" s="273">
        <v>7.08</v>
      </c>
    </row>
    <row r="3705" spans="1:5" x14ac:dyDescent="0.2">
      <c r="A3705" s="271">
        <v>73311</v>
      </c>
      <c r="B3705" s="271" t="s">
        <v>290</v>
      </c>
      <c r="C3705" s="272" t="s">
        <v>11934</v>
      </c>
      <c r="D3705" s="271" t="s">
        <v>1924</v>
      </c>
      <c r="E3705" s="273">
        <v>177.13</v>
      </c>
    </row>
    <row r="3706" spans="1:5" x14ac:dyDescent="0.2">
      <c r="A3706" s="271">
        <v>93423</v>
      </c>
      <c r="B3706" s="271" t="s">
        <v>290</v>
      </c>
      <c r="C3706" s="272" t="s">
        <v>11935</v>
      </c>
      <c r="D3706" s="271" t="s">
        <v>1924</v>
      </c>
      <c r="E3706" s="273">
        <v>7.06</v>
      </c>
    </row>
    <row r="3707" spans="1:5" x14ac:dyDescent="0.2">
      <c r="A3707" s="271">
        <v>93424</v>
      </c>
      <c r="B3707" s="271" t="s">
        <v>290</v>
      </c>
      <c r="C3707" s="272" t="s">
        <v>11936</v>
      </c>
      <c r="D3707" s="271" t="s">
        <v>1924</v>
      </c>
      <c r="E3707" s="273">
        <v>2.4900000000000002</v>
      </c>
    </row>
    <row r="3708" spans="1:5" x14ac:dyDescent="0.2">
      <c r="A3708" s="271">
        <v>93425</v>
      </c>
      <c r="B3708" s="271" t="s">
        <v>290</v>
      </c>
      <c r="C3708" s="272" t="s">
        <v>11937</v>
      </c>
      <c r="D3708" s="271" t="s">
        <v>1924</v>
      </c>
      <c r="E3708" s="273">
        <v>6.3</v>
      </c>
    </row>
    <row r="3709" spans="1:5" x14ac:dyDescent="0.2">
      <c r="A3709" s="271">
        <v>93426</v>
      </c>
      <c r="B3709" s="271" t="s">
        <v>290</v>
      </c>
      <c r="C3709" s="272" t="s">
        <v>11938</v>
      </c>
      <c r="D3709" s="271" t="s">
        <v>1924</v>
      </c>
      <c r="E3709" s="273">
        <v>159.4</v>
      </c>
    </row>
    <row r="3710" spans="1:5" x14ac:dyDescent="0.2">
      <c r="A3710" s="271">
        <v>93417</v>
      </c>
      <c r="B3710" s="271" t="s">
        <v>290</v>
      </c>
      <c r="C3710" s="272" t="s">
        <v>11939</v>
      </c>
      <c r="D3710" s="271" t="s">
        <v>1924</v>
      </c>
      <c r="E3710" s="273">
        <v>4.99</v>
      </c>
    </row>
    <row r="3711" spans="1:5" x14ac:dyDescent="0.2">
      <c r="A3711" s="271">
        <v>93418</v>
      </c>
      <c r="B3711" s="271" t="s">
        <v>290</v>
      </c>
      <c r="C3711" s="272" t="s">
        <v>11940</v>
      </c>
      <c r="D3711" s="271" t="s">
        <v>1924</v>
      </c>
      <c r="E3711" s="273">
        <v>1.76</v>
      </c>
    </row>
    <row r="3712" spans="1:5" x14ac:dyDescent="0.2">
      <c r="A3712" s="271">
        <v>93419</v>
      </c>
      <c r="B3712" s="271" t="s">
        <v>290</v>
      </c>
      <c r="C3712" s="272" t="s">
        <v>11941</v>
      </c>
      <c r="D3712" s="271" t="s">
        <v>1924</v>
      </c>
      <c r="E3712" s="273">
        <v>4.45</v>
      </c>
    </row>
    <row r="3713" spans="1:5" x14ac:dyDescent="0.2">
      <c r="A3713" s="271">
        <v>93420</v>
      </c>
      <c r="B3713" s="271" t="s">
        <v>290</v>
      </c>
      <c r="C3713" s="272" t="s">
        <v>11942</v>
      </c>
      <c r="D3713" s="271" t="s">
        <v>1924</v>
      </c>
      <c r="E3713" s="273">
        <v>66.69</v>
      </c>
    </row>
    <row r="3714" spans="1:5" x14ac:dyDescent="0.2">
      <c r="A3714" s="271">
        <v>93277</v>
      </c>
      <c r="B3714" s="271" t="s">
        <v>290</v>
      </c>
      <c r="C3714" s="272" t="s">
        <v>11943</v>
      </c>
      <c r="D3714" s="271" t="s">
        <v>1924</v>
      </c>
      <c r="E3714" s="273">
        <v>0.21</v>
      </c>
    </row>
    <row r="3715" spans="1:5" x14ac:dyDescent="0.2">
      <c r="A3715" s="271">
        <v>93278</v>
      </c>
      <c r="B3715" s="271" t="s">
        <v>290</v>
      </c>
      <c r="C3715" s="272" t="s">
        <v>11944</v>
      </c>
      <c r="D3715" s="271" t="s">
        <v>1924</v>
      </c>
      <c r="E3715" s="273">
        <v>0.04</v>
      </c>
    </row>
    <row r="3716" spans="1:5" x14ac:dyDescent="0.2">
      <c r="A3716" s="271">
        <v>93279</v>
      </c>
      <c r="B3716" s="271" t="s">
        <v>290</v>
      </c>
      <c r="C3716" s="272" t="s">
        <v>11945</v>
      </c>
      <c r="D3716" s="271" t="s">
        <v>1924</v>
      </c>
      <c r="E3716" s="273">
        <v>0.2</v>
      </c>
    </row>
    <row r="3717" spans="1:5" x14ac:dyDescent="0.2">
      <c r="A3717" s="271">
        <v>93280</v>
      </c>
      <c r="B3717" s="271" t="s">
        <v>290</v>
      </c>
      <c r="C3717" s="272" t="s">
        <v>11946</v>
      </c>
      <c r="D3717" s="271" t="s">
        <v>1924</v>
      </c>
      <c r="E3717" s="273">
        <v>0.67</v>
      </c>
    </row>
    <row r="3718" spans="1:5" x14ac:dyDescent="0.2">
      <c r="A3718" s="271">
        <v>104909</v>
      </c>
      <c r="B3718" s="271" t="s">
        <v>290</v>
      </c>
      <c r="C3718" s="272" t="s">
        <v>11947</v>
      </c>
      <c r="D3718" s="271" t="s">
        <v>1924</v>
      </c>
      <c r="E3718" s="273">
        <v>0</v>
      </c>
    </row>
    <row r="3719" spans="1:5" x14ac:dyDescent="0.2">
      <c r="A3719" s="271">
        <v>104910</v>
      </c>
      <c r="B3719" s="271" t="s">
        <v>290</v>
      </c>
      <c r="C3719" s="272" t="s">
        <v>11948</v>
      </c>
      <c r="D3719" s="271" t="s">
        <v>1924</v>
      </c>
      <c r="E3719" s="273">
        <v>0</v>
      </c>
    </row>
    <row r="3720" spans="1:5" x14ac:dyDescent="0.2">
      <c r="A3720" s="271">
        <v>104911</v>
      </c>
      <c r="B3720" s="271" t="s">
        <v>290</v>
      </c>
      <c r="C3720" s="272" t="s">
        <v>11949</v>
      </c>
      <c r="D3720" s="271" t="s">
        <v>1924</v>
      </c>
      <c r="E3720" s="273">
        <v>0</v>
      </c>
    </row>
    <row r="3721" spans="1:5" x14ac:dyDescent="0.2">
      <c r="A3721" s="271">
        <v>104912</v>
      </c>
      <c r="B3721" s="271" t="s">
        <v>290</v>
      </c>
      <c r="C3721" s="272" t="s">
        <v>11950</v>
      </c>
      <c r="D3721" s="271" t="s">
        <v>1924</v>
      </c>
      <c r="E3721" s="273">
        <v>32.89</v>
      </c>
    </row>
    <row r="3722" spans="1:5" x14ac:dyDescent="0.2">
      <c r="A3722" s="271">
        <v>102840</v>
      </c>
      <c r="B3722" s="271" t="s">
        <v>290</v>
      </c>
      <c r="C3722" s="272" t="s">
        <v>11951</v>
      </c>
      <c r="D3722" s="271" t="s">
        <v>1924</v>
      </c>
      <c r="E3722" s="273">
        <v>0</v>
      </c>
    </row>
    <row r="3723" spans="1:5" x14ac:dyDescent="0.2">
      <c r="A3723" s="271">
        <v>102841</v>
      </c>
      <c r="B3723" s="271" t="s">
        <v>290</v>
      </c>
      <c r="C3723" s="272" t="s">
        <v>11952</v>
      </c>
      <c r="D3723" s="271" t="s">
        <v>1924</v>
      </c>
      <c r="E3723" s="273">
        <v>0</v>
      </c>
    </row>
    <row r="3724" spans="1:5" x14ac:dyDescent="0.2">
      <c r="A3724" s="271">
        <v>102842</v>
      </c>
      <c r="B3724" s="271" t="s">
        <v>290</v>
      </c>
      <c r="C3724" s="272" t="s">
        <v>11953</v>
      </c>
      <c r="D3724" s="271" t="s">
        <v>1924</v>
      </c>
      <c r="E3724" s="273">
        <v>0</v>
      </c>
    </row>
    <row r="3725" spans="1:5" x14ac:dyDescent="0.2">
      <c r="A3725" s="271">
        <v>102843</v>
      </c>
      <c r="B3725" s="271" t="s">
        <v>290</v>
      </c>
      <c r="C3725" s="272" t="s">
        <v>11954</v>
      </c>
      <c r="D3725" s="271" t="s">
        <v>1924</v>
      </c>
      <c r="E3725" s="273">
        <v>133.87</v>
      </c>
    </row>
    <row r="3726" spans="1:5" x14ac:dyDescent="0.2">
      <c r="A3726" s="271">
        <v>89267</v>
      </c>
      <c r="B3726" s="271" t="s">
        <v>290</v>
      </c>
      <c r="C3726" s="272" t="s">
        <v>11955</v>
      </c>
      <c r="D3726" s="271" t="s">
        <v>1924</v>
      </c>
      <c r="E3726" s="273">
        <v>51.81</v>
      </c>
    </row>
    <row r="3727" spans="1:5" x14ac:dyDescent="0.2">
      <c r="A3727" s="271">
        <v>89269</v>
      </c>
      <c r="B3727" s="271" t="s">
        <v>290</v>
      </c>
      <c r="C3727" s="272" t="s">
        <v>11956</v>
      </c>
      <c r="D3727" s="271" t="s">
        <v>1924</v>
      </c>
      <c r="E3727" s="273">
        <v>7.38</v>
      </c>
    </row>
    <row r="3728" spans="1:5" x14ac:dyDescent="0.2">
      <c r="A3728" s="271">
        <v>89268</v>
      </c>
      <c r="B3728" s="271" t="s">
        <v>290</v>
      </c>
      <c r="C3728" s="272" t="s">
        <v>11957</v>
      </c>
      <c r="D3728" s="271" t="s">
        <v>1924</v>
      </c>
      <c r="E3728" s="273">
        <v>18.260000000000002</v>
      </c>
    </row>
    <row r="3729" spans="1:5" x14ac:dyDescent="0.2">
      <c r="A3729" s="271">
        <v>89270</v>
      </c>
      <c r="B3729" s="271" t="s">
        <v>290</v>
      </c>
      <c r="C3729" s="272" t="s">
        <v>11958</v>
      </c>
      <c r="D3729" s="271" t="s">
        <v>1924</v>
      </c>
      <c r="E3729" s="273">
        <v>83.29</v>
      </c>
    </row>
    <row r="3730" spans="1:5" x14ac:dyDescent="0.2">
      <c r="A3730" s="271">
        <v>89271</v>
      </c>
      <c r="B3730" s="271" t="s">
        <v>290</v>
      </c>
      <c r="C3730" s="272" t="s">
        <v>11959</v>
      </c>
      <c r="D3730" s="271" t="s">
        <v>1924</v>
      </c>
      <c r="E3730" s="273">
        <v>28.85</v>
      </c>
    </row>
    <row r="3731" spans="1:5" x14ac:dyDescent="0.2">
      <c r="A3731" s="271">
        <v>93283</v>
      </c>
      <c r="B3731" s="271" t="s">
        <v>290</v>
      </c>
      <c r="C3731" s="272" t="s">
        <v>11960</v>
      </c>
      <c r="D3731" s="271" t="s">
        <v>1924</v>
      </c>
      <c r="E3731" s="273">
        <v>99.64</v>
      </c>
    </row>
    <row r="3732" spans="1:5" x14ac:dyDescent="0.2">
      <c r="A3732" s="271">
        <v>93296</v>
      </c>
      <c r="B3732" s="271" t="s">
        <v>290</v>
      </c>
      <c r="C3732" s="272" t="s">
        <v>11961</v>
      </c>
      <c r="D3732" s="271" t="s">
        <v>1924</v>
      </c>
      <c r="E3732" s="273">
        <v>14.19</v>
      </c>
    </row>
    <row r="3733" spans="1:5" x14ac:dyDescent="0.2">
      <c r="A3733" s="271">
        <v>93284</v>
      </c>
      <c r="B3733" s="271" t="s">
        <v>290</v>
      </c>
      <c r="C3733" s="272" t="s">
        <v>11962</v>
      </c>
      <c r="D3733" s="271" t="s">
        <v>1924</v>
      </c>
      <c r="E3733" s="273">
        <v>35.119999999999997</v>
      </c>
    </row>
    <row r="3734" spans="1:5" x14ac:dyDescent="0.2">
      <c r="A3734" s="271">
        <v>93285</v>
      </c>
      <c r="B3734" s="271" t="s">
        <v>290</v>
      </c>
      <c r="C3734" s="272" t="s">
        <v>11963</v>
      </c>
      <c r="D3734" s="271" t="s">
        <v>1924</v>
      </c>
      <c r="E3734" s="273">
        <v>160.16999999999999</v>
      </c>
    </row>
    <row r="3735" spans="1:5" x14ac:dyDescent="0.2">
      <c r="A3735" s="271">
        <v>93286</v>
      </c>
      <c r="B3735" s="271" t="s">
        <v>290</v>
      </c>
      <c r="C3735" s="272" t="s">
        <v>11964</v>
      </c>
      <c r="D3735" s="271" t="s">
        <v>1924</v>
      </c>
      <c r="E3735" s="273">
        <v>11.18</v>
      </c>
    </row>
    <row r="3736" spans="1:5" x14ac:dyDescent="0.2">
      <c r="A3736" s="271">
        <v>104706</v>
      </c>
      <c r="B3736" s="271" t="s">
        <v>290</v>
      </c>
      <c r="C3736" s="272" t="s">
        <v>11965</v>
      </c>
      <c r="D3736" s="271" t="s">
        <v>1924</v>
      </c>
      <c r="E3736" s="273">
        <v>0</v>
      </c>
    </row>
    <row r="3737" spans="1:5" x14ac:dyDescent="0.2">
      <c r="A3737" s="271">
        <v>104707</v>
      </c>
      <c r="B3737" s="271" t="s">
        <v>290</v>
      </c>
      <c r="C3737" s="272" t="s">
        <v>11966</v>
      </c>
      <c r="D3737" s="271" t="s">
        <v>1924</v>
      </c>
      <c r="E3737" s="273">
        <v>0</v>
      </c>
    </row>
    <row r="3738" spans="1:5" x14ac:dyDescent="0.2">
      <c r="A3738" s="271">
        <v>104708</v>
      </c>
      <c r="B3738" s="271" t="s">
        <v>290</v>
      </c>
      <c r="C3738" s="272" t="s">
        <v>11967</v>
      </c>
      <c r="D3738" s="271" t="s">
        <v>1924</v>
      </c>
      <c r="E3738" s="273">
        <v>0</v>
      </c>
    </row>
    <row r="3739" spans="1:5" x14ac:dyDescent="0.2">
      <c r="A3739" s="271">
        <v>104709</v>
      </c>
      <c r="B3739" s="271" t="s">
        <v>290</v>
      </c>
      <c r="C3739" s="272" t="s">
        <v>11968</v>
      </c>
      <c r="D3739" s="271" t="s">
        <v>1924</v>
      </c>
      <c r="E3739" s="273">
        <v>1163.22</v>
      </c>
    </row>
    <row r="3740" spans="1:5" x14ac:dyDescent="0.2">
      <c r="A3740" s="271">
        <v>104903</v>
      </c>
      <c r="B3740" s="271" t="s">
        <v>290</v>
      </c>
      <c r="C3740" s="272" t="s">
        <v>11969</v>
      </c>
      <c r="D3740" s="271" t="s">
        <v>1924</v>
      </c>
      <c r="E3740" s="273">
        <v>0</v>
      </c>
    </row>
    <row r="3741" spans="1:5" x14ac:dyDescent="0.2">
      <c r="A3741" s="271">
        <v>104904</v>
      </c>
      <c r="B3741" s="271" t="s">
        <v>290</v>
      </c>
      <c r="C3741" s="272" t="s">
        <v>11970</v>
      </c>
      <c r="D3741" s="271" t="s">
        <v>1924</v>
      </c>
      <c r="E3741" s="273">
        <v>0</v>
      </c>
    </row>
    <row r="3742" spans="1:5" x14ac:dyDescent="0.2">
      <c r="A3742" s="271">
        <v>104905</v>
      </c>
      <c r="B3742" s="271" t="s">
        <v>290</v>
      </c>
      <c r="C3742" s="272" t="s">
        <v>11971</v>
      </c>
      <c r="D3742" s="271" t="s">
        <v>1924</v>
      </c>
      <c r="E3742" s="273">
        <v>0</v>
      </c>
    </row>
    <row r="3743" spans="1:5" x14ac:dyDescent="0.2">
      <c r="A3743" s="271">
        <v>104906</v>
      </c>
      <c r="B3743" s="271" t="s">
        <v>290</v>
      </c>
      <c r="C3743" s="272" t="s">
        <v>11972</v>
      </c>
      <c r="D3743" s="271" t="s">
        <v>1924</v>
      </c>
      <c r="E3743" s="273">
        <v>98.17</v>
      </c>
    </row>
    <row r="3744" spans="1:5" x14ac:dyDescent="0.2">
      <c r="A3744" s="271">
        <v>102846</v>
      </c>
      <c r="B3744" s="271" t="s">
        <v>290</v>
      </c>
      <c r="C3744" s="272" t="s">
        <v>11973</v>
      </c>
      <c r="D3744" s="271" t="s">
        <v>1924</v>
      </c>
      <c r="E3744" s="273">
        <v>0</v>
      </c>
    </row>
    <row r="3745" spans="1:5" x14ac:dyDescent="0.2">
      <c r="A3745" s="271">
        <v>102847</v>
      </c>
      <c r="B3745" s="271" t="s">
        <v>290</v>
      </c>
      <c r="C3745" s="272" t="s">
        <v>11974</v>
      </c>
      <c r="D3745" s="271" t="s">
        <v>1924</v>
      </c>
      <c r="E3745" s="273">
        <v>0</v>
      </c>
    </row>
    <row r="3746" spans="1:5" x14ac:dyDescent="0.2">
      <c r="A3746" s="271">
        <v>102848</v>
      </c>
      <c r="B3746" s="271" t="s">
        <v>290</v>
      </c>
      <c r="C3746" s="272" t="s">
        <v>11975</v>
      </c>
      <c r="D3746" s="271" t="s">
        <v>1924</v>
      </c>
      <c r="E3746" s="273">
        <v>0</v>
      </c>
    </row>
    <row r="3747" spans="1:5" x14ac:dyDescent="0.2">
      <c r="A3747" s="271">
        <v>102849</v>
      </c>
      <c r="B3747" s="271" t="s">
        <v>290</v>
      </c>
      <c r="C3747" s="272" t="s">
        <v>11976</v>
      </c>
      <c r="D3747" s="271" t="s">
        <v>1924</v>
      </c>
      <c r="E3747" s="273">
        <v>65.45</v>
      </c>
    </row>
    <row r="3748" spans="1:5" x14ac:dyDescent="0.2">
      <c r="A3748" s="271">
        <v>102852</v>
      </c>
      <c r="B3748" s="271" t="s">
        <v>290</v>
      </c>
      <c r="C3748" s="272" t="s">
        <v>11977</v>
      </c>
      <c r="D3748" s="271" t="s">
        <v>1924</v>
      </c>
      <c r="E3748" s="273">
        <v>0</v>
      </c>
    </row>
    <row r="3749" spans="1:5" x14ac:dyDescent="0.2">
      <c r="A3749" s="271">
        <v>102853</v>
      </c>
      <c r="B3749" s="271" t="s">
        <v>290</v>
      </c>
      <c r="C3749" s="272" t="s">
        <v>11978</v>
      </c>
      <c r="D3749" s="271" t="s">
        <v>1924</v>
      </c>
      <c r="E3749" s="273">
        <v>0</v>
      </c>
    </row>
    <row r="3750" spans="1:5" x14ac:dyDescent="0.2">
      <c r="A3750" s="271">
        <v>102854</v>
      </c>
      <c r="B3750" s="271" t="s">
        <v>290</v>
      </c>
      <c r="C3750" s="272" t="s">
        <v>11979</v>
      </c>
      <c r="D3750" s="271" t="s">
        <v>1924</v>
      </c>
      <c r="E3750" s="273">
        <v>0</v>
      </c>
    </row>
    <row r="3751" spans="1:5" x14ac:dyDescent="0.2">
      <c r="A3751" s="271">
        <v>102855</v>
      </c>
      <c r="B3751" s="271" t="s">
        <v>290</v>
      </c>
      <c r="C3751" s="272" t="s">
        <v>11980</v>
      </c>
      <c r="D3751" s="271" t="s">
        <v>1924</v>
      </c>
      <c r="E3751" s="273">
        <v>65.45</v>
      </c>
    </row>
    <row r="3752" spans="1:5" x14ac:dyDescent="0.2">
      <c r="A3752" s="271">
        <v>93397</v>
      </c>
      <c r="B3752" s="271" t="s">
        <v>290</v>
      </c>
      <c r="C3752" s="272" t="s">
        <v>11981</v>
      </c>
      <c r="D3752" s="271" t="s">
        <v>1924</v>
      </c>
      <c r="E3752" s="273">
        <v>25.03</v>
      </c>
    </row>
    <row r="3753" spans="1:5" x14ac:dyDescent="0.2">
      <c r="A3753" s="271">
        <v>93399</v>
      </c>
      <c r="B3753" s="271" t="s">
        <v>290</v>
      </c>
      <c r="C3753" s="272" t="s">
        <v>11982</v>
      </c>
      <c r="D3753" s="271" t="s">
        <v>1924</v>
      </c>
      <c r="E3753" s="273">
        <v>3.81</v>
      </c>
    </row>
    <row r="3754" spans="1:5" x14ac:dyDescent="0.2">
      <c r="A3754" s="271">
        <v>93398</v>
      </c>
      <c r="B3754" s="271" t="s">
        <v>290</v>
      </c>
      <c r="C3754" s="272" t="s">
        <v>11983</v>
      </c>
      <c r="D3754" s="271" t="s">
        <v>1924</v>
      </c>
      <c r="E3754" s="273">
        <v>9.44</v>
      </c>
    </row>
    <row r="3755" spans="1:5" x14ac:dyDescent="0.2">
      <c r="A3755" s="271">
        <v>93400</v>
      </c>
      <c r="B3755" s="271" t="s">
        <v>290</v>
      </c>
      <c r="C3755" s="272" t="s">
        <v>11984</v>
      </c>
      <c r="D3755" s="271" t="s">
        <v>1924</v>
      </c>
      <c r="E3755" s="273">
        <v>43.42</v>
      </c>
    </row>
    <row r="3756" spans="1:5" x14ac:dyDescent="0.2">
      <c r="A3756" s="271">
        <v>93401</v>
      </c>
      <c r="B3756" s="271" t="s">
        <v>290</v>
      </c>
      <c r="C3756" s="272" t="s">
        <v>11985</v>
      </c>
      <c r="D3756" s="271" t="s">
        <v>1924</v>
      </c>
      <c r="E3756" s="273">
        <v>157.25</v>
      </c>
    </row>
    <row r="3757" spans="1:5" x14ac:dyDescent="0.2">
      <c r="A3757" s="271">
        <v>89259</v>
      </c>
      <c r="B3757" s="271" t="s">
        <v>290</v>
      </c>
      <c r="C3757" s="272" t="s">
        <v>11986</v>
      </c>
      <c r="D3757" s="271" t="s">
        <v>1924</v>
      </c>
      <c r="E3757" s="273">
        <v>27.32</v>
      </c>
    </row>
    <row r="3758" spans="1:5" x14ac:dyDescent="0.2">
      <c r="A3758" s="271">
        <v>91466</v>
      </c>
      <c r="B3758" s="271" t="s">
        <v>290</v>
      </c>
      <c r="C3758" s="272" t="s">
        <v>11987</v>
      </c>
      <c r="D3758" s="271" t="s">
        <v>1924</v>
      </c>
      <c r="E3758" s="273">
        <v>4.05</v>
      </c>
    </row>
    <row r="3759" spans="1:5" x14ac:dyDescent="0.2">
      <c r="A3759" s="271">
        <v>89260</v>
      </c>
      <c r="B3759" s="271" t="s">
        <v>290</v>
      </c>
      <c r="C3759" s="272" t="s">
        <v>11988</v>
      </c>
      <c r="D3759" s="271" t="s">
        <v>1924</v>
      </c>
      <c r="E3759" s="273">
        <v>10.039999999999999</v>
      </c>
    </row>
    <row r="3760" spans="1:5" x14ac:dyDescent="0.2">
      <c r="A3760" s="271">
        <v>89262</v>
      </c>
      <c r="B3760" s="271" t="s">
        <v>290</v>
      </c>
      <c r="C3760" s="272" t="s">
        <v>11989</v>
      </c>
      <c r="D3760" s="271" t="s">
        <v>1924</v>
      </c>
      <c r="E3760" s="273">
        <v>46.28</v>
      </c>
    </row>
    <row r="3761" spans="1:5" x14ac:dyDescent="0.2">
      <c r="A3761" s="271">
        <v>91467</v>
      </c>
      <c r="B3761" s="271" t="s">
        <v>290</v>
      </c>
      <c r="C3761" s="272" t="s">
        <v>11990</v>
      </c>
      <c r="D3761" s="271" t="s">
        <v>1924</v>
      </c>
      <c r="E3761" s="273">
        <v>157.25</v>
      </c>
    </row>
    <row r="3762" spans="1:5" x14ac:dyDescent="0.2">
      <c r="A3762" s="271">
        <v>105839</v>
      </c>
      <c r="B3762" s="271" t="s">
        <v>290</v>
      </c>
      <c r="C3762" s="272" t="s">
        <v>11991</v>
      </c>
      <c r="D3762" s="271" t="s">
        <v>1924</v>
      </c>
      <c r="E3762" s="273">
        <v>0</v>
      </c>
    </row>
    <row r="3763" spans="1:5" x14ac:dyDescent="0.2">
      <c r="A3763" s="271">
        <v>105842</v>
      </c>
      <c r="B3763" s="271" t="s">
        <v>290</v>
      </c>
      <c r="C3763" s="272" t="s">
        <v>11992</v>
      </c>
      <c r="D3763" s="271" t="s">
        <v>1924</v>
      </c>
      <c r="E3763" s="273">
        <v>0</v>
      </c>
    </row>
    <row r="3764" spans="1:5" x14ac:dyDescent="0.2">
      <c r="A3764" s="271">
        <v>105840</v>
      </c>
      <c r="B3764" s="271" t="s">
        <v>290</v>
      </c>
      <c r="C3764" s="272" t="s">
        <v>11993</v>
      </c>
      <c r="D3764" s="271" t="s">
        <v>1924</v>
      </c>
      <c r="E3764" s="273">
        <v>0</v>
      </c>
    </row>
    <row r="3765" spans="1:5" x14ac:dyDescent="0.2">
      <c r="A3765" s="271">
        <v>105841</v>
      </c>
      <c r="B3765" s="271" t="s">
        <v>290</v>
      </c>
      <c r="C3765" s="272" t="s">
        <v>11994</v>
      </c>
      <c r="D3765" s="271" t="s">
        <v>1924</v>
      </c>
      <c r="E3765" s="273">
        <v>0</v>
      </c>
    </row>
    <row r="3766" spans="1:5" x14ac:dyDescent="0.2">
      <c r="A3766" s="271">
        <v>105843</v>
      </c>
      <c r="B3766" s="271" t="s">
        <v>290</v>
      </c>
      <c r="C3766" s="272" t="s">
        <v>11995</v>
      </c>
      <c r="D3766" s="271" t="s">
        <v>1924</v>
      </c>
      <c r="E3766" s="273">
        <v>82.76</v>
      </c>
    </row>
    <row r="3767" spans="1:5" x14ac:dyDescent="0.2">
      <c r="A3767" s="271">
        <v>91629</v>
      </c>
      <c r="B3767" s="271" t="s">
        <v>290</v>
      </c>
      <c r="C3767" s="272" t="s">
        <v>11996</v>
      </c>
      <c r="D3767" s="271" t="s">
        <v>1924</v>
      </c>
      <c r="E3767" s="273">
        <v>21.64</v>
      </c>
    </row>
    <row r="3768" spans="1:5" x14ac:dyDescent="0.2">
      <c r="A3768" s="271">
        <v>91631</v>
      </c>
      <c r="B3768" s="271" t="s">
        <v>290</v>
      </c>
      <c r="C3768" s="272" t="s">
        <v>11997</v>
      </c>
      <c r="D3768" s="271" t="s">
        <v>1924</v>
      </c>
      <c r="E3768" s="273">
        <v>3.25</v>
      </c>
    </row>
    <row r="3769" spans="1:5" x14ac:dyDescent="0.2">
      <c r="A3769" s="271">
        <v>91630</v>
      </c>
      <c r="B3769" s="271" t="s">
        <v>290</v>
      </c>
      <c r="C3769" s="272" t="s">
        <v>11998</v>
      </c>
      <c r="D3769" s="271" t="s">
        <v>1924</v>
      </c>
      <c r="E3769" s="273">
        <v>8.0500000000000007</v>
      </c>
    </row>
    <row r="3770" spans="1:5" x14ac:dyDescent="0.2">
      <c r="A3770" s="271">
        <v>91632</v>
      </c>
      <c r="B3770" s="271" t="s">
        <v>290</v>
      </c>
      <c r="C3770" s="272" t="s">
        <v>11999</v>
      </c>
      <c r="D3770" s="271" t="s">
        <v>1924</v>
      </c>
      <c r="E3770" s="273">
        <v>37.06</v>
      </c>
    </row>
    <row r="3771" spans="1:5" x14ac:dyDescent="0.2">
      <c r="A3771" s="271">
        <v>91633</v>
      </c>
      <c r="B3771" s="271" t="s">
        <v>290</v>
      </c>
      <c r="C3771" s="272" t="s">
        <v>12000</v>
      </c>
      <c r="D3771" s="271" t="s">
        <v>1924</v>
      </c>
      <c r="E3771" s="273">
        <v>133.1</v>
      </c>
    </row>
    <row r="3772" spans="1:5" x14ac:dyDescent="0.2">
      <c r="A3772" s="271">
        <v>105979</v>
      </c>
      <c r="B3772" s="271" t="s">
        <v>290</v>
      </c>
      <c r="C3772" s="272" t="s">
        <v>12001</v>
      </c>
      <c r="D3772" s="271" t="s">
        <v>1924</v>
      </c>
      <c r="E3772" s="273">
        <v>43.87</v>
      </c>
    </row>
    <row r="3773" spans="1:5" x14ac:dyDescent="0.2">
      <c r="A3773" s="271">
        <v>105982</v>
      </c>
      <c r="B3773" s="271" t="s">
        <v>290</v>
      </c>
      <c r="C3773" s="272" t="s">
        <v>12002</v>
      </c>
      <c r="D3773" s="271" t="s">
        <v>1924</v>
      </c>
      <c r="E3773" s="273">
        <v>6.05</v>
      </c>
    </row>
    <row r="3774" spans="1:5" x14ac:dyDescent="0.2">
      <c r="A3774" s="271">
        <v>105980</v>
      </c>
      <c r="B3774" s="271" t="s">
        <v>290</v>
      </c>
      <c r="C3774" s="272" t="s">
        <v>12003</v>
      </c>
      <c r="D3774" s="271" t="s">
        <v>1924</v>
      </c>
      <c r="E3774" s="273">
        <v>14.96</v>
      </c>
    </row>
    <row r="3775" spans="1:5" x14ac:dyDescent="0.2">
      <c r="A3775" s="271">
        <v>105981</v>
      </c>
      <c r="B3775" s="271" t="s">
        <v>290</v>
      </c>
      <c r="C3775" s="272" t="s">
        <v>12004</v>
      </c>
      <c r="D3775" s="271" t="s">
        <v>1924</v>
      </c>
      <c r="E3775" s="273">
        <v>69.34</v>
      </c>
    </row>
    <row r="3776" spans="1:5" x14ac:dyDescent="0.2">
      <c r="A3776" s="271">
        <v>105983</v>
      </c>
      <c r="B3776" s="271" t="s">
        <v>290</v>
      </c>
      <c r="C3776" s="272" t="s">
        <v>12005</v>
      </c>
      <c r="D3776" s="271" t="s">
        <v>1924</v>
      </c>
      <c r="E3776" s="273">
        <v>156.96</v>
      </c>
    </row>
    <row r="3777" spans="1:5" x14ac:dyDescent="0.2">
      <c r="A3777" s="271">
        <v>98760</v>
      </c>
      <c r="B3777" s="271" t="s">
        <v>290</v>
      </c>
      <c r="C3777" s="272" t="s">
        <v>12006</v>
      </c>
      <c r="D3777" s="271" t="s">
        <v>1924</v>
      </c>
      <c r="E3777" s="273">
        <v>0.06</v>
      </c>
    </row>
    <row r="3778" spans="1:5" x14ac:dyDescent="0.2">
      <c r="A3778" s="271">
        <v>98761</v>
      </c>
      <c r="B3778" s="271" t="s">
        <v>290</v>
      </c>
      <c r="C3778" s="272" t="s">
        <v>12007</v>
      </c>
      <c r="D3778" s="271" t="s">
        <v>1924</v>
      </c>
      <c r="E3778" s="273">
        <v>0.01</v>
      </c>
    </row>
    <row r="3779" spans="1:5" x14ac:dyDescent="0.2">
      <c r="A3779" s="271">
        <v>98762</v>
      </c>
      <c r="B3779" s="271" t="s">
        <v>290</v>
      </c>
      <c r="C3779" s="272" t="s">
        <v>12008</v>
      </c>
      <c r="D3779" s="271" t="s">
        <v>1924</v>
      </c>
      <c r="E3779" s="273">
        <v>7.0000000000000007E-2</v>
      </c>
    </row>
    <row r="3780" spans="1:5" x14ac:dyDescent="0.2">
      <c r="A3780" s="271">
        <v>98763</v>
      </c>
      <c r="B3780" s="271" t="s">
        <v>290</v>
      </c>
      <c r="C3780" s="272" t="s">
        <v>12009</v>
      </c>
      <c r="D3780" s="271" t="s">
        <v>1924</v>
      </c>
      <c r="E3780" s="273">
        <v>3.94</v>
      </c>
    </row>
    <row r="3781" spans="1:5" x14ac:dyDescent="0.2">
      <c r="A3781" s="271">
        <v>99829</v>
      </c>
      <c r="B3781" s="271" t="s">
        <v>290</v>
      </c>
      <c r="C3781" s="272" t="s">
        <v>12010</v>
      </c>
      <c r="D3781" s="271" t="s">
        <v>1924</v>
      </c>
      <c r="E3781" s="273">
        <v>0.17</v>
      </c>
    </row>
    <row r="3782" spans="1:5" x14ac:dyDescent="0.2">
      <c r="A3782" s="271">
        <v>99830</v>
      </c>
      <c r="B3782" s="271" t="s">
        <v>290</v>
      </c>
      <c r="C3782" s="272" t="s">
        <v>12011</v>
      </c>
      <c r="D3782" s="271" t="s">
        <v>1924</v>
      </c>
      <c r="E3782" s="273">
        <v>0.03</v>
      </c>
    </row>
    <row r="3783" spans="1:5" x14ac:dyDescent="0.2">
      <c r="A3783" s="271">
        <v>99831</v>
      </c>
      <c r="B3783" s="271" t="s">
        <v>290</v>
      </c>
      <c r="C3783" s="272" t="s">
        <v>12012</v>
      </c>
      <c r="D3783" s="271" t="s">
        <v>1924</v>
      </c>
      <c r="E3783" s="273">
        <v>0.12</v>
      </c>
    </row>
    <row r="3784" spans="1:5" x14ac:dyDescent="0.2">
      <c r="A3784" s="271">
        <v>99832</v>
      </c>
      <c r="B3784" s="271" t="s">
        <v>290</v>
      </c>
      <c r="C3784" s="272" t="s">
        <v>12013</v>
      </c>
      <c r="D3784" s="271" t="s">
        <v>1924</v>
      </c>
      <c r="E3784" s="273">
        <v>3.8</v>
      </c>
    </row>
    <row r="3785" spans="1:5" x14ac:dyDescent="0.2">
      <c r="A3785" s="271">
        <v>104516</v>
      </c>
      <c r="B3785" s="271" t="s">
        <v>290</v>
      </c>
      <c r="C3785" s="272" t="s">
        <v>12014</v>
      </c>
      <c r="D3785" s="271" t="s">
        <v>1924</v>
      </c>
      <c r="E3785" s="273">
        <v>0</v>
      </c>
    </row>
    <row r="3786" spans="1:5" x14ac:dyDescent="0.2">
      <c r="A3786" s="271">
        <v>104517</v>
      </c>
      <c r="B3786" s="271" t="s">
        <v>290</v>
      </c>
      <c r="C3786" s="272" t="s">
        <v>12015</v>
      </c>
      <c r="D3786" s="271" t="s">
        <v>1924</v>
      </c>
      <c r="E3786" s="273">
        <v>0</v>
      </c>
    </row>
    <row r="3787" spans="1:5" x14ac:dyDescent="0.2">
      <c r="A3787" s="271">
        <v>104518</v>
      </c>
      <c r="B3787" s="271" t="s">
        <v>290</v>
      </c>
      <c r="C3787" s="272" t="s">
        <v>12016</v>
      </c>
      <c r="D3787" s="271" t="s">
        <v>1924</v>
      </c>
      <c r="E3787" s="273">
        <v>0</v>
      </c>
    </row>
    <row r="3788" spans="1:5" x14ac:dyDescent="0.2">
      <c r="A3788" s="271">
        <v>104519</v>
      </c>
      <c r="B3788" s="271" t="s">
        <v>290</v>
      </c>
      <c r="C3788" s="272" t="s">
        <v>12017</v>
      </c>
      <c r="D3788" s="271" t="s">
        <v>1924</v>
      </c>
      <c r="E3788" s="273">
        <v>0.55000000000000004</v>
      </c>
    </row>
    <row r="3789" spans="1:5" x14ac:dyDescent="0.2">
      <c r="A3789" s="271">
        <v>90682</v>
      </c>
      <c r="B3789" s="271" t="s">
        <v>290</v>
      </c>
      <c r="C3789" s="272" t="s">
        <v>12018</v>
      </c>
      <c r="D3789" s="271" t="s">
        <v>1924</v>
      </c>
      <c r="E3789" s="273">
        <v>39.68</v>
      </c>
    </row>
    <row r="3790" spans="1:5" x14ac:dyDescent="0.2">
      <c r="A3790" s="271">
        <v>90683</v>
      </c>
      <c r="B3790" s="271" t="s">
        <v>290</v>
      </c>
      <c r="C3790" s="272" t="s">
        <v>12019</v>
      </c>
      <c r="D3790" s="271" t="s">
        <v>1924</v>
      </c>
      <c r="E3790" s="273">
        <v>9.17</v>
      </c>
    </row>
    <row r="3791" spans="1:5" x14ac:dyDescent="0.2">
      <c r="A3791" s="271">
        <v>90684</v>
      </c>
      <c r="B3791" s="271" t="s">
        <v>290</v>
      </c>
      <c r="C3791" s="272" t="s">
        <v>12020</v>
      </c>
      <c r="D3791" s="271" t="s">
        <v>1924</v>
      </c>
      <c r="E3791" s="273">
        <v>43.4</v>
      </c>
    </row>
    <row r="3792" spans="1:5" x14ac:dyDescent="0.2">
      <c r="A3792" s="271">
        <v>90685</v>
      </c>
      <c r="B3792" s="271" t="s">
        <v>290</v>
      </c>
      <c r="C3792" s="272" t="s">
        <v>12021</v>
      </c>
      <c r="D3792" s="271" t="s">
        <v>1924</v>
      </c>
      <c r="E3792" s="273">
        <v>56.58</v>
      </c>
    </row>
    <row r="3793" spans="1:5" x14ac:dyDescent="0.2">
      <c r="A3793" s="271">
        <v>95114</v>
      </c>
      <c r="B3793" s="271" t="s">
        <v>290</v>
      </c>
      <c r="C3793" s="272" t="s">
        <v>12022</v>
      </c>
      <c r="D3793" s="271" t="s">
        <v>1924</v>
      </c>
      <c r="E3793" s="273">
        <v>1.56</v>
      </c>
    </row>
    <row r="3794" spans="1:5" x14ac:dyDescent="0.2">
      <c r="A3794" s="271">
        <v>95115</v>
      </c>
      <c r="B3794" s="271" t="s">
        <v>290</v>
      </c>
      <c r="C3794" s="272" t="s">
        <v>12023</v>
      </c>
      <c r="D3794" s="271" t="s">
        <v>1924</v>
      </c>
      <c r="E3794" s="273">
        <v>0.36</v>
      </c>
    </row>
    <row r="3795" spans="1:5" x14ac:dyDescent="0.2">
      <c r="A3795" s="271">
        <v>53863</v>
      </c>
      <c r="B3795" s="271" t="s">
        <v>290</v>
      </c>
      <c r="C3795" s="272" t="s">
        <v>12024</v>
      </c>
      <c r="D3795" s="271" t="s">
        <v>1924</v>
      </c>
      <c r="E3795" s="273">
        <v>1.95</v>
      </c>
    </row>
    <row r="3796" spans="1:5" x14ac:dyDescent="0.2">
      <c r="A3796" s="271">
        <v>104652</v>
      </c>
      <c r="B3796" s="271" t="s">
        <v>290</v>
      </c>
      <c r="C3796" s="272" t="s">
        <v>12025</v>
      </c>
      <c r="D3796" s="271" t="s">
        <v>1924</v>
      </c>
      <c r="E3796" s="273">
        <v>0</v>
      </c>
    </row>
    <row r="3797" spans="1:5" x14ac:dyDescent="0.2">
      <c r="A3797" s="271">
        <v>104653</v>
      </c>
      <c r="B3797" s="271" t="s">
        <v>290</v>
      </c>
      <c r="C3797" s="272" t="s">
        <v>12026</v>
      </c>
      <c r="D3797" s="271" t="s">
        <v>1924</v>
      </c>
      <c r="E3797" s="273">
        <v>0</v>
      </c>
    </row>
    <row r="3798" spans="1:5" x14ac:dyDescent="0.2">
      <c r="A3798" s="271">
        <v>104654</v>
      </c>
      <c r="B3798" s="271" t="s">
        <v>290</v>
      </c>
      <c r="C3798" s="272" t="s">
        <v>12027</v>
      </c>
      <c r="D3798" s="271" t="s">
        <v>1924</v>
      </c>
      <c r="E3798" s="273">
        <v>0</v>
      </c>
    </row>
    <row r="3799" spans="1:5" x14ac:dyDescent="0.2">
      <c r="A3799" s="271">
        <v>104655</v>
      </c>
      <c r="B3799" s="271" t="s">
        <v>290</v>
      </c>
      <c r="C3799" s="272" t="s">
        <v>12028</v>
      </c>
      <c r="D3799" s="271" t="s">
        <v>1924</v>
      </c>
      <c r="E3799" s="273">
        <v>0.57999999999999996</v>
      </c>
    </row>
    <row r="3800" spans="1:5" x14ac:dyDescent="0.2">
      <c r="A3800" s="271">
        <v>102270</v>
      </c>
      <c r="B3800" s="271" t="s">
        <v>290</v>
      </c>
      <c r="C3800" s="272" t="s">
        <v>12029</v>
      </c>
      <c r="D3800" s="271" t="s">
        <v>1924</v>
      </c>
      <c r="E3800" s="273">
        <v>0.68</v>
      </c>
    </row>
    <row r="3801" spans="1:5" x14ac:dyDescent="0.2">
      <c r="A3801" s="271">
        <v>102271</v>
      </c>
      <c r="B3801" s="271" t="s">
        <v>290</v>
      </c>
      <c r="C3801" s="272" t="s">
        <v>12030</v>
      </c>
      <c r="D3801" s="271" t="s">
        <v>1924</v>
      </c>
      <c r="E3801" s="273">
        <v>0.15</v>
      </c>
    </row>
    <row r="3802" spans="1:5" x14ac:dyDescent="0.2">
      <c r="A3802" s="271">
        <v>102272</v>
      </c>
      <c r="B3802" s="271" t="s">
        <v>290</v>
      </c>
      <c r="C3802" s="272" t="s">
        <v>12031</v>
      </c>
      <c r="D3802" s="271" t="s">
        <v>1924</v>
      </c>
      <c r="E3802" s="273">
        <v>0.85</v>
      </c>
    </row>
    <row r="3803" spans="1:5" x14ac:dyDescent="0.2">
      <c r="A3803" s="271">
        <v>102273</v>
      </c>
      <c r="B3803" s="271" t="s">
        <v>290</v>
      </c>
      <c r="C3803" s="272" t="s">
        <v>12032</v>
      </c>
      <c r="D3803" s="271" t="s">
        <v>1924</v>
      </c>
      <c r="E3803" s="273">
        <v>1.46</v>
      </c>
    </row>
    <row r="3804" spans="1:5" x14ac:dyDescent="0.2">
      <c r="A3804" s="271">
        <v>95255</v>
      </c>
      <c r="B3804" s="271" t="s">
        <v>290</v>
      </c>
      <c r="C3804" s="272" t="s">
        <v>12033</v>
      </c>
      <c r="D3804" s="271" t="s">
        <v>1924</v>
      </c>
      <c r="E3804" s="273">
        <v>1.38</v>
      </c>
    </row>
    <row r="3805" spans="1:5" x14ac:dyDescent="0.2">
      <c r="A3805" s="271">
        <v>95256</v>
      </c>
      <c r="B3805" s="271" t="s">
        <v>290</v>
      </c>
      <c r="C3805" s="272" t="s">
        <v>12034</v>
      </c>
      <c r="D3805" s="271" t="s">
        <v>1924</v>
      </c>
      <c r="E3805" s="273">
        <v>0.32</v>
      </c>
    </row>
    <row r="3806" spans="1:5" x14ac:dyDescent="0.2">
      <c r="A3806" s="271">
        <v>95257</v>
      </c>
      <c r="B3806" s="271" t="s">
        <v>290</v>
      </c>
      <c r="C3806" s="272" t="s">
        <v>12035</v>
      </c>
      <c r="D3806" s="271" t="s">
        <v>1924</v>
      </c>
      <c r="E3806" s="273">
        <v>1.73</v>
      </c>
    </row>
    <row r="3807" spans="1:5" x14ac:dyDescent="0.2">
      <c r="A3807" s="271">
        <v>105913</v>
      </c>
      <c r="B3807" s="271" t="s">
        <v>290</v>
      </c>
      <c r="C3807" s="272" t="s">
        <v>12036</v>
      </c>
      <c r="D3807" s="271" t="s">
        <v>1924</v>
      </c>
      <c r="E3807" s="273">
        <v>0</v>
      </c>
    </row>
    <row r="3808" spans="1:5" x14ac:dyDescent="0.2">
      <c r="A3808" s="271">
        <v>105914</v>
      </c>
      <c r="B3808" s="271" t="s">
        <v>290</v>
      </c>
      <c r="C3808" s="272" t="s">
        <v>12037</v>
      </c>
      <c r="D3808" s="271" t="s">
        <v>1924</v>
      </c>
      <c r="E3808" s="273">
        <v>0</v>
      </c>
    </row>
    <row r="3809" spans="1:5" x14ac:dyDescent="0.2">
      <c r="A3809" s="271">
        <v>105915</v>
      </c>
      <c r="B3809" s="271" t="s">
        <v>290</v>
      </c>
      <c r="C3809" s="272" t="s">
        <v>12038</v>
      </c>
      <c r="D3809" s="271" t="s">
        <v>1924</v>
      </c>
      <c r="E3809" s="273">
        <v>0</v>
      </c>
    </row>
    <row r="3810" spans="1:5" x14ac:dyDescent="0.2">
      <c r="A3810" s="271">
        <v>92963</v>
      </c>
      <c r="B3810" s="271" t="s">
        <v>290</v>
      </c>
      <c r="C3810" s="272" t="s">
        <v>12039</v>
      </c>
      <c r="D3810" s="271" t="s">
        <v>1924</v>
      </c>
      <c r="E3810" s="273">
        <v>1.6</v>
      </c>
    </row>
    <row r="3811" spans="1:5" x14ac:dyDescent="0.2">
      <c r="A3811" s="271">
        <v>92964</v>
      </c>
      <c r="B3811" s="271" t="s">
        <v>290</v>
      </c>
      <c r="C3811" s="272" t="s">
        <v>12040</v>
      </c>
      <c r="D3811" s="271" t="s">
        <v>1924</v>
      </c>
      <c r="E3811" s="273">
        <v>0.37</v>
      </c>
    </row>
    <row r="3812" spans="1:5" x14ac:dyDescent="0.2">
      <c r="A3812" s="271">
        <v>92965</v>
      </c>
      <c r="B3812" s="271" t="s">
        <v>290</v>
      </c>
      <c r="C3812" s="272" t="s">
        <v>12041</v>
      </c>
      <c r="D3812" s="271" t="s">
        <v>1924</v>
      </c>
      <c r="E3812" s="273">
        <v>2.0099999999999998</v>
      </c>
    </row>
    <row r="3813" spans="1:5" x14ac:dyDescent="0.2">
      <c r="A3813" s="271">
        <v>103792</v>
      </c>
      <c r="B3813" s="271" t="s">
        <v>290</v>
      </c>
      <c r="C3813" s="272" t="s">
        <v>12042</v>
      </c>
      <c r="D3813" s="271" t="s">
        <v>1924</v>
      </c>
      <c r="E3813" s="273">
        <v>4.0199999999999996</v>
      </c>
    </row>
    <row r="3814" spans="1:5" x14ac:dyDescent="0.2">
      <c r="A3814" s="271">
        <v>103789</v>
      </c>
      <c r="B3814" s="271" t="s">
        <v>290</v>
      </c>
      <c r="C3814" s="272" t="s">
        <v>12043</v>
      </c>
      <c r="D3814" s="271" t="s">
        <v>1924</v>
      </c>
      <c r="E3814" s="273">
        <v>0</v>
      </c>
    </row>
    <row r="3815" spans="1:5" x14ac:dyDescent="0.2">
      <c r="A3815" s="271">
        <v>103790</v>
      </c>
      <c r="B3815" s="271" t="s">
        <v>290</v>
      </c>
      <c r="C3815" s="272" t="s">
        <v>12044</v>
      </c>
      <c r="D3815" s="271" t="s">
        <v>1924</v>
      </c>
      <c r="E3815" s="273">
        <v>0</v>
      </c>
    </row>
    <row r="3816" spans="1:5" x14ac:dyDescent="0.2">
      <c r="A3816" s="271">
        <v>103791</v>
      </c>
      <c r="B3816" s="271" t="s">
        <v>290</v>
      </c>
      <c r="C3816" s="272" t="s">
        <v>12045</v>
      </c>
      <c r="D3816" s="271" t="s">
        <v>1924</v>
      </c>
      <c r="E3816" s="273">
        <v>0</v>
      </c>
    </row>
    <row r="3817" spans="1:5" x14ac:dyDescent="0.2">
      <c r="A3817" s="271">
        <v>96054</v>
      </c>
      <c r="B3817" s="271" t="s">
        <v>290</v>
      </c>
      <c r="C3817" s="272" t="s">
        <v>12046</v>
      </c>
      <c r="D3817" s="271" t="s">
        <v>1924</v>
      </c>
      <c r="E3817" s="273">
        <v>28.62</v>
      </c>
    </row>
    <row r="3818" spans="1:5" x14ac:dyDescent="0.2">
      <c r="A3818" s="271">
        <v>96060</v>
      </c>
      <c r="B3818" s="271" t="s">
        <v>290</v>
      </c>
      <c r="C3818" s="272" t="s">
        <v>12047</v>
      </c>
      <c r="D3818" s="271" t="s">
        <v>1924</v>
      </c>
      <c r="E3818" s="273">
        <v>5.9</v>
      </c>
    </row>
    <row r="3819" spans="1:5" x14ac:dyDescent="0.2">
      <c r="A3819" s="271">
        <v>96061</v>
      </c>
      <c r="B3819" s="271" t="s">
        <v>290</v>
      </c>
      <c r="C3819" s="272" t="s">
        <v>12048</v>
      </c>
      <c r="D3819" s="271" t="s">
        <v>1924</v>
      </c>
      <c r="E3819" s="273">
        <v>35.770000000000003</v>
      </c>
    </row>
    <row r="3820" spans="1:5" x14ac:dyDescent="0.2">
      <c r="A3820" s="271">
        <v>96062</v>
      </c>
      <c r="B3820" s="271" t="s">
        <v>290</v>
      </c>
      <c r="C3820" s="272" t="s">
        <v>12049</v>
      </c>
      <c r="D3820" s="271" t="s">
        <v>1924</v>
      </c>
      <c r="E3820" s="273">
        <v>39.619999999999997</v>
      </c>
    </row>
    <row r="3821" spans="1:5" x14ac:dyDescent="0.2">
      <c r="A3821" s="271">
        <v>90688</v>
      </c>
      <c r="B3821" s="271" t="s">
        <v>290</v>
      </c>
      <c r="C3821" s="272" t="s">
        <v>12050</v>
      </c>
      <c r="D3821" s="271" t="s">
        <v>1924</v>
      </c>
      <c r="E3821" s="273">
        <v>24.78</v>
      </c>
    </row>
    <row r="3822" spans="1:5" x14ac:dyDescent="0.2">
      <c r="A3822" s="271">
        <v>90689</v>
      </c>
      <c r="B3822" s="271" t="s">
        <v>290</v>
      </c>
      <c r="C3822" s="272" t="s">
        <v>12051</v>
      </c>
      <c r="D3822" s="271" t="s">
        <v>1924</v>
      </c>
      <c r="E3822" s="273">
        <v>4.8899999999999997</v>
      </c>
    </row>
    <row r="3823" spans="1:5" x14ac:dyDescent="0.2">
      <c r="A3823" s="271">
        <v>90690</v>
      </c>
      <c r="B3823" s="271" t="s">
        <v>290</v>
      </c>
      <c r="C3823" s="272" t="s">
        <v>12052</v>
      </c>
      <c r="D3823" s="271" t="s">
        <v>1924</v>
      </c>
      <c r="E3823" s="273">
        <v>30.97</v>
      </c>
    </row>
    <row r="3824" spans="1:5" x14ac:dyDescent="0.2">
      <c r="A3824" s="271">
        <v>90691</v>
      </c>
      <c r="B3824" s="271" t="s">
        <v>290</v>
      </c>
      <c r="C3824" s="272" t="s">
        <v>12053</v>
      </c>
      <c r="D3824" s="271" t="s">
        <v>1924</v>
      </c>
      <c r="E3824" s="273">
        <v>39.619999999999997</v>
      </c>
    </row>
    <row r="3825" spans="1:5" x14ac:dyDescent="0.2">
      <c r="A3825" s="271">
        <v>96241</v>
      </c>
      <c r="B3825" s="271" t="s">
        <v>290</v>
      </c>
      <c r="C3825" s="272" t="s">
        <v>12054</v>
      </c>
      <c r="D3825" s="271" t="s">
        <v>1924</v>
      </c>
      <c r="E3825" s="273">
        <v>26.33</v>
      </c>
    </row>
    <row r="3826" spans="1:5" x14ac:dyDescent="0.2">
      <c r="A3826" s="271">
        <v>96242</v>
      </c>
      <c r="B3826" s="271" t="s">
        <v>290</v>
      </c>
      <c r="C3826" s="272" t="s">
        <v>12055</v>
      </c>
      <c r="D3826" s="271" t="s">
        <v>1924</v>
      </c>
      <c r="E3826" s="273">
        <v>6.95</v>
      </c>
    </row>
    <row r="3827" spans="1:5" x14ac:dyDescent="0.2">
      <c r="A3827" s="271">
        <v>96243</v>
      </c>
      <c r="B3827" s="271" t="s">
        <v>290</v>
      </c>
      <c r="C3827" s="272" t="s">
        <v>12056</v>
      </c>
      <c r="D3827" s="271" t="s">
        <v>1924</v>
      </c>
      <c r="E3827" s="273">
        <v>32.909999999999997</v>
      </c>
    </row>
    <row r="3828" spans="1:5" x14ac:dyDescent="0.2">
      <c r="A3828" s="271">
        <v>96244</v>
      </c>
      <c r="B3828" s="271" t="s">
        <v>290</v>
      </c>
      <c r="C3828" s="272" t="s">
        <v>12057</v>
      </c>
      <c r="D3828" s="271" t="s">
        <v>1924</v>
      </c>
      <c r="E3828" s="273">
        <v>17.309999999999999</v>
      </c>
    </row>
    <row r="3829" spans="1:5" x14ac:dyDescent="0.2">
      <c r="A3829" s="271">
        <v>88400</v>
      </c>
      <c r="B3829" s="271" t="s">
        <v>290</v>
      </c>
      <c r="C3829" s="272" t="s">
        <v>12058</v>
      </c>
      <c r="D3829" s="271" t="s">
        <v>1924</v>
      </c>
      <c r="E3829" s="273">
        <v>0.74</v>
      </c>
    </row>
    <row r="3830" spans="1:5" x14ac:dyDescent="0.2">
      <c r="A3830" s="271">
        <v>88401</v>
      </c>
      <c r="B3830" s="271" t="s">
        <v>290</v>
      </c>
      <c r="C3830" s="272" t="s">
        <v>12059</v>
      </c>
      <c r="D3830" s="271" t="s">
        <v>1924</v>
      </c>
      <c r="E3830" s="273">
        <v>0.17</v>
      </c>
    </row>
    <row r="3831" spans="1:5" x14ac:dyDescent="0.2">
      <c r="A3831" s="271">
        <v>88402</v>
      </c>
      <c r="B3831" s="271" t="s">
        <v>290</v>
      </c>
      <c r="C3831" s="272" t="s">
        <v>12060</v>
      </c>
      <c r="D3831" s="271" t="s">
        <v>1924</v>
      </c>
      <c r="E3831" s="273">
        <v>0.81</v>
      </c>
    </row>
    <row r="3832" spans="1:5" x14ac:dyDescent="0.2">
      <c r="A3832" s="271">
        <v>88403</v>
      </c>
      <c r="B3832" s="271" t="s">
        <v>290</v>
      </c>
      <c r="C3832" s="272" t="s">
        <v>12061</v>
      </c>
      <c r="D3832" s="271" t="s">
        <v>1924</v>
      </c>
      <c r="E3832" s="273">
        <v>1.61</v>
      </c>
    </row>
    <row r="3833" spans="1:5" x14ac:dyDescent="0.2">
      <c r="A3833" s="271">
        <v>88387</v>
      </c>
      <c r="B3833" s="271" t="s">
        <v>290</v>
      </c>
      <c r="C3833" s="272" t="s">
        <v>12062</v>
      </c>
      <c r="D3833" s="271" t="s">
        <v>1924</v>
      </c>
      <c r="E3833" s="273">
        <v>0.78</v>
      </c>
    </row>
    <row r="3834" spans="1:5" x14ac:dyDescent="0.2">
      <c r="A3834" s="271">
        <v>88389</v>
      </c>
      <c r="B3834" s="271" t="s">
        <v>290</v>
      </c>
      <c r="C3834" s="272" t="s">
        <v>12063</v>
      </c>
      <c r="D3834" s="271" t="s">
        <v>1924</v>
      </c>
      <c r="E3834" s="273">
        <v>0.18</v>
      </c>
    </row>
    <row r="3835" spans="1:5" x14ac:dyDescent="0.2">
      <c r="A3835" s="271">
        <v>88390</v>
      </c>
      <c r="B3835" s="271" t="s">
        <v>290</v>
      </c>
      <c r="C3835" s="272" t="s">
        <v>12064</v>
      </c>
      <c r="D3835" s="271" t="s">
        <v>1924</v>
      </c>
      <c r="E3835" s="273">
        <v>0.85</v>
      </c>
    </row>
    <row r="3836" spans="1:5" x14ac:dyDescent="0.2">
      <c r="A3836" s="271">
        <v>88391</v>
      </c>
      <c r="B3836" s="271" t="s">
        <v>290</v>
      </c>
      <c r="C3836" s="272" t="s">
        <v>12065</v>
      </c>
      <c r="D3836" s="271" t="s">
        <v>1924</v>
      </c>
      <c r="E3836" s="273">
        <v>2.69</v>
      </c>
    </row>
    <row r="3837" spans="1:5" x14ac:dyDescent="0.2">
      <c r="A3837" s="271">
        <v>88394</v>
      </c>
      <c r="B3837" s="271" t="s">
        <v>290</v>
      </c>
      <c r="C3837" s="272" t="s">
        <v>12066</v>
      </c>
      <c r="D3837" s="271" t="s">
        <v>1924</v>
      </c>
      <c r="E3837" s="273">
        <v>0.93</v>
      </c>
    </row>
    <row r="3838" spans="1:5" x14ac:dyDescent="0.2">
      <c r="A3838" s="271">
        <v>88395</v>
      </c>
      <c r="B3838" s="271" t="s">
        <v>290</v>
      </c>
      <c r="C3838" s="272" t="s">
        <v>12067</v>
      </c>
      <c r="D3838" s="271" t="s">
        <v>1924</v>
      </c>
      <c r="E3838" s="273">
        <v>0.21</v>
      </c>
    </row>
    <row r="3839" spans="1:5" x14ac:dyDescent="0.2">
      <c r="A3839" s="271">
        <v>88396</v>
      </c>
      <c r="B3839" s="271" t="s">
        <v>290</v>
      </c>
      <c r="C3839" s="272" t="s">
        <v>12068</v>
      </c>
      <c r="D3839" s="271" t="s">
        <v>1924</v>
      </c>
      <c r="E3839" s="273">
        <v>1.02</v>
      </c>
    </row>
    <row r="3840" spans="1:5" x14ac:dyDescent="0.2">
      <c r="A3840" s="271">
        <v>88397</v>
      </c>
      <c r="B3840" s="271" t="s">
        <v>290</v>
      </c>
      <c r="C3840" s="272" t="s">
        <v>12069</v>
      </c>
      <c r="D3840" s="271" t="s">
        <v>1924</v>
      </c>
      <c r="E3840" s="273">
        <v>4.03</v>
      </c>
    </row>
    <row r="3841" spans="1:5" x14ac:dyDescent="0.2">
      <c r="A3841" s="271">
        <v>90633</v>
      </c>
      <c r="B3841" s="271" t="s">
        <v>290</v>
      </c>
      <c r="C3841" s="272" t="s">
        <v>12070</v>
      </c>
      <c r="D3841" s="271" t="s">
        <v>1924</v>
      </c>
      <c r="E3841" s="273">
        <v>3.71</v>
      </c>
    </row>
    <row r="3842" spans="1:5" x14ac:dyDescent="0.2">
      <c r="A3842" s="271">
        <v>90634</v>
      </c>
      <c r="B3842" s="271" t="s">
        <v>290</v>
      </c>
      <c r="C3842" s="272" t="s">
        <v>12071</v>
      </c>
      <c r="D3842" s="271" t="s">
        <v>1924</v>
      </c>
      <c r="E3842" s="273">
        <v>0.85</v>
      </c>
    </row>
    <row r="3843" spans="1:5" x14ac:dyDescent="0.2">
      <c r="A3843" s="271">
        <v>90635</v>
      </c>
      <c r="B3843" s="271" t="s">
        <v>290</v>
      </c>
      <c r="C3843" s="272" t="s">
        <v>12072</v>
      </c>
      <c r="D3843" s="271" t="s">
        <v>1924</v>
      </c>
      <c r="E3843" s="273">
        <v>4.0599999999999996</v>
      </c>
    </row>
    <row r="3844" spans="1:5" x14ac:dyDescent="0.2">
      <c r="A3844" s="271">
        <v>90636</v>
      </c>
      <c r="B3844" s="271" t="s">
        <v>290</v>
      </c>
      <c r="C3844" s="272" t="s">
        <v>12073</v>
      </c>
      <c r="D3844" s="271" t="s">
        <v>1924</v>
      </c>
      <c r="E3844" s="273">
        <v>5.38</v>
      </c>
    </row>
    <row r="3845" spans="1:5" x14ac:dyDescent="0.2">
      <c r="A3845" s="271">
        <v>103238</v>
      </c>
      <c r="B3845" s="271" t="s">
        <v>290</v>
      </c>
      <c r="C3845" s="272" t="s">
        <v>12074</v>
      </c>
      <c r="D3845" s="271" t="s">
        <v>1924</v>
      </c>
      <c r="E3845" s="273">
        <v>0</v>
      </c>
    </row>
    <row r="3846" spans="1:5" x14ac:dyDescent="0.2">
      <c r="A3846" s="271">
        <v>103239</v>
      </c>
      <c r="B3846" s="271" t="s">
        <v>290</v>
      </c>
      <c r="C3846" s="272" t="s">
        <v>12075</v>
      </c>
      <c r="D3846" s="271" t="s">
        <v>1924</v>
      </c>
      <c r="E3846" s="273">
        <v>0</v>
      </c>
    </row>
    <row r="3847" spans="1:5" x14ac:dyDescent="0.2">
      <c r="A3847" s="271">
        <v>103240</v>
      </c>
      <c r="B3847" s="271" t="s">
        <v>290</v>
      </c>
      <c r="C3847" s="272" t="s">
        <v>12076</v>
      </c>
      <c r="D3847" s="271" t="s">
        <v>1924</v>
      </c>
      <c r="E3847" s="273">
        <v>0</v>
      </c>
    </row>
    <row r="3848" spans="1:5" x14ac:dyDescent="0.2">
      <c r="A3848" s="271">
        <v>103241</v>
      </c>
      <c r="B3848" s="271" t="s">
        <v>290</v>
      </c>
      <c r="C3848" s="272" t="s">
        <v>12077</v>
      </c>
      <c r="D3848" s="271" t="s">
        <v>1924</v>
      </c>
      <c r="E3848" s="273">
        <v>10.08</v>
      </c>
    </row>
    <row r="3849" spans="1:5" x14ac:dyDescent="0.2">
      <c r="A3849" s="271">
        <v>88853</v>
      </c>
      <c r="B3849" s="271" t="s">
        <v>290</v>
      </c>
      <c r="C3849" s="272" t="s">
        <v>12078</v>
      </c>
      <c r="D3849" s="271" t="s">
        <v>1924</v>
      </c>
      <c r="E3849" s="273">
        <v>0.25</v>
      </c>
    </row>
    <row r="3850" spans="1:5" x14ac:dyDescent="0.2">
      <c r="A3850" s="271">
        <v>88854</v>
      </c>
      <c r="B3850" s="271" t="s">
        <v>290</v>
      </c>
      <c r="C3850" s="272" t="s">
        <v>12079</v>
      </c>
      <c r="D3850" s="271" t="s">
        <v>1924</v>
      </c>
      <c r="E3850" s="273">
        <v>0.05</v>
      </c>
    </row>
    <row r="3851" spans="1:5" x14ac:dyDescent="0.2">
      <c r="A3851" s="271">
        <v>5692</v>
      </c>
      <c r="B3851" s="271" t="s">
        <v>290</v>
      </c>
      <c r="C3851" s="272" t="s">
        <v>12080</v>
      </c>
      <c r="D3851" s="271" t="s">
        <v>1924</v>
      </c>
      <c r="E3851" s="273">
        <v>0.28000000000000003</v>
      </c>
    </row>
    <row r="3852" spans="1:5" x14ac:dyDescent="0.2">
      <c r="A3852" s="271">
        <v>5693</v>
      </c>
      <c r="B3852" s="271" t="s">
        <v>290</v>
      </c>
      <c r="C3852" s="272" t="s">
        <v>12081</v>
      </c>
      <c r="D3852" s="271" t="s">
        <v>1924</v>
      </c>
      <c r="E3852" s="273">
        <v>20.67</v>
      </c>
    </row>
    <row r="3853" spans="1:5" x14ac:dyDescent="0.2">
      <c r="A3853" s="271">
        <v>7044</v>
      </c>
      <c r="B3853" s="271" t="s">
        <v>290</v>
      </c>
      <c r="C3853" s="272" t="s">
        <v>12082</v>
      </c>
      <c r="D3853" s="271" t="s">
        <v>1924</v>
      </c>
      <c r="E3853" s="273">
        <v>0.31</v>
      </c>
    </row>
    <row r="3854" spans="1:5" x14ac:dyDescent="0.2">
      <c r="A3854" s="271">
        <v>7045</v>
      </c>
      <c r="B3854" s="271" t="s">
        <v>290</v>
      </c>
      <c r="C3854" s="272" t="s">
        <v>12083</v>
      </c>
      <c r="D3854" s="271" t="s">
        <v>1924</v>
      </c>
      <c r="E3854" s="273">
        <v>7.0000000000000007E-2</v>
      </c>
    </row>
    <row r="3855" spans="1:5" x14ac:dyDescent="0.2">
      <c r="A3855" s="271">
        <v>7046</v>
      </c>
      <c r="B3855" s="271" t="s">
        <v>290</v>
      </c>
      <c r="C3855" s="272" t="s">
        <v>12084</v>
      </c>
      <c r="D3855" s="271" t="s">
        <v>1924</v>
      </c>
      <c r="E3855" s="273">
        <v>0.34</v>
      </c>
    </row>
    <row r="3856" spans="1:5" x14ac:dyDescent="0.2">
      <c r="A3856" s="271">
        <v>7047</v>
      </c>
      <c r="B3856" s="271" t="s">
        <v>290</v>
      </c>
      <c r="C3856" s="272" t="s">
        <v>12085</v>
      </c>
      <c r="D3856" s="271" t="s">
        <v>1924</v>
      </c>
      <c r="E3856" s="273">
        <v>24.4</v>
      </c>
    </row>
    <row r="3857" spans="1:5" x14ac:dyDescent="0.2">
      <c r="A3857" s="271">
        <v>89228</v>
      </c>
      <c r="B3857" s="271" t="s">
        <v>290</v>
      </c>
      <c r="C3857" s="272" t="s">
        <v>12086</v>
      </c>
      <c r="D3857" s="271" t="s">
        <v>1924</v>
      </c>
      <c r="E3857" s="273">
        <v>54.6</v>
      </c>
    </row>
    <row r="3858" spans="1:5" x14ac:dyDescent="0.2">
      <c r="A3858" s="271">
        <v>89229</v>
      </c>
      <c r="B3858" s="271" t="s">
        <v>290</v>
      </c>
      <c r="C3858" s="272" t="s">
        <v>12087</v>
      </c>
      <c r="D3858" s="271" t="s">
        <v>1924</v>
      </c>
      <c r="E3858" s="273">
        <v>19.239999999999998</v>
      </c>
    </row>
    <row r="3859" spans="1:5" x14ac:dyDescent="0.2">
      <c r="A3859" s="271">
        <v>5779</v>
      </c>
      <c r="B3859" s="271" t="s">
        <v>290</v>
      </c>
      <c r="C3859" s="272" t="s">
        <v>12088</v>
      </c>
      <c r="D3859" s="271" t="s">
        <v>1924</v>
      </c>
      <c r="E3859" s="273">
        <v>87.76</v>
      </c>
    </row>
    <row r="3860" spans="1:5" x14ac:dyDescent="0.2">
      <c r="A3860" s="271">
        <v>53849</v>
      </c>
      <c r="B3860" s="271" t="s">
        <v>290</v>
      </c>
      <c r="C3860" s="272" t="s">
        <v>12089</v>
      </c>
      <c r="D3860" s="271" t="s">
        <v>1924</v>
      </c>
      <c r="E3860" s="273">
        <v>83.24</v>
      </c>
    </row>
    <row r="3861" spans="1:5" x14ac:dyDescent="0.2">
      <c r="A3861" s="271">
        <v>95129</v>
      </c>
      <c r="B3861" s="271" t="s">
        <v>290</v>
      </c>
      <c r="C3861" s="272" t="s">
        <v>12090</v>
      </c>
      <c r="D3861" s="271" t="s">
        <v>1924</v>
      </c>
      <c r="E3861" s="273">
        <v>49.78</v>
      </c>
    </row>
    <row r="3862" spans="1:5" x14ac:dyDescent="0.2">
      <c r="A3862" s="271">
        <v>95130</v>
      </c>
      <c r="B3862" s="271" t="s">
        <v>290</v>
      </c>
      <c r="C3862" s="272" t="s">
        <v>12091</v>
      </c>
      <c r="D3862" s="271" t="s">
        <v>1924</v>
      </c>
      <c r="E3862" s="273">
        <v>18.05</v>
      </c>
    </row>
    <row r="3863" spans="1:5" x14ac:dyDescent="0.2">
      <c r="A3863" s="271">
        <v>95131</v>
      </c>
      <c r="B3863" s="271" t="s">
        <v>290</v>
      </c>
      <c r="C3863" s="272" t="s">
        <v>12092</v>
      </c>
      <c r="D3863" s="271" t="s">
        <v>1924</v>
      </c>
      <c r="E3863" s="273">
        <v>58.6</v>
      </c>
    </row>
    <row r="3864" spans="1:5" x14ac:dyDescent="0.2">
      <c r="A3864" s="271">
        <v>95132</v>
      </c>
      <c r="B3864" s="271" t="s">
        <v>290</v>
      </c>
      <c r="C3864" s="272" t="s">
        <v>12093</v>
      </c>
      <c r="D3864" s="271" t="s">
        <v>1924</v>
      </c>
      <c r="E3864" s="273">
        <v>32.07</v>
      </c>
    </row>
    <row r="3865" spans="1:5" x14ac:dyDescent="0.2">
      <c r="A3865" s="271">
        <v>102982</v>
      </c>
      <c r="B3865" s="271" t="s">
        <v>290</v>
      </c>
      <c r="C3865" s="272" t="s">
        <v>12094</v>
      </c>
      <c r="D3865" s="271" t="s">
        <v>1924</v>
      </c>
      <c r="E3865" s="273">
        <v>0</v>
      </c>
    </row>
    <row r="3866" spans="1:5" x14ac:dyDescent="0.2">
      <c r="A3866" s="271">
        <v>102983</v>
      </c>
      <c r="B3866" s="271" t="s">
        <v>290</v>
      </c>
      <c r="C3866" s="272" t="s">
        <v>12095</v>
      </c>
      <c r="D3866" s="271" t="s">
        <v>1924</v>
      </c>
      <c r="E3866" s="273">
        <v>0</v>
      </c>
    </row>
    <row r="3867" spans="1:5" x14ac:dyDescent="0.2">
      <c r="A3867" s="271">
        <v>102984</v>
      </c>
      <c r="B3867" s="271" t="s">
        <v>290</v>
      </c>
      <c r="C3867" s="272" t="s">
        <v>12096</v>
      </c>
      <c r="D3867" s="271" t="s">
        <v>1924</v>
      </c>
      <c r="E3867" s="273">
        <v>0</v>
      </c>
    </row>
    <row r="3868" spans="1:5" x14ac:dyDescent="0.2">
      <c r="A3868" s="271">
        <v>102985</v>
      </c>
      <c r="B3868" s="271" t="s">
        <v>290</v>
      </c>
      <c r="C3868" s="272" t="s">
        <v>12097</v>
      </c>
      <c r="D3868" s="271" t="s">
        <v>1924</v>
      </c>
      <c r="E3868" s="273">
        <v>14.87</v>
      </c>
    </row>
    <row r="3869" spans="1:5" x14ac:dyDescent="0.2">
      <c r="A3869" s="271">
        <v>92956</v>
      </c>
      <c r="B3869" s="271" t="s">
        <v>290</v>
      </c>
      <c r="C3869" s="272" t="s">
        <v>12098</v>
      </c>
      <c r="D3869" s="271" t="s">
        <v>1924</v>
      </c>
      <c r="E3869" s="273">
        <v>4.37</v>
      </c>
    </row>
    <row r="3870" spans="1:5" x14ac:dyDescent="0.2">
      <c r="A3870" s="271">
        <v>92957</v>
      </c>
      <c r="B3870" s="271" t="s">
        <v>290</v>
      </c>
      <c r="C3870" s="272" t="s">
        <v>12099</v>
      </c>
      <c r="D3870" s="271" t="s">
        <v>1924</v>
      </c>
      <c r="E3870" s="273">
        <v>1.01</v>
      </c>
    </row>
    <row r="3871" spans="1:5" x14ac:dyDescent="0.2">
      <c r="A3871" s="271">
        <v>92958</v>
      </c>
      <c r="B3871" s="271" t="s">
        <v>290</v>
      </c>
      <c r="C3871" s="272" t="s">
        <v>12100</v>
      </c>
      <c r="D3871" s="271" t="s">
        <v>1924</v>
      </c>
      <c r="E3871" s="273">
        <v>4.79</v>
      </c>
    </row>
    <row r="3872" spans="1:5" x14ac:dyDescent="0.2">
      <c r="A3872" s="271">
        <v>92959</v>
      </c>
      <c r="B3872" s="271" t="s">
        <v>290</v>
      </c>
      <c r="C3872" s="272" t="s">
        <v>12101</v>
      </c>
      <c r="D3872" s="271" t="s">
        <v>1924</v>
      </c>
      <c r="E3872" s="273">
        <v>9.2200000000000006</v>
      </c>
    </row>
    <row r="3873" spans="1:5" x14ac:dyDescent="0.2">
      <c r="A3873" s="271">
        <v>102858</v>
      </c>
      <c r="B3873" s="271" t="s">
        <v>290</v>
      </c>
      <c r="C3873" s="272" t="s">
        <v>12102</v>
      </c>
      <c r="D3873" s="271" t="s">
        <v>1924</v>
      </c>
      <c r="E3873" s="273">
        <v>0</v>
      </c>
    </row>
    <row r="3874" spans="1:5" x14ac:dyDescent="0.2">
      <c r="A3874" s="271">
        <v>102859</v>
      </c>
      <c r="B3874" s="271" t="s">
        <v>290</v>
      </c>
      <c r="C3874" s="272" t="s">
        <v>12103</v>
      </c>
      <c r="D3874" s="271" t="s">
        <v>1924</v>
      </c>
      <c r="E3874" s="273">
        <v>0</v>
      </c>
    </row>
    <row r="3875" spans="1:5" x14ac:dyDescent="0.2">
      <c r="A3875" s="271">
        <v>102860</v>
      </c>
      <c r="B3875" s="271" t="s">
        <v>290</v>
      </c>
      <c r="C3875" s="272" t="s">
        <v>12104</v>
      </c>
      <c r="D3875" s="271" t="s">
        <v>1924</v>
      </c>
      <c r="E3875" s="273">
        <v>0</v>
      </c>
    </row>
    <row r="3876" spans="1:5" x14ac:dyDescent="0.2">
      <c r="A3876" s="271">
        <v>102861</v>
      </c>
      <c r="B3876" s="271" t="s">
        <v>290</v>
      </c>
      <c r="C3876" s="272" t="s">
        <v>12105</v>
      </c>
      <c r="D3876" s="271" t="s">
        <v>1924</v>
      </c>
      <c r="E3876" s="273">
        <v>1.07</v>
      </c>
    </row>
    <row r="3877" spans="1:5" x14ac:dyDescent="0.2">
      <c r="A3877" s="271">
        <v>93404</v>
      </c>
      <c r="B3877" s="271" t="s">
        <v>290</v>
      </c>
      <c r="C3877" s="272" t="s">
        <v>12106</v>
      </c>
      <c r="D3877" s="271" t="s">
        <v>1924</v>
      </c>
      <c r="E3877" s="273">
        <v>7.33</v>
      </c>
    </row>
    <row r="3878" spans="1:5" x14ac:dyDescent="0.2">
      <c r="A3878" s="271">
        <v>93405</v>
      </c>
      <c r="B3878" s="271" t="s">
        <v>290</v>
      </c>
      <c r="C3878" s="272" t="s">
        <v>12107</v>
      </c>
      <c r="D3878" s="271" t="s">
        <v>1924</v>
      </c>
      <c r="E3878" s="273">
        <v>1.87</v>
      </c>
    </row>
    <row r="3879" spans="1:5" x14ac:dyDescent="0.2">
      <c r="A3879" s="271">
        <v>93406</v>
      </c>
      <c r="B3879" s="271" t="s">
        <v>290</v>
      </c>
      <c r="C3879" s="272" t="s">
        <v>12108</v>
      </c>
      <c r="D3879" s="271" t="s">
        <v>1924</v>
      </c>
      <c r="E3879" s="273">
        <v>8.8000000000000007</v>
      </c>
    </row>
    <row r="3880" spans="1:5" x14ac:dyDescent="0.2">
      <c r="A3880" s="271">
        <v>93407</v>
      </c>
      <c r="B3880" s="271" t="s">
        <v>290</v>
      </c>
      <c r="C3880" s="272" t="s">
        <v>12109</v>
      </c>
      <c r="D3880" s="271" t="s">
        <v>1924</v>
      </c>
      <c r="E3880" s="273">
        <v>46.88</v>
      </c>
    </row>
    <row r="3881" spans="1:5" x14ac:dyDescent="0.2">
      <c r="A3881" s="271">
        <v>102936</v>
      </c>
      <c r="B3881" s="271" t="s">
        <v>290</v>
      </c>
      <c r="C3881" s="272" t="s">
        <v>12110</v>
      </c>
      <c r="D3881" s="271" t="s">
        <v>1924</v>
      </c>
      <c r="E3881" s="273">
        <v>0</v>
      </c>
    </row>
    <row r="3882" spans="1:5" x14ac:dyDescent="0.2">
      <c r="A3882" s="271">
        <v>102937</v>
      </c>
      <c r="B3882" s="271" t="s">
        <v>290</v>
      </c>
      <c r="C3882" s="272" t="s">
        <v>12111</v>
      </c>
      <c r="D3882" s="271" t="s">
        <v>1924</v>
      </c>
      <c r="E3882" s="273">
        <v>0</v>
      </c>
    </row>
    <row r="3883" spans="1:5" x14ac:dyDescent="0.2">
      <c r="A3883" s="271">
        <v>102938</v>
      </c>
      <c r="B3883" s="271" t="s">
        <v>290</v>
      </c>
      <c r="C3883" s="272" t="s">
        <v>12112</v>
      </c>
      <c r="D3883" s="271" t="s">
        <v>1924</v>
      </c>
      <c r="E3883" s="273">
        <v>0</v>
      </c>
    </row>
    <row r="3884" spans="1:5" x14ac:dyDescent="0.2">
      <c r="A3884" s="271">
        <v>102939</v>
      </c>
      <c r="B3884" s="271" t="s">
        <v>290</v>
      </c>
      <c r="C3884" s="272" t="s">
        <v>12113</v>
      </c>
      <c r="D3884" s="271" t="s">
        <v>1924</v>
      </c>
      <c r="E3884" s="273">
        <v>8.0399999999999991</v>
      </c>
    </row>
    <row r="3885" spans="1:5" x14ac:dyDescent="0.2">
      <c r="A3885" s="271">
        <v>103159</v>
      </c>
      <c r="B3885" s="271" t="s">
        <v>290</v>
      </c>
      <c r="C3885" s="272" t="s">
        <v>12114</v>
      </c>
      <c r="D3885" s="271" t="s">
        <v>1924</v>
      </c>
      <c r="E3885" s="273">
        <v>0</v>
      </c>
    </row>
    <row r="3886" spans="1:5" x14ac:dyDescent="0.2">
      <c r="A3886" s="271">
        <v>103160</v>
      </c>
      <c r="B3886" s="271" t="s">
        <v>290</v>
      </c>
      <c r="C3886" s="272" t="s">
        <v>12115</v>
      </c>
      <c r="D3886" s="271" t="s">
        <v>1924</v>
      </c>
      <c r="E3886" s="273">
        <v>0</v>
      </c>
    </row>
    <row r="3887" spans="1:5" x14ac:dyDescent="0.2">
      <c r="A3887" s="271">
        <v>103161</v>
      </c>
      <c r="B3887" s="271" t="s">
        <v>290</v>
      </c>
      <c r="C3887" s="272" t="s">
        <v>12116</v>
      </c>
      <c r="D3887" s="271" t="s">
        <v>1924</v>
      </c>
      <c r="E3887" s="273">
        <v>0</v>
      </c>
    </row>
    <row r="3888" spans="1:5" x14ac:dyDescent="0.2">
      <c r="A3888" s="271">
        <v>103162</v>
      </c>
      <c r="B3888" s="271" t="s">
        <v>290</v>
      </c>
      <c r="C3888" s="272" t="s">
        <v>12117</v>
      </c>
      <c r="D3888" s="271" t="s">
        <v>1924</v>
      </c>
      <c r="E3888" s="273">
        <v>0.56999999999999995</v>
      </c>
    </row>
    <row r="3889" spans="1:5" x14ac:dyDescent="0.2">
      <c r="A3889" s="271">
        <v>103153</v>
      </c>
      <c r="B3889" s="271" t="s">
        <v>290</v>
      </c>
      <c r="C3889" s="272" t="s">
        <v>12118</v>
      </c>
      <c r="D3889" s="271" t="s">
        <v>1924</v>
      </c>
      <c r="E3889" s="273">
        <v>0</v>
      </c>
    </row>
    <row r="3890" spans="1:5" x14ac:dyDescent="0.2">
      <c r="A3890" s="271">
        <v>103154</v>
      </c>
      <c r="B3890" s="271" t="s">
        <v>290</v>
      </c>
      <c r="C3890" s="272" t="s">
        <v>12119</v>
      </c>
      <c r="D3890" s="271" t="s">
        <v>1924</v>
      </c>
      <c r="E3890" s="273">
        <v>0</v>
      </c>
    </row>
    <row r="3891" spans="1:5" x14ac:dyDescent="0.2">
      <c r="A3891" s="271">
        <v>103155</v>
      </c>
      <c r="B3891" s="271" t="s">
        <v>290</v>
      </c>
      <c r="C3891" s="272" t="s">
        <v>12120</v>
      </c>
      <c r="D3891" s="271" t="s">
        <v>1924</v>
      </c>
      <c r="E3891" s="273">
        <v>0</v>
      </c>
    </row>
    <row r="3892" spans="1:5" x14ac:dyDescent="0.2">
      <c r="A3892" s="271">
        <v>103156</v>
      </c>
      <c r="B3892" s="271" t="s">
        <v>290</v>
      </c>
      <c r="C3892" s="272" t="s">
        <v>12121</v>
      </c>
      <c r="D3892" s="271" t="s">
        <v>1924</v>
      </c>
      <c r="E3892" s="273">
        <v>2.04</v>
      </c>
    </row>
    <row r="3893" spans="1:5" x14ac:dyDescent="0.2">
      <c r="A3893" s="271">
        <v>103171</v>
      </c>
      <c r="B3893" s="271" t="s">
        <v>290</v>
      </c>
      <c r="C3893" s="272" t="s">
        <v>12122</v>
      </c>
      <c r="D3893" s="271" t="s">
        <v>1924</v>
      </c>
      <c r="E3893" s="273">
        <v>0</v>
      </c>
    </row>
    <row r="3894" spans="1:5" x14ac:dyDescent="0.2">
      <c r="A3894" s="271">
        <v>103172</v>
      </c>
      <c r="B3894" s="271" t="s">
        <v>290</v>
      </c>
      <c r="C3894" s="272" t="s">
        <v>12123</v>
      </c>
      <c r="D3894" s="271" t="s">
        <v>1924</v>
      </c>
      <c r="E3894" s="273">
        <v>0</v>
      </c>
    </row>
    <row r="3895" spans="1:5" x14ac:dyDescent="0.2">
      <c r="A3895" s="271">
        <v>103173</v>
      </c>
      <c r="B3895" s="271" t="s">
        <v>290</v>
      </c>
      <c r="C3895" s="272" t="s">
        <v>12124</v>
      </c>
      <c r="D3895" s="271" t="s">
        <v>1924</v>
      </c>
      <c r="E3895" s="273">
        <v>0</v>
      </c>
    </row>
    <row r="3896" spans="1:5" x14ac:dyDescent="0.2">
      <c r="A3896" s="271">
        <v>103174</v>
      </c>
      <c r="B3896" s="271" t="s">
        <v>290</v>
      </c>
      <c r="C3896" s="272" t="s">
        <v>12125</v>
      </c>
      <c r="D3896" s="271" t="s">
        <v>1924</v>
      </c>
      <c r="E3896" s="273">
        <v>1.63</v>
      </c>
    </row>
    <row r="3897" spans="1:5" x14ac:dyDescent="0.2">
      <c r="A3897" s="271">
        <v>103177</v>
      </c>
      <c r="B3897" s="271" t="s">
        <v>290</v>
      </c>
      <c r="C3897" s="272" t="s">
        <v>12126</v>
      </c>
      <c r="D3897" s="271" t="s">
        <v>1924</v>
      </c>
      <c r="E3897" s="273">
        <v>0</v>
      </c>
    </row>
    <row r="3898" spans="1:5" x14ac:dyDescent="0.2">
      <c r="A3898" s="271">
        <v>103178</v>
      </c>
      <c r="B3898" s="271" t="s">
        <v>290</v>
      </c>
      <c r="C3898" s="272" t="s">
        <v>12127</v>
      </c>
      <c r="D3898" s="271" t="s">
        <v>1924</v>
      </c>
      <c r="E3898" s="273">
        <v>0</v>
      </c>
    </row>
    <row r="3899" spans="1:5" x14ac:dyDescent="0.2">
      <c r="A3899" s="271">
        <v>103179</v>
      </c>
      <c r="B3899" s="271" t="s">
        <v>290</v>
      </c>
      <c r="C3899" s="272" t="s">
        <v>12128</v>
      </c>
      <c r="D3899" s="271" t="s">
        <v>1924</v>
      </c>
      <c r="E3899" s="273">
        <v>0</v>
      </c>
    </row>
    <row r="3900" spans="1:5" x14ac:dyDescent="0.2">
      <c r="A3900" s="271">
        <v>103180</v>
      </c>
      <c r="B3900" s="271" t="s">
        <v>290</v>
      </c>
      <c r="C3900" s="272" t="s">
        <v>12129</v>
      </c>
      <c r="D3900" s="271" t="s">
        <v>1924</v>
      </c>
      <c r="E3900" s="273">
        <v>3.75</v>
      </c>
    </row>
    <row r="3901" spans="1:5" x14ac:dyDescent="0.2">
      <c r="A3901" s="271">
        <v>103165</v>
      </c>
      <c r="B3901" s="271" t="s">
        <v>290</v>
      </c>
      <c r="C3901" s="272" t="s">
        <v>12130</v>
      </c>
      <c r="D3901" s="271" t="s">
        <v>1924</v>
      </c>
      <c r="E3901" s="273">
        <v>0</v>
      </c>
    </row>
    <row r="3902" spans="1:5" x14ac:dyDescent="0.2">
      <c r="A3902" s="271">
        <v>103166</v>
      </c>
      <c r="B3902" s="271" t="s">
        <v>290</v>
      </c>
      <c r="C3902" s="272" t="s">
        <v>12131</v>
      </c>
      <c r="D3902" s="271" t="s">
        <v>1924</v>
      </c>
      <c r="E3902" s="273">
        <v>0</v>
      </c>
    </row>
    <row r="3903" spans="1:5" x14ac:dyDescent="0.2">
      <c r="A3903" s="271">
        <v>103167</v>
      </c>
      <c r="B3903" s="271" t="s">
        <v>290</v>
      </c>
      <c r="C3903" s="272" t="s">
        <v>12132</v>
      </c>
      <c r="D3903" s="271" t="s">
        <v>1924</v>
      </c>
      <c r="E3903" s="273">
        <v>0</v>
      </c>
    </row>
    <row r="3904" spans="1:5" x14ac:dyDescent="0.2">
      <c r="A3904" s="271">
        <v>103168</v>
      </c>
      <c r="B3904" s="271" t="s">
        <v>290</v>
      </c>
      <c r="C3904" s="272" t="s">
        <v>12133</v>
      </c>
      <c r="D3904" s="271" t="s">
        <v>1924</v>
      </c>
      <c r="E3904" s="273">
        <v>0.65</v>
      </c>
    </row>
    <row r="3905" spans="1:5" x14ac:dyDescent="0.2">
      <c r="A3905" s="271">
        <v>102864</v>
      </c>
      <c r="B3905" s="271" t="s">
        <v>290</v>
      </c>
      <c r="C3905" s="272" t="s">
        <v>12134</v>
      </c>
      <c r="D3905" s="271" t="s">
        <v>1924</v>
      </c>
      <c r="E3905" s="273">
        <v>0</v>
      </c>
    </row>
    <row r="3906" spans="1:5" x14ac:dyDescent="0.2">
      <c r="A3906" s="271">
        <v>102865</v>
      </c>
      <c r="B3906" s="271" t="s">
        <v>290</v>
      </c>
      <c r="C3906" s="272" t="s">
        <v>12135</v>
      </c>
      <c r="D3906" s="271" t="s">
        <v>1924</v>
      </c>
      <c r="E3906" s="273">
        <v>0</v>
      </c>
    </row>
    <row r="3907" spans="1:5" x14ac:dyDescent="0.2">
      <c r="A3907" s="271">
        <v>102866</v>
      </c>
      <c r="B3907" s="271" t="s">
        <v>290</v>
      </c>
      <c r="C3907" s="272" t="s">
        <v>12136</v>
      </c>
      <c r="D3907" s="271" t="s">
        <v>1924</v>
      </c>
      <c r="E3907" s="273">
        <v>0</v>
      </c>
    </row>
    <row r="3908" spans="1:5" x14ac:dyDescent="0.2">
      <c r="A3908" s="271">
        <v>102867</v>
      </c>
      <c r="B3908" s="271" t="s">
        <v>290</v>
      </c>
      <c r="C3908" s="272" t="s">
        <v>12137</v>
      </c>
      <c r="D3908" s="271" t="s">
        <v>1924</v>
      </c>
      <c r="E3908" s="273">
        <v>0.57999999999999996</v>
      </c>
    </row>
    <row r="3909" spans="1:5" x14ac:dyDescent="0.2">
      <c r="A3909" s="271">
        <v>92108</v>
      </c>
      <c r="B3909" s="271" t="s">
        <v>290</v>
      </c>
      <c r="C3909" s="272" t="s">
        <v>12138</v>
      </c>
      <c r="D3909" s="271" t="s">
        <v>1924</v>
      </c>
      <c r="E3909" s="273">
        <v>0.86</v>
      </c>
    </row>
    <row r="3910" spans="1:5" x14ac:dyDescent="0.2">
      <c r="A3910" s="271">
        <v>92109</v>
      </c>
      <c r="B3910" s="271" t="s">
        <v>290</v>
      </c>
      <c r="C3910" s="272" t="s">
        <v>12139</v>
      </c>
      <c r="D3910" s="271" t="s">
        <v>1924</v>
      </c>
      <c r="E3910" s="273">
        <v>0.2</v>
      </c>
    </row>
    <row r="3911" spans="1:5" x14ac:dyDescent="0.2">
      <c r="A3911" s="271">
        <v>92110</v>
      </c>
      <c r="B3911" s="271" t="s">
        <v>290</v>
      </c>
      <c r="C3911" s="272" t="s">
        <v>12140</v>
      </c>
      <c r="D3911" s="271" t="s">
        <v>1924</v>
      </c>
      <c r="E3911" s="273">
        <v>1.08</v>
      </c>
    </row>
    <row r="3912" spans="1:5" x14ac:dyDescent="0.2">
      <c r="A3912" s="271">
        <v>92111</v>
      </c>
      <c r="B3912" s="271" t="s">
        <v>290</v>
      </c>
      <c r="C3912" s="272" t="s">
        <v>12141</v>
      </c>
      <c r="D3912" s="271" t="s">
        <v>1924</v>
      </c>
      <c r="E3912" s="273">
        <v>1.07</v>
      </c>
    </row>
    <row r="3913" spans="1:5" x14ac:dyDescent="0.2">
      <c r="A3913" s="271">
        <v>90670</v>
      </c>
      <c r="B3913" s="271" t="s">
        <v>290</v>
      </c>
      <c r="C3913" s="272" t="s">
        <v>12142</v>
      </c>
      <c r="D3913" s="271" t="s">
        <v>1924</v>
      </c>
      <c r="E3913" s="273">
        <v>257.27999999999997</v>
      </c>
    </row>
    <row r="3914" spans="1:5" x14ac:dyDescent="0.2">
      <c r="A3914" s="271">
        <v>90671</v>
      </c>
      <c r="B3914" s="271" t="s">
        <v>290</v>
      </c>
      <c r="C3914" s="272" t="s">
        <v>12143</v>
      </c>
      <c r="D3914" s="271" t="s">
        <v>1924</v>
      </c>
      <c r="E3914" s="273">
        <v>69.02</v>
      </c>
    </row>
    <row r="3915" spans="1:5" x14ac:dyDescent="0.2">
      <c r="A3915" s="271">
        <v>90672</v>
      </c>
      <c r="B3915" s="271" t="s">
        <v>290</v>
      </c>
      <c r="C3915" s="272" t="s">
        <v>12144</v>
      </c>
      <c r="D3915" s="271" t="s">
        <v>1924</v>
      </c>
      <c r="E3915" s="273">
        <v>321.97000000000003</v>
      </c>
    </row>
    <row r="3916" spans="1:5" x14ac:dyDescent="0.2">
      <c r="A3916" s="271">
        <v>90673</v>
      </c>
      <c r="B3916" s="271" t="s">
        <v>290</v>
      </c>
      <c r="C3916" s="272" t="s">
        <v>12145</v>
      </c>
      <c r="D3916" s="271" t="s">
        <v>1924</v>
      </c>
      <c r="E3916" s="273">
        <v>118.94</v>
      </c>
    </row>
    <row r="3917" spans="1:5" x14ac:dyDescent="0.2">
      <c r="A3917" s="271">
        <v>93220</v>
      </c>
      <c r="B3917" s="271" t="s">
        <v>290</v>
      </c>
      <c r="C3917" s="272" t="s">
        <v>12146</v>
      </c>
      <c r="D3917" s="271" t="s">
        <v>1924</v>
      </c>
      <c r="E3917" s="273">
        <v>394.5</v>
      </c>
    </row>
    <row r="3918" spans="1:5" x14ac:dyDescent="0.2">
      <c r="A3918" s="271">
        <v>93221</v>
      </c>
      <c r="B3918" s="271" t="s">
        <v>290</v>
      </c>
      <c r="C3918" s="272" t="s">
        <v>12147</v>
      </c>
      <c r="D3918" s="271" t="s">
        <v>1924</v>
      </c>
      <c r="E3918" s="273">
        <v>105.84</v>
      </c>
    </row>
    <row r="3919" spans="1:5" x14ac:dyDescent="0.2">
      <c r="A3919" s="271">
        <v>93222</v>
      </c>
      <c r="B3919" s="271" t="s">
        <v>290</v>
      </c>
      <c r="C3919" s="272" t="s">
        <v>12148</v>
      </c>
      <c r="D3919" s="271" t="s">
        <v>1924</v>
      </c>
      <c r="E3919" s="273">
        <v>493.69</v>
      </c>
    </row>
    <row r="3920" spans="1:5" x14ac:dyDescent="0.2">
      <c r="A3920" s="271">
        <v>93223</v>
      </c>
      <c r="B3920" s="271" t="s">
        <v>290</v>
      </c>
      <c r="C3920" s="272" t="s">
        <v>12149</v>
      </c>
      <c r="D3920" s="271" t="s">
        <v>1924</v>
      </c>
      <c r="E3920" s="273">
        <v>155.35</v>
      </c>
    </row>
    <row r="3921" spans="1:5" x14ac:dyDescent="0.2">
      <c r="A3921" s="271">
        <v>104691</v>
      </c>
      <c r="B3921" s="271" t="s">
        <v>290</v>
      </c>
      <c r="C3921" s="272" t="s">
        <v>12150</v>
      </c>
      <c r="D3921" s="271" t="s">
        <v>1924</v>
      </c>
      <c r="E3921" s="273">
        <v>1.02</v>
      </c>
    </row>
    <row r="3922" spans="1:5" x14ac:dyDescent="0.2">
      <c r="A3922" s="271">
        <v>104692</v>
      </c>
      <c r="B3922" s="271" t="s">
        <v>290</v>
      </c>
      <c r="C3922" s="272" t="s">
        <v>12151</v>
      </c>
      <c r="D3922" s="271" t="s">
        <v>1924</v>
      </c>
      <c r="E3922" s="273">
        <v>0.23</v>
      </c>
    </row>
    <row r="3923" spans="1:5" x14ac:dyDescent="0.2">
      <c r="A3923" s="271">
        <v>104693</v>
      </c>
      <c r="B3923" s="271" t="s">
        <v>290</v>
      </c>
      <c r="C3923" s="272" t="s">
        <v>12152</v>
      </c>
      <c r="D3923" s="271" t="s">
        <v>1924</v>
      </c>
      <c r="E3923" s="273">
        <v>1.28</v>
      </c>
    </row>
    <row r="3924" spans="1:5" x14ac:dyDescent="0.2">
      <c r="A3924" s="271">
        <v>104694</v>
      </c>
      <c r="B3924" s="271" t="s">
        <v>290</v>
      </c>
      <c r="C3924" s="272" t="s">
        <v>12153</v>
      </c>
      <c r="D3924" s="271" t="s">
        <v>1924</v>
      </c>
      <c r="E3924" s="273">
        <v>1.83</v>
      </c>
    </row>
    <row r="3925" spans="1:5" x14ac:dyDescent="0.2">
      <c r="A3925" s="271">
        <v>90676</v>
      </c>
      <c r="B3925" s="271" t="s">
        <v>290</v>
      </c>
      <c r="C3925" s="272" t="s">
        <v>12154</v>
      </c>
      <c r="D3925" s="271" t="s">
        <v>1924</v>
      </c>
      <c r="E3925" s="273">
        <v>103.45</v>
      </c>
    </row>
    <row r="3926" spans="1:5" x14ac:dyDescent="0.2">
      <c r="A3926" s="271">
        <v>91021</v>
      </c>
      <c r="B3926" s="271" t="s">
        <v>290</v>
      </c>
      <c r="C3926" s="272" t="s">
        <v>12155</v>
      </c>
      <c r="D3926" s="271" t="s">
        <v>1924</v>
      </c>
      <c r="E3926" s="273">
        <v>12.59</v>
      </c>
    </row>
    <row r="3927" spans="1:5" x14ac:dyDescent="0.2">
      <c r="A3927" s="271">
        <v>90677</v>
      </c>
      <c r="B3927" s="271" t="s">
        <v>290</v>
      </c>
      <c r="C3927" s="272" t="s">
        <v>12156</v>
      </c>
      <c r="D3927" s="271" t="s">
        <v>1924</v>
      </c>
      <c r="E3927" s="273">
        <v>31.08</v>
      </c>
    </row>
    <row r="3928" spans="1:5" x14ac:dyDescent="0.2">
      <c r="A3928" s="271">
        <v>90678</v>
      </c>
      <c r="B3928" s="271" t="s">
        <v>290</v>
      </c>
      <c r="C3928" s="272" t="s">
        <v>12157</v>
      </c>
      <c r="D3928" s="271" t="s">
        <v>1924</v>
      </c>
      <c r="E3928" s="273">
        <v>143.93</v>
      </c>
    </row>
    <row r="3929" spans="1:5" x14ac:dyDescent="0.2">
      <c r="A3929" s="271">
        <v>90679</v>
      </c>
      <c r="B3929" s="271" t="s">
        <v>290</v>
      </c>
      <c r="C3929" s="272" t="s">
        <v>12158</v>
      </c>
      <c r="D3929" s="271" t="s">
        <v>1924</v>
      </c>
      <c r="E3929" s="273">
        <v>91.21</v>
      </c>
    </row>
    <row r="3930" spans="1:5" x14ac:dyDescent="0.2">
      <c r="A3930" s="271">
        <v>102870</v>
      </c>
      <c r="B3930" s="271" t="s">
        <v>290</v>
      </c>
      <c r="C3930" s="272" t="s">
        <v>12159</v>
      </c>
      <c r="D3930" s="271" t="s">
        <v>1924</v>
      </c>
      <c r="E3930" s="273">
        <v>375.22</v>
      </c>
    </row>
    <row r="3931" spans="1:5" x14ac:dyDescent="0.2">
      <c r="A3931" s="271">
        <v>102871</v>
      </c>
      <c r="B3931" s="271" t="s">
        <v>290</v>
      </c>
      <c r="C3931" s="272" t="s">
        <v>12160</v>
      </c>
      <c r="D3931" s="271" t="s">
        <v>1924</v>
      </c>
      <c r="E3931" s="273">
        <v>101.37</v>
      </c>
    </row>
    <row r="3932" spans="1:5" x14ac:dyDescent="0.2">
      <c r="A3932" s="271">
        <v>102872</v>
      </c>
      <c r="B3932" s="271" t="s">
        <v>290</v>
      </c>
      <c r="C3932" s="272" t="s">
        <v>12161</v>
      </c>
      <c r="D3932" s="271" t="s">
        <v>1924</v>
      </c>
      <c r="E3932" s="273">
        <v>469.55</v>
      </c>
    </row>
    <row r="3933" spans="1:5" x14ac:dyDescent="0.2">
      <c r="A3933" s="271">
        <v>102873</v>
      </c>
      <c r="B3933" s="271" t="s">
        <v>290</v>
      </c>
      <c r="C3933" s="272" t="s">
        <v>12162</v>
      </c>
      <c r="D3933" s="271" t="s">
        <v>1924</v>
      </c>
      <c r="E3933" s="273">
        <v>118.94</v>
      </c>
    </row>
    <row r="3934" spans="1:5" x14ac:dyDescent="0.2">
      <c r="A3934" s="271">
        <v>102960</v>
      </c>
      <c r="B3934" s="271" t="s">
        <v>290</v>
      </c>
      <c r="C3934" s="272" t="s">
        <v>12163</v>
      </c>
      <c r="D3934" s="271" t="s">
        <v>1924</v>
      </c>
      <c r="E3934" s="273">
        <v>182.1</v>
      </c>
    </row>
    <row r="3935" spans="1:5" x14ac:dyDescent="0.2">
      <c r="A3935" s="271">
        <v>102961</v>
      </c>
      <c r="B3935" s="271" t="s">
        <v>290</v>
      </c>
      <c r="C3935" s="272" t="s">
        <v>12164</v>
      </c>
      <c r="D3935" s="271" t="s">
        <v>1924</v>
      </c>
      <c r="E3935" s="273">
        <v>49.19</v>
      </c>
    </row>
    <row r="3936" spans="1:5" x14ac:dyDescent="0.2">
      <c r="A3936" s="271">
        <v>102962</v>
      </c>
      <c r="B3936" s="271" t="s">
        <v>290</v>
      </c>
      <c r="C3936" s="272" t="s">
        <v>12165</v>
      </c>
      <c r="D3936" s="271" t="s">
        <v>1924</v>
      </c>
      <c r="E3936" s="273">
        <v>170.82</v>
      </c>
    </row>
    <row r="3937" spans="1:5" x14ac:dyDescent="0.2">
      <c r="A3937" s="271">
        <v>102963</v>
      </c>
      <c r="B3937" s="271" t="s">
        <v>290</v>
      </c>
      <c r="C3937" s="272" t="s">
        <v>12166</v>
      </c>
      <c r="D3937" s="271" t="s">
        <v>1924</v>
      </c>
      <c r="E3937" s="273">
        <v>84.31</v>
      </c>
    </row>
    <row r="3938" spans="1:5" x14ac:dyDescent="0.2">
      <c r="A3938" s="271">
        <v>95698</v>
      </c>
      <c r="B3938" s="271" t="s">
        <v>290</v>
      </c>
      <c r="C3938" s="272" t="s">
        <v>12167</v>
      </c>
      <c r="D3938" s="271" t="s">
        <v>1924</v>
      </c>
      <c r="E3938" s="273">
        <v>4.6100000000000003</v>
      </c>
    </row>
    <row r="3939" spans="1:5" x14ac:dyDescent="0.2">
      <c r="A3939" s="271">
        <v>95699</v>
      </c>
      <c r="B3939" s="271" t="s">
        <v>290</v>
      </c>
      <c r="C3939" s="272" t="s">
        <v>12168</v>
      </c>
      <c r="D3939" s="271" t="s">
        <v>1924</v>
      </c>
      <c r="E3939" s="273">
        <v>1.06</v>
      </c>
    </row>
    <row r="3940" spans="1:5" x14ac:dyDescent="0.2">
      <c r="A3940" s="271">
        <v>95700</v>
      </c>
      <c r="B3940" s="271" t="s">
        <v>290</v>
      </c>
      <c r="C3940" s="272" t="s">
        <v>12169</v>
      </c>
      <c r="D3940" s="271" t="s">
        <v>1924</v>
      </c>
      <c r="E3940" s="273">
        <v>5.77</v>
      </c>
    </row>
    <row r="3941" spans="1:5" x14ac:dyDescent="0.2">
      <c r="A3941" s="271">
        <v>95701</v>
      </c>
      <c r="B3941" s="271" t="s">
        <v>290</v>
      </c>
      <c r="C3941" s="272" t="s">
        <v>12170</v>
      </c>
      <c r="D3941" s="271" t="s">
        <v>1924</v>
      </c>
      <c r="E3941" s="273">
        <v>2.69</v>
      </c>
    </row>
    <row r="3942" spans="1:5" x14ac:dyDescent="0.2">
      <c r="A3942" s="271">
        <v>90621</v>
      </c>
      <c r="B3942" s="271" t="s">
        <v>290</v>
      </c>
      <c r="C3942" s="272" t="s">
        <v>12171</v>
      </c>
      <c r="D3942" s="271" t="s">
        <v>1924</v>
      </c>
      <c r="E3942" s="273">
        <v>2.08</v>
      </c>
    </row>
    <row r="3943" spans="1:5" x14ac:dyDescent="0.2">
      <c r="A3943" s="271">
        <v>90622</v>
      </c>
      <c r="B3943" s="271" t="s">
        <v>290</v>
      </c>
      <c r="C3943" s="272" t="s">
        <v>12172</v>
      </c>
      <c r="D3943" s="271" t="s">
        <v>1924</v>
      </c>
      <c r="E3943" s="273">
        <v>0.48</v>
      </c>
    </row>
    <row r="3944" spans="1:5" x14ac:dyDescent="0.2">
      <c r="A3944" s="271">
        <v>90623</v>
      </c>
      <c r="B3944" s="271" t="s">
        <v>290</v>
      </c>
      <c r="C3944" s="272" t="s">
        <v>12173</v>
      </c>
      <c r="D3944" s="271" t="s">
        <v>1924</v>
      </c>
      <c r="E3944" s="273">
        <v>2.6</v>
      </c>
    </row>
    <row r="3945" spans="1:5" x14ac:dyDescent="0.2">
      <c r="A3945" s="271">
        <v>90624</v>
      </c>
      <c r="B3945" s="271" t="s">
        <v>290</v>
      </c>
      <c r="C3945" s="272" t="s">
        <v>12174</v>
      </c>
      <c r="D3945" s="271" t="s">
        <v>1924</v>
      </c>
      <c r="E3945" s="273">
        <v>2.69</v>
      </c>
    </row>
    <row r="3946" spans="1:5" x14ac:dyDescent="0.2">
      <c r="A3946" s="271">
        <v>102876</v>
      </c>
      <c r="B3946" s="271" t="s">
        <v>290</v>
      </c>
      <c r="C3946" s="272" t="s">
        <v>12175</v>
      </c>
      <c r="D3946" s="271" t="s">
        <v>1924</v>
      </c>
      <c r="E3946" s="273">
        <v>521.42999999999995</v>
      </c>
    </row>
    <row r="3947" spans="1:5" x14ac:dyDescent="0.2">
      <c r="A3947" s="271">
        <v>102877</v>
      </c>
      <c r="B3947" s="271" t="s">
        <v>290</v>
      </c>
      <c r="C3947" s="272" t="s">
        <v>12176</v>
      </c>
      <c r="D3947" s="271" t="s">
        <v>1924</v>
      </c>
      <c r="E3947" s="273">
        <v>140.87</v>
      </c>
    </row>
    <row r="3948" spans="1:5" x14ac:dyDescent="0.2">
      <c r="A3948" s="271">
        <v>102878</v>
      </c>
      <c r="B3948" s="271" t="s">
        <v>290</v>
      </c>
      <c r="C3948" s="272" t="s">
        <v>12177</v>
      </c>
      <c r="D3948" s="271" t="s">
        <v>1924</v>
      </c>
      <c r="E3948" s="273">
        <v>652.53</v>
      </c>
    </row>
    <row r="3949" spans="1:5" x14ac:dyDescent="0.2">
      <c r="A3949" s="271">
        <v>102879</v>
      </c>
      <c r="B3949" s="271" t="s">
        <v>290</v>
      </c>
      <c r="C3949" s="272" t="s">
        <v>12178</v>
      </c>
      <c r="D3949" s="271" t="s">
        <v>1924</v>
      </c>
      <c r="E3949" s="273">
        <v>178.5</v>
      </c>
    </row>
    <row r="3950" spans="1:5" x14ac:dyDescent="0.2">
      <c r="A3950" s="271">
        <v>103220</v>
      </c>
      <c r="B3950" s="271" t="s">
        <v>290</v>
      </c>
      <c r="C3950" s="272" t="s">
        <v>12179</v>
      </c>
      <c r="D3950" s="271" t="s">
        <v>1924</v>
      </c>
      <c r="E3950" s="273">
        <v>159.46</v>
      </c>
    </row>
    <row r="3951" spans="1:5" x14ac:dyDescent="0.2">
      <c r="A3951" s="271">
        <v>103221</v>
      </c>
      <c r="B3951" s="271" t="s">
        <v>290</v>
      </c>
      <c r="C3951" s="272" t="s">
        <v>12180</v>
      </c>
      <c r="D3951" s="271" t="s">
        <v>1924</v>
      </c>
      <c r="E3951" s="273">
        <v>43.08</v>
      </c>
    </row>
    <row r="3952" spans="1:5" x14ac:dyDescent="0.2">
      <c r="A3952" s="271">
        <v>103222</v>
      </c>
      <c r="B3952" s="271" t="s">
        <v>290</v>
      </c>
      <c r="C3952" s="272" t="s">
        <v>12181</v>
      </c>
      <c r="D3952" s="271" t="s">
        <v>1924</v>
      </c>
      <c r="E3952" s="273">
        <v>199.55</v>
      </c>
    </row>
    <row r="3953" spans="1:5" x14ac:dyDescent="0.2">
      <c r="A3953" s="271">
        <v>103223</v>
      </c>
      <c r="B3953" s="271" t="s">
        <v>290</v>
      </c>
      <c r="C3953" s="272" t="s">
        <v>12182</v>
      </c>
      <c r="D3953" s="271" t="s">
        <v>1924</v>
      </c>
      <c r="E3953" s="273">
        <v>34.86</v>
      </c>
    </row>
    <row r="3954" spans="1:5" x14ac:dyDescent="0.2">
      <c r="A3954" s="271">
        <v>103232</v>
      </c>
      <c r="B3954" s="271" t="s">
        <v>290</v>
      </c>
      <c r="C3954" s="272" t="s">
        <v>12183</v>
      </c>
      <c r="D3954" s="271" t="s">
        <v>1924</v>
      </c>
      <c r="E3954" s="273">
        <v>500.3</v>
      </c>
    </row>
    <row r="3955" spans="1:5" x14ac:dyDescent="0.2">
      <c r="A3955" s="271">
        <v>103233</v>
      </c>
      <c r="B3955" s="271" t="s">
        <v>290</v>
      </c>
      <c r="C3955" s="272" t="s">
        <v>12184</v>
      </c>
      <c r="D3955" s="271" t="s">
        <v>1924</v>
      </c>
      <c r="E3955" s="273">
        <v>135.16</v>
      </c>
    </row>
    <row r="3956" spans="1:5" x14ac:dyDescent="0.2">
      <c r="A3956" s="271">
        <v>103234</v>
      </c>
      <c r="B3956" s="271" t="s">
        <v>290</v>
      </c>
      <c r="C3956" s="272" t="s">
        <v>12185</v>
      </c>
      <c r="D3956" s="271" t="s">
        <v>1924</v>
      </c>
      <c r="E3956" s="273">
        <v>657.06</v>
      </c>
    </row>
    <row r="3957" spans="1:5" x14ac:dyDescent="0.2">
      <c r="A3957" s="271">
        <v>103235</v>
      </c>
      <c r="B3957" s="271" t="s">
        <v>290</v>
      </c>
      <c r="C3957" s="272" t="s">
        <v>12186</v>
      </c>
      <c r="D3957" s="271" t="s">
        <v>1924</v>
      </c>
      <c r="E3957" s="273">
        <v>102.09</v>
      </c>
    </row>
    <row r="3958" spans="1:5" x14ac:dyDescent="0.2">
      <c r="A3958" s="271">
        <v>103228</v>
      </c>
      <c r="B3958" s="271" t="s">
        <v>290</v>
      </c>
      <c r="C3958" s="272" t="s">
        <v>12187</v>
      </c>
      <c r="D3958" s="271" t="s">
        <v>1924</v>
      </c>
      <c r="E3958" s="273">
        <v>457.82</v>
      </c>
    </row>
    <row r="3959" spans="1:5" x14ac:dyDescent="0.2">
      <c r="A3959" s="271">
        <v>103226</v>
      </c>
      <c r="B3959" s="271" t="s">
        <v>290</v>
      </c>
      <c r="C3959" s="272" t="s">
        <v>12188</v>
      </c>
      <c r="D3959" s="271" t="s">
        <v>1924</v>
      </c>
      <c r="E3959" s="273">
        <v>365.84</v>
      </c>
    </row>
    <row r="3960" spans="1:5" x14ac:dyDescent="0.2">
      <c r="A3960" s="271">
        <v>103227</v>
      </c>
      <c r="B3960" s="271" t="s">
        <v>290</v>
      </c>
      <c r="C3960" s="272" t="s">
        <v>12189</v>
      </c>
      <c r="D3960" s="271" t="s">
        <v>1924</v>
      </c>
      <c r="E3960" s="273">
        <v>98.84</v>
      </c>
    </row>
    <row r="3961" spans="1:5" x14ac:dyDescent="0.2">
      <c r="A3961" s="271">
        <v>103229</v>
      </c>
      <c r="B3961" s="271" t="s">
        <v>290</v>
      </c>
      <c r="C3961" s="272" t="s">
        <v>12190</v>
      </c>
      <c r="D3961" s="271" t="s">
        <v>1924</v>
      </c>
      <c r="E3961" s="273">
        <v>86.57</v>
      </c>
    </row>
    <row r="3962" spans="1:5" x14ac:dyDescent="0.2">
      <c r="A3962" s="271">
        <v>95617</v>
      </c>
      <c r="B3962" s="271" t="s">
        <v>290</v>
      </c>
      <c r="C3962" s="272" t="s">
        <v>12191</v>
      </c>
      <c r="D3962" s="271" t="s">
        <v>1924</v>
      </c>
      <c r="E3962" s="273">
        <v>1.1299999999999999</v>
      </c>
    </row>
    <row r="3963" spans="1:5" x14ac:dyDescent="0.2">
      <c r="A3963" s="271">
        <v>95618</v>
      </c>
      <c r="B3963" s="271" t="s">
        <v>290</v>
      </c>
      <c r="C3963" s="272" t="s">
        <v>12192</v>
      </c>
      <c r="D3963" s="271" t="s">
        <v>1924</v>
      </c>
      <c r="E3963" s="273">
        <v>0.26</v>
      </c>
    </row>
    <row r="3964" spans="1:5" x14ac:dyDescent="0.2">
      <c r="A3964" s="271">
        <v>95619</v>
      </c>
      <c r="B3964" s="271" t="s">
        <v>290</v>
      </c>
      <c r="C3964" s="272" t="s">
        <v>12193</v>
      </c>
      <c r="D3964" s="271" t="s">
        <v>1924</v>
      </c>
      <c r="E3964" s="273">
        <v>1.42</v>
      </c>
    </row>
    <row r="3965" spans="1:5" x14ac:dyDescent="0.2">
      <c r="A3965" s="271">
        <v>102972</v>
      </c>
      <c r="B3965" s="271" t="s">
        <v>290</v>
      </c>
      <c r="C3965" s="272" t="s">
        <v>12194</v>
      </c>
      <c r="D3965" s="271" t="s">
        <v>1924</v>
      </c>
      <c r="E3965" s="273">
        <v>97.19</v>
      </c>
    </row>
    <row r="3966" spans="1:5" x14ac:dyDescent="0.2">
      <c r="A3966" s="271">
        <v>102973</v>
      </c>
      <c r="B3966" s="271" t="s">
        <v>290</v>
      </c>
      <c r="C3966" s="272" t="s">
        <v>12195</v>
      </c>
      <c r="D3966" s="271" t="s">
        <v>1924</v>
      </c>
      <c r="E3966" s="273">
        <v>26.98</v>
      </c>
    </row>
    <row r="3967" spans="1:5" x14ac:dyDescent="0.2">
      <c r="A3967" s="271">
        <v>102974</v>
      </c>
      <c r="B3967" s="271" t="s">
        <v>290</v>
      </c>
      <c r="C3967" s="272" t="s">
        <v>12196</v>
      </c>
      <c r="D3967" s="271" t="s">
        <v>1924</v>
      </c>
      <c r="E3967" s="273">
        <v>91.18</v>
      </c>
    </row>
    <row r="3968" spans="1:5" x14ac:dyDescent="0.2">
      <c r="A3968" s="271">
        <v>96301</v>
      </c>
      <c r="B3968" s="271" t="s">
        <v>290</v>
      </c>
      <c r="C3968" s="272" t="s">
        <v>12197</v>
      </c>
      <c r="D3968" s="271" t="s">
        <v>1924</v>
      </c>
      <c r="E3968" s="273">
        <v>48.84</v>
      </c>
    </row>
    <row r="3969" spans="1:5" x14ac:dyDescent="0.2">
      <c r="A3969" s="271">
        <v>90627</v>
      </c>
      <c r="B3969" s="271" t="s">
        <v>290</v>
      </c>
      <c r="C3969" s="272" t="s">
        <v>12198</v>
      </c>
      <c r="D3969" s="271" t="s">
        <v>1924</v>
      </c>
      <c r="E3969" s="273">
        <v>57.03</v>
      </c>
    </row>
    <row r="3970" spans="1:5" x14ac:dyDescent="0.2">
      <c r="A3970" s="271">
        <v>90628</v>
      </c>
      <c r="B3970" s="271" t="s">
        <v>290</v>
      </c>
      <c r="C3970" s="272" t="s">
        <v>12199</v>
      </c>
      <c r="D3970" s="271" t="s">
        <v>1924</v>
      </c>
      <c r="E3970" s="273">
        <v>15.3</v>
      </c>
    </row>
    <row r="3971" spans="1:5" x14ac:dyDescent="0.2">
      <c r="A3971" s="271">
        <v>90629</v>
      </c>
      <c r="B3971" s="271" t="s">
        <v>290</v>
      </c>
      <c r="C3971" s="272" t="s">
        <v>12200</v>
      </c>
      <c r="D3971" s="271" t="s">
        <v>1924</v>
      </c>
      <c r="E3971" s="273">
        <v>71.37</v>
      </c>
    </row>
    <row r="3972" spans="1:5" x14ac:dyDescent="0.2">
      <c r="A3972" s="271">
        <v>90630</v>
      </c>
      <c r="B3972" s="271" t="s">
        <v>290</v>
      </c>
      <c r="C3972" s="272" t="s">
        <v>12201</v>
      </c>
      <c r="D3972" s="271" t="s">
        <v>1924</v>
      </c>
      <c r="E3972" s="273">
        <v>1.28</v>
      </c>
    </row>
    <row r="3973" spans="1:5" x14ac:dyDescent="0.2">
      <c r="A3973" s="271">
        <v>95704</v>
      </c>
      <c r="B3973" s="271" t="s">
        <v>290</v>
      </c>
      <c r="C3973" s="272" t="s">
        <v>12202</v>
      </c>
      <c r="D3973" s="271" t="s">
        <v>1924</v>
      </c>
      <c r="E3973" s="273">
        <v>57.59</v>
      </c>
    </row>
    <row r="3974" spans="1:5" x14ac:dyDescent="0.2">
      <c r="A3974" s="271">
        <v>95705</v>
      </c>
      <c r="B3974" s="271" t="s">
        <v>290</v>
      </c>
      <c r="C3974" s="272" t="s">
        <v>12203</v>
      </c>
      <c r="D3974" s="271" t="s">
        <v>1924</v>
      </c>
      <c r="E3974" s="273">
        <v>15.45</v>
      </c>
    </row>
    <row r="3975" spans="1:5" x14ac:dyDescent="0.2">
      <c r="A3975" s="271">
        <v>95706</v>
      </c>
      <c r="B3975" s="271" t="s">
        <v>290</v>
      </c>
      <c r="C3975" s="272" t="s">
        <v>12204</v>
      </c>
      <c r="D3975" s="271" t="s">
        <v>1924</v>
      </c>
      <c r="E3975" s="273">
        <v>72.06</v>
      </c>
    </row>
    <row r="3976" spans="1:5" x14ac:dyDescent="0.2">
      <c r="A3976" s="271">
        <v>95707</v>
      </c>
      <c r="B3976" s="271" t="s">
        <v>290</v>
      </c>
      <c r="C3976" s="272" t="s">
        <v>12205</v>
      </c>
      <c r="D3976" s="271" t="s">
        <v>1924</v>
      </c>
      <c r="E3976" s="273">
        <v>3.52</v>
      </c>
    </row>
    <row r="3977" spans="1:5" x14ac:dyDescent="0.2">
      <c r="A3977" s="271">
        <v>91273</v>
      </c>
      <c r="B3977" s="271" t="s">
        <v>290</v>
      </c>
      <c r="C3977" s="272" t="s">
        <v>12206</v>
      </c>
      <c r="D3977" s="271" t="s">
        <v>1924</v>
      </c>
      <c r="E3977" s="273">
        <v>0.53</v>
      </c>
    </row>
    <row r="3978" spans="1:5" x14ac:dyDescent="0.2">
      <c r="A3978" s="271">
        <v>91274</v>
      </c>
      <c r="B3978" s="271" t="s">
        <v>290</v>
      </c>
      <c r="C3978" s="272" t="s">
        <v>12207</v>
      </c>
      <c r="D3978" s="271" t="s">
        <v>1924</v>
      </c>
      <c r="E3978" s="273">
        <v>0.14000000000000001</v>
      </c>
    </row>
    <row r="3979" spans="1:5" x14ac:dyDescent="0.2">
      <c r="A3979" s="271">
        <v>91275</v>
      </c>
      <c r="B3979" s="271" t="s">
        <v>290</v>
      </c>
      <c r="C3979" s="272" t="s">
        <v>12208</v>
      </c>
      <c r="D3979" s="271" t="s">
        <v>1924</v>
      </c>
      <c r="E3979" s="273">
        <v>0.67</v>
      </c>
    </row>
    <row r="3980" spans="1:5" x14ac:dyDescent="0.2">
      <c r="A3980" s="271">
        <v>91276</v>
      </c>
      <c r="B3980" s="271" t="s">
        <v>290</v>
      </c>
      <c r="C3980" s="272" t="s">
        <v>12209</v>
      </c>
      <c r="D3980" s="271" t="s">
        <v>1924</v>
      </c>
      <c r="E3980" s="273">
        <v>8.65</v>
      </c>
    </row>
    <row r="3981" spans="1:5" x14ac:dyDescent="0.2">
      <c r="A3981" s="271">
        <v>102882</v>
      </c>
      <c r="B3981" s="271" t="s">
        <v>290</v>
      </c>
      <c r="C3981" s="272" t="s">
        <v>12210</v>
      </c>
      <c r="D3981" s="271" t="s">
        <v>1924</v>
      </c>
      <c r="E3981" s="273">
        <v>0</v>
      </c>
    </row>
    <row r="3982" spans="1:5" x14ac:dyDescent="0.2">
      <c r="A3982" s="271">
        <v>102883</v>
      </c>
      <c r="B3982" s="271" t="s">
        <v>290</v>
      </c>
      <c r="C3982" s="272" t="s">
        <v>12211</v>
      </c>
      <c r="D3982" s="271" t="s">
        <v>1924</v>
      </c>
      <c r="E3982" s="273">
        <v>0</v>
      </c>
    </row>
    <row r="3983" spans="1:5" x14ac:dyDescent="0.2">
      <c r="A3983" s="271">
        <v>102884</v>
      </c>
      <c r="B3983" s="271" t="s">
        <v>290</v>
      </c>
      <c r="C3983" s="272" t="s">
        <v>12212</v>
      </c>
      <c r="D3983" s="271" t="s">
        <v>1924</v>
      </c>
      <c r="E3983" s="273">
        <v>0</v>
      </c>
    </row>
    <row r="3984" spans="1:5" x14ac:dyDescent="0.2">
      <c r="A3984" s="271">
        <v>102885</v>
      </c>
      <c r="B3984" s="271" t="s">
        <v>290</v>
      </c>
      <c r="C3984" s="272" t="s">
        <v>12213</v>
      </c>
      <c r="D3984" s="271" t="s">
        <v>1924</v>
      </c>
      <c r="E3984" s="273">
        <v>1.1000000000000001</v>
      </c>
    </row>
    <row r="3985" spans="1:5" x14ac:dyDescent="0.2">
      <c r="A3985" s="271">
        <v>95272</v>
      </c>
      <c r="B3985" s="271" t="s">
        <v>290</v>
      </c>
      <c r="C3985" s="272" t="s">
        <v>12214</v>
      </c>
      <c r="D3985" s="271" t="s">
        <v>1924</v>
      </c>
      <c r="E3985" s="273">
        <v>0.62</v>
      </c>
    </row>
    <row r="3986" spans="1:5" x14ac:dyDescent="0.2">
      <c r="A3986" s="271">
        <v>95273</v>
      </c>
      <c r="B3986" s="271" t="s">
        <v>290</v>
      </c>
      <c r="C3986" s="272" t="s">
        <v>12215</v>
      </c>
      <c r="D3986" s="271" t="s">
        <v>1924</v>
      </c>
      <c r="E3986" s="273">
        <v>0.14000000000000001</v>
      </c>
    </row>
    <row r="3987" spans="1:5" x14ac:dyDescent="0.2">
      <c r="A3987" s="271">
        <v>95274</v>
      </c>
      <c r="B3987" s="271" t="s">
        <v>290</v>
      </c>
      <c r="C3987" s="272" t="s">
        <v>12216</v>
      </c>
      <c r="D3987" s="271" t="s">
        <v>1924</v>
      </c>
      <c r="E3987" s="273">
        <v>0.48</v>
      </c>
    </row>
    <row r="3988" spans="1:5" x14ac:dyDescent="0.2">
      <c r="A3988" s="271">
        <v>95275</v>
      </c>
      <c r="B3988" s="271" t="s">
        <v>290</v>
      </c>
      <c r="C3988" s="272" t="s">
        <v>12217</v>
      </c>
      <c r="D3988" s="271" t="s">
        <v>1924</v>
      </c>
      <c r="E3988" s="273">
        <v>2.1800000000000002</v>
      </c>
    </row>
    <row r="3989" spans="1:5" x14ac:dyDescent="0.2">
      <c r="A3989" s="271">
        <v>88419</v>
      </c>
      <c r="B3989" s="271" t="s">
        <v>290</v>
      </c>
      <c r="C3989" s="272" t="s">
        <v>12218</v>
      </c>
      <c r="D3989" s="271" t="s">
        <v>1924</v>
      </c>
      <c r="E3989" s="273">
        <v>4.82</v>
      </c>
    </row>
    <row r="3990" spans="1:5" x14ac:dyDescent="0.2">
      <c r="A3990" s="271">
        <v>88422</v>
      </c>
      <c r="B3990" s="271" t="s">
        <v>290</v>
      </c>
      <c r="C3990" s="272" t="s">
        <v>12219</v>
      </c>
      <c r="D3990" s="271" t="s">
        <v>1924</v>
      </c>
      <c r="E3990" s="273">
        <v>1.1100000000000001</v>
      </c>
    </row>
    <row r="3991" spans="1:5" x14ac:dyDescent="0.2">
      <c r="A3991" s="271">
        <v>88425</v>
      </c>
      <c r="B3991" s="271" t="s">
        <v>290</v>
      </c>
      <c r="C3991" s="272" t="s">
        <v>12220</v>
      </c>
      <c r="D3991" s="271" t="s">
        <v>1924</v>
      </c>
      <c r="E3991" s="273">
        <v>6.03</v>
      </c>
    </row>
    <row r="3992" spans="1:5" x14ac:dyDescent="0.2">
      <c r="A3992" s="271">
        <v>88427</v>
      </c>
      <c r="B3992" s="271" t="s">
        <v>290</v>
      </c>
      <c r="C3992" s="272" t="s">
        <v>12221</v>
      </c>
      <c r="D3992" s="271" t="s">
        <v>1924</v>
      </c>
      <c r="E3992" s="273">
        <v>0.91</v>
      </c>
    </row>
    <row r="3993" spans="1:5" x14ac:dyDescent="0.2">
      <c r="A3993" s="271">
        <v>88434</v>
      </c>
      <c r="B3993" s="271" t="s">
        <v>290</v>
      </c>
      <c r="C3993" s="272" t="s">
        <v>12222</v>
      </c>
      <c r="D3993" s="271" t="s">
        <v>1924</v>
      </c>
      <c r="E3993" s="273">
        <v>6.39</v>
      </c>
    </row>
    <row r="3994" spans="1:5" x14ac:dyDescent="0.2">
      <c r="A3994" s="271">
        <v>88435</v>
      </c>
      <c r="B3994" s="271" t="s">
        <v>290</v>
      </c>
      <c r="C3994" s="272" t="s">
        <v>12223</v>
      </c>
      <c r="D3994" s="271" t="s">
        <v>1924</v>
      </c>
      <c r="E3994" s="273">
        <v>1.47</v>
      </c>
    </row>
    <row r="3995" spans="1:5" x14ac:dyDescent="0.2">
      <c r="A3995" s="271">
        <v>88436</v>
      </c>
      <c r="B3995" s="271" t="s">
        <v>290</v>
      </c>
      <c r="C3995" s="272" t="s">
        <v>12224</v>
      </c>
      <c r="D3995" s="271" t="s">
        <v>1924</v>
      </c>
      <c r="E3995" s="273">
        <v>7.99</v>
      </c>
    </row>
    <row r="3996" spans="1:5" x14ac:dyDescent="0.2">
      <c r="A3996" s="271">
        <v>88437</v>
      </c>
      <c r="B3996" s="271" t="s">
        <v>290</v>
      </c>
      <c r="C3996" s="272" t="s">
        <v>12225</v>
      </c>
      <c r="D3996" s="271" t="s">
        <v>1924</v>
      </c>
      <c r="E3996" s="273">
        <v>0.91</v>
      </c>
    </row>
    <row r="3997" spans="1:5" x14ac:dyDescent="0.2">
      <c r="A3997" s="271">
        <v>90664</v>
      </c>
      <c r="B3997" s="271" t="s">
        <v>290</v>
      </c>
      <c r="C3997" s="272" t="s">
        <v>12226</v>
      </c>
      <c r="D3997" s="271" t="s">
        <v>1924</v>
      </c>
      <c r="E3997" s="273">
        <v>6.68</v>
      </c>
    </row>
    <row r="3998" spans="1:5" x14ac:dyDescent="0.2">
      <c r="A3998" s="271">
        <v>90665</v>
      </c>
      <c r="B3998" s="271" t="s">
        <v>290</v>
      </c>
      <c r="C3998" s="272" t="s">
        <v>12227</v>
      </c>
      <c r="D3998" s="271" t="s">
        <v>1924</v>
      </c>
      <c r="E3998" s="273">
        <v>1.78</v>
      </c>
    </row>
    <row r="3999" spans="1:5" x14ac:dyDescent="0.2">
      <c r="A3999" s="271">
        <v>90666</v>
      </c>
      <c r="B3999" s="271" t="s">
        <v>290</v>
      </c>
      <c r="C3999" s="272" t="s">
        <v>12228</v>
      </c>
      <c r="D3999" s="271" t="s">
        <v>1924</v>
      </c>
      <c r="E3999" s="273">
        <v>8.35</v>
      </c>
    </row>
    <row r="4000" spans="1:5" x14ac:dyDescent="0.2">
      <c r="A4000" s="271">
        <v>90667</v>
      </c>
      <c r="B4000" s="271" t="s">
        <v>290</v>
      </c>
      <c r="C4000" s="272" t="s">
        <v>12229</v>
      </c>
      <c r="D4000" s="271" t="s">
        <v>1924</v>
      </c>
      <c r="E4000" s="273">
        <v>14.87</v>
      </c>
    </row>
    <row r="4001" spans="1:5" x14ac:dyDescent="0.2">
      <c r="A4001" s="271">
        <v>102977</v>
      </c>
      <c r="B4001" s="271" t="s">
        <v>290</v>
      </c>
      <c r="C4001" s="272" t="s">
        <v>12230</v>
      </c>
      <c r="D4001" s="271" t="s">
        <v>1924</v>
      </c>
      <c r="E4001" s="273">
        <v>0</v>
      </c>
    </row>
    <row r="4002" spans="1:5" x14ac:dyDescent="0.2">
      <c r="A4002" s="271">
        <v>102978</v>
      </c>
      <c r="B4002" s="271" t="s">
        <v>290</v>
      </c>
      <c r="C4002" s="272" t="s">
        <v>12231</v>
      </c>
      <c r="D4002" s="271" t="s">
        <v>1924</v>
      </c>
      <c r="E4002" s="273">
        <v>0</v>
      </c>
    </row>
    <row r="4003" spans="1:5" x14ac:dyDescent="0.2">
      <c r="A4003" s="271">
        <v>102979</v>
      </c>
      <c r="B4003" s="271" t="s">
        <v>290</v>
      </c>
      <c r="C4003" s="272" t="s">
        <v>12232</v>
      </c>
      <c r="D4003" s="271" t="s">
        <v>1924</v>
      </c>
      <c r="E4003" s="273">
        <v>0</v>
      </c>
    </row>
    <row r="4004" spans="1:5" x14ac:dyDescent="0.2">
      <c r="A4004" s="271">
        <v>95217</v>
      </c>
      <c r="B4004" s="271" t="s">
        <v>290</v>
      </c>
      <c r="C4004" s="272" t="s">
        <v>12233</v>
      </c>
      <c r="D4004" s="271" t="s">
        <v>1924</v>
      </c>
      <c r="E4004" s="273">
        <v>0.54</v>
      </c>
    </row>
    <row r="4005" spans="1:5" x14ac:dyDescent="0.2">
      <c r="A4005" s="271">
        <v>89130</v>
      </c>
      <c r="B4005" s="271" t="s">
        <v>290</v>
      </c>
      <c r="C4005" s="272" t="s">
        <v>12234</v>
      </c>
      <c r="D4005" s="271" t="s">
        <v>1924</v>
      </c>
      <c r="E4005" s="273">
        <v>55.03</v>
      </c>
    </row>
    <row r="4006" spans="1:5" x14ac:dyDescent="0.2">
      <c r="A4006" s="271">
        <v>89131</v>
      </c>
      <c r="B4006" s="271" t="s">
        <v>290</v>
      </c>
      <c r="C4006" s="272" t="s">
        <v>12235</v>
      </c>
      <c r="D4006" s="271" t="s">
        <v>1924</v>
      </c>
      <c r="E4006" s="273">
        <v>14.54</v>
      </c>
    </row>
    <row r="4007" spans="1:5" x14ac:dyDescent="0.2">
      <c r="A4007" s="271">
        <v>53861</v>
      </c>
      <c r="B4007" s="271" t="s">
        <v>290</v>
      </c>
      <c r="C4007" s="272" t="s">
        <v>12236</v>
      </c>
      <c r="D4007" s="271" t="s">
        <v>1924</v>
      </c>
      <c r="E4007" s="273">
        <v>68.790000000000006</v>
      </c>
    </row>
    <row r="4008" spans="1:5" x14ac:dyDescent="0.2">
      <c r="A4008" s="271">
        <v>5787</v>
      </c>
      <c r="B4008" s="271" t="s">
        <v>290</v>
      </c>
      <c r="C4008" s="272" t="s">
        <v>12237</v>
      </c>
      <c r="D4008" s="271" t="s">
        <v>1924</v>
      </c>
      <c r="E4008" s="273">
        <v>69.97</v>
      </c>
    </row>
    <row r="4009" spans="1:5" x14ac:dyDescent="0.2">
      <c r="A4009" s="271">
        <v>89128</v>
      </c>
      <c r="B4009" s="271" t="s">
        <v>290</v>
      </c>
      <c r="C4009" s="272" t="s">
        <v>12238</v>
      </c>
      <c r="D4009" s="271" t="s">
        <v>1924</v>
      </c>
      <c r="E4009" s="273">
        <v>39.69</v>
      </c>
    </row>
    <row r="4010" spans="1:5" x14ac:dyDescent="0.2">
      <c r="A4010" s="271">
        <v>89129</v>
      </c>
      <c r="B4010" s="271" t="s">
        <v>290</v>
      </c>
      <c r="C4010" s="272" t="s">
        <v>12239</v>
      </c>
      <c r="D4010" s="271" t="s">
        <v>1924</v>
      </c>
      <c r="E4010" s="273">
        <v>10.48</v>
      </c>
    </row>
    <row r="4011" spans="1:5" x14ac:dyDescent="0.2">
      <c r="A4011" s="271">
        <v>53857</v>
      </c>
      <c r="B4011" s="271" t="s">
        <v>290</v>
      </c>
      <c r="C4011" s="272" t="s">
        <v>12240</v>
      </c>
      <c r="D4011" s="271" t="s">
        <v>1924</v>
      </c>
      <c r="E4011" s="273">
        <v>49.61</v>
      </c>
    </row>
    <row r="4012" spans="1:5" x14ac:dyDescent="0.2">
      <c r="A4012" s="271">
        <v>53858</v>
      </c>
      <c r="B4012" s="271" t="s">
        <v>290</v>
      </c>
      <c r="C4012" s="272" t="s">
        <v>12241</v>
      </c>
      <c r="D4012" s="271" t="s">
        <v>1924</v>
      </c>
      <c r="E4012" s="273">
        <v>45.45</v>
      </c>
    </row>
    <row r="4013" spans="1:5" x14ac:dyDescent="0.2">
      <c r="A4013" s="271">
        <v>102888</v>
      </c>
      <c r="B4013" s="271" t="s">
        <v>290</v>
      </c>
      <c r="C4013" s="272" t="s">
        <v>12242</v>
      </c>
      <c r="D4013" s="271" t="s">
        <v>1924</v>
      </c>
      <c r="E4013" s="273">
        <v>0</v>
      </c>
    </row>
    <row r="4014" spans="1:5" x14ac:dyDescent="0.2">
      <c r="A4014" s="271">
        <v>102889</v>
      </c>
      <c r="B4014" s="271" t="s">
        <v>290</v>
      </c>
      <c r="C4014" s="272" t="s">
        <v>12243</v>
      </c>
      <c r="D4014" s="271" t="s">
        <v>1924</v>
      </c>
      <c r="E4014" s="273">
        <v>0</v>
      </c>
    </row>
    <row r="4015" spans="1:5" x14ac:dyDescent="0.2">
      <c r="A4015" s="271">
        <v>102890</v>
      </c>
      <c r="B4015" s="271" t="s">
        <v>290</v>
      </c>
      <c r="C4015" s="272" t="s">
        <v>12244</v>
      </c>
      <c r="D4015" s="271" t="s">
        <v>1924</v>
      </c>
      <c r="E4015" s="273">
        <v>0</v>
      </c>
    </row>
    <row r="4016" spans="1:5" x14ac:dyDescent="0.2">
      <c r="A4016" s="271">
        <v>102891</v>
      </c>
      <c r="B4016" s="271" t="s">
        <v>290</v>
      </c>
      <c r="C4016" s="272" t="s">
        <v>12245</v>
      </c>
      <c r="D4016" s="271" t="s">
        <v>1924</v>
      </c>
      <c r="E4016" s="273">
        <v>1.1000000000000001</v>
      </c>
    </row>
    <row r="4017" spans="1:5" x14ac:dyDescent="0.2">
      <c r="A4017" s="271">
        <v>89246</v>
      </c>
      <c r="B4017" s="271" t="s">
        <v>290</v>
      </c>
      <c r="C4017" s="272" t="s">
        <v>12246</v>
      </c>
      <c r="D4017" s="271" t="s">
        <v>1924</v>
      </c>
      <c r="E4017" s="273">
        <v>237.73</v>
      </c>
    </row>
    <row r="4018" spans="1:5" x14ac:dyDescent="0.2">
      <c r="A4018" s="271">
        <v>89247</v>
      </c>
      <c r="B4018" s="271" t="s">
        <v>290</v>
      </c>
      <c r="C4018" s="272" t="s">
        <v>12247</v>
      </c>
      <c r="D4018" s="271" t="s">
        <v>1924</v>
      </c>
      <c r="E4018" s="273">
        <v>72.790000000000006</v>
      </c>
    </row>
    <row r="4019" spans="1:5" x14ac:dyDescent="0.2">
      <c r="A4019" s="271">
        <v>89248</v>
      </c>
      <c r="B4019" s="271" t="s">
        <v>290</v>
      </c>
      <c r="C4019" s="272" t="s">
        <v>12248</v>
      </c>
      <c r="D4019" s="271" t="s">
        <v>1924</v>
      </c>
      <c r="E4019" s="273">
        <v>424.04</v>
      </c>
    </row>
    <row r="4020" spans="1:5" x14ac:dyDescent="0.2">
      <c r="A4020" s="271">
        <v>89249</v>
      </c>
      <c r="B4020" s="271" t="s">
        <v>290</v>
      </c>
      <c r="C4020" s="272" t="s">
        <v>12249</v>
      </c>
      <c r="D4020" s="271" t="s">
        <v>1924</v>
      </c>
      <c r="E4020" s="273">
        <v>374.61</v>
      </c>
    </row>
    <row r="4021" spans="1:5" x14ac:dyDescent="0.2">
      <c r="A4021" s="271">
        <v>102954</v>
      </c>
      <c r="B4021" s="271" t="s">
        <v>290</v>
      </c>
      <c r="C4021" s="272" t="s">
        <v>12250</v>
      </c>
      <c r="D4021" s="271" t="s">
        <v>1924</v>
      </c>
      <c r="E4021" s="273">
        <v>0</v>
      </c>
    </row>
    <row r="4022" spans="1:5" x14ac:dyDescent="0.2">
      <c r="A4022" s="271">
        <v>104727</v>
      </c>
      <c r="B4022" s="271" t="s">
        <v>290</v>
      </c>
      <c r="C4022" s="272" t="s">
        <v>12251</v>
      </c>
      <c r="D4022" s="271" t="s">
        <v>1924</v>
      </c>
      <c r="E4022" s="273">
        <v>0</v>
      </c>
    </row>
    <row r="4023" spans="1:5" x14ac:dyDescent="0.2">
      <c r="A4023" s="271">
        <v>102956</v>
      </c>
      <c r="B4023" s="271" t="s">
        <v>290</v>
      </c>
      <c r="C4023" s="272" t="s">
        <v>12252</v>
      </c>
      <c r="D4023" s="271" t="s">
        <v>1924</v>
      </c>
      <c r="E4023" s="273">
        <v>0</v>
      </c>
    </row>
    <row r="4024" spans="1:5" x14ac:dyDescent="0.2">
      <c r="A4024" s="271">
        <v>102957</v>
      </c>
      <c r="B4024" s="271" t="s">
        <v>290</v>
      </c>
      <c r="C4024" s="272" t="s">
        <v>12253</v>
      </c>
      <c r="D4024" s="271" t="s">
        <v>1924</v>
      </c>
      <c r="E4024" s="273">
        <v>39.090000000000003</v>
      </c>
    </row>
    <row r="4025" spans="1:5" x14ac:dyDescent="0.2">
      <c r="A4025" s="271">
        <v>88859</v>
      </c>
      <c r="B4025" s="271" t="s">
        <v>290</v>
      </c>
      <c r="C4025" s="272" t="s">
        <v>12254</v>
      </c>
      <c r="D4025" s="271" t="s">
        <v>1924</v>
      </c>
      <c r="E4025" s="273">
        <v>24.26</v>
      </c>
    </row>
    <row r="4026" spans="1:5" x14ac:dyDescent="0.2">
      <c r="A4026" s="271">
        <v>88860</v>
      </c>
      <c r="B4026" s="271" t="s">
        <v>290</v>
      </c>
      <c r="C4026" s="272" t="s">
        <v>12255</v>
      </c>
      <c r="D4026" s="271" t="s">
        <v>1924</v>
      </c>
      <c r="E4026" s="273">
        <v>6.41</v>
      </c>
    </row>
    <row r="4027" spans="1:5" x14ac:dyDescent="0.2">
      <c r="A4027" s="271">
        <v>5667</v>
      </c>
      <c r="B4027" s="271" t="s">
        <v>290</v>
      </c>
      <c r="C4027" s="272" t="s">
        <v>12256</v>
      </c>
      <c r="D4027" s="271" t="s">
        <v>1924</v>
      </c>
      <c r="E4027" s="273">
        <v>30.33</v>
      </c>
    </row>
    <row r="4028" spans="1:5" x14ac:dyDescent="0.2">
      <c r="A4028" s="271">
        <v>5668</v>
      </c>
      <c r="B4028" s="271" t="s">
        <v>290</v>
      </c>
      <c r="C4028" s="272" t="s">
        <v>12257</v>
      </c>
      <c r="D4028" s="271" t="s">
        <v>1924</v>
      </c>
      <c r="E4028" s="273">
        <v>45.57</v>
      </c>
    </row>
    <row r="4029" spans="1:5" x14ac:dyDescent="0.2">
      <c r="A4029" s="271">
        <v>89011</v>
      </c>
      <c r="B4029" s="271" t="s">
        <v>290</v>
      </c>
      <c r="C4029" s="272" t="s">
        <v>12258</v>
      </c>
      <c r="D4029" s="271" t="s">
        <v>1924</v>
      </c>
      <c r="E4029" s="273">
        <v>26.32</v>
      </c>
    </row>
    <row r="4030" spans="1:5" x14ac:dyDescent="0.2">
      <c r="A4030" s="271">
        <v>89012</v>
      </c>
      <c r="B4030" s="271" t="s">
        <v>290</v>
      </c>
      <c r="C4030" s="272" t="s">
        <v>12259</v>
      </c>
      <c r="D4030" s="271" t="s">
        <v>1924</v>
      </c>
      <c r="E4030" s="273">
        <v>6.95</v>
      </c>
    </row>
    <row r="4031" spans="1:5" x14ac:dyDescent="0.2">
      <c r="A4031" s="271">
        <v>5735</v>
      </c>
      <c r="B4031" s="271" t="s">
        <v>290</v>
      </c>
      <c r="C4031" s="272" t="s">
        <v>12260</v>
      </c>
      <c r="D4031" s="271" t="s">
        <v>1924</v>
      </c>
      <c r="E4031" s="273">
        <v>32.9</v>
      </c>
    </row>
    <row r="4032" spans="1:5" x14ac:dyDescent="0.2">
      <c r="A4032" s="271">
        <v>5736</v>
      </c>
      <c r="B4032" s="271" t="s">
        <v>290</v>
      </c>
      <c r="C4032" s="272" t="s">
        <v>12261</v>
      </c>
      <c r="D4032" s="271" t="s">
        <v>1924</v>
      </c>
      <c r="E4032" s="273">
        <v>41.53</v>
      </c>
    </row>
    <row r="4033" spans="1:5" x14ac:dyDescent="0.2">
      <c r="A4033" s="271">
        <v>88857</v>
      </c>
      <c r="B4033" s="271" t="s">
        <v>290</v>
      </c>
      <c r="C4033" s="272" t="s">
        <v>12262</v>
      </c>
      <c r="D4033" s="271" t="s">
        <v>1924</v>
      </c>
      <c r="E4033" s="273">
        <v>27.28</v>
      </c>
    </row>
    <row r="4034" spans="1:5" x14ac:dyDescent="0.2">
      <c r="A4034" s="271">
        <v>88858</v>
      </c>
      <c r="B4034" s="271" t="s">
        <v>290</v>
      </c>
      <c r="C4034" s="272" t="s">
        <v>12263</v>
      </c>
      <c r="D4034" s="271" t="s">
        <v>1924</v>
      </c>
      <c r="E4034" s="273">
        <v>7.21</v>
      </c>
    </row>
    <row r="4035" spans="1:5" x14ac:dyDescent="0.2">
      <c r="A4035" s="271">
        <v>5664</v>
      </c>
      <c r="B4035" s="271" t="s">
        <v>290</v>
      </c>
      <c r="C4035" s="272" t="s">
        <v>12264</v>
      </c>
      <c r="D4035" s="271" t="s">
        <v>1924</v>
      </c>
      <c r="E4035" s="273">
        <v>34.1</v>
      </c>
    </row>
    <row r="4036" spans="1:5" x14ac:dyDescent="0.2">
      <c r="A4036" s="271">
        <v>53786</v>
      </c>
      <c r="B4036" s="271" t="s">
        <v>290</v>
      </c>
      <c r="C4036" s="272" t="s">
        <v>12265</v>
      </c>
      <c r="D4036" s="271" t="s">
        <v>1924</v>
      </c>
      <c r="E4036" s="273">
        <v>50.75</v>
      </c>
    </row>
    <row r="4037" spans="1:5" x14ac:dyDescent="0.2">
      <c r="A4037" s="271">
        <v>7038</v>
      </c>
      <c r="B4037" s="271" t="s">
        <v>290</v>
      </c>
      <c r="C4037" s="272" t="s">
        <v>12266</v>
      </c>
      <c r="D4037" s="271" t="s">
        <v>1924</v>
      </c>
      <c r="E4037" s="273">
        <v>50.1</v>
      </c>
    </row>
    <row r="4038" spans="1:5" x14ac:dyDescent="0.2">
      <c r="A4038" s="271">
        <v>7039</v>
      </c>
      <c r="B4038" s="271" t="s">
        <v>290</v>
      </c>
      <c r="C4038" s="272" t="s">
        <v>12267</v>
      </c>
      <c r="D4038" s="271" t="s">
        <v>1924</v>
      </c>
      <c r="E4038" s="273">
        <v>13.44</v>
      </c>
    </row>
    <row r="4039" spans="1:5" x14ac:dyDescent="0.2">
      <c r="A4039" s="271">
        <v>7040</v>
      </c>
      <c r="B4039" s="271" t="s">
        <v>290</v>
      </c>
      <c r="C4039" s="272" t="s">
        <v>12268</v>
      </c>
      <c r="D4039" s="271" t="s">
        <v>1924</v>
      </c>
      <c r="E4039" s="273">
        <v>62.69</v>
      </c>
    </row>
    <row r="4040" spans="1:5" x14ac:dyDescent="0.2">
      <c r="A4040" s="271">
        <v>55263</v>
      </c>
      <c r="B4040" s="271" t="s">
        <v>290</v>
      </c>
      <c r="C4040" s="272" t="s">
        <v>12269</v>
      </c>
      <c r="D4040" s="271" t="s">
        <v>1924</v>
      </c>
      <c r="E4040" s="273">
        <v>64.08</v>
      </c>
    </row>
    <row r="4041" spans="1:5" x14ac:dyDescent="0.2">
      <c r="A4041" s="271">
        <v>96460</v>
      </c>
      <c r="B4041" s="271" t="s">
        <v>290</v>
      </c>
      <c r="C4041" s="272" t="s">
        <v>12270</v>
      </c>
      <c r="D4041" s="271" t="s">
        <v>1924</v>
      </c>
      <c r="E4041" s="273">
        <v>53.18</v>
      </c>
    </row>
    <row r="4042" spans="1:5" x14ac:dyDescent="0.2">
      <c r="A4042" s="271">
        <v>96459</v>
      </c>
      <c r="B4042" s="271" t="s">
        <v>290</v>
      </c>
      <c r="C4042" s="272" t="s">
        <v>12271</v>
      </c>
      <c r="D4042" s="271" t="s">
        <v>1924</v>
      </c>
      <c r="E4042" s="273">
        <v>14.26</v>
      </c>
    </row>
    <row r="4043" spans="1:5" x14ac:dyDescent="0.2">
      <c r="A4043" s="271">
        <v>96458</v>
      </c>
      <c r="B4043" s="271" t="s">
        <v>290</v>
      </c>
      <c r="C4043" s="272" t="s">
        <v>12272</v>
      </c>
      <c r="D4043" s="271" t="s">
        <v>1924</v>
      </c>
      <c r="E4043" s="273">
        <v>66.55</v>
      </c>
    </row>
    <row r="4044" spans="1:5" x14ac:dyDescent="0.2">
      <c r="A4044" s="271">
        <v>96457</v>
      </c>
      <c r="B4044" s="271" t="s">
        <v>290</v>
      </c>
      <c r="C4044" s="272" t="s">
        <v>12273</v>
      </c>
      <c r="D4044" s="271" t="s">
        <v>1924</v>
      </c>
      <c r="E4044" s="273">
        <v>63.48</v>
      </c>
    </row>
    <row r="4045" spans="1:5" x14ac:dyDescent="0.2">
      <c r="A4045" s="271">
        <v>7051</v>
      </c>
      <c r="B4045" s="271" t="s">
        <v>290</v>
      </c>
      <c r="C4045" s="272" t="s">
        <v>12274</v>
      </c>
      <c r="D4045" s="271" t="s">
        <v>1924</v>
      </c>
      <c r="E4045" s="273">
        <v>44.43</v>
      </c>
    </row>
    <row r="4046" spans="1:5" x14ac:dyDescent="0.2">
      <c r="A4046" s="271">
        <v>7052</v>
      </c>
      <c r="B4046" s="271" t="s">
        <v>290</v>
      </c>
      <c r="C4046" s="272" t="s">
        <v>12275</v>
      </c>
      <c r="D4046" s="271" t="s">
        <v>1924</v>
      </c>
      <c r="E4046" s="273">
        <v>12</v>
      </c>
    </row>
    <row r="4047" spans="1:5" x14ac:dyDescent="0.2">
      <c r="A4047" s="271">
        <v>7053</v>
      </c>
      <c r="B4047" s="271" t="s">
        <v>290</v>
      </c>
      <c r="C4047" s="272" t="s">
        <v>12276</v>
      </c>
      <c r="D4047" s="271" t="s">
        <v>1924</v>
      </c>
      <c r="E4047" s="273">
        <v>55.61</v>
      </c>
    </row>
    <row r="4048" spans="1:5" x14ac:dyDescent="0.2">
      <c r="A4048" s="271">
        <v>7054</v>
      </c>
      <c r="B4048" s="271" t="s">
        <v>290</v>
      </c>
      <c r="C4048" s="272" t="s">
        <v>12277</v>
      </c>
      <c r="D4048" s="271" t="s">
        <v>1924</v>
      </c>
      <c r="E4048" s="273">
        <v>88.77</v>
      </c>
    </row>
    <row r="4049" spans="1:5" x14ac:dyDescent="0.2">
      <c r="A4049" s="271">
        <v>95627</v>
      </c>
      <c r="B4049" s="271" t="s">
        <v>290</v>
      </c>
      <c r="C4049" s="272" t="s">
        <v>12278</v>
      </c>
      <c r="D4049" s="271" t="s">
        <v>1924</v>
      </c>
      <c r="E4049" s="273">
        <v>47.95</v>
      </c>
    </row>
    <row r="4050" spans="1:5" x14ac:dyDescent="0.2">
      <c r="A4050" s="271">
        <v>95628</v>
      </c>
      <c r="B4050" s="271" t="s">
        <v>290</v>
      </c>
      <c r="C4050" s="272" t="s">
        <v>12279</v>
      </c>
      <c r="D4050" s="271" t="s">
        <v>1924</v>
      </c>
      <c r="E4050" s="273">
        <v>12.86</v>
      </c>
    </row>
    <row r="4051" spans="1:5" x14ac:dyDescent="0.2">
      <c r="A4051" s="271">
        <v>95629</v>
      </c>
      <c r="B4051" s="271" t="s">
        <v>290</v>
      </c>
      <c r="C4051" s="272" t="s">
        <v>12280</v>
      </c>
      <c r="D4051" s="271" t="s">
        <v>1924</v>
      </c>
      <c r="E4051" s="273">
        <v>60.01</v>
      </c>
    </row>
    <row r="4052" spans="1:5" x14ac:dyDescent="0.2">
      <c r="A4052" s="271">
        <v>95630</v>
      </c>
      <c r="B4052" s="271" t="s">
        <v>290</v>
      </c>
      <c r="C4052" s="272" t="s">
        <v>12281</v>
      </c>
      <c r="D4052" s="271" t="s">
        <v>1924</v>
      </c>
      <c r="E4052" s="273">
        <v>88.77</v>
      </c>
    </row>
    <row r="4053" spans="1:5" x14ac:dyDescent="0.2">
      <c r="A4053" s="271">
        <v>89210</v>
      </c>
      <c r="B4053" s="271" t="s">
        <v>290</v>
      </c>
      <c r="C4053" s="272" t="s">
        <v>12282</v>
      </c>
      <c r="D4053" s="271" t="s">
        <v>1924</v>
      </c>
      <c r="E4053" s="273">
        <v>32.049999999999997</v>
      </c>
    </row>
    <row r="4054" spans="1:5" x14ac:dyDescent="0.2">
      <c r="A4054" s="271">
        <v>89211</v>
      </c>
      <c r="B4054" s="271" t="s">
        <v>290</v>
      </c>
      <c r="C4054" s="272" t="s">
        <v>12283</v>
      </c>
      <c r="D4054" s="271" t="s">
        <v>1924</v>
      </c>
      <c r="E4054" s="273">
        <v>8.6</v>
      </c>
    </row>
    <row r="4055" spans="1:5" x14ac:dyDescent="0.2">
      <c r="A4055" s="271">
        <v>5674</v>
      </c>
      <c r="B4055" s="271" t="s">
        <v>290</v>
      </c>
      <c r="C4055" s="272" t="s">
        <v>12284</v>
      </c>
      <c r="D4055" s="271" t="s">
        <v>1924</v>
      </c>
      <c r="E4055" s="273">
        <v>40.11</v>
      </c>
    </row>
    <row r="4056" spans="1:5" x14ac:dyDescent="0.2">
      <c r="A4056" s="271">
        <v>53788</v>
      </c>
      <c r="B4056" s="271" t="s">
        <v>290</v>
      </c>
      <c r="C4056" s="272" t="s">
        <v>12285</v>
      </c>
      <c r="D4056" s="271" t="s">
        <v>1924</v>
      </c>
      <c r="E4056" s="273">
        <v>56.82</v>
      </c>
    </row>
    <row r="4057" spans="1:5" x14ac:dyDescent="0.2">
      <c r="A4057" s="271">
        <v>73309</v>
      </c>
      <c r="B4057" s="271" t="s">
        <v>290</v>
      </c>
      <c r="C4057" s="272" t="s">
        <v>12286</v>
      </c>
      <c r="D4057" s="271" t="s">
        <v>1924</v>
      </c>
      <c r="E4057" s="273">
        <v>33.33</v>
      </c>
    </row>
    <row r="4058" spans="1:5" x14ac:dyDescent="0.2">
      <c r="A4058" s="271">
        <v>73313</v>
      </c>
      <c r="B4058" s="271" t="s">
        <v>290</v>
      </c>
      <c r="C4058" s="272" t="s">
        <v>12287</v>
      </c>
      <c r="D4058" s="271" t="s">
        <v>1924</v>
      </c>
      <c r="E4058" s="273">
        <v>9</v>
      </c>
    </row>
    <row r="4059" spans="1:5" x14ac:dyDescent="0.2">
      <c r="A4059" s="271">
        <v>5089</v>
      </c>
      <c r="B4059" s="271" t="s">
        <v>290</v>
      </c>
      <c r="C4059" s="272" t="s">
        <v>12288</v>
      </c>
      <c r="D4059" s="271" t="s">
        <v>1924</v>
      </c>
      <c r="E4059" s="273">
        <v>41.71</v>
      </c>
    </row>
    <row r="4060" spans="1:5" x14ac:dyDescent="0.2">
      <c r="A4060" s="271">
        <v>73315</v>
      </c>
      <c r="B4060" s="271" t="s">
        <v>290</v>
      </c>
      <c r="C4060" s="272" t="s">
        <v>12289</v>
      </c>
      <c r="D4060" s="271" t="s">
        <v>1924</v>
      </c>
      <c r="E4060" s="273">
        <v>56.82</v>
      </c>
    </row>
    <row r="4061" spans="1:5" x14ac:dyDescent="0.2">
      <c r="A4061" s="271">
        <v>5738</v>
      </c>
      <c r="B4061" s="271" t="s">
        <v>290</v>
      </c>
      <c r="C4061" s="272" t="s">
        <v>12290</v>
      </c>
      <c r="D4061" s="271" t="s">
        <v>1924</v>
      </c>
      <c r="E4061" s="273">
        <v>43.8</v>
      </c>
    </row>
    <row r="4062" spans="1:5" x14ac:dyDescent="0.2">
      <c r="A4062" s="271">
        <v>93239</v>
      </c>
      <c r="B4062" s="271" t="s">
        <v>290</v>
      </c>
      <c r="C4062" s="272" t="s">
        <v>12291</v>
      </c>
      <c r="D4062" s="271" t="s">
        <v>1924</v>
      </c>
      <c r="E4062" s="273">
        <v>11.75</v>
      </c>
    </row>
    <row r="4063" spans="1:5" x14ac:dyDescent="0.2">
      <c r="A4063" s="271">
        <v>5739</v>
      </c>
      <c r="B4063" s="271" t="s">
        <v>290</v>
      </c>
      <c r="C4063" s="272" t="s">
        <v>12292</v>
      </c>
      <c r="D4063" s="271" t="s">
        <v>1924</v>
      </c>
      <c r="E4063" s="273">
        <v>54.81</v>
      </c>
    </row>
    <row r="4064" spans="1:5" x14ac:dyDescent="0.2">
      <c r="A4064" s="271">
        <v>93240</v>
      </c>
      <c r="B4064" s="271" t="s">
        <v>290</v>
      </c>
      <c r="C4064" s="272" t="s">
        <v>12293</v>
      </c>
      <c r="D4064" s="271" t="s">
        <v>1924</v>
      </c>
      <c r="E4064" s="273">
        <v>11.9</v>
      </c>
    </row>
    <row r="4065" spans="1:5" x14ac:dyDescent="0.2">
      <c r="A4065" s="271">
        <v>53818</v>
      </c>
      <c r="B4065" s="271" t="s">
        <v>290</v>
      </c>
      <c r="C4065" s="272" t="s">
        <v>12294</v>
      </c>
      <c r="D4065" s="271" t="s">
        <v>1924</v>
      </c>
      <c r="E4065" s="273">
        <v>9.67</v>
      </c>
    </row>
    <row r="4066" spans="1:5" x14ac:dyDescent="0.2">
      <c r="A4066" s="271">
        <v>93238</v>
      </c>
      <c r="B4066" s="271" t="s">
        <v>290</v>
      </c>
      <c r="C4066" s="272" t="s">
        <v>12295</v>
      </c>
      <c r="D4066" s="271" t="s">
        <v>1924</v>
      </c>
      <c r="E4066" s="273">
        <v>2.59</v>
      </c>
    </row>
    <row r="4067" spans="1:5" x14ac:dyDescent="0.2">
      <c r="A4067" s="271">
        <v>5727</v>
      </c>
      <c r="B4067" s="271" t="s">
        <v>290</v>
      </c>
      <c r="C4067" s="272" t="s">
        <v>12296</v>
      </c>
      <c r="D4067" s="271" t="s">
        <v>1924</v>
      </c>
      <c r="E4067" s="273">
        <v>12.1</v>
      </c>
    </row>
    <row r="4068" spans="1:5" x14ac:dyDescent="0.2">
      <c r="A4068" s="271">
        <v>89280</v>
      </c>
      <c r="B4068" s="271" t="s">
        <v>290</v>
      </c>
      <c r="C4068" s="272" t="s">
        <v>12297</v>
      </c>
      <c r="D4068" s="271" t="s">
        <v>1924</v>
      </c>
      <c r="E4068" s="273">
        <v>39.36</v>
      </c>
    </row>
    <row r="4069" spans="1:5" x14ac:dyDescent="0.2">
      <c r="A4069" s="271">
        <v>89281</v>
      </c>
      <c r="B4069" s="271" t="s">
        <v>290</v>
      </c>
      <c r="C4069" s="272" t="s">
        <v>12298</v>
      </c>
      <c r="D4069" s="271" t="s">
        <v>1924</v>
      </c>
      <c r="E4069" s="273">
        <v>10.56</v>
      </c>
    </row>
    <row r="4070" spans="1:5" x14ac:dyDescent="0.2">
      <c r="A4070" s="271">
        <v>5729</v>
      </c>
      <c r="B4070" s="271" t="s">
        <v>290</v>
      </c>
      <c r="C4070" s="272" t="s">
        <v>12299</v>
      </c>
      <c r="D4070" s="271" t="s">
        <v>1924</v>
      </c>
      <c r="E4070" s="273">
        <v>49.26</v>
      </c>
    </row>
    <row r="4071" spans="1:5" x14ac:dyDescent="0.2">
      <c r="A4071" s="271">
        <v>5730</v>
      </c>
      <c r="B4071" s="271" t="s">
        <v>290</v>
      </c>
      <c r="C4071" s="272" t="s">
        <v>12300</v>
      </c>
      <c r="D4071" s="271" t="s">
        <v>1924</v>
      </c>
      <c r="E4071" s="273">
        <v>40.630000000000003</v>
      </c>
    </row>
    <row r="4072" spans="1:5" x14ac:dyDescent="0.2">
      <c r="A4072" s="271">
        <v>95266</v>
      </c>
      <c r="B4072" s="271" t="s">
        <v>290</v>
      </c>
      <c r="C4072" s="272" t="s">
        <v>12301</v>
      </c>
      <c r="D4072" s="271" t="s">
        <v>1924</v>
      </c>
      <c r="E4072" s="273">
        <v>0.64</v>
      </c>
    </row>
    <row r="4073" spans="1:5" x14ac:dyDescent="0.2">
      <c r="A4073" s="271">
        <v>95267</v>
      </c>
      <c r="B4073" s="271" t="s">
        <v>290</v>
      </c>
      <c r="C4073" s="272" t="s">
        <v>12302</v>
      </c>
      <c r="D4073" s="271" t="s">
        <v>1924</v>
      </c>
      <c r="E4073" s="273">
        <v>0.13</v>
      </c>
    </row>
    <row r="4074" spans="1:5" x14ac:dyDescent="0.2">
      <c r="A4074" s="271">
        <v>95268</v>
      </c>
      <c r="B4074" s="271" t="s">
        <v>290</v>
      </c>
      <c r="C4074" s="272" t="s">
        <v>12303</v>
      </c>
      <c r="D4074" s="271" t="s">
        <v>1924</v>
      </c>
      <c r="E4074" s="273">
        <v>0.62</v>
      </c>
    </row>
    <row r="4075" spans="1:5" x14ac:dyDescent="0.2">
      <c r="A4075" s="271">
        <v>95269</v>
      </c>
      <c r="B4075" s="271" t="s">
        <v>290</v>
      </c>
      <c r="C4075" s="272" t="s">
        <v>12304</v>
      </c>
      <c r="D4075" s="271" t="s">
        <v>1924</v>
      </c>
      <c r="E4075" s="273">
        <v>8.65</v>
      </c>
    </row>
    <row r="4076" spans="1:5" x14ac:dyDescent="0.2">
      <c r="A4076" s="271">
        <v>91688</v>
      </c>
      <c r="B4076" s="271" t="s">
        <v>290</v>
      </c>
      <c r="C4076" s="272" t="s">
        <v>12305</v>
      </c>
      <c r="D4076" s="271" t="s">
        <v>1924</v>
      </c>
      <c r="E4076" s="273">
        <v>0.1</v>
      </c>
    </row>
    <row r="4077" spans="1:5" x14ac:dyDescent="0.2">
      <c r="A4077" s="271">
        <v>91689</v>
      </c>
      <c r="B4077" s="271" t="s">
        <v>290</v>
      </c>
      <c r="C4077" s="272" t="s">
        <v>12306</v>
      </c>
      <c r="D4077" s="271" t="s">
        <v>1924</v>
      </c>
      <c r="E4077" s="273">
        <v>0.02</v>
      </c>
    </row>
    <row r="4078" spans="1:5" x14ac:dyDescent="0.2">
      <c r="A4078" s="271">
        <v>91690</v>
      </c>
      <c r="B4078" s="271" t="s">
        <v>290</v>
      </c>
      <c r="C4078" s="272" t="s">
        <v>12307</v>
      </c>
      <c r="D4078" s="271" t="s">
        <v>1924</v>
      </c>
      <c r="E4078" s="273">
        <v>7.0000000000000007E-2</v>
      </c>
    </row>
    <row r="4079" spans="1:5" x14ac:dyDescent="0.2">
      <c r="A4079" s="271">
        <v>91691</v>
      </c>
      <c r="B4079" s="271" t="s">
        <v>290</v>
      </c>
      <c r="C4079" s="272" t="s">
        <v>12308</v>
      </c>
      <c r="D4079" s="271" t="s">
        <v>1924</v>
      </c>
      <c r="E4079" s="273">
        <v>1.1599999999999999</v>
      </c>
    </row>
    <row r="4080" spans="1:5" x14ac:dyDescent="0.2">
      <c r="A4080" s="271">
        <v>102924</v>
      </c>
      <c r="B4080" s="271" t="s">
        <v>290</v>
      </c>
      <c r="C4080" s="272" t="s">
        <v>12309</v>
      </c>
      <c r="D4080" s="271" t="s">
        <v>1924</v>
      </c>
      <c r="E4080" s="273">
        <v>0</v>
      </c>
    </row>
    <row r="4081" spans="1:5" x14ac:dyDescent="0.2">
      <c r="A4081" s="271">
        <v>102925</v>
      </c>
      <c r="B4081" s="271" t="s">
        <v>290</v>
      </c>
      <c r="C4081" s="272" t="s">
        <v>12310</v>
      </c>
      <c r="D4081" s="271" t="s">
        <v>1924</v>
      </c>
      <c r="E4081" s="273">
        <v>0</v>
      </c>
    </row>
    <row r="4082" spans="1:5" x14ac:dyDescent="0.2">
      <c r="A4082" s="271">
        <v>102926</v>
      </c>
      <c r="B4082" s="271" t="s">
        <v>290</v>
      </c>
      <c r="C4082" s="272" t="s">
        <v>12311</v>
      </c>
      <c r="D4082" s="271" t="s">
        <v>1924</v>
      </c>
      <c r="E4082" s="273">
        <v>0</v>
      </c>
    </row>
    <row r="4083" spans="1:5" x14ac:dyDescent="0.2">
      <c r="A4083" s="271">
        <v>102927</v>
      </c>
      <c r="B4083" s="271" t="s">
        <v>290</v>
      </c>
      <c r="C4083" s="272" t="s">
        <v>12312</v>
      </c>
      <c r="D4083" s="271" t="s">
        <v>1924</v>
      </c>
      <c r="E4083" s="273">
        <v>0.8</v>
      </c>
    </row>
    <row r="4084" spans="1:5" x14ac:dyDescent="0.2">
      <c r="A4084" s="271">
        <v>95136</v>
      </c>
      <c r="B4084" s="271" t="s">
        <v>290</v>
      </c>
      <c r="C4084" s="272" t="s">
        <v>12313</v>
      </c>
      <c r="D4084" s="271" t="s">
        <v>1924</v>
      </c>
      <c r="E4084" s="273">
        <v>0.02</v>
      </c>
    </row>
    <row r="4085" spans="1:5" x14ac:dyDescent="0.2">
      <c r="A4085" s="271">
        <v>95137</v>
      </c>
      <c r="B4085" s="271" t="s">
        <v>290</v>
      </c>
      <c r="C4085" s="272" t="s">
        <v>12314</v>
      </c>
      <c r="D4085" s="271" t="s">
        <v>1924</v>
      </c>
      <c r="E4085" s="273">
        <v>0.01</v>
      </c>
    </row>
    <row r="4086" spans="1:5" x14ac:dyDescent="0.2">
      <c r="A4086" s="271">
        <v>95138</v>
      </c>
      <c r="B4086" s="271" t="s">
        <v>290</v>
      </c>
      <c r="C4086" s="272" t="s">
        <v>12315</v>
      </c>
      <c r="D4086" s="271" t="s">
        <v>1924</v>
      </c>
      <c r="E4086" s="273">
        <v>0.01</v>
      </c>
    </row>
    <row r="4087" spans="1:5" x14ac:dyDescent="0.2">
      <c r="A4087" s="271">
        <v>89023</v>
      </c>
      <c r="B4087" s="271" t="s">
        <v>290</v>
      </c>
      <c r="C4087" s="272" t="s">
        <v>12316</v>
      </c>
      <c r="D4087" s="271" t="s">
        <v>1924</v>
      </c>
      <c r="E4087" s="273">
        <v>3.82</v>
      </c>
    </row>
    <row r="4088" spans="1:5" x14ac:dyDescent="0.2">
      <c r="A4088" s="271">
        <v>89024</v>
      </c>
      <c r="B4088" s="271" t="s">
        <v>290</v>
      </c>
      <c r="C4088" s="272" t="s">
        <v>12317</v>
      </c>
      <c r="D4088" s="271" t="s">
        <v>1924</v>
      </c>
      <c r="E4088" s="273">
        <v>1.32</v>
      </c>
    </row>
    <row r="4089" spans="1:5" x14ac:dyDescent="0.2">
      <c r="A4089" s="271">
        <v>89025</v>
      </c>
      <c r="B4089" s="271" t="s">
        <v>290</v>
      </c>
      <c r="C4089" s="272" t="s">
        <v>12318</v>
      </c>
      <c r="D4089" s="271" t="s">
        <v>1924</v>
      </c>
      <c r="E4089" s="273">
        <v>4.78</v>
      </c>
    </row>
    <row r="4090" spans="1:5" x14ac:dyDescent="0.2">
      <c r="A4090" s="271">
        <v>89026</v>
      </c>
      <c r="B4090" s="271" t="s">
        <v>290</v>
      </c>
      <c r="C4090" s="272" t="s">
        <v>12319</v>
      </c>
      <c r="D4090" s="271" t="s">
        <v>1924</v>
      </c>
      <c r="E4090" s="273">
        <v>170.02</v>
      </c>
    </row>
    <row r="4091" spans="1:5" x14ac:dyDescent="0.2">
      <c r="A4091" s="271">
        <v>7032</v>
      </c>
      <c r="B4091" s="271" t="s">
        <v>290</v>
      </c>
      <c r="C4091" s="272" t="s">
        <v>12320</v>
      </c>
      <c r="D4091" s="271" t="s">
        <v>1924</v>
      </c>
      <c r="E4091" s="273">
        <v>4.7</v>
      </c>
    </row>
    <row r="4092" spans="1:5" x14ac:dyDescent="0.2">
      <c r="A4092" s="271">
        <v>7033</v>
      </c>
      <c r="B4092" s="271" t="s">
        <v>290</v>
      </c>
      <c r="C4092" s="272" t="s">
        <v>12321</v>
      </c>
      <c r="D4092" s="271" t="s">
        <v>1924</v>
      </c>
      <c r="E4092" s="273">
        <v>1.63</v>
      </c>
    </row>
    <row r="4093" spans="1:5" x14ac:dyDescent="0.2">
      <c r="A4093" s="271">
        <v>7034</v>
      </c>
      <c r="B4093" s="271" t="s">
        <v>290</v>
      </c>
      <c r="C4093" s="272" t="s">
        <v>12322</v>
      </c>
      <c r="D4093" s="271" t="s">
        <v>1924</v>
      </c>
      <c r="E4093" s="273">
        <v>5.88</v>
      </c>
    </row>
    <row r="4094" spans="1:5" x14ac:dyDescent="0.2">
      <c r="A4094" s="271">
        <v>7035</v>
      </c>
      <c r="B4094" s="271" t="s">
        <v>290</v>
      </c>
      <c r="C4094" s="272" t="s">
        <v>12323</v>
      </c>
      <c r="D4094" s="271" t="s">
        <v>1924</v>
      </c>
      <c r="E4094" s="273">
        <v>255.03</v>
      </c>
    </row>
    <row r="4095" spans="1:5" x14ac:dyDescent="0.2">
      <c r="A4095" s="271">
        <v>102942</v>
      </c>
      <c r="B4095" s="271" t="s">
        <v>290</v>
      </c>
      <c r="C4095" s="272" t="s">
        <v>12324</v>
      </c>
      <c r="D4095" s="271" t="s">
        <v>1924</v>
      </c>
      <c r="E4095" s="273">
        <v>0</v>
      </c>
    </row>
    <row r="4096" spans="1:5" x14ac:dyDescent="0.2">
      <c r="A4096" s="271">
        <v>102943</v>
      </c>
      <c r="B4096" s="271" t="s">
        <v>290</v>
      </c>
      <c r="C4096" s="272" t="s">
        <v>12325</v>
      </c>
      <c r="D4096" s="271" t="s">
        <v>1924</v>
      </c>
      <c r="E4096" s="273">
        <v>0</v>
      </c>
    </row>
    <row r="4097" spans="1:5" x14ac:dyDescent="0.2">
      <c r="A4097" s="271">
        <v>102944</v>
      </c>
      <c r="B4097" s="271" t="s">
        <v>290</v>
      </c>
      <c r="C4097" s="272" t="s">
        <v>12326</v>
      </c>
      <c r="D4097" s="271" t="s">
        <v>1924</v>
      </c>
      <c r="E4097" s="273">
        <v>0</v>
      </c>
    </row>
    <row r="4098" spans="1:5" x14ac:dyDescent="0.2">
      <c r="A4098" s="271">
        <v>102945</v>
      </c>
      <c r="B4098" s="271" t="s">
        <v>290</v>
      </c>
      <c r="C4098" s="272" t="s">
        <v>12327</v>
      </c>
      <c r="D4098" s="271" t="s">
        <v>1924</v>
      </c>
      <c r="E4098" s="273">
        <v>0.01</v>
      </c>
    </row>
    <row r="4099" spans="1:5" x14ac:dyDescent="0.2">
      <c r="A4099" s="271">
        <v>104087</v>
      </c>
      <c r="B4099" s="271" t="s">
        <v>290</v>
      </c>
      <c r="C4099" s="272" t="s">
        <v>12328</v>
      </c>
      <c r="D4099" s="271" t="s">
        <v>1924</v>
      </c>
      <c r="E4099" s="273">
        <v>0.06</v>
      </c>
    </row>
    <row r="4100" spans="1:5" x14ac:dyDescent="0.2">
      <c r="A4100" s="271">
        <v>104088</v>
      </c>
      <c r="B4100" s="271" t="s">
        <v>290</v>
      </c>
      <c r="C4100" s="272" t="s">
        <v>12329</v>
      </c>
      <c r="D4100" s="271" t="s">
        <v>1924</v>
      </c>
      <c r="E4100" s="273">
        <v>0.01</v>
      </c>
    </row>
    <row r="4101" spans="1:5" x14ac:dyDescent="0.2">
      <c r="A4101" s="271">
        <v>104089</v>
      </c>
      <c r="B4101" s="271" t="s">
        <v>290</v>
      </c>
      <c r="C4101" s="272" t="s">
        <v>12330</v>
      </c>
      <c r="D4101" s="271" t="s">
        <v>1924</v>
      </c>
      <c r="E4101" s="273">
        <v>0.08</v>
      </c>
    </row>
    <row r="4102" spans="1:5" x14ac:dyDescent="0.2">
      <c r="A4102" s="271">
        <v>104090</v>
      </c>
      <c r="B4102" s="271" t="s">
        <v>290</v>
      </c>
      <c r="C4102" s="272" t="s">
        <v>12331</v>
      </c>
      <c r="D4102" s="271" t="s">
        <v>1924</v>
      </c>
      <c r="E4102" s="273">
        <v>0.57999999999999996</v>
      </c>
    </row>
    <row r="4103" spans="1:5" x14ac:dyDescent="0.2">
      <c r="A4103" s="271">
        <v>104093</v>
      </c>
      <c r="B4103" s="271" t="s">
        <v>290</v>
      </c>
      <c r="C4103" s="272" t="s">
        <v>12332</v>
      </c>
      <c r="D4103" s="271" t="s">
        <v>1924</v>
      </c>
      <c r="E4103" s="273">
        <v>0.09</v>
      </c>
    </row>
    <row r="4104" spans="1:5" x14ac:dyDescent="0.2">
      <c r="A4104" s="271">
        <v>104094</v>
      </c>
      <c r="B4104" s="271" t="s">
        <v>290</v>
      </c>
      <c r="C4104" s="272" t="s">
        <v>12333</v>
      </c>
      <c r="D4104" s="271" t="s">
        <v>1924</v>
      </c>
      <c r="E4104" s="273">
        <v>0.02</v>
      </c>
    </row>
    <row r="4105" spans="1:5" x14ac:dyDescent="0.2">
      <c r="A4105" s="271">
        <v>104095</v>
      </c>
      <c r="B4105" s="271" t="s">
        <v>290</v>
      </c>
      <c r="C4105" s="272" t="s">
        <v>12334</v>
      </c>
      <c r="D4105" s="271" t="s">
        <v>1924</v>
      </c>
      <c r="E4105" s="273">
        <v>0.12</v>
      </c>
    </row>
    <row r="4106" spans="1:5" x14ac:dyDescent="0.2">
      <c r="A4106" s="271">
        <v>104096</v>
      </c>
      <c r="B4106" s="271" t="s">
        <v>290</v>
      </c>
      <c r="C4106" s="272" t="s">
        <v>12335</v>
      </c>
      <c r="D4106" s="271" t="s">
        <v>1924</v>
      </c>
      <c r="E4106" s="273">
        <v>0.8</v>
      </c>
    </row>
    <row r="4107" spans="1:5" x14ac:dyDescent="0.2">
      <c r="A4107" s="271">
        <v>102900</v>
      </c>
      <c r="B4107" s="271" t="s">
        <v>290</v>
      </c>
      <c r="C4107" s="272" t="s">
        <v>12336</v>
      </c>
      <c r="D4107" s="271" t="s">
        <v>1924</v>
      </c>
      <c r="E4107" s="273">
        <v>0</v>
      </c>
    </row>
    <row r="4108" spans="1:5" x14ac:dyDescent="0.2">
      <c r="A4108" s="271">
        <v>102901</v>
      </c>
      <c r="B4108" s="271" t="s">
        <v>290</v>
      </c>
      <c r="C4108" s="272" t="s">
        <v>12337</v>
      </c>
      <c r="D4108" s="271" t="s">
        <v>1924</v>
      </c>
      <c r="E4108" s="273">
        <v>0</v>
      </c>
    </row>
    <row r="4109" spans="1:5" x14ac:dyDescent="0.2">
      <c r="A4109" s="271">
        <v>102902</v>
      </c>
      <c r="B4109" s="271" t="s">
        <v>290</v>
      </c>
      <c r="C4109" s="272" t="s">
        <v>12338</v>
      </c>
      <c r="D4109" s="271" t="s">
        <v>1924</v>
      </c>
      <c r="E4109" s="273">
        <v>0</v>
      </c>
    </row>
    <row r="4110" spans="1:5" x14ac:dyDescent="0.2">
      <c r="A4110" s="271">
        <v>102903</v>
      </c>
      <c r="B4110" s="271" t="s">
        <v>290</v>
      </c>
      <c r="C4110" s="272" t="s">
        <v>12339</v>
      </c>
      <c r="D4110" s="271" t="s">
        <v>1924</v>
      </c>
      <c r="E4110" s="273">
        <v>11.6</v>
      </c>
    </row>
    <row r="4111" spans="1:5" x14ac:dyDescent="0.2">
      <c r="A4111" s="271">
        <v>89029</v>
      </c>
      <c r="B4111" s="271" t="s">
        <v>290</v>
      </c>
      <c r="C4111" s="272" t="s">
        <v>12340</v>
      </c>
      <c r="D4111" s="271" t="s">
        <v>1924</v>
      </c>
      <c r="E4111" s="273">
        <v>33.58</v>
      </c>
    </row>
    <row r="4112" spans="1:5" x14ac:dyDescent="0.2">
      <c r="A4112" s="271">
        <v>89030</v>
      </c>
      <c r="B4112" s="271" t="s">
        <v>290</v>
      </c>
      <c r="C4112" s="272" t="s">
        <v>12341</v>
      </c>
      <c r="D4112" s="271" t="s">
        <v>1924</v>
      </c>
      <c r="E4112" s="273">
        <v>14.79</v>
      </c>
    </row>
    <row r="4113" spans="1:5" x14ac:dyDescent="0.2">
      <c r="A4113" s="271">
        <v>5724</v>
      </c>
      <c r="B4113" s="271" t="s">
        <v>290</v>
      </c>
      <c r="C4113" s="272" t="s">
        <v>12342</v>
      </c>
      <c r="D4113" s="271" t="s">
        <v>1924</v>
      </c>
      <c r="E4113" s="273">
        <v>60.04</v>
      </c>
    </row>
    <row r="4114" spans="1:5" x14ac:dyDescent="0.2">
      <c r="A4114" s="271">
        <v>53817</v>
      </c>
      <c r="B4114" s="271" t="s">
        <v>290</v>
      </c>
      <c r="C4114" s="272" t="s">
        <v>12343</v>
      </c>
      <c r="D4114" s="271" t="s">
        <v>1924</v>
      </c>
      <c r="E4114" s="273">
        <v>62.11</v>
      </c>
    </row>
    <row r="4115" spans="1:5" x14ac:dyDescent="0.2">
      <c r="A4115" s="271">
        <v>88839</v>
      </c>
      <c r="B4115" s="271" t="s">
        <v>290</v>
      </c>
      <c r="C4115" s="272" t="s">
        <v>12344</v>
      </c>
      <c r="D4115" s="271" t="s">
        <v>1924</v>
      </c>
      <c r="E4115" s="273">
        <v>35.15</v>
      </c>
    </row>
    <row r="4116" spans="1:5" x14ac:dyDescent="0.2">
      <c r="A4116" s="271">
        <v>88840</v>
      </c>
      <c r="B4116" s="271" t="s">
        <v>290</v>
      </c>
      <c r="C4116" s="272" t="s">
        <v>12345</v>
      </c>
      <c r="D4116" s="271" t="s">
        <v>1924</v>
      </c>
      <c r="E4116" s="273">
        <v>15.48</v>
      </c>
    </row>
    <row r="4117" spans="1:5" x14ac:dyDescent="0.2">
      <c r="A4117" s="271">
        <v>88841</v>
      </c>
      <c r="B4117" s="271" t="s">
        <v>290</v>
      </c>
      <c r="C4117" s="272" t="s">
        <v>12346</v>
      </c>
      <c r="D4117" s="271" t="s">
        <v>1924</v>
      </c>
      <c r="E4117" s="273">
        <v>62.84</v>
      </c>
    </row>
    <row r="4118" spans="1:5" x14ac:dyDescent="0.2">
      <c r="A4118" s="271">
        <v>88842</v>
      </c>
      <c r="B4118" s="271" t="s">
        <v>290</v>
      </c>
      <c r="C4118" s="272" t="s">
        <v>12347</v>
      </c>
      <c r="D4118" s="271" t="s">
        <v>1924</v>
      </c>
      <c r="E4118" s="273">
        <v>77.7</v>
      </c>
    </row>
    <row r="4119" spans="1:5" x14ac:dyDescent="0.2">
      <c r="A4119" s="271">
        <v>89009</v>
      </c>
      <c r="B4119" s="271" t="s">
        <v>290</v>
      </c>
      <c r="C4119" s="272" t="s">
        <v>12348</v>
      </c>
      <c r="D4119" s="271" t="s">
        <v>1924</v>
      </c>
      <c r="E4119" s="273">
        <v>43.54</v>
      </c>
    </row>
    <row r="4120" spans="1:5" x14ac:dyDescent="0.2">
      <c r="A4120" s="271">
        <v>89010</v>
      </c>
      <c r="B4120" s="271" t="s">
        <v>290</v>
      </c>
      <c r="C4120" s="272" t="s">
        <v>12349</v>
      </c>
      <c r="D4120" s="271" t="s">
        <v>1924</v>
      </c>
      <c r="E4120" s="273">
        <v>19.18</v>
      </c>
    </row>
    <row r="4121" spans="1:5" x14ac:dyDescent="0.2">
      <c r="A4121" s="271">
        <v>53810</v>
      </c>
      <c r="B4121" s="271" t="s">
        <v>290</v>
      </c>
      <c r="C4121" s="272" t="s">
        <v>12350</v>
      </c>
      <c r="D4121" s="271" t="s">
        <v>1924</v>
      </c>
      <c r="E4121" s="273">
        <v>77.84</v>
      </c>
    </row>
    <row r="4122" spans="1:5" x14ac:dyDescent="0.2">
      <c r="A4122" s="271">
        <v>5721</v>
      </c>
      <c r="B4122" s="271" t="s">
        <v>290</v>
      </c>
      <c r="C4122" s="272" t="s">
        <v>12351</v>
      </c>
      <c r="D4122" s="271" t="s">
        <v>1924</v>
      </c>
      <c r="E4122" s="273">
        <v>93.23</v>
      </c>
    </row>
    <row r="4123" spans="1:5" x14ac:dyDescent="0.2">
      <c r="A4123" s="271">
        <v>89017</v>
      </c>
      <c r="B4123" s="271" t="s">
        <v>290</v>
      </c>
      <c r="C4123" s="272" t="s">
        <v>12352</v>
      </c>
      <c r="D4123" s="271" t="s">
        <v>1924</v>
      </c>
      <c r="E4123" s="273">
        <v>43.27</v>
      </c>
    </row>
    <row r="4124" spans="1:5" x14ac:dyDescent="0.2">
      <c r="A4124" s="271">
        <v>89018</v>
      </c>
      <c r="B4124" s="271" t="s">
        <v>290</v>
      </c>
      <c r="C4124" s="272" t="s">
        <v>12353</v>
      </c>
      <c r="D4124" s="271" t="s">
        <v>1924</v>
      </c>
      <c r="E4124" s="273">
        <v>19.059999999999999</v>
      </c>
    </row>
    <row r="4125" spans="1:5" x14ac:dyDescent="0.2">
      <c r="A4125" s="271">
        <v>53806</v>
      </c>
      <c r="B4125" s="271" t="s">
        <v>290</v>
      </c>
      <c r="C4125" s="272" t="s">
        <v>12354</v>
      </c>
      <c r="D4125" s="271" t="s">
        <v>1924</v>
      </c>
      <c r="E4125" s="273">
        <v>77.36</v>
      </c>
    </row>
    <row r="4126" spans="1:5" x14ac:dyDescent="0.2">
      <c r="A4126" s="271">
        <v>5718</v>
      </c>
      <c r="B4126" s="271" t="s">
        <v>290</v>
      </c>
      <c r="C4126" s="272" t="s">
        <v>12355</v>
      </c>
      <c r="D4126" s="271" t="s">
        <v>1924</v>
      </c>
      <c r="E4126" s="273">
        <v>105.67</v>
      </c>
    </row>
    <row r="4127" spans="1:5" x14ac:dyDescent="0.2">
      <c r="A4127" s="271">
        <v>89013</v>
      </c>
      <c r="B4127" s="271" t="s">
        <v>290</v>
      </c>
      <c r="C4127" s="272" t="s">
        <v>12356</v>
      </c>
      <c r="D4127" s="271" t="s">
        <v>1924</v>
      </c>
      <c r="E4127" s="273">
        <v>142.61000000000001</v>
      </c>
    </row>
    <row r="4128" spans="1:5" x14ac:dyDescent="0.2">
      <c r="A4128" s="271">
        <v>89014</v>
      </c>
      <c r="B4128" s="271" t="s">
        <v>290</v>
      </c>
      <c r="C4128" s="272" t="s">
        <v>12357</v>
      </c>
      <c r="D4128" s="271" t="s">
        <v>1924</v>
      </c>
      <c r="E4128" s="273">
        <v>62.82</v>
      </c>
    </row>
    <row r="4129" spans="1:5" x14ac:dyDescent="0.2">
      <c r="A4129" s="271">
        <v>53814</v>
      </c>
      <c r="B4129" s="271" t="s">
        <v>290</v>
      </c>
      <c r="C4129" s="272" t="s">
        <v>12358</v>
      </c>
      <c r="D4129" s="271" t="s">
        <v>1924</v>
      </c>
      <c r="E4129" s="273">
        <v>254.96</v>
      </c>
    </row>
    <row r="4130" spans="1:5" x14ac:dyDescent="0.2">
      <c r="A4130" s="271">
        <v>5722</v>
      </c>
      <c r="B4130" s="271" t="s">
        <v>290</v>
      </c>
      <c r="C4130" s="272" t="s">
        <v>12359</v>
      </c>
      <c r="D4130" s="271" t="s">
        <v>1924</v>
      </c>
      <c r="E4130" s="273">
        <v>215.62</v>
      </c>
    </row>
    <row r="4131" spans="1:5" x14ac:dyDescent="0.2">
      <c r="A4131" s="271">
        <v>96015</v>
      </c>
      <c r="B4131" s="271" t="s">
        <v>290</v>
      </c>
      <c r="C4131" s="272" t="s">
        <v>12360</v>
      </c>
      <c r="D4131" s="271" t="s">
        <v>1924</v>
      </c>
      <c r="E4131" s="273">
        <v>22.72</v>
      </c>
    </row>
    <row r="4132" spans="1:5" x14ac:dyDescent="0.2">
      <c r="A4132" s="271">
        <v>96016</v>
      </c>
      <c r="B4132" s="271" t="s">
        <v>290</v>
      </c>
      <c r="C4132" s="272" t="s">
        <v>12361</v>
      </c>
      <c r="D4132" s="271" t="s">
        <v>1924</v>
      </c>
      <c r="E4132" s="273">
        <v>6.09</v>
      </c>
    </row>
    <row r="4133" spans="1:5" x14ac:dyDescent="0.2">
      <c r="A4133" s="271">
        <v>96018</v>
      </c>
      <c r="B4133" s="271" t="s">
        <v>290</v>
      </c>
      <c r="C4133" s="272" t="s">
        <v>12362</v>
      </c>
      <c r="D4133" s="271" t="s">
        <v>1924</v>
      </c>
      <c r="E4133" s="273">
        <v>24.85</v>
      </c>
    </row>
    <row r="4134" spans="1:5" x14ac:dyDescent="0.2">
      <c r="A4134" s="271">
        <v>96019</v>
      </c>
      <c r="B4134" s="271" t="s">
        <v>290</v>
      </c>
      <c r="C4134" s="272" t="s">
        <v>12363</v>
      </c>
      <c r="D4134" s="271" t="s">
        <v>1924</v>
      </c>
      <c r="E4134" s="273">
        <v>96.15</v>
      </c>
    </row>
    <row r="4135" spans="1:5" x14ac:dyDescent="0.2">
      <c r="A4135" s="271">
        <v>96008</v>
      </c>
      <c r="B4135" s="271" t="s">
        <v>290</v>
      </c>
      <c r="C4135" s="272" t="s">
        <v>12364</v>
      </c>
      <c r="D4135" s="271" t="s">
        <v>1924</v>
      </c>
      <c r="E4135" s="273">
        <v>22.93</v>
      </c>
    </row>
    <row r="4136" spans="1:5" x14ac:dyDescent="0.2">
      <c r="A4136" s="271">
        <v>96009</v>
      </c>
      <c r="B4136" s="271" t="s">
        <v>290</v>
      </c>
      <c r="C4136" s="272" t="s">
        <v>12365</v>
      </c>
      <c r="D4136" s="271" t="s">
        <v>1924</v>
      </c>
      <c r="E4136" s="273">
        <v>6.15</v>
      </c>
    </row>
    <row r="4137" spans="1:5" x14ac:dyDescent="0.2">
      <c r="A4137" s="271">
        <v>96011</v>
      </c>
      <c r="B4137" s="271" t="s">
        <v>290</v>
      </c>
      <c r="C4137" s="272" t="s">
        <v>12366</v>
      </c>
      <c r="D4137" s="271" t="s">
        <v>1924</v>
      </c>
      <c r="E4137" s="273">
        <v>25.08</v>
      </c>
    </row>
    <row r="4138" spans="1:5" x14ac:dyDescent="0.2">
      <c r="A4138" s="271">
        <v>96012</v>
      </c>
      <c r="B4138" s="271" t="s">
        <v>290</v>
      </c>
      <c r="C4138" s="272" t="s">
        <v>12367</v>
      </c>
      <c r="D4138" s="271" t="s">
        <v>1924</v>
      </c>
      <c r="E4138" s="273">
        <v>96.15</v>
      </c>
    </row>
    <row r="4139" spans="1:5" x14ac:dyDescent="0.2">
      <c r="A4139" s="271">
        <v>96023</v>
      </c>
      <c r="B4139" s="271" t="s">
        <v>290</v>
      </c>
      <c r="C4139" s="272" t="s">
        <v>12368</v>
      </c>
      <c r="D4139" s="271" t="s">
        <v>1924</v>
      </c>
      <c r="E4139" s="273">
        <v>17.57</v>
      </c>
    </row>
    <row r="4140" spans="1:5" x14ac:dyDescent="0.2">
      <c r="A4140" s="271">
        <v>96024</v>
      </c>
      <c r="B4140" s="271" t="s">
        <v>290</v>
      </c>
      <c r="C4140" s="272" t="s">
        <v>12369</v>
      </c>
      <c r="D4140" s="271" t="s">
        <v>1924</v>
      </c>
      <c r="E4140" s="273">
        <v>4.7</v>
      </c>
    </row>
    <row r="4141" spans="1:5" x14ac:dyDescent="0.2">
      <c r="A4141" s="271">
        <v>96026</v>
      </c>
      <c r="B4141" s="271" t="s">
        <v>290</v>
      </c>
      <c r="C4141" s="272" t="s">
        <v>12370</v>
      </c>
      <c r="D4141" s="271" t="s">
        <v>1924</v>
      </c>
      <c r="E4141" s="273">
        <v>19.21</v>
      </c>
    </row>
    <row r="4142" spans="1:5" x14ac:dyDescent="0.2">
      <c r="A4142" s="271">
        <v>96027</v>
      </c>
      <c r="B4142" s="271" t="s">
        <v>290</v>
      </c>
      <c r="C4142" s="272" t="s">
        <v>12371</v>
      </c>
      <c r="D4142" s="271" t="s">
        <v>1924</v>
      </c>
      <c r="E4142" s="273">
        <v>66.989999999999995</v>
      </c>
    </row>
    <row r="4143" spans="1:5" x14ac:dyDescent="0.2">
      <c r="A4143" s="271">
        <v>96053</v>
      </c>
      <c r="B4143" s="271" t="s">
        <v>290</v>
      </c>
      <c r="C4143" s="272" t="s">
        <v>12372</v>
      </c>
      <c r="D4143" s="271" t="s">
        <v>1924</v>
      </c>
      <c r="E4143" s="273">
        <v>17.78</v>
      </c>
    </row>
    <row r="4144" spans="1:5" x14ac:dyDescent="0.2">
      <c r="A4144" s="271">
        <v>96055</v>
      </c>
      <c r="B4144" s="271" t="s">
        <v>290</v>
      </c>
      <c r="C4144" s="272" t="s">
        <v>12373</v>
      </c>
      <c r="D4144" s="271" t="s">
        <v>1924</v>
      </c>
      <c r="E4144" s="273">
        <v>4.76</v>
      </c>
    </row>
    <row r="4145" spans="1:5" x14ac:dyDescent="0.2">
      <c r="A4145" s="271">
        <v>96056</v>
      </c>
      <c r="B4145" s="271" t="s">
        <v>290</v>
      </c>
      <c r="C4145" s="272" t="s">
        <v>12374</v>
      </c>
      <c r="D4145" s="271" t="s">
        <v>1924</v>
      </c>
      <c r="E4145" s="273">
        <v>19.440000000000001</v>
      </c>
    </row>
    <row r="4146" spans="1:5" x14ac:dyDescent="0.2">
      <c r="A4146" s="271">
        <v>96057</v>
      </c>
      <c r="B4146" s="271" t="s">
        <v>290</v>
      </c>
      <c r="C4146" s="272" t="s">
        <v>12375</v>
      </c>
      <c r="D4146" s="271" t="s">
        <v>1924</v>
      </c>
      <c r="E4146" s="273">
        <v>66.989999999999995</v>
      </c>
    </row>
    <row r="4147" spans="1:5" x14ac:dyDescent="0.2">
      <c r="A4147" s="271">
        <v>7063</v>
      </c>
      <c r="B4147" s="271" t="s">
        <v>290</v>
      </c>
      <c r="C4147" s="272" t="s">
        <v>12376</v>
      </c>
      <c r="D4147" s="271" t="s">
        <v>1924</v>
      </c>
      <c r="E4147" s="273">
        <v>19.27</v>
      </c>
    </row>
    <row r="4148" spans="1:5" x14ac:dyDescent="0.2">
      <c r="A4148" s="271">
        <v>7064</v>
      </c>
      <c r="B4148" s="271" t="s">
        <v>290</v>
      </c>
      <c r="C4148" s="272" t="s">
        <v>12377</v>
      </c>
      <c r="D4148" s="271" t="s">
        <v>1924</v>
      </c>
      <c r="E4148" s="273">
        <v>5.2</v>
      </c>
    </row>
    <row r="4149" spans="1:5" x14ac:dyDescent="0.2">
      <c r="A4149" s="271">
        <v>7065</v>
      </c>
      <c r="B4149" s="271" t="s">
        <v>290</v>
      </c>
      <c r="C4149" s="272" t="s">
        <v>12378</v>
      </c>
      <c r="D4149" s="271" t="s">
        <v>1924</v>
      </c>
      <c r="E4149" s="273">
        <v>21.08</v>
      </c>
    </row>
    <row r="4150" spans="1:5" x14ac:dyDescent="0.2">
      <c r="A4150" s="271">
        <v>7066</v>
      </c>
      <c r="B4150" s="271" t="s">
        <v>290</v>
      </c>
      <c r="C4150" s="272" t="s">
        <v>12379</v>
      </c>
      <c r="D4150" s="271" t="s">
        <v>1924</v>
      </c>
      <c r="E4150" s="273">
        <v>96.15</v>
      </c>
    </row>
    <row r="4151" spans="1:5" x14ac:dyDescent="0.2">
      <c r="A4151" s="271">
        <v>89033</v>
      </c>
      <c r="B4151" s="271" t="s">
        <v>290</v>
      </c>
      <c r="C4151" s="272" t="s">
        <v>12380</v>
      </c>
      <c r="D4151" s="271" t="s">
        <v>1924</v>
      </c>
      <c r="E4151" s="273">
        <v>14.12</v>
      </c>
    </row>
    <row r="4152" spans="1:5" x14ac:dyDescent="0.2">
      <c r="A4152" s="271">
        <v>89034</v>
      </c>
      <c r="B4152" s="271" t="s">
        <v>290</v>
      </c>
      <c r="C4152" s="272" t="s">
        <v>12381</v>
      </c>
      <c r="D4152" s="271" t="s">
        <v>1924</v>
      </c>
      <c r="E4152" s="273">
        <v>3.78</v>
      </c>
    </row>
    <row r="4153" spans="1:5" x14ac:dyDescent="0.2">
      <c r="A4153" s="271">
        <v>5714</v>
      </c>
      <c r="B4153" s="271" t="s">
        <v>290</v>
      </c>
      <c r="C4153" s="272" t="s">
        <v>12382</v>
      </c>
      <c r="D4153" s="271" t="s">
        <v>1924</v>
      </c>
      <c r="E4153" s="273">
        <v>15.44</v>
      </c>
    </row>
    <row r="4154" spans="1:5" x14ac:dyDescent="0.2">
      <c r="A4154" s="271">
        <v>5715</v>
      </c>
      <c r="B4154" s="271" t="s">
        <v>290</v>
      </c>
      <c r="C4154" s="272" t="s">
        <v>12383</v>
      </c>
      <c r="D4154" s="271" t="s">
        <v>1924</v>
      </c>
      <c r="E4154" s="273">
        <v>66.989999999999995</v>
      </c>
    </row>
    <row r="4155" spans="1:5" x14ac:dyDescent="0.2">
      <c r="A4155" s="271">
        <v>102906</v>
      </c>
      <c r="B4155" s="271" t="s">
        <v>290</v>
      </c>
      <c r="C4155" s="272" t="s">
        <v>12384</v>
      </c>
      <c r="D4155" s="271" t="s">
        <v>1924</v>
      </c>
      <c r="E4155" s="273">
        <v>0</v>
      </c>
    </row>
    <row r="4156" spans="1:5" x14ac:dyDescent="0.2">
      <c r="A4156" s="271">
        <v>102907</v>
      </c>
      <c r="B4156" s="271" t="s">
        <v>290</v>
      </c>
      <c r="C4156" s="272" t="s">
        <v>12385</v>
      </c>
      <c r="D4156" s="271" t="s">
        <v>1924</v>
      </c>
      <c r="E4156" s="273">
        <v>0</v>
      </c>
    </row>
    <row r="4157" spans="1:5" x14ac:dyDescent="0.2">
      <c r="A4157" s="271">
        <v>102908</v>
      </c>
      <c r="B4157" s="271" t="s">
        <v>290</v>
      </c>
      <c r="C4157" s="272" t="s">
        <v>12386</v>
      </c>
      <c r="D4157" s="271" t="s">
        <v>1924</v>
      </c>
      <c r="E4157" s="273">
        <v>0</v>
      </c>
    </row>
    <row r="4158" spans="1:5" x14ac:dyDescent="0.2">
      <c r="A4158" s="271">
        <v>102909</v>
      </c>
      <c r="B4158" s="271" t="s">
        <v>290</v>
      </c>
      <c r="C4158" s="272" t="s">
        <v>12387</v>
      </c>
      <c r="D4158" s="271" t="s">
        <v>1924</v>
      </c>
      <c r="E4158" s="273">
        <v>3.5</v>
      </c>
    </row>
    <row r="4159" spans="1:5" x14ac:dyDescent="0.2">
      <c r="A4159" s="271">
        <v>93435</v>
      </c>
      <c r="B4159" s="271" t="s">
        <v>290</v>
      </c>
      <c r="C4159" s="272" t="s">
        <v>12388</v>
      </c>
      <c r="D4159" s="271" t="s">
        <v>1924</v>
      </c>
      <c r="E4159" s="273">
        <v>9.27</v>
      </c>
    </row>
    <row r="4160" spans="1:5" x14ac:dyDescent="0.2">
      <c r="A4160" s="271">
        <v>93436</v>
      </c>
      <c r="B4160" s="271" t="s">
        <v>290</v>
      </c>
      <c r="C4160" s="272" t="s">
        <v>12389</v>
      </c>
      <c r="D4160" s="271" t="s">
        <v>1924</v>
      </c>
      <c r="E4160" s="273">
        <v>2.86</v>
      </c>
    </row>
    <row r="4161" spans="1:5" x14ac:dyDescent="0.2">
      <c r="A4161" s="271">
        <v>93437</v>
      </c>
      <c r="B4161" s="271" t="s">
        <v>290</v>
      </c>
      <c r="C4161" s="272" t="s">
        <v>12390</v>
      </c>
      <c r="D4161" s="271" t="s">
        <v>1924</v>
      </c>
      <c r="E4161" s="273">
        <v>10.14</v>
      </c>
    </row>
    <row r="4162" spans="1:5" x14ac:dyDescent="0.2">
      <c r="A4162" s="271">
        <v>93438</v>
      </c>
      <c r="B4162" s="271" t="s">
        <v>290</v>
      </c>
      <c r="C4162" s="272" t="s">
        <v>12391</v>
      </c>
      <c r="D4162" s="271" t="s">
        <v>1924</v>
      </c>
      <c r="E4162" s="273">
        <v>111.68</v>
      </c>
    </row>
    <row r="4163" spans="1:5" x14ac:dyDescent="0.2">
      <c r="A4163" s="271">
        <v>100643</v>
      </c>
      <c r="B4163" s="271" t="s">
        <v>290</v>
      </c>
      <c r="C4163" s="272" t="s">
        <v>12392</v>
      </c>
      <c r="D4163" s="271" t="s">
        <v>1924</v>
      </c>
      <c r="E4163" s="273">
        <v>415.64</v>
      </c>
    </row>
    <row r="4164" spans="1:5" x14ac:dyDescent="0.2">
      <c r="A4164" s="271">
        <v>100644</v>
      </c>
      <c r="B4164" s="271" t="s">
        <v>290</v>
      </c>
      <c r="C4164" s="272" t="s">
        <v>12393</v>
      </c>
      <c r="D4164" s="271" t="s">
        <v>1924</v>
      </c>
      <c r="E4164" s="273">
        <v>146.51</v>
      </c>
    </row>
    <row r="4165" spans="1:5" x14ac:dyDescent="0.2">
      <c r="A4165" s="271">
        <v>100645</v>
      </c>
      <c r="B4165" s="271" t="s">
        <v>290</v>
      </c>
      <c r="C4165" s="272" t="s">
        <v>12394</v>
      </c>
      <c r="D4165" s="271" t="s">
        <v>1924</v>
      </c>
      <c r="E4165" s="273">
        <v>668.15</v>
      </c>
    </row>
    <row r="4166" spans="1:5" x14ac:dyDescent="0.2">
      <c r="A4166" s="271">
        <v>100646</v>
      </c>
      <c r="B4166" s="271" t="s">
        <v>290</v>
      </c>
      <c r="C4166" s="272" t="s">
        <v>12395</v>
      </c>
      <c r="D4166" s="271" t="s">
        <v>1924</v>
      </c>
      <c r="E4166" s="273">
        <v>5355</v>
      </c>
    </row>
    <row r="4167" spans="1:5" x14ac:dyDescent="0.2">
      <c r="A4167" s="271">
        <v>95116</v>
      </c>
      <c r="B4167" s="271" t="s">
        <v>290</v>
      </c>
      <c r="C4167" s="272" t="s">
        <v>12396</v>
      </c>
      <c r="D4167" s="271" t="s">
        <v>1924</v>
      </c>
      <c r="E4167" s="273">
        <v>32.549999999999997</v>
      </c>
    </row>
    <row r="4168" spans="1:5" x14ac:dyDescent="0.2">
      <c r="A4168" s="271">
        <v>95117</v>
      </c>
      <c r="B4168" s="271" t="s">
        <v>290</v>
      </c>
      <c r="C4168" s="272" t="s">
        <v>12397</v>
      </c>
      <c r="D4168" s="271" t="s">
        <v>1924</v>
      </c>
      <c r="E4168" s="273">
        <v>10.039999999999999</v>
      </c>
    </row>
    <row r="4169" spans="1:5" x14ac:dyDescent="0.2">
      <c r="A4169" s="271">
        <v>53794</v>
      </c>
      <c r="B4169" s="271" t="s">
        <v>290</v>
      </c>
      <c r="C4169" s="272" t="s">
        <v>12398</v>
      </c>
      <c r="D4169" s="271" t="s">
        <v>1924</v>
      </c>
      <c r="E4169" s="273">
        <v>35.619999999999997</v>
      </c>
    </row>
    <row r="4170" spans="1:5" x14ac:dyDescent="0.2">
      <c r="A4170" s="271">
        <v>5703</v>
      </c>
      <c r="B4170" s="271" t="s">
        <v>290</v>
      </c>
      <c r="C4170" s="272" t="s">
        <v>12399</v>
      </c>
      <c r="D4170" s="271" t="s">
        <v>1924</v>
      </c>
      <c r="E4170" s="273">
        <v>20.46</v>
      </c>
    </row>
    <row r="4171" spans="1:5" x14ac:dyDescent="0.2">
      <c r="A4171" s="271">
        <v>88847</v>
      </c>
      <c r="B4171" s="271" t="s">
        <v>290</v>
      </c>
      <c r="C4171" s="272" t="s">
        <v>12400</v>
      </c>
      <c r="D4171" s="271" t="s">
        <v>1924</v>
      </c>
      <c r="E4171" s="273">
        <v>23.71</v>
      </c>
    </row>
    <row r="4172" spans="1:5" x14ac:dyDescent="0.2">
      <c r="A4172" s="271">
        <v>88848</v>
      </c>
      <c r="B4172" s="271" t="s">
        <v>290</v>
      </c>
      <c r="C4172" s="272" t="s">
        <v>12401</v>
      </c>
      <c r="D4172" s="271" t="s">
        <v>1924</v>
      </c>
      <c r="E4172" s="273">
        <v>9.75</v>
      </c>
    </row>
    <row r="4173" spans="1:5" x14ac:dyDescent="0.2">
      <c r="A4173" s="271">
        <v>5741</v>
      </c>
      <c r="B4173" s="271" t="s">
        <v>290</v>
      </c>
      <c r="C4173" s="272" t="s">
        <v>12402</v>
      </c>
      <c r="D4173" s="271" t="s">
        <v>1924</v>
      </c>
      <c r="E4173" s="273">
        <v>44.46</v>
      </c>
    </row>
    <row r="4174" spans="1:5" x14ac:dyDescent="0.2">
      <c r="A4174" s="271">
        <v>5742</v>
      </c>
      <c r="B4174" s="271" t="s">
        <v>290</v>
      </c>
      <c r="C4174" s="272" t="s">
        <v>12403</v>
      </c>
      <c r="D4174" s="271" t="s">
        <v>1924</v>
      </c>
      <c r="E4174" s="273">
        <v>27.42</v>
      </c>
    </row>
    <row r="4175" spans="1:5" x14ac:dyDescent="0.2">
      <c r="A4175" s="271">
        <v>100637</v>
      </c>
      <c r="B4175" s="271" t="s">
        <v>290</v>
      </c>
      <c r="C4175" s="272" t="s">
        <v>12404</v>
      </c>
      <c r="D4175" s="271" t="s">
        <v>1924</v>
      </c>
      <c r="E4175" s="273">
        <v>202.85</v>
      </c>
    </row>
    <row r="4176" spans="1:5" x14ac:dyDescent="0.2">
      <c r="A4176" s="271">
        <v>100638</v>
      </c>
      <c r="B4176" s="271" t="s">
        <v>290</v>
      </c>
      <c r="C4176" s="272" t="s">
        <v>12405</v>
      </c>
      <c r="D4176" s="271" t="s">
        <v>1924</v>
      </c>
      <c r="E4176" s="273">
        <v>62.35</v>
      </c>
    </row>
    <row r="4177" spans="1:5" x14ac:dyDescent="0.2">
      <c r="A4177" s="271">
        <v>100639</v>
      </c>
      <c r="B4177" s="271" t="s">
        <v>290</v>
      </c>
      <c r="C4177" s="272" t="s">
        <v>12406</v>
      </c>
      <c r="D4177" s="271" t="s">
        <v>1924</v>
      </c>
      <c r="E4177" s="273">
        <v>253.76</v>
      </c>
    </row>
    <row r="4178" spans="1:5" x14ac:dyDescent="0.2">
      <c r="A4178" s="271">
        <v>100640</v>
      </c>
      <c r="B4178" s="271" t="s">
        <v>290</v>
      </c>
      <c r="C4178" s="272" t="s">
        <v>12407</v>
      </c>
      <c r="D4178" s="271" t="s">
        <v>1924</v>
      </c>
      <c r="E4178" s="273">
        <v>4284</v>
      </c>
    </row>
    <row r="4179" spans="1:5" x14ac:dyDescent="0.2">
      <c r="A4179" s="271">
        <v>93429</v>
      </c>
      <c r="B4179" s="271" t="s">
        <v>290</v>
      </c>
      <c r="C4179" s="272" t="s">
        <v>12408</v>
      </c>
      <c r="D4179" s="271" t="s">
        <v>1924</v>
      </c>
      <c r="E4179" s="273">
        <v>165.14</v>
      </c>
    </row>
    <row r="4180" spans="1:5" x14ac:dyDescent="0.2">
      <c r="A4180" s="271">
        <v>93430</v>
      </c>
      <c r="B4180" s="271" t="s">
        <v>290</v>
      </c>
      <c r="C4180" s="272" t="s">
        <v>12409</v>
      </c>
      <c r="D4180" s="271" t="s">
        <v>1924</v>
      </c>
      <c r="E4180" s="273">
        <v>50.76</v>
      </c>
    </row>
    <row r="4181" spans="1:5" x14ac:dyDescent="0.2">
      <c r="A4181" s="271">
        <v>93431</v>
      </c>
      <c r="B4181" s="271" t="s">
        <v>290</v>
      </c>
      <c r="C4181" s="272" t="s">
        <v>12410</v>
      </c>
      <c r="D4181" s="271" t="s">
        <v>1924</v>
      </c>
      <c r="E4181" s="273">
        <v>206.59</v>
      </c>
    </row>
    <row r="4182" spans="1:5" x14ac:dyDescent="0.2">
      <c r="A4182" s="271">
        <v>93432</v>
      </c>
      <c r="B4182" s="271" t="s">
        <v>290</v>
      </c>
      <c r="C4182" s="272" t="s">
        <v>12411</v>
      </c>
      <c r="D4182" s="271" t="s">
        <v>1924</v>
      </c>
      <c r="E4182" s="273">
        <v>2142</v>
      </c>
    </row>
    <row r="4183" spans="1:5" x14ac:dyDescent="0.2">
      <c r="A4183" s="271">
        <v>95118</v>
      </c>
      <c r="B4183" s="271" t="s">
        <v>290</v>
      </c>
      <c r="C4183" s="272" t="s">
        <v>12412</v>
      </c>
      <c r="D4183" s="271" t="s">
        <v>1924</v>
      </c>
      <c r="E4183" s="273">
        <v>75.739999999999995</v>
      </c>
    </row>
    <row r="4184" spans="1:5" x14ac:dyDescent="0.2">
      <c r="A4184" s="271">
        <v>95119</v>
      </c>
      <c r="B4184" s="271" t="s">
        <v>290</v>
      </c>
      <c r="C4184" s="272" t="s">
        <v>12413</v>
      </c>
      <c r="D4184" s="271" t="s">
        <v>1924</v>
      </c>
      <c r="E4184" s="273">
        <v>23.36</v>
      </c>
    </row>
    <row r="4185" spans="1:5" x14ac:dyDescent="0.2">
      <c r="A4185" s="271">
        <v>5707</v>
      </c>
      <c r="B4185" s="271" t="s">
        <v>290</v>
      </c>
      <c r="C4185" s="272" t="s">
        <v>12414</v>
      </c>
      <c r="D4185" s="271" t="s">
        <v>1924</v>
      </c>
      <c r="E4185" s="273">
        <v>82.86</v>
      </c>
    </row>
    <row r="4186" spans="1:5" x14ac:dyDescent="0.2">
      <c r="A4186" s="271">
        <v>95120</v>
      </c>
      <c r="B4186" s="271" t="s">
        <v>290</v>
      </c>
      <c r="C4186" s="272" t="s">
        <v>12415</v>
      </c>
      <c r="D4186" s="271" t="s">
        <v>1924</v>
      </c>
      <c r="E4186" s="273">
        <v>54.82</v>
      </c>
    </row>
    <row r="4187" spans="1:5" x14ac:dyDescent="0.2">
      <c r="A4187" s="271">
        <v>103657</v>
      </c>
      <c r="B4187" s="271" t="s">
        <v>290</v>
      </c>
      <c r="C4187" s="272" t="s">
        <v>12416</v>
      </c>
      <c r="D4187" s="271" t="s">
        <v>1924</v>
      </c>
      <c r="E4187" s="273">
        <v>0</v>
      </c>
    </row>
    <row r="4188" spans="1:5" x14ac:dyDescent="0.2">
      <c r="A4188" s="271">
        <v>103658</v>
      </c>
      <c r="B4188" s="271" t="s">
        <v>290</v>
      </c>
      <c r="C4188" s="272" t="s">
        <v>12417</v>
      </c>
      <c r="D4188" s="271" t="s">
        <v>1924</v>
      </c>
      <c r="E4188" s="273">
        <v>0</v>
      </c>
    </row>
    <row r="4189" spans="1:5" x14ac:dyDescent="0.2">
      <c r="A4189" s="271">
        <v>103659</v>
      </c>
      <c r="B4189" s="271" t="s">
        <v>290</v>
      </c>
      <c r="C4189" s="272" t="s">
        <v>12418</v>
      </c>
      <c r="D4189" s="271" t="s">
        <v>1924</v>
      </c>
      <c r="E4189" s="273">
        <v>0</v>
      </c>
    </row>
    <row r="4190" spans="1:5" x14ac:dyDescent="0.2">
      <c r="A4190" s="271">
        <v>103660</v>
      </c>
      <c r="B4190" s="271" t="s">
        <v>290</v>
      </c>
      <c r="C4190" s="272" t="s">
        <v>12419</v>
      </c>
      <c r="D4190" s="271" t="s">
        <v>1924</v>
      </c>
      <c r="E4190" s="273">
        <v>11.65</v>
      </c>
    </row>
    <row r="4191" spans="1:5" x14ac:dyDescent="0.2">
      <c r="A4191" s="271">
        <v>89015</v>
      </c>
      <c r="B4191" s="271" t="s">
        <v>290</v>
      </c>
      <c r="C4191" s="272" t="s">
        <v>12420</v>
      </c>
      <c r="D4191" s="271" t="s">
        <v>1924</v>
      </c>
      <c r="E4191" s="273">
        <v>3.84</v>
      </c>
    </row>
    <row r="4192" spans="1:5" x14ac:dyDescent="0.2">
      <c r="A4192" s="271">
        <v>89016</v>
      </c>
      <c r="B4192" s="271" t="s">
        <v>290</v>
      </c>
      <c r="C4192" s="272" t="s">
        <v>12421</v>
      </c>
      <c r="D4192" s="271" t="s">
        <v>1924</v>
      </c>
      <c r="E4192" s="273">
        <v>1.01</v>
      </c>
    </row>
    <row r="4193" spans="1:5" x14ac:dyDescent="0.2">
      <c r="A4193" s="271">
        <v>53804</v>
      </c>
      <c r="B4193" s="271" t="s">
        <v>290</v>
      </c>
      <c r="C4193" s="272" t="s">
        <v>12422</v>
      </c>
      <c r="D4193" s="271" t="s">
        <v>1924</v>
      </c>
      <c r="E4193" s="273">
        <v>4.8</v>
      </c>
    </row>
    <row r="4194" spans="1:5" x14ac:dyDescent="0.2">
      <c r="A4194" s="271">
        <v>90582</v>
      </c>
      <c r="B4194" s="271" t="s">
        <v>290</v>
      </c>
      <c r="C4194" s="272" t="s">
        <v>12423</v>
      </c>
      <c r="D4194" s="271" t="s">
        <v>1924</v>
      </c>
      <c r="E4194" s="273">
        <v>0.44</v>
      </c>
    </row>
    <row r="4195" spans="1:5" x14ac:dyDescent="0.2">
      <c r="A4195" s="271">
        <v>90583</v>
      </c>
      <c r="B4195" s="271" t="s">
        <v>290</v>
      </c>
      <c r="C4195" s="272" t="s">
        <v>12424</v>
      </c>
      <c r="D4195" s="271" t="s">
        <v>1924</v>
      </c>
      <c r="E4195" s="273">
        <v>0.1</v>
      </c>
    </row>
    <row r="4196" spans="1:5" x14ac:dyDescent="0.2">
      <c r="A4196" s="271">
        <v>90584</v>
      </c>
      <c r="B4196" s="271" t="s">
        <v>290</v>
      </c>
      <c r="C4196" s="272" t="s">
        <v>12425</v>
      </c>
      <c r="D4196" s="271" t="s">
        <v>1924</v>
      </c>
      <c r="E4196" s="273">
        <v>0.34</v>
      </c>
    </row>
    <row r="4197" spans="1:5" x14ac:dyDescent="0.2">
      <c r="A4197" s="271">
        <v>90585</v>
      </c>
      <c r="B4197" s="271" t="s">
        <v>290</v>
      </c>
      <c r="C4197" s="272" t="s">
        <v>12426</v>
      </c>
      <c r="D4197" s="271" t="s">
        <v>1924</v>
      </c>
      <c r="E4197" s="273">
        <v>0.44</v>
      </c>
    </row>
    <row r="4198" spans="1:5" x14ac:dyDescent="0.2">
      <c r="A4198" s="271">
        <v>89240</v>
      </c>
      <c r="B4198" s="271" t="s">
        <v>290</v>
      </c>
      <c r="C4198" s="272" t="s">
        <v>12427</v>
      </c>
      <c r="D4198" s="271" t="s">
        <v>1924</v>
      </c>
      <c r="E4198" s="273">
        <v>83.96</v>
      </c>
    </row>
    <row r="4199" spans="1:5" x14ac:dyDescent="0.2">
      <c r="A4199" s="271">
        <v>89241</v>
      </c>
      <c r="B4199" s="271" t="s">
        <v>290</v>
      </c>
      <c r="C4199" s="272" t="s">
        <v>12428</v>
      </c>
      <c r="D4199" s="271" t="s">
        <v>1924</v>
      </c>
      <c r="E4199" s="273">
        <v>29.59</v>
      </c>
    </row>
    <row r="4200" spans="1:5" x14ac:dyDescent="0.2">
      <c r="A4200" s="271">
        <v>5710</v>
      </c>
      <c r="B4200" s="271" t="s">
        <v>290</v>
      </c>
      <c r="C4200" s="272" t="s">
        <v>12429</v>
      </c>
      <c r="D4200" s="271" t="s">
        <v>1924</v>
      </c>
      <c r="E4200" s="273">
        <v>134.96</v>
      </c>
    </row>
    <row r="4201" spans="1:5" x14ac:dyDescent="0.2">
      <c r="A4201" s="271">
        <v>5711</v>
      </c>
      <c r="B4201" s="271" t="s">
        <v>290</v>
      </c>
      <c r="C4201" s="272" t="s">
        <v>12430</v>
      </c>
      <c r="D4201" s="271" t="s">
        <v>1924</v>
      </c>
      <c r="E4201" s="273">
        <v>88.53</v>
      </c>
    </row>
    <row r="4202" spans="1:5" x14ac:dyDescent="0.2">
      <c r="A4202" s="271">
        <v>89253</v>
      </c>
      <c r="B4202" s="271" t="s">
        <v>290</v>
      </c>
      <c r="C4202" s="272" t="s">
        <v>12431</v>
      </c>
      <c r="D4202" s="271" t="s">
        <v>1924</v>
      </c>
      <c r="E4202" s="273">
        <v>68.8</v>
      </c>
    </row>
    <row r="4203" spans="1:5" x14ac:dyDescent="0.2">
      <c r="A4203" s="271">
        <v>89254</v>
      </c>
      <c r="B4203" s="271" t="s">
        <v>290</v>
      </c>
      <c r="C4203" s="272" t="s">
        <v>12432</v>
      </c>
      <c r="D4203" s="271" t="s">
        <v>1924</v>
      </c>
      <c r="E4203" s="273">
        <v>24.25</v>
      </c>
    </row>
    <row r="4204" spans="1:5" x14ac:dyDescent="0.2">
      <c r="A4204" s="271">
        <v>89255</v>
      </c>
      <c r="B4204" s="271" t="s">
        <v>290</v>
      </c>
      <c r="C4204" s="272" t="s">
        <v>12433</v>
      </c>
      <c r="D4204" s="271" t="s">
        <v>1924</v>
      </c>
      <c r="E4204" s="273">
        <v>110.6</v>
      </c>
    </row>
    <row r="4205" spans="1:5" x14ac:dyDescent="0.2">
      <c r="A4205" s="271">
        <v>89256</v>
      </c>
      <c r="B4205" s="271" t="s">
        <v>290</v>
      </c>
      <c r="C4205" s="272" t="s">
        <v>12434</v>
      </c>
      <c r="D4205" s="271" t="s">
        <v>1924</v>
      </c>
      <c r="E4205" s="273">
        <v>84.31</v>
      </c>
    </row>
    <row r="4206" spans="1:5" x14ac:dyDescent="0.2">
      <c r="A4206" s="271">
        <v>103797</v>
      </c>
      <c r="B4206" s="271" t="s">
        <v>290</v>
      </c>
      <c r="C4206" s="272" t="s">
        <v>12435</v>
      </c>
      <c r="D4206" s="271" t="s">
        <v>1982</v>
      </c>
      <c r="E4206" s="273">
        <v>18.98</v>
      </c>
    </row>
    <row r="4207" spans="1:5" x14ac:dyDescent="0.2">
      <c r="A4207" s="271">
        <v>103930</v>
      </c>
      <c r="B4207" s="271" t="s">
        <v>290</v>
      </c>
      <c r="C4207" s="272" t="s">
        <v>12436</v>
      </c>
      <c r="D4207" s="271" t="s">
        <v>1980</v>
      </c>
      <c r="E4207" s="273">
        <v>819.99</v>
      </c>
    </row>
    <row r="4208" spans="1:5" x14ac:dyDescent="0.2">
      <c r="A4208" s="271">
        <v>103931</v>
      </c>
      <c r="B4208" s="271" t="s">
        <v>290</v>
      </c>
      <c r="C4208" s="272" t="s">
        <v>12437</v>
      </c>
      <c r="D4208" s="271" t="s">
        <v>1980</v>
      </c>
      <c r="E4208" s="273">
        <v>615.54999999999995</v>
      </c>
    </row>
    <row r="4209" spans="1:5" x14ac:dyDescent="0.2">
      <c r="A4209" s="271">
        <v>103932</v>
      </c>
      <c r="B4209" s="271" t="s">
        <v>290</v>
      </c>
      <c r="C4209" s="272" t="s">
        <v>12438</v>
      </c>
      <c r="D4209" s="271" t="s">
        <v>1980</v>
      </c>
      <c r="E4209" s="273">
        <v>585.6</v>
      </c>
    </row>
    <row r="4210" spans="1:5" x14ac:dyDescent="0.2">
      <c r="A4210" s="271">
        <v>103929</v>
      </c>
      <c r="B4210" s="271" t="s">
        <v>290</v>
      </c>
      <c r="C4210" s="272" t="s">
        <v>12439</v>
      </c>
      <c r="D4210" s="271" t="s">
        <v>1980</v>
      </c>
      <c r="E4210" s="273">
        <v>1283.5</v>
      </c>
    </row>
    <row r="4211" spans="1:5" x14ac:dyDescent="0.2">
      <c r="A4211" s="271">
        <v>103928</v>
      </c>
      <c r="B4211" s="271" t="s">
        <v>290</v>
      </c>
      <c r="C4211" s="272" t="s">
        <v>12440</v>
      </c>
      <c r="D4211" s="271" t="s">
        <v>1980</v>
      </c>
      <c r="E4211" s="273">
        <v>556.25</v>
      </c>
    </row>
    <row r="4212" spans="1:5" x14ac:dyDescent="0.2">
      <c r="A4212" s="271">
        <v>103798</v>
      </c>
      <c r="B4212" s="271" t="s">
        <v>290</v>
      </c>
      <c r="C4212" s="272" t="s">
        <v>12441</v>
      </c>
      <c r="D4212" s="271" t="s">
        <v>1980</v>
      </c>
      <c r="E4212" s="273">
        <v>771.36</v>
      </c>
    </row>
    <row r="4213" spans="1:5" x14ac:dyDescent="0.2">
      <c r="A4213" s="271">
        <v>103801</v>
      </c>
      <c r="B4213" s="271" t="s">
        <v>290</v>
      </c>
      <c r="C4213" s="272" t="s">
        <v>12442</v>
      </c>
      <c r="D4213" s="271" t="s">
        <v>1980</v>
      </c>
      <c r="E4213" s="273">
        <v>665.64</v>
      </c>
    </row>
    <row r="4214" spans="1:5" x14ac:dyDescent="0.2">
      <c r="A4214" s="271">
        <v>103933</v>
      </c>
      <c r="B4214" s="271" t="s">
        <v>290</v>
      </c>
      <c r="C4214" s="272" t="s">
        <v>12443</v>
      </c>
      <c r="D4214" s="271" t="s">
        <v>1980</v>
      </c>
      <c r="E4214" s="273">
        <v>1747.55</v>
      </c>
    </row>
    <row r="4215" spans="1:5" x14ac:dyDescent="0.2">
      <c r="A4215" s="271">
        <v>103925</v>
      </c>
      <c r="B4215" s="271" t="s">
        <v>290</v>
      </c>
      <c r="C4215" s="272" t="s">
        <v>12444</v>
      </c>
      <c r="D4215" s="271" t="s">
        <v>1980</v>
      </c>
      <c r="E4215" s="273">
        <v>1978.88</v>
      </c>
    </row>
    <row r="4216" spans="1:5" x14ac:dyDescent="0.2">
      <c r="A4216" s="271">
        <v>103926</v>
      </c>
      <c r="B4216" s="271" t="s">
        <v>290</v>
      </c>
      <c r="C4216" s="272" t="s">
        <v>12445</v>
      </c>
      <c r="D4216" s="271" t="s">
        <v>1980</v>
      </c>
      <c r="E4216" s="273">
        <v>1603.08</v>
      </c>
    </row>
    <row r="4217" spans="1:5" x14ac:dyDescent="0.2">
      <c r="A4217" s="271">
        <v>103796</v>
      </c>
      <c r="B4217" s="271" t="s">
        <v>290</v>
      </c>
      <c r="C4217" s="272" t="s">
        <v>12446</v>
      </c>
      <c r="D4217" s="271" t="s">
        <v>2012</v>
      </c>
      <c r="E4217" s="273">
        <v>61.78</v>
      </c>
    </row>
    <row r="4218" spans="1:5" x14ac:dyDescent="0.2">
      <c r="A4218" s="271">
        <v>103795</v>
      </c>
      <c r="B4218" s="271" t="s">
        <v>290</v>
      </c>
      <c r="C4218" s="272" t="s">
        <v>12447</v>
      </c>
      <c r="D4218" s="271" t="s">
        <v>2012</v>
      </c>
      <c r="E4218" s="273">
        <v>98.12</v>
      </c>
    </row>
    <row r="4219" spans="1:5" x14ac:dyDescent="0.2">
      <c r="A4219" s="271">
        <v>103800</v>
      </c>
      <c r="B4219" s="271" t="s">
        <v>290</v>
      </c>
      <c r="C4219" s="272" t="s">
        <v>12448</v>
      </c>
      <c r="D4219" s="271" t="s">
        <v>1980</v>
      </c>
      <c r="E4219" s="273">
        <v>556.25</v>
      </c>
    </row>
    <row r="4220" spans="1:5" x14ac:dyDescent="0.2">
      <c r="A4220" s="271">
        <v>103799</v>
      </c>
      <c r="B4220" s="271" t="s">
        <v>290</v>
      </c>
      <c r="C4220" s="272" t="s">
        <v>12449</v>
      </c>
      <c r="D4220" s="271" t="s">
        <v>1980</v>
      </c>
      <c r="E4220" s="273">
        <v>479.32</v>
      </c>
    </row>
    <row r="4221" spans="1:5" x14ac:dyDescent="0.2">
      <c r="A4221" s="271">
        <v>104950</v>
      </c>
      <c r="B4221" s="271" t="s">
        <v>290</v>
      </c>
      <c r="C4221" s="272" t="s">
        <v>12450</v>
      </c>
      <c r="D4221" s="271" t="s">
        <v>1980</v>
      </c>
      <c r="E4221" s="273">
        <v>0</v>
      </c>
    </row>
    <row r="4222" spans="1:5" x14ac:dyDescent="0.2">
      <c r="A4222" s="271">
        <v>104948</v>
      </c>
      <c r="B4222" s="271" t="s">
        <v>290</v>
      </c>
      <c r="C4222" s="272" t="s">
        <v>12451</v>
      </c>
      <c r="D4222" s="271" t="s">
        <v>1980</v>
      </c>
      <c r="E4222" s="273">
        <v>5.77</v>
      </c>
    </row>
    <row r="4223" spans="1:5" x14ac:dyDescent="0.2">
      <c r="A4223" s="271">
        <v>104949</v>
      </c>
      <c r="B4223" s="271" t="s">
        <v>290</v>
      </c>
      <c r="C4223" s="272" t="s">
        <v>12452</v>
      </c>
      <c r="D4223" s="271" t="s">
        <v>1980</v>
      </c>
      <c r="E4223" s="273">
        <v>10.71</v>
      </c>
    </row>
    <row r="4224" spans="1:5" x14ac:dyDescent="0.2">
      <c r="A4224" s="271">
        <v>104947</v>
      </c>
      <c r="B4224" s="271" t="s">
        <v>290</v>
      </c>
      <c r="C4224" s="272" t="s">
        <v>12453</v>
      </c>
      <c r="D4224" s="271" t="s">
        <v>1980</v>
      </c>
      <c r="E4224" s="273">
        <v>13.3</v>
      </c>
    </row>
    <row r="4225" spans="1:5" x14ac:dyDescent="0.2">
      <c r="A4225" s="271">
        <v>104325</v>
      </c>
      <c r="B4225" s="271" t="s">
        <v>290</v>
      </c>
      <c r="C4225" s="272" t="s">
        <v>12454</v>
      </c>
      <c r="D4225" s="271" t="s">
        <v>1977</v>
      </c>
      <c r="E4225" s="273">
        <v>0</v>
      </c>
    </row>
    <row r="4226" spans="1:5" x14ac:dyDescent="0.2">
      <c r="A4226" s="271">
        <v>104318</v>
      </c>
      <c r="B4226" s="271" t="s">
        <v>290</v>
      </c>
      <c r="C4226" s="272" t="s">
        <v>12455</v>
      </c>
      <c r="D4226" s="271" t="s">
        <v>1977</v>
      </c>
      <c r="E4226" s="273">
        <v>8.7799999999999994</v>
      </c>
    </row>
    <row r="4227" spans="1:5" x14ac:dyDescent="0.2">
      <c r="A4227" s="271">
        <v>89867</v>
      </c>
      <c r="B4227" s="271" t="s">
        <v>290</v>
      </c>
      <c r="C4227" s="272" t="s">
        <v>12456</v>
      </c>
      <c r="D4227" s="271" t="s">
        <v>1977</v>
      </c>
      <c r="E4227" s="273">
        <v>9.86</v>
      </c>
    </row>
    <row r="4228" spans="1:5" x14ac:dyDescent="0.2">
      <c r="A4228" s="271">
        <v>104320</v>
      </c>
      <c r="B4228" s="271" t="s">
        <v>290</v>
      </c>
      <c r="C4228" s="272" t="s">
        <v>12457</v>
      </c>
      <c r="D4228" s="271" t="s">
        <v>1977</v>
      </c>
      <c r="E4228" s="273">
        <v>14.25</v>
      </c>
    </row>
    <row r="4229" spans="1:5" x14ac:dyDescent="0.2">
      <c r="A4229" s="271">
        <v>104317</v>
      </c>
      <c r="B4229" s="271" t="s">
        <v>290</v>
      </c>
      <c r="C4229" s="272" t="s">
        <v>12458</v>
      </c>
      <c r="D4229" s="271" t="s">
        <v>1977</v>
      </c>
      <c r="E4229" s="273">
        <v>8.06</v>
      </c>
    </row>
    <row r="4230" spans="1:5" x14ac:dyDescent="0.2">
      <c r="A4230" s="271">
        <v>89866</v>
      </c>
      <c r="B4230" s="271" t="s">
        <v>290</v>
      </c>
      <c r="C4230" s="272" t="s">
        <v>12459</v>
      </c>
      <c r="D4230" s="271" t="s">
        <v>1977</v>
      </c>
      <c r="E4230" s="273">
        <v>8.83</v>
      </c>
    </row>
    <row r="4231" spans="1:5" x14ac:dyDescent="0.2">
      <c r="A4231" s="271">
        <v>104319</v>
      </c>
      <c r="B4231" s="271" t="s">
        <v>290</v>
      </c>
      <c r="C4231" s="272" t="s">
        <v>12460</v>
      </c>
      <c r="D4231" s="271" t="s">
        <v>1977</v>
      </c>
      <c r="E4231" s="273">
        <v>11.97</v>
      </c>
    </row>
    <row r="4232" spans="1:5" x14ac:dyDescent="0.2">
      <c r="A4232" s="271">
        <v>104321</v>
      </c>
      <c r="B4232" s="271" t="s">
        <v>290</v>
      </c>
      <c r="C4232" s="272" t="s">
        <v>12461</v>
      </c>
      <c r="D4232" s="271" t="s">
        <v>1977</v>
      </c>
      <c r="E4232" s="273">
        <v>6.19</v>
      </c>
    </row>
    <row r="4233" spans="1:5" x14ac:dyDescent="0.2">
      <c r="A4233" s="271">
        <v>89868</v>
      </c>
      <c r="B4233" s="271" t="s">
        <v>290</v>
      </c>
      <c r="C4233" s="272" t="s">
        <v>12462</v>
      </c>
      <c r="D4233" s="271" t="s">
        <v>1977</v>
      </c>
      <c r="E4233" s="273">
        <v>6.74</v>
      </c>
    </row>
    <row r="4234" spans="1:5" x14ac:dyDescent="0.2">
      <c r="A4234" s="271">
        <v>104322</v>
      </c>
      <c r="B4234" s="271" t="s">
        <v>290</v>
      </c>
      <c r="C4234" s="272" t="s">
        <v>12463</v>
      </c>
      <c r="D4234" s="271" t="s">
        <v>1977</v>
      </c>
      <c r="E4234" s="273">
        <v>9.0399999999999991</v>
      </c>
    </row>
    <row r="4235" spans="1:5" x14ac:dyDescent="0.2">
      <c r="A4235" s="271">
        <v>104323</v>
      </c>
      <c r="B4235" s="271" t="s">
        <v>290</v>
      </c>
      <c r="C4235" s="272" t="s">
        <v>12464</v>
      </c>
      <c r="D4235" s="271" t="s">
        <v>1977</v>
      </c>
      <c r="E4235" s="273">
        <v>11.27</v>
      </c>
    </row>
    <row r="4236" spans="1:5" x14ac:dyDescent="0.2">
      <c r="A4236" s="271">
        <v>89869</v>
      </c>
      <c r="B4236" s="271" t="s">
        <v>290</v>
      </c>
      <c r="C4236" s="272" t="s">
        <v>12465</v>
      </c>
      <c r="D4236" s="271" t="s">
        <v>1977</v>
      </c>
      <c r="E4236" s="273">
        <v>12.29</v>
      </c>
    </row>
    <row r="4237" spans="1:5" x14ac:dyDescent="0.2">
      <c r="A4237" s="271">
        <v>104324</v>
      </c>
      <c r="B4237" s="271" t="s">
        <v>290</v>
      </c>
      <c r="C4237" s="272" t="s">
        <v>12466</v>
      </c>
      <c r="D4237" s="271" t="s">
        <v>1977</v>
      </c>
      <c r="E4237" s="273">
        <v>16.98</v>
      </c>
    </row>
    <row r="4238" spans="1:5" x14ac:dyDescent="0.2">
      <c r="A4238" s="271">
        <v>104315</v>
      </c>
      <c r="B4238" s="271" t="s">
        <v>290</v>
      </c>
      <c r="C4238" s="272" t="s">
        <v>12467</v>
      </c>
      <c r="D4238" s="271" t="s">
        <v>2014</v>
      </c>
      <c r="E4238" s="273">
        <v>19.739999999999998</v>
      </c>
    </row>
    <row r="4239" spans="1:5" x14ac:dyDescent="0.2">
      <c r="A4239" s="271">
        <v>89865</v>
      </c>
      <c r="B4239" s="271" t="s">
        <v>290</v>
      </c>
      <c r="C4239" s="272" t="s">
        <v>12468</v>
      </c>
      <c r="D4239" s="271" t="s">
        <v>2014</v>
      </c>
      <c r="E4239" s="273">
        <v>21.18</v>
      </c>
    </row>
    <row r="4240" spans="1:5" x14ac:dyDescent="0.2">
      <c r="A4240" s="271">
        <v>104316</v>
      </c>
      <c r="B4240" s="271" t="s">
        <v>290</v>
      </c>
      <c r="C4240" s="272" t="s">
        <v>12469</v>
      </c>
      <c r="D4240" s="271" t="s">
        <v>2014</v>
      </c>
      <c r="E4240" s="273">
        <v>28.96</v>
      </c>
    </row>
    <row r="4241" spans="1:5" x14ac:dyDescent="0.2">
      <c r="A4241" s="271">
        <v>102724</v>
      </c>
      <c r="B4241" s="271" t="s">
        <v>290</v>
      </c>
      <c r="C4241" s="272" t="s">
        <v>12470</v>
      </c>
      <c r="D4241" s="271" t="s">
        <v>1977</v>
      </c>
      <c r="E4241" s="273">
        <v>35.880000000000003</v>
      </c>
    </row>
    <row r="4242" spans="1:5" x14ac:dyDescent="0.2">
      <c r="A4242" s="271">
        <v>102726</v>
      </c>
      <c r="B4242" s="271" t="s">
        <v>290</v>
      </c>
      <c r="C4242" s="272" t="s">
        <v>12471</v>
      </c>
      <c r="D4242" s="271" t="s">
        <v>1977</v>
      </c>
      <c r="E4242" s="273">
        <v>32.64</v>
      </c>
    </row>
    <row r="4243" spans="1:5" x14ac:dyDescent="0.2">
      <c r="A4243" s="271">
        <v>102725</v>
      </c>
      <c r="B4243" s="271" t="s">
        <v>290</v>
      </c>
      <c r="C4243" s="272" t="s">
        <v>12472</v>
      </c>
      <c r="D4243" s="271" t="s">
        <v>1977</v>
      </c>
      <c r="E4243" s="273">
        <v>35.11</v>
      </c>
    </row>
    <row r="4244" spans="1:5" x14ac:dyDescent="0.2">
      <c r="A4244" s="271">
        <v>102722</v>
      </c>
      <c r="B4244" s="271" t="s">
        <v>290</v>
      </c>
      <c r="C4244" s="272" t="s">
        <v>12473</v>
      </c>
      <c r="D4244" s="271" t="s">
        <v>2014</v>
      </c>
      <c r="E4244" s="273">
        <v>60.85</v>
      </c>
    </row>
    <row r="4245" spans="1:5" x14ac:dyDescent="0.2">
      <c r="A4245" s="271">
        <v>102721</v>
      </c>
      <c r="B4245" s="271" t="s">
        <v>290</v>
      </c>
      <c r="C4245" s="272" t="s">
        <v>12474</v>
      </c>
      <c r="D4245" s="271" t="s">
        <v>2014</v>
      </c>
      <c r="E4245" s="273">
        <v>0</v>
      </c>
    </row>
    <row r="4246" spans="1:5" x14ac:dyDescent="0.2">
      <c r="A4246" s="271">
        <v>102723</v>
      </c>
      <c r="B4246" s="271" t="s">
        <v>290</v>
      </c>
      <c r="C4246" s="272" t="s">
        <v>12475</v>
      </c>
      <c r="D4246" s="271" t="s">
        <v>2014</v>
      </c>
      <c r="E4246" s="273">
        <v>128.85</v>
      </c>
    </row>
    <row r="4247" spans="1:5" x14ac:dyDescent="0.2">
      <c r="A4247" s="271">
        <v>102690</v>
      </c>
      <c r="B4247" s="271" t="s">
        <v>290</v>
      </c>
      <c r="C4247" s="272" t="s">
        <v>12476</v>
      </c>
      <c r="D4247" s="271" t="s">
        <v>2014</v>
      </c>
      <c r="E4247" s="273">
        <v>75.88</v>
      </c>
    </row>
    <row r="4248" spans="1:5" x14ac:dyDescent="0.2">
      <c r="A4248" s="271">
        <v>102688</v>
      </c>
      <c r="B4248" s="271" t="s">
        <v>290</v>
      </c>
      <c r="C4248" s="272" t="s">
        <v>12477</v>
      </c>
      <c r="D4248" s="271" t="s">
        <v>2014</v>
      </c>
      <c r="E4248" s="273">
        <v>43.43</v>
      </c>
    </row>
    <row r="4249" spans="1:5" x14ac:dyDescent="0.2">
      <c r="A4249" s="271">
        <v>102689</v>
      </c>
      <c r="B4249" s="271" t="s">
        <v>290</v>
      </c>
      <c r="C4249" s="272" t="s">
        <v>12478</v>
      </c>
      <c r="D4249" s="271" t="s">
        <v>2014</v>
      </c>
      <c r="E4249" s="273">
        <v>112.86</v>
      </c>
    </row>
    <row r="4250" spans="1:5" x14ac:dyDescent="0.2">
      <c r="A4250" s="271">
        <v>102693</v>
      </c>
      <c r="B4250" s="271" t="s">
        <v>290</v>
      </c>
      <c r="C4250" s="272" t="s">
        <v>12479</v>
      </c>
      <c r="D4250" s="271" t="s">
        <v>2014</v>
      </c>
      <c r="E4250" s="273">
        <v>145.31</v>
      </c>
    </row>
    <row r="4251" spans="1:5" x14ac:dyDescent="0.2">
      <c r="A4251" s="271">
        <v>102694</v>
      </c>
      <c r="B4251" s="271" t="s">
        <v>290</v>
      </c>
      <c r="C4251" s="272" t="s">
        <v>12480</v>
      </c>
      <c r="D4251" s="271" t="s">
        <v>2014</v>
      </c>
      <c r="E4251" s="273">
        <v>77.8</v>
      </c>
    </row>
    <row r="4252" spans="1:5" x14ac:dyDescent="0.2">
      <c r="A4252" s="271">
        <v>102697</v>
      </c>
      <c r="B4252" s="271" t="s">
        <v>290</v>
      </c>
      <c r="C4252" s="272" t="s">
        <v>12481</v>
      </c>
      <c r="D4252" s="271" t="s">
        <v>2014</v>
      </c>
      <c r="E4252" s="273">
        <v>133.13</v>
      </c>
    </row>
    <row r="4253" spans="1:5" x14ac:dyDescent="0.2">
      <c r="A4253" s="271">
        <v>102696</v>
      </c>
      <c r="B4253" s="271" t="s">
        <v>290</v>
      </c>
      <c r="C4253" s="272" t="s">
        <v>12482</v>
      </c>
      <c r="D4253" s="271" t="s">
        <v>2014</v>
      </c>
      <c r="E4253" s="273">
        <v>147.05000000000001</v>
      </c>
    </row>
    <row r="4254" spans="1:5" x14ac:dyDescent="0.2">
      <c r="A4254" s="271">
        <v>102703</v>
      </c>
      <c r="B4254" s="271" t="s">
        <v>290</v>
      </c>
      <c r="C4254" s="272" t="s">
        <v>12483</v>
      </c>
      <c r="D4254" s="271" t="s">
        <v>2014</v>
      </c>
      <c r="E4254" s="273">
        <v>202.39</v>
      </c>
    </row>
    <row r="4255" spans="1:5" x14ac:dyDescent="0.2">
      <c r="A4255" s="271">
        <v>102678</v>
      </c>
      <c r="B4255" s="271" t="s">
        <v>290</v>
      </c>
      <c r="C4255" s="272" t="s">
        <v>12484</v>
      </c>
      <c r="D4255" s="271" t="s">
        <v>2014</v>
      </c>
      <c r="E4255" s="273">
        <v>169.13</v>
      </c>
    </row>
    <row r="4256" spans="1:5" x14ac:dyDescent="0.2">
      <c r="A4256" s="271">
        <v>102679</v>
      </c>
      <c r="B4256" s="271" t="s">
        <v>290</v>
      </c>
      <c r="C4256" s="272" t="s">
        <v>12485</v>
      </c>
      <c r="D4256" s="271" t="s">
        <v>2014</v>
      </c>
      <c r="E4256" s="273">
        <v>187.33</v>
      </c>
    </row>
    <row r="4257" spans="1:5" x14ac:dyDescent="0.2">
      <c r="A4257" s="271">
        <v>102673</v>
      </c>
      <c r="B4257" s="271" t="s">
        <v>290</v>
      </c>
      <c r="C4257" s="272" t="s">
        <v>12486</v>
      </c>
      <c r="D4257" s="271" t="s">
        <v>2014</v>
      </c>
      <c r="E4257" s="273">
        <v>173.57</v>
      </c>
    </row>
    <row r="4258" spans="1:5" x14ac:dyDescent="0.2">
      <c r="A4258" s="271">
        <v>102677</v>
      </c>
      <c r="B4258" s="271" t="s">
        <v>290</v>
      </c>
      <c r="C4258" s="272" t="s">
        <v>12487</v>
      </c>
      <c r="D4258" s="271" t="s">
        <v>2014</v>
      </c>
      <c r="E4258" s="273">
        <v>158.18</v>
      </c>
    </row>
    <row r="4259" spans="1:5" x14ac:dyDescent="0.2">
      <c r="A4259" s="271">
        <v>102683</v>
      </c>
      <c r="B4259" s="271" t="s">
        <v>290</v>
      </c>
      <c r="C4259" s="272" t="s">
        <v>12488</v>
      </c>
      <c r="D4259" s="271" t="s">
        <v>2014</v>
      </c>
      <c r="E4259" s="273">
        <v>233.92</v>
      </c>
    </row>
    <row r="4260" spans="1:5" x14ac:dyDescent="0.2">
      <c r="A4260" s="271">
        <v>102687</v>
      </c>
      <c r="B4260" s="271" t="s">
        <v>290</v>
      </c>
      <c r="C4260" s="272" t="s">
        <v>12489</v>
      </c>
      <c r="D4260" s="271" t="s">
        <v>2014</v>
      </c>
      <c r="E4260" s="273">
        <v>247.55</v>
      </c>
    </row>
    <row r="4261" spans="1:5" x14ac:dyDescent="0.2">
      <c r="A4261" s="271">
        <v>102670</v>
      </c>
      <c r="B4261" s="271" t="s">
        <v>290</v>
      </c>
      <c r="C4261" s="272" t="s">
        <v>12490</v>
      </c>
      <c r="D4261" s="271" t="s">
        <v>2014</v>
      </c>
      <c r="E4261" s="273">
        <v>100.94</v>
      </c>
    </row>
    <row r="4262" spans="1:5" x14ac:dyDescent="0.2">
      <c r="A4262" s="271">
        <v>102674</v>
      </c>
      <c r="B4262" s="271" t="s">
        <v>290</v>
      </c>
      <c r="C4262" s="272" t="s">
        <v>12491</v>
      </c>
      <c r="D4262" s="271" t="s">
        <v>2014</v>
      </c>
      <c r="E4262" s="273">
        <v>109.64</v>
      </c>
    </row>
    <row r="4263" spans="1:5" x14ac:dyDescent="0.2">
      <c r="A4263" s="271">
        <v>102680</v>
      </c>
      <c r="B4263" s="271" t="s">
        <v>290</v>
      </c>
      <c r="C4263" s="272" t="s">
        <v>12492</v>
      </c>
      <c r="D4263" s="271" t="s">
        <v>2014</v>
      </c>
      <c r="E4263" s="273">
        <v>182.19</v>
      </c>
    </row>
    <row r="4264" spans="1:5" x14ac:dyDescent="0.2">
      <c r="A4264" s="271">
        <v>102684</v>
      </c>
      <c r="B4264" s="271" t="s">
        <v>290</v>
      </c>
      <c r="C4264" s="272" t="s">
        <v>12493</v>
      </c>
      <c r="D4264" s="271" t="s">
        <v>2014</v>
      </c>
      <c r="E4264" s="273">
        <v>200.39</v>
      </c>
    </row>
    <row r="4265" spans="1:5" x14ac:dyDescent="0.2">
      <c r="A4265" s="271">
        <v>102672</v>
      </c>
      <c r="B4265" s="271" t="s">
        <v>290</v>
      </c>
      <c r="C4265" s="272" t="s">
        <v>12494</v>
      </c>
      <c r="D4265" s="271" t="s">
        <v>2014</v>
      </c>
      <c r="E4265" s="273">
        <v>189.2</v>
      </c>
    </row>
    <row r="4266" spans="1:5" x14ac:dyDescent="0.2">
      <c r="A4266" s="271">
        <v>102676</v>
      </c>
      <c r="B4266" s="271" t="s">
        <v>290</v>
      </c>
      <c r="C4266" s="272" t="s">
        <v>12495</v>
      </c>
      <c r="D4266" s="271" t="s">
        <v>2014</v>
      </c>
      <c r="E4266" s="273">
        <v>186.38</v>
      </c>
    </row>
    <row r="4267" spans="1:5" x14ac:dyDescent="0.2">
      <c r="A4267" s="271">
        <v>102681</v>
      </c>
      <c r="B4267" s="271" t="s">
        <v>290</v>
      </c>
      <c r="C4267" s="272" t="s">
        <v>12496</v>
      </c>
      <c r="D4267" s="271" t="s">
        <v>2014</v>
      </c>
      <c r="E4267" s="273">
        <v>258.93</v>
      </c>
    </row>
    <row r="4268" spans="1:5" x14ac:dyDescent="0.2">
      <c r="A4268" s="271">
        <v>102685</v>
      </c>
      <c r="B4268" s="271" t="s">
        <v>290</v>
      </c>
      <c r="C4268" s="272" t="s">
        <v>12497</v>
      </c>
      <c r="D4268" s="271" t="s">
        <v>2014</v>
      </c>
      <c r="E4268" s="273">
        <v>277.11</v>
      </c>
    </row>
    <row r="4269" spans="1:5" x14ac:dyDescent="0.2">
      <c r="A4269" s="271">
        <v>102664</v>
      </c>
      <c r="B4269" s="271" t="s">
        <v>290</v>
      </c>
      <c r="C4269" s="272" t="s">
        <v>12498</v>
      </c>
      <c r="D4269" s="271" t="s">
        <v>2014</v>
      </c>
      <c r="E4269" s="273">
        <v>56.7</v>
      </c>
    </row>
    <row r="4270" spans="1:5" x14ac:dyDescent="0.2">
      <c r="A4270" s="271">
        <v>102665</v>
      </c>
      <c r="B4270" s="271" t="s">
        <v>290</v>
      </c>
      <c r="C4270" s="272" t="s">
        <v>12499</v>
      </c>
      <c r="D4270" s="271" t="s">
        <v>2014</v>
      </c>
      <c r="E4270" s="273">
        <v>33.18</v>
      </c>
    </row>
    <row r="4271" spans="1:5" x14ac:dyDescent="0.2">
      <c r="A4271" s="271">
        <v>102663</v>
      </c>
      <c r="B4271" s="271" t="s">
        <v>290</v>
      </c>
      <c r="C4271" s="272" t="s">
        <v>12500</v>
      </c>
      <c r="D4271" s="271" t="s">
        <v>2014</v>
      </c>
      <c r="E4271" s="273">
        <v>77.260000000000005</v>
      </c>
    </row>
    <row r="4272" spans="1:5" x14ac:dyDescent="0.2">
      <c r="A4272" s="271">
        <v>102669</v>
      </c>
      <c r="B4272" s="271" t="s">
        <v>290</v>
      </c>
      <c r="C4272" s="272" t="s">
        <v>12501</v>
      </c>
      <c r="D4272" s="271" t="s">
        <v>2014</v>
      </c>
      <c r="E4272" s="273">
        <v>108.31</v>
      </c>
    </row>
    <row r="4273" spans="1:5" x14ac:dyDescent="0.2">
      <c r="A4273" s="271">
        <v>102661</v>
      </c>
      <c r="B4273" s="271" t="s">
        <v>290</v>
      </c>
      <c r="C4273" s="272" t="s">
        <v>12502</v>
      </c>
      <c r="D4273" s="271" t="s">
        <v>2014</v>
      </c>
      <c r="E4273" s="273">
        <v>35.85</v>
      </c>
    </row>
    <row r="4274" spans="1:5" x14ac:dyDescent="0.2">
      <c r="A4274" s="271">
        <v>102666</v>
      </c>
      <c r="B4274" s="271" t="s">
        <v>290</v>
      </c>
      <c r="C4274" s="272" t="s">
        <v>12503</v>
      </c>
      <c r="D4274" s="271" t="s">
        <v>2014</v>
      </c>
      <c r="E4274" s="273">
        <v>68.3</v>
      </c>
    </row>
    <row r="4275" spans="1:5" x14ac:dyDescent="0.2">
      <c r="A4275" s="271">
        <v>102662</v>
      </c>
      <c r="B4275" s="271" t="s">
        <v>290</v>
      </c>
      <c r="C4275" s="272" t="s">
        <v>12504</v>
      </c>
      <c r="D4275" s="271" t="s">
        <v>2014</v>
      </c>
      <c r="E4275" s="273">
        <v>108.46</v>
      </c>
    </row>
    <row r="4276" spans="1:5" x14ac:dyDescent="0.2">
      <c r="A4276" s="271">
        <v>102668</v>
      </c>
      <c r="B4276" s="271" t="s">
        <v>290</v>
      </c>
      <c r="C4276" s="272" t="s">
        <v>12505</v>
      </c>
      <c r="D4276" s="271" t="s">
        <v>2014</v>
      </c>
      <c r="E4276" s="273">
        <v>140.91999999999999</v>
      </c>
    </row>
    <row r="4277" spans="1:5" x14ac:dyDescent="0.2">
      <c r="A4277" s="271">
        <v>102718</v>
      </c>
      <c r="B4277" s="271" t="s">
        <v>290</v>
      </c>
      <c r="C4277" s="272" t="s">
        <v>12506</v>
      </c>
      <c r="D4277" s="271" t="s">
        <v>1980</v>
      </c>
      <c r="E4277" s="273">
        <v>139.63999999999999</v>
      </c>
    </row>
    <row r="4278" spans="1:5" x14ac:dyDescent="0.2">
      <c r="A4278" s="271">
        <v>102716</v>
      </c>
      <c r="B4278" s="271" t="s">
        <v>290</v>
      </c>
      <c r="C4278" s="272" t="s">
        <v>12507</v>
      </c>
      <c r="D4278" s="271" t="s">
        <v>1980</v>
      </c>
      <c r="E4278" s="273">
        <v>126.15</v>
      </c>
    </row>
    <row r="4279" spans="1:5" x14ac:dyDescent="0.2">
      <c r="A4279" s="271">
        <v>102719</v>
      </c>
      <c r="B4279" s="271" t="s">
        <v>290</v>
      </c>
      <c r="C4279" s="272" t="s">
        <v>12508</v>
      </c>
      <c r="D4279" s="271" t="s">
        <v>1980</v>
      </c>
      <c r="E4279" s="273">
        <v>198.34</v>
      </c>
    </row>
    <row r="4280" spans="1:5" x14ac:dyDescent="0.2">
      <c r="A4280" s="271">
        <v>102717</v>
      </c>
      <c r="B4280" s="271" t="s">
        <v>290</v>
      </c>
      <c r="C4280" s="272" t="s">
        <v>12509</v>
      </c>
      <c r="D4280" s="271" t="s">
        <v>1980</v>
      </c>
      <c r="E4280" s="273">
        <v>184.85</v>
      </c>
    </row>
    <row r="4281" spans="1:5" x14ac:dyDescent="0.2">
      <c r="A4281" s="271">
        <v>102720</v>
      </c>
      <c r="B4281" s="271" t="s">
        <v>290</v>
      </c>
      <c r="C4281" s="272" t="s">
        <v>12510</v>
      </c>
      <c r="D4281" s="271" t="s">
        <v>2012</v>
      </c>
      <c r="E4281" s="273">
        <v>0</v>
      </c>
    </row>
    <row r="4282" spans="1:5" x14ac:dyDescent="0.2">
      <c r="A4282" s="271">
        <v>102713</v>
      </c>
      <c r="B4282" s="271" t="s">
        <v>290</v>
      </c>
      <c r="C4282" s="272" t="s">
        <v>12511</v>
      </c>
      <c r="D4282" s="271" t="s">
        <v>2012</v>
      </c>
      <c r="E4282" s="273">
        <v>12.63</v>
      </c>
    </row>
    <row r="4283" spans="1:5" x14ac:dyDescent="0.2">
      <c r="A4283" s="271">
        <v>102715</v>
      </c>
      <c r="B4283" s="271" t="s">
        <v>290</v>
      </c>
      <c r="C4283" s="272" t="s">
        <v>12512</v>
      </c>
      <c r="D4283" s="271" t="s">
        <v>2012</v>
      </c>
      <c r="E4283" s="273">
        <v>24.89</v>
      </c>
    </row>
    <row r="4284" spans="1:5" x14ac:dyDescent="0.2">
      <c r="A4284" s="271">
        <v>103653</v>
      </c>
      <c r="B4284" s="271" t="s">
        <v>290</v>
      </c>
      <c r="C4284" s="272" t="s">
        <v>12513</v>
      </c>
      <c r="D4284" s="271" t="s">
        <v>2012</v>
      </c>
      <c r="E4284" s="273">
        <v>29.71</v>
      </c>
    </row>
    <row r="4285" spans="1:5" x14ac:dyDescent="0.2">
      <c r="A4285" s="271">
        <v>102712</v>
      </c>
      <c r="B4285" s="271" t="s">
        <v>290</v>
      </c>
      <c r="C4285" s="272" t="s">
        <v>12514</v>
      </c>
      <c r="D4285" s="271" t="s">
        <v>2012</v>
      </c>
      <c r="E4285" s="273">
        <v>9.2100000000000009</v>
      </c>
    </row>
    <row r="4286" spans="1:5" x14ac:dyDescent="0.2">
      <c r="A4286" s="271">
        <v>102711</v>
      </c>
      <c r="B4286" s="271" t="s">
        <v>290</v>
      </c>
      <c r="C4286" s="272" t="s">
        <v>12515</v>
      </c>
      <c r="D4286" s="271" t="s">
        <v>1977</v>
      </c>
      <c r="E4286" s="273">
        <v>98.2</v>
      </c>
    </row>
    <row r="4287" spans="1:5" x14ac:dyDescent="0.2">
      <c r="A4287" s="271">
        <v>102710</v>
      </c>
      <c r="B4287" s="271" t="s">
        <v>290</v>
      </c>
      <c r="C4287" s="272" t="s">
        <v>12516</v>
      </c>
      <c r="D4287" s="271" t="s">
        <v>1977</v>
      </c>
      <c r="E4287" s="273">
        <v>74.83</v>
      </c>
    </row>
    <row r="4288" spans="1:5" x14ac:dyDescent="0.2">
      <c r="A4288" s="271">
        <v>102709</v>
      </c>
      <c r="B4288" s="271" t="s">
        <v>290</v>
      </c>
      <c r="C4288" s="272" t="s">
        <v>12517</v>
      </c>
      <c r="D4288" s="271" t="s">
        <v>1977</v>
      </c>
      <c r="E4288" s="273">
        <v>0</v>
      </c>
    </row>
    <row r="4289" spans="1:5" x14ac:dyDescent="0.2">
      <c r="A4289" s="271">
        <v>102708</v>
      </c>
      <c r="B4289" s="271" t="s">
        <v>290</v>
      </c>
      <c r="C4289" s="272" t="s">
        <v>12518</v>
      </c>
      <c r="D4289" s="271" t="s">
        <v>1977</v>
      </c>
      <c r="E4289" s="273">
        <v>30.27</v>
      </c>
    </row>
    <row r="4290" spans="1:5" x14ac:dyDescent="0.2">
      <c r="A4290" s="271">
        <v>102707</v>
      </c>
      <c r="B4290" s="271" t="s">
        <v>290</v>
      </c>
      <c r="C4290" s="272" t="s">
        <v>12519</v>
      </c>
      <c r="D4290" s="271" t="s">
        <v>2014</v>
      </c>
      <c r="E4290" s="273">
        <v>57.85</v>
      </c>
    </row>
    <row r="4291" spans="1:5" x14ac:dyDescent="0.2">
      <c r="A4291" s="271">
        <v>102704</v>
      </c>
      <c r="B4291" s="271" t="s">
        <v>290</v>
      </c>
      <c r="C4291" s="272" t="s">
        <v>12520</v>
      </c>
      <c r="D4291" s="271" t="s">
        <v>2014</v>
      </c>
      <c r="E4291" s="273">
        <v>12.71</v>
      </c>
    </row>
    <row r="4292" spans="1:5" x14ac:dyDescent="0.2">
      <c r="A4292" s="271">
        <v>102705</v>
      </c>
      <c r="B4292" s="271" t="s">
        <v>290</v>
      </c>
      <c r="C4292" s="272" t="s">
        <v>12521</v>
      </c>
      <c r="D4292" s="271" t="s">
        <v>2014</v>
      </c>
      <c r="E4292" s="273">
        <v>80.709999999999994</v>
      </c>
    </row>
    <row r="4293" spans="1:5" x14ac:dyDescent="0.2">
      <c r="A4293" s="271">
        <v>98333</v>
      </c>
      <c r="B4293" s="271" t="s">
        <v>290</v>
      </c>
      <c r="C4293" s="272" t="s">
        <v>12522</v>
      </c>
      <c r="D4293" s="271" t="s">
        <v>2012</v>
      </c>
      <c r="E4293" s="273">
        <v>0</v>
      </c>
    </row>
    <row r="4294" spans="1:5" x14ac:dyDescent="0.2">
      <c r="A4294" s="271">
        <v>98332</v>
      </c>
      <c r="B4294" s="271" t="s">
        <v>290</v>
      </c>
      <c r="C4294" s="272" t="s">
        <v>12523</v>
      </c>
      <c r="D4294" s="271" t="s">
        <v>2012</v>
      </c>
      <c r="E4294" s="273">
        <v>0</v>
      </c>
    </row>
    <row r="4295" spans="1:5" x14ac:dyDescent="0.2">
      <c r="A4295" s="271">
        <v>98331</v>
      </c>
      <c r="B4295" s="271" t="s">
        <v>290</v>
      </c>
      <c r="C4295" s="272" t="s">
        <v>12524</v>
      </c>
      <c r="D4295" s="271" t="s">
        <v>2012</v>
      </c>
      <c r="E4295" s="273">
        <v>0</v>
      </c>
    </row>
    <row r="4296" spans="1:5" x14ac:dyDescent="0.2">
      <c r="A4296" s="271">
        <v>98327</v>
      </c>
      <c r="B4296" s="271" t="s">
        <v>290</v>
      </c>
      <c r="C4296" s="272" t="s">
        <v>12525</v>
      </c>
      <c r="D4296" s="271" t="s">
        <v>2012</v>
      </c>
      <c r="E4296" s="273">
        <v>0</v>
      </c>
    </row>
    <row r="4297" spans="1:5" x14ac:dyDescent="0.2">
      <c r="A4297" s="271">
        <v>98326</v>
      </c>
      <c r="B4297" s="271" t="s">
        <v>290</v>
      </c>
      <c r="C4297" s="272" t="s">
        <v>12526</v>
      </c>
      <c r="D4297" s="271" t="s">
        <v>2012</v>
      </c>
      <c r="E4297" s="273">
        <v>0</v>
      </c>
    </row>
    <row r="4298" spans="1:5" x14ac:dyDescent="0.2">
      <c r="A4298" s="271">
        <v>98325</v>
      </c>
      <c r="B4298" s="271" t="s">
        <v>290</v>
      </c>
      <c r="C4298" s="272" t="s">
        <v>12527</v>
      </c>
      <c r="D4298" s="271" t="s">
        <v>2012</v>
      </c>
      <c r="E4298" s="273">
        <v>0</v>
      </c>
    </row>
    <row r="4299" spans="1:5" x14ac:dyDescent="0.2">
      <c r="A4299" s="271">
        <v>98370</v>
      </c>
      <c r="B4299" s="271" t="s">
        <v>290</v>
      </c>
      <c r="C4299" s="272" t="s">
        <v>12528</v>
      </c>
      <c r="D4299" s="271" t="s">
        <v>2012</v>
      </c>
      <c r="E4299" s="273">
        <v>0</v>
      </c>
    </row>
    <row r="4300" spans="1:5" x14ac:dyDescent="0.2">
      <c r="A4300" s="271">
        <v>98389</v>
      </c>
      <c r="B4300" s="271" t="s">
        <v>290</v>
      </c>
      <c r="C4300" s="272" t="s">
        <v>12529</v>
      </c>
      <c r="D4300" s="271" t="s">
        <v>1977</v>
      </c>
      <c r="E4300" s="273">
        <v>0</v>
      </c>
    </row>
    <row r="4301" spans="1:5" x14ac:dyDescent="0.2">
      <c r="A4301" s="271">
        <v>98390</v>
      </c>
      <c r="B4301" s="271" t="s">
        <v>290</v>
      </c>
      <c r="C4301" s="272" t="s">
        <v>12530</v>
      </c>
      <c r="D4301" s="271" t="s">
        <v>1977</v>
      </c>
      <c r="E4301" s="273">
        <v>0</v>
      </c>
    </row>
    <row r="4302" spans="1:5" x14ac:dyDescent="0.2">
      <c r="A4302" s="271">
        <v>98391</v>
      </c>
      <c r="B4302" s="271" t="s">
        <v>290</v>
      </c>
      <c r="C4302" s="272" t="s">
        <v>12531</v>
      </c>
      <c r="D4302" s="271" t="s">
        <v>1977</v>
      </c>
      <c r="E4302" s="273">
        <v>0</v>
      </c>
    </row>
    <row r="4303" spans="1:5" x14ac:dyDescent="0.2">
      <c r="A4303" s="271">
        <v>98392</v>
      </c>
      <c r="B4303" s="271" t="s">
        <v>290</v>
      </c>
      <c r="C4303" s="272" t="s">
        <v>12532</v>
      </c>
      <c r="D4303" s="271" t="s">
        <v>1977</v>
      </c>
      <c r="E4303" s="273">
        <v>0</v>
      </c>
    </row>
    <row r="4304" spans="1:5" x14ac:dyDescent="0.2">
      <c r="A4304" s="271">
        <v>98393</v>
      </c>
      <c r="B4304" s="271" t="s">
        <v>290</v>
      </c>
      <c r="C4304" s="272" t="s">
        <v>12533</v>
      </c>
      <c r="D4304" s="271" t="s">
        <v>1977</v>
      </c>
      <c r="E4304" s="273">
        <v>0</v>
      </c>
    </row>
    <row r="4305" spans="1:5" x14ac:dyDescent="0.2">
      <c r="A4305" s="271">
        <v>98394</v>
      </c>
      <c r="B4305" s="271" t="s">
        <v>290</v>
      </c>
      <c r="C4305" s="272" t="s">
        <v>12534</v>
      </c>
      <c r="D4305" s="271" t="s">
        <v>1977</v>
      </c>
      <c r="E4305" s="273">
        <v>0</v>
      </c>
    </row>
    <row r="4306" spans="1:5" x14ac:dyDescent="0.2">
      <c r="A4306" s="271">
        <v>98395</v>
      </c>
      <c r="B4306" s="271" t="s">
        <v>290</v>
      </c>
      <c r="C4306" s="272" t="s">
        <v>12535</v>
      </c>
      <c r="D4306" s="271" t="s">
        <v>1977</v>
      </c>
      <c r="E4306" s="273">
        <v>0</v>
      </c>
    </row>
    <row r="4307" spans="1:5" x14ac:dyDescent="0.2">
      <c r="A4307" s="271">
        <v>98396</v>
      </c>
      <c r="B4307" s="271" t="s">
        <v>290</v>
      </c>
      <c r="C4307" s="272" t="s">
        <v>12536</v>
      </c>
      <c r="D4307" s="271" t="s">
        <v>1977</v>
      </c>
      <c r="E4307" s="273">
        <v>0</v>
      </c>
    </row>
    <row r="4308" spans="1:5" x14ac:dyDescent="0.2">
      <c r="A4308" s="271">
        <v>98369</v>
      </c>
      <c r="B4308" s="271" t="s">
        <v>290</v>
      </c>
      <c r="C4308" s="272" t="s">
        <v>12537</v>
      </c>
      <c r="D4308" s="271" t="s">
        <v>2012</v>
      </c>
      <c r="E4308" s="273">
        <v>0</v>
      </c>
    </row>
    <row r="4309" spans="1:5" x14ac:dyDescent="0.2">
      <c r="A4309" s="271">
        <v>98360</v>
      </c>
      <c r="B4309" s="271" t="s">
        <v>290</v>
      </c>
      <c r="C4309" s="272" t="s">
        <v>12538</v>
      </c>
      <c r="D4309" s="271" t="s">
        <v>2012</v>
      </c>
      <c r="E4309" s="273">
        <v>0</v>
      </c>
    </row>
    <row r="4310" spans="1:5" x14ac:dyDescent="0.2">
      <c r="A4310" s="271">
        <v>98368</v>
      </c>
      <c r="B4310" s="271" t="s">
        <v>290</v>
      </c>
      <c r="C4310" s="272" t="s">
        <v>12539</v>
      </c>
      <c r="D4310" s="271" t="s">
        <v>2012</v>
      </c>
      <c r="E4310" s="273">
        <v>0</v>
      </c>
    </row>
    <row r="4311" spans="1:5" x14ac:dyDescent="0.2">
      <c r="A4311" s="271">
        <v>98359</v>
      </c>
      <c r="B4311" s="271" t="s">
        <v>290</v>
      </c>
      <c r="C4311" s="272" t="s">
        <v>12540</v>
      </c>
      <c r="D4311" s="271" t="s">
        <v>2012</v>
      </c>
      <c r="E4311" s="273">
        <v>0</v>
      </c>
    </row>
    <row r="4312" spans="1:5" x14ac:dyDescent="0.2">
      <c r="A4312" s="271">
        <v>98367</v>
      </c>
      <c r="B4312" s="271" t="s">
        <v>290</v>
      </c>
      <c r="C4312" s="272" t="s">
        <v>12541</v>
      </c>
      <c r="D4312" s="271" t="s">
        <v>2012</v>
      </c>
      <c r="E4312" s="273">
        <v>0</v>
      </c>
    </row>
    <row r="4313" spans="1:5" x14ac:dyDescent="0.2">
      <c r="A4313" s="271">
        <v>98358</v>
      </c>
      <c r="B4313" s="271" t="s">
        <v>290</v>
      </c>
      <c r="C4313" s="272" t="s">
        <v>12542</v>
      </c>
      <c r="D4313" s="271" t="s">
        <v>2012</v>
      </c>
      <c r="E4313" s="273">
        <v>0</v>
      </c>
    </row>
    <row r="4314" spans="1:5" x14ac:dyDescent="0.2">
      <c r="A4314" s="271">
        <v>98352</v>
      </c>
      <c r="B4314" s="271" t="s">
        <v>290</v>
      </c>
      <c r="C4314" s="272" t="s">
        <v>12543</v>
      </c>
      <c r="D4314" s="271" t="s">
        <v>2012</v>
      </c>
      <c r="E4314" s="273">
        <v>0</v>
      </c>
    </row>
    <row r="4315" spans="1:5" x14ac:dyDescent="0.2">
      <c r="A4315" s="271">
        <v>98343</v>
      </c>
      <c r="B4315" s="271" t="s">
        <v>290</v>
      </c>
      <c r="C4315" s="272" t="s">
        <v>12544</v>
      </c>
      <c r="D4315" s="271" t="s">
        <v>2012</v>
      </c>
      <c r="E4315" s="273">
        <v>0</v>
      </c>
    </row>
    <row r="4316" spans="1:5" x14ac:dyDescent="0.2">
      <c r="A4316" s="271">
        <v>98351</v>
      </c>
      <c r="B4316" s="271" t="s">
        <v>290</v>
      </c>
      <c r="C4316" s="272" t="s">
        <v>12545</v>
      </c>
      <c r="D4316" s="271" t="s">
        <v>2012</v>
      </c>
      <c r="E4316" s="273">
        <v>0</v>
      </c>
    </row>
    <row r="4317" spans="1:5" x14ac:dyDescent="0.2">
      <c r="A4317" s="271">
        <v>98342</v>
      </c>
      <c r="B4317" s="271" t="s">
        <v>290</v>
      </c>
      <c r="C4317" s="272" t="s">
        <v>12546</v>
      </c>
      <c r="D4317" s="271" t="s">
        <v>2012</v>
      </c>
      <c r="E4317" s="273">
        <v>0</v>
      </c>
    </row>
    <row r="4318" spans="1:5" x14ac:dyDescent="0.2">
      <c r="A4318" s="271">
        <v>98350</v>
      </c>
      <c r="B4318" s="271" t="s">
        <v>290</v>
      </c>
      <c r="C4318" s="272" t="s">
        <v>12547</v>
      </c>
      <c r="D4318" s="271" t="s">
        <v>2012</v>
      </c>
      <c r="E4318" s="273">
        <v>0</v>
      </c>
    </row>
    <row r="4319" spans="1:5" x14ac:dyDescent="0.2">
      <c r="A4319" s="271">
        <v>98341</v>
      </c>
      <c r="B4319" s="271" t="s">
        <v>290</v>
      </c>
      <c r="C4319" s="272" t="s">
        <v>12548</v>
      </c>
      <c r="D4319" s="271" t="s">
        <v>2012</v>
      </c>
      <c r="E4319" s="273">
        <v>0</v>
      </c>
    </row>
    <row r="4320" spans="1:5" x14ac:dyDescent="0.2">
      <c r="A4320" s="271">
        <v>98381</v>
      </c>
      <c r="B4320" s="271" t="s">
        <v>290</v>
      </c>
      <c r="C4320" s="272" t="s">
        <v>12549</v>
      </c>
      <c r="D4320" s="271" t="s">
        <v>2014</v>
      </c>
      <c r="E4320" s="273">
        <v>0</v>
      </c>
    </row>
    <row r="4321" spans="1:5" x14ac:dyDescent="0.2">
      <c r="A4321" s="271">
        <v>98382</v>
      </c>
      <c r="B4321" s="271" t="s">
        <v>290</v>
      </c>
      <c r="C4321" s="272" t="s">
        <v>12550</v>
      </c>
      <c r="D4321" s="271" t="s">
        <v>2014</v>
      </c>
      <c r="E4321" s="273">
        <v>0</v>
      </c>
    </row>
    <row r="4322" spans="1:5" x14ac:dyDescent="0.2">
      <c r="A4322" s="271">
        <v>98383</v>
      </c>
      <c r="B4322" s="271" t="s">
        <v>290</v>
      </c>
      <c r="C4322" s="272" t="s">
        <v>12551</v>
      </c>
      <c r="D4322" s="271" t="s">
        <v>2014</v>
      </c>
      <c r="E4322" s="273">
        <v>0</v>
      </c>
    </row>
    <row r="4323" spans="1:5" x14ac:dyDescent="0.2">
      <c r="A4323" s="271">
        <v>98384</v>
      </c>
      <c r="B4323" s="271" t="s">
        <v>290</v>
      </c>
      <c r="C4323" s="272" t="s">
        <v>12552</v>
      </c>
      <c r="D4323" s="271" t="s">
        <v>2014</v>
      </c>
      <c r="E4323" s="273">
        <v>0</v>
      </c>
    </row>
    <row r="4324" spans="1:5" x14ac:dyDescent="0.2">
      <c r="A4324" s="271">
        <v>98385</v>
      </c>
      <c r="B4324" s="271" t="s">
        <v>290</v>
      </c>
      <c r="C4324" s="272" t="s">
        <v>12553</v>
      </c>
      <c r="D4324" s="271" t="s">
        <v>2014</v>
      </c>
      <c r="E4324" s="273">
        <v>0</v>
      </c>
    </row>
    <row r="4325" spans="1:5" x14ac:dyDescent="0.2">
      <c r="A4325" s="271">
        <v>98386</v>
      </c>
      <c r="B4325" s="271" t="s">
        <v>290</v>
      </c>
      <c r="C4325" s="272" t="s">
        <v>12554</v>
      </c>
      <c r="D4325" s="271" t="s">
        <v>2014</v>
      </c>
      <c r="E4325" s="273">
        <v>0</v>
      </c>
    </row>
    <row r="4326" spans="1:5" x14ac:dyDescent="0.2">
      <c r="A4326" s="271">
        <v>98387</v>
      </c>
      <c r="B4326" s="271" t="s">
        <v>290</v>
      </c>
      <c r="C4326" s="272" t="s">
        <v>12555</v>
      </c>
      <c r="D4326" s="271" t="s">
        <v>2014</v>
      </c>
      <c r="E4326" s="273">
        <v>0</v>
      </c>
    </row>
    <row r="4327" spans="1:5" x14ac:dyDescent="0.2">
      <c r="A4327" s="271">
        <v>98388</v>
      </c>
      <c r="B4327" s="271" t="s">
        <v>290</v>
      </c>
      <c r="C4327" s="272" t="s">
        <v>12556</v>
      </c>
      <c r="D4327" s="271" t="s">
        <v>2014</v>
      </c>
      <c r="E4327" s="273">
        <v>0</v>
      </c>
    </row>
    <row r="4328" spans="1:5" x14ac:dyDescent="0.2">
      <c r="A4328" s="271">
        <v>98346</v>
      </c>
      <c r="B4328" s="271" t="s">
        <v>290</v>
      </c>
      <c r="C4328" s="272" t="s">
        <v>12557</v>
      </c>
      <c r="D4328" s="271" t="s">
        <v>2012</v>
      </c>
      <c r="E4328" s="273">
        <v>0</v>
      </c>
    </row>
    <row r="4329" spans="1:5" x14ac:dyDescent="0.2">
      <c r="A4329" s="271">
        <v>98363</v>
      </c>
      <c r="B4329" s="271" t="s">
        <v>290</v>
      </c>
      <c r="C4329" s="272" t="s">
        <v>12558</v>
      </c>
      <c r="D4329" s="271" t="s">
        <v>2012</v>
      </c>
      <c r="E4329" s="273">
        <v>0</v>
      </c>
    </row>
    <row r="4330" spans="1:5" x14ac:dyDescent="0.2">
      <c r="A4330" s="271">
        <v>98354</v>
      </c>
      <c r="B4330" s="271" t="s">
        <v>290</v>
      </c>
      <c r="C4330" s="272" t="s">
        <v>12559</v>
      </c>
      <c r="D4330" s="271" t="s">
        <v>2012</v>
      </c>
      <c r="E4330" s="273">
        <v>0</v>
      </c>
    </row>
    <row r="4331" spans="1:5" x14ac:dyDescent="0.2">
      <c r="A4331" s="271">
        <v>98337</v>
      </c>
      <c r="B4331" s="271" t="s">
        <v>290</v>
      </c>
      <c r="C4331" s="272" t="s">
        <v>12560</v>
      </c>
      <c r="D4331" s="271" t="s">
        <v>2012</v>
      </c>
      <c r="E4331" s="273">
        <v>0</v>
      </c>
    </row>
    <row r="4332" spans="1:5" x14ac:dyDescent="0.2">
      <c r="A4332" s="271">
        <v>98345</v>
      </c>
      <c r="B4332" s="271" t="s">
        <v>290</v>
      </c>
      <c r="C4332" s="272" t="s">
        <v>12561</v>
      </c>
      <c r="D4332" s="271" t="s">
        <v>2012</v>
      </c>
      <c r="E4332" s="273">
        <v>0</v>
      </c>
    </row>
    <row r="4333" spans="1:5" x14ac:dyDescent="0.2">
      <c r="A4333" s="271">
        <v>98362</v>
      </c>
      <c r="B4333" s="271" t="s">
        <v>290</v>
      </c>
      <c r="C4333" s="272" t="s">
        <v>12562</v>
      </c>
      <c r="D4333" s="271" t="s">
        <v>2012</v>
      </c>
      <c r="E4333" s="273">
        <v>0</v>
      </c>
    </row>
    <row r="4334" spans="1:5" x14ac:dyDescent="0.2">
      <c r="A4334" s="271">
        <v>98403</v>
      </c>
      <c r="B4334" s="271" t="s">
        <v>290</v>
      </c>
      <c r="C4334" s="272" t="s">
        <v>12563</v>
      </c>
      <c r="D4334" s="271" t="s">
        <v>2012</v>
      </c>
      <c r="E4334" s="273">
        <v>0</v>
      </c>
    </row>
    <row r="4335" spans="1:5" x14ac:dyDescent="0.2">
      <c r="A4335" s="271">
        <v>98335</v>
      </c>
      <c r="B4335" s="271" t="s">
        <v>290</v>
      </c>
      <c r="C4335" s="272" t="s">
        <v>12564</v>
      </c>
      <c r="D4335" s="271" t="s">
        <v>2012</v>
      </c>
      <c r="E4335" s="273">
        <v>0</v>
      </c>
    </row>
    <row r="4336" spans="1:5" x14ac:dyDescent="0.2">
      <c r="A4336" s="271">
        <v>98344</v>
      </c>
      <c r="B4336" s="271" t="s">
        <v>290</v>
      </c>
      <c r="C4336" s="272" t="s">
        <v>12565</v>
      </c>
      <c r="D4336" s="271" t="s">
        <v>2012</v>
      </c>
      <c r="E4336" s="273">
        <v>0</v>
      </c>
    </row>
    <row r="4337" spans="1:5" x14ac:dyDescent="0.2">
      <c r="A4337" s="271">
        <v>98361</v>
      </c>
      <c r="B4337" s="271" t="s">
        <v>290</v>
      </c>
      <c r="C4337" s="272" t="s">
        <v>12566</v>
      </c>
      <c r="D4337" s="271" t="s">
        <v>2012</v>
      </c>
      <c r="E4337" s="273">
        <v>0</v>
      </c>
    </row>
    <row r="4338" spans="1:5" x14ac:dyDescent="0.2">
      <c r="A4338" s="271">
        <v>98353</v>
      </c>
      <c r="B4338" s="271" t="s">
        <v>290</v>
      </c>
      <c r="C4338" s="272" t="s">
        <v>12567</v>
      </c>
      <c r="D4338" s="271" t="s">
        <v>2012</v>
      </c>
      <c r="E4338" s="273">
        <v>0</v>
      </c>
    </row>
    <row r="4339" spans="1:5" x14ac:dyDescent="0.2">
      <c r="A4339" s="271">
        <v>98334</v>
      </c>
      <c r="B4339" s="271" t="s">
        <v>290</v>
      </c>
      <c r="C4339" s="272" t="s">
        <v>12568</v>
      </c>
      <c r="D4339" s="271" t="s">
        <v>2012</v>
      </c>
      <c r="E4339" s="273">
        <v>0</v>
      </c>
    </row>
    <row r="4340" spans="1:5" x14ac:dyDescent="0.2">
      <c r="A4340" s="271">
        <v>98371</v>
      </c>
      <c r="B4340" s="271" t="s">
        <v>290</v>
      </c>
      <c r="C4340" s="272" t="s">
        <v>12569</v>
      </c>
      <c r="D4340" s="271" t="s">
        <v>2012</v>
      </c>
      <c r="E4340" s="273">
        <v>0</v>
      </c>
    </row>
    <row r="4341" spans="1:5" x14ac:dyDescent="0.2">
      <c r="A4341" s="271">
        <v>98397</v>
      </c>
      <c r="B4341" s="271" t="s">
        <v>290</v>
      </c>
      <c r="C4341" s="272" t="s">
        <v>12570</v>
      </c>
      <c r="D4341" s="271" t="s">
        <v>2012</v>
      </c>
      <c r="E4341" s="273">
        <v>15.36</v>
      </c>
    </row>
    <row r="4342" spans="1:5" x14ac:dyDescent="0.2">
      <c r="A4342" s="271">
        <v>97280</v>
      </c>
      <c r="B4342" s="271" t="s">
        <v>290</v>
      </c>
      <c r="C4342" s="272" t="s">
        <v>12571</v>
      </c>
      <c r="D4342" s="271" t="s">
        <v>1977</v>
      </c>
      <c r="E4342" s="273">
        <v>0</v>
      </c>
    </row>
    <row r="4343" spans="1:5" x14ac:dyDescent="0.2">
      <c r="A4343" s="271">
        <v>97275</v>
      </c>
      <c r="B4343" s="271" t="s">
        <v>290</v>
      </c>
      <c r="C4343" s="272" t="s">
        <v>12572</v>
      </c>
      <c r="D4343" s="271" t="s">
        <v>1977</v>
      </c>
      <c r="E4343" s="273">
        <v>0</v>
      </c>
    </row>
    <row r="4344" spans="1:5" x14ac:dyDescent="0.2">
      <c r="A4344" s="271">
        <v>97279</v>
      </c>
      <c r="B4344" s="271" t="s">
        <v>290</v>
      </c>
      <c r="C4344" s="272" t="s">
        <v>12573</v>
      </c>
      <c r="D4344" s="271" t="s">
        <v>1977</v>
      </c>
      <c r="E4344" s="273">
        <v>0</v>
      </c>
    </row>
    <row r="4345" spans="1:5" x14ac:dyDescent="0.2">
      <c r="A4345" s="271">
        <v>97285</v>
      </c>
      <c r="B4345" s="271" t="s">
        <v>290</v>
      </c>
      <c r="C4345" s="272" t="s">
        <v>12574</v>
      </c>
      <c r="D4345" s="271" t="s">
        <v>1977</v>
      </c>
      <c r="E4345" s="273">
        <v>0</v>
      </c>
    </row>
    <row r="4346" spans="1:5" x14ac:dyDescent="0.2">
      <c r="A4346" s="271">
        <v>97286</v>
      </c>
      <c r="B4346" s="271" t="s">
        <v>290</v>
      </c>
      <c r="C4346" s="272" t="s">
        <v>12575</v>
      </c>
      <c r="D4346" s="271" t="s">
        <v>1977</v>
      </c>
      <c r="E4346" s="273">
        <v>0</v>
      </c>
    </row>
    <row r="4347" spans="1:5" x14ac:dyDescent="0.2">
      <c r="A4347" s="271">
        <v>97291</v>
      </c>
      <c r="B4347" s="271" t="s">
        <v>290</v>
      </c>
      <c r="C4347" s="272" t="s">
        <v>12576</v>
      </c>
      <c r="D4347" s="271" t="s">
        <v>1977</v>
      </c>
      <c r="E4347" s="273">
        <v>0</v>
      </c>
    </row>
    <row r="4348" spans="1:5" x14ac:dyDescent="0.2">
      <c r="A4348" s="271">
        <v>97292</v>
      </c>
      <c r="B4348" s="271" t="s">
        <v>290</v>
      </c>
      <c r="C4348" s="272" t="s">
        <v>12577</v>
      </c>
      <c r="D4348" s="271" t="s">
        <v>1977</v>
      </c>
      <c r="E4348" s="273">
        <v>0</v>
      </c>
    </row>
    <row r="4349" spans="1:5" x14ac:dyDescent="0.2">
      <c r="A4349" s="271">
        <v>97297</v>
      </c>
      <c r="B4349" s="271" t="s">
        <v>290</v>
      </c>
      <c r="C4349" s="272" t="s">
        <v>12578</v>
      </c>
      <c r="D4349" s="271" t="s">
        <v>1977</v>
      </c>
      <c r="E4349" s="273">
        <v>0</v>
      </c>
    </row>
    <row r="4350" spans="1:5" x14ac:dyDescent="0.2">
      <c r="A4350" s="271">
        <v>97298</v>
      </c>
      <c r="B4350" s="271" t="s">
        <v>290</v>
      </c>
      <c r="C4350" s="272" t="s">
        <v>12579</v>
      </c>
      <c r="D4350" s="271" t="s">
        <v>1977</v>
      </c>
      <c r="E4350" s="273">
        <v>0</v>
      </c>
    </row>
    <row r="4351" spans="1:5" x14ac:dyDescent="0.2">
      <c r="A4351" s="271">
        <v>97303</v>
      </c>
      <c r="B4351" s="271" t="s">
        <v>290</v>
      </c>
      <c r="C4351" s="272" t="s">
        <v>12580</v>
      </c>
      <c r="D4351" s="271" t="s">
        <v>1977</v>
      </c>
      <c r="E4351" s="273">
        <v>0</v>
      </c>
    </row>
    <row r="4352" spans="1:5" x14ac:dyDescent="0.2">
      <c r="A4352" s="271">
        <v>97304</v>
      </c>
      <c r="B4352" s="271" t="s">
        <v>290</v>
      </c>
      <c r="C4352" s="272" t="s">
        <v>12581</v>
      </c>
      <c r="D4352" s="271" t="s">
        <v>1977</v>
      </c>
      <c r="E4352" s="273">
        <v>0</v>
      </c>
    </row>
    <row r="4353" spans="1:5" x14ac:dyDescent="0.2">
      <c r="A4353" s="271">
        <v>97309</v>
      </c>
      <c r="B4353" s="271" t="s">
        <v>290</v>
      </c>
      <c r="C4353" s="272" t="s">
        <v>12582</v>
      </c>
      <c r="D4353" s="271" t="s">
        <v>1977</v>
      </c>
      <c r="E4353" s="273">
        <v>0</v>
      </c>
    </row>
    <row r="4354" spans="1:5" x14ac:dyDescent="0.2">
      <c r="A4354" s="271">
        <v>97310</v>
      </c>
      <c r="B4354" s="271" t="s">
        <v>290</v>
      </c>
      <c r="C4354" s="272" t="s">
        <v>12583</v>
      </c>
      <c r="D4354" s="271" t="s">
        <v>1977</v>
      </c>
      <c r="E4354" s="273">
        <v>0</v>
      </c>
    </row>
    <row r="4355" spans="1:5" x14ac:dyDescent="0.2">
      <c r="A4355" s="271">
        <v>97282</v>
      </c>
      <c r="B4355" s="271" t="s">
        <v>290</v>
      </c>
      <c r="C4355" s="272" t="s">
        <v>12584</v>
      </c>
      <c r="D4355" s="271" t="s">
        <v>1977</v>
      </c>
      <c r="E4355" s="273">
        <v>0</v>
      </c>
    </row>
    <row r="4356" spans="1:5" x14ac:dyDescent="0.2">
      <c r="A4356" s="271">
        <v>97276</v>
      </c>
      <c r="B4356" s="271" t="s">
        <v>290</v>
      </c>
      <c r="C4356" s="272" t="s">
        <v>12585</v>
      </c>
      <c r="D4356" s="271" t="s">
        <v>1977</v>
      </c>
      <c r="E4356" s="273">
        <v>0</v>
      </c>
    </row>
    <row r="4357" spans="1:5" x14ac:dyDescent="0.2">
      <c r="A4357" s="271">
        <v>97281</v>
      </c>
      <c r="B4357" s="271" t="s">
        <v>290</v>
      </c>
      <c r="C4357" s="272" t="s">
        <v>12586</v>
      </c>
      <c r="D4357" s="271" t="s">
        <v>1977</v>
      </c>
      <c r="E4357" s="273">
        <v>0</v>
      </c>
    </row>
    <row r="4358" spans="1:5" x14ac:dyDescent="0.2">
      <c r="A4358" s="271">
        <v>97287</v>
      </c>
      <c r="B4358" s="271" t="s">
        <v>290</v>
      </c>
      <c r="C4358" s="272" t="s">
        <v>12587</v>
      </c>
      <c r="D4358" s="271" t="s">
        <v>1977</v>
      </c>
      <c r="E4358" s="273">
        <v>0</v>
      </c>
    </row>
    <row r="4359" spans="1:5" x14ac:dyDescent="0.2">
      <c r="A4359" s="271">
        <v>97288</v>
      </c>
      <c r="B4359" s="271" t="s">
        <v>290</v>
      </c>
      <c r="C4359" s="272" t="s">
        <v>12588</v>
      </c>
      <c r="D4359" s="271" t="s">
        <v>1977</v>
      </c>
      <c r="E4359" s="273">
        <v>0</v>
      </c>
    </row>
    <row r="4360" spans="1:5" x14ac:dyDescent="0.2">
      <c r="A4360" s="271">
        <v>97293</v>
      </c>
      <c r="B4360" s="271" t="s">
        <v>290</v>
      </c>
      <c r="C4360" s="272" t="s">
        <v>12589</v>
      </c>
      <c r="D4360" s="271" t="s">
        <v>1977</v>
      </c>
      <c r="E4360" s="273">
        <v>0</v>
      </c>
    </row>
    <row r="4361" spans="1:5" x14ac:dyDescent="0.2">
      <c r="A4361" s="271">
        <v>97294</v>
      </c>
      <c r="B4361" s="271" t="s">
        <v>290</v>
      </c>
      <c r="C4361" s="272" t="s">
        <v>12590</v>
      </c>
      <c r="D4361" s="271" t="s">
        <v>1977</v>
      </c>
      <c r="E4361" s="273">
        <v>0</v>
      </c>
    </row>
    <row r="4362" spans="1:5" x14ac:dyDescent="0.2">
      <c r="A4362" s="271">
        <v>97299</v>
      </c>
      <c r="B4362" s="271" t="s">
        <v>290</v>
      </c>
      <c r="C4362" s="272" t="s">
        <v>12591</v>
      </c>
      <c r="D4362" s="271" t="s">
        <v>1977</v>
      </c>
      <c r="E4362" s="273">
        <v>0</v>
      </c>
    </row>
    <row r="4363" spans="1:5" x14ac:dyDescent="0.2">
      <c r="A4363" s="271">
        <v>97300</v>
      </c>
      <c r="B4363" s="271" t="s">
        <v>290</v>
      </c>
      <c r="C4363" s="272" t="s">
        <v>12592</v>
      </c>
      <c r="D4363" s="271" t="s">
        <v>1977</v>
      </c>
      <c r="E4363" s="273">
        <v>0</v>
      </c>
    </row>
    <row r="4364" spans="1:5" x14ac:dyDescent="0.2">
      <c r="A4364" s="271">
        <v>97305</v>
      </c>
      <c r="B4364" s="271" t="s">
        <v>290</v>
      </c>
      <c r="C4364" s="272" t="s">
        <v>12593</v>
      </c>
      <c r="D4364" s="271" t="s">
        <v>1977</v>
      </c>
      <c r="E4364" s="273">
        <v>0</v>
      </c>
    </row>
    <row r="4365" spans="1:5" x14ac:dyDescent="0.2">
      <c r="A4365" s="271">
        <v>97306</v>
      </c>
      <c r="B4365" s="271" t="s">
        <v>290</v>
      </c>
      <c r="C4365" s="272" t="s">
        <v>12594</v>
      </c>
      <c r="D4365" s="271" t="s">
        <v>1977</v>
      </c>
      <c r="E4365" s="273">
        <v>0</v>
      </c>
    </row>
    <row r="4366" spans="1:5" x14ac:dyDescent="0.2">
      <c r="A4366" s="271">
        <v>97311</v>
      </c>
      <c r="B4366" s="271" t="s">
        <v>290</v>
      </c>
      <c r="C4366" s="272" t="s">
        <v>12595</v>
      </c>
      <c r="D4366" s="271" t="s">
        <v>1977</v>
      </c>
      <c r="E4366" s="273">
        <v>0</v>
      </c>
    </row>
    <row r="4367" spans="1:5" x14ac:dyDescent="0.2">
      <c r="A4367" s="271">
        <v>97312</v>
      </c>
      <c r="B4367" s="271" t="s">
        <v>290</v>
      </c>
      <c r="C4367" s="272" t="s">
        <v>12596</v>
      </c>
      <c r="D4367" s="271" t="s">
        <v>1977</v>
      </c>
      <c r="E4367" s="273">
        <v>0</v>
      </c>
    </row>
    <row r="4368" spans="1:5" x14ac:dyDescent="0.2">
      <c r="A4368" s="271">
        <v>97278</v>
      </c>
      <c r="B4368" s="271" t="s">
        <v>290</v>
      </c>
      <c r="C4368" s="272" t="s">
        <v>12597</v>
      </c>
      <c r="D4368" s="271" t="s">
        <v>1977</v>
      </c>
      <c r="E4368" s="273">
        <v>0</v>
      </c>
    </row>
    <row r="4369" spans="1:5" x14ac:dyDescent="0.2">
      <c r="A4369" s="271">
        <v>97274</v>
      </c>
      <c r="B4369" s="271" t="s">
        <v>290</v>
      </c>
      <c r="C4369" s="272" t="s">
        <v>12598</v>
      </c>
      <c r="D4369" s="271" t="s">
        <v>1977</v>
      </c>
      <c r="E4369" s="273">
        <v>0</v>
      </c>
    </row>
    <row r="4370" spans="1:5" x14ac:dyDescent="0.2">
      <c r="A4370" s="271">
        <v>97283</v>
      </c>
      <c r="B4370" s="271" t="s">
        <v>290</v>
      </c>
      <c r="C4370" s="272" t="s">
        <v>12599</v>
      </c>
      <c r="D4370" s="271" t="s">
        <v>1977</v>
      </c>
      <c r="E4370" s="273">
        <v>0</v>
      </c>
    </row>
    <row r="4371" spans="1:5" x14ac:dyDescent="0.2">
      <c r="A4371" s="271">
        <v>97284</v>
      </c>
      <c r="B4371" s="271" t="s">
        <v>290</v>
      </c>
      <c r="C4371" s="272" t="s">
        <v>12600</v>
      </c>
      <c r="D4371" s="271" t="s">
        <v>1977</v>
      </c>
      <c r="E4371" s="273">
        <v>0</v>
      </c>
    </row>
    <row r="4372" spans="1:5" x14ac:dyDescent="0.2">
      <c r="A4372" s="271">
        <v>97289</v>
      </c>
      <c r="B4372" s="271" t="s">
        <v>290</v>
      </c>
      <c r="C4372" s="272" t="s">
        <v>12601</v>
      </c>
      <c r="D4372" s="271" t="s">
        <v>1977</v>
      </c>
      <c r="E4372" s="273">
        <v>0</v>
      </c>
    </row>
    <row r="4373" spans="1:5" x14ac:dyDescent="0.2">
      <c r="A4373" s="271">
        <v>97290</v>
      </c>
      <c r="B4373" s="271" t="s">
        <v>290</v>
      </c>
      <c r="C4373" s="272" t="s">
        <v>12602</v>
      </c>
      <c r="D4373" s="271" t="s">
        <v>1977</v>
      </c>
      <c r="E4373" s="273">
        <v>0</v>
      </c>
    </row>
    <row r="4374" spans="1:5" x14ac:dyDescent="0.2">
      <c r="A4374" s="271">
        <v>97295</v>
      </c>
      <c r="B4374" s="271" t="s">
        <v>290</v>
      </c>
      <c r="C4374" s="272" t="s">
        <v>12603</v>
      </c>
      <c r="D4374" s="271" t="s">
        <v>1977</v>
      </c>
      <c r="E4374" s="273">
        <v>0</v>
      </c>
    </row>
    <row r="4375" spans="1:5" x14ac:dyDescent="0.2">
      <c r="A4375" s="271">
        <v>97296</v>
      </c>
      <c r="B4375" s="271" t="s">
        <v>290</v>
      </c>
      <c r="C4375" s="272" t="s">
        <v>12604</v>
      </c>
      <c r="D4375" s="271" t="s">
        <v>1977</v>
      </c>
      <c r="E4375" s="273">
        <v>0</v>
      </c>
    </row>
    <row r="4376" spans="1:5" x14ac:dyDescent="0.2">
      <c r="A4376" s="271">
        <v>97301</v>
      </c>
      <c r="B4376" s="271" t="s">
        <v>290</v>
      </c>
      <c r="C4376" s="272" t="s">
        <v>12605</v>
      </c>
      <c r="D4376" s="271" t="s">
        <v>1977</v>
      </c>
      <c r="E4376" s="273">
        <v>0</v>
      </c>
    </row>
    <row r="4377" spans="1:5" x14ac:dyDescent="0.2">
      <c r="A4377" s="271">
        <v>97302</v>
      </c>
      <c r="B4377" s="271" t="s">
        <v>290</v>
      </c>
      <c r="C4377" s="272" t="s">
        <v>12606</v>
      </c>
      <c r="D4377" s="271" t="s">
        <v>1977</v>
      </c>
      <c r="E4377" s="273">
        <v>0</v>
      </c>
    </row>
    <row r="4378" spans="1:5" x14ac:dyDescent="0.2">
      <c r="A4378" s="271">
        <v>97307</v>
      </c>
      <c r="B4378" s="271" t="s">
        <v>290</v>
      </c>
      <c r="C4378" s="272" t="s">
        <v>12607</v>
      </c>
      <c r="D4378" s="271" t="s">
        <v>1977</v>
      </c>
      <c r="E4378" s="273">
        <v>0</v>
      </c>
    </row>
    <row r="4379" spans="1:5" x14ac:dyDescent="0.2">
      <c r="A4379" s="271">
        <v>97277</v>
      </c>
      <c r="B4379" s="271" t="s">
        <v>290</v>
      </c>
      <c r="C4379" s="272" t="s">
        <v>12608</v>
      </c>
      <c r="D4379" s="271" t="s">
        <v>1977</v>
      </c>
      <c r="E4379" s="273">
        <v>0</v>
      </c>
    </row>
    <row r="4380" spans="1:5" x14ac:dyDescent="0.2">
      <c r="A4380" s="271">
        <v>97308</v>
      </c>
      <c r="B4380" s="271" t="s">
        <v>290</v>
      </c>
      <c r="C4380" s="272" t="s">
        <v>12609</v>
      </c>
      <c r="D4380" s="271" t="s">
        <v>1977</v>
      </c>
      <c r="E4380" s="273">
        <v>0</v>
      </c>
    </row>
    <row r="4381" spans="1:5" x14ac:dyDescent="0.2">
      <c r="A4381" s="271">
        <v>97238</v>
      </c>
      <c r="B4381" s="271" t="s">
        <v>290</v>
      </c>
      <c r="C4381" s="272" t="s">
        <v>12610</v>
      </c>
      <c r="D4381" s="271" t="s">
        <v>2014</v>
      </c>
      <c r="E4381" s="273">
        <v>0</v>
      </c>
    </row>
    <row r="4382" spans="1:5" x14ac:dyDescent="0.2">
      <c r="A4382" s="271">
        <v>97239</v>
      </c>
      <c r="B4382" s="271" t="s">
        <v>290</v>
      </c>
      <c r="C4382" s="272" t="s">
        <v>12611</v>
      </c>
      <c r="D4382" s="271" t="s">
        <v>2014</v>
      </c>
      <c r="E4382" s="273">
        <v>0</v>
      </c>
    </row>
    <row r="4383" spans="1:5" x14ac:dyDescent="0.2">
      <c r="A4383" s="271">
        <v>97240</v>
      </c>
      <c r="B4383" s="271" t="s">
        <v>290</v>
      </c>
      <c r="C4383" s="272" t="s">
        <v>12612</v>
      </c>
      <c r="D4383" s="271" t="s">
        <v>2014</v>
      </c>
      <c r="E4383" s="273">
        <v>0</v>
      </c>
    </row>
    <row r="4384" spans="1:5" x14ac:dyDescent="0.2">
      <c r="A4384" s="271">
        <v>97241</v>
      </c>
      <c r="B4384" s="271" t="s">
        <v>290</v>
      </c>
      <c r="C4384" s="272" t="s">
        <v>12613</v>
      </c>
      <c r="D4384" s="271" t="s">
        <v>2014</v>
      </c>
      <c r="E4384" s="273">
        <v>0</v>
      </c>
    </row>
    <row r="4385" spans="1:5" x14ac:dyDescent="0.2">
      <c r="A4385" s="271">
        <v>97242</v>
      </c>
      <c r="B4385" s="271" t="s">
        <v>290</v>
      </c>
      <c r="C4385" s="272" t="s">
        <v>12614</v>
      </c>
      <c r="D4385" s="271" t="s">
        <v>2014</v>
      </c>
      <c r="E4385" s="273">
        <v>0</v>
      </c>
    </row>
    <row r="4386" spans="1:5" x14ac:dyDescent="0.2">
      <c r="A4386" s="271">
        <v>97243</v>
      </c>
      <c r="B4386" s="271" t="s">
        <v>290</v>
      </c>
      <c r="C4386" s="272" t="s">
        <v>12615</v>
      </c>
      <c r="D4386" s="271" t="s">
        <v>2014</v>
      </c>
      <c r="E4386" s="273">
        <v>0</v>
      </c>
    </row>
    <row r="4387" spans="1:5" x14ac:dyDescent="0.2">
      <c r="A4387" s="271">
        <v>97244</v>
      </c>
      <c r="B4387" s="271" t="s">
        <v>290</v>
      </c>
      <c r="C4387" s="272" t="s">
        <v>12616</v>
      </c>
      <c r="D4387" s="271" t="s">
        <v>2014</v>
      </c>
      <c r="E4387" s="273">
        <v>0</v>
      </c>
    </row>
    <row r="4388" spans="1:5" x14ac:dyDescent="0.2">
      <c r="A4388" s="271">
        <v>97245</v>
      </c>
      <c r="B4388" s="271" t="s">
        <v>290</v>
      </c>
      <c r="C4388" s="272" t="s">
        <v>12617</v>
      </c>
      <c r="D4388" s="271" t="s">
        <v>2014</v>
      </c>
      <c r="E4388" s="273">
        <v>0</v>
      </c>
    </row>
    <row r="4389" spans="1:5" x14ac:dyDescent="0.2">
      <c r="A4389" s="271">
        <v>97236</v>
      </c>
      <c r="B4389" s="271" t="s">
        <v>290</v>
      </c>
      <c r="C4389" s="272" t="s">
        <v>12618</v>
      </c>
      <c r="D4389" s="271" t="s">
        <v>2014</v>
      </c>
      <c r="E4389" s="273">
        <v>0</v>
      </c>
    </row>
    <row r="4390" spans="1:5" x14ac:dyDescent="0.2">
      <c r="A4390" s="271">
        <v>97246</v>
      </c>
      <c r="B4390" s="271" t="s">
        <v>290</v>
      </c>
      <c r="C4390" s="272" t="s">
        <v>12619</v>
      </c>
      <c r="D4390" s="271" t="s">
        <v>2014</v>
      </c>
      <c r="E4390" s="273">
        <v>0</v>
      </c>
    </row>
    <row r="4391" spans="1:5" x14ac:dyDescent="0.2">
      <c r="A4391" s="271">
        <v>97247</v>
      </c>
      <c r="B4391" s="271" t="s">
        <v>290</v>
      </c>
      <c r="C4391" s="272" t="s">
        <v>12620</v>
      </c>
      <c r="D4391" s="271" t="s">
        <v>2014</v>
      </c>
      <c r="E4391" s="273">
        <v>0</v>
      </c>
    </row>
    <row r="4392" spans="1:5" x14ac:dyDescent="0.2">
      <c r="A4392" s="271">
        <v>97237</v>
      </c>
      <c r="B4392" s="271" t="s">
        <v>290</v>
      </c>
      <c r="C4392" s="272" t="s">
        <v>12621</v>
      </c>
      <c r="D4392" s="271" t="s">
        <v>2014</v>
      </c>
      <c r="E4392" s="273">
        <v>0</v>
      </c>
    </row>
    <row r="4393" spans="1:5" x14ac:dyDescent="0.2">
      <c r="A4393" s="271">
        <v>97248</v>
      </c>
      <c r="B4393" s="271" t="s">
        <v>290</v>
      </c>
      <c r="C4393" s="272" t="s">
        <v>12622</v>
      </c>
      <c r="D4393" s="271" t="s">
        <v>2014</v>
      </c>
      <c r="E4393" s="273">
        <v>0</v>
      </c>
    </row>
    <row r="4394" spans="1:5" x14ac:dyDescent="0.2">
      <c r="A4394" s="271">
        <v>97251</v>
      </c>
      <c r="B4394" s="271" t="s">
        <v>290</v>
      </c>
      <c r="C4394" s="272" t="s">
        <v>12623</v>
      </c>
      <c r="D4394" s="271" t="s">
        <v>1977</v>
      </c>
      <c r="E4394" s="273">
        <v>0</v>
      </c>
    </row>
    <row r="4395" spans="1:5" x14ac:dyDescent="0.2">
      <c r="A4395" s="271">
        <v>97254</v>
      </c>
      <c r="B4395" s="271" t="s">
        <v>290</v>
      </c>
      <c r="C4395" s="272" t="s">
        <v>12624</v>
      </c>
      <c r="D4395" s="271" t="s">
        <v>1977</v>
      </c>
      <c r="E4395" s="273">
        <v>0</v>
      </c>
    </row>
    <row r="4396" spans="1:5" x14ac:dyDescent="0.2">
      <c r="A4396" s="271">
        <v>97255</v>
      </c>
      <c r="B4396" s="271" t="s">
        <v>290</v>
      </c>
      <c r="C4396" s="272" t="s">
        <v>12625</v>
      </c>
      <c r="D4396" s="271" t="s">
        <v>1977</v>
      </c>
      <c r="E4396" s="273">
        <v>0</v>
      </c>
    </row>
    <row r="4397" spans="1:5" x14ac:dyDescent="0.2">
      <c r="A4397" s="271">
        <v>97249</v>
      </c>
      <c r="B4397" s="271" t="s">
        <v>290</v>
      </c>
      <c r="C4397" s="272" t="s">
        <v>12626</v>
      </c>
      <c r="D4397" s="271" t="s">
        <v>1977</v>
      </c>
      <c r="E4397" s="273">
        <v>0</v>
      </c>
    </row>
    <row r="4398" spans="1:5" x14ac:dyDescent="0.2">
      <c r="A4398" s="271">
        <v>97250</v>
      </c>
      <c r="B4398" s="271" t="s">
        <v>290</v>
      </c>
      <c r="C4398" s="272" t="s">
        <v>12627</v>
      </c>
      <c r="D4398" s="271" t="s">
        <v>1977</v>
      </c>
      <c r="E4398" s="273">
        <v>0</v>
      </c>
    </row>
    <row r="4399" spans="1:5" x14ac:dyDescent="0.2">
      <c r="A4399" s="271">
        <v>97258</v>
      </c>
      <c r="B4399" s="271" t="s">
        <v>290</v>
      </c>
      <c r="C4399" s="272" t="s">
        <v>12628</v>
      </c>
      <c r="D4399" s="271" t="s">
        <v>1977</v>
      </c>
      <c r="E4399" s="273">
        <v>0</v>
      </c>
    </row>
    <row r="4400" spans="1:5" x14ac:dyDescent="0.2">
      <c r="A4400" s="271">
        <v>97259</v>
      </c>
      <c r="B4400" s="271" t="s">
        <v>290</v>
      </c>
      <c r="C4400" s="272" t="s">
        <v>12629</v>
      </c>
      <c r="D4400" s="271" t="s">
        <v>1977</v>
      </c>
      <c r="E4400" s="273">
        <v>0</v>
      </c>
    </row>
    <row r="4401" spans="1:5" x14ac:dyDescent="0.2">
      <c r="A4401" s="271">
        <v>97262</v>
      </c>
      <c r="B4401" s="271" t="s">
        <v>290</v>
      </c>
      <c r="C4401" s="272" t="s">
        <v>12630</v>
      </c>
      <c r="D4401" s="271" t="s">
        <v>1977</v>
      </c>
      <c r="E4401" s="273">
        <v>0</v>
      </c>
    </row>
    <row r="4402" spans="1:5" x14ac:dyDescent="0.2">
      <c r="A4402" s="271">
        <v>97263</v>
      </c>
      <c r="B4402" s="271" t="s">
        <v>290</v>
      </c>
      <c r="C4402" s="272" t="s">
        <v>12631</v>
      </c>
      <c r="D4402" s="271" t="s">
        <v>1977</v>
      </c>
      <c r="E4402" s="273">
        <v>0</v>
      </c>
    </row>
    <row r="4403" spans="1:5" x14ac:dyDescent="0.2">
      <c r="A4403" s="271">
        <v>97266</v>
      </c>
      <c r="B4403" s="271" t="s">
        <v>290</v>
      </c>
      <c r="C4403" s="272" t="s">
        <v>12632</v>
      </c>
      <c r="D4403" s="271" t="s">
        <v>1977</v>
      </c>
      <c r="E4403" s="273">
        <v>0</v>
      </c>
    </row>
    <row r="4404" spans="1:5" x14ac:dyDescent="0.2">
      <c r="A4404" s="271">
        <v>97267</v>
      </c>
      <c r="B4404" s="271" t="s">
        <v>290</v>
      </c>
      <c r="C4404" s="272" t="s">
        <v>12633</v>
      </c>
      <c r="D4404" s="271" t="s">
        <v>1977</v>
      </c>
      <c r="E4404" s="273">
        <v>0</v>
      </c>
    </row>
    <row r="4405" spans="1:5" x14ac:dyDescent="0.2">
      <c r="A4405" s="271">
        <v>97270</v>
      </c>
      <c r="B4405" s="271" t="s">
        <v>290</v>
      </c>
      <c r="C4405" s="272" t="s">
        <v>12634</v>
      </c>
      <c r="D4405" s="271" t="s">
        <v>1977</v>
      </c>
      <c r="E4405" s="273">
        <v>0</v>
      </c>
    </row>
    <row r="4406" spans="1:5" x14ac:dyDescent="0.2">
      <c r="A4406" s="271">
        <v>97271</v>
      </c>
      <c r="B4406" s="271" t="s">
        <v>290</v>
      </c>
      <c r="C4406" s="272" t="s">
        <v>12635</v>
      </c>
      <c r="D4406" s="271" t="s">
        <v>1977</v>
      </c>
      <c r="E4406" s="273">
        <v>0</v>
      </c>
    </row>
    <row r="4407" spans="1:5" x14ac:dyDescent="0.2">
      <c r="A4407" s="271">
        <v>97252</v>
      </c>
      <c r="B4407" s="271" t="s">
        <v>290</v>
      </c>
      <c r="C4407" s="272" t="s">
        <v>12636</v>
      </c>
      <c r="D4407" s="271" t="s">
        <v>1977</v>
      </c>
      <c r="E4407" s="273">
        <v>0</v>
      </c>
    </row>
    <row r="4408" spans="1:5" x14ac:dyDescent="0.2">
      <c r="A4408" s="271">
        <v>97257</v>
      </c>
      <c r="B4408" s="271" t="s">
        <v>290</v>
      </c>
      <c r="C4408" s="272" t="s">
        <v>12637</v>
      </c>
      <c r="D4408" s="271" t="s">
        <v>1977</v>
      </c>
      <c r="E4408" s="273">
        <v>0</v>
      </c>
    </row>
    <row r="4409" spans="1:5" x14ac:dyDescent="0.2">
      <c r="A4409" s="271">
        <v>97256</v>
      </c>
      <c r="B4409" s="271" t="s">
        <v>290</v>
      </c>
      <c r="C4409" s="272" t="s">
        <v>12638</v>
      </c>
      <c r="D4409" s="271" t="s">
        <v>1977</v>
      </c>
      <c r="E4409" s="273">
        <v>0</v>
      </c>
    </row>
    <row r="4410" spans="1:5" x14ac:dyDescent="0.2">
      <c r="A4410" s="271">
        <v>97253</v>
      </c>
      <c r="B4410" s="271" t="s">
        <v>290</v>
      </c>
      <c r="C4410" s="272" t="s">
        <v>12639</v>
      </c>
      <c r="D4410" s="271" t="s">
        <v>1977</v>
      </c>
      <c r="E4410" s="273">
        <v>0</v>
      </c>
    </row>
    <row r="4411" spans="1:5" x14ac:dyDescent="0.2">
      <c r="A4411" s="271">
        <v>97261</v>
      </c>
      <c r="B4411" s="271" t="s">
        <v>290</v>
      </c>
      <c r="C4411" s="272" t="s">
        <v>12640</v>
      </c>
      <c r="D4411" s="271" t="s">
        <v>1977</v>
      </c>
      <c r="E4411" s="273">
        <v>0</v>
      </c>
    </row>
    <row r="4412" spans="1:5" x14ac:dyDescent="0.2">
      <c r="A4412" s="271">
        <v>97260</v>
      </c>
      <c r="B4412" s="271" t="s">
        <v>290</v>
      </c>
      <c r="C4412" s="272" t="s">
        <v>12641</v>
      </c>
      <c r="D4412" s="271" t="s">
        <v>1977</v>
      </c>
      <c r="E4412" s="273">
        <v>0</v>
      </c>
    </row>
    <row r="4413" spans="1:5" x14ac:dyDescent="0.2">
      <c r="A4413" s="271">
        <v>97265</v>
      </c>
      <c r="B4413" s="271" t="s">
        <v>290</v>
      </c>
      <c r="C4413" s="272" t="s">
        <v>12642</v>
      </c>
      <c r="D4413" s="271" t="s">
        <v>1977</v>
      </c>
      <c r="E4413" s="273">
        <v>0</v>
      </c>
    </row>
    <row r="4414" spans="1:5" x14ac:dyDescent="0.2">
      <c r="A4414" s="271">
        <v>97264</v>
      </c>
      <c r="B4414" s="271" t="s">
        <v>290</v>
      </c>
      <c r="C4414" s="272" t="s">
        <v>12643</v>
      </c>
      <c r="D4414" s="271" t="s">
        <v>1977</v>
      </c>
      <c r="E4414" s="273">
        <v>0</v>
      </c>
    </row>
    <row r="4415" spans="1:5" x14ac:dyDescent="0.2">
      <c r="A4415" s="271">
        <v>97269</v>
      </c>
      <c r="B4415" s="271" t="s">
        <v>290</v>
      </c>
      <c r="C4415" s="272" t="s">
        <v>12644</v>
      </c>
      <c r="D4415" s="271" t="s">
        <v>1977</v>
      </c>
      <c r="E4415" s="273">
        <v>0</v>
      </c>
    </row>
    <row r="4416" spans="1:5" x14ac:dyDescent="0.2">
      <c r="A4416" s="271">
        <v>97268</v>
      </c>
      <c r="B4416" s="271" t="s">
        <v>290</v>
      </c>
      <c r="C4416" s="272" t="s">
        <v>12645</v>
      </c>
      <c r="D4416" s="271" t="s">
        <v>1977</v>
      </c>
      <c r="E4416" s="273">
        <v>0</v>
      </c>
    </row>
    <row r="4417" spans="1:5" x14ac:dyDescent="0.2">
      <c r="A4417" s="271">
        <v>97273</v>
      </c>
      <c r="B4417" s="271" t="s">
        <v>290</v>
      </c>
      <c r="C4417" s="272" t="s">
        <v>12646</v>
      </c>
      <c r="D4417" s="271" t="s">
        <v>1977</v>
      </c>
      <c r="E4417" s="273">
        <v>0</v>
      </c>
    </row>
    <row r="4418" spans="1:5" x14ac:dyDescent="0.2">
      <c r="A4418" s="271">
        <v>97272</v>
      </c>
      <c r="B4418" s="271" t="s">
        <v>290</v>
      </c>
      <c r="C4418" s="272" t="s">
        <v>12647</v>
      </c>
      <c r="D4418" s="271" t="s">
        <v>1977</v>
      </c>
      <c r="E4418" s="273">
        <v>0</v>
      </c>
    </row>
    <row r="4419" spans="1:5" x14ac:dyDescent="0.2">
      <c r="A4419" s="271">
        <v>97315</v>
      </c>
      <c r="B4419" s="271" t="s">
        <v>290</v>
      </c>
      <c r="C4419" s="272" t="s">
        <v>12648</v>
      </c>
      <c r="D4419" s="271" t="s">
        <v>1977</v>
      </c>
      <c r="E4419" s="273">
        <v>0</v>
      </c>
    </row>
    <row r="4420" spans="1:5" x14ac:dyDescent="0.2">
      <c r="A4420" s="271">
        <v>97316</v>
      </c>
      <c r="B4420" s="271" t="s">
        <v>290</v>
      </c>
      <c r="C4420" s="272" t="s">
        <v>12649</v>
      </c>
      <c r="D4420" s="271" t="s">
        <v>1977</v>
      </c>
      <c r="E4420" s="273">
        <v>0</v>
      </c>
    </row>
    <row r="4421" spans="1:5" x14ac:dyDescent="0.2">
      <c r="A4421" s="271">
        <v>97317</v>
      </c>
      <c r="B4421" s="271" t="s">
        <v>290</v>
      </c>
      <c r="C4421" s="272" t="s">
        <v>12650</v>
      </c>
      <c r="D4421" s="271" t="s">
        <v>1977</v>
      </c>
      <c r="E4421" s="273">
        <v>0</v>
      </c>
    </row>
    <row r="4422" spans="1:5" x14ac:dyDescent="0.2">
      <c r="A4422" s="271">
        <v>97318</v>
      </c>
      <c r="B4422" s="271" t="s">
        <v>290</v>
      </c>
      <c r="C4422" s="272" t="s">
        <v>12651</v>
      </c>
      <c r="D4422" s="271" t="s">
        <v>1977</v>
      </c>
      <c r="E4422" s="273">
        <v>0</v>
      </c>
    </row>
    <row r="4423" spans="1:5" x14ac:dyDescent="0.2">
      <c r="A4423" s="271">
        <v>97319</v>
      </c>
      <c r="B4423" s="271" t="s">
        <v>290</v>
      </c>
      <c r="C4423" s="272" t="s">
        <v>12652</v>
      </c>
      <c r="D4423" s="271" t="s">
        <v>1977</v>
      </c>
      <c r="E4423" s="273">
        <v>0</v>
      </c>
    </row>
    <row r="4424" spans="1:5" x14ac:dyDescent="0.2">
      <c r="A4424" s="271">
        <v>97320</v>
      </c>
      <c r="B4424" s="271" t="s">
        <v>290</v>
      </c>
      <c r="C4424" s="272" t="s">
        <v>12653</v>
      </c>
      <c r="D4424" s="271" t="s">
        <v>1977</v>
      </c>
      <c r="E4424" s="273">
        <v>0</v>
      </c>
    </row>
    <row r="4425" spans="1:5" x14ac:dyDescent="0.2">
      <c r="A4425" s="271">
        <v>97321</v>
      </c>
      <c r="B4425" s="271" t="s">
        <v>290</v>
      </c>
      <c r="C4425" s="272" t="s">
        <v>12654</v>
      </c>
      <c r="D4425" s="271" t="s">
        <v>1977</v>
      </c>
      <c r="E4425" s="273">
        <v>0</v>
      </c>
    </row>
    <row r="4426" spans="1:5" x14ac:dyDescent="0.2">
      <c r="A4426" s="271">
        <v>97322</v>
      </c>
      <c r="B4426" s="271" t="s">
        <v>290</v>
      </c>
      <c r="C4426" s="272" t="s">
        <v>12655</v>
      </c>
      <c r="D4426" s="271" t="s">
        <v>1977</v>
      </c>
      <c r="E4426" s="273">
        <v>0</v>
      </c>
    </row>
    <row r="4427" spans="1:5" x14ac:dyDescent="0.2">
      <c r="A4427" s="271">
        <v>97313</v>
      </c>
      <c r="B4427" s="271" t="s">
        <v>290</v>
      </c>
      <c r="C4427" s="272" t="s">
        <v>12656</v>
      </c>
      <c r="D4427" s="271" t="s">
        <v>1977</v>
      </c>
      <c r="E4427" s="273">
        <v>0</v>
      </c>
    </row>
    <row r="4428" spans="1:5" x14ac:dyDescent="0.2">
      <c r="A4428" s="271">
        <v>97323</v>
      </c>
      <c r="B4428" s="271" t="s">
        <v>290</v>
      </c>
      <c r="C4428" s="272" t="s">
        <v>12657</v>
      </c>
      <c r="D4428" s="271" t="s">
        <v>1977</v>
      </c>
      <c r="E4428" s="273">
        <v>0</v>
      </c>
    </row>
    <row r="4429" spans="1:5" x14ac:dyDescent="0.2">
      <c r="A4429" s="271">
        <v>97324</v>
      </c>
      <c r="B4429" s="271" t="s">
        <v>290</v>
      </c>
      <c r="C4429" s="272" t="s">
        <v>12658</v>
      </c>
      <c r="D4429" s="271" t="s">
        <v>1977</v>
      </c>
      <c r="E4429" s="273">
        <v>0</v>
      </c>
    </row>
    <row r="4430" spans="1:5" x14ac:dyDescent="0.2">
      <c r="A4430" s="271">
        <v>97314</v>
      </c>
      <c r="B4430" s="271" t="s">
        <v>290</v>
      </c>
      <c r="C4430" s="272" t="s">
        <v>12659</v>
      </c>
      <c r="D4430" s="271" t="s">
        <v>1977</v>
      </c>
      <c r="E4430" s="273">
        <v>0</v>
      </c>
    </row>
    <row r="4431" spans="1:5" x14ac:dyDescent="0.2">
      <c r="A4431" s="271">
        <v>97325</v>
      </c>
      <c r="B4431" s="271" t="s">
        <v>290</v>
      </c>
      <c r="C4431" s="272" t="s">
        <v>12660</v>
      </c>
      <c r="D4431" s="271" t="s">
        <v>1977</v>
      </c>
      <c r="E4431" s="273">
        <v>0</v>
      </c>
    </row>
    <row r="4432" spans="1:5" x14ac:dyDescent="0.2">
      <c r="A4432" s="271">
        <v>103517</v>
      </c>
      <c r="B4432" s="271" t="s">
        <v>290</v>
      </c>
      <c r="C4432" s="272" t="s">
        <v>12661</v>
      </c>
      <c r="D4432" s="271" t="s">
        <v>1977</v>
      </c>
      <c r="E4432" s="273">
        <v>3135.9</v>
      </c>
    </row>
    <row r="4433" spans="1:5" x14ac:dyDescent="0.2">
      <c r="A4433" s="271">
        <v>103518</v>
      </c>
      <c r="B4433" s="271" t="s">
        <v>290</v>
      </c>
      <c r="C4433" s="272" t="s">
        <v>12662</v>
      </c>
      <c r="D4433" s="271" t="s">
        <v>1977</v>
      </c>
      <c r="E4433" s="273">
        <v>0</v>
      </c>
    </row>
    <row r="4434" spans="1:5" x14ac:dyDescent="0.2">
      <c r="A4434" s="271">
        <v>103519</v>
      </c>
      <c r="B4434" s="271" t="s">
        <v>290</v>
      </c>
      <c r="C4434" s="272" t="s">
        <v>12663</v>
      </c>
      <c r="D4434" s="271" t="s">
        <v>1977</v>
      </c>
      <c r="E4434" s="273">
        <v>12.22</v>
      </c>
    </row>
    <row r="4435" spans="1:5" x14ac:dyDescent="0.2">
      <c r="A4435" s="271">
        <v>103515</v>
      </c>
      <c r="B4435" s="271" t="s">
        <v>290</v>
      </c>
      <c r="C4435" s="272" t="s">
        <v>12664</v>
      </c>
      <c r="D4435" s="271" t="s">
        <v>1977</v>
      </c>
      <c r="E4435" s="273">
        <v>0</v>
      </c>
    </row>
    <row r="4436" spans="1:5" x14ac:dyDescent="0.2">
      <c r="A4436" s="271">
        <v>103502</v>
      </c>
      <c r="B4436" s="271" t="s">
        <v>290</v>
      </c>
      <c r="C4436" s="272" t="s">
        <v>12665</v>
      </c>
      <c r="D4436" s="271" t="s">
        <v>2014</v>
      </c>
      <c r="E4436" s="273">
        <v>0</v>
      </c>
    </row>
    <row r="4437" spans="1:5" x14ac:dyDescent="0.2">
      <c r="A4437" s="271">
        <v>103504</v>
      </c>
      <c r="B4437" s="271" t="s">
        <v>290</v>
      </c>
      <c r="C4437" s="272" t="s">
        <v>12666</v>
      </c>
      <c r="D4437" s="271" t="s">
        <v>2014</v>
      </c>
      <c r="E4437" s="273">
        <v>0</v>
      </c>
    </row>
    <row r="4438" spans="1:5" x14ac:dyDescent="0.2">
      <c r="A4438" s="271">
        <v>103503</v>
      </c>
      <c r="B4438" s="271" t="s">
        <v>290</v>
      </c>
      <c r="C4438" s="272" t="s">
        <v>12667</v>
      </c>
      <c r="D4438" s="271" t="s">
        <v>2014</v>
      </c>
      <c r="E4438" s="273">
        <v>0</v>
      </c>
    </row>
    <row r="4439" spans="1:5" x14ac:dyDescent="0.2">
      <c r="A4439" s="271">
        <v>103505</v>
      </c>
      <c r="B4439" s="271" t="s">
        <v>290</v>
      </c>
      <c r="C4439" s="272" t="s">
        <v>12668</v>
      </c>
      <c r="D4439" s="271" t="s">
        <v>2014</v>
      </c>
      <c r="E4439" s="273">
        <v>0</v>
      </c>
    </row>
    <row r="4440" spans="1:5" x14ac:dyDescent="0.2">
      <c r="A4440" s="271">
        <v>103499</v>
      </c>
      <c r="B4440" s="271" t="s">
        <v>290</v>
      </c>
      <c r="C4440" s="272" t="s">
        <v>12669</v>
      </c>
      <c r="D4440" s="271" t="s">
        <v>1977</v>
      </c>
      <c r="E4440" s="273">
        <v>0</v>
      </c>
    </row>
    <row r="4441" spans="1:5" x14ac:dyDescent="0.2">
      <c r="A4441" s="271">
        <v>103501</v>
      </c>
      <c r="B4441" s="271" t="s">
        <v>290</v>
      </c>
      <c r="C4441" s="272" t="s">
        <v>12670</v>
      </c>
      <c r="D4441" s="271" t="s">
        <v>1977</v>
      </c>
      <c r="E4441" s="273">
        <v>0</v>
      </c>
    </row>
    <row r="4442" spans="1:5" x14ac:dyDescent="0.2">
      <c r="A4442" s="271">
        <v>103500</v>
      </c>
      <c r="B4442" s="271" t="s">
        <v>290</v>
      </c>
      <c r="C4442" s="272" t="s">
        <v>12671</v>
      </c>
      <c r="D4442" s="271" t="s">
        <v>1977</v>
      </c>
      <c r="E4442" s="273">
        <v>0</v>
      </c>
    </row>
    <row r="4443" spans="1:5" x14ac:dyDescent="0.2">
      <c r="A4443" s="271">
        <v>103496</v>
      </c>
      <c r="B4443" s="271" t="s">
        <v>290</v>
      </c>
      <c r="C4443" s="272" t="s">
        <v>12672</v>
      </c>
      <c r="D4443" s="271" t="s">
        <v>1977</v>
      </c>
      <c r="E4443" s="273">
        <v>0</v>
      </c>
    </row>
    <row r="4444" spans="1:5" x14ac:dyDescent="0.2">
      <c r="A4444" s="271">
        <v>103498</v>
      </c>
      <c r="B4444" s="271" t="s">
        <v>290</v>
      </c>
      <c r="C4444" s="272" t="s">
        <v>12673</v>
      </c>
      <c r="D4444" s="271" t="s">
        <v>1977</v>
      </c>
      <c r="E4444" s="273">
        <v>0</v>
      </c>
    </row>
    <row r="4445" spans="1:5" x14ac:dyDescent="0.2">
      <c r="A4445" s="271">
        <v>103497</v>
      </c>
      <c r="B4445" s="271" t="s">
        <v>290</v>
      </c>
      <c r="C4445" s="272" t="s">
        <v>12674</v>
      </c>
      <c r="D4445" s="271" t="s">
        <v>1977</v>
      </c>
      <c r="E4445" s="273">
        <v>0</v>
      </c>
    </row>
    <row r="4446" spans="1:5" x14ac:dyDescent="0.2">
      <c r="A4446" s="271">
        <v>103516</v>
      </c>
      <c r="B4446" s="271" t="s">
        <v>290</v>
      </c>
      <c r="C4446" s="272" t="s">
        <v>12675</v>
      </c>
      <c r="D4446" s="271" t="s">
        <v>1977</v>
      </c>
      <c r="E4446" s="273">
        <v>0</v>
      </c>
    </row>
    <row r="4447" spans="1:5" x14ac:dyDescent="0.2">
      <c r="A4447" s="271">
        <v>103506</v>
      </c>
      <c r="B4447" s="271" t="s">
        <v>290</v>
      </c>
      <c r="C4447" s="272" t="s">
        <v>12676</v>
      </c>
      <c r="D4447" s="271" t="s">
        <v>1977</v>
      </c>
      <c r="E4447" s="273">
        <v>0</v>
      </c>
    </row>
    <row r="4448" spans="1:5" x14ac:dyDescent="0.2">
      <c r="A4448" s="271">
        <v>103507</v>
      </c>
      <c r="B4448" s="271" t="s">
        <v>290</v>
      </c>
      <c r="C4448" s="272" t="s">
        <v>12677</v>
      </c>
      <c r="D4448" s="271" t="s">
        <v>1977</v>
      </c>
      <c r="E4448" s="273">
        <v>0</v>
      </c>
    </row>
    <row r="4449" spans="1:5" x14ac:dyDescent="0.2">
      <c r="A4449" s="271">
        <v>103493</v>
      </c>
      <c r="B4449" s="271" t="s">
        <v>290</v>
      </c>
      <c r="C4449" s="272" t="s">
        <v>12678</v>
      </c>
      <c r="D4449" s="271" t="s">
        <v>1977</v>
      </c>
      <c r="E4449" s="273">
        <v>0</v>
      </c>
    </row>
    <row r="4450" spans="1:5" x14ac:dyDescent="0.2">
      <c r="A4450" s="271">
        <v>103495</v>
      </c>
      <c r="B4450" s="271" t="s">
        <v>290</v>
      </c>
      <c r="C4450" s="272" t="s">
        <v>12679</v>
      </c>
      <c r="D4450" s="271" t="s">
        <v>1977</v>
      </c>
      <c r="E4450" s="273">
        <v>0</v>
      </c>
    </row>
    <row r="4451" spans="1:5" x14ac:dyDescent="0.2">
      <c r="A4451" s="271">
        <v>103494</v>
      </c>
      <c r="B4451" s="271" t="s">
        <v>290</v>
      </c>
      <c r="C4451" s="272" t="s">
        <v>12680</v>
      </c>
      <c r="D4451" s="271" t="s">
        <v>1977</v>
      </c>
      <c r="E4451" s="273">
        <v>0</v>
      </c>
    </row>
    <row r="4452" spans="1:5" x14ac:dyDescent="0.2">
      <c r="A4452" s="271">
        <v>103513</v>
      </c>
      <c r="B4452" s="271" t="s">
        <v>290</v>
      </c>
      <c r="C4452" s="272" t="s">
        <v>12681</v>
      </c>
      <c r="D4452" s="271" t="s">
        <v>1977</v>
      </c>
      <c r="E4452" s="273">
        <v>0</v>
      </c>
    </row>
    <row r="4453" spans="1:5" x14ac:dyDescent="0.2">
      <c r="A4453" s="271">
        <v>103523</v>
      </c>
      <c r="B4453" s="271" t="s">
        <v>290</v>
      </c>
      <c r="C4453" s="272" t="s">
        <v>12682</v>
      </c>
      <c r="D4453" s="271" t="s">
        <v>1977</v>
      </c>
      <c r="E4453" s="273">
        <v>10474.549999999999</v>
      </c>
    </row>
    <row r="4454" spans="1:5" x14ac:dyDescent="0.2">
      <c r="A4454" s="271">
        <v>103509</v>
      </c>
      <c r="B4454" s="271" t="s">
        <v>290</v>
      </c>
      <c r="C4454" s="272" t="s">
        <v>12683</v>
      </c>
      <c r="D4454" s="271" t="s">
        <v>1977</v>
      </c>
      <c r="E4454" s="273">
        <v>0</v>
      </c>
    </row>
    <row r="4455" spans="1:5" x14ac:dyDescent="0.2">
      <c r="A4455" s="271">
        <v>103514</v>
      </c>
      <c r="B4455" s="271" t="s">
        <v>290</v>
      </c>
      <c r="C4455" s="272" t="s">
        <v>12684</v>
      </c>
      <c r="D4455" s="271" t="s">
        <v>1977</v>
      </c>
      <c r="E4455" s="273">
        <v>0</v>
      </c>
    </row>
    <row r="4456" spans="1:5" x14ac:dyDescent="0.2">
      <c r="A4456" s="271">
        <v>103510</v>
      </c>
      <c r="B4456" s="271" t="s">
        <v>290</v>
      </c>
      <c r="C4456" s="272" t="s">
        <v>12685</v>
      </c>
      <c r="D4456" s="271" t="s">
        <v>1977</v>
      </c>
      <c r="E4456" s="273">
        <v>0</v>
      </c>
    </row>
    <row r="4457" spans="1:5" x14ac:dyDescent="0.2">
      <c r="A4457" s="271">
        <v>103520</v>
      </c>
      <c r="B4457" s="271" t="s">
        <v>290</v>
      </c>
      <c r="C4457" s="272" t="s">
        <v>12686</v>
      </c>
      <c r="D4457" s="271" t="s">
        <v>1977</v>
      </c>
      <c r="E4457" s="273">
        <v>5122.75</v>
      </c>
    </row>
    <row r="4458" spans="1:5" x14ac:dyDescent="0.2">
      <c r="A4458" s="271">
        <v>103511</v>
      </c>
      <c r="B4458" s="271" t="s">
        <v>290</v>
      </c>
      <c r="C4458" s="272" t="s">
        <v>12687</v>
      </c>
      <c r="D4458" s="271" t="s">
        <v>1977</v>
      </c>
      <c r="E4458" s="273">
        <v>0</v>
      </c>
    </row>
    <row r="4459" spans="1:5" x14ac:dyDescent="0.2">
      <c r="A4459" s="271">
        <v>103521</v>
      </c>
      <c r="B4459" s="271" t="s">
        <v>290</v>
      </c>
      <c r="C4459" s="272" t="s">
        <v>12688</v>
      </c>
      <c r="D4459" s="271" t="s">
        <v>1977</v>
      </c>
      <c r="E4459" s="273">
        <v>6803.02</v>
      </c>
    </row>
    <row r="4460" spans="1:5" x14ac:dyDescent="0.2">
      <c r="A4460" s="271">
        <v>103512</v>
      </c>
      <c r="B4460" s="271" t="s">
        <v>290</v>
      </c>
      <c r="C4460" s="272" t="s">
        <v>12689</v>
      </c>
      <c r="D4460" s="271" t="s">
        <v>1977</v>
      </c>
      <c r="E4460" s="273">
        <v>0</v>
      </c>
    </row>
    <row r="4461" spans="1:5" x14ac:dyDescent="0.2">
      <c r="A4461" s="271">
        <v>103522</v>
      </c>
      <c r="B4461" s="271" t="s">
        <v>290</v>
      </c>
      <c r="C4461" s="272" t="s">
        <v>12690</v>
      </c>
      <c r="D4461" s="271" t="s">
        <v>1977</v>
      </c>
      <c r="E4461" s="273">
        <v>7016.95</v>
      </c>
    </row>
    <row r="4462" spans="1:5" x14ac:dyDescent="0.2">
      <c r="A4462" s="271">
        <v>103508</v>
      </c>
      <c r="B4462" s="271" t="s">
        <v>290</v>
      </c>
      <c r="C4462" s="272" t="s">
        <v>12691</v>
      </c>
      <c r="D4462" s="271" t="s">
        <v>1977</v>
      </c>
      <c r="E4462" s="273">
        <v>0</v>
      </c>
    </row>
    <row r="4463" spans="1:5" x14ac:dyDescent="0.2">
      <c r="A4463" s="271">
        <v>103524</v>
      </c>
      <c r="B4463" s="271" t="s">
        <v>290</v>
      </c>
      <c r="C4463" s="272" t="s">
        <v>12692</v>
      </c>
      <c r="D4463" s="271" t="s">
        <v>1977</v>
      </c>
      <c r="E4463" s="273">
        <v>0</v>
      </c>
    </row>
    <row r="4464" spans="1:5" x14ac:dyDescent="0.2">
      <c r="A4464" s="271">
        <v>103526</v>
      </c>
      <c r="B4464" s="271" t="s">
        <v>290</v>
      </c>
      <c r="C4464" s="272" t="s">
        <v>12693</v>
      </c>
      <c r="D4464" s="271" t="s">
        <v>1977</v>
      </c>
      <c r="E4464" s="273">
        <v>0</v>
      </c>
    </row>
    <row r="4465" spans="1:5" x14ac:dyDescent="0.2">
      <c r="A4465" s="271">
        <v>103525</v>
      </c>
      <c r="B4465" s="271" t="s">
        <v>290</v>
      </c>
      <c r="C4465" s="272" t="s">
        <v>12694</v>
      </c>
      <c r="D4465" s="271" t="s">
        <v>1977</v>
      </c>
      <c r="E4465" s="273">
        <v>0</v>
      </c>
    </row>
    <row r="4466" spans="1:5" x14ac:dyDescent="0.2">
      <c r="A4466" s="271">
        <v>97062</v>
      </c>
      <c r="B4466" s="271" t="s">
        <v>290</v>
      </c>
      <c r="C4466" s="272" t="s">
        <v>12695</v>
      </c>
      <c r="D4466" s="271" t="s">
        <v>2012</v>
      </c>
      <c r="E4466" s="273">
        <v>6.99</v>
      </c>
    </row>
    <row r="4467" spans="1:5" x14ac:dyDescent="0.2">
      <c r="A4467" s="271">
        <v>97061</v>
      </c>
      <c r="B4467" s="271" t="s">
        <v>290</v>
      </c>
      <c r="C4467" s="272" t="s">
        <v>12696</v>
      </c>
      <c r="D4467" s="271" t="s">
        <v>2012</v>
      </c>
      <c r="E4467" s="273">
        <v>0</v>
      </c>
    </row>
    <row r="4468" spans="1:5" x14ac:dyDescent="0.2">
      <c r="A4468" s="271">
        <v>104988</v>
      </c>
      <c r="B4468" s="271" t="s">
        <v>290</v>
      </c>
      <c r="C4468" s="272" t="s">
        <v>12697</v>
      </c>
      <c r="D4468" s="271" t="s">
        <v>2012</v>
      </c>
      <c r="E4468" s="273">
        <v>0</v>
      </c>
    </row>
    <row r="4469" spans="1:5" x14ac:dyDescent="0.2">
      <c r="A4469" s="271">
        <v>104979</v>
      </c>
      <c r="B4469" s="271" t="s">
        <v>290</v>
      </c>
      <c r="C4469" s="272" t="s">
        <v>12698</v>
      </c>
      <c r="D4469" s="271" t="s">
        <v>2012</v>
      </c>
      <c r="E4469" s="273">
        <v>0</v>
      </c>
    </row>
    <row r="4470" spans="1:5" x14ac:dyDescent="0.2">
      <c r="A4470" s="271">
        <v>97040</v>
      </c>
      <c r="B4470" s="271" t="s">
        <v>290</v>
      </c>
      <c r="C4470" s="272" t="s">
        <v>12699</v>
      </c>
      <c r="D4470" s="271" t="s">
        <v>2012</v>
      </c>
      <c r="E4470" s="273">
        <v>21.7</v>
      </c>
    </row>
    <row r="4471" spans="1:5" x14ac:dyDescent="0.2">
      <c r="A4471" s="271">
        <v>97041</v>
      </c>
      <c r="B4471" s="271" t="s">
        <v>290</v>
      </c>
      <c r="C4471" s="272" t="s">
        <v>12700</v>
      </c>
      <c r="D4471" s="271" t="s">
        <v>2012</v>
      </c>
      <c r="E4471" s="273">
        <v>151.58000000000001</v>
      </c>
    </row>
    <row r="4472" spans="1:5" x14ac:dyDescent="0.2">
      <c r="A4472" s="271">
        <v>97039</v>
      </c>
      <c r="B4472" s="271" t="s">
        <v>290</v>
      </c>
      <c r="C4472" s="272" t="s">
        <v>12701</v>
      </c>
      <c r="D4472" s="271" t="s">
        <v>2012</v>
      </c>
      <c r="E4472" s="273">
        <v>91.14</v>
      </c>
    </row>
    <row r="4473" spans="1:5" x14ac:dyDescent="0.2">
      <c r="A4473" s="271">
        <v>102655</v>
      </c>
      <c r="B4473" s="271" t="s">
        <v>290</v>
      </c>
      <c r="C4473" s="272" t="s">
        <v>12702</v>
      </c>
      <c r="D4473" s="271" t="s">
        <v>2014</v>
      </c>
      <c r="E4473" s="273">
        <v>0</v>
      </c>
    </row>
    <row r="4474" spans="1:5" x14ac:dyDescent="0.2">
      <c r="A4474" s="271">
        <v>104987</v>
      </c>
      <c r="B4474" s="271" t="s">
        <v>290</v>
      </c>
      <c r="C4474" s="272" t="s">
        <v>12703</v>
      </c>
      <c r="D4474" s="271" t="s">
        <v>2014</v>
      </c>
      <c r="E4474" s="273">
        <v>0</v>
      </c>
    </row>
    <row r="4475" spans="1:5" x14ac:dyDescent="0.2">
      <c r="A4475" s="271">
        <v>104986</v>
      </c>
      <c r="B4475" s="271" t="s">
        <v>290</v>
      </c>
      <c r="C4475" s="272" t="s">
        <v>12704</v>
      </c>
      <c r="D4475" s="271" t="s">
        <v>2014</v>
      </c>
      <c r="E4475" s="273">
        <v>0</v>
      </c>
    </row>
    <row r="4476" spans="1:5" x14ac:dyDescent="0.2">
      <c r="A4476" s="271">
        <v>104984</v>
      </c>
      <c r="B4476" s="271" t="s">
        <v>290</v>
      </c>
      <c r="C4476" s="272" t="s">
        <v>12705</v>
      </c>
      <c r="D4476" s="271" t="s">
        <v>2014</v>
      </c>
      <c r="E4476" s="273">
        <v>0</v>
      </c>
    </row>
    <row r="4477" spans="1:5" x14ac:dyDescent="0.2">
      <c r="A4477" s="271">
        <v>104985</v>
      </c>
      <c r="B4477" s="271" t="s">
        <v>290</v>
      </c>
      <c r="C4477" s="272" t="s">
        <v>12706</v>
      </c>
      <c r="D4477" s="271" t="s">
        <v>2014</v>
      </c>
      <c r="E4477" s="273">
        <v>0</v>
      </c>
    </row>
    <row r="4478" spans="1:5" x14ac:dyDescent="0.2">
      <c r="A4478" s="271">
        <v>97026</v>
      </c>
      <c r="B4478" s="271" t="s">
        <v>290</v>
      </c>
      <c r="C4478" s="272" t="s">
        <v>12707</v>
      </c>
      <c r="D4478" s="271" t="s">
        <v>2014</v>
      </c>
      <c r="E4478" s="273">
        <v>0</v>
      </c>
    </row>
    <row r="4479" spans="1:5" x14ac:dyDescent="0.2">
      <c r="A4479" s="271">
        <v>97025</v>
      </c>
      <c r="B4479" s="271" t="s">
        <v>290</v>
      </c>
      <c r="C4479" s="272" t="s">
        <v>12708</v>
      </c>
      <c r="D4479" s="271" t="s">
        <v>2014</v>
      </c>
      <c r="E4479" s="273">
        <v>0</v>
      </c>
    </row>
    <row r="4480" spans="1:5" x14ac:dyDescent="0.2">
      <c r="A4480" s="271">
        <v>97032</v>
      </c>
      <c r="B4480" s="271" t="s">
        <v>290</v>
      </c>
      <c r="C4480" s="272" t="s">
        <v>12709</v>
      </c>
      <c r="D4480" s="271" t="s">
        <v>2014</v>
      </c>
      <c r="E4480" s="273">
        <v>61.4</v>
      </c>
    </row>
    <row r="4481" spans="1:5" x14ac:dyDescent="0.2">
      <c r="A4481" s="271">
        <v>97031</v>
      </c>
      <c r="B4481" s="271" t="s">
        <v>290</v>
      </c>
      <c r="C4481" s="272" t="s">
        <v>12710</v>
      </c>
      <c r="D4481" s="271" t="s">
        <v>2014</v>
      </c>
      <c r="E4481" s="273">
        <v>97.36</v>
      </c>
    </row>
    <row r="4482" spans="1:5" x14ac:dyDescent="0.2">
      <c r="A4482" s="271">
        <v>97036</v>
      </c>
      <c r="B4482" s="271" t="s">
        <v>290</v>
      </c>
      <c r="C4482" s="272" t="s">
        <v>12711</v>
      </c>
      <c r="D4482" s="271" t="s">
        <v>2014</v>
      </c>
      <c r="E4482" s="273">
        <v>0</v>
      </c>
    </row>
    <row r="4483" spans="1:5" x14ac:dyDescent="0.2">
      <c r="A4483" s="271">
        <v>97035</v>
      </c>
      <c r="B4483" s="271" t="s">
        <v>290</v>
      </c>
      <c r="C4483" s="272" t="s">
        <v>12712</v>
      </c>
      <c r="D4483" s="271" t="s">
        <v>2014</v>
      </c>
      <c r="E4483" s="273">
        <v>0</v>
      </c>
    </row>
    <row r="4484" spans="1:5" x14ac:dyDescent="0.2">
      <c r="A4484" s="271">
        <v>97034</v>
      </c>
      <c r="B4484" s="271" t="s">
        <v>290</v>
      </c>
      <c r="C4484" s="272" t="s">
        <v>12713</v>
      </c>
      <c r="D4484" s="271" t="s">
        <v>2014</v>
      </c>
      <c r="E4484" s="273">
        <v>62.69</v>
      </c>
    </row>
    <row r="4485" spans="1:5" x14ac:dyDescent="0.2">
      <c r="A4485" s="271">
        <v>97033</v>
      </c>
      <c r="B4485" s="271" t="s">
        <v>290</v>
      </c>
      <c r="C4485" s="272" t="s">
        <v>12714</v>
      </c>
      <c r="D4485" s="271" t="s">
        <v>2014</v>
      </c>
      <c r="E4485" s="273">
        <v>92.89</v>
      </c>
    </row>
    <row r="4486" spans="1:5" x14ac:dyDescent="0.2">
      <c r="A4486" s="271">
        <v>97030</v>
      </c>
      <c r="B4486" s="271" t="s">
        <v>290</v>
      </c>
      <c r="C4486" s="272" t="s">
        <v>12715</v>
      </c>
      <c r="D4486" s="271" t="s">
        <v>2014</v>
      </c>
      <c r="E4486" s="273">
        <v>0</v>
      </c>
    </row>
    <row r="4487" spans="1:5" x14ac:dyDescent="0.2">
      <c r="A4487" s="271">
        <v>97029</v>
      </c>
      <c r="B4487" s="271" t="s">
        <v>290</v>
      </c>
      <c r="C4487" s="272" t="s">
        <v>12716</v>
      </c>
      <c r="D4487" s="271" t="s">
        <v>2014</v>
      </c>
      <c r="E4487" s="273">
        <v>0</v>
      </c>
    </row>
    <row r="4488" spans="1:5" x14ac:dyDescent="0.2">
      <c r="A4488" s="271">
        <v>97028</v>
      </c>
      <c r="B4488" s="271" t="s">
        <v>290</v>
      </c>
      <c r="C4488" s="272" t="s">
        <v>12717</v>
      </c>
      <c r="D4488" s="271" t="s">
        <v>2014</v>
      </c>
      <c r="E4488" s="273">
        <v>0</v>
      </c>
    </row>
    <row r="4489" spans="1:5" x14ac:dyDescent="0.2">
      <c r="A4489" s="271">
        <v>97027</v>
      </c>
      <c r="B4489" s="271" t="s">
        <v>290</v>
      </c>
      <c r="C4489" s="272" t="s">
        <v>12718</v>
      </c>
      <c r="D4489" s="271" t="s">
        <v>2014</v>
      </c>
      <c r="E4489" s="273">
        <v>0</v>
      </c>
    </row>
    <row r="4490" spans="1:5" x14ac:dyDescent="0.2">
      <c r="A4490" s="271">
        <v>97038</v>
      </c>
      <c r="B4490" s="271" t="s">
        <v>290</v>
      </c>
      <c r="C4490" s="272" t="s">
        <v>12719</v>
      </c>
      <c r="D4490" s="271" t="s">
        <v>2014</v>
      </c>
      <c r="E4490" s="273">
        <v>0</v>
      </c>
    </row>
    <row r="4491" spans="1:5" x14ac:dyDescent="0.2">
      <c r="A4491" s="271">
        <v>97037</v>
      </c>
      <c r="B4491" s="271" t="s">
        <v>290</v>
      </c>
      <c r="C4491" s="272" t="s">
        <v>12720</v>
      </c>
      <c r="D4491" s="271" t="s">
        <v>2014</v>
      </c>
      <c r="E4491" s="273">
        <v>0</v>
      </c>
    </row>
    <row r="4492" spans="1:5" x14ac:dyDescent="0.2">
      <c r="A4492" s="271">
        <v>97014</v>
      </c>
      <c r="B4492" s="271" t="s">
        <v>290</v>
      </c>
      <c r="C4492" s="272" t="s">
        <v>12721</v>
      </c>
      <c r="D4492" s="271" t="s">
        <v>2014</v>
      </c>
      <c r="E4492" s="273">
        <v>69.239999999999995</v>
      </c>
    </row>
    <row r="4493" spans="1:5" x14ac:dyDescent="0.2">
      <c r="A4493" s="271">
        <v>97015</v>
      </c>
      <c r="B4493" s="271" t="s">
        <v>290</v>
      </c>
      <c r="C4493" s="272" t="s">
        <v>12722</v>
      </c>
      <c r="D4493" s="271" t="s">
        <v>2014</v>
      </c>
      <c r="E4493" s="273">
        <v>57.97</v>
      </c>
    </row>
    <row r="4494" spans="1:5" x14ac:dyDescent="0.2">
      <c r="A4494" s="271">
        <v>97013</v>
      </c>
      <c r="B4494" s="271" t="s">
        <v>290</v>
      </c>
      <c r="C4494" s="272" t="s">
        <v>12723</v>
      </c>
      <c r="D4494" s="271" t="s">
        <v>2014</v>
      </c>
      <c r="E4494" s="273">
        <v>91.8</v>
      </c>
    </row>
    <row r="4495" spans="1:5" x14ac:dyDescent="0.2">
      <c r="A4495" s="271">
        <v>97017</v>
      </c>
      <c r="B4495" s="271" t="s">
        <v>290</v>
      </c>
      <c r="C4495" s="272" t="s">
        <v>12724</v>
      </c>
      <c r="D4495" s="271" t="s">
        <v>2014</v>
      </c>
      <c r="E4495" s="273">
        <v>49.62</v>
      </c>
    </row>
    <row r="4496" spans="1:5" x14ac:dyDescent="0.2">
      <c r="A4496" s="271">
        <v>97018</v>
      </c>
      <c r="B4496" s="271" t="s">
        <v>290</v>
      </c>
      <c r="C4496" s="272" t="s">
        <v>12725</v>
      </c>
      <c r="D4496" s="271" t="s">
        <v>2014</v>
      </c>
      <c r="E4496" s="273">
        <v>41.89</v>
      </c>
    </row>
    <row r="4497" spans="1:5" x14ac:dyDescent="0.2">
      <c r="A4497" s="271">
        <v>97016</v>
      </c>
      <c r="B4497" s="271" t="s">
        <v>290</v>
      </c>
      <c r="C4497" s="272" t="s">
        <v>12726</v>
      </c>
      <c r="D4497" s="271" t="s">
        <v>2014</v>
      </c>
      <c r="E4497" s="273">
        <v>65.22</v>
      </c>
    </row>
    <row r="4498" spans="1:5" x14ac:dyDescent="0.2">
      <c r="A4498" s="271">
        <v>97024</v>
      </c>
      <c r="B4498" s="271" t="s">
        <v>290</v>
      </c>
      <c r="C4498" s="272" t="s">
        <v>12727</v>
      </c>
      <c r="D4498" s="271" t="s">
        <v>2014</v>
      </c>
      <c r="E4498" s="273">
        <v>0</v>
      </c>
    </row>
    <row r="4499" spans="1:5" x14ac:dyDescent="0.2">
      <c r="A4499" s="271">
        <v>97023</v>
      </c>
      <c r="B4499" s="271" t="s">
        <v>290</v>
      </c>
      <c r="C4499" s="272" t="s">
        <v>12728</v>
      </c>
      <c r="D4499" s="271" t="s">
        <v>2014</v>
      </c>
      <c r="E4499" s="273">
        <v>0</v>
      </c>
    </row>
    <row r="4500" spans="1:5" x14ac:dyDescent="0.2">
      <c r="A4500" s="271">
        <v>105804</v>
      </c>
      <c r="B4500" s="271" t="s">
        <v>290</v>
      </c>
      <c r="C4500" s="272" t="s">
        <v>12729</v>
      </c>
      <c r="D4500" s="271" t="s">
        <v>2014</v>
      </c>
      <c r="E4500" s="273">
        <v>0</v>
      </c>
    </row>
    <row r="4501" spans="1:5" x14ac:dyDescent="0.2">
      <c r="A4501" s="271">
        <v>104990</v>
      </c>
      <c r="B4501" s="271" t="s">
        <v>290</v>
      </c>
      <c r="C4501" s="272" t="s">
        <v>12730</v>
      </c>
      <c r="D4501" s="271" t="s">
        <v>2014</v>
      </c>
      <c r="E4501" s="273">
        <v>12.99</v>
      </c>
    </row>
    <row r="4502" spans="1:5" x14ac:dyDescent="0.2">
      <c r="A4502" s="271">
        <v>97052</v>
      </c>
      <c r="B4502" s="271" t="s">
        <v>290</v>
      </c>
      <c r="C4502" s="272" t="s">
        <v>12731</v>
      </c>
      <c r="D4502" s="271" t="s">
        <v>1977</v>
      </c>
      <c r="E4502" s="273">
        <v>0</v>
      </c>
    </row>
    <row r="4503" spans="1:5" x14ac:dyDescent="0.2">
      <c r="A4503" s="271">
        <v>97054</v>
      </c>
      <c r="B4503" s="271" t="s">
        <v>290</v>
      </c>
      <c r="C4503" s="272" t="s">
        <v>12732</v>
      </c>
      <c r="D4503" s="271" t="s">
        <v>1977</v>
      </c>
      <c r="E4503" s="273">
        <v>29.72</v>
      </c>
    </row>
    <row r="4504" spans="1:5" x14ac:dyDescent="0.2">
      <c r="A4504" s="271">
        <v>104981</v>
      </c>
      <c r="B4504" s="271" t="s">
        <v>290</v>
      </c>
      <c r="C4504" s="272" t="s">
        <v>12733</v>
      </c>
      <c r="D4504" s="271" t="s">
        <v>2014</v>
      </c>
      <c r="E4504" s="273">
        <v>0</v>
      </c>
    </row>
    <row r="4505" spans="1:5" x14ac:dyDescent="0.2">
      <c r="A4505" s="271">
        <v>104980</v>
      </c>
      <c r="B4505" s="271" t="s">
        <v>290</v>
      </c>
      <c r="C4505" s="272" t="s">
        <v>12734</v>
      </c>
      <c r="D4505" s="271" t="s">
        <v>2014</v>
      </c>
      <c r="E4505" s="273">
        <v>0</v>
      </c>
    </row>
    <row r="4506" spans="1:5" x14ac:dyDescent="0.2">
      <c r="A4506" s="271">
        <v>97042</v>
      </c>
      <c r="B4506" s="271" t="s">
        <v>290</v>
      </c>
      <c r="C4506" s="272" t="s">
        <v>12735</v>
      </c>
      <c r="D4506" s="271" t="s">
        <v>2014</v>
      </c>
      <c r="E4506" s="273">
        <v>0</v>
      </c>
    </row>
    <row r="4507" spans="1:5" x14ac:dyDescent="0.2">
      <c r="A4507" s="271">
        <v>97045</v>
      </c>
      <c r="B4507" s="271" t="s">
        <v>290</v>
      </c>
      <c r="C4507" s="272" t="s">
        <v>12736</v>
      </c>
      <c r="D4507" s="271" t="s">
        <v>2014</v>
      </c>
      <c r="E4507" s="273">
        <v>0</v>
      </c>
    </row>
    <row r="4508" spans="1:5" x14ac:dyDescent="0.2">
      <c r="A4508" s="271">
        <v>97044</v>
      </c>
      <c r="B4508" s="271" t="s">
        <v>290</v>
      </c>
      <c r="C4508" s="272" t="s">
        <v>12737</v>
      </c>
      <c r="D4508" s="271" t="s">
        <v>2014</v>
      </c>
      <c r="E4508" s="273">
        <v>0</v>
      </c>
    </row>
    <row r="4509" spans="1:5" x14ac:dyDescent="0.2">
      <c r="A4509" s="271">
        <v>97043</v>
      </c>
      <c r="B4509" s="271" t="s">
        <v>290</v>
      </c>
      <c r="C4509" s="272" t="s">
        <v>12738</v>
      </c>
      <c r="D4509" s="271" t="s">
        <v>2014</v>
      </c>
      <c r="E4509" s="273">
        <v>0</v>
      </c>
    </row>
    <row r="4510" spans="1:5" x14ac:dyDescent="0.2">
      <c r="A4510" s="271">
        <v>97063</v>
      </c>
      <c r="B4510" s="271" t="s">
        <v>290</v>
      </c>
      <c r="C4510" s="272" t="s">
        <v>12739</v>
      </c>
      <c r="D4510" s="271" t="s">
        <v>2012</v>
      </c>
      <c r="E4510" s="273">
        <v>24.77</v>
      </c>
    </row>
    <row r="4511" spans="1:5" x14ac:dyDescent="0.2">
      <c r="A4511" s="271">
        <v>97065</v>
      </c>
      <c r="B4511" s="271" t="s">
        <v>290</v>
      </c>
      <c r="C4511" s="272" t="s">
        <v>12740</v>
      </c>
      <c r="D4511" s="271" t="s">
        <v>1980</v>
      </c>
      <c r="E4511" s="273">
        <v>16.37</v>
      </c>
    </row>
    <row r="4512" spans="1:5" x14ac:dyDescent="0.2">
      <c r="A4512" s="271">
        <v>97064</v>
      </c>
      <c r="B4512" s="271" t="s">
        <v>290</v>
      </c>
      <c r="C4512" s="272" t="s">
        <v>12741</v>
      </c>
      <c r="D4512" s="271" t="s">
        <v>2014</v>
      </c>
      <c r="E4512" s="273">
        <v>34.299999999999997</v>
      </c>
    </row>
    <row r="4513" spans="1:5" x14ac:dyDescent="0.2">
      <c r="A4513" s="271">
        <v>97049</v>
      </c>
      <c r="B4513" s="271" t="s">
        <v>290</v>
      </c>
      <c r="C4513" s="272" t="s">
        <v>12742</v>
      </c>
      <c r="D4513" s="271" t="s">
        <v>2012</v>
      </c>
      <c r="E4513" s="273">
        <v>0</v>
      </c>
    </row>
    <row r="4514" spans="1:5" x14ac:dyDescent="0.2">
      <c r="A4514" s="271">
        <v>96997</v>
      </c>
      <c r="B4514" s="271" t="s">
        <v>290</v>
      </c>
      <c r="C4514" s="272" t="s">
        <v>12743</v>
      </c>
      <c r="D4514" s="271" t="s">
        <v>2014</v>
      </c>
      <c r="E4514" s="273">
        <v>0</v>
      </c>
    </row>
    <row r="4515" spans="1:5" x14ac:dyDescent="0.2">
      <c r="A4515" s="271">
        <v>96999</v>
      </c>
      <c r="B4515" s="271" t="s">
        <v>290</v>
      </c>
      <c r="C4515" s="272" t="s">
        <v>12744</v>
      </c>
      <c r="D4515" s="271" t="s">
        <v>2014</v>
      </c>
      <c r="E4515" s="273">
        <v>0</v>
      </c>
    </row>
    <row r="4516" spans="1:5" x14ac:dyDescent="0.2">
      <c r="A4516" s="271">
        <v>96996</v>
      </c>
      <c r="B4516" s="271" t="s">
        <v>290</v>
      </c>
      <c r="C4516" s="272" t="s">
        <v>12745</v>
      </c>
      <c r="D4516" s="271" t="s">
        <v>2014</v>
      </c>
      <c r="E4516" s="273">
        <v>0</v>
      </c>
    </row>
    <row r="4517" spans="1:5" x14ac:dyDescent="0.2">
      <c r="A4517" s="271">
        <v>96998</v>
      </c>
      <c r="B4517" s="271" t="s">
        <v>290</v>
      </c>
      <c r="C4517" s="272" t="s">
        <v>12746</v>
      </c>
      <c r="D4517" s="271" t="s">
        <v>2014</v>
      </c>
      <c r="E4517" s="273">
        <v>0</v>
      </c>
    </row>
    <row r="4518" spans="1:5" x14ac:dyDescent="0.2">
      <c r="A4518" s="271">
        <v>97067</v>
      </c>
      <c r="B4518" s="271" t="s">
        <v>290</v>
      </c>
      <c r="C4518" s="272" t="s">
        <v>12747</v>
      </c>
      <c r="D4518" s="271" t="s">
        <v>2014</v>
      </c>
      <c r="E4518" s="273">
        <v>688.41</v>
      </c>
    </row>
    <row r="4519" spans="1:5" x14ac:dyDescent="0.2">
      <c r="A4519" s="271">
        <v>97001</v>
      </c>
      <c r="B4519" s="271" t="s">
        <v>290</v>
      </c>
      <c r="C4519" s="272" t="s">
        <v>12748</v>
      </c>
      <c r="D4519" s="271" t="s">
        <v>2014</v>
      </c>
      <c r="E4519" s="273">
        <v>0</v>
      </c>
    </row>
    <row r="4520" spans="1:5" x14ac:dyDescent="0.2">
      <c r="A4520" s="271">
        <v>97003</v>
      </c>
      <c r="B4520" s="271" t="s">
        <v>290</v>
      </c>
      <c r="C4520" s="272" t="s">
        <v>12749</v>
      </c>
      <c r="D4520" s="271" t="s">
        <v>2014</v>
      </c>
      <c r="E4520" s="273">
        <v>0</v>
      </c>
    </row>
    <row r="4521" spans="1:5" x14ac:dyDescent="0.2">
      <c r="A4521" s="271">
        <v>97005</v>
      </c>
      <c r="B4521" s="271" t="s">
        <v>290</v>
      </c>
      <c r="C4521" s="272" t="s">
        <v>12750</v>
      </c>
      <c r="D4521" s="271" t="s">
        <v>2014</v>
      </c>
      <c r="E4521" s="273">
        <v>0</v>
      </c>
    </row>
    <row r="4522" spans="1:5" x14ac:dyDescent="0.2">
      <c r="A4522" s="271">
        <v>97000</v>
      </c>
      <c r="B4522" s="271" t="s">
        <v>290</v>
      </c>
      <c r="C4522" s="272" t="s">
        <v>12751</v>
      </c>
      <c r="D4522" s="271" t="s">
        <v>2014</v>
      </c>
      <c r="E4522" s="273">
        <v>0</v>
      </c>
    </row>
    <row r="4523" spans="1:5" x14ac:dyDescent="0.2">
      <c r="A4523" s="271">
        <v>97002</v>
      </c>
      <c r="B4523" s="271" t="s">
        <v>290</v>
      </c>
      <c r="C4523" s="272" t="s">
        <v>12752</v>
      </c>
      <c r="D4523" s="271" t="s">
        <v>2014</v>
      </c>
      <c r="E4523" s="273">
        <v>0</v>
      </c>
    </row>
    <row r="4524" spans="1:5" x14ac:dyDescent="0.2">
      <c r="A4524" s="271">
        <v>97004</v>
      </c>
      <c r="B4524" s="271" t="s">
        <v>290</v>
      </c>
      <c r="C4524" s="272" t="s">
        <v>12753</v>
      </c>
      <c r="D4524" s="271" t="s">
        <v>2014</v>
      </c>
      <c r="E4524" s="273">
        <v>0</v>
      </c>
    </row>
    <row r="4525" spans="1:5" x14ac:dyDescent="0.2">
      <c r="A4525" s="271">
        <v>97007</v>
      </c>
      <c r="B4525" s="271" t="s">
        <v>290</v>
      </c>
      <c r="C4525" s="272" t="s">
        <v>12754</v>
      </c>
      <c r="D4525" s="271" t="s">
        <v>2014</v>
      </c>
      <c r="E4525" s="273">
        <v>0</v>
      </c>
    </row>
    <row r="4526" spans="1:5" x14ac:dyDescent="0.2">
      <c r="A4526" s="271">
        <v>97009</v>
      </c>
      <c r="B4526" s="271" t="s">
        <v>290</v>
      </c>
      <c r="C4526" s="272" t="s">
        <v>12755</v>
      </c>
      <c r="D4526" s="271" t="s">
        <v>2014</v>
      </c>
      <c r="E4526" s="273">
        <v>0</v>
      </c>
    </row>
    <row r="4527" spans="1:5" x14ac:dyDescent="0.2">
      <c r="A4527" s="271">
        <v>97006</v>
      </c>
      <c r="B4527" s="271" t="s">
        <v>290</v>
      </c>
      <c r="C4527" s="272" t="s">
        <v>12756</v>
      </c>
      <c r="D4527" s="271" t="s">
        <v>2014</v>
      </c>
      <c r="E4527" s="273">
        <v>0</v>
      </c>
    </row>
    <row r="4528" spans="1:5" x14ac:dyDescent="0.2">
      <c r="A4528" s="271">
        <v>97008</v>
      </c>
      <c r="B4528" s="271" t="s">
        <v>290</v>
      </c>
      <c r="C4528" s="272" t="s">
        <v>12757</v>
      </c>
      <c r="D4528" s="271" t="s">
        <v>2014</v>
      </c>
      <c r="E4528" s="273">
        <v>0</v>
      </c>
    </row>
    <row r="4529" spans="1:5" x14ac:dyDescent="0.2">
      <c r="A4529" s="271">
        <v>97048</v>
      </c>
      <c r="B4529" s="271" t="s">
        <v>290</v>
      </c>
      <c r="C4529" s="272" t="s">
        <v>12758</v>
      </c>
      <c r="D4529" s="271" t="s">
        <v>2012</v>
      </c>
      <c r="E4529" s="273">
        <v>0.08</v>
      </c>
    </row>
    <row r="4530" spans="1:5" x14ac:dyDescent="0.2">
      <c r="A4530" s="271">
        <v>97047</v>
      </c>
      <c r="B4530" s="271" t="s">
        <v>290</v>
      </c>
      <c r="C4530" s="272" t="s">
        <v>12759</v>
      </c>
      <c r="D4530" s="271" t="s">
        <v>2012</v>
      </c>
      <c r="E4530" s="273">
        <v>0.11</v>
      </c>
    </row>
    <row r="4531" spans="1:5" x14ac:dyDescent="0.2">
      <c r="A4531" s="271">
        <v>97046</v>
      </c>
      <c r="B4531" s="271" t="s">
        <v>290</v>
      </c>
      <c r="C4531" s="272" t="s">
        <v>12760</v>
      </c>
      <c r="D4531" s="271" t="s">
        <v>2012</v>
      </c>
      <c r="E4531" s="273">
        <v>0.28000000000000003</v>
      </c>
    </row>
    <row r="4532" spans="1:5" x14ac:dyDescent="0.2">
      <c r="A4532" s="271">
        <v>104989</v>
      </c>
      <c r="B4532" s="271" t="s">
        <v>290</v>
      </c>
      <c r="C4532" s="272" t="s">
        <v>12761</v>
      </c>
      <c r="D4532" s="271" t="s">
        <v>1977</v>
      </c>
      <c r="E4532" s="273">
        <v>47.91</v>
      </c>
    </row>
    <row r="4533" spans="1:5" x14ac:dyDescent="0.2">
      <c r="A4533" s="271">
        <v>97066</v>
      </c>
      <c r="B4533" s="271" t="s">
        <v>290</v>
      </c>
      <c r="C4533" s="272" t="s">
        <v>12762</v>
      </c>
      <c r="D4533" s="271" t="s">
        <v>2012</v>
      </c>
      <c r="E4533" s="273">
        <v>412.7</v>
      </c>
    </row>
    <row r="4534" spans="1:5" x14ac:dyDescent="0.2">
      <c r="A4534" s="271">
        <v>104982</v>
      </c>
      <c r="B4534" s="271" t="s">
        <v>290</v>
      </c>
      <c r="C4534" s="272" t="s">
        <v>12763</v>
      </c>
      <c r="D4534" s="271" t="s">
        <v>2014</v>
      </c>
      <c r="E4534" s="273">
        <v>0</v>
      </c>
    </row>
    <row r="4535" spans="1:5" x14ac:dyDescent="0.2">
      <c r="A4535" s="271">
        <v>97060</v>
      </c>
      <c r="B4535" s="271" t="s">
        <v>290</v>
      </c>
      <c r="C4535" s="272" t="s">
        <v>12764</v>
      </c>
      <c r="D4535" s="271" t="s">
        <v>2014</v>
      </c>
      <c r="E4535" s="273">
        <v>0</v>
      </c>
    </row>
    <row r="4536" spans="1:5" x14ac:dyDescent="0.2">
      <c r="A4536" s="271">
        <v>97059</v>
      </c>
      <c r="B4536" s="271" t="s">
        <v>290</v>
      </c>
      <c r="C4536" s="272" t="s">
        <v>12765</v>
      </c>
      <c r="D4536" s="271" t="s">
        <v>2014</v>
      </c>
      <c r="E4536" s="273">
        <v>0</v>
      </c>
    </row>
    <row r="4537" spans="1:5" x14ac:dyDescent="0.2">
      <c r="A4537" s="271">
        <v>97058</v>
      </c>
      <c r="B4537" s="271" t="s">
        <v>290</v>
      </c>
      <c r="C4537" s="272" t="s">
        <v>12766</v>
      </c>
      <c r="D4537" s="271" t="s">
        <v>2014</v>
      </c>
      <c r="E4537" s="273">
        <v>0</v>
      </c>
    </row>
    <row r="4538" spans="1:5" x14ac:dyDescent="0.2">
      <c r="A4538" s="271">
        <v>97056</v>
      </c>
      <c r="B4538" s="271" t="s">
        <v>290</v>
      </c>
      <c r="C4538" s="272" t="s">
        <v>12767</v>
      </c>
      <c r="D4538" s="271" t="s">
        <v>2014</v>
      </c>
      <c r="E4538" s="273">
        <v>0</v>
      </c>
    </row>
    <row r="4539" spans="1:5" x14ac:dyDescent="0.2">
      <c r="A4539" s="271">
        <v>97057</v>
      </c>
      <c r="B4539" s="271" t="s">
        <v>290</v>
      </c>
      <c r="C4539" s="272" t="s">
        <v>12768</v>
      </c>
      <c r="D4539" s="271" t="s">
        <v>2014</v>
      </c>
      <c r="E4539" s="273">
        <v>0</v>
      </c>
    </row>
    <row r="4540" spans="1:5" x14ac:dyDescent="0.2">
      <c r="A4540" s="271">
        <v>97055</v>
      </c>
      <c r="B4540" s="271" t="s">
        <v>290</v>
      </c>
      <c r="C4540" s="272" t="s">
        <v>12769</v>
      </c>
      <c r="D4540" s="271" t="s">
        <v>2014</v>
      </c>
      <c r="E4540" s="273">
        <v>0</v>
      </c>
    </row>
    <row r="4541" spans="1:5" x14ac:dyDescent="0.2">
      <c r="A4541" s="271">
        <v>102656</v>
      </c>
      <c r="B4541" s="271" t="s">
        <v>290</v>
      </c>
      <c r="C4541" s="272" t="s">
        <v>12770</v>
      </c>
      <c r="D4541" s="271" t="s">
        <v>2014</v>
      </c>
      <c r="E4541" s="273">
        <v>0</v>
      </c>
    </row>
    <row r="4542" spans="1:5" x14ac:dyDescent="0.2">
      <c r="A4542" s="271">
        <v>104983</v>
      </c>
      <c r="B4542" s="271" t="s">
        <v>290</v>
      </c>
      <c r="C4542" s="272" t="s">
        <v>12771</v>
      </c>
      <c r="D4542" s="271" t="s">
        <v>1977</v>
      </c>
      <c r="E4542" s="273">
        <v>0</v>
      </c>
    </row>
    <row r="4543" spans="1:5" x14ac:dyDescent="0.2">
      <c r="A4543" s="271">
        <v>97050</v>
      </c>
      <c r="B4543" s="271" t="s">
        <v>290</v>
      </c>
      <c r="C4543" s="272" t="s">
        <v>12772</v>
      </c>
      <c r="D4543" s="271" t="s">
        <v>2012</v>
      </c>
      <c r="E4543" s="273">
        <v>0</v>
      </c>
    </row>
    <row r="4544" spans="1:5" x14ac:dyDescent="0.2">
      <c r="A4544" s="271">
        <v>95946</v>
      </c>
      <c r="B4544" s="271" t="s">
        <v>290</v>
      </c>
      <c r="C4544" s="272" t="s">
        <v>12773</v>
      </c>
      <c r="D4544" s="271" t="s">
        <v>1982</v>
      </c>
      <c r="E4544" s="273">
        <v>14.65</v>
      </c>
    </row>
    <row r="4545" spans="1:5" x14ac:dyDescent="0.2">
      <c r="A4545" s="271">
        <v>95947</v>
      </c>
      <c r="B4545" s="271" t="s">
        <v>290</v>
      </c>
      <c r="C4545" s="272" t="s">
        <v>12774</v>
      </c>
      <c r="D4545" s="271" t="s">
        <v>1982</v>
      </c>
      <c r="E4545" s="273">
        <v>11.19</v>
      </c>
    </row>
    <row r="4546" spans="1:5" x14ac:dyDescent="0.2">
      <c r="A4546" s="271">
        <v>95948</v>
      </c>
      <c r="B4546" s="271" t="s">
        <v>290</v>
      </c>
      <c r="C4546" s="272" t="s">
        <v>12775</v>
      </c>
      <c r="D4546" s="271" t="s">
        <v>1982</v>
      </c>
      <c r="E4546" s="273">
        <v>9.74</v>
      </c>
    </row>
    <row r="4547" spans="1:5" x14ac:dyDescent="0.2">
      <c r="A4547" s="271">
        <v>95944</v>
      </c>
      <c r="B4547" s="271" t="s">
        <v>290</v>
      </c>
      <c r="C4547" s="272" t="s">
        <v>12776</v>
      </c>
      <c r="D4547" s="271" t="s">
        <v>1982</v>
      </c>
      <c r="E4547" s="273">
        <v>23.37</v>
      </c>
    </row>
    <row r="4548" spans="1:5" x14ac:dyDescent="0.2">
      <c r="A4548" s="271">
        <v>95945</v>
      </c>
      <c r="B4548" s="271" t="s">
        <v>290</v>
      </c>
      <c r="C4548" s="272" t="s">
        <v>12777</v>
      </c>
      <c r="D4548" s="271" t="s">
        <v>1982</v>
      </c>
      <c r="E4548" s="273">
        <v>18.62</v>
      </c>
    </row>
    <row r="4549" spans="1:5" x14ac:dyDescent="0.2">
      <c r="A4549" s="271">
        <v>95943</v>
      </c>
      <c r="B4549" s="271" t="s">
        <v>290</v>
      </c>
      <c r="C4549" s="272" t="s">
        <v>12778</v>
      </c>
      <c r="D4549" s="271" t="s">
        <v>1982</v>
      </c>
      <c r="E4549" s="273">
        <v>25.98</v>
      </c>
    </row>
    <row r="4550" spans="1:5" x14ac:dyDescent="0.2">
      <c r="A4550" s="271">
        <v>102077</v>
      </c>
      <c r="B4550" s="271" t="s">
        <v>290</v>
      </c>
      <c r="C4550" s="272" t="s">
        <v>12779</v>
      </c>
      <c r="D4550" s="271" t="s">
        <v>1980</v>
      </c>
      <c r="E4550" s="273">
        <v>5988.71</v>
      </c>
    </row>
    <row r="4551" spans="1:5" x14ac:dyDescent="0.2">
      <c r="A4551" s="271">
        <v>102073</v>
      </c>
      <c r="B4551" s="271" t="s">
        <v>290</v>
      </c>
      <c r="C4551" s="272" t="s">
        <v>12780</v>
      </c>
      <c r="D4551" s="271" t="s">
        <v>1980</v>
      </c>
      <c r="E4551" s="273">
        <v>4300.93</v>
      </c>
    </row>
    <row r="4552" spans="1:5" x14ac:dyDescent="0.2">
      <c r="A4552" s="271">
        <v>102079</v>
      </c>
      <c r="B4552" s="271" t="s">
        <v>290</v>
      </c>
      <c r="C4552" s="272" t="s">
        <v>12781</v>
      </c>
      <c r="D4552" s="271" t="s">
        <v>1980</v>
      </c>
      <c r="E4552" s="273">
        <v>5865.84</v>
      </c>
    </row>
    <row r="4553" spans="1:5" x14ac:dyDescent="0.2">
      <c r="A4553" s="271">
        <v>102075</v>
      </c>
      <c r="B4553" s="271" t="s">
        <v>290</v>
      </c>
      <c r="C4553" s="272" t="s">
        <v>12782</v>
      </c>
      <c r="D4553" s="271" t="s">
        <v>1980</v>
      </c>
      <c r="E4553" s="273">
        <v>5310.56</v>
      </c>
    </row>
    <row r="4554" spans="1:5" x14ac:dyDescent="0.2">
      <c r="A4554" s="271">
        <v>102078</v>
      </c>
      <c r="B4554" s="271" t="s">
        <v>290</v>
      </c>
      <c r="C4554" s="272" t="s">
        <v>12783</v>
      </c>
      <c r="D4554" s="271" t="s">
        <v>1980</v>
      </c>
      <c r="E4554" s="273">
        <v>6120.15</v>
      </c>
    </row>
    <row r="4555" spans="1:5" x14ac:dyDescent="0.2">
      <c r="A4555" s="271">
        <v>102074</v>
      </c>
      <c r="B4555" s="271" t="s">
        <v>290</v>
      </c>
      <c r="C4555" s="272" t="s">
        <v>12784</v>
      </c>
      <c r="D4555" s="271" t="s">
        <v>1980</v>
      </c>
      <c r="E4555" s="273">
        <v>5114.3900000000003</v>
      </c>
    </row>
    <row r="4556" spans="1:5" x14ac:dyDescent="0.2">
      <c r="A4556" s="271">
        <v>102080</v>
      </c>
      <c r="B4556" s="271" t="s">
        <v>290</v>
      </c>
      <c r="C4556" s="272" t="s">
        <v>12785</v>
      </c>
      <c r="D4556" s="271" t="s">
        <v>1980</v>
      </c>
      <c r="E4556" s="273">
        <v>5113.82</v>
      </c>
    </row>
    <row r="4557" spans="1:5" x14ac:dyDescent="0.2">
      <c r="A4557" s="271">
        <v>102076</v>
      </c>
      <c r="B4557" s="271" t="s">
        <v>290</v>
      </c>
      <c r="C4557" s="272" t="s">
        <v>12786</v>
      </c>
      <c r="D4557" s="271" t="s">
        <v>1980</v>
      </c>
      <c r="E4557" s="273">
        <v>5431.56</v>
      </c>
    </row>
    <row r="4558" spans="1:5" x14ac:dyDescent="0.2">
      <c r="A4558" s="271">
        <v>102084</v>
      </c>
      <c r="B4558" s="271" t="s">
        <v>290</v>
      </c>
      <c r="C4558" s="272" t="s">
        <v>12787</v>
      </c>
      <c r="D4558" s="271" t="s">
        <v>2014</v>
      </c>
      <c r="E4558" s="273">
        <v>0</v>
      </c>
    </row>
    <row r="4559" spans="1:5" x14ac:dyDescent="0.2">
      <c r="A4559" s="271">
        <v>102082</v>
      </c>
      <c r="B4559" s="271" t="s">
        <v>290</v>
      </c>
      <c r="C4559" s="272" t="s">
        <v>12788</v>
      </c>
      <c r="D4559" s="271" t="s">
        <v>2014</v>
      </c>
      <c r="E4559" s="273">
        <v>0</v>
      </c>
    </row>
    <row r="4560" spans="1:5" x14ac:dyDescent="0.2">
      <c r="A4560" s="271">
        <v>102081</v>
      </c>
      <c r="B4560" s="271" t="s">
        <v>290</v>
      </c>
      <c r="C4560" s="272" t="s">
        <v>12789</v>
      </c>
      <c r="D4560" s="271" t="s">
        <v>2014</v>
      </c>
      <c r="E4560" s="273">
        <v>0</v>
      </c>
    </row>
    <row r="4561" spans="1:5" x14ac:dyDescent="0.2">
      <c r="A4561" s="271">
        <v>102092</v>
      </c>
      <c r="B4561" s="271" t="s">
        <v>290</v>
      </c>
      <c r="C4561" s="272" t="s">
        <v>12790</v>
      </c>
      <c r="D4561" s="271" t="s">
        <v>2014</v>
      </c>
      <c r="E4561" s="273">
        <v>0</v>
      </c>
    </row>
    <row r="4562" spans="1:5" x14ac:dyDescent="0.2">
      <c r="A4562" s="271">
        <v>102089</v>
      </c>
      <c r="B4562" s="271" t="s">
        <v>290</v>
      </c>
      <c r="C4562" s="272" t="s">
        <v>12791</v>
      </c>
      <c r="D4562" s="271" t="s">
        <v>2012</v>
      </c>
      <c r="E4562" s="273">
        <v>212.02</v>
      </c>
    </row>
    <row r="4563" spans="1:5" x14ac:dyDescent="0.2">
      <c r="A4563" s="271">
        <v>102090</v>
      </c>
      <c r="B4563" s="271" t="s">
        <v>290</v>
      </c>
      <c r="C4563" s="272" t="s">
        <v>12792</v>
      </c>
      <c r="D4563" s="271" t="s">
        <v>2012</v>
      </c>
      <c r="E4563" s="273">
        <v>158.18</v>
      </c>
    </row>
    <row r="4564" spans="1:5" x14ac:dyDescent="0.2">
      <c r="A4564" s="271">
        <v>102086</v>
      </c>
      <c r="B4564" s="271" t="s">
        <v>290</v>
      </c>
      <c r="C4564" s="272" t="s">
        <v>12793</v>
      </c>
      <c r="D4564" s="271" t="s">
        <v>2012</v>
      </c>
      <c r="E4564" s="273">
        <v>221.43</v>
      </c>
    </row>
    <row r="4565" spans="1:5" x14ac:dyDescent="0.2">
      <c r="A4565" s="271">
        <v>102087</v>
      </c>
      <c r="B4565" s="271" t="s">
        <v>290</v>
      </c>
      <c r="C4565" s="272" t="s">
        <v>12794</v>
      </c>
      <c r="D4565" s="271" t="s">
        <v>2012</v>
      </c>
      <c r="E4565" s="273">
        <v>173.97</v>
      </c>
    </row>
    <row r="4566" spans="1:5" x14ac:dyDescent="0.2">
      <c r="A4566" s="271">
        <v>102091</v>
      </c>
      <c r="B4566" s="271" t="s">
        <v>290</v>
      </c>
      <c r="C4566" s="272" t="s">
        <v>12795</v>
      </c>
      <c r="D4566" s="271" t="s">
        <v>2012</v>
      </c>
      <c r="E4566" s="273">
        <v>271.69</v>
      </c>
    </row>
    <row r="4567" spans="1:5" x14ac:dyDescent="0.2">
      <c r="A4567" s="271">
        <v>102088</v>
      </c>
      <c r="B4567" s="271" t="s">
        <v>290</v>
      </c>
      <c r="C4567" s="272" t="s">
        <v>12796</v>
      </c>
      <c r="D4567" s="271" t="s">
        <v>2012</v>
      </c>
      <c r="E4567" s="273">
        <v>235.13</v>
      </c>
    </row>
    <row r="4568" spans="1:5" x14ac:dyDescent="0.2">
      <c r="A4568" s="271">
        <v>101997</v>
      </c>
      <c r="B4568" s="271" t="s">
        <v>290</v>
      </c>
      <c r="C4568" s="272" t="s">
        <v>12797</v>
      </c>
      <c r="D4568" s="271" t="s">
        <v>2012</v>
      </c>
      <c r="E4568" s="273">
        <v>223.95</v>
      </c>
    </row>
    <row r="4569" spans="1:5" x14ac:dyDescent="0.2">
      <c r="A4569" s="271">
        <v>101998</v>
      </c>
      <c r="B4569" s="271" t="s">
        <v>290</v>
      </c>
      <c r="C4569" s="272" t="s">
        <v>12798</v>
      </c>
      <c r="D4569" s="271" t="s">
        <v>2012</v>
      </c>
      <c r="E4569" s="273">
        <v>167.05</v>
      </c>
    </row>
    <row r="4570" spans="1:5" x14ac:dyDescent="0.2">
      <c r="A4570" s="271">
        <v>101999</v>
      </c>
      <c r="B4570" s="271" t="s">
        <v>290</v>
      </c>
      <c r="C4570" s="272" t="s">
        <v>12799</v>
      </c>
      <c r="D4570" s="271" t="s">
        <v>2012</v>
      </c>
      <c r="E4570" s="273">
        <v>319.01</v>
      </c>
    </row>
    <row r="4571" spans="1:5" x14ac:dyDescent="0.2">
      <c r="A4571" s="271">
        <v>101994</v>
      </c>
      <c r="B4571" s="271" t="s">
        <v>290</v>
      </c>
      <c r="C4571" s="272" t="s">
        <v>12800</v>
      </c>
      <c r="D4571" s="271" t="s">
        <v>2012</v>
      </c>
      <c r="E4571" s="273">
        <v>230.68</v>
      </c>
    </row>
    <row r="4572" spans="1:5" x14ac:dyDescent="0.2">
      <c r="A4572" s="271">
        <v>101995</v>
      </c>
      <c r="B4572" s="271" t="s">
        <v>290</v>
      </c>
      <c r="C4572" s="272" t="s">
        <v>12801</v>
      </c>
      <c r="D4572" s="271" t="s">
        <v>2012</v>
      </c>
      <c r="E4572" s="273">
        <v>179.94</v>
      </c>
    </row>
    <row r="4573" spans="1:5" x14ac:dyDescent="0.2">
      <c r="A4573" s="271">
        <v>101996</v>
      </c>
      <c r="B4573" s="271" t="s">
        <v>290</v>
      </c>
      <c r="C4573" s="272" t="s">
        <v>12802</v>
      </c>
      <c r="D4573" s="271" t="s">
        <v>2012</v>
      </c>
      <c r="E4573" s="273">
        <v>251.64</v>
      </c>
    </row>
    <row r="4574" spans="1:5" x14ac:dyDescent="0.2">
      <c r="A4574" s="271">
        <v>101991</v>
      </c>
      <c r="B4574" s="271" t="s">
        <v>290</v>
      </c>
      <c r="C4574" s="272" t="s">
        <v>12803</v>
      </c>
      <c r="D4574" s="271" t="s">
        <v>2012</v>
      </c>
      <c r="E4574" s="273">
        <v>224.04</v>
      </c>
    </row>
    <row r="4575" spans="1:5" x14ac:dyDescent="0.2">
      <c r="A4575" s="271">
        <v>101992</v>
      </c>
      <c r="B4575" s="271" t="s">
        <v>290</v>
      </c>
      <c r="C4575" s="272" t="s">
        <v>12804</v>
      </c>
      <c r="D4575" s="271" t="s">
        <v>2012</v>
      </c>
      <c r="E4575" s="273">
        <v>168.41</v>
      </c>
    </row>
    <row r="4576" spans="1:5" x14ac:dyDescent="0.2">
      <c r="A4576" s="271">
        <v>101993</v>
      </c>
      <c r="B4576" s="271" t="s">
        <v>290</v>
      </c>
      <c r="C4576" s="272" t="s">
        <v>12805</v>
      </c>
      <c r="D4576" s="271" t="s">
        <v>2012</v>
      </c>
      <c r="E4576" s="273">
        <v>298.35000000000002</v>
      </c>
    </row>
    <row r="4577" spans="1:5" x14ac:dyDescent="0.2">
      <c r="A4577" s="271">
        <v>101988</v>
      </c>
      <c r="B4577" s="271" t="s">
        <v>290</v>
      </c>
      <c r="C4577" s="272" t="s">
        <v>12806</v>
      </c>
      <c r="D4577" s="271" t="s">
        <v>2012</v>
      </c>
      <c r="E4577" s="273">
        <v>218.3</v>
      </c>
    </row>
    <row r="4578" spans="1:5" x14ac:dyDescent="0.2">
      <c r="A4578" s="271">
        <v>101989</v>
      </c>
      <c r="B4578" s="271" t="s">
        <v>290</v>
      </c>
      <c r="C4578" s="272" t="s">
        <v>12807</v>
      </c>
      <c r="D4578" s="271" t="s">
        <v>2012</v>
      </c>
      <c r="E4578" s="273">
        <v>173.1</v>
      </c>
    </row>
    <row r="4579" spans="1:5" x14ac:dyDescent="0.2">
      <c r="A4579" s="271">
        <v>101990</v>
      </c>
      <c r="B4579" s="271" t="s">
        <v>290</v>
      </c>
      <c r="C4579" s="272" t="s">
        <v>12808</v>
      </c>
      <c r="D4579" s="271" t="s">
        <v>2012</v>
      </c>
      <c r="E4579" s="273">
        <v>235.07</v>
      </c>
    </row>
    <row r="4580" spans="1:5" x14ac:dyDescent="0.2">
      <c r="A4580" s="271">
        <v>101985</v>
      </c>
      <c r="B4580" s="271" t="s">
        <v>290</v>
      </c>
      <c r="C4580" s="272" t="s">
        <v>12809</v>
      </c>
      <c r="D4580" s="271" t="s">
        <v>2012</v>
      </c>
      <c r="E4580" s="273">
        <v>222.56</v>
      </c>
    </row>
    <row r="4581" spans="1:5" x14ac:dyDescent="0.2">
      <c r="A4581" s="271">
        <v>101986</v>
      </c>
      <c r="B4581" s="271" t="s">
        <v>290</v>
      </c>
      <c r="C4581" s="272" t="s">
        <v>12810</v>
      </c>
      <c r="D4581" s="271" t="s">
        <v>2012</v>
      </c>
      <c r="E4581" s="273">
        <v>164.37</v>
      </c>
    </row>
    <row r="4582" spans="1:5" x14ac:dyDescent="0.2">
      <c r="A4582" s="271">
        <v>101987</v>
      </c>
      <c r="B4582" s="271" t="s">
        <v>290</v>
      </c>
      <c r="C4582" s="272" t="s">
        <v>12811</v>
      </c>
      <c r="D4582" s="271" t="s">
        <v>2012</v>
      </c>
      <c r="E4582" s="273">
        <v>255.22</v>
      </c>
    </row>
    <row r="4583" spans="1:5" x14ac:dyDescent="0.2">
      <c r="A4583" s="271">
        <v>101969</v>
      </c>
      <c r="B4583" s="271" t="s">
        <v>290</v>
      </c>
      <c r="C4583" s="272" t="s">
        <v>12812</v>
      </c>
      <c r="D4583" s="271" t="s">
        <v>2012</v>
      </c>
      <c r="E4583" s="273">
        <v>209.05</v>
      </c>
    </row>
    <row r="4584" spans="1:5" x14ac:dyDescent="0.2">
      <c r="A4584" s="271">
        <v>101971</v>
      </c>
      <c r="B4584" s="271" t="s">
        <v>290</v>
      </c>
      <c r="C4584" s="272" t="s">
        <v>12813</v>
      </c>
      <c r="D4584" s="271" t="s">
        <v>2012</v>
      </c>
      <c r="E4584" s="273">
        <v>163.28</v>
      </c>
    </row>
    <row r="4585" spans="1:5" x14ac:dyDescent="0.2">
      <c r="A4585" s="271">
        <v>101973</v>
      </c>
      <c r="B4585" s="271" t="s">
        <v>290</v>
      </c>
      <c r="C4585" s="272" t="s">
        <v>12814</v>
      </c>
      <c r="D4585" s="271" t="s">
        <v>2012</v>
      </c>
      <c r="E4585" s="273">
        <v>218.33</v>
      </c>
    </row>
    <row r="4586" spans="1:5" x14ac:dyDescent="0.2">
      <c r="A4586" s="271">
        <v>102072</v>
      </c>
      <c r="B4586" s="271" t="s">
        <v>290</v>
      </c>
      <c r="C4586" s="272" t="s">
        <v>12815</v>
      </c>
      <c r="D4586" s="271" t="s">
        <v>2012</v>
      </c>
      <c r="E4586" s="273">
        <v>211.4</v>
      </c>
    </row>
    <row r="4587" spans="1:5" x14ac:dyDescent="0.2">
      <c r="A4587" s="271">
        <v>102070</v>
      </c>
      <c r="B4587" s="271" t="s">
        <v>290</v>
      </c>
      <c r="C4587" s="272" t="s">
        <v>12816</v>
      </c>
      <c r="D4587" s="271" t="s">
        <v>2012</v>
      </c>
      <c r="E4587" s="273">
        <v>253.67</v>
      </c>
    </row>
    <row r="4588" spans="1:5" x14ac:dyDescent="0.2">
      <c r="A4588" s="271">
        <v>102071</v>
      </c>
      <c r="B4588" s="271" t="s">
        <v>290</v>
      </c>
      <c r="C4588" s="272" t="s">
        <v>12817</v>
      </c>
      <c r="D4588" s="271" t="s">
        <v>2012</v>
      </c>
      <c r="E4588" s="273">
        <v>224.36</v>
      </c>
    </row>
    <row r="4589" spans="1:5" x14ac:dyDescent="0.2">
      <c r="A4589" s="271">
        <v>102068</v>
      </c>
      <c r="B4589" s="271" t="s">
        <v>290</v>
      </c>
      <c r="C4589" s="272" t="s">
        <v>12818</v>
      </c>
      <c r="D4589" s="271" t="s">
        <v>2012</v>
      </c>
      <c r="E4589" s="273">
        <v>318.95</v>
      </c>
    </row>
    <row r="4590" spans="1:5" x14ac:dyDescent="0.2">
      <c r="A4590" s="271">
        <v>102069</v>
      </c>
      <c r="B4590" s="271" t="s">
        <v>290</v>
      </c>
      <c r="C4590" s="272" t="s">
        <v>12819</v>
      </c>
      <c r="D4590" s="271" t="s">
        <v>2012</v>
      </c>
      <c r="E4590" s="273">
        <v>290.87</v>
      </c>
    </row>
    <row r="4591" spans="1:5" x14ac:dyDescent="0.2">
      <c r="A4591" s="271">
        <v>102066</v>
      </c>
      <c r="B4591" s="271" t="s">
        <v>290</v>
      </c>
      <c r="C4591" s="272" t="s">
        <v>12820</v>
      </c>
      <c r="D4591" s="271" t="s">
        <v>2012</v>
      </c>
      <c r="E4591" s="273">
        <v>552.25</v>
      </c>
    </row>
    <row r="4592" spans="1:5" x14ac:dyDescent="0.2">
      <c r="A4592" s="271">
        <v>102067</v>
      </c>
      <c r="B4592" s="271" t="s">
        <v>290</v>
      </c>
      <c r="C4592" s="272" t="s">
        <v>12821</v>
      </c>
      <c r="D4592" s="271" t="s">
        <v>2012</v>
      </c>
      <c r="E4592" s="273">
        <v>468.66</v>
      </c>
    </row>
    <row r="4593" spans="1:5" x14ac:dyDescent="0.2">
      <c r="A4593" s="271">
        <v>102065</v>
      </c>
      <c r="B4593" s="271" t="s">
        <v>290</v>
      </c>
      <c r="C4593" s="272" t="s">
        <v>12822</v>
      </c>
      <c r="D4593" s="271" t="s">
        <v>2012</v>
      </c>
      <c r="E4593" s="273">
        <v>219.65</v>
      </c>
    </row>
    <row r="4594" spans="1:5" x14ac:dyDescent="0.2">
      <c r="A4594" s="271">
        <v>102063</v>
      </c>
      <c r="B4594" s="271" t="s">
        <v>290</v>
      </c>
      <c r="C4594" s="272" t="s">
        <v>12823</v>
      </c>
      <c r="D4594" s="271" t="s">
        <v>2012</v>
      </c>
      <c r="E4594" s="273">
        <v>266.88</v>
      </c>
    </row>
    <row r="4595" spans="1:5" x14ac:dyDescent="0.2">
      <c r="A4595" s="271">
        <v>102064</v>
      </c>
      <c r="B4595" s="271" t="s">
        <v>290</v>
      </c>
      <c r="C4595" s="272" t="s">
        <v>12824</v>
      </c>
      <c r="D4595" s="271" t="s">
        <v>2012</v>
      </c>
      <c r="E4595" s="273">
        <v>236.54</v>
      </c>
    </row>
    <row r="4596" spans="1:5" x14ac:dyDescent="0.2">
      <c r="A4596" s="271">
        <v>102061</v>
      </c>
      <c r="B4596" s="271" t="s">
        <v>290</v>
      </c>
      <c r="C4596" s="272" t="s">
        <v>12825</v>
      </c>
      <c r="D4596" s="271" t="s">
        <v>2012</v>
      </c>
      <c r="E4596" s="273">
        <v>338.42</v>
      </c>
    </row>
    <row r="4597" spans="1:5" x14ac:dyDescent="0.2">
      <c r="A4597" s="271">
        <v>102062</v>
      </c>
      <c r="B4597" s="271" t="s">
        <v>290</v>
      </c>
      <c r="C4597" s="272" t="s">
        <v>12826</v>
      </c>
      <c r="D4597" s="271" t="s">
        <v>2012</v>
      </c>
      <c r="E4597" s="273">
        <v>310.64999999999998</v>
      </c>
    </row>
    <row r="4598" spans="1:5" x14ac:dyDescent="0.2">
      <c r="A4598" s="271">
        <v>102059</v>
      </c>
      <c r="B4598" s="271" t="s">
        <v>290</v>
      </c>
      <c r="C4598" s="272" t="s">
        <v>12827</v>
      </c>
      <c r="D4598" s="271" t="s">
        <v>2012</v>
      </c>
      <c r="E4598" s="273">
        <v>532.39</v>
      </c>
    </row>
    <row r="4599" spans="1:5" x14ac:dyDescent="0.2">
      <c r="A4599" s="271">
        <v>102060</v>
      </c>
      <c r="B4599" s="271" t="s">
        <v>290</v>
      </c>
      <c r="C4599" s="272" t="s">
        <v>12828</v>
      </c>
      <c r="D4599" s="271" t="s">
        <v>2012</v>
      </c>
      <c r="E4599" s="273">
        <v>443.79</v>
      </c>
    </row>
    <row r="4600" spans="1:5" x14ac:dyDescent="0.2">
      <c r="A4600" s="271">
        <v>102052</v>
      </c>
      <c r="B4600" s="271" t="s">
        <v>290</v>
      </c>
      <c r="C4600" s="272" t="s">
        <v>12829</v>
      </c>
      <c r="D4600" s="271" t="s">
        <v>2012</v>
      </c>
      <c r="E4600" s="273">
        <v>221.27</v>
      </c>
    </row>
    <row r="4601" spans="1:5" x14ac:dyDescent="0.2">
      <c r="A4601" s="271">
        <v>102050</v>
      </c>
      <c r="B4601" s="271" t="s">
        <v>290</v>
      </c>
      <c r="C4601" s="272" t="s">
        <v>12830</v>
      </c>
      <c r="D4601" s="271" t="s">
        <v>2012</v>
      </c>
      <c r="E4601" s="273">
        <v>270.76</v>
      </c>
    </row>
    <row r="4602" spans="1:5" x14ac:dyDescent="0.2">
      <c r="A4602" s="271">
        <v>102051</v>
      </c>
      <c r="B4602" s="271" t="s">
        <v>290</v>
      </c>
      <c r="C4602" s="272" t="s">
        <v>12831</v>
      </c>
      <c r="D4602" s="271" t="s">
        <v>2012</v>
      </c>
      <c r="E4602" s="273">
        <v>238.99</v>
      </c>
    </row>
    <row r="4603" spans="1:5" x14ac:dyDescent="0.2">
      <c r="A4603" s="271">
        <v>102048</v>
      </c>
      <c r="B4603" s="271" t="s">
        <v>290</v>
      </c>
      <c r="C4603" s="272" t="s">
        <v>12832</v>
      </c>
      <c r="D4603" s="271" t="s">
        <v>2012</v>
      </c>
      <c r="E4603" s="273">
        <v>349.78</v>
      </c>
    </row>
    <row r="4604" spans="1:5" x14ac:dyDescent="0.2">
      <c r="A4604" s="271">
        <v>102049</v>
      </c>
      <c r="B4604" s="271" t="s">
        <v>290</v>
      </c>
      <c r="C4604" s="272" t="s">
        <v>12833</v>
      </c>
      <c r="D4604" s="271" t="s">
        <v>2012</v>
      </c>
      <c r="E4604" s="273">
        <v>310.58</v>
      </c>
    </row>
    <row r="4605" spans="1:5" x14ac:dyDescent="0.2">
      <c r="A4605" s="271">
        <v>102046</v>
      </c>
      <c r="B4605" s="271" t="s">
        <v>290</v>
      </c>
      <c r="C4605" s="272" t="s">
        <v>12834</v>
      </c>
      <c r="D4605" s="271" t="s">
        <v>2012</v>
      </c>
      <c r="E4605" s="273">
        <v>619.16999999999996</v>
      </c>
    </row>
    <row r="4606" spans="1:5" x14ac:dyDescent="0.2">
      <c r="A4606" s="271">
        <v>102047</v>
      </c>
      <c r="B4606" s="271" t="s">
        <v>290</v>
      </c>
      <c r="C4606" s="272" t="s">
        <v>12835</v>
      </c>
      <c r="D4606" s="271" t="s">
        <v>2012</v>
      </c>
      <c r="E4606" s="273">
        <v>522.91999999999996</v>
      </c>
    </row>
    <row r="4607" spans="1:5" x14ac:dyDescent="0.2">
      <c r="A4607" s="271">
        <v>102045</v>
      </c>
      <c r="B4607" s="271" t="s">
        <v>290</v>
      </c>
      <c r="C4607" s="272" t="s">
        <v>12836</v>
      </c>
      <c r="D4607" s="271" t="s">
        <v>2012</v>
      </c>
      <c r="E4607" s="273">
        <v>235.51</v>
      </c>
    </row>
    <row r="4608" spans="1:5" x14ac:dyDescent="0.2">
      <c r="A4608" s="271">
        <v>102043</v>
      </c>
      <c r="B4608" s="271" t="s">
        <v>290</v>
      </c>
      <c r="C4608" s="272" t="s">
        <v>12837</v>
      </c>
      <c r="D4608" s="271" t="s">
        <v>2012</v>
      </c>
      <c r="E4608" s="273">
        <v>283.83999999999997</v>
      </c>
    </row>
    <row r="4609" spans="1:5" x14ac:dyDescent="0.2">
      <c r="A4609" s="271">
        <v>102044</v>
      </c>
      <c r="B4609" s="271" t="s">
        <v>290</v>
      </c>
      <c r="C4609" s="272" t="s">
        <v>12838</v>
      </c>
      <c r="D4609" s="271" t="s">
        <v>2012</v>
      </c>
      <c r="E4609" s="273">
        <v>253.64</v>
      </c>
    </row>
    <row r="4610" spans="1:5" x14ac:dyDescent="0.2">
      <c r="A4610" s="271">
        <v>102041</v>
      </c>
      <c r="B4610" s="271" t="s">
        <v>290</v>
      </c>
      <c r="C4610" s="272" t="s">
        <v>12839</v>
      </c>
      <c r="D4610" s="271" t="s">
        <v>2012</v>
      </c>
      <c r="E4610" s="273">
        <v>367.3</v>
      </c>
    </row>
    <row r="4611" spans="1:5" x14ac:dyDescent="0.2">
      <c r="A4611" s="271">
        <v>102042</v>
      </c>
      <c r="B4611" s="271" t="s">
        <v>290</v>
      </c>
      <c r="C4611" s="272" t="s">
        <v>12840</v>
      </c>
      <c r="D4611" s="271" t="s">
        <v>2012</v>
      </c>
      <c r="E4611" s="273">
        <v>329.35</v>
      </c>
    </row>
    <row r="4612" spans="1:5" x14ac:dyDescent="0.2">
      <c r="A4612" s="271">
        <v>102039</v>
      </c>
      <c r="B4612" s="271" t="s">
        <v>290</v>
      </c>
      <c r="C4612" s="272" t="s">
        <v>12841</v>
      </c>
      <c r="D4612" s="271" t="s">
        <v>2012</v>
      </c>
      <c r="E4612" s="273">
        <v>573.91</v>
      </c>
    </row>
    <row r="4613" spans="1:5" x14ac:dyDescent="0.2">
      <c r="A4613" s="271">
        <v>102040</v>
      </c>
      <c r="B4613" s="271" t="s">
        <v>290</v>
      </c>
      <c r="C4613" s="272" t="s">
        <v>12842</v>
      </c>
      <c r="D4613" s="271" t="s">
        <v>2012</v>
      </c>
      <c r="E4613" s="273">
        <v>474.41</v>
      </c>
    </row>
    <row r="4614" spans="1:5" x14ac:dyDescent="0.2">
      <c r="A4614" s="271">
        <v>102038</v>
      </c>
      <c r="B4614" s="271" t="s">
        <v>290</v>
      </c>
      <c r="C4614" s="272" t="s">
        <v>12843</v>
      </c>
      <c r="D4614" s="271" t="s">
        <v>2012</v>
      </c>
      <c r="E4614" s="273">
        <v>231.53</v>
      </c>
    </row>
    <row r="4615" spans="1:5" x14ac:dyDescent="0.2">
      <c r="A4615" s="271">
        <v>102036</v>
      </c>
      <c r="B4615" s="271" t="s">
        <v>290</v>
      </c>
      <c r="C4615" s="272" t="s">
        <v>12844</v>
      </c>
      <c r="D4615" s="271" t="s">
        <v>2012</v>
      </c>
      <c r="E4615" s="273">
        <v>281.04000000000002</v>
      </c>
    </row>
    <row r="4616" spans="1:5" x14ac:dyDescent="0.2">
      <c r="A4616" s="271">
        <v>102037</v>
      </c>
      <c r="B4616" s="271" t="s">
        <v>290</v>
      </c>
      <c r="C4616" s="272" t="s">
        <v>12845</v>
      </c>
      <c r="D4616" s="271" t="s">
        <v>2012</v>
      </c>
      <c r="E4616" s="273">
        <v>249.26</v>
      </c>
    </row>
    <row r="4617" spans="1:5" x14ac:dyDescent="0.2">
      <c r="A4617" s="271">
        <v>102016</v>
      </c>
      <c r="B4617" s="271" t="s">
        <v>290</v>
      </c>
      <c r="C4617" s="272" t="s">
        <v>12846</v>
      </c>
      <c r="D4617" s="271" t="s">
        <v>2012</v>
      </c>
      <c r="E4617" s="273">
        <v>358.18</v>
      </c>
    </row>
    <row r="4618" spans="1:5" x14ac:dyDescent="0.2">
      <c r="A4618" s="271">
        <v>102017</v>
      </c>
      <c r="B4618" s="271" t="s">
        <v>290</v>
      </c>
      <c r="C4618" s="272" t="s">
        <v>12847</v>
      </c>
      <c r="D4618" s="271" t="s">
        <v>2012</v>
      </c>
      <c r="E4618" s="273">
        <v>323.14999999999998</v>
      </c>
    </row>
    <row r="4619" spans="1:5" x14ac:dyDescent="0.2">
      <c r="A4619" s="271">
        <v>102014</v>
      </c>
      <c r="B4619" s="271" t="s">
        <v>290</v>
      </c>
      <c r="C4619" s="272" t="s">
        <v>12848</v>
      </c>
      <c r="D4619" s="271" t="s">
        <v>2012</v>
      </c>
      <c r="E4619" s="273">
        <v>609.46</v>
      </c>
    </row>
    <row r="4620" spans="1:5" x14ac:dyDescent="0.2">
      <c r="A4620" s="271">
        <v>102015</v>
      </c>
      <c r="B4620" s="271" t="s">
        <v>290</v>
      </c>
      <c r="C4620" s="272" t="s">
        <v>12849</v>
      </c>
      <c r="D4620" s="271" t="s">
        <v>2012</v>
      </c>
      <c r="E4620" s="273">
        <v>507.08</v>
      </c>
    </row>
    <row r="4621" spans="1:5" x14ac:dyDescent="0.2">
      <c r="A4621" s="271">
        <v>102013</v>
      </c>
      <c r="B4621" s="271" t="s">
        <v>290</v>
      </c>
      <c r="C4621" s="272" t="s">
        <v>12850</v>
      </c>
      <c r="D4621" s="271" t="s">
        <v>2012</v>
      </c>
      <c r="E4621" s="273">
        <v>237.27</v>
      </c>
    </row>
    <row r="4622" spans="1:5" x14ac:dyDescent="0.2">
      <c r="A4622" s="271">
        <v>102011</v>
      </c>
      <c r="B4622" s="271" t="s">
        <v>290</v>
      </c>
      <c r="C4622" s="272" t="s">
        <v>12851</v>
      </c>
      <c r="D4622" s="271" t="s">
        <v>2012</v>
      </c>
      <c r="E4622" s="273">
        <v>285.8</v>
      </c>
    </row>
    <row r="4623" spans="1:5" x14ac:dyDescent="0.2">
      <c r="A4623" s="271">
        <v>102012</v>
      </c>
      <c r="B4623" s="271" t="s">
        <v>290</v>
      </c>
      <c r="C4623" s="272" t="s">
        <v>12852</v>
      </c>
      <c r="D4623" s="271" t="s">
        <v>2012</v>
      </c>
      <c r="E4623" s="273">
        <v>254.65</v>
      </c>
    </row>
    <row r="4624" spans="1:5" x14ac:dyDescent="0.2">
      <c r="A4624" s="271">
        <v>102009</v>
      </c>
      <c r="B4624" s="271" t="s">
        <v>290</v>
      </c>
      <c r="C4624" s="272" t="s">
        <v>12853</v>
      </c>
      <c r="D4624" s="271" t="s">
        <v>2012</v>
      </c>
      <c r="E4624" s="273">
        <v>367.54</v>
      </c>
    </row>
    <row r="4625" spans="1:5" x14ac:dyDescent="0.2">
      <c r="A4625" s="271">
        <v>102010</v>
      </c>
      <c r="B4625" s="271" t="s">
        <v>290</v>
      </c>
      <c r="C4625" s="272" t="s">
        <v>12854</v>
      </c>
      <c r="D4625" s="271" t="s">
        <v>2012</v>
      </c>
      <c r="E4625" s="273">
        <v>332.83</v>
      </c>
    </row>
    <row r="4626" spans="1:5" x14ac:dyDescent="0.2">
      <c r="A4626" s="271">
        <v>102007</v>
      </c>
      <c r="B4626" s="271" t="s">
        <v>290</v>
      </c>
      <c r="C4626" s="272" t="s">
        <v>12855</v>
      </c>
      <c r="D4626" s="271" t="s">
        <v>2012</v>
      </c>
      <c r="E4626" s="273">
        <v>552.04</v>
      </c>
    </row>
    <row r="4627" spans="1:5" x14ac:dyDescent="0.2">
      <c r="A4627" s="271">
        <v>102008</v>
      </c>
      <c r="B4627" s="271" t="s">
        <v>290</v>
      </c>
      <c r="C4627" s="272" t="s">
        <v>12856</v>
      </c>
      <c r="D4627" s="271" t="s">
        <v>2012</v>
      </c>
      <c r="E4627" s="273">
        <v>457.45</v>
      </c>
    </row>
    <row r="4628" spans="1:5" x14ac:dyDescent="0.2">
      <c r="A4628" s="271">
        <v>102006</v>
      </c>
      <c r="B4628" s="271" t="s">
        <v>290</v>
      </c>
      <c r="C4628" s="272" t="s">
        <v>12857</v>
      </c>
      <c r="D4628" s="271" t="s">
        <v>2012</v>
      </c>
      <c r="E4628" s="273">
        <v>235.43</v>
      </c>
    </row>
    <row r="4629" spans="1:5" x14ac:dyDescent="0.2">
      <c r="A4629" s="271">
        <v>102004</v>
      </c>
      <c r="B4629" s="271" t="s">
        <v>290</v>
      </c>
      <c r="C4629" s="272" t="s">
        <v>12858</v>
      </c>
      <c r="D4629" s="271" t="s">
        <v>2012</v>
      </c>
      <c r="E4629" s="273">
        <v>286.91000000000003</v>
      </c>
    </row>
    <row r="4630" spans="1:5" x14ac:dyDescent="0.2">
      <c r="A4630" s="271">
        <v>102005</v>
      </c>
      <c r="B4630" s="271" t="s">
        <v>290</v>
      </c>
      <c r="C4630" s="272" t="s">
        <v>12859</v>
      </c>
      <c r="D4630" s="271" t="s">
        <v>2012</v>
      </c>
      <c r="E4630" s="273">
        <v>255.3</v>
      </c>
    </row>
    <row r="4631" spans="1:5" x14ac:dyDescent="0.2">
      <c r="A4631" s="271">
        <v>102002</v>
      </c>
      <c r="B4631" s="271" t="s">
        <v>290</v>
      </c>
      <c r="C4631" s="272" t="s">
        <v>12860</v>
      </c>
      <c r="D4631" s="271" t="s">
        <v>2012</v>
      </c>
      <c r="E4631" s="273">
        <v>359.31</v>
      </c>
    </row>
    <row r="4632" spans="1:5" x14ac:dyDescent="0.2">
      <c r="A4632" s="271">
        <v>102003</v>
      </c>
      <c r="B4632" s="271" t="s">
        <v>290</v>
      </c>
      <c r="C4632" s="272" t="s">
        <v>12861</v>
      </c>
      <c r="D4632" s="271" t="s">
        <v>2012</v>
      </c>
      <c r="E4632" s="273">
        <v>326.64999999999998</v>
      </c>
    </row>
    <row r="4633" spans="1:5" x14ac:dyDescent="0.2">
      <c r="A4633" s="271">
        <v>102000</v>
      </c>
      <c r="B4633" s="271" t="s">
        <v>290</v>
      </c>
      <c r="C4633" s="272" t="s">
        <v>12862</v>
      </c>
      <c r="D4633" s="271" t="s">
        <v>2012</v>
      </c>
      <c r="E4633" s="273">
        <v>566.42999999999995</v>
      </c>
    </row>
    <row r="4634" spans="1:5" x14ac:dyDescent="0.2">
      <c r="A4634" s="271">
        <v>102001</v>
      </c>
      <c r="B4634" s="271" t="s">
        <v>290</v>
      </c>
      <c r="C4634" s="272" t="s">
        <v>12863</v>
      </c>
      <c r="D4634" s="271" t="s">
        <v>2012</v>
      </c>
      <c r="E4634" s="273">
        <v>482.54</v>
      </c>
    </row>
    <row r="4635" spans="1:5" x14ac:dyDescent="0.2">
      <c r="A4635" s="271">
        <v>101983</v>
      </c>
      <c r="B4635" s="271" t="s">
        <v>290</v>
      </c>
      <c r="C4635" s="272" t="s">
        <v>12864</v>
      </c>
      <c r="D4635" s="271" t="s">
        <v>2012</v>
      </c>
      <c r="E4635" s="273">
        <v>240.15</v>
      </c>
    </row>
    <row r="4636" spans="1:5" x14ac:dyDescent="0.2">
      <c r="A4636" s="271">
        <v>101981</v>
      </c>
      <c r="B4636" s="271" t="s">
        <v>290</v>
      </c>
      <c r="C4636" s="272" t="s">
        <v>12865</v>
      </c>
      <c r="D4636" s="271" t="s">
        <v>2012</v>
      </c>
      <c r="E4636" s="273">
        <v>289.2</v>
      </c>
    </row>
    <row r="4637" spans="1:5" x14ac:dyDescent="0.2">
      <c r="A4637" s="271">
        <v>101982</v>
      </c>
      <c r="B4637" s="271" t="s">
        <v>290</v>
      </c>
      <c r="C4637" s="272" t="s">
        <v>12866</v>
      </c>
      <c r="D4637" s="271" t="s">
        <v>2012</v>
      </c>
      <c r="E4637" s="273">
        <v>259.08</v>
      </c>
    </row>
    <row r="4638" spans="1:5" x14ac:dyDescent="0.2">
      <c r="A4638" s="271">
        <v>101977</v>
      </c>
      <c r="B4638" s="271" t="s">
        <v>290</v>
      </c>
      <c r="C4638" s="272" t="s">
        <v>12867</v>
      </c>
      <c r="D4638" s="271" t="s">
        <v>2012</v>
      </c>
      <c r="E4638" s="273">
        <v>364.95</v>
      </c>
    </row>
    <row r="4639" spans="1:5" x14ac:dyDescent="0.2">
      <c r="A4639" s="271">
        <v>101980</v>
      </c>
      <c r="B4639" s="271" t="s">
        <v>290</v>
      </c>
      <c r="C4639" s="272" t="s">
        <v>12868</v>
      </c>
      <c r="D4639" s="271" t="s">
        <v>2012</v>
      </c>
      <c r="E4639" s="273">
        <v>333.41</v>
      </c>
    </row>
    <row r="4640" spans="1:5" x14ac:dyDescent="0.2">
      <c r="A4640" s="271">
        <v>101974</v>
      </c>
      <c r="B4640" s="271" t="s">
        <v>290</v>
      </c>
      <c r="C4640" s="272" t="s">
        <v>12869</v>
      </c>
      <c r="D4640" s="271" t="s">
        <v>2012</v>
      </c>
      <c r="E4640" s="273">
        <v>557.76</v>
      </c>
    </row>
    <row r="4641" spans="1:5" x14ac:dyDescent="0.2">
      <c r="A4641" s="271">
        <v>101975</v>
      </c>
      <c r="B4641" s="271" t="s">
        <v>290</v>
      </c>
      <c r="C4641" s="272" t="s">
        <v>12870</v>
      </c>
      <c r="D4641" s="271" t="s">
        <v>2012</v>
      </c>
      <c r="E4641" s="273">
        <v>469.8</v>
      </c>
    </row>
    <row r="4642" spans="1:5" x14ac:dyDescent="0.2">
      <c r="A4642" s="271">
        <v>101114</v>
      </c>
      <c r="B4642" s="271" t="s">
        <v>290</v>
      </c>
      <c r="C4642" s="272" t="s">
        <v>12871</v>
      </c>
      <c r="D4642" s="271" t="s">
        <v>1980</v>
      </c>
      <c r="E4642" s="273">
        <v>4.96</v>
      </c>
    </row>
    <row r="4643" spans="1:5" x14ac:dyDescent="0.2">
      <c r="A4643" s="271">
        <v>101118</v>
      </c>
      <c r="B4643" s="271" t="s">
        <v>290</v>
      </c>
      <c r="C4643" s="272" t="s">
        <v>12872</v>
      </c>
      <c r="D4643" s="271" t="s">
        <v>1980</v>
      </c>
      <c r="E4643" s="273">
        <v>4.25</v>
      </c>
    </row>
    <row r="4644" spans="1:5" x14ac:dyDescent="0.2">
      <c r="A4644" s="271">
        <v>101115</v>
      </c>
      <c r="B4644" s="271" t="s">
        <v>290</v>
      </c>
      <c r="C4644" s="272" t="s">
        <v>12873</v>
      </c>
      <c r="D4644" s="271" t="s">
        <v>1980</v>
      </c>
      <c r="E4644" s="273">
        <v>4.09</v>
      </c>
    </row>
    <row r="4645" spans="1:5" x14ac:dyDescent="0.2">
      <c r="A4645" s="271">
        <v>101116</v>
      </c>
      <c r="B4645" s="271" t="s">
        <v>290</v>
      </c>
      <c r="C4645" s="272" t="s">
        <v>12874</v>
      </c>
      <c r="D4645" s="271" t="s">
        <v>1980</v>
      </c>
      <c r="E4645" s="273">
        <v>2.56</v>
      </c>
    </row>
    <row r="4646" spans="1:5" x14ac:dyDescent="0.2">
      <c r="A4646" s="271">
        <v>101117</v>
      </c>
      <c r="B4646" s="271" t="s">
        <v>290</v>
      </c>
      <c r="C4646" s="272" t="s">
        <v>12875</v>
      </c>
      <c r="D4646" s="271" t="s">
        <v>1980</v>
      </c>
      <c r="E4646" s="273">
        <v>3.47</v>
      </c>
    </row>
    <row r="4647" spans="1:5" x14ac:dyDescent="0.2">
      <c r="A4647" s="271">
        <v>101124</v>
      </c>
      <c r="B4647" s="271" t="s">
        <v>290</v>
      </c>
      <c r="C4647" s="272" t="s">
        <v>12876</v>
      </c>
      <c r="D4647" s="271" t="s">
        <v>1980</v>
      </c>
      <c r="E4647" s="273">
        <v>16.079999999999998</v>
      </c>
    </row>
    <row r="4648" spans="1:5" x14ac:dyDescent="0.2">
      <c r="A4648" s="271">
        <v>101128</v>
      </c>
      <c r="B4648" s="271" t="s">
        <v>290</v>
      </c>
      <c r="C4648" s="272" t="s">
        <v>12877</v>
      </c>
      <c r="D4648" s="271" t="s">
        <v>1980</v>
      </c>
      <c r="E4648" s="273">
        <v>15.37</v>
      </c>
    </row>
    <row r="4649" spans="1:5" x14ac:dyDescent="0.2">
      <c r="A4649" s="271">
        <v>101125</v>
      </c>
      <c r="B4649" s="271" t="s">
        <v>290</v>
      </c>
      <c r="C4649" s="272" t="s">
        <v>12878</v>
      </c>
      <c r="D4649" s="271" t="s">
        <v>1980</v>
      </c>
      <c r="E4649" s="273">
        <v>15.21</v>
      </c>
    </row>
    <row r="4650" spans="1:5" x14ac:dyDescent="0.2">
      <c r="A4650" s="271">
        <v>101126</v>
      </c>
      <c r="B4650" s="271" t="s">
        <v>290</v>
      </c>
      <c r="C4650" s="272" t="s">
        <v>12879</v>
      </c>
      <c r="D4650" s="271" t="s">
        <v>1980</v>
      </c>
      <c r="E4650" s="273">
        <v>13.67</v>
      </c>
    </row>
    <row r="4651" spans="1:5" x14ac:dyDescent="0.2">
      <c r="A4651" s="271">
        <v>101127</v>
      </c>
      <c r="B4651" s="271" t="s">
        <v>290</v>
      </c>
      <c r="C4651" s="272" t="s">
        <v>12880</v>
      </c>
      <c r="D4651" s="271" t="s">
        <v>1980</v>
      </c>
      <c r="E4651" s="273">
        <v>14.59</v>
      </c>
    </row>
    <row r="4652" spans="1:5" x14ac:dyDescent="0.2">
      <c r="A4652" s="271">
        <v>101134</v>
      </c>
      <c r="B4652" s="271" t="s">
        <v>290</v>
      </c>
      <c r="C4652" s="272" t="s">
        <v>12881</v>
      </c>
      <c r="D4652" s="271" t="s">
        <v>1980</v>
      </c>
      <c r="E4652" s="273">
        <v>16.77</v>
      </c>
    </row>
    <row r="4653" spans="1:5" x14ac:dyDescent="0.2">
      <c r="A4653" s="271">
        <v>101144</v>
      </c>
      <c r="B4653" s="271" t="s">
        <v>290</v>
      </c>
      <c r="C4653" s="272" t="s">
        <v>12882</v>
      </c>
      <c r="D4653" s="271" t="s">
        <v>1980</v>
      </c>
      <c r="E4653" s="273">
        <v>16.79</v>
      </c>
    </row>
    <row r="4654" spans="1:5" x14ac:dyDescent="0.2">
      <c r="A4654" s="271">
        <v>101138</v>
      </c>
      <c r="B4654" s="271" t="s">
        <v>290</v>
      </c>
      <c r="C4654" s="272" t="s">
        <v>12883</v>
      </c>
      <c r="D4654" s="271" t="s">
        <v>1980</v>
      </c>
      <c r="E4654" s="273">
        <v>16.059999999999999</v>
      </c>
    </row>
    <row r="4655" spans="1:5" x14ac:dyDescent="0.2">
      <c r="A4655" s="271">
        <v>101148</v>
      </c>
      <c r="B4655" s="271" t="s">
        <v>290</v>
      </c>
      <c r="C4655" s="272" t="s">
        <v>12884</v>
      </c>
      <c r="D4655" s="271" t="s">
        <v>1980</v>
      </c>
      <c r="E4655" s="273">
        <v>16.079999999999998</v>
      </c>
    </row>
    <row r="4656" spans="1:5" x14ac:dyDescent="0.2">
      <c r="A4656" s="271">
        <v>101135</v>
      </c>
      <c r="B4656" s="271" t="s">
        <v>290</v>
      </c>
      <c r="C4656" s="272" t="s">
        <v>12885</v>
      </c>
      <c r="D4656" s="271" t="s">
        <v>1980</v>
      </c>
      <c r="E4656" s="273">
        <v>15.9</v>
      </c>
    </row>
    <row r="4657" spans="1:5" x14ac:dyDescent="0.2">
      <c r="A4657" s="271">
        <v>101145</v>
      </c>
      <c r="B4657" s="271" t="s">
        <v>290</v>
      </c>
      <c r="C4657" s="272" t="s">
        <v>12886</v>
      </c>
      <c r="D4657" s="271" t="s">
        <v>1980</v>
      </c>
      <c r="E4657" s="273">
        <v>15.92</v>
      </c>
    </row>
    <row r="4658" spans="1:5" x14ac:dyDescent="0.2">
      <c r="A4658" s="271">
        <v>101136</v>
      </c>
      <c r="B4658" s="271" t="s">
        <v>290</v>
      </c>
      <c r="C4658" s="272" t="s">
        <v>12887</v>
      </c>
      <c r="D4658" s="271" t="s">
        <v>1980</v>
      </c>
      <c r="E4658" s="273">
        <v>14.37</v>
      </c>
    </row>
    <row r="4659" spans="1:5" x14ac:dyDescent="0.2">
      <c r="A4659" s="271">
        <v>101146</v>
      </c>
      <c r="B4659" s="271" t="s">
        <v>290</v>
      </c>
      <c r="C4659" s="272" t="s">
        <v>12888</v>
      </c>
      <c r="D4659" s="271" t="s">
        <v>1980</v>
      </c>
      <c r="E4659" s="273">
        <v>14.39</v>
      </c>
    </row>
    <row r="4660" spans="1:5" x14ac:dyDescent="0.2">
      <c r="A4660" s="271">
        <v>101137</v>
      </c>
      <c r="B4660" s="271" t="s">
        <v>290</v>
      </c>
      <c r="C4660" s="272" t="s">
        <v>12889</v>
      </c>
      <c r="D4660" s="271" t="s">
        <v>1980</v>
      </c>
      <c r="E4660" s="273">
        <v>15.28</v>
      </c>
    </row>
    <row r="4661" spans="1:5" x14ac:dyDescent="0.2">
      <c r="A4661" s="271">
        <v>101147</v>
      </c>
      <c r="B4661" s="271" t="s">
        <v>290</v>
      </c>
      <c r="C4661" s="272" t="s">
        <v>12890</v>
      </c>
      <c r="D4661" s="271" t="s">
        <v>1980</v>
      </c>
      <c r="E4661" s="273">
        <v>15.3</v>
      </c>
    </row>
    <row r="4662" spans="1:5" x14ac:dyDescent="0.2">
      <c r="A4662" s="271">
        <v>101119</v>
      </c>
      <c r="B4662" s="271" t="s">
        <v>290</v>
      </c>
      <c r="C4662" s="272" t="s">
        <v>12891</v>
      </c>
      <c r="D4662" s="271" t="s">
        <v>1980</v>
      </c>
      <c r="E4662" s="273">
        <v>9.48</v>
      </c>
    </row>
    <row r="4663" spans="1:5" x14ac:dyDescent="0.2">
      <c r="A4663" s="271">
        <v>101123</v>
      </c>
      <c r="B4663" s="271" t="s">
        <v>290</v>
      </c>
      <c r="C4663" s="272" t="s">
        <v>12892</v>
      </c>
      <c r="D4663" s="271" t="s">
        <v>1980</v>
      </c>
      <c r="E4663" s="273">
        <v>8.11</v>
      </c>
    </row>
    <row r="4664" spans="1:5" x14ac:dyDescent="0.2">
      <c r="A4664" s="271">
        <v>101120</v>
      </c>
      <c r="B4664" s="271" t="s">
        <v>290</v>
      </c>
      <c r="C4664" s="272" t="s">
        <v>12893</v>
      </c>
      <c r="D4664" s="271" t="s">
        <v>1980</v>
      </c>
      <c r="E4664" s="273">
        <v>7.84</v>
      </c>
    </row>
    <row r="4665" spans="1:5" x14ac:dyDescent="0.2">
      <c r="A4665" s="271">
        <v>101121</v>
      </c>
      <c r="B4665" s="271" t="s">
        <v>290</v>
      </c>
      <c r="C4665" s="272" t="s">
        <v>12894</v>
      </c>
      <c r="D4665" s="271" t="s">
        <v>1980</v>
      </c>
      <c r="E4665" s="273">
        <v>4.88</v>
      </c>
    </row>
    <row r="4666" spans="1:5" x14ac:dyDescent="0.2">
      <c r="A4666" s="271">
        <v>101122</v>
      </c>
      <c r="B4666" s="271" t="s">
        <v>290</v>
      </c>
      <c r="C4666" s="272" t="s">
        <v>12895</v>
      </c>
      <c r="D4666" s="271" t="s">
        <v>1980</v>
      </c>
      <c r="E4666" s="273">
        <v>6.62</v>
      </c>
    </row>
    <row r="4667" spans="1:5" x14ac:dyDescent="0.2">
      <c r="A4667" s="271">
        <v>101129</v>
      </c>
      <c r="B4667" s="271" t="s">
        <v>290</v>
      </c>
      <c r="C4667" s="272" t="s">
        <v>12896</v>
      </c>
      <c r="D4667" s="271" t="s">
        <v>1980</v>
      </c>
      <c r="E4667" s="273">
        <v>21.05</v>
      </c>
    </row>
    <row r="4668" spans="1:5" x14ac:dyDescent="0.2">
      <c r="A4668" s="271">
        <v>101133</v>
      </c>
      <c r="B4668" s="271" t="s">
        <v>290</v>
      </c>
      <c r="C4668" s="272" t="s">
        <v>12897</v>
      </c>
      <c r="D4668" s="271" t="s">
        <v>1980</v>
      </c>
      <c r="E4668" s="273">
        <v>19.68</v>
      </c>
    </row>
    <row r="4669" spans="1:5" x14ac:dyDescent="0.2">
      <c r="A4669" s="271">
        <v>101130</v>
      </c>
      <c r="B4669" s="271" t="s">
        <v>290</v>
      </c>
      <c r="C4669" s="272" t="s">
        <v>12898</v>
      </c>
      <c r="D4669" s="271" t="s">
        <v>1980</v>
      </c>
      <c r="E4669" s="273">
        <v>19.41</v>
      </c>
    </row>
    <row r="4670" spans="1:5" x14ac:dyDescent="0.2">
      <c r="A4670" s="271">
        <v>101131</v>
      </c>
      <c r="B4670" s="271" t="s">
        <v>290</v>
      </c>
      <c r="C4670" s="272" t="s">
        <v>12899</v>
      </c>
      <c r="D4670" s="271" t="s">
        <v>1980</v>
      </c>
      <c r="E4670" s="273">
        <v>16.45</v>
      </c>
    </row>
    <row r="4671" spans="1:5" x14ac:dyDescent="0.2">
      <c r="A4671" s="271">
        <v>101132</v>
      </c>
      <c r="B4671" s="271" t="s">
        <v>290</v>
      </c>
      <c r="C4671" s="272" t="s">
        <v>12900</v>
      </c>
      <c r="D4671" s="271" t="s">
        <v>1980</v>
      </c>
      <c r="E4671" s="273">
        <v>18.190000000000001</v>
      </c>
    </row>
    <row r="4672" spans="1:5" x14ac:dyDescent="0.2">
      <c r="A4672" s="271">
        <v>101139</v>
      </c>
      <c r="B4672" s="271" t="s">
        <v>290</v>
      </c>
      <c r="C4672" s="272" t="s">
        <v>12901</v>
      </c>
      <c r="D4672" s="271" t="s">
        <v>1980</v>
      </c>
      <c r="E4672" s="273">
        <v>21.77</v>
      </c>
    </row>
    <row r="4673" spans="1:5" x14ac:dyDescent="0.2">
      <c r="A4673" s="271">
        <v>101149</v>
      </c>
      <c r="B4673" s="271" t="s">
        <v>290</v>
      </c>
      <c r="C4673" s="272" t="s">
        <v>12902</v>
      </c>
      <c r="D4673" s="271" t="s">
        <v>1980</v>
      </c>
      <c r="E4673" s="273">
        <v>21.78</v>
      </c>
    </row>
    <row r="4674" spans="1:5" x14ac:dyDescent="0.2">
      <c r="A4674" s="271">
        <v>101143</v>
      </c>
      <c r="B4674" s="271" t="s">
        <v>290</v>
      </c>
      <c r="C4674" s="272" t="s">
        <v>12903</v>
      </c>
      <c r="D4674" s="271" t="s">
        <v>1980</v>
      </c>
      <c r="E4674" s="273">
        <v>20.399999999999999</v>
      </c>
    </row>
    <row r="4675" spans="1:5" x14ac:dyDescent="0.2">
      <c r="A4675" s="271">
        <v>101153</v>
      </c>
      <c r="B4675" s="271" t="s">
        <v>290</v>
      </c>
      <c r="C4675" s="272" t="s">
        <v>12904</v>
      </c>
      <c r="D4675" s="271" t="s">
        <v>1980</v>
      </c>
      <c r="E4675" s="273">
        <v>20.41</v>
      </c>
    </row>
    <row r="4676" spans="1:5" x14ac:dyDescent="0.2">
      <c r="A4676" s="271">
        <v>101140</v>
      </c>
      <c r="B4676" s="271" t="s">
        <v>290</v>
      </c>
      <c r="C4676" s="272" t="s">
        <v>12905</v>
      </c>
      <c r="D4676" s="271" t="s">
        <v>1980</v>
      </c>
      <c r="E4676" s="273">
        <v>20.13</v>
      </c>
    </row>
    <row r="4677" spans="1:5" x14ac:dyDescent="0.2">
      <c r="A4677" s="271">
        <v>101150</v>
      </c>
      <c r="B4677" s="271" t="s">
        <v>290</v>
      </c>
      <c r="C4677" s="272" t="s">
        <v>12906</v>
      </c>
      <c r="D4677" s="271" t="s">
        <v>1980</v>
      </c>
      <c r="E4677" s="273">
        <v>20.14</v>
      </c>
    </row>
    <row r="4678" spans="1:5" x14ac:dyDescent="0.2">
      <c r="A4678" s="271">
        <v>101141</v>
      </c>
      <c r="B4678" s="271" t="s">
        <v>290</v>
      </c>
      <c r="C4678" s="272" t="s">
        <v>12907</v>
      </c>
      <c r="D4678" s="271" t="s">
        <v>1980</v>
      </c>
      <c r="E4678" s="273">
        <v>17.170000000000002</v>
      </c>
    </row>
    <row r="4679" spans="1:5" x14ac:dyDescent="0.2">
      <c r="A4679" s="271">
        <v>101151</v>
      </c>
      <c r="B4679" s="271" t="s">
        <v>290</v>
      </c>
      <c r="C4679" s="272" t="s">
        <v>12908</v>
      </c>
      <c r="D4679" s="271" t="s">
        <v>1980</v>
      </c>
      <c r="E4679" s="273">
        <v>17.18</v>
      </c>
    </row>
    <row r="4680" spans="1:5" x14ac:dyDescent="0.2">
      <c r="A4680" s="271">
        <v>101142</v>
      </c>
      <c r="B4680" s="271" t="s">
        <v>290</v>
      </c>
      <c r="C4680" s="272" t="s">
        <v>12909</v>
      </c>
      <c r="D4680" s="271" t="s">
        <v>1980</v>
      </c>
      <c r="E4680" s="273">
        <v>18.91</v>
      </c>
    </row>
    <row r="4681" spans="1:5" x14ac:dyDescent="0.2">
      <c r="A4681" s="271">
        <v>101152</v>
      </c>
      <c r="B4681" s="271" t="s">
        <v>290</v>
      </c>
      <c r="C4681" s="272" t="s">
        <v>12910</v>
      </c>
      <c r="D4681" s="271" t="s">
        <v>1980</v>
      </c>
      <c r="E4681" s="273">
        <v>18.920000000000002</v>
      </c>
    </row>
    <row r="4682" spans="1:5" x14ac:dyDescent="0.2">
      <c r="A4682" s="271">
        <v>101207</v>
      </c>
      <c r="B4682" s="271" t="s">
        <v>290</v>
      </c>
      <c r="C4682" s="272" t="s">
        <v>12911</v>
      </c>
      <c r="D4682" s="271" t="s">
        <v>1980</v>
      </c>
      <c r="E4682" s="273">
        <v>11.44</v>
      </c>
    </row>
    <row r="4683" spans="1:5" x14ac:dyDescent="0.2">
      <c r="A4683" s="271">
        <v>101206</v>
      </c>
      <c r="B4683" s="271" t="s">
        <v>290</v>
      </c>
      <c r="C4683" s="272" t="s">
        <v>12912</v>
      </c>
      <c r="D4683" s="271" t="s">
        <v>1980</v>
      </c>
      <c r="E4683" s="273">
        <v>13.31</v>
      </c>
    </row>
    <row r="4684" spans="1:5" x14ac:dyDescent="0.2">
      <c r="A4684" s="271">
        <v>101210</v>
      </c>
      <c r="B4684" s="271" t="s">
        <v>290</v>
      </c>
      <c r="C4684" s="272" t="s">
        <v>12913</v>
      </c>
      <c r="D4684" s="271" t="s">
        <v>1980</v>
      </c>
      <c r="E4684" s="273">
        <v>18.440000000000001</v>
      </c>
    </row>
    <row r="4685" spans="1:5" x14ac:dyDescent="0.2">
      <c r="A4685" s="271">
        <v>101211</v>
      </c>
      <c r="B4685" s="271" t="s">
        <v>290</v>
      </c>
      <c r="C4685" s="272" t="s">
        <v>12914</v>
      </c>
      <c r="D4685" s="271" t="s">
        <v>1980</v>
      </c>
      <c r="E4685" s="273">
        <v>19.77</v>
      </c>
    </row>
    <row r="4686" spans="1:5" x14ac:dyDescent="0.2">
      <c r="A4686" s="271">
        <v>101215</v>
      </c>
      <c r="B4686" s="271" t="s">
        <v>290</v>
      </c>
      <c r="C4686" s="272" t="s">
        <v>12915</v>
      </c>
      <c r="D4686" s="271" t="s">
        <v>1980</v>
      </c>
      <c r="E4686" s="273">
        <v>17.75</v>
      </c>
    </row>
    <row r="4687" spans="1:5" x14ac:dyDescent="0.2">
      <c r="A4687" s="271">
        <v>101216</v>
      </c>
      <c r="B4687" s="271" t="s">
        <v>290</v>
      </c>
      <c r="C4687" s="272" t="s">
        <v>12916</v>
      </c>
      <c r="D4687" s="271" t="s">
        <v>1980</v>
      </c>
      <c r="E4687" s="273">
        <v>18.57</v>
      </c>
    </row>
    <row r="4688" spans="1:5" x14ac:dyDescent="0.2">
      <c r="A4688" s="271">
        <v>101212</v>
      </c>
      <c r="B4688" s="271" t="s">
        <v>290</v>
      </c>
      <c r="C4688" s="272" t="s">
        <v>12917</v>
      </c>
      <c r="D4688" s="271" t="s">
        <v>1980</v>
      </c>
      <c r="E4688" s="273">
        <v>23.07</v>
      </c>
    </row>
    <row r="4689" spans="1:5" x14ac:dyDescent="0.2">
      <c r="A4689" s="271">
        <v>101217</v>
      </c>
      <c r="B4689" s="271" t="s">
        <v>290</v>
      </c>
      <c r="C4689" s="272" t="s">
        <v>12918</v>
      </c>
      <c r="D4689" s="271" t="s">
        <v>1980</v>
      </c>
      <c r="E4689" s="273">
        <v>21.63</v>
      </c>
    </row>
    <row r="4690" spans="1:5" x14ac:dyDescent="0.2">
      <c r="A4690" s="271">
        <v>101218</v>
      </c>
      <c r="B4690" s="271" t="s">
        <v>290</v>
      </c>
      <c r="C4690" s="272" t="s">
        <v>12919</v>
      </c>
      <c r="D4690" s="271" t="s">
        <v>1980</v>
      </c>
      <c r="E4690" s="273">
        <v>22.85</v>
      </c>
    </row>
    <row r="4691" spans="1:5" x14ac:dyDescent="0.2">
      <c r="A4691" s="271">
        <v>101213</v>
      </c>
      <c r="B4691" s="271" t="s">
        <v>290</v>
      </c>
      <c r="C4691" s="272" t="s">
        <v>12920</v>
      </c>
      <c r="D4691" s="271" t="s">
        <v>1980</v>
      </c>
      <c r="E4691" s="273">
        <v>25.81</v>
      </c>
    </row>
    <row r="4692" spans="1:5" x14ac:dyDescent="0.2">
      <c r="A4692" s="271">
        <v>101219</v>
      </c>
      <c r="B4692" s="271" t="s">
        <v>290</v>
      </c>
      <c r="C4692" s="272" t="s">
        <v>12921</v>
      </c>
      <c r="D4692" s="271" t="s">
        <v>1980</v>
      </c>
      <c r="E4692" s="273">
        <v>27.64</v>
      </c>
    </row>
    <row r="4693" spans="1:5" x14ac:dyDescent="0.2">
      <c r="A4693" s="271">
        <v>101214</v>
      </c>
      <c r="B4693" s="271" t="s">
        <v>290</v>
      </c>
      <c r="C4693" s="272" t="s">
        <v>12922</v>
      </c>
      <c r="D4693" s="271" t="s">
        <v>1980</v>
      </c>
      <c r="E4693" s="273">
        <v>31.11</v>
      </c>
    </row>
    <row r="4694" spans="1:5" x14ac:dyDescent="0.2">
      <c r="A4694" s="271">
        <v>101254</v>
      </c>
      <c r="B4694" s="271" t="s">
        <v>290</v>
      </c>
      <c r="C4694" s="272" t="s">
        <v>12923</v>
      </c>
      <c r="D4694" s="271" t="s">
        <v>1980</v>
      </c>
      <c r="E4694" s="273">
        <v>13.46</v>
      </c>
    </row>
    <row r="4695" spans="1:5" x14ac:dyDescent="0.2">
      <c r="A4695" s="271">
        <v>101256</v>
      </c>
      <c r="B4695" s="271" t="s">
        <v>290</v>
      </c>
      <c r="C4695" s="272" t="s">
        <v>12924</v>
      </c>
      <c r="D4695" s="271" t="s">
        <v>1980</v>
      </c>
      <c r="E4695" s="273">
        <v>20.63</v>
      </c>
    </row>
    <row r="4696" spans="1:5" x14ac:dyDescent="0.2">
      <c r="A4696" s="271">
        <v>101257</v>
      </c>
      <c r="B4696" s="271" t="s">
        <v>290</v>
      </c>
      <c r="C4696" s="272" t="s">
        <v>12925</v>
      </c>
      <c r="D4696" s="271" t="s">
        <v>1980</v>
      </c>
      <c r="E4696" s="273">
        <v>21.69</v>
      </c>
    </row>
    <row r="4697" spans="1:5" x14ac:dyDescent="0.2">
      <c r="A4697" s="271">
        <v>101258</v>
      </c>
      <c r="B4697" s="271" t="s">
        <v>290</v>
      </c>
      <c r="C4697" s="272" t="s">
        <v>12926</v>
      </c>
      <c r="D4697" s="271" t="s">
        <v>1980</v>
      </c>
      <c r="E4697" s="273">
        <v>25.13</v>
      </c>
    </row>
    <row r="4698" spans="1:5" x14ac:dyDescent="0.2">
      <c r="A4698" s="271">
        <v>101259</v>
      </c>
      <c r="B4698" s="271" t="s">
        <v>290</v>
      </c>
      <c r="C4698" s="272" t="s">
        <v>12927</v>
      </c>
      <c r="D4698" s="271" t="s">
        <v>1980</v>
      </c>
      <c r="E4698" s="273">
        <v>27.92</v>
      </c>
    </row>
    <row r="4699" spans="1:5" x14ac:dyDescent="0.2">
      <c r="A4699" s="271">
        <v>101260</v>
      </c>
      <c r="B4699" s="271" t="s">
        <v>290</v>
      </c>
      <c r="C4699" s="272" t="s">
        <v>12928</v>
      </c>
      <c r="D4699" s="271" t="s">
        <v>1980</v>
      </c>
      <c r="E4699" s="273">
        <v>34.86</v>
      </c>
    </row>
    <row r="4700" spans="1:5" x14ac:dyDescent="0.2">
      <c r="A4700" s="271">
        <v>101208</v>
      </c>
      <c r="B4700" s="271" t="s">
        <v>290</v>
      </c>
      <c r="C4700" s="272" t="s">
        <v>12929</v>
      </c>
      <c r="D4700" s="271" t="s">
        <v>1980</v>
      </c>
      <c r="E4700" s="273">
        <v>11.21</v>
      </c>
    </row>
    <row r="4701" spans="1:5" x14ac:dyDescent="0.2">
      <c r="A4701" s="271">
        <v>101209</v>
      </c>
      <c r="B4701" s="271" t="s">
        <v>290</v>
      </c>
      <c r="C4701" s="272" t="s">
        <v>12930</v>
      </c>
      <c r="D4701" s="271" t="s">
        <v>1980</v>
      </c>
      <c r="E4701" s="273">
        <v>10.41</v>
      </c>
    </row>
    <row r="4702" spans="1:5" x14ac:dyDescent="0.2">
      <c r="A4702" s="271">
        <v>101220</v>
      </c>
      <c r="B4702" s="271" t="s">
        <v>290</v>
      </c>
      <c r="C4702" s="272" t="s">
        <v>12931</v>
      </c>
      <c r="D4702" s="271" t="s">
        <v>1980</v>
      </c>
      <c r="E4702" s="273">
        <v>17.39</v>
      </c>
    </row>
    <row r="4703" spans="1:5" x14ac:dyDescent="0.2">
      <c r="A4703" s="271">
        <v>101221</v>
      </c>
      <c r="B4703" s="271" t="s">
        <v>290</v>
      </c>
      <c r="C4703" s="272" t="s">
        <v>12932</v>
      </c>
      <c r="D4703" s="271" t="s">
        <v>1980</v>
      </c>
      <c r="E4703" s="273">
        <v>18.34</v>
      </c>
    </row>
    <row r="4704" spans="1:5" x14ac:dyDescent="0.2">
      <c r="A4704" s="271">
        <v>101225</v>
      </c>
      <c r="B4704" s="271" t="s">
        <v>290</v>
      </c>
      <c r="C4704" s="272" t="s">
        <v>12933</v>
      </c>
      <c r="D4704" s="271" t="s">
        <v>1980</v>
      </c>
      <c r="E4704" s="273">
        <v>15.98</v>
      </c>
    </row>
    <row r="4705" spans="1:5" x14ac:dyDescent="0.2">
      <c r="A4705" s="271">
        <v>101226</v>
      </c>
      <c r="B4705" s="271" t="s">
        <v>290</v>
      </c>
      <c r="C4705" s="272" t="s">
        <v>12934</v>
      </c>
      <c r="D4705" s="271" t="s">
        <v>1980</v>
      </c>
      <c r="E4705" s="273">
        <v>16.809999999999999</v>
      </c>
    </row>
    <row r="4706" spans="1:5" x14ac:dyDescent="0.2">
      <c r="A4706" s="271">
        <v>101222</v>
      </c>
      <c r="B4706" s="271" t="s">
        <v>290</v>
      </c>
      <c r="C4706" s="272" t="s">
        <v>12935</v>
      </c>
      <c r="D4706" s="271" t="s">
        <v>1980</v>
      </c>
      <c r="E4706" s="273">
        <v>21.31</v>
      </c>
    </row>
    <row r="4707" spans="1:5" x14ac:dyDescent="0.2">
      <c r="A4707" s="271">
        <v>101227</v>
      </c>
      <c r="B4707" s="271" t="s">
        <v>290</v>
      </c>
      <c r="C4707" s="272" t="s">
        <v>12936</v>
      </c>
      <c r="D4707" s="271" t="s">
        <v>1980</v>
      </c>
      <c r="E4707" s="273">
        <v>19.48</v>
      </c>
    </row>
    <row r="4708" spans="1:5" x14ac:dyDescent="0.2">
      <c r="A4708" s="271">
        <v>101228</v>
      </c>
      <c r="B4708" s="271" t="s">
        <v>290</v>
      </c>
      <c r="C4708" s="272" t="s">
        <v>12937</v>
      </c>
      <c r="D4708" s="271" t="s">
        <v>1980</v>
      </c>
      <c r="E4708" s="273">
        <v>20.73</v>
      </c>
    </row>
    <row r="4709" spans="1:5" x14ac:dyDescent="0.2">
      <c r="A4709" s="271">
        <v>101223</v>
      </c>
      <c r="B4709" s="271" t="s">
        <v>290</v>
      </c>
      <c r="C4709" s="272" t="s">
        <v>12938</v>
      </c>
      <c r="D4709" s="271" t="s">
        <v>1980</v>
      </c>
      <c r="E4709" s="273">
        <v>23.72</v>
      </c>
    </row>
    <row r="4710" spans="1:5" x14ac:dyDescent="0.2">
      <c r="A4710" s="271">
        <v>101229</v>
      </c>
      <c r="B4710" s="271" t="s">
        <v>290</v>
      </c>
      <c r="C4710" s="272" t="s">
        <v>12939</v>
      </c>
      <c r="D4710" s="271" t="s">
        <v>1980</v>
      </c>
      <c r="E4710" s="273">
        <v>26.13</v>
      </c>
    </row>
    <row r="4711" spans="1:5" x14ac:dyDescent="0.2">
      <c r="A4711" s="271">
        <v>101224</v>
      </c>
      <c r="B4711" s="271" t="s">
        <v>290</v>
      </c>
      <c r="C4711" s="272" t="s">
        <v>12940</v>
      </c>
      <c r="D4711" s="271" t="s">
        <v>1980</v>
      </c>
      <c r="E4711" s="273">
        <v>29.71</v>
      </c>
    </row>
    <row r="4712" spans="1:5" x14ac:dyDescent="0.2">
      <c r="A4712" s="271">
        <v>101265</v>
      </c>
      <c r="B4712" s="271" t="s">
        <v>290</v>
      </c>
      <c r="C4712" s="272" t="s">
        <v>12941</v>
      </c>
      <c r="D4712" s="271" t="s">
        <v>1980</v>
      </c>
      <c r="E4712" s="273">
        <v>32.69</v>
      </c>
    </row>
    <row r="4713" spans="1:5" x14ac:dyDescent="0.2">
      <c r="A4713" s="271">
        <v>101255</v>
      </c>
      <c r="B4713" s="271" t="s">
        <v>290</v>
      </c>
      <c r="C4713" s="272" t="s">
        <v>12942</v>
      </c>
      <c r="D4713" s="271" t="s">
        <v>1980</v>
      </c>
      <c r="E4713" s="273">
        <v>11.87</v>
      </c>
    </row>
    <row r="4714" spans="1:5" x14ac:dyDescent="0.2">
      <c r="A4714" s="271">
        <v>101261</v>
      </c>
      <c r="B4714" s="271" t="s">
        <v>290</v>
      </c>
      <c r="C4714" s="272" t="s">
        <v>12943</v>
      </c>
      <c r="D4714" s="271" t="s">
        <v>1980</v>
      </c>
      <c r="E4714" s="273">
        <v>19.510000000000002</v>
      </c>
    </row>
    <row r="4715" spans="1:5" x14ac:dyDescent="0.2">
      <c r="A4715" s="271">
        <v>101262</v>
      </c>
      <c r="B4715" s="271" t="s">
        <v>290</v>
      </c>
      <c r="C4715" s="272" t="s">
        <v>12944</v>
      </c>
      <c r="D4715" s="271" t="s">
        <v>1980</v>
      </c>
      <c r="E4715" s="273">
        <v>20.55</v>
      </c>
    </row>
    <row r="4716" spans="1:5" x14ac:dyDescent="0.2">
      <c r="A4716" s="271">
        <v>101263</v>
      </c>
      <c r="B4716" s="271" t="s">
        <v>290</v>
      </c>
      <c r="C4716" s="272" t="s">
        <v>12945</v>
      </c>
      <c r="D4716" s="271" t="s">
        <v>1980</v>
      </c>
      <c r="E4716" s="273">
        <v>23.73</v>
      </c>
    </row>
    <row r="4717" spans="1:5" x14ac:dyDescent="0.2">
      <c r="A4717" s="271">
        <v>101264</v>
      </c>
      <c r="B4717" s="271" t="s">
        <v>290</v>
      </c>
      <c r="C4717" s="272" t="s">
        <v>12946</v>
      </c>
      <c r="D4717" s="271" t="s">
        <v>1980</v>
      </c>
      <c r="E4717" s="273">
        <v>26.29</v>
      </c>
    </row>
    <row r="4718" spans="1:5" x14ac:dyDescent="0.2">
      <c r="A4718" s="271">
        <v>101230</v>
      </c>
      <c r="B4718" s="271" t="s">
        <v>290</v>
      </c>
      <c r="C4718" s="272" t="s">
        <v>12947</v>
      </c>
      <c r="D4718" s="271" t="s">
        <v>1980</v>
      </c>
      <c r="E4718" s="273">
        <v>11.71</v>
      </c>
    </row>
    <row r="4719" spans="1:5" x14ac:dyDescent="0.2">
      <c r="A4719" s="271">
        <v>101231</v>
      </c>
      <c r="B4719" s="271" t="s">
        <v>290</v>
      </c>
      <c r="C4719" s="272" t="s">
        <v>12948</v>
      </c>
      <c r="D4719" s="271" t="s">
        <v>1980</v>
      </c>
      <c r="E4719" s="273">
        <v>11.13</v>
      </c>
    </row>
    <row r="4720" spans="1:5" x14ac:dyDescent="0.2">
      <c r="A4720" s="271">
        <v>101272</v>
      </c>
      <c r="B4720" s="271" t="s">
        <v>290</v>
      </c>
      <c r="C4720" s="272" t="s">
        <v>12949</v>
      </c>
      <c r="D4720" s="271" t="s">
        <v>1980</v>
      </c>
      <c r="E4720" s="273">
        <v>33.229999999999997</v>
      </c>
    </row>
    <row r="4721" spans="1:5" x14ac:dyDescent="0.2">
      <c r="A4721" s="271">
        <v>101266</v>
      </c>
      <c r="B4721" s="271" t="s">
        <v>290</v>
      </c>
      <c r="C4721" s="272" t="s">
        <v>12950</v>
      </c>
      <c r="D4721" s="271" t="s">
        <v>1980</v>
      </c>
      <c r="E4721" s="273">
        <v>11.93</v>
      </c>
    </row>
    <row r="4722" spans="1:5" x14ac:dyDescent="0.2">
      <c r="A4722" s="271">
        <v>101239</v>
      </c>
      <c r="B4722" s="271" t="s">
        <v>290</v>
      </c>
      <c r="C4722" s="272" t="s">
        <v>12951</v>
      </c>
      <c r="D4722" s="271" t="s">
        <v>1980</v>
      </c>
      <c r="E4722" s="273">
        <v>15.87</v>
      </c>
    </row>
    <row r="4723" spans="1:5" x14ac:dyDescent="0.2">
      <c r="A4723" s="271">
        <v>101240</v>
      </c>
      <c r="B4723" s="271" t="s">
        <v>290</v>
      </c>
      <c r="C4723" s="272" t="s">
        <v>12952</v>
      </c>
      <c r="D4723" s="271" t="s">
        <v>1980</v>
      </c>
      <c r="E4723" s="273">
        <v>16.71</v>
      </c>
    </row>
    <row r="4724" spans="1:5" x14ac:dyDescent="0.2">
      <c r="A4724" s="271">
        <v>101268</v>
      </c>
      <c r="B4724" s="271" t="s">
        <v>290</v>
      </c>
      <c r="C4724" s="272" t="s">
        <v>12953</v>
      </c>
      <c r="D4724" s="271" t="s">
        <v>1980</v>
      </c>
      <c r="E4724" s="273">
        <v>18.68</v>
      </c>
    </row>
    <row r="4725" spans="1:5" x14ac:dyDescent="0.2">
      <c r="A4725" s="271">
        <v>101234</v>
      </c>
      <c r="B4725" s="271" t="s">
        <v>290</v>
      </c>
      <c r="C4725" s="272" t="s">
        <v>12954</v>
      </c>
      <c r="D4725" s="271" t="s">
        <v>1980</v>
      </c>
      <c r="E4725" s="273">
        <v>18.12</v>
      </c>
    </row>
    <row r="4726" spans="1:5" x14ac:dyDescent="0.2">
      <c r="A4726" s="271">
        <v>101235</v>
      </c>
      <c r="B4726" s="271" t="s">
        <v>290</v>
      </c>
      <c r="C4726" s="272" t="s">
        <v>12955</v>
      </c>
      <c r="D4726" s="271" t="s">
        <v>1980</v>
      </c>
      <c r="E4726" s="273">
        <v>19.05</v>
      </c>
    </row>
    <row r="4727" spans="1:5" x14ac:dyDescent="0.2">
      <c r="A4727" s="271">
        <v>101241</v>
      </c>
      <c r="B4727" s="271" t="s">
        <v>290</v>
      </c>
      <c r="C4727" s="272" t="s">
        <v>12956</v>
      </c>
      <c r="D4727" s="271" t="s">
        <v>1980</v>
      </c>
      <c r="E4727" s="273">
        <v>19.53</v>
      </c>
    </row>
    <row r="4728" spans="1:5" x14ac:dyDescent="0.2">
      <c r="A4728" s="271">
        <v>101269</v>
      </c>
      <c r="B4728" s="271" t="s">
        <v>290</v>
      </c>
      <c r="C4728" s="272" t="s">
        <v>12957</v>
      </c>
      <c r="D4728" s="271" t="s">
        <v>1980</v>
      </c>
      <c r="E4728" s="273">
        <v>20.81</v>
      </c>
    </row>
    <row r="4729" spans="1:5" x14ac:dyDescent="0.2">
      <c r="A4729" s="271">
        <v>101236</v>
      </c>
      <c r="B4729" s="271" t="s">
        <v>290</v>
      </c>
      <c r="C4729" s="272" t="s">
        <v>12958</v>
      </c>
      <c r="D4729" s="271" t="s">
        <v>1980</v>
      </c>
      <c r="E4729" s="273">
        <v>22.16</v>
      </c>
    </row>
    <row r="4730" spans="1:5" x14ac:dyDescent="0.2">
      <c r="A4730" s="271">
        <v>101237</v>
      </c>
      <c r="B4730" s="271" t="s">
        <v>290</v>
      </c>
      <c r="C4730" s="272" t="s">
        <v>12959</v>
      </c>
      <c r="D4730" s="271" t="s">
        <v>1980</v>
      </c>
      <c r="E4730" s="273">
        <v>23.56</v>
      </c>
    </row>
    <row r="4731" spans="1:5" x14ac:dyDescent="0.2">
      <c r="A4731" s="271">
        <v>101242</v>
      </c>
      <c r="B4731" s="271" t="s">
        <v>290</v>
      </c>
      <c r="C4731" s="272" t="s">
        <v>12960</v>
      </c>
      <c r="D4731" s="271" t="s">
        <v>1980</v>
      </c>
      <c r="E4731" s="273">
        <v>21.84</v>
      </c>
    </row>
    <row r="4732" spans="1:5" x14ac:dyDescent="0.2">
      <c r="A4732" s="271">
        <v>101270</v>
      </c>
      <c r="B4732" s="271" t="s">
        <v>290</v>
      </c>
      <c r="C4732" s="272" t="s">
        <v>12961</v>
      </c>
      <c r="D4732" s="271" t="s">
        <v>1980</v>
      </c>
      <c r="E4732" s="273">
        <v>24.06</v>
      </c>
    </row>
    <row r="4733" spans="1:5" x14ac:dyDescent="0.2">
      <c r="A4733" s="271">
        <v>101243</v>
      </c>
      <c r="B4733" s="271" t="s">
        <v>290</v>
      </c>
      <c r="C4733" s="272" t="s">
        <v>12962</v>
      </c>
      <c r="D4733" s="271" t="s">
        <v>1980</v>
      </c>
      <c r="E4733" s="273">
        <v>26.42</v>
      </c>
    </row>
    <row r="4734" spans="1:5" x14ac:dyDescent="0.2">
      <c r="A4734" s="271">
        <v>101271</v>
      </c>
      <c r="B4734" s="271" t="s">
        <v>290</v>
      </c>
      <c r="C4734" s="272" t="s">
        <v>12963</v>
      </c>
      <c r="D4734" s="271" t="s">
        <v>1980</v>
      </c>
      <c r="E4734" s="273">
        <v>26.68</v>
      </c>
    </row>
    <row r="4735" spans="1:5" x14ac:dyDescent="0.2">
      <c r="A4735" s="271">
        <v>101238</v>
      </c>
      <c r="B4735" s="271" t="s">
        <v>290</v>
      </c>
      <c r="C4735" s="272" t="s">
        <v>12964</v>
      </c>
      <c r="D4735" s="271" t="s">
        <v>1980</v>
      </c>
      <c r="E4735" s="273">
        <v>29.78</v>
      </c>
    </row>
    <row r="4736" spans="1:5" x14ac:dyDescent="0.2">
      <c r="A4736" s="271">
        <v>101232</v>
      </c>
      <c r="B4736" s="271" t="s">
        <v>290</v>
      </c>
      <c r="C4736" s="272" t="s">
        <v>12965</v>
      </c>
      <c r="D4736" s="271" t="s">
        <v>1980</v>
      </c>
      <c r="E4736" s="273">
        <v>9.99</v>
      </c>
    </row>
    <row r="4737" spans="1:5" x14ac:dyDescent="0.2">
      <c r="A4737" s="271">
        <v>101233</v>
      </c>
      <c r="B4737" s="271" t="s">
        <v>290</v>
      </c>
      <c r="C4737" s="272" t="s">
        <v>12966</v>
      </c>
      <c r="D4737" s="271" t="s">
        <v>1980</v>
      </c>
      <c r="E4737" s="273">
        <v>9.1999999999999993</v>
      </c>
    </row>
    <row r="4738" spans="1:5" x14ac:dyDescent="0.2">
      <c r="A4738" s="271">
        <v>101248</v>
      </c>
      <c r="B4738" s="271" t="s">
        <v>290</v>
      </c>
      <c r="C4738" s="272" t="s">
        <v>12967</v>
      </c>
      <c r="D4738" s="271" t="s">
        <v>1980</v>
      </c>
      <c r="E4738" s="273">
        <v>28.42</v>
      </c>
    </row>
    <row r="4739" spans="1:5" x14ac:dyDescent="0.2">
      <c r="A4739" s="271">
        <v>101277</v>
      </c>
      <c r="B4739" s="271" t="s">
        <v>290</v>
      </c>
      <c r="C4739" s="272" t="s">
        <v>12968</v>
      </c>
      <c r="D4739" s="271" t="s">
        <v>1980</v>
      </c>
      <c r="E4739" s="273">
        <v>32.15</v>
      </c>
    </row>
    <row r="4740" spans="1:5" x14ac:dyDescent="0.2">
      <c r="A4740" s="271">
        <v>101267</v>
      </c>
      <c r="B4740" s="271" t="s">
        <v>290</v>
      </c>
      <c r="C4740" s="272" t="s">
        <v>12969</v>
      </c>
      <c r="D4740" s="271" t="s">
        <v>1980</v>
      </c>
      <c r="E4740" s="273">
        <v>11.49</v>
      </c>
    </row>
    <row r="4741" spans="1:5" x14ac:dyDescent="0.2">
      <c r="A4741" s="271">
        <v>101249</v>
      </c>
      <c r="B4741" s="271" t="s">
        <v>290</v>
      </c>
      <c r="C4741" s="272" t="s">
        <v>12970</v>
      </c>
      <c r="D4741" s="271" t="s">
        <v>1980</v>
      </c>
      <c r="E4741" s="273">
        <v>14.5</v>
      </c>
    </row>
    <row r="4742" spans="1:5" x14ac:dyDescent="0.2">
      <c r="A4742" s="271">
        <v>101273</v>
      </c>
      <c r="B4742" s="271" t="s">
        <v>290</v>
      </c>
      <c r="C4742" s="272" t="s">
        <v>12971</v>
      </c>
      <c r="D4742" s="271" t="s">
        <v>1980</v>
      </c>
      <c r="E4742" s="273">
        <v>17.850000000000001</v>
      </c>
    </row>
    <row r="4743" spans="1:5" x14ac:dyDescent="0.2">
      <c r="A4743" s="271">
        <v>101245</v>
      </c>
      <c r="B4743" s="271" t="s">
        <v>290</v>
      </c>
      <c r="C4743" s="272" t="s">
        <v>12972</v>
      </c>
      <c r="D4743" s="271" t="s">
        <v>1980</v>
      </c>
      <c r="E4743" s="273">
        <v>17.649999999999999</v>
      </c>
    </row>
    <row r="4744" spans="1:5" x14ac:dyDescent="0.2">
      <c r="A4744" s="271">
        <v>101250</v>
      </c>
      <c r="B4744" s="271" t="s">
        <v>290</v>
      </c>
      <c r="C4744" s="272" t="s">
        <v>12973</v>
      </c>
      <c r="D4744" s="271" t="s">
        <v>1980</v>
      </c>
      <c r="E4744" s="273">
        <v>16.11</v>
      </c>
    </row>
    <row r="4745" spans="1:5" x14ac:dyDescent="0.2">
      <c r="A4745" s="271">
        <v>101251</v>
      </c>
      <c r="B4745" s="271" t="s">
        <v>290</v>
      </c>
      <c r="C4745" s="272" t="s">
        <v>12974</v>
      </c>
      <c r="D4745" s="271" t="s">
        <v>1980</v>
      </c>
      <c r="E4745" s="273">
        <v>18.32</v>
      </c>
    </row>
    <row r="4746" spans="1:5" x14ac:dyDescent="0.2">
      <c r="A4746" s="271">
        <v>101274</v>
      </c>
      <c r="B4746" s="271" t="s">
        <v>290</v>
      </c>
      <c r="C4746" s="272" t="s">
        <v>12975</v>
      </c>
      <c r="D4746" s="271" t="s">
        <v>1980</v>
      </c>
      <c r="E4746" s="273">
        <v>19.72</v>
      </c>
    </row>
    <row r="4747" spans="1:5" x14ac:dyDescent="0.2">
      <c r="A4747" s="271">
        <v>101246</v>
      </c>
      <c r="B4747" s="271" t="s">
        <v>290</v>
      </c>
      <c r="C4747" s="272" t="s">
        <v>12976</v>
      </c>
      <c r="D4747" s="271" t="s">
        <v>1980</v>
      </c>
      <c r="E4747" s="273">
        <v>20.49</v>
      </c>
    </row>
    <row r="4748" spans="1:5" x14ac:dyDescent="0.2">
      <c r="A4748" s="271">
        <v>101252</v>
      </c>
      <c r="B4748" s="271" t="s">
        <v>290</v>
      </c>
      <c r="C4748" s="272" t="s">
        <v>12977</v>
      </c>
      <c r="D4748" s="271" t="s">
        <v>1980</v>
      </c>
      <c r="E4748" s="273">
        <v>19.86</v>
      </c>
    </row>
    <row r="4749" spans="1:5" x14ac:dyDescent="0.2">
      <c r="A4749" s="271">
        <v>101275</v>
      </c>
      <c r="B4749" s="271" t="s">
        <v>290</v>
      </c>
      <c r="C4749" s="272" t="s">
        <v>12978</v>
      </c>
      <c r="D4749" s="271" t="s">
        <v>1980</v>
      </c>
      <c r="E4749" s="273">
        <v>22.8</v>
      </c>
    </row>
    <row r="4750" spans="1:5" x14ac:dyDescent="0.2">
      <c r="A4750" s="271">
        <v>101247</v>
      </c>
      <c r="B4750" s="271" t="s">
        <v>290</v>
      </c>
      <c r="C4750" s="272" t="s">
        <v>12979</v>
      </c>
      <c r="D4750" s="271" t="s">
        <v>1980</v>
      </c>
      <c r="E4750" s="273">
        <v>22.74</v>
      </c>
    </row>
    <row r="4751" spans="1:5" x14ac:dyDescent="0.2">
      <c r="A4751" s="271">
        <v>101276</v>
      </c>
      <c r="B4751" s="271" t="s">
        <v>290</v>
      </c>
      <c r="C4751" s="272" t="s">
        <v>12980</v>
      </c>
      <c r="D4751" s="271" t="s">
        <v>1980</v>
      </c>
      <c r="E4751" s="273">
        <v>25.18</v>
      </c>
    </row>
    <row r="4752" spans="1:5" x14ac:dyDescent="0.2">
      <c r="A4752" s="271">
        <v>101253</v>
      </c>
      <c r="B4752" s="271" t="s">
        <v>290</v>
      </c>
      <c r="C4752" s="272" t="s">
        <v>12981</v>
      </c>
      <c r="D4752" s="271" t="s">
        <v>1980</v>
      </c>
      <c r="E4752" s="273">
        <v>24.98</v>
      </c>
    </row>
    <row r="4753" spans="1:5" x14ac:dyDescent="0.2">
      <c r="A4753" s="271">
        <v>101244</v>
      </c>
      <c r="B4753" s="271" t="s">
        <v>290</v>
      </c>
      <c r="C4753" s="272" t="s">
        <v>12982</v>
      </c>
      <c r="D4753" s="271" t="s">
        <v>1980</v>
      </c>
      <c r="E4753" s="273">
        <v>16.72</v>
      </c>
    </row>
    <row r="4754" spans="1:5" x14ac:dyDescent="0.2">
      <c r="A4754" s="271">
        <v>93358</v>
      </c>
      <c r="B4754" s="271" t="s">
        <v>290</v>
      </c>
      <c r="C4754" s="272" t="s">
        <v>12983</v>
      </c>
      <c r="D4754" s="271" t="s">
        <v>1980</v>
      </c>
      <c r="E4754" s="273">
        <v>105.81</v>
      </c>
    </row>
    <row r="4755" spans="1:5" x14ac:dyDescent="0.2">
      <c r="A4755" s="271">
        <v>90082</v>
      </c>
      <c r="B4755" s="271" t="s">
        <v>290</v>
      </c>
      <c r="C4755" s="272" t="s">
        <v>12984</v>
      </c>
      <c r="D4755" s="271" t="s">
        <v>1980</v>
      </c>
      <c r="E4755" s="273">
        <v>10.53</v>
      </c>
    </row>
    <row r="4756" spans="1:5" x14ac:dyDescent="0.2">
      <c r="A4756" s="271">
        <v>90091</v>
      </c>
      <c r="B4756" s="271" t="s">
        <v>290</v>
      </c>
      <c r="C4756" s="272" t="s">
        <v>12985</v>
      </c>
      <c r="D4756" s="271" t="s">
        <v>1980</v>
      </c>
      <c r="E4756" s="273">
        <v>6.62</v>
      </c>
    </row>
    <row r="4757" spans="1:5" x14ac:dyDescent="0.2">
      <c r="A4757" s="271">
        <v>102307</v>
      </c>
      <c r="B4757" s="271" t="s">
        <v>290</v>
      </c>
      <c r="C4757" s="272" t="s">
        <v>12986</v>
      </c>
      <c r="D4757" s="271" t="s">
        <v>1980</v>
      </c>
      <c r="E4757" s="273">
        <v>13.16</v>
      </c>
    </row>
    <row r="4758" spans="1:5" x14ac:dyDescent="0.2">
      <c r="A4758" s="271">
        <v>102315</v>
      </c>
      <c r="B4758" s="271" t="s">
        <v>290</v>
      </c>
      <c r="C4758" s="272" t="s">
        <v>12987</v>
      </c>
      <c r="D4758" s="271" t="s">
        <v>1980</v>
      </c>
      <c r="E4758" s="273">
        <v>8.2899999999999991</v>
      </c>
    </row>
    <row r="4759" spans="1:5" x14ac:dyDescent="0.2">
      <c r="A4759" s="271">
        <v>102283</v>
      </c>
      <c r="B4759" s="271" t="s">
        <v>290</v>
      </c>
      <c r="C4759" s="272" t="s">
        <v>12988</v>
      </c>
      <c r="D4759" s="271" t="s">
        <v>1980</v>
      </c>
      <c r="E4759" s="273">
        <v>13.77</v>
      </c>
    </row>
    <row r="4760" spans="1:5" x14ac:dyDescent="0.2">
      <c r="A4760" s="271">
        <v>102291</v>
      </c>
      <c r="B4760" s="271" t="s">
        <v>290</v>
      </c>
      <c r="C4760" s="272" t="s">
        <v>12989</v>
      </c>
      <c r="D4760" s="271" t="s">
        <v>1980</v>
      </c>
      <c r="E4760" s="273">
        <v>8.67</v>
      </c>
    </row>
    <row r="4761" spans="1:5" x14ac:dyDescent="0.2">
      <c r="A4761" s="271">
        <v>102276</v>
      </c>
      <c r="B4761" s="271" t="s">
        <v>290</v>
      </c>
      <c r="C4761" s="272" t="s">
        <v>12990</v>
      </c>
      <c r="D4761" s="271" t="s">
        <v>1980</v>
      </c>
      <c r="E4761" s="273">
        <v>11.85</v>
      </c>
    </row>
    <row r="4762" spans="1:5" x14ac:dyDescent="0.2">
      <c r="A4762" s="271">
        <v>102306</v>
      </c>
      <c r="B4762" s="271" t="s">
        <v>290</v>
      </c>
      <c r="C4762" s="272" t="s">
        <v>12991</v>
      </c>
      <c r="D4762" s="271" t="s">
        <v>1980</v>
      </c>
      <c r="E4762" s="273">
        <v>14.82</v>
      </c>
    </row>
    <row r="4763" spans="1:5" x14ac:dyDescent="0.2">
      <c r="A4763" s="271">
        <v>102279</v>
      </c>
      <c r="B4763" s="271" t="s">
        <v>290</v>
      </c>
      <c r="C4763" s="272" t="s">
        <v>12992</v>
      </c>
      <c r="D4763" s="271" t="s">
        <v>1980</v>
      </c>
      <c r="E4763" s="273">
        <v>7.47</v>
      </c>
    </row>
    <row r="4764" spans="1:5" x14ac:dyDescent="0.2">
      <c r="A4764" s="271">
        <v>102282</v>
      </c>
      <c r="B4764" s="271" t="s">
        <v>290</v>
      </c>
      <c r="C4764" s="272" t="s">
        <v>12993</v>
      </c>
      <c r="D4764" s="271" t="s">
        <v>1980</v>
      </c>
      <c r="E4764" s="273">
        <v>15.5</v>
      </c>
    </row>
    <row r="4765" spans="1:5" x14ac:dyDescent="0.2">
      <c r="A4765" s="271">
        <v>102290</v>
      </c>
      <c r="B4765" s="271" t="s">
        <v>290</v>
      </c>
      <c r="C4765" s="272" t="s">
        <v>12994</v>
      </c>
      <c r="D4765" s="271" t="s">
        <v>1980</v>
      </c>
      <c r="E4765" s="273">
        <v>9.77</v>
      </c>
    </row>
    <row r="4766" spans="1:5" x14ac:dyDescent="0.2">
      <c r="A4766" s="271">
        <v>90100</v>
      </c>
      <c r="B4766" s="271" t="s">
        <v>290</v>
      </c>
      <c r="C4766" s="272" t="s">
        <v>12995</v>
      </c>
      <c r="D4766" s="271" t="s">
        <v>1980</v>
      </c>
      <c r="E4766" s="273">
        <v>14.5</v>
      </c>
    </row>
    <row r="4767" spans="1:5" x14ac:dyDescent="0.2">
      <c r="A4767" s="271">
        <v>102323</v>
      </c>
      <c r="B4767" s="271" t="s">
        <v>290</v>
      </c>
      <c r="C4767" s="272" t="s">
        <v>12996</v>
      </c>
      <c r="D4767" s="271" t="s">
        <v>1980</v>
      </c>
      <c r="E4767" s="273">
        <v>18.12</v>
      </c>
    </row>
    <row r="4768" spans="1:5" x14ac:dyDescent="0.2">
      <c r="A4768" s="271">
        <v>102327</v>
      </c>
      <c r="B4768" s="271" t="s">
        <v>290</v>
      </c>
      <c r="C4768" s="272" t="s">
        <v>12997</v>
      </c>
      <c r="D4768" s="271" t="s">
        <v>1980</v>
      </c>
      <c r="E4768" s="273">
        <v>11.42</v>
      </c>
    </row>
    <row r="4769" spans="1:5" x14ac:dyDescent="0.2">
      <c r="A4769" s="271">
        <v>102299</v>
      </c>
      <c r="B4769" s="271" t="s">
        <v>290</v>
      </c>
      <c r="C4769" s="272" t="s">
        <v>12998</v>
      </c>
      <c r="D4769" s="271" t="s">
        <v>1980</v>
      </c>
      <c r="E4769" s="273">
        <v>18.96</v>
      </c>
    </row>
    <row r="4770" spans="1:5" x14ac:dyDescent="0.2">
      <c r="A4770" s="271">
        <v>102303</v>
      </c>
      <c r="B4770" s="271" t="s">
        <v>290</v>
      </c>
      <c r="C4770" s="272" t="s">
        <v>12999</v>
      </c>
      <c r="D4770" s="271" t="s">
        <v>1980</v>
      </c>
      <c r="E4770" s="273">
        <v>11.95</v>
      </c>
    </row>
    <row r="4771" spans="1:5" x14ac:dyDescent="0.2">
      <c r="A4771" s="271">
        <v>90099</v>
      </c>
      <c r="B4771" s="271" t="s">
        <v>290</v>
      </c>
      <c r="C4771" s="272" t="s">
        <v>13000</v>
      </c>
      <c r="D4771" s="271" t="s">
        <v>1980</v>
      </c>
      <c r="E4771" s="273">
        <v>16.920000000000002</v>
      </c>
    </row>
    <row r="4772" spans="1:5" x14ac:dyDescent="0.2">
      <c r="A4772" s="271">
        <v>102322</v>
      </c>
      <c r="B4772" s="271" t="s">
        <v>290</v>
      </c>
      <c r="C4772" s="272" t="s">
        <v>13001</v>
      </c>
      <c r="D4772" s="271" t="s">
        <v>1980</v>
      </c>
      <c r="E4772" s="273">
        <v>21.14</v>
      </c>
    </row>
    <row r="4773" spans="1:5" x14ac:dyDescent="0.2">
      <c r="A4773" s="271">
        <v>102298</v>
      </c>
      <c r="B4773" s="271" t="s">
        <v>290</v>
      </c>
      <c r="C4773" s="272" t="s">
        <v>13002</v>
      </c>
      <c r="D4773" s="271" t="s">
        <v>1980</v>
      </c>
      <c r="E4773" s="273">
        <v>22.14</v>
      </c>
    </row>
    <row r="4774" spans="1:5" x14ac:dyDescent="0.2">
      <c r="A4774" s="271">
        <v>102302</v>
      </c>
      <c r="B4774" s="271" t="s">
        <v>290</v>
      </c>
      <c r="C4774" s="272" t="s">
        <v>13003</v>
      </c>
      <c r="D4774" s="271" t="s">
        <v>1980</v>
      </c>
      <c r="E4774" s="273">
        <v>13.94</v>
      </c>
    </row>
    <row r="4775" spans="1:5" x14ac:dyDescent="0.2">
      <c r="A4775" s="271">
        <v>102326</v>
      </c>
      <c r="B4775" s="271" t="s">
        <v>290</v>
      </c>
      <c r="C4775" s="272" t="s">
        <v>13004</v>
      </c>
      <c r="D4775" s="271" t="s">
        <v>1980</v>
      </c>
      <c r="E4775" s="273">
        <v>13.32</v>
      </c>
    </row>
    <row r="4776" spans="1:5" x14ac:dyDescent="0.2">
      <c r="A4776" s="271">
        <v>102314</v>
      </c>
      <c r="B4776" s="271" t="s">
        <v>290</v>
      </c>
      <c r="C4776" s="272" t="s">
        <v>13005</v>
      </c>
      <c r="D4776" s="271" t="s">
        <v>1980</v>
      </c>
      <c r="E4776" s="273">
        <v>9.33</v>
      </c>
    </row>
    <row r="4777" spans="1:5" x14ac:dyDescent="0.2">
      <c r="A4777" s="271">
        <v>102312</v>
      </c>
      <c r="B4777" s="271" t="s">
        <v>290</v>
      </c>
      <c r="C4777" s="272" t="s">
        <v>13006</v>
      </c>
      <c r="D4777" s="271" t="s">
        <v>1980</v>
      </c>
      <c r="E4777" s="273">
        <v>11.77</v>
      </c>
    </row>
    <row r="4778" spans="1:5" x14ac:dyDescent="0.2">
      <c r="A4778" s="271">
        <v>102288</v>
      </c>
      <c r="B4778" s="271" t="s">
        <v>290</v>
      </c>
      <c r="C4778" s="272" t="s">
        <v>13007</v>
      </c>
      <c r="D4778" s="271" t="s">
        <v>1980</v>
      </c>
      <c r="E4778" s="273">
        <v>12.32</v>
      </c>
    </row>
    <row r="4779" spans="1:5" x14ac:dyDescent="0.2">
      <c r="A4779" s="271">
        <v>90087</v>
      </c>
      <c r="B4779" s="271" t="s">
        <v>290</v>
      </c>
      <c r="C4779" s="272" t="s">
        <v>13008</v>
      </c>
      <c r="D4779" s="271" t="s">
        <v>1980</v>
      </c>
      <c r="E4779" s="273">
        <v>9.42</v>
      </c>
    </row>
    <row r="4780" spans="1:5" x14ac:dyDescent="0.2">
      <c r="A4780" s="271">
        <v>102308</v>
      </c>
      <c r="B4780" s="271" t="s">
        <v>290</v>
      </c>
      <c r="C4780" s="272" t="s">
        <v>13009</v>
      </c>
      <c r="D4780" s="271" t="s">
        <v>1980</v>
      </c>
      <c r="E4780" s="273">
        <v>12.74</v>
      </c>
    </row>
    <row r="4781" spans="1:5" x14ac:dyDescent="0.2">
      <c r="A4781" s="271">
        <v>90084</v>
      </c>
      <c r="B4781" s="271" t="s">
        <v>290</v>
      </c>
      <c r="C4781" s="272" t="s">
        <v>13010</v>
      </c>
      <c r="D4781" s="271" t="s">
        <v>1980</v>
      </c>
      <c r="E4781" s="273">
        <v>10.19</v>
      </c>
    </row>
    <row r="4782" spans="1:5" x14ac:dyDescent="0.2">
      <c r="A4782" s="271">
        <v>102284</v>
      </c>
      <c r="B4782" s="271" t="s">
        <v>290</v>
      </c>
      <c r="C4782" s="272" t="s">
        <v>13011</v>
      </c>
      <c r="D4782" s="271" t="s">
        <v>1980</v>
      </c>
      <c r="E4782" s="273">
        <v>13.33</v>
      </c>
    </row>
    <row r="4783" spans="1:5" x14ac:dyDescent="0.2">
      <c r="A4783" s="271">
        <v>102325</v>
      </c>
      <c r="B4783" s="271" t="s">
        <v>290</v>
      </c>
      <c r="C4783" s="272" t="s">
        <v>13012</v>
      </c>
      <c r="D4783" s="271" t="s">
        <v>1980</v>
      </c>
      <c r="E4783" s="273">
        <v>16.39</v>
      </c>
    </row>
    <row r="4784" spans="1:5" x14ac:dyDescent="0.2">
      <c r="A4784" s="271">
        <v>102329</v>
      </c>
      <c r="B4784" s="271" t="s">
        <v>290</v>
      </c>
      <c r="C4784" s="272" t="s">
        <v>13013</v>
      </c>
      <c r="D4784" s="271" t="s">
        <v>1980</v>
      </c>
      <c r="E4784" s="273">
        <v>10.33</v>
      </c>
    </row>
    <row r="4785" spans="1:5" x14ac:dyDescent="0.2">
      <c r="A4785" s="271">
        <v>102301</v>
      </c>
      <c r="B4785" s="271" t="s">
        <v>290</v>
      </c>
      <c r="C4785" s="272" t="s">
        <v>13014</v>
      </c>
      <c r="D4785" s="271" t="s">
        <v>1980</v>
      </c>
      <c r="E4785" s="273">
        <v>17.16</v>
      </c>
    </row>
    <row r="4786" spans="1:5" x14ac:dyDescent="0.2">
      <c r="A4786" s="271">
        <v>102305</v>
      </c>
      <c r="B4786" s="271" t="s">
        <v>290</v>
      </c>
      <c r="C4786" s="272" t="s">
        <v>13015</v>
      </c>
      <c r="D4786" s="271" t="s">
        <v>1980</v>
      </c>
      <c r="E4786" s="273">
        <v>10.8</v>
      </c>
    </row>
    <row r="4787" spans="1:5" x14ac:dyDescent="0.2">
      <c r="A4787" s="271">
        <v>90101</v>
      </c>
      <c r="B4787" s="271" t="s">
        <v>290</v>
      </c>
      <c r="C4787" s="272" t="s">
        <v>13016</v>
      </c>
      <c r="D4787" s="271" t="s">
        <v>1980</v>
      </c>
      <c r="E4787" s="273">
        <v>14.32</v>
      </c>
    </row>
    <row r="4788" spans="1:5" x14ac:dyDescent="0.2">
      <c r="A4788" s="271">
        <v>102324</v>
      </c>
      <c r="B4788" s="271" t="s">
        <v>290</v>
      </c>
      <c r="C4788" s="272" t="s">
        <v>13017</v>
      </c>
      <c r="D4788" s="271" t="s">
        <v>1980</v>
      </c>
      <c r="E4788" s="273">
        <v>17.899999999999999</v>
      </c>
    </row>
    <row r="4789" spans="1:5" x14ac:dyDescent="0.2">
      <c r="A4789" s="271">
        <v>102300</v>
      </c>
      <c r="B4789" s="271" t="s">
        <v>290</v>
      </c>
      <c r="C4789" s="272" t="s">
        <v>13018</v>
      </c>
      <c r="D4789" s="271" t="s">
        <v>1980</v>
      </c>
      <c r="E4789" s="273">
        <v>18.739999999999998</v>
      </c>
    </row>
    <row r="4790" spans="1:5" x14ac:dyDescent="0.2">
      <c r="A4790" s="271">
        <v>90102</v>
      </c>
      <c r="B4790" s="271" t="s">
        <v>290</v>
      </c>
      <c r="C4790" s="272" t="s">
        <v>13019</v>
      </c>
      <c r="D4790" s="271" t="s">
        <v>1980</v>
      </c>
      <c r="E4790" s="273">
        <v>13.11</v>
      </c>
    </row>
    <row r="4791" spans="1:5" x14ac:dyDescent="0.2">
      <c r="A4791" s="271">
        <v>102328</v>
      </c>
      <c r="B4791" s="271" t="s">
        <v>290</v>
      </c>
      <c r="C4791" s="272" t="s">
        <v>13020</v>
      </c>
      <c r="D4791" s="271" t="s">
        <v>1980</v>
      </c>
      <c r="E4791" s="273">
        <v>11.27</v>
      </c>
    </row>
    <row r="4792" spans="1:5" x14ac:dyDescent="0.2">
      <c r="A4792" s="271">
        <v>102304</v>
      </c>
      <c r="B4792" s="271" t="s">
        <v>290</v>
      </c>
      <c r="C4792" s="272" t="s">
        <v>13021</v>
      </c>
      <c r="D4792" s="271" t="s">
        <v>1980</v>
      </c>
      <c r="E4792" s="273">
        <v>11.8</v>
      </c>
    </row>
    <row r="4793" spans="1:5" x14ac:dyDescent="0.2">
      <c r="A4793" s="271">
        <v>102295</v>
      </c>
      <c r="B4793" s="271" t="s">
        <v>290</v>
      </c>
      <c r="C4793" s="272" t="s">
        <v>13022</v>
      </c>
      <c r="D4793" s="271" t="s">
        <v>1980</v>
      </c>
      <c r="E4793" s="273">
        <v>8.07</v>
      </c>
    </row>
    <row r="4794" spans="1:5" x14ac:dyDescent="0.2">
      <c r="A4794" s="271">
        <v>102281</v>
      </c>
      <c r="B4794" s="271" t="s">
        <v>290</v>
      </c>
      <c r="C4794" s="272" t="s">
        <v>13023</v>
      </c>
      <c r="D4794" s="271" t="s">
        <v>1980</v>
      </c>
      <c r="E4794" s="273">
        <v>6.16</v>
      </c>
    </row>
    <row r="4795" spans="1:5" x14ac:dyDescent="0.2">
      <c r="A4795" s="271">
        <v>102311</v>
      </c>
      <c r="B4795" s="271" t="s">
        <v>290</v>
      </c>
      <c r="C4795" s="272" t="s">
        <v>13024</v>
      </c>
      <c r="D4795" s="271" t="s">
        <v>1980</v>
      </c>
      <c r="E4795" s="273">
        <v>12.25</v>
      </c>
    </row>
    <row r="4796" spans="1:5" x14ac:dyDescent="0.2">
      <c r="A4796" s="271">
        <v>102319</v>
      </c>
      <c r="B4796" s="271" t="s">
        <v>290</v>
      </c>
      <c r="C4796" s="272" t="s">
        <v>13025</v>
      </c>
      <c r="D4796" s="271" t="s">
        <v>1980</v>
      </c>
      <c r="E4796" s="273">
        <v>7.71</v>
      </c>
    </row>
    <row r="4797" spans="1:5" x14ac:dyDescent="0.2">
      <c r="A4797" s="271">
        <v>102287</v>
      </c>
      <c r="B4797" s="271" t="s">
        <v>290</v>
      </c>
      <c r="C4797" s="272" t="s">
        <v>13026</v>
      </c>
      <c r="D4797" s="271" t="s">
        <v>1980</v>
      </c>
      <c r="E4797" s="273">
        <v>12.82</v>
      </c>
    </row>
    <row r="4798" spans="1:5" x14ac:dyDescent="0.2">
      <c r="A4798" s="271">
        <v>102316</v>
      </c>
      <c r="B4798" s="271" t="s">
        <v>290</v>
      </c>
      <c r="C4798" s="272" t="s">
        <v>13027</v>
      </c>
      <c r="D4798" s="271" t="s">
        <v>1980</v>
      </c>
      <c r="E4798" s="273">
        <v>8.0299999999999994</v>
      </c>
    </row>
    <row r="4799" spans="1:5" x14ac:dyDescent="0.2">
      <c r="A4799" s="271">
        <v>102292</v>
      </c>
      <c r="B4799" s="271" t="s">
        <v>290</v>
      </c>
      <c r="C4799" s="272" t="s">
        <v>13028</v>
      </c>
      <c r="D4799" s="271" t="s">
        <v>1980</v>
      </c>
      <c r="E4799" s="273">
        <v>8.4</v>
      </c>
    </row>
    <row r="4800" spans="1:5" x14ac:dyDescent="0.2">
      <c r="A4800" s="271">
        <v>90092</v>
      </c>
      <c r="B4800" s="271" t="s">
        <v>290</v>
      </c>
      <c r="C4800" s="272" t="s">
        <v>13029</v>
      </c>
      <c r="D4800" s="271" t="s">
        <v>1980</v>
      </c>
      <c r="E4800" s="273">
        <v>6.42</v>
      </c>
    </row>
    <row r="4801" spans="1:5" x14ac:dyDescent="0.2">
      <c r="A4801" s="271">
        <v>102278</v>
      </c>
      <c r="B4801" s="271" t="s">
        <v>290</v>
      </c>
      <c r="C4801" s="272" t="s">
        <v>13030</v>
      </c>
      <c r="D4801" s="271" t="s">
        <v>1980</v>
      </c>
      <c r="E4801" s="273">
        <v>9.7899999999999991</v>
      </c>
    </row>
    <row r="4802" spans="1:5" x14ac:dyDescent="0.2">
      <c r="A4802" s="271">
        <v>90094</v>
      </c>
      <c r="B4802" s="271" t="s">
        <v>290</v>
      </c>
      <c r="C4802" s="272" t="s">
        <v>13031</v>
      </c>
      <c r="D4802" s="271" t="s">
        <v>1980</v>
      </c>
      <c r="E4802" s="273">
        <v>6.07</v>
      </c>
    </row>
    <row r="4803" spans="1:5" x14ac:dyDescent="0.2">
      <c r="A4803" s="271">
        <v>102309</v>
      </c>
      <c r="B4803" s="271" t="s">
        <v>290</v>
      </c>
      <c r="C4803" s="272" t="s">
        <v>13032</v>
      </c>
      <c r="D4803" s="271" t="s">
        <v>1980</v>
      </c>
      <c r="E4803" s="273">
        <v>12.05</v>
      </c>
    </row>
    <row r="4804" spans="1:5" x14ac:dyDescent="0.2">
      <c r="A4804" s="271">
        <v>102285</v>
      </c>
      <c r="B4804" s="271" t="s">
        <v>290</v>
      </c>
      <c r="C4804" s="272" t="s">
        <v>13033</v>
      </c>
      <c r="D4804" s="271" t="s">
        <v>1980</v>
      </c>
      <c r="E4804" s="273">
        <v>12.62</v>
      </c>
    </row>
    <row r="4805" spans="1:5" x14ac:dyDescent="0.2">
      <c r="A4805" s="271">
        <v>90095</v>
      </c>
      <c r="B4805" s="271" t="s">
        <v>290</v>
      </c>
      <c r="C4805" s="272" t="s">
        <v>13034</v>
      </c>
      <c r="D4805" s="271" t="s">
        <v>1980</v>
      </c>
      <c r="E4805" s="273">
        <v>5.93</v>
      </c>
    </row>
    <row r="4806" spans="1:5" x14ac:dyDescent="0.2">
      <c r="A4806" s="271">
        <v>102320</v>
      </c>
      <c r="B4806" s="271" t="s">
        <v>290</v>
      </c>
      <c r="C4806" s="272" t="s">
        <v>13035</v>
      </c>
      <c r="D4806" s="271" t="s">
        <v>1980</v>
      </c>
      <c r="E4806" s="273">
        <v>7.42</v>
      </c>
    </row>
    <row r="4807" spans="1:5" x14ac:dyDescent="0.2">
      <c r="A4807" s="271">
        <v>102296</v>
      </c>
      <c r="B4807" s="271" t="s">
        <v>290</v>
      </c>
      <c r="C4807" s="272" t="s">
        <v>13036</v>
      </c>
      <c r="D4807" s="271" t="s">
        <v>1980</v>
      </c>
      <c r="E4807" s="273">
        <v>7.76</v>
      </c>
    </row>
    <row r="4808" spans="1:5" x14ac:dyDescent="0.2">
      <c r="A4808" s="271">
        <v>90086</v>
      </c>
      <c r="B4808" s="271" t="s">
        <v>290</v>
      </c>
      <c r="C4808" s="272" t="s">
        <v>13037</v>
      </c>
      <c r="D4808" s="271" t="s">
        <v>1980</v>
      </c>
      <c r="E4808" s="273">
        <v>9.64</v>
      </c>
    </row>
    <row r="4809" spans="1:5" x14ac:dyDescent="0.2">
      <c r="A4809" s="271">
        <v>102277</v>
      </c>
      <c r="B4809" s="271" t="s">
        <v>290</v>
      </c>
      <c r="C4809" s="272" t="s">
        <v>13038</v>
      </c>
      <c r="D4809" s="271" t="s">
        <v>1980</v>
      </c>
      <c r="E4809" s="273">
        <v>9.36</v>
      </c>
    </row>
    <row r="4810" spans="1:5" x14ac:dyDescent="0.2">
      <c r="A4810" s="271">
        <v>102286</v>
      </c>
      <c r="B4810" s="271" t="s">
        <v>290</v>
      </c>
      <c r="C4810" s="272" t="s">
        <v>13039</v>
      </c>
      <c r="D4810" s="271" t="s">
        <v>1980</v>
      </c>
      <c r="E4810" s="273">
        <v>12.26</v>
      </c>
    </row>
    <row r="4811" spans="1:5" x14ac:dyDescent="0.2">
      <c r="A4811" s="271">
        <v>90098</v>
      </c>
      <c r="B4811" s="271" t="s">
        <v>290</v>
      </c>
      <c r="C4811" s="272" t="s">
        <v>13040</v>
      </c>
      <c r="D4811" s="271" t="s">
        <v>1980</v>
      </c>
      <c r="E4811" s="273">
        <v>5.81</v>
      </c>
    </row>
    <row r="4812" spans="1:5" x14ac:dyDescent="0.2">
      <c r="A4812" s="271">
        <v>102313</v>
      </c>
      <c r="B4812" s="271" t="s">
        <v>290</v>
      </c>
      <c r="C4812" s="272" t="s">
        <v>13041</v>
      </c>
      <c r="D4812" s="271" t="s">
        <v>1980</v>
      </c>
      <c r="E4812" s="273">
        <v>11.54</v>
      </c>
    </row>
    <row r="4813" spans="1:5" x14ac:dyDescent="0.2">
      <c r="A4813" s="271">
        <v>102321</v>
      </c>
      <c r="B4813" s="271" t="s">
        <v>290</v>
      </c>
      <c r="C4813" s="272" t="s">
        <v>13042</v>
      </c>
      <c r="D4813" s="271" t="s">
        <v>1980</v>
      </c>
      <c r="E4813" s="273">
        <v>7.27</v>
      </c>
    </row>
    <row r="4814" spans="1:5" x14ac:dyDescent="0.2">
      <c r="A4814" s="271">
        <v>102289</v>
      </c>
      <c r="B4814" s="271" t="s">
        <v>290</v>
      </c>
      <c r="C4814" s="272" t="s">
        <v>13043</v>
      </c>
      <c r="D4814" s="271" t="s">
        <v>1980</v>
      </c>
      <c r="E4814" s="273">
        <v>12.08</v>
      </c>
    </row>
    <row r="4815" spans="1:5" x14ac:dyDescent="0.2">
      <c r="A4815" s="271">
        <v>102297</v>
      </c>
      <c r="B4815" s="271" t="s">
        <v>290</v>
      </c>
      <c r="C4815" s="272" t="s">
        <v>13044</v>
      </c>
      <c r="D4815" s="271" t="s">
        <v>1980</v>
      </c>
      <c r="E4815" s="273">
        <v>7.6</v>
      </c>
    </row>
    <row r="4816" spans="1:5" x14ac:dyDescent="0.2">
      <c r="A4816" s="271">
        <v>102280</v>
      </c>
      <c r="B4816" s="271" t="s">
        <v>290</v>
      </c>
      <c r="C4816" s="272" t="s">
        <v>13045</v>
      </c>
      <c r="D4816" s="271" t="s">
        <v>1980</v>
      </c>
      <c r="E4816" s="273">
        <v>5.9</v>
      </c>
    </row>
    <row r="4817" spans="1:5" x14ac:dyDescent="0.2">
      <c r="A4817" s="271">
        <v>102294</v>
      </c>
      <c r="B4817" s="271" t="s">
        <v>290</v>
      </c>
      <c r="C4817" s="272" t="s">
        <v>13046</v>
      </c>
      <c r="D4817" s="271" t="s">
        <v>1980</v>
      </c>
      <c r="E4817" s="273">
        <v>7.72</v>
      </c>
    </row>
    <row r="4818" spans="1:5" x14ac:dyDescent="0.2">
      <c r="A4818" s="271">
        <v>90090</v>
      </c>
      <c r="B4818" s="271" t="s">
        <v>290</v>
      </c>
      <c r="C4818" s="272" t="s">
        <v>13047</v>
      </c>
      <c r="D4818" s="271" t="s">
        <v>1980</v>
      </c>
      <c r="E4818" s="273">
        <v>9.24</v>
      </c>
    </row>
    <row r="4819" spans="1:5" x14ac:dyDescent="0.2">
      <c r="A4819" s="271">
        <v>102317</v>
      </c>
      <c r="B4819" s="271" t="s">
        <v>290</v>
      </c>
      <c r="C4819" s="272" t="s">
        <v>13048</v>
      </c>
      <c r="D4819" s="271" t="s">
        <v>1980</v>
      </c>
      <c r="E4819" s="273">
        <v>7.59</v>
      </c>
    </row>
    <row r="4820" spans="1:5" x14ac:dyDescent="0.2">
      <c r="A4820" s="271">
        <v>102293</v>
      </c>
      <c r="B4820" s="271" t="s">
        <v>290</v>
      </c>
      <c r="C4820" s="272" t="s">
        <v>13049</v>
      </c>
      <c r="D4820" s="271" t="s">
        <v>1980</v>
      </c>
      <c r="E4820" s="273">
        <v>7.95</v>
      </c>
    </row>
    <row r="4821" spans="1:5" x14ac:dyDescent="0.2">
      <c r="A4821" s="271">
        <v>102310</v>
      </c>
      <c r="B4821" s="271" t="s">
        <v>290</v>
      </c>
      <c r="C4821" s="272" t="s">
        <v>13050</v>
      </c>
      <c r="D4821" s="271" t="s">
        <v>1980</v>
      </c>
      <c r="E4821" s="273">
        <v>11.72</v>
      </c>
    </row>
    <row r="4822" spans="1:5" x14ac:dyDescent="0.2">
      <c r="A4822" s="271">
        <v>102318</v>
      </c>
      <c r="B4822" s="271" t="s">
        <v>290</v>
      </c>
      <c r="C4822" s="272" t="s">
        <v>13051</v>
      </c>
      <c r="D4822" s="271" t="s">
        <v>1980</v>
      </c>
      <c r="E4822" s="273">
        <v>7.37</v>
      </c>
    </row>
    <row r="4823" spans="1:5" x14ac:dyDescent="0.2">
      <c r="A4823" s="271">
        <v>90106</v>
      </c>
      <c r="B4823" s="271" t="s">
        <v>290</v>
      </c>
      <c r="C4823" s="272" t="s">
        <v>13052</v>
      </c>
      <c r="D4823" s="271" t="s">
        <v>1980</v>
      </c>
      <c r="E4823" s="273">
        <v>9.1300000000000008</v>
      </c>
    </row>
    <row r="4824" spans="1:5" x14ac:dyDescent="0.2">
      <c r="A4824" s="271">
        <v>90105</v>
      </c>
      <c r="B4824" s="271" t="s">
        <v>290</v>
      </c>
      <c r="C4824" s="272" t="s">
        <v>13053</v>
      </c>
      <c r="D4824" s="271" t="s">
        <v>1980</v>
      </c>
      <c r="E4824" s="273">
        <v>10.039999999999999</v>
      </c>
    </row>
    <row r="4825" spans="1:5" x14ac:dyDescent="0.2">
      <c r="A4825" s="271">
        <v>90108</v>
      </c>
      <c r="B4825" s="271" t="s">
        <v>290</v>
      </c>
      <c r="C4825" s="272" t="s">
        <v>13054</v>
      </c>
      <c r="D4825" s="271" t="s">
        <v>1980</v>
      </c>
      <c r="E4825" s="273">
        <v>8.26</v>
      </c>
    </row>
    <row r="4826" spans="1:5" x14ac:dyDescent="0.2">
      <c r="A4826" s="271">
        <v>90107</v>
      </c>
      <c r="B4826" s="271" t="s">
        <v>290</v>
      </c>
      <c r="C4826" s="272" t="s">
        <v>13055</v>
      </c>
      <c r="D4826" s="271" t="s">
        <v>1980</v>
      </c>
      <c r="E4826" s="273">
        <v>9.02</v>
      </c>
    </row>
    <row r="4827" spans="1:5" x14ac:dyDescent="0.2">
      <c r="A4827" s="271">
        <v>102354</v>
      </c>
      <c r="B4827" s="271" t="s">
        <v>290</v>
      </c>
      <c r="C4827" s="272" t="s">
        <v>13056</v>
      </c>
      <c r="D4827" s="271" t="s">
        <v>1980</v>
      </c>
      <c r="E4827" s="273">
        <v>167.93</v>
      </c>
    </row>
    <row r="4828" spans="1:5" x14ac:dyDescent="0.2">
      <c r="A4828" s="271">
        <v>102355</v>
      </c>
      <c r="B4828" s="271" t="s">
        <v>290</v>
      </c>
      <c r="C4828" s="272" t="s">
        <v>13057</v>
      </c>
      <c r="D4828" s="271" t="s">
        <v>1980</v>
      </c>
      <c r="E4828" s="273">
        <v>199.43</v>
      </c>
    </row>
    <row r="4829" spans="1:5" x14ac:dyDescent="0.2">
      <c r="A4829" s="271">
        <v>102356</v>
      </c>
      <c r="B4829" s="271" t="s">
        <v>290</v>
      </c>
      <c r="C4829" s="272" t="s">
        <v>13058</v>
      </c>
      <c r="D4829" s="271" t="s">
        <v>1980</v>
      </c>
      <c r="E4829" s="273">
        <v>0</v>
      </c>
    </row>
    <row r="4830" spans="1:5" x14ac:dyDescent="0.2">
      <c r="A4830" s="271">
        <v>102357</v>
      </c>
      <c r="B4830" s="271" t="s">
        <v>290</v>
      </c>
      <c r="C4830" s="272" t="s">
        <v>13059</v>
      </c>
      <c r="D4830" s="271" t="s">
        <v>1980</v>
      </c>
      <c r="E4830" s="273">
        <v>0</v>
      </c>
    </row>
    <row r="4831" spans="1:5" x14ac:dyDescent="0.2">
      <c r="A4831" s="271">
        <v>102358</v>
      </c>
      <c r="B4831" s="271" t="s">
        <v>290</v>
      </c>
      <c r="C4831" s="272" t="s">
        <v>13060</v>
      </c>
      <c r="D4831" s="271" t="s">
        <v>1980</v>
      </c>
      <c r="E4831" s="273">
        <v>0</v>
      </c>
    </row>
    <row r="4832" spans="1:5" x14ac:dyDescent="0.2">
      <c r="A4832" s="271">
        <v>102359</v>
      </c>
      <c r="B4832" s="271" t="s">
        <v>290</v>
      </c>
      <c r="C4832" s="272" t="s">
        <v>13061</v>
      </c>
      <c r="D4832" s="271" t="s">
        <v>1980</v>
      </c>
      <c r="E4832" s="273">
        <v>0</v>
      </c>
    </row>
    <row r="4833" spans="1:5" x14ac:dyDescent="0.2">
      <c r="A4833" s="271">
        <v>102348</v>
      </c>
      <c r="B4833" s="271" t="s">
        <v>290</v>
      </c>
      <c r="C4833" s="272" t="s">
        <v>13062</v>
      </c>
      <c r="D4833" s="271" t="s">
        <v>1980</v>
      </c>
      <c r="E4833" s="273">
        <v>0</v>
      </c>
    </row>
    <row r="4834" spans="1:5" x14ac:dyDescent="0.2">
      <c r="A4834" s="271">
        <v>102346</v>
      </c>
      <c r="B4834" s="271" t="s">
        <v>290</v>
      </c>
      <c r="C4834" s="272" t="s">
        <v>13063</v>
      </c>
      <c r="D4834" s="271" t="s">
        <v>1980</v>
      </c>
      <c r="E4834" s="273">
        <v>0</v>
      </c>
    </row>
    <row r="4835" spans="1:5" x14ac:dyDescent="0.2">
      <c r="A4835" s="271">
        <v>102347</v>
      </c>
      <c r="B4835" s="271" t="s">
        <v>290</v>
      </c>
      <c r="C4835" s="272" t="s">
        <v>13064</v>
      </c>
      <c r="D4835" s="271" t="s">
        <v>1980</v>
      </c>
      <c r="E4835" s="273">
        <v>0</v>
      </c>
    </row>
    <row r="4836" spans="1:5" x14ac:dyDescent="0.2">
      <c r="A4836" s="271">
        <v>102350</v>
      </c>
      <c r="B4836" s="271" t="s">
        <v>290</v>
      </c>
      <c r="C4836" s="272" t="s">
        <v>13065</v>
      </c>
      <c r="D4836" s="271" t="s">
        <v>1980</v>
      </c>
      <c r="E4836" s="273">
        <v>0</v>
      </c>
    </row>
    <row r="4837" spans="1:5" x14ac:dyDescent="0.2">
      <c r="A4837" s="271">
        <v>102351</v>
      </c>
      <c r="B4837" s="271" t="s">
        <v>290</v>
      </c>
      <c r="C4837" s="272" t="s">
        <v>13066</v>
      </c>
      <c r="D4837" s="271" t="s">
        <v>1980</v>
      </c>
      <c r="E4837" s="273">
        <v>0</v>
      </c>
    </row>
    <row r="4838" spans="1:5" x14ac:dyDescent="0.2">
      <c r="A4838" s="271">
        <v>102352</v>
      </c>
      <c r="B4838" s="271" t="s">
        <v>290</v>
      </c>
      <c r="C4838" s="272" t="s">
        <v>13067</v>
      </c>
      <c r="D4838" s="271" t="s">
        <v>1980</v>
      </c>
      <c r="E4838" s="273">
        <v>0</v>
      </c>
    </row>
    <row r="4839" spans="1:5" x14ac:dyDescent="0.2">
      <c r="A4839" s="271">
        <v>102353</v>
      </c>
      <c r="B4839" s="271" t="s">
        <v>290</v>
      </c>
      <c r="C4839" s="272" t="s">
        <v>13068</v>
      </c>
      <c r="D4839" s="271" t="s">
        <v>1980</v>
      </c>
      <c r="E4839" s="273">
        <v>0</v>
      </c>
    </row>
    <row r="4840" spans="1:5" x14ac:dyDescent="0.2">
      <c r="A4840" s="271">
        <v>102349</v>
      </c>
      <c r="B4840" s="271" t="s">
        <v>290</v>
      </c>
      <c r="C4840" s="272" t="s">
        <v>13069</v>
      </c>
      <c r="D4840" s="271" t="s">
        <v>1980</v>
      </c>
      <c r="E4840" s="273">
        <v>0</v>
      </c>
    </row>
    <row r="4841" spans="1:5" x14ac:dyDescent="0.2">
      <c r="A4841" s="271">
        <v>102360</v>
      </c>
      <c r="B4841" s="271" t="s">
        <v>290</v>
      </c>
      <c r="C4841" s="272" t="s">
        <v>13070</v>
      </c>
      <c r="D4841" s="271" t="s">
        <v>1980</v>
      </c>
      <c r="E4841" s="273">
        <v>27.62</v>
      </c>
    </row>
    <row r="4842" spans="1:5" x14ac:dyDescent="0.2">
      <c r="A4842" s="271">
        <v>102361</v>
      </c>
      <c r="B4842" s="271" t="s">
        <v>290</v>
      </c>
      <c r="C4842" s="272" t="s">
        <v>13071</v>
      </c>
      <c r="D4842" s="271" t="s">
        <v>1980</v>
      </c>
      <c r="E4842" s="273">
        <v>41.97</v>
      </c>
    </row>
    <row r="4843" spans="1:5" x14ac:dyDescent="0.2">
      <c r="A4843" s="271">
        <v>101595</v>
      </c>
      <c r="B4843" s="271" t="s">
        <v>290</v>
      </c>
      <c r="C4843" s="272" t="s">
        <v>13072</v>
      </c>
      <c r="D4843" s="271" t="s">
        <v>2012</v>
      </c>
      <c r="E4843" s="273">
        <v>0</v>
      </c>
    </row>
    <row r="4844" spans="1:5" x14ac:dyDescent="0.2">
      <c r="A4844" s="271">
        <v>101601</v>
      </c>
      <c r="B4844" s="271" t="s">
        <v>290</v>
      </c>
      <c r="C4844" s="272" t="s">
        <v>13073</v>
      </c>
      <c r="D4844" s="271" t="s">
        <v>2012</v>
      </c>
      <c r="E4844" s="273">
        <v>29.71</v>
      </c>
    </row>
    <row r="4845" spans="1:5" x14ac:dyDescent="0.2">
      <c r="A4845" s="271">
        <v>101594</v>
      </c>
      <c r="B4845" s="271" t="s">
        <v>290</v>
      </c>
      <c r="C4845" s="272" t="s">
        <v>13074</v>
      </c>
      <c r="D4845" s="271" t="s">
        <v>2012</v>
      </c>
      <c r="E4845" s="273">
        <v>0</v>
      </c>
    </row>
    <row r="4846" spans="1:5" x14ac:dyDescent="0.2">
      <c r="A4846" s="271">
        <v>101600</v>
      </c>
      <c r="B4846" s="271" t="s">
        <v>290</v>
      </c>
      <c r="C4846" s="272" t="s">
        <v>13075</v>
      </c>
      <c r="D4846" s="271" t="s">
        <v>2012</v>
      </c>
      <c r="E4846" s="273">
        <v>20.07</v>
      </c>
    </row>
    <row r="4847" spans="1:5" x14ac:dyDescent="0.2">
      <c r="A4847" s="271">
        <v>101597</v>
      </c>
      <c r="B4847" s="271" t="s">
        <v>290</v>
      </c>
      <c r="C4847" s="272" t="s">
        <v>13076</v>
      </c>
      <c r="D4847" s="271" t="s">
        <v>2012</v>
      </c>
      <c r="E4847" s="273">
        <v>0</v>
      </c>
    </row>
    <row r="4848" spans="1:5" x14ac:dyDescent="0.2">
      <c r="A4848" s="271">
        <v>101603</v>
      </c>
      <c r="B4848" s="271" t="s">
        <v>290</v>
      </c>
      <c r="C4848" s="272" t="s">
        <v>13077</v>
      </c>
      <c r="D4848" s="271" t="s">
        <v>2012</v>
      </c>
      <c r="E4848" s="273">
        <v>24.52</v>
      </c>
    </row>
    <row r="4849" spans="1:5" x14ac:dyDescent="0.2">
      <c r="A4849" s="271">
        <v>101596</v>
      </c>
      <c r="B4849" s="271" t="s">
        <v>290</v>
      </c>
      <c r="C4849" s="272" t="s">
        <v>13078</v>
      </c>
      <c r="D4849" s="271" t="s">
        <v>2012</v>
      </c>
      <c r="E4849" s="273">
        <v>0</v>
      </c>
    </row>
    <row r="4850" spans="1:5" x14ac:dyDescent="0.2">
      <c r="A4850" s="271">
        <v>101602</v>
      </c>
      <c r="B4850" s="271" t="s">
        <v>290</v>
      </c>
      <c r="C4850" s="272" t="s">
        <v>13079</v>
      </c>
      <c r="D4850" s="271" t="s">
        <v>2012</v>
      </c>
      <c r="E4850" s="273">
        <v>14.88</v>
      </c>
    </row>
    <row r="4851" spans="1:5" x14ac:dyDescent="0.2">
      <c r="A4851" s="271">
        <v>101599</v>
      </c>
      <c r="B4851" s="271" t="s">
        <v>290</v>
      </c>
      <c r="C4851" s="272" t="s">
        <v>13080</v>
      </c>
      <c r="D4851" s="271" t="s">
        <v>2012</v>
      </c>
      <c r="E4851" s="273">
        <v>0</v>
      </c>
    </row>
    <row r="4852" spans="1:5" x14ac:dyDescent="0.2">
      <c r="A4852" s="271">
        <v>101605</v>
      </c>
      <c r="B4852" s="271" t="s">
        <v>290</v>
      </c>
      <c r="C4852" s="272" t="s">
        <v>13081</v>
      </c>
      <c r="D4852" s="271" t="s">
        <v>2012</v>
      </c>
      <c r="E4852" s="273">
        <v>19.37</v>
      </c>
    </row>
    <row r="4853" spans="1:5" x14ac:dyDescent="0.2">
      <c r="A4853" s="271">
        <v>101598</v>
      </c>
      <c r="B4853" s="271" t="s">
        <v>290</v>
      </c>
      <c r="C4853" s="272" t="s">
        <v>13082</v>
      </c>
      <c r="D4853" s="271" t="s">
        <v>2012</v>
      </c>
      <c r="E4853" s="273">
        <v>0</v>
      </c>
    </row>
    <row r="4854" spans="1:5" x14ac:dyDescent="0.2">
      <c r="A4854" s="271">
        <v>101604</v>
      </c>
      <c r="B4854" s="271" t="s">
        <v>290</v>
      </c>
      <c r="C4854" s="272" t="s">
        <v>13083</v>
      </c>
      <c r="D4854" s="271" t="s">
        <v>2012</v>
      </c>
      <c r="E4854" s="273">
        <v>9.73</v>
      </c>
    </row>
    <row r="4855" spans="1:5" x14ac:dyDescent="0.2">
      <c r="A4855" s="271">
        <v>101588</v>
      </c>
      <c r="B4855" s="271" t="s">
        <v>290</v>
      </c>
      <c r="C4855" s="272" t="s">
        <v>13084</v>
      </c>
      <c r="D4855" s="271" t="s">
        <v>2012</v>
      </c>
      <c r="E4855" s="273">
        <v>106.21</v>
      </c>
    </row>
    <row r="4856" spans="1:5" x14ac:dyDescent="0.2">
      <c r="A4856" s="271">
        <v>101591</v>
      </c>
      <c r="B4856" s="271" t="s">
        <v>290</v>
      </c>
      <c r="C4856" s="272" t="s">
        <v>13085</v>
      </c>
      <c r="D4856" s="271" t="s">
        <v>2012</v>
      </c>
      <c r="E4856" s="273">
        <v>129.18</v>
      </c>
    </row>
    <row r="4857" spans="1:5" x14ac:dyDescent="0.2">
      <c r="A4857" s="271">
        <v>101590</v>
      </c>
      <c r="B4857" s="271" t="s">
        <v>290</v>
      </c>
      <c r="C4857" s="272" t="s">
        <v>13086</v>
      </c>
      <c r="D4857" s="271" t="s">
        <v>2012</v>
      </c>
      <c r="E4857" s="273">
        <v>80.209999999999994</v>
      </c>
    </row>
    <row r="4858" spans="1:5" x14ac:dyDescent="0.2">
      <c r="A4858" s="271">
        <v>101593</v>
      </c>
      <c r="B4858" s="271" t="s">
        <v>290</v>
      </c>
      <c r="C4858" s="272" t="s">
        <v>13087</v>
      </c>
      <c r="D4858" s="271" t="s">
        <v>2012</v>
      </c>
      <c r="E4858" s="273">
        <v>105</v>
      </c>
    </row>
    <row r="4859" spans="1:5" x14ac:dyDescent="0.2">
      <c r="A4859" s="271">
        <v>101592</v>
      </c>
      <c r="B4859" s="271" t="s">
        <v>290</v>
      </c>
      <c r="C4859" s="272" t="s">
        <v>13088</v>
      </c>
      <c r="D4859" s="271" t="s">
        <v>2012</v>
      </c>
      <c r="E4859" s="273">
        <v>55.86</v>
      </c>
    </row>
    <row r="4860" spans="1:5" x14ac:dyDescent="0.2">
      <c r="A4860" s="271">
        <v>101583</v>
      </c>
      <c r="B4860" s="271" t="s">
        <v>290</v>
      </c>
      <c r="C4860" s="272" t="s">
        <v>13089</v>
      </c>
      <c r="D4860" s="271" t="s">
        <v>2012</v>
      </c>
      <c r="E4860" s="273">
        <v>100.14</v>
      </c>
    </row>
    <row r="4861" spans="1:5" x14ac:dyDescent="0.2">
      <c r="A4861" s="271">
        <v>101582</v>
      </c>
      <c r="B4861" s="271" t="s">
        <v>290</v>
      </c>
      <c r="C4861" s="272" t="s">
        <v>13090</v>
      </c>
      <c r="D4861" s="271" t="s">
        <v>2012</v>
      </c>
      <c r="E4861" s="273">
        <v>78.180000000000007</v>
      </c>
    </row>
    <row r="4862" spans="1:5" x14ac:dyDescent="0.2">
      <c r="A4862" s="271">
        <v>101585</v>
      </c>
      <c r="B4862" s="271" t="s">
        <v>290</v>
      </c>
      <c r="C4862" s="272" t="s">
        <v>13091</v>
      </c>
      <c r="D4862" s="271" t="s">
        <v>2012</v>
      </c>
      <c r="E4862" s="273">
        <v>85.3</v>
      </c>
    </row>
    <row r="4863" spans="1:5" x14ac:dyDescent="0.2">
      <c r="A4863" s="271">
        <v>101584</v>
      </c>
      <c r="B4863" s="271" t="s">
        <v>290</v>
      </c>
      <c r="C4863" s="272" t="s">
        <v>13092</v>
      </c>
      <c r="D4863" s="271" t="s">
        <v>2012</v>
      </c>
      <c r="E4863" s="273">
        <v>63.34</v>
      </c>
    </row>
    <row r="4864" spans="1:5" x14ac:dyDescent="0.2">
      <c r="A4864" s="271">
        <v>101587</v>
      </c>
      <c r="B4864" s="271" t="s">
        <v>290</v>
      </c>
      <c r="C4864" s="272" t="s">
        <v>13093</v>
      </c>
      <c r="D4864" s="271" t="s">
        <v>2012</v>
      </c>
      <c r="E4864" s="273">
        <v>75.09</v>
      </c>
    </row>
    <row r="4865" spans="1:5" x14ac:dyDescent="0.2">
      <c r="A4865" s="271">
        <v>101586</v>
      </c>
      <c r="B4865" s="271" t="s">
        <v>290</v>
      </c>
      <c r="C4865" s="272" t="s">
        <v>13094</v>
      </c>
      <c r="D4865" s="271" t="s">
        <v>2012</v>
      </c>
      <c r="E4865" s="273">
        <v>52.93</v>
      </c>
    </row>
    <row r="4866" spans="1:5" x14ac:dyDescent="0.2">
      <c r="A4866" s="271">
        <v>101577</v>
      </c>
      <c r="B4866" s="271" t="s">
        <v>290</v>
      </c>
      <c r="C4866" s="272" t="s">
        <v>13095</v>
      </c>
      <c r="D4866" s="271" t="s">
        <v>2012</v>
      </c>
      <c r="E4866" s="273">
        <v>62.01</v>
      </c>
    </row>
    <row r="4867" spans="1:5" x14ac:dyDescent="0.2">
      <c r="A4867" s="271">
        <v>101576</v>
      </c>
      <c r="B4867" s="271" t="s">
        <v>290</v>
      </c>
      <c r="C4867" s="272" t="s">
        <v>13096</v>
      </c>
      <c r="D4867" s="271" t="s">
        <v>2012</v>
      </c>
      <c r="E4867" s="273">
        <v>47.92</v>
      </c>
    </row>
    <row r="4868" spans="1:5" x14ac:dyDescent="0.2">
      <c r="A4868" s="271">
        <v>101579</v>
      </c>
      <c r="B4868" s="271" t="s">
        <v>290</v>
      </c>
      <c r="C4868" s="272" t="s">
        <v>13097</v>
      </c>
      <c r="D4868" s="271" t="s">
        <v>2012</v>
      </c>
      <c r="E4868" s="273">
        <v>53.08</v>
      </c>
    </row>
    <row r="4869" spans="1:5" x14ac:dyDescent="0.2">
      <c r="A4869" s="271">
        <v>101578</v>
      </c>
      <c r="B4869" s="271" t="s">
        <v>290</v>
      </c>
      <c r="C4869" s="272" t="s">
        <v>13098</v>
      </c>
      <c r="D4869" s="271" t="s">
        <v>2012</v>
      </c>
      <c r="E4869" s="273">
        <v>39</v>
      </c>
    </row>
    <row r="4870" spans="1:5" x14ac:dyDescent="0.2">
      <c r="A4870" s="271">
        <v>101581</v>
      </c>
      <c r="B4870" s="271" t="s">
        <v>290</v>
      </c>
      <c r="C4870" s="272" t="s">
        <v>13099</v>
      </c>
      <c r="D4870" s="271" t="s">
        <v>2012</v>
      </c>
      <c r="E4870" s="273">
        <v>47.55</v>
      </c>
    </row>
    <row r="4871" spans="1:5" x14ac:dyDescent="0.2">
      <c r="A4871" s="271">
        <v>101580</v>
      </c>
      <c r="B4871" s="271" t="s">
        <v>290</v>
      </c>
      <c r="C4871" s="272" t="s">
        <v>13100</v>
      </c>
      <c r="D4871" s="271" t="s">
        <v>2012</v>
      </c>
      <c r="E4871" s="273">
        <v>33.270000000000003</v>
      </c>
    </row>
    <row r="4872" spans="1:5" x14ac:dyDescent="0.2">
      <c r="A4872" s="271">
        <v>101606</v>
      </c>
      <c r="B4872" s="271" t="s">
        <v>290</v>
      </c>
      <c r="C4872" s="272" t="s">
        <v>13101</v>
      </c>
      <c r="D4872" s="271" t="s">
        <v>2012</v>
      </c>
      <c r="E4872" s="273">
        <v>0</v>
      </c>
    </row>
    <row r="4873" spans="1:5" x14ac:dyDescent="0.2">
      <c r="A4873" s="271">
        <v>101607</v>
      </c>
      <c r="B4873" s="271" t="s">
        <v>290</v>
      </c>
      <c r="C4873" s="272" t="s">
        <v>13102</v>
      </c>
      <c r="D4873" s="271" t="s">
        <v>2012</v>
      </c>
      <c r="E4873" s="273">
        <v>0</v>
      </c>
    </row>
    <row r="4874" spans="1:5" x14ac:dyDescent="0.2">
      <c r="A4874" s="271">
        <v>101608</v>
      </c>
      <c r="B4874" s="271" t="s">
        <v>290</v>
      </c>
      <c r="C4874" s="272" t="s">
        <v>13103</v>
      </c>
      <c r="D4874" s="271" t="s">
        <v>2012</v>
      </c>
      <c r="E4874" s="273">
        <v>0</v>
      </c>
    </row>
    <row r="4875" spans="1:5" x14ac:dyDescent="0.2">
      <c r="A4875" s="271">
        <v>101571</v>
      </c>
      <c r="B4875" s="271" t="s">
        <v>290</v>
      </c>
      <c r="C4875" s="272" t="s">
        <v>13104</v>
      </c>
      <c r="D4875" s="271" t="s">
        <v>2012</v>
      </c>
      <c r="E4875" s="273">
        <v>39.44</v>
      </c>
    </row>
    <row r="4876" spans="1:5" x14ac:dyDescent="0.2">
      <c r="A4876" s="271">
        <v>101570</v>
      </c>
      <c r="B4876" s="271" t="s">
        <v>290</v>
      </c>
      <c r="C4876" s="272" t="s">
        <v>13105</v>
      </c>
      <c r="D4876" s="271" t="s">
        <v>2012</v>
      </c>
      <c r="E4876" s="273">
        <v>28.46</v>
      </c>
    </row>
    <row r="4877" spans="1:5" x14ac:dyDescent="0.2">
      <c r="A4877" s="271">
        <v>101573</v>
      </c>
      <c r="B4877" s="271" t="s">
        <v>290</v>
      </c>
      <c r="C4877" s="272" t="s">
        <v>13106</v>
      </c>
      <c r="D4877" s="271" t="s">
        <v>2012</v>
      </c>
      <c r="E4877" s="273">
        <v>33.11</v>
      </c>
    </row>
    <row r="4878" spans="1:5" x14ac:dyDescent="0.2">
      <c r="A4878" s="271">
        <v>101572</v>
      </c>
      <c r="B4878" s="271" t="s">
        <v>290</v>
      </c>
      <c r="C4878" s="272" t="s">
        <v>13107</v>
      </c>
      <c r="D4878" s="271" t="s">
        <v>2012</v>
      </c>
      <c r="E4878" s="273">
        <v>22.12</v>
      </c>
    </row>
    <row r="4879" spans="1:5" x14ac:dyDescent="0.2">
      <c r="A4879" s="271">
        <v>101575</v>
      </c>
      <c r="B4879" s="271" t="s">
        <v>290</v>
      </c>
      <c r="C4879" s="272" t="s">
        <v>13108</v>
      </c>
      <c r="D4879" s="271" t="s">
        <v>2012</v>
      </c>
      <c r="E4879" s="273">
        <v>27.71</v>
      </c>
    </row>
    <row r="4880" spans="1:5" x14ac:dyDescent="0.2">
      <c r="A4880" s="271">
        <v>101574</v>
      </c>
      <c r="B4880" s="271" t="s">
        <v>290</v>
      </c>
      <c r="C4880" s="272" t="s">
        <v>13109</v>
      </c>
      <c r="D4880" s="271" t="s">
        <v>2012</v>
      </c>
      <c r="E4880" s="273">
        <v>16.54</v>
      </c>
    </row>
    <row r="4881" spans="1:5" x14ac:dyDescent="0.2">
      <c r="A4881" s="271">
        <v>101589</v>
      </c>
      <c r="B4881" s="271" t="s">
        <v>290</v>
      </c>
      <c r="C4881" s="272" t="s">
        <v>13110</v>
      </c>
      <c r="D4881" s="271" t="s">
        <v>2012</v>
      </c>
      <c r="E4881" s="273">
        <v>155.18</v>
      </c>
    </row>
    <row r="4882" spans="1:5" x14ac:dyDescent="0.2">
      <c r="A4882" s="271">
        <v>101610</v>
      </c>
      <c r="B4882" s="271" t="s">
        <v>290</v>
      </c>
      <c r="C4882" s="272" t="s">
        <v>13111</v>
      </c>
      <c r="D4882" s="271" t="s">
        <v>1977</v>
      </c>
      <c r="E4882" s="273">
        <v>0</v>
      </c>
    </row>
    <row r="4883" spans="1:5" x14ac:dyDescent="0.2">
      <c r="A4883" s="271">
        <v>101613</v>
      </c>
      <c r="B4883" s="271" t="s">
        <v>290</v>
      </c>
      <c r="C4883" s="272" t="s">
        <v>13112</v>
      </c>
      <c r="D4883" s="271" t="s">
        <v>1977</v>
      </c>
      <c r="E4883" s="273">
        <v>0</v>
      </c>
    </row>
    <row r="4884" spans="1:5" x14ac:dyDescent="0.2">
      <c r="A4884" s="271">
        <v>101611</v>
      </c>
      <c r="B4884" s="271" t="s">
        <v>290</v>
      </c>
      <c r="C4884" s="272" t="s">
        <v>13113</v>
      </c>
      <c r="D4884" s="271" t="s">
        <v>1977</v>
      </c>
      <c r="E4884" s="273">
        <v>0</v>
      </c>
    </row>
    <row r="4885" spans="1:5" x14ac:dyDescent="0.2">
      <c r="A4885" s="271">
        <v>101614</v>
      </c>
      <c r="B4885" s="271" t="s">
        <v>290</v>
      </c>
      <c r="C4885" s="272" t="s">
        <v>13114</v>
      </c>
      <c r="D4885" s="271" t="s">
        <v>1977</v>
      </c>
      <c r="E4885" s="273">
        <v>0</v>
      </c>
    </row>
    <row r="4886" spans="1:5" x14ac:dyDescent="0.2">
      <c r="A4886" s="271">
        <v>101612</v>
      </c>
      <c r="B4886" s="271" t="s">
        <v>290</v>
      </c>
      <c r="C4886" s="272" t="s">
        <v>13115</v>
      </c>
      <c r="D4886" s="271" t="s">
        <v>1977</v>
      </c>
      <c r="E4886" s="273">
        <v>0</v>
      </c>
    </row>
    <row r="4887" spans="1:5" x14ac:dyDescent="0.2">
      <c r="A4887" s="271">
        <v>101615</v>
      </c>
      <c r="B4887" s="271" t="s">
        <v>290</v>
      </c>
      <c r="C4887" s="272" t="s">
        <v>13116</v>
      </c>
      <c r="D4887" s="271" t="s">
        <v>1977</v>
      </c>
      <c r="E4887" s="273">
        <v>0</v>
      </c>
    </row>
    <row r="4888" spans="1:5" x14ac:dyDescent="0.2">
      <c r="A4888" s="271">
        <v>101617</v>
      </c>
      <c r="B4888" s="271" t="s">
        <v>290</v>
      </c>
      <c r="C4888" s="272" t="s">
        <v>13117</v>
      </c>
      <c r="D4888" s="271" t="s">
        <v>2012</v>
      </c>
      <c r="E4888" s="273">
        <v>3.84</v>
      </c>
    </row>
    <row r="4889" spans="1:5" x14ac:dyDescent="0.2">
      <c r="A4889" s="271">
        <v>101620</v>
      </c>
      <c r="B4889" s="271" t="s">
        <v>290</v>
      </c>
      <c r="C4889" s="272" t="s">
        <v>13118</v>
      </c>
      <c r="D4889" s="271" t="s">
        <v>1980</v>
      </c>
      <c r="E4889" s="273">
        <v>219.3</v>
      </c>
    </row>
    <row r="4890" spans="1:5" x14ac:dyDescent="0.2">
      <c r="A4890" s="271">
        <v>101625</v>
      </c>
      <c r="B4890" s="271" t="s">
        <v>290</v>
      </c>
      <c r="C4890" s="272" t="s">
        <v>13119</v>
      </c>
      <c r="D4890" s="271" t="s">
        <v>1980</v>
      </c>
      <c r="E4890" s="273">
        <v>164.04</v>
      </c>
    </row>
    <row r="4891" spans="1:5" x14ac:dyDescent="0.2">
      <c r="A4891" s="271">
        <v>101621</v>
      </c>
      <c r="B4891" s="271" t="s">
        <v>290</v>
      </c>
      <c r="C4891" s="272" t="s">
        <v>13120</v>
      </c>
      <c r="D4891" s="271" t="s">
        <v>1980</v>
      </c>
      <c r="E4891" s="273">
        <v>337.08</v>
      </c>
    </row>
    <row r="4892" spans="1:5" x14ac:dyDescent="0.2">
      <c r="A4892" s="271">
        <v>101624</v>
      </c>
      <c r="B4892" s="271" t="s">
        <v>290</v>
      </c>
      <c r="C4892" s="272" t="s">
        <v>13121</v>
      </c>
      <c r="D4892" s="271" t="s">
        <v>1980</v>
      </c>
      <c r="E4892" s="273">
        <v>265.88</v>
      </c>
    </row>
    <row r="4893" spans="1:5" x14ac:dyDescent="0.2">
      <c r="A4893" s="271">
        <v>101616</v>
      </c>
      <c r="B4893" s="271" t="s">
        <v>290</v>
      </c>
      <c r="C4893" s="272" t="s">
        <v>13122</v>
      </c>
      <c r="D4893" s="271" t="s">
        <v>2012</v>
      </c>
      <c r="E4893" s="273">
        <v>7.79</v>
      </c>
    </row>
    <row r="4894" spans="1:5" x14ac:dyDescent="0.2">
      <c r="A4894" s="271">
        <v>101618</v>
      </c>
      <c r="B4894" s="271" t="s">
        <v>290</v>
      </c>
      <c r="C4894" s="272" t="s">
        <v>13123</v>
      </c>
      <c r="D4894" s="271" t="s">
        <v>1980</v>
      </c>
      <c r="E4894" s="273">
        <v>250.95</v>
      </c>
    </row>
    <row r="4895" spans="1:5" x14ac:dyDescent="0.2">
      <c r="A4895" s="271">
        <v>101622</v>
      </c>
      <c r="B4895" s="271" t="s">
        <v>290</v>
      </c>
      <c r="C4895" s="272" t="s">
        <v>13124</v>
      </c>
      <c r="D4895" s="271" t="s">
        <v>1980</v>
      </c>
      <c r="E4895" s="273">
        <v>211.78</v>
      </c>
    </row>
    <row r="4896" spans="1:5" x14ac:dyDescent="0.2">
      <c r="A4896" s="271">
        <v>101619</v>
      </c>
      <c r="B4896" s="271" t="s">
        <v>290</v>
      </c>
      <c r="C4896" s="272" t="s">
        <v>13125</v>
      </c>
      <c r="D4896" s="271" t="s">
        <v>1980</v>
      </c>
      <c r="E4896" s="273">
        <v>368.74</v>
      </c>
    </row>
    <row r="4897" spans="1:5" x14ac:dyDescent="0.2">
      <c r="A4897" s="271">
        <v>101623</v>
      </c>
      <c r="B4897" s="271" t="s">
        <v>290</v>
      </c>
      <c r="C4897" s="272" t="s">
        <v>13126</v>
      </c>
      <c r="D4897" s="271" t="s">
        <v>1980</v>
      </c>
      <c r="E4897" s="273">
        <v>320.43</v>
      </c>
    </row>
    <row r="4898" spans="1:5" x14ac:dyDescent="0.2">
      <c r="A4898" s="271">
        <v>104482</v>
      </c>
      <c r="B4898" s="271" t="s">
        <v>290</v>
      </c>
      <c r="C4898" s="272" t="s">
        <v>13127</v>
      </c>
      <c r="D4898" s="271" t="s">
        <v>1924</v>
      </c>
      <c r="E4898" s="273">
        <v>41.19</v>
      </c>
    </row>
    <row r="4899" spans="1:5" x14ac:dyDescent="0.2">
      <c r="A4899" s="271">
        <v>104189</v>
      </c>
      <c r="B4899" s="271" t="s">
        <v>290</v>
      </c>
      <c r="C4899" s="272" t="s">
        <v>13128</v>
      </c>
      <c r="D4899" s="271" t="s">
        <v>1980</v>
      </c>
      <c r="E4899" s="273">
        <v>145.44</v>
      </c>
    </row>
    <row r="4900" spans="1:5" x14ac:dyDescent="0.2">
      <c r="A4900" s="271">
        <v>104465</v>
      </c>
      <c r="B4900" s="271" t="s">
        <v>290</v>
      </c>
      <c r="C4900" s="272" t="s">
        <v>13129</v>
      </c>
      <c r="D4900" s="271" t="s">
        <v>2014</v>
      </c>
      <c r="E4900" s="273">
        <v>0</v>
      </c>
    </row>
    <row r="4901" spans="1:5" x14ac:dyDescent="0.2">
      <c r="A4901" s="271">
        <v>104188</v>
      </c>
      <c r="B4901" s="271" t="s">
        <v>290</v>
      </c>
      <c r="C4901" s="272" t="s">
        <v>13130</v>
      </c>
      <c r="D4901" s="271" t="s">
        <v>2014</v>
      </c>
      <c r="E4901" s="273">
        <v>0</v>
      </c>
    </row>
    <row r="4902" spans="1:5" x14ac:dyDescent="0.2">
      <c r="A4902" s="271">
        <v>104185</v>
      </c>
      <c r="B4902" s="271" t="s">
        <v>290</v>
      </c>
      <c r="C4902" s="272" t="s">
        <v>13131</v>
      </c>
      <c r="D4902" s="271" t="s">
        <v>1977</v>
      </c>
      <c r="E4902" s="273">
        <v>34.69</v>
      </c>
    </row>
    <row r="4903" spans="1:5" x14ac:dyDescent="0.2">
      <c r="A4903" s="271">
        <v>104182</v>
      </c>
      <c r="B4903" s="271" t="s">
        <v>290</v>
      </c>
      <c r="C4903" s="272" t="s">
        <v>13132</v>
      </c>
      <c r="D4903" s="271" t="s">
        <v>2014</v>
      </c>
      <c r="E4903" s="273">
        <v>0</v>
      </c>
    </row>
    <row r="4904" spans="1:5" x14ac:dyDescent="0.2">
      <c r="A4904" s="271">
        <v>104184</v>
      </c>
      <c r="B4904" s="271" t="s">
        <v>290</v>
      </c>
      <c r="C4904" s="272" t="s">
        <v>13133</v>
      </c>
      <c r="D4904" s="271" t="s">
        <v>1977</v>
      </c>
      <c r="E4904" s="273">
        <v>40.799999999999997</v>
      </c>
    </row>
    <row r="4905" spans="1:5" x14ac:dyDescent="0.2">
      <c r="A4905" s="271">
        <v>104190</v>
      </c>
      <c r="B4905" s="271" t="s">
        <v>290</v>
      </c>
      <c r="C4905" s="272" t="s">
        <v>13134</v>
      </c>
      <c r="D4905" s="271" t="s">
        <v>1977</v>
      </c>
      <c r="E4905" s="273">
        <v>889.55</v>
      </c>
    </row>
    <row r="4906" spans="1:5" x14ac:dyDescent="0.2">
      <c r="A4906" s="271">
        <v>104463</v>
      </c>
      <c r="B4906" s="271" t="s">
        <v>290</v>
      </c>
      <c r="C4906" s="272" t="s">
        <v>13135</v>
      </c>
      <c r="D4906" s="271" t="s">
        <v>1977</v>
      </c>
      <c r="E4906" s="273">
        <v>0</v>
      </c>
    </row>
    <row r="4907" spans="1:5" x14ac:dyDescent="0.2">
      <c r="A4907" s="271">
        <v>104464</v>
      </c>
      <c r="B4907" s="271" t="s">
        <v>290</v>
      </c>
      <c r="C4907" s="272" t="s">
        <v>13136</v>
      </c>
      <c r="D4907" s="271" t="s">
        <v>1977</v>
      </c>
      <c r="E4907" s="273">
        <v>0</v>
      </c>
    </row>
    <row r="4908" spans="1:5" x14ac:dyDescent="0.2">
      <c r="A4908" s="271">
        <v>104183</v>
      </c>
      <c r="B4908" s="271" t="s">
        <v>290</v>
      </c>
      <c r="C4908" s="272" t="s">
        <v>13137</v>
      </c>
      <c r="D4908" s="271" t="s">
        <v>2014</v>
      </c>
      <c r="E4908" s="273">
        <v>294.16000000000003</v>
      </c>
    </row>
    <row r="4909" spans="1:5" x14ac:dyDescent="0.2">
      <c r="A4909" s="271">
        <v>104187</v>
      </c>
      <c r="B4909" s="271" t="s">
        <v>290</v>
      </c>
      <c r="C4909" s="272" t="s">
        <v>13138</v>
      </c>
      <c r="D4909" s="271" t="s">
        <v>2014</v>
      </c>
      <c r="E4909" s="273">
        <v>1701.12</v>
      </c>
    </row>
    <row r="4910" spans="1:5" x14ac:dyDescent="0.2">
      <c r="A4910" s="271">
        <v>104186</v>
      </c>
      <c r="B4910" s="271" t="s">
        <v>290</v>
      </c>
      <c r="C4910" s="272" t="s">
        <v>13139</v>
      </c>
      <c r="D4910" s="271" t="s">
        <v>2014</v>
      </c>
      <c r="E4910" s="273">
        <v>302.01</v>
      </c>
    </row>
    <row r="4911" spans="1:5" x14ac:dyDescent="0.2">
      <c r="A4911" s="271">
        <v>104180</v>
      </c>
      <c r="B4911" s="271" t="s">
        <v>290</v>
      </c>
      <c r="C4911" s="272" t="s">
        <v>13140</v>
      </c>
      <c r="D4911" s="271" t="s">
        <v>2014</v>
      </c>
      <c r="E4911" s="273">
        <v>0</v>
      </c>
    </row>
    <row r="4912" spans="1:5" x14ac:dyDescent="0.2">
      <c r="A4912" s="271">
        <v>104181</v>
      </c>
      <c r="B4912" s="271" t="s">
        <v>290</v>
      </c>
      <c r="C4912" s="272" t="s">
        <v>13141</v>
      </c>
      <c r="D4912" s="271" t="s">
        <v>2014</v>
      </c>
      <c r="E4912" s="273">
        <v>0</v>
      </c>
    </row>
    <row r="4913" spans="1:5" x14ac:dyDescent="0.2">
      <c r="A4913" s="271">
        <v>100674</v>
      </c>
      <c r="B4913" s="271" t="s">
        <v>290</v>
      </c>
      <c r="C4913" s="272" t="s">
        <v>13142</v>
      </c>
      <c r="D4913" s="271" t="s">
        <v>2012</v>
      </c>
      <c r="E4913" s="273">
        <v>603.54999999999995</v>
      </c>
    </row>
    <row r="4914" spans="1:5" x14ac:dyDescent="0.2">
      <c r="A4914" s="271">
        <v>100664</v>
      </c>
      <c r="B4914" s="271" t="s">
        <v>290</v>
      </c>
      <c r="C4914" s="272" t="s">
        <v>13143</v>
      </c>
      <c r="D4914" s="271" t="s">
        <v>2012</v>
      </c>
      <c r="E4914" s="273">
        <v>0</v>
      </c>
    </row>
    <row r="4915" spans="1:5" x14ac:dyDescent="0.2">
      <c r="A4915" s="271">
        <v>94589</v>
      </c>
      <c r="B4915" s="271" t="s">
        <v>290</v>
      </c>
      <c r="C4915" s="272" t="s">
        <v>13144</v>
      </c>
      <c r="D4915" s="271" t="s">
        <v>2014</v>
      </c>
      <c r="E4915" s="273">
        <v>20.94</v>
      </c>
    </row>
    <row r="4916" spans="1:5" x14ac:dyDescent="0.2">
      <c r="A4916" s="271">
        <v>94590</v>
      </c>
      <c r="B4916" s="271" t="s">
        <v>290</v>
      </c>
      <c r="C4916" s="272" t="s">
        <v>13145</v>
      </c>
      <c r="D4916" s="271" t="s">
        <v>2014</v>
      </c>
      <c r="E4916" s="273">
        <v>28.13</v>
      </c>
    </row>
    <row r="4917" spans="1:5" x14ac:dyDescent="0.2">
      <c r="A4917" s="271">
        <v>94587</v>
      </c>
      <c r="B4917" s="271" t="s">
        <v>290</v>
      </c>
      <c r="C4917" s="272" t="s">
        <v>13146</v>
      </c>
      <c r="D4917" s="271" t="s">
        <v>2014</v>
      </c>
      <c r="E4917" s="273">
        <v>70.099999999999994</v>
      </c>
    </row>
    <row r="4918" spans="1:5" x14ac:dyDescent="0.2">
      <c r="A4918" s="271">
        <v>94588</v>
      </c>
      <c r="B4918" s="271" t="s">
        <v>290</v>
      </c>
      <c r="C4918" s="272" t="s">
        <v>13147</v>
      </c>
      <c r="D4918" s="271" t="s">
        <v>2014</v>
      </c>
      <c r="E4918" s="273">
        <v>82.4</v>
      </c>
    </row>
    <row r="4919" spans="1:5" x14ac:dyDescent="0.2">
      <c r="A4919" s="271">
        <v>105812</v>
      </c>
      <c r="B4919" s="271" t="s">
        <v>290</v>
      </c>
      <c r="C4919" s="272" t="s">
        <v>13148</v>
      </c>
      <c r="D4919" s="271" t="s">
        <v>2014</v>
      </c>
      <c r="E4919" s="273">
        <v>24.8</v>
      </c>
    </row>
    <row r="4920" spans="1:5" x14ac:dyDescent="0.2">
      <c r="A4920" s="271">
        <v>94571</v>
      </c>
      <c r="B4920" s="271" t="s">
        <v>290</v>
      </c>
      <c r="C4920" s="272" t="s">
        <v>13149</v>
      </c>
      <c r="D4920" s="271" t="s">
        <v>2012</v>
      </c>
      <c r="E4920" s="273">
        <v>0</v>
      </c>
    </row>
    <row r="4921" spans="1:5" x14ac:dyDescent="0.2">
      <c r="A4921" s="271">
        <v>94570</v>
      </c>
      <c r="B4921" s="271" t="s">
        <v>290</v>
      </c>
      <c r="C4921" s="272" t="s">
        <v>13150</v>
      </c>
      <c r="D4921" s="271" t="s">
        <v>2012</v>
      </c>
      <c r="E4921" s="273">
        <v>277.45</v>
      </c>
    </row>
    <row r="4922" spans="1:5" x14ac:dyDescent="0.2">
      <c r="A4922" s="271">
        <v>105811</v>
      </c>
      <c r="B4922" s="271" t="s">
        <v>290</v>
      </c>
      <c r="C4922" s="272" t="s">
        <v>13151</v>
      </c>
      <c r="D4922" s="271" t="s">
        <v>2012</v>
      </c>
      <c r="E4922" s="273">
        <v>0</v>
      </c>
    </row>
    <row r="4923" spans="1:5" x14ac:dyDescent="0.2">
      <c r="A4923" s="271">
        <v>94572</v>
      </c>
      <c r="B4923" s="271" t="s">
        <v>290</v>
      </c>
      <c r="C4923" s="272" t="s">
        <v>13152</v>
      </c>
      <c r="D4923" s="271" t="s">
        <v>2012</v>
      </c>
      <c r="E4923" s="273">
        <v>396.33</v>
      </c>
    </row>
    <row r="4924" spans="1:5" x14ac:dyDescent="0.2">
      <c r="A4924" s="271">
        <v>94573</v>
      </c>
      <c r="B4924" s="271" t="s">
        <v>290</v>
      </c>
      <c r="C4924" s="272" t="s">
        <v>13153</v>
      </c>
      <c r="D4924" s="271" t="s">
        <v>2012</v>
      </c>
      <c r="E4924" s="273">
        <v>307.99</v>
      </c>
    </row>
    <row r="4925" spans="1:5" x14ac:dyDescent="0.2">
      <c r="A4925" s="271">
        <v>105809</v>
      </c>
      <c r="B4925" s="271" t="s">
        <v>290</v>
      </c>
      <c r="C4925" s="272" t="s">
        <v>13154</v>
      </c>
      <c r="D4925" s="271" t="s">
        <v>2012</v>
      </c>
      <c r="E4925" s="273">
        <v>0</v>
      </c>
    </row>
    <row r="4926" spans="1:5" x14ac:dyDescent="0.2">
      <c r="A4926" s="271">
        <v>94569</v>
      </c>
      <c r="B4926" s="271" t="s">
        <v>290</v>
      </c>
      <c r="C4926" s="272" t="s">
        <v>13155</v>
      </c>
      <c r="D4926" s="271" t="s">
        <v>2012</v>
      </c>
      <c r="E4926" s="273">
        <v>531.37</v>
      </c>
    </row>
    <row r="4927" spans="1:5" x14ac:dyDescent="0.2">
      <c r="A4927" s="271">
        <v>105810</v>
      </c>
      <c r="B4927" s="271" t="s">
        <v>290</v>
      </c>
      <c r="C4927" s="272" t="s">
        <v>13156</v>
      </c>
      <c r="D4927" s="271" t="s">
        <v>2012</v>
      </c>
      <c r="E4927" s="273">
        <v>0</v>
      </c>
    </row>
    <row r="4928" spans="1:5" x14ac:dyDescent="0.2">
      <c r="A4928" s="271">
        <v>94561</v>
      </c>
      <c r="B4928" s="271" t="s">
        <v>290</v>
      </c>
      <c r="C4928" s="272" t="s">
        <v>13157</v>
      </c>
      <c r="D4928" s="271" t="s">
        <v>2012</v>
      </c>
      <c r="E4928" s="273">
        <v>0</v>
      </c>
    </row>
    <row r="4929" spans="1:5" x14ac:dyDescent="0.2">
      <c r="A4929" s="271">
        <v>94562</v>
      </c>
      <c r="B4929" s="271" t="s">
        <v>290</v>
      </c>
      <c r="C4929" s="272" t="s">
        <v>13158</v>
      </c>
      <c r="D4929" s="271" t="s">
        <v>2012</v>
      </c>
      <c r="E4929" s="273">
        <v>636.11</v>
      </c>
    </row>
    <row r="4930" spans="1:5" x14ac:dyDescent="0.2">
      <c r="A4930" s="271">
        <v>105813</v>
      </c>
      <c r="B4930" s="271" t="s">
        <v>290</v>
      </c>
      <c r="C4930" s="272" t="s">
        <v>13159</v>
      </c>
      <c r="D4930" s="271" t="s">
        <v>2012</v>
      </c>
      <c r="E4930" s="273">
        <v>1087.55</v>
      </c>
    </row>
    <row r="4931" spans="1:5" x14ac:dyDescent="0.2">
      <c r="A4931" s="271">
        <v>94559</v>
      </c>
      <c r="B4931" s="271" t="s">
        <v>290</v>
      </c>
      <c r="C4931" s="272" t="s">
        <v>13160</v>
      </c>
      <c r="D4931" s="271" t="s">
        <v>2012</v>
      </c>
      <c r="E4931" s="273">
        <v>764.37</v>
      </c>
    </row>
    <row r="4932" spans="1:5" x14ac:dyDescent="0.2">
      <c r="A4932" s="271">
        <v>100668</v>
      </c>
      <c r="B4932" s="271" t="s">
        <v>290</v>
      </c>
      <c r="C4932" s="272" t="s">
        <v>13161</v>
      </c>
      <c r="D4932" s="271" t="s">
        <v>2012</v>
      </c>
      <c r="E4932" s="273">
        <v>1315.55</v>
      </c>
    </row>
    <row r="4933" spans="1:5" x14ac:dyDescent="0.2">
      <c r="A4933" s="271">
        <v>100670</v>
      </c>
      <c r="B4933" s="271" t="s">
        <v>290</v>
      </c>
      <c r="C4933" s="272" t="s">
        <v>13162</v>
      </c>
      <c r="D4933" s="271" t="s">
        <v>2012</v>
      </c>
      <c r="E4933" s="273">
        <v>989.03</v>
      </c>
    </row>
    <row r="4934" spans="1:5" x14ac:dyDescent="0.2">
      <c r="A4934" s="271">
        <v>100665</v>
      </c>
      <c r="B4934" s="271" t="s">
        <v>290</v>
      </c>
      <c r="C4934" s="272" t="s">
        <v>13163</v>
      </c>
      <c r="D4934" s="271" t="s">
        <v>2012</v>
      </c>
      <c r="E4934" s="273">
        <v>828.39</v>
      </c>
    </row>
    <row r="4935" spans="1:5" x14ac:dyDescent="0.2">
      <c r="A4935" s="271">
        <v>100924</v>
      </c>
      <c r="B4935" s="271" t="s">
        <v>290</v>
      </c>
      <c r="C4935" s="272" t="s">
        <v>13164</v>
      </c>
      <c r="D4935" s="271" t="s">
        <v>2012</v>
      </c>
      <c r="E4935" s="273">
        <v>0</v>
      </c>
    </row>
    <row r="4936" spans="1:5" x14ac:dyDescent="0.2">
      <c r="A4936" s="271">
        <v>100671</v>
      </c>
      <c r="B4936" s="271" t="s">
        <v>290</v>
      </c>
      <c r="C4936" s="272" t="s">
        <v>13165</v>
      </c>
      <c r="D4936" s="271" t="s">
        <v>2012</v>
      </c>
      <c r="E4936" s="273">
        <v>1216.44</v>
      </c>
    </row>
    <row r="4937" spans="1:5" x14ac:dyDescent="0.2">
      <c r="A4937" s="271">
        <v>100667</v>
      </c>
      <c r="B4937" s="271" t="s">
        <v>290</v>
      </c>
      <c r="C4937" s="272" t="s">
        <v>13166</v>
      </c>
      <c r="D4937" s="271" t="s">
        <v>2012</v>
      </c>
      <c r="E4937" s="273">
        <v>1052.26</v>
      </c>
    </row>
    <row r="4938" spans="1:5" x14ac:dyDescent="0.2">
      <c r="A4938" s="271">
        <v>100669</v>
      </c>
      <c r="B4938" s="271" t="s">
        <v>290</v>
      </c>
      <c r="C4938" s="272" t="s">
        <v>13167</v>
      </c>
      <c r="D4938" s="271" t="s">
        <v>2012</v>
      </c>
      <c r="E4938" s="273">
        <v>974.92</v>
      </c>
    </row>
    <row r="4939" spans="1:5" x14ac:dyDescent="0.2">
      <c r="A4939" s="271">
        <v>100672</v>
      </c>
      <c r="B4939" s="271" t="s">
        <v>290</v>
      </c>
      <c r="C4939" s="272" t="s">
        <v>13168</v>
      </c>
      <c r="D4939" s="271" t="s">
        <v>2012</v>
      </c>
      <c r="E4939" s="273">
        <v>801.25</v>
      </c>
    </row>
    <row r="4940" spans="1:5" x14ac:dyDescent="0.2">
      <c r="A4940" s="271">
        <v>100666</v>
      </c>
      <c r="B4940" s="271" t="s">
        <v>290</v>
      </c>
      <c r="C4940" s="272" t="s">
        <v>13169</v>
      </c>
      <c r="D4940" s="271" t="s">
        <v>2012</v>
      </c>
      <c r="E4940" s="273">
        <v>670.04</v>
      </c>
    </row>
    <row r="4941" spans="1:5" x14ac:dyDescent="0.2">
      <c r="A4941" s="271">
        <v>100663</v>
      </c>
      <c r="B4941" s="271" t="s">
        <v>290</v>
      </c>
      <c r="C4941" s="272" t="s">
        <v>13170</v>
      </c>
      <c r="D4941" s="271" t="s">
        <v>2012</v>
      </c>
      <c r="E4941" s="273">
        <v>0</v>
      </c>
    </row>
    <row r="4942" spans="1:5" x14ac:dyDescent="0.2">
      <c r="A4942" s="271">
        <v>100662</v>
      </c>
      <c r="B4942" s="271" t="s">
        <v>290</v>
      </c>
      <c r="C4942" s="272" t="s">
        <v>13171</v>
      </c>
      <c r="D4942" s="271" t="s">
        <v>2012</v>
      </c>
      <c r="E4942" s="273">
        <v>0</v>
      </c>
    </row>
    <row r="4943" spans="1:5" x14ac:dyDescent="0.2">
      <c r="A4943" s="271">
        <v>100661</v>
      </c>
      <c r="B4943" s="271" t="s">
        <v>290</v>
      </c>
      <c r="C4943" s="272" t="s">
        <v>13172</v>
      </c>
      <c r="D4943" s="271" t="s">
        <v>2012</v>
      </c>
      <c r="E4943" s="273">
        <v>0</v>
      </c>
    </row>
    <row r="4944" spans="1:5" x14ac:dyDescent="0.2">
      <c r="A4944" s="271">
        <v>100659</v>
      </c>
      <c r="B4944" s="271" t="s">
        <v>290</v>
      </c>
      <c r="C4944" s="272" t="s">
        <v>13173</v>
      </c>
      <c r="D4944" s="271" t="s">
        <v>2014</v>
      </c>
      <c r="E4944" s="273">
        <v>11.71</v>
      </c>
    </row>
    <row r="4945" spans="1:5" x14ac:dyDescent="0.2">
      <c r="A4945" s="271">
        <v>100660</v>
      </c>
      <c r="B4945" s="271" t="s">
        <v>290</v>
      </c>
      <c r="C4945" s="272" t="s">
        <v>13174</v>
      </c>
      <c r="D4945" s="271" t="s">
        <v>2014</v>
      </c>
      <c r="E4945" s="273">
        <v>8.3800000000000008</v>
      </c>
    </row>
    <row r="4946" spans="1:5" x14ac:dyDescent="0.2">
      <c r="A4946" s="271">
        <v>100711</v>
      </c>
      <c r="B4946" s="271" t="s">
        <v>290</v>
      </c>
      <c r="C4946" s="272" t="s">
        <v>13175</v>
      </c>
      <c r="D4946" s="271" t="s">
        <v>2014</v>
      </c>
      <c r="E4946" s="273">
        <v>0</v>
      </c>
    </row>
    <row r="4947" spans="1:5" x14ac:dyDescent="0.2">
      <c r="A4947" s="271">
        <v>100676</v>
      </c>
      <c r="B4947" s="271" t="s">
        <v>290</v>
      </c>
      <c r="C4947" s="272" t="s">
        <v>13176</v>
      </c>
      <c r="D4947" s="271" t="s">
        <v>1977</v>
      </c>
      <c r="E4947" s="273">
        <v>212.17</v>
      </c>
    </row>
    <row r="4948" spans="1:5" x14ac:dyDescent="0.2">
      <c r="A4948" s="271">
        <v>90806</v>
      </c>
      <c r="B4948" s="271" t="s">
        <v>290</v>
      </c>
      <c r="C4948" s="272" t="s">
        <v>13177</v>
      </c>
      <c r="D4948" s="271" t="s">
        <v>1977</v>
      </c>
      <c r="E4948" s="273">
        <v>441.59</v>
      </c>
    </row>
    <row r="4949" spans="1:5" x14ac:dyDescent="0.2">
      <c r="A4949" s="271">
        <v>91292</v>
      </c>
      <c r="B4949" s="271" t="s">
        <v>290</v>
      </c>
      <c r="C4949" s="272" t="s">
        <v>13178</v>
      </c>
      <c r="D4949" s="271" t="s">
        <v>1977</v>
      </c>
      <c r="E4949" s="273">
        <v>367.85</v>
      </c>
    </row>
    <row r="4950" spans="1:5" x14ac:dyDescent="0.2">
      <c r="A4950" s="271">
        <v>90801</v>
      </c>
      <c r="B4950" s="271" t="s">
        <v>290</v>
      </c>
      <c r="C4950" s="272" t="s">
        <v>13179</v>
      </c>
      <c r="D4950" s="271" t="s">
        <v>1977</v>
      </c>
      <c r="E4950" s="273">
        <v>330.48</v>
      </c>
    </row>
    <row r="4951" spans="1:5" x14ac:dyDescent="0.2">
      <c r="A4951" s="271">
        <v>91287</v>
      </c>
      <c r="B4951" s="271" t="s">
        <v>290</v>
      </c>
      <c r="C4951" s="272" t="s">
        <v>13180</v>
      </c>
      <c r="D4951" s="271" t="s">
        <v>1977</v>
      </c>
      <c r="E4951" s="273">
        <v>256.74</v>
      </c>
    </row>
    <row r="4952" spans="1:5" x14ac:dyDescent="0.2">
      <c r="A4952" s="271">
        <v>100706</v>
      </c>
      <c r="B4952" s="271" t="s">
        <v>290</v>
      </c>
      <c r="C4952" s="272" t="s">
        <v>13181</v>
      </c>
      <c r="D4952" s="271" t="s">
        <v>1977</v>
      </c>
      <c r="E4952" s="273">
        <v>85.22</v>
      </c>
    </row>
    <row r="4953" spans="1:5" x14ac:dyDescent="0.2">
      <c r="A4953" s="271">
        <v>100709</v>
      </c>
      <c r="B4953" s="271" t="s">
        <v>290</v>
      </c>
      <c r="C4953" s="272" t="s">
        <v>13182</v>
      </c>
      <c r="D4953" s="271" t="s">
        <v>1977</v>
      </c>
      <c r="E4953" s="273">
        <v>58.47</v>
      </c>
    </row>
    <row r="4954" spans="1:5" x14ac:dyDescent="0.2">
      <c r="A4954" s="271">
        <v>100710</v>
      </c>
      <c r="B4954" s="271" t="s">
        <v>290</v>
      </c>
      <c r="C4954" s="272" t="s">
        <v>13183</v>
      </c>
      <c r="D4954" s="271" t="s">
        <v>1977</v>
      </c>
      <c r="E4954" s="273">
        <v>130.85</v>
      </c>
    </row>
    <row r="4955" spans="1:5" x14ac:dyDescent="0.2">
      <c r="A4955" s="271">
        <v>90830</v>
      </c>
      <c r="B4955" s="271" t="s">
        <v>290</v>
      </c>
      <c r="C4955" s="272" t="s">
        <v>13184</v>
      </c>
      <c r="D4955" s="271" t="s">
        <v>1977</v>
      </c>
      <c r="E4955" s="273">
        <v>156.71</v>
      </c>
    </row>
    <row r="4956" spans="1:5" x14ac:dyDescent="0.2">
      <c r="A4956" s="271">
        <v>91304</v>
      </c>
      <c r="B4956" s="271" t="s">
        <v>290</v>
      </c>
      <c r="C4956" s="272" t="s">
        <v>13185</v>
      </c>
      <c r="D4956" s="271" t="s">
        <v>1977</v>
      </c>
      <c r="E4956" s="273">
        <v>103.63</v>
      </c>
    </row>
    <row r="4957" spans="1:5" x14ac:dyDescent="0.2">
      <c r="A4957" s="271">
        <v>90831</v>
      </c>
      <c r="B4957" s="271" t="s">
        <v>290</v>
      </c>
      <c r="C4957" s="272" t="s">
        <v>13186</v>
      </c>
      <c r="D4957" s="271" t="s">
        <v>1977</v>
      </c>
      <c r="E4957" s="273">
        <v>135.07</v>
      </c>
    </row>
    <row r="4958" spans="1:5" x14ac:dyDescent="0.2">
      <c r="A4958" s="271">
        <v>91305</v>
      </c>
      <c r="B4958" s="271" t="s">
        <v>290</v>
      </c>
      <c r="C4958" s="272" t="s">
        <v>13187</v>
      </c>
      <c r="D4958" s="271" t="s">
        <v>1977</v>
      </c>
      <c r="E4958" s="273">
        <v>98.55</v>
      </c>
    </row>
    <row r="4959" spans="1:5" x14ac:dyDescent="0.2">
      <c r="A4959" s="271">
        <v>91306</v>
      </c>
      <c r="B4959" s="271" t="s">
        <v>290</v>
      </c>
      <c r="C4959" s="272" t="s">
        <v>13188</v>
      </c>
      <c r="D4959" s="271" t="s">
        <v>1977</v>
      </c>
      <c r="E4959" s="273">
        <v>135.07</v>
      </c>
    </row>
    <row r="4960" spans="1:5" x14ac:dyDescent="0.2">
      <c r="A4960" s="271">
        <v>91307</v>
      </c>
      <c r="B4960" s="271" t="s">
        <v>290</v>
      </c>
      <c r="C4960" s="272" t="s">
        <v>13189</v>
      </c>
      <c r="D4960" s="271" t="s">
        <v>1977</v>
      </c>
      <c r="E4960" s="273">
        <v>86.23</v>
      </c>
    </row>
    <row r="4961" spans="1:5" x14ac:dyDescent="0.2">
      <c r="A4961" s="271">
        <v>100707</v>
      </c>
      <c r="B4961" s="271" t="s">
        <v>290</v>
      </c>
      <c r="C4961" s="272" t="s">
        <v>13190</v>
      </c>
      <c r="D4961" s="271" t="s">
        <v>1977</v>
      </c>
      <c r="E4961" s="273">
        <v>156.80000000000001</v>
      </c>
    </row>
    <row r="4962" spans="1:5" x14ac:dyDescent="0.2">
      <c r="A4962" s="271">
        <v>100708</v>
      </c>
      <c r="B4962" s="271" t="s">
        <v>290</v>
      </c>
      <c r="C4962" s="272" t="s">
        <v>13191</v>
      </c>
      <c r="D4962" s="271" t="s">
        <v>1977</v>
      </c>
      <c r="E4962" s="273">
        <v>194.04</v>
      </c>
    </row>
    <row r="4963" spans="1:5" x14ac:dyDescent="0.2">
      <c r="A4963" s="271">
        <v>91328</v>
      </c>
      <c r="B4963" s="271" t="s">
        <v>290</v>
      </c>
      <c r="C4963" s="272" t="s">
        <v>13192</v>
      </c>
      <c r="D4963" s="271" t="s">
        <v>1977</v>
      </c>
      <c r="E4963" s="273">
        <v>904.44</v>
      </c>
    </row>
    <row r="4964" spans="1:5" x14ac:dyDescent="0.2">
      <c r="A4964" s="271">
        <v>100687</v>
      </c>
      <c r="B4964" s="271" t="s">
        <v>290</v>
      </c>
      <c r="C4964" s="272" t="s">
        <v>13193</v>
      </c>
      <c r="D4964" s="271" t="s">
        <v>1977</v>
      </c>
      <c r="E4964" s="273">
        <v>1039.51</v>
      </c>
    </row>
    <row r="4965" spans="1:5" x14ac:dyDescent="0.2">
      <c r="A4965" s="271">
        <v>100681</v>
      </c>
      <c r="B4965" s="271" t="s">
        <v>290</v>
      </c>
      <c r="C4965" s="272" t="s">
        <v>13194</v>
      </c>
      <c r="D4965" s="271" t="s">
        <v>1977</v>
      </c>
      <c r="E4965" s="273">
        <v>1067.23</v>
      </c>
    </row>
    <row r="4966" spans="1:5" x14ac:dyDescent="0.2">
      <c r="A4966" s="271">
        <v>91330</v>
      </c>
      <c r="B4966" s="271" t="s">
        <v>290</v>
      </c>
      <c r="C4966" s="272" t="s">
        <v>13195</v>
      </c>
      <c r="D4966" s="271" t="s">
        <v>1977</v>
      </c>
      <c r="E4966" s="273">
        <v>932.16</v>
      </c>
    </row>
    <row r="4967" spans="1:5" x14ac:dyDescent="0.2">
      <c r="A4967" s="271">
        <v>100689</v>
      </c>
      <c r="B4967" s="271" t="s">
        <v>290</v>
      </c>
      <c r="C4967" s="272" t="s">
        <v>13196</v>
      </c>
      <c r="D4967" s="271" t="s">
        <v>1977</v>
      </c>
      <c r="E4967" s="273">
        <v>1128.24</v>
      </c>
    </row>
    <row r="4968" spans="1:5" x14ac:dyDescent="0.2">
      <c r="A4968" s="271">
        <v>91332</v>
      </c>
      <c r="B4968" s="271" t="s">
        <v>290</v>
      </c>
      <c r="C4968" s="272" t="s">
        <v>13197</v>
      </c>
      <c r="D4968" s="271" t="s">
        <v>1977</v>
      </c>
      <c r="E4968" s="273">
        <v>971.53</v>
      </c>
    </row>
    <row r="4969" spans="1:5" x14ac:dyDescent="0.2">
      <c r="A4969" s="271">
        <v>100688</v>
      </c>
      <c r="B4969" s="271" t="s">
        <v>290</v>
      </c>
      <c r="C4969" s="272" t="s">
        <v>13198</v>
      </c>
      <c r="D4969" s="271" t="s">
        <v>1977</v>
      </c>
      <c r="E4969" s="273">
        <v>897.28</v>
      </c>
    </row>
    <row r="4970" spans="1:5" x14ac:dyDescent="0.2">
      <c r="A4970" s="271">
        <v>91329</v>
      </c>
      <c r="B4970" s="271" t="s">
        <v>290</v>
      </c>
      <c r="C4970" s="272" t="s">
        <v>13199</v>
      </c>
      <c r="D4970" s="271" t="s">
        <v>1977</v>
      </c>
      <c r="E4970" s="273">
        <v>798.73</v>
      </c>
    </row>
    <row r="4971" spans="1:5" x14ac:dyDescent="0.2">
      <c r="A4971" s="271">
        <v>100682</v>
      </c>
      <c r="B4971" s="271" t="s">
        <v>290</v>
      </c>
      <c r="C4971" s="272" t="s">
        <v>13200</v>
      </c>
      <c r="D4971" s="271" t="s">
        <v>1977</v>
      </c>
      <c r="E4971" s="273">
        <v>912.02</v>
      </c>
    </row>
    <row r="4972" spans="1:5" x14ac:dyDescent="0.2">
      <c r="A4972" s="271">
        <v>91331</v>
      </c>
      <c r="B4972" s="271" t="s">
        <v>290</v>
      </c>
      <c r="C4972" s="272" t="s">
        <v>13201</v>
      </c>
      <c r="D4972" s="271" t="s">
        <v>1977</v>
      </c>
      <c r="E4972" s="273">
        <v>825.79</v>
      </c>
    </row>
    <row r="4973" spans="1:5" x14ac:dyDescent="0.2">
      <c r="A4973" s="271">
        <v>100690</v>
      </c>
      <c r="B4973" s="271" t="s">
        <v>290</v>
      </c>
      <c r="C4973" s="272" t="s">
        <v>13202</v>
      </c>
      <c r="D4973" s="271" t="s">
        <v>1977</v>
      </c>
      <c r="E4973" s="273">
        <v>968.12</v>
      </c>
    </row>
    <row r="4974" spans="1:5" x14ac:dyDescent="0.2">
      <c r="A4974" s="271">
        <v>91333</v>
      </c>
      <c r="B4974" s="271" t="s">
        <v>290</v>
      </c>
      <c r="C4974" s="272" t="s">
        <v>13203</v>
      </c>
      <c r="D4974" s="271" t="s">
        <v>1977</v>
      </c>
      <c r="E4974" s="273">
        <v>864.49</v>
      </c>
    </row>
    <row r="4975" spans="1:5" x14ac:dyDescent="0.2">
      <c r="A4975" s="271">
        <v>90841</v>
      </c>
      <c r="B4975" s="271" t="s">
        <v>290</v>
      </c>
      <c r="C4975" s="272" t="s">
        <v>13204</v>
      </c>
      <c r="D4975" s="271" t="s">
        <v>1977</v>
      </c>
      <c r="E4975" s="273">
        <v>1019.55</v>
      </c>
    </row>
    <row r="4976" spans="1:5" x14ac:dyDescent="0.2">
      <c r="A4976" s="271">
        <v>90847</v>
      </c>
      <c r="B4976" s="271" t="s">
        <v>290</v>
      </c>
      <c r="C4976" s="272" t="s">
        <v>13205</v>
      </c>
      <c r="D4976" s="271" t="s">
        <v>1977</v>
      </c>
      <c r="E4976" s="273">
        <v>884.48</v>
      </c>
    </row>
    <row r="4977" spans="1:5" x14ac:dyDescent="0.2">
      <c r="A4977" s="271">
        <v>90842</v>
      </c>
      <c r="B4977" s="271" t="s">
        <v>290</v>
      </c>
      <c r="C4977" s="272" t="s">
        <v>13206</v>
      </c>
      <c r="D4977" s="271" t="s">
        <v>1977</v>
      </c>
      <c r="E4977" s="273">
        <v>1030.1400000000001</v>
      </c>
    </row>
    <row r="4978" spans="1:5" x14ac:dyDescent="0.2">
      <c r="A4978" s="271">
        <v>90848</v>
      </c>
      <c r="B4978" s="271" t="s">
        <v>290</v>
      </c>
      <c r="C4978" s="272" t="s">
        <v>13207</v>
      </c>
      <c r="D4978" s="271" t="s">
        <v>1977</v>
      </c>
      <c r="E4978" s="273">
        <v>895.07</v>
      </c>
    </row>
    <row r="4979" spans="1:5" x14ac:dyDescent="0.2">
      <c r="A4979" s="271">
        <v>90843</v>
      </c>
      <c r="B4979" s="271" t="s">
        <v>290</v>
      </c>
      <c r="C4979" s="272" t="s">
        <v>13208</v>
      </c>
      <c r="D4979" s="271" t="s">
        <v>1977</v>
      </c>
      <c r="E4979" s="273">
        <v>1078.6300000000001</v>
      </c>
    </row>
    <row r="4980" spans="1:5" x14ac:dyDescent="0.2">
      <c r="A4980" s="271">
        <v>90849</v>
      </c>
      <c r="B4980" s="271" t="s">
        <v>290</v>
      </c>
      <c r="C4980" s="272" t="s">
        <v>13209</v>
      </c>
      <c r="D4980" s="271" t="s">
        <v>1977</v>
      </c>
      <c r="E4980" s="273">
        <v>921.92</v>
      </c>
    </row>
    <row r="4981" spans="1:5" x14ac:dyDescent="0.2">
      <c r="A4981" s="271">
        <v>90844</v>
      </c>
      <c r="B4981" s="271" t="s">
        <v>290</v>
      </c>
      <c r="C4981" s="272" t="s">
        <v>13210</v>
      </c>
      <c r="D4981" s="271" t="s">
        <v>1977</v>
      </c>
      <c r="E4981" s="273">
        <v>1158.9100000000001</v>
      </c>
    </row>
    <row r="4982" spans="1:5" x14ac:dyDescent="0.2">
      <c r="A4982" s="271">
        <v>90850</v>
      </c>
      <c r="B4982" s="271" t="s">
        <v>290</v>
      </c>
      <c r="C4982" s="272" t="s">
        <v>13211</v>
      </c>
      <c r="D4982" s="271" t="s">
        <v>1977</v>
      </c>
      <c r="E4982" s="273">
        <v>1002.2</v>
      </c>
    </row>
    <row r="4983" spans="1:5" x14ac:dyDescent="0.2">
      <c r="A4983" s="271">
        <v>91312</v>
      </c>
      <c r="B4983" s="271" t="s">
        <v>290</v>
      </c>
      <c r="C4983" s="272" t="s">
        <v>13212</v>
      </c>
      <c r="D4983" s="271" t="s">
        <v>1977</v>
      </c>
      <c r="E4983" s="273">
        <v>877.32</v>
      </c>
    </row>
    <row r="4984" spans="1:5" x14ac:dyDescent="0.2">
      <c r="A4984" s="271">
        <v>91318</v>
      </c>
      <c r="B4984" s="271" t="s">
        <v>290</v>
      </c>
      <c r="C4984" s="272" t="s">
        <v>13213</v>
      </c>
      <c r="D4984" s="271" t="s">
        <v>1977</v>
      </c>
      <c r="E4984" s="273">
        <v>778.77</v>
      </c>
    </row>
    <row r="4985" spans="1:5" x14ac:dyDescent="0.2">
      <c r="A4985" s="271">
        <v>91313</v>
      </c>
      <c r="B4985" s="271" t="s">
        <v>290</v>
      </c>
      <c r="C4985" s="272" t="s">
        <v>13214</v>
      </c>
      <c r="D4985" s="271" t="s">
        <v>1977</v>
      </c>
      <c r="E4985" s="273">
        <v>874.93</v>
      </c>
    </row>
    <row r="4986" spans="1:5" x14ac:dyDescent="0.2">
      <c r="A4986" s="271">
        <v>91319</v>
      </c>
      <c r="B4986" s="271" t="s">
        <v>290</v>
      </c>
      <c r="C4986" s="272" t="s">
        <v>13215</v>
      </c>
      <c r="D4986" s="271" t="s">
        <v>1977</v>
      </c>
      <c r="E4986" s="273">
        <v>788.7</v>
      </c>
    </row>
    <row r="4987" spans="1:5" x14ac:dyDescent="0.2">
      <c r="A4987" s="271">
        <v>91314</v>
      </c>
      <c r="B4987" s="271" t="s">
        <v>290</v>
      </c>
      <c r="C4987" s="272" t="s">
        <v>13216</v>
      </c>
      <c r="D4987" s="271" t="s">
        <v>1977</v>
      </c>
      <c r="E4987" s="273">
        <v>918.51</v>
      </c>
    </row>
    <row r="4988" spans="1:5" x14ac:dyDescent="0.2">
      <c r="A4988" s="271">
        <v>91320</v>
      </c>
      <c r="B4988" s="271" t="s">
        <v>290</v>
      </c>
      <c r="C4988" s="272" t="s">
        <v>13217</v>
      </c>
      <c r="D4988" s="271" t="s">
        <v>1977</v>
      </c>
      <c r="E4988" s="273">
        <v>814.88</v>
      </c>
    </row>
    <row r="4989" spans="1:5" x14ac:dyDescent="0.2">
      <c r="A4989" s="271">
        <v>91315</v>
      </c>
      <c r="B4989" s="271" t="s">
        <v>290</v>
      </c>
      <c r="C4989" s="272" t="s">
        <v>13218</v>
      </c>
      <c r="D4989" s="271" t="s">
        <v>1977</v>
      </c>
      <c r="E4989" s="273">
        <v>998.12</v>
      </c>
    </row>
    <row r="4990" spans="1:5" x14ac:dyDescent="0.2">
      <c r="A4990" s="271">
        <v>91321</v>
      </c>
      <c r="B4990" s="271" t="s">
        <v>290</v>
      </c>
      <c r="C4990" s="272" t="s">
        <v>13219</v>
      </c>
      <c r="D4990" s="271" t="s">
        <v>1977</v>
      </c>
      <c r="E4990" s="273">
        <v>894.49</v>
      </c>
    </row>
    <row r="4991" spans="1:5" x14ac:dyDescent="0.2">
      <c r="A4991" s="271">
        <v>90845</v>
      </c>
      <c r="B4991" s="271" t="s">
        <v>290</v>
      </c>
      <c r="C4991" s="272" t="s">
        <v>13220</v>
      </c>
      <c r="D4991" s="271" t="s">
        <v>1977</v>
      </c>
      <c r="E4991" s="273">
        <v>1338.91</v>
      </c>
    </row>
    <row r="4992" spans="1:5" x14ac:dyDescent="0.2">
      <c r="A4992" s="271">
        <v>90851</v>
      </c>
      <c r="B4992" s="271" t="s">
        <v>290</v>
      </c>
      <c r="C4992" s="272" t="s">
        <v>13221</v>
      </c>
      <c r="D4992" s="271" t="s">
        <v>1977</v>
      </c>
      <c r="E4992" s="273">
        <v>1182.2</v>
      </c>
    </row>
    <row r="4993" spans="1:5" x14ac:dyDescent="0.2">
      <c r="A4993" s="271">
        <v>90846</v>
      </c>
      <c r="B4993" s="271" t="s">
        <v>290</v>
      </c>
      <c r="C4993" s="272" t="s">
        <v>13222</v>
      </c>
      <c r="D4993" s="271" t="s">
        <v>1977</v>
      </c>
      <c r="E4993" s="273">
        <v>1410.3</v>
      </c>
    </row>
    <row r="4994" spans="1:5" x14ac:dyDescent="0.2">
      <c r="A4994" s="271">
        <v>90852</v>
      </c>
      <c r="B4994" s="271" t="s">
        <v>290</v>
      </c>
      <c r="C4994" s="272" t="s">
        <v>13223</v>
      </c>
      <c r="D4994" s="271" t="s">
        <v>1977</v>
      </c>
      <c r="E4994" s="273">
        <v>1253.5899999999999</v>
      </c>
    </row>
    <row r="4995" spans="1:5" x14ac:dyDescent="0.2">
      <c r="A4995" s="271">
        <v>91316</v>
      </c>
      <c r="B4995" s="271" t="s">
        <v>290</v>
      </c>
      <c r="C4995" s="272" t="s">
        <v>13224</v>
      </c>
      <c r="D4995" s="271" t="s">
        <v>1977</v>
      </c>
      <c r="E4995" s="273">
        <v>1178.79</v>
      </c>
    </row>
    <row r="4996" spans="1:5" x14ac:dyDescent="0.2">
      <c r="A4996" s="271">
        <v>91322</v>
      </c>
      <c r="B4996" s="271" t="s">
        <v>290</v>
      </c>
      <c r="C4996" s="272" t="s">
        <v>13225</v>
      </c>
      <c r="D4996" s="271" t="s">
        <v>1977</v>
      </c>
      <c r="E4996" s="273">
        <v>1075.1600000000001</v>
      </c>
    </row>
    <row r="4997" spans="1:5" x14ac:dyDescent="0.2">
      <c r="A4997" s="271">
        <v>91317</v>
      </c>
      <c r="B4997" s="271" t="s">
        <v>290</v>
      </c>
      <c r="C4997" s="272" t="s">
        <v>13226</v>
      </c>
      <c r="D4997" s="271" t="s">
        <v>1977</v>
      </c>
      <c r="E4997" s="273">
        <v>1249.51</v>
      </c>
    </row>
    <row r="4998" spans="1:5" x14ac:dyDescent="0.2">
      <c r="A4998" s="271">
        <v>91323</v>
      </c>
      <c r="B4998" s="271" t="s">
        <v>290</v>
      </c>
      <c r="C4998" s="272" t="s">
        <v>13227</v>
      </c>
      <c r="D4998" s="271" t="s">
        <v>1977</v>
      </c>
      <c r="E4998" s="273">
        <v>1145.8800000000001</v>
      </c>
    </row>
    <row r="4999" spans="1:5" x14ac:dyDescent="0.2">
      <c r="A4999" s="271">
        <v>100678</v>
      </c>
      <c r="B4999" s="271" t="s">
        <v>290</v>
      </c>
      <c r="C4999" s="272" t="s">
        <v>13228</v>
      </c>
      <c r="D4999" s="271" t="s">
        <v>1977</v>
      </c>
      <c r="E4999" s="273">
        <v>1030.25</v>
      </c>
    </row>
    <row r="5000" spans="1:5" x14ac:dyDescent="0.2">
      <c r="A5000" s="271">
        <v>91013</v>
      </c>
      <c r="B5000" s="271" t="s">
        <v>290</v>
      </c>
      <c r="C5000" s="272" t="s">
        <v>13229</v>
      </c>
      <c r="D5000" s="271" t="s">
        <v>1977</v>
      </c>
      <c r="E5000" s="273">
        <v>895.18</v>
      </c>
    </row>
    <row r="5001" spans="1:5" x14ac:dyDescent="0.2">
      <c r="A5001" s="271">
        <v>100680</v>
      </c>
      <c r="B5001" s="271" t="s">
        <v>290</v>
      </c>
      <c r="C5001" s="272" t="s">
        <v>13230</v>
      </c>
      <c r="D5001" s="271" t="s">
        <v>1977</v>
      </c>
      <c r="E5001" s="273">
        <v>1041.3499999999999</v>
      </c>
    </row>
    <row r="5002" spans="1:5" x14ac:dyDescent="0.2">
      <c r="A5002" s="271">
        <v>91014</v>
      </c>
      <c r="B5002" s="271" t="s">
        <v>290</v>
      </c>
      <c r="C5002" s="272" t="s">
        <v>13231</v>
      </c>
      <c r="D5002" s="271" t="s">
        <v>1977</v>
      </c>
      <c r="E5002" s="273">
        <v>906.28</v>
      </c>
    </row>
    <row r="5003" spans="1:5" x14ac:dyDescent="0.2">
      <c r="A5003" s="271">
        <v>100683</v>
      </c>
      <c r="B5003" s="271" t="s">
        <v>290</v>
      </c>
      <c r="C5003" s="272" t="s">
        <v>13232</v>
      </c>
      <c r="D5003" s="271" t="s">
        <v>1977</v>
      </c>
      <c r="E5003" s="273">
        <v>1122.06</v>
      </c>
    </row>
    <row r="5004" spans="1:5" x14ac:dyDescent="0.2">
      <c r="A5004" s="271">
        <v>91015</v>
      </c>
      <c r="B5004" s="271" t="s">
        <v>290</v>
      </c>
      <c r="C5004" s="272" t="s">
        <v>13233</v>
      </c>
      <c r="D5004" s="271" t="s">
        <v>1977</v>
      </c>
      <c r="E5004" s="273">
        <v>965.35</v>
      </c>
    </row>
    <row r="5005" spans="1:5" x14ac:dyDescent="0.2">
      <c r="A5005" s="271">
        <v>100685</v>
      </c>
      <c r="B5005" s="271" t="s">
        <v>290</v>
      </c>
      <c r="C5005" s="272" t="s">
        <v>13234</v>
      </c>
      <c r="D5005" s="271" t="s">
        <v>1977</v>
      </c>
      <c r="E5005" s="273">
        <v>1168.4000000000001</v>
      </c>
    </row>
    <row r="5006" spans="1:5" x14ac:dyDescent="0.2">
      <c r="A5006" s="271">
        <v>91016</v>
      </c>
      <c r="B5006" s="271" t="s">
        <v>290</v>
      </c>
      <c r="C5006" s="272" t="s">
        <v>13235</v>
      </c>
      <c r="D5006" s="271" t="s">
        <v>1977</v>
      </c>
      <c r="E5006" s="273">
        <v>1011.69</v>
      </c>
    </row>
    <row r="5007" spans="1:5" x14ac:dyDescent="0.2">
      <c r="A5007" s="271">
        <v>100679</v>
      </c>
      <c r="B5007" s="271" t="s">
        <v>290</v>
      </c>
      <c r="C5007" s="272" t="s">
        <v>13236</v>
      </c>
      <c r="D5007" s="271" t="s">
        <v>1977</v>
      </c>
      <c r="E5007" s="273">
        <v>888.02</v>
      </c>
    </row>
    <row r="5008" spans="1:5" x14ac:dyDescent="0.2">
      <c r="A5008" s="271">
        <v>91324</v>
      </c>
      <c r="B5008" s="271" t="s">
        <v>290</v>
      </c>
      <c r="C5008" s="272" t="s">
        <v>13237</v>
      </c>
      <c r="D5008" s="271" t="s">
        <v>1977</v>
      </c>
      <c r="E5008" s="273">
        <v>789.47</v>
      </c>
    </row>
    <row r="5009" spans="1:5" x14ac:dyDescent="0.2">
      <c r="A5009" s="271">
        <v>100712</v>
      </c>
      <c r="B5009" s="271" t="s">
        <v>290</v>
      </c>
      <c r="C5009" s="272" t="s">
        <v>13238</v>
      </c>
      <c r="D5009" s="271" t="s">
        <v>1977</v>
      </c>
      <c r="E5009" s="273">
        <v>886.14</v>
      </c>
    </row>
    <row r="5010" spans="1:5" x14ac:dyDescent="0.2">
      <c r="A5010" s="271">
        <v>91325</v>
      </c>
      <c r="B5010" s="271" t="s">
        <v>290</v>
      </c>
      <c r="C5010" s="272" t="s">
        <v>13239</v>
      </c>
      <c r="D5010" s="271" t="s">
        <v>1977</v>
      </c>
      <c r="E5010" s="273">
        <v>799.91</v>
      </c>
    </row>
    <row r="5011" spans="1:5" x14ac:dyDescent="0.2">
      <c r="A5011" s="271">
        <v>100684</v>
      </c>
      <c r="B5011" s="271" t="s">
        <v>290</v>
      </c>
      <c r="C5011" s="272" t="s">
        <v>13240</v>
      </c>
      <c r="D5011" s="271" t="s">
        <v>1977</v>
      </c>
      <c r="E5011" s="273">
        <v>961.94</v>
      </c>
    </row>
    <row r="5012" spans="1:5" x14ac:dyDescent="0.2">
      <c r="A5012" s="271">
        <v>91326</v>
      </c>
      <c r="B5012" s="271" t="s">
        <v>290</v>
      </c>
      <c r="C5012" s="272" t="s">
        <v>13241</v>
      </c>
      <c r="D5012" s="271" t="s">
        <v>1977</v>
      </c>
      <c r="E5012" s="273">
        <v>858.31</v>
      </c>
    </row>
    <row r="5013" spans="1:5" x14ac:dyDescent="0.2">
      <c r="A5013" s="271">
        <v>91327</v>
      </c>
      <c r="B5013" s="271" t="s">
        <v>290</v>
      </c>
      <c r="C5013" s="272" t="s">
        <v>13242</v>
      </c>
      <c r="D5013" s="271" t="s">
        <v>1977</v>
      </c>
      <c r="E5013" s="273">
        <v>903.98</v>
      </c>
    </row>
    <row r="5014" spans="1:5" x14ac:dyDescent="0.2">
      <c r="A5014" s="271">
        <v>100686</v>
      </c>
      <c r="B5014" s="271" t="s">
        <v>290</v>
      </c>
      <c r="C5014" s="272" t="s">
        <v>13243</v>
      </c>
      <c r="D5014" s="271" t="s">
        <v>1977</v>
      </c>
      <c r="E5014" s="273">
        <v>1007.61</v>
      </c>
    </row>
    <row r="5015" spans="1:5" x14ac:dyDescent="0.2">
      <c r="A5015" s="271">
        <v>100693</v>
      </c>
      <c r="B5015" s="271" t="s">
        <v>290</v>
      </c>
      <c r="C5015" s="272" t="s">
        <v>13244</v>
      </c>
      <c r="D5015" s="271" t="s">
        <v>1977</v>
      </c>
      <c r="E5015" s="273">
        <v>1991.69</v>
      </c>
    </row>
    <row r="5016" spans="1:5" x14ac:dyDescent="0.2">
      <c r="A5016" s="271">
        <v>91336</v>
      </c>
      <c r="B5016" s="271" t="s">
        <v>290</v>
      </c>
      <c r="C5016" s="272" t="s">
        <v>13245</v>
      </c>
      <c r="D5016" s="271" t="s">
        <v>1977</v>
      </c>
      <c r="E5016" s="273">
        <v>1834.98</v>
      </c>
    </row>
    <row r="5017" spans="1:5" x14ac:dyDescent="0.2">
      <c r="A5017" s="271">
        <v>100694</v>
      </c>
      <c r="B5017" s="271" t="s">
        <v>290</v>
      </c>
      <c r="C5017" s="272" t="s">
        <v>13246</v>
      </c>
      <c r="D5017" s="271" t="s">
        <v>1977</v>
      </c>
      <c r="E5017" s="273">
        <v>1831.57</v>
      </c>
    </row>
    <row r="5018" spans="1:5" x14ac:dyDescent="0.2">
      <c r="A5018" s="271">
        <v>91337</v>
      </c>
      <c r="B5018" s="271" t="s">
        <v>290</v>
      </c>
      <c r="C5018" s="272" t="s">
        <v>13247</v>
      </c>
      <c r="D5018" s="271" t="s">
        <v>1977</v>
      </c>
      <c r="E5018" s="273">
        <v>1727.94</v>
      </c>
    </row>
    <row r="5019" spans="1:5" x14ac:dyDescent="0.2">
      <c r="A5019" s="271">
        <v>100691</v>
      </c>
      <c r="B5019" s="271" t="s">
        <v>290</v>
      </c>
      <c r="C5019" s="272" t="s">
        <v>13248</v>
      </c>
      <c r="D5019" s="271" t="s">
        <v>1977</v>
      </c>
      <c r="E5019" s="273">
        <v>1627.63</v>
      </c>
    </row>
    <row r="5020" spans="1:5" x14ac:dyDescent="0.2">
      <c r="A5020" s="271">
        <v>100692</v>
      </c>
      <c r="B5020" s="271" t="s">
        <v>290</v>
      </c>
      <c r="C5020" s="272" t="s">
        <v>13249</v>
      </c>
      <c r="D5020" s="271" t="s">
        <v>1977</v>
      </c>
      <c r="E5020" s="273">
        <v>1467.51</v>
      </c>
    </row>
    <row r="5021" spans="1:5" x14ac:dyDescent="0.2">
      <c r="A5021" s="271">
        <v>91334</v>
      </c>
      <c r="B5021" s="271" t="s">
        <v>290</v>
      </c>
      <c r="C5021" s="272" t="s">
        <v>13250</v>
      </c>
      <c r="D5021" s="271" t="s">
        <v>1977</v>
      </c>
      <c r="E5021" s="273">
        <v>1470.92</v>
      </c>
    </row>
    <row r="5022" spans="1:5" x14ac:dyDescent="0.2">
      <c r="A5022" s="271">
        <v>91335</v>
      </c>
      <c r="B5022" s="271" t="s">
        <v>290</v>
      </c>
      <c r="C5022" s="272" t="s">
        <v>13251</v>
      </c>
      <c r="D5022" s="271" t="s">
        <v>1977</v>
      </c>
      <c r="E5022" s="273">
        <v>1363.88</v>
      </c>
    </row>
    <row r="5023" spans="1:5" x14ac:dyDescent="0.2">
      <c r="A5023" s="271">
        <v>90788</v>
      </c>
      <c r="B5023" s="271" t="s">
        <v>290</v>
      </c>
      <c r="C5023" s="272" t="s">
        <v>13252</v>
      </c>
      <c r="D5023" s="271" t="s">
        <v>1977</v>
      </c>
      <c r="E5023" s="273">
        <v>791.95</v>
      </c>
    </row>
    <row r="5024" spans="1:5" x14ac:dyDescent="0.2">
      <c r="A5024" s="271">
        <v>90789</v>
      </c>
      <c r="B5024" s="271" t="s">
        <v>290</v>
      </c>
      <c r="C5024" s="272" t="s">
        <v>13253</v>
      </c>
      <c r="D5024" s="271" t="s">
        <v>1977</v>
      </c>
      <c r="E5024" s="273">
        <v>794.32</v>
      </c>
    </row>
    <row r="5025" spans="1:5" x14ac:dyDescent="0.2">
      <c r="A5025" s="271">
        <v>90790</v>
      </c>
      <c r="B5025" s="271" t="s">
        <v>290</v>
      </c>
      <c r="C5025" s="272" t="s">
        <v>13254</v>
      </c>
      <c r="D5025" s="271" t="s">
        <v>1977</v>
      </c>
      <c r="E5025" s="273">
        <v>819.78</v>
      </c>
    </row>
    <row r="5026" spans="1:5" x14ac:dyDescent="0.2">
      <c r="A5026" s="271">
        <v>100675</v>
      </c>
      <c r="B5026" s="271" t="s">
        <v>290</v>
      </c>
      <c r="C5026" s="272" t="s">
        <v>13255</v>
      </c>
      <c r="D5026" s="271" t="s">
        <v>1977</v>
      </c>
      <c r="E5026" s="273">
        <v>904.84</v>
      </c>
    </row>
    <row r="5027" spans="1:5" x14ac:dyDescent="0.2">
      <c r="A5027" s="271">
        <v>90794</v>
      </c>
      <c r="B5027" s="271" t="s">
        <v>290</v>
      </c>
      <c r="C5027" s="272" t="s">
        <v>13256</v>
      </c>
      <c r="D5027" s="271" t="s">
        <v>1977</v>
      </c>
      <c r="E5027" s="273">
        <v>700.53</v>
      </c>
    </row>
    <row r="5028" spans="1:5" x14ac:dyDescent="0.2">
      <c r="A5028" s="271">
        <v>90795</v>
      </c>
      <c r="B5028" s="271" t="s">
        <v>290</v>
      </c>
      <c r="C5028" s="272" t="s">
        <v>13257</v>
      </c>
      <c r="D5028" s="271" t="s">
        <v>1977</v>
      </c>
      <c r="E5028" s="273">
        <v>709.8</v>
      </c>
    </row>
    <row r="5029" spans="1:5" x14ac:dyDescent="0.2">
      <c r="A5029" s="271">
        <v>90796</v>
      </c>
      <c r="B5029" s="271" t="s">
        <v>290</v>
      </c>
      <c r="C5029" s="272" t="s">
        <v>13258</v>
      </c>
      <c r="D5029" s="271" t="s">
        <v>1977</v>
      </c>
      <c r="E5029" s="273">
        <v>719.08</v>
      </c>
    </row>
    <row r="5030" spans="1:5" x14ac:dyDescent="0.2">
      <c r="A5030" s="271">
        <v>90797</v>
      </c>
      <c r="B5030" s="271" t="s">
        <v>290</v>
      </c>
      <c r="C5030" s="272" t="s">
        <v>13259</v>
      </c>
      <c r="D5030" s="271" t="s">
        <v>1977</v>
      </c>
      <c r="E5030" s="273">
        <v>728.34</v>
      </c>
    </row>
    <row r="5031" spans="1:5" x14ac:dyDescent="0.2">
      <c r="A5031" s="271">
        <v>90791</v>
      </c>
      <c r="B5031" s="271" t="s">
        <v>290</v>
      </c>
      <c r="C5031" s="272" t="s">
        <v>13260</v>
      </c>
      <c r="D5031" s="271" t="s">
        <v>1977</v>
      </c>
      <c r="E5031" s="273">
        <v>962.48</v>
      </c>
    </row>
    <row r="5032" spans="1:5" x14ac:dyDescent="0.2">
      <c r="A5032" s="271">
        <v>90793</v>
      </c>
      <c r="B5032" s="271" t="s">
        <v>290</v>
      </c>
      <c r="C5032" s="272" t="s">
        <v>13261</v>
      </c>
      <c r="D5032" s="271" t="s">
        <v>1977</v>
      </c>
      <c r="E5032" s="273">
        <v>1018.14</v>
      </c>
    </row>
    <row r="5033" spans="1:5" x14ac:dyDescent="0.2">
      <c r="A5033" s="271">
        <v>90798</v>
      </c>
      <c r="B5033" s="271" t="s">
        <v>290</v>
      </c>
      <c r="C5033" s="272" t="s">
        <v>13262</v>
      </c>
      <c r="D5033" s="271" t="s">
        <v>1977</v>
      </c>
      <c r="E5033" s="273">
        <v>1044.1300000000001</v>
      </c>
    </row>
    <row r="5034" spans="1:5" x14ac:dyDescent="0.2">
      <c r="A5034" s="271">
        <v>90799</v>
      </c>
      <c r="B5034" s="271" t="s">
        <v>290</v>
      </c>
      <c r="C5034" s="272" t="s">
        <v>13263</v>
      </c>
      <c r="D5034" s="271" t="s">
        <v>1977</v>
      </c>
      <c r="E5034" s="273">
        <v>1079.3499999999999</v>
      </c>
    </row>
    <row r="5035" spans="1:5" x14ac:dyDescent="0.2">
      <c r="A5035" s="271">
        <v>100704</v>
      </c>
      <c r="B5035" s="271" t="s">
        <v>290</v>
      </c>
      <c r="C5035" s="272" t="s">
        <v>13264</v>
      </c>
      <c r="D5035" s="271" t="s">
        <v>1977</v>
      </c>
      <c r="E5035" s="273">
        <v>74.09</v>
      </c>
    </row>
    <row r="5036" spans="1:5" x14ac:dyDescent="0.2">
      <c r="A5036" s="271">
        <v>90838</v>
      </c>
      <c r="B5036" s="271" t="s">
        <v>290</v>
      </c>
      <c r="C5036" s="272" t="s">
        <v>13265</v>
      </c>
      <c r="D5036" s="271" t="s">
        <v>1977</v>
      </c>
      <c r="E5036" s="273">
        <v>1856.45</v>
      </c>
    </row>
    <row r="5037" spans="1:5" x14ac:dyDescent="0.2">
      <c r="A5037" s="271">
        <v>91338</v>
      </c>
      <c r="B5037" s="271" t="s">
        <v>290</v>
      </c>
      <c r="C5037" s="272" t="s">
        <v>13266</v>
      </c>
      <c r="D5037" s="271" t="s">
        <v>2012</v>
      </c>
      <c r="E5037" s="273">
        <v>771.11</v>
      </c>
    </row>
    <row r="5038" spans="1:5" x14ac:dyDescent="0.2">
      <c r="A5038" s="271">
        <v>94805</v>
      </c>
      <c r="B5038" s="271" t="s">
        <v>290</v>
      </c>
      <c r="C5038" s="272" t="s">
        <v>13267</v>
      </c>
      <c r="D5038" s="271" t="s">
        <v>1977</v>
      </c>
      <c r="E5038" s="273">
        <v>794.26</v>
      </c>
    </row>
    <row r="5039" spans="1:5" x14ac:dyDescent="0.2">
      <c r="A5039" s="271">
        <v>100702</v>
      </c>
      <c r="B5039" s="271" t="s">
        <v>290</v>
      </c>
      <c r="C5039" s="272" t="s">
        <v>13268</v>
      </c>
      <c r="D5039" s="271" t="s">
        <v>2012</v>
      </c>
      <c r="E5039" s="273">
        <v>434.69</v>
      </c>
    </row>
    <row r="5040" spans="1:5" x14ac:dyDescent="0.2">
      <c r="A5040" s="271">
        <v>100701</v>
      </c>
      <c r="B5040" s="271" t="s">
        <v>290</v>
      </c>
      <c r="C5040" s="272" t="s">
        <v>13269</v>
      </c>
      <c r="D5040" s="271" t="s">
        <v>2012</v>
      </c>
      <c r="E5040" s="273">
        <v>735.6</v>
      </c>
    </row>
    <row r="5041" spans="1:5" x14ac:dyDescent="0.2">
      <c r="A5041" s="271">
        <v>100700</v>
      </c>
      <c r="B5041" s="271" t="s">
        <v>290</v>
      </c>
      <c r="C5041" s="272" t="s">
        <v>13270</v>
      </c>
      <c r="D5041" s="271" t="s">
        <v>1977</v>
      </c>
      <c r="E5041" s="273">
        <v>865.84</v>
      </c>
    </row>
    <row r="5042" spans="1:5" x14ac:dyDescent="0.2">
      <c r="A5042" s="271">
        <v>91295</v>
      </c>
      <c r="B5042" s="271" t="s">
        <v>290</v>
      </c>
      <c r="C5042" s="272" t="s">
        <v>13271</v>
      </c>
      <c r="D5042" s="271" t="s">
        <v>1977</v>
      </c>
      <c r="E5042" s="273">
        <v>350.44</v>
      </c>
    </row>
    <row r="5043" spans="1:5" x14ac:dyDescent="0.2">
      <c r="A5043" s="271">
        <v>91296</v>
      </c>
      <c r="B5043" s="271" t="s">
        <v>290</v>
      </c>
      <c r="C5043" s="272" t="s">
        <v>13272</v>
      </c>
      <c r="D5043" s="271" t="s">
        <v>1977</v>
      </c>
      <c r="E5043" s="273">
        <v>375.82</v>
      </c>
    </row>
    <row r="5044" spans="1:5" x14ac:dyDescent="0.2">
      <c r="A5044" s="271">
        <v>91297</v>
      </c>
      <c r="B5044" s="271" t="s">
        <v>290</v>
      </c>
      <c r="C5044" s="272" t="s">
        <v>13273</v>
      </c>
      <c r="D5044" s="271" t="s">
        <v>1977</v>
      </c>
      <c r="E5044" s="273">
        <v>412.84</v>
      </c>
    </row>
    <row r="5045" spans="1:5" x14ac:dyDescent="0.2">
      <c r="A5045" s="271">
        <v>90820</v>
      </c>
      <c r="B5045" s="271" t="s">
        <v>290</v>
      </c>
      <c r="C5045" s="272" t="s">
        <v>13274</v>
      </c>
      <c r="D5045" s="271" t="s">
        <v>1977</v>
      </c>
      <c r="E5045" s="273">
        <v>330.48</v>
      </c>
    </row>
    <row r="5046" spans="1:5" x14ac:dyDescent="0.2">
      <c r="A5046" s="271">
        <v>90821</v>
      </c>
      <c r="B5046" s="271" t="s">
        <v>290</v>
      </c>
      <c r="C5046" s="272" t="s">
        <v>13275</v>
      </c>
      <c r="D5046" s="271" t="s">
        <v>1977</v>
      </c>
      <c r="E5046" s="273">
        <v>338.73</v>
      </c>
    </row>
    <row r="5047" spans="1:5" x14ac:dyDescent="0.2">
      <c r="A5047" s="271">
        <v>90822</v>
      </c>
      <c r="B5047" s="271" t="s">
        <v>290</v>
      </c>
      <c r="C5047" s="272" t="s">
        <v>13276</v>
      </c>
      <c r="D5047" s="271" t="s">
        <v>1977</v>
      </c>
      <c r="E5047" s="273">
        <v>363.23</v>
      </c>
    </row>
    <row r="5048" spans="1:5" x14ac:dyDescent="0.2">
      <c r="A5048" s="271">
        <v>90823</v>
      </c>
      <c r="B5048" s="271" t="s">
        <v>290</v>
      </c>
      <c r="C5048" s="272" t="s">
        <v>13277</v>
      </c>
      <c r="D5048" s="271" t="s">
        <v>1977</v>
      </c>
      <c r="E5048" s="273">
        <v>441.17</v>
      </c>
    </row>
    <row r="5049" spans="1:5" x14ac:dyDescent="0.2">
      <c r="A5049" s="271">
        <v>90824</v>
      </c>
      <c r="B5049" s="271" t="s">
        <v>290</v>
      </c>
      <c r="C5049" s="272" t="s">
        <v>13278</v>
      </c>
      <c r="D5049" s="271" t="s">
        <v>1977</v>
      </c>
      <c r="E5049" s="273">
        <v>623.51</v>
      </c>
    </row>
    <row r="5050" spans="1:5" x14ac:dyDescent="0.2">
      <c r="A5050" s="271">
        <v>91009</v>
      </c>
      <c r="B5050" s="271" t="s">
        <v>290</v>
      </c>
      <c r="C5050" s="272" t="s">
        <v>13279</v>
      </c>
      <c r="D5050" s="271" t="s">
        <v>1977</v>
      </c>
      <c r="E5050" s="273">
        <v>341.18</v>
      </c>
    </row>
    <row r="5051" spans="1:5" x14ac:dyDescent="0.2">
      <c r="A5051" s="271">
        <v>91010</v>
      </c>
      <c r="B5051" s="271" t="s">
        <v>290</v>
      </c>
      <c r="C5051" s="272" t="s">
        <v>13280</v>
      </c>
      <c r="D5051" s="271" t="s">
        <v>1977</v>
      </c>
      <c r="E5051" s="273">
        <v>349.94</v>
      </c>
    </row>
    <row r="5052" spans="1:5" x14ac:dyDescent="0.2">
      <c r="A5052" s="271">
        <v>91011</v>
      </c>
      <c r="B5052" s="271" t="s">
        <v>290</v>
      </c>
      <c r="C5052" s="272" t="s">
        <v>13281</v>
      </c>
      <c r="D5052" s="271" t="s">
        <v>1977</v>
      </c>
      <c r="E5052" s="273">
        <v>406.66</v>
      </c>
    </row>
    <row r="5053" spans="1:5" x14ac:dyDescent="0.2">
      <c r="A5053" s="271">
        <v>91012</v>
      </c>
      <c r="B5053" s="271" t="s">
        <v>290</v>
      </c>
      <c r="C5053" s="272" t="s">
        <v>13282</v>
      </c>
      <c r="D5053" s="271" t="s">
        <v>1977</v>
      </c>
      <c r="E5053" s="273">
        <v>450.66</v>
      </c>
    </row>
    <row r="5054" spans="1:5" x14ac:dyDescent="0.2">
      <c r="A5054" s="271">
        <v>91298</v>
      </c>
      <c r="B5054" s="271" t="s">
        <v>290</v>
      </c>
      <c r="C5054" s="272" t="s">
        <v>13283</v>
      </c>
      <c r="D5054" s="271" t="s">
        <v>1977</v>
      </c>
      <c r="E5054" s="273">
        <v>912.23</v>
      </c>
    </row>
    <row r="5055" spans="1:5" x14ac:dyDescent="0.2">
      <c r="A5055" s="271">
        <v>90825</v>
      </c>
      <c r="B5055" s="271" t="s">
        <v>290</v>
      </c>
      <c r="C5055" s="272" t="s">
        <v>13284</v>
      </c>
      <c r="D5055" s="271" t="s">
        <v>1977</v>
      </c>
      <c r="E5055" s="273">
        <v>692.56</v>
      </c>
    </row>
    <row r="5056" spans="1:5" x14ac:dyDescent="0.2">
      <c r="A5056" s="271">
        <v>91299</v>
      </c>
      <c r="B5056" s="271" t="s">
        <v>290</v>
      </c>
      <c r="C5056" s="272" t="s">
        <v>13285</v>
      </c>
      <c r="D5056" s="271" t="s">
        <v>1977</v>
      </c>
      <c r="E5056" s="273">
        <v>1276.29</v>
      </c>
    </row>
    <row r="5057" spans="1:5" x14ac:dyDescent="0.2">
      <c r="A5057" s="271">
        <v>91341</v>
      </c>
      <c r="B5057" s="271" t="s">
        <v>290</v>
      </c>
      <c r="C5057" s="272" t="s">
        <v>13286</v>
      </c>
      <c r="D5057" s="271" t="s">
        <v>2012</v>
      </c>
      <c r="E5057" s="273">
        <v>595.1</v>
      </c>
    </row>
    <row r="5058" spans="1:5" x14ac:dyDescent="0.2">
      <c r="A5058" s="271">
        <v>94806</v>
      </c>
      <c r="B5058" s="271" t="s">
        <v>290</v>
      </c>
      <c r="C5058" s="272" t="s">
        <v>13287</v>
      </c>
      <c r="D5058" s="271" t="s">
        <v>1977</v>
      </c>
      <c r="E5058" s="273">
        <v>848.07</v>
      </c>
    </row>
    <row r="5059" spans="1:5" x14ac:dyDescent="0.2">
      <c r="A5059" s="271">
        <v>94807</v>
      </c>
      <c r="B5059" s="271" t="s">
        <v>290</v>
      </c>
      <c r="C5059" s="272" t="s">
        <v>13288</v>
      </c>
      <c r="D5059" s="271" t="s">
        <v>1977</v>
      </c>
      <c r="E5059" s="273">
        <v>772.01</v>
      </c>
    </row>
    <row r="5060" spans="1:5" x14ac:dyDescent="0.2">
      <c r="A5060" s="271">
        <v>100703</v>
      </c>
      <c r="B5060" s="271" t="s">
        <v>290</v>
      </c>
      <c r="C5060" s="272" t="s">
        <v>13289</v>
      </c>
      <c r="D5060" s="271" t="s">
        <v>1977</v>
      </c>
      <c r="E5060" s="273">
        <v>36.119999999999997</v>
      </c>
    </row>
    <row r="5061" spans="1:5" x14ac:dyDescent="0.2">
      <c r="A5061" s="271">
        <v>100695</v>
      </c>
      <c r="B5061" s="271" t="s">
        <v>290</v>
      </c>
      <c r="C5061" s="272" t="s">
        <v>13290</v>
      </c>
      <c r="D5061" s="271" t="s">
        <v>1977</v>
      </c>
      <c r="E5061" s="273">
        <v>78.98</v>
      </c>
    </row>
    <row r="5062" spans="1:5" x14ac:dyDescent="0.2">
      <c r="A5062" s="271">
        <v>100696</v>
      </c>
      <c r="B5062" s="271" t="s">
        <v>290</v>
      </c>
      <c r="C5062" s="272" t="s">
        <v>13291</v>
      </c>
      <c r="D5062" s="271" t="s">
        <v>1977</v>
      </c>
      <c r="E5062" s="273">
        <v>87.83</v>
      </c>
    </row>
    <row r="5063" spans="1:5" x14ac:dyDescent="0.2">
      <c r="A5063" s="271">
        <v>100697</v>
      </c>
      <c r="B5063" s="271" t="s">
        <v>290</v>
      </c>
      <c r="C5063" s="272" t="s">
        <v>13292</v>
      </c>
      <c r="D5063" s="271" t="s">
        <v>1977</v>
      </c>
      <c r="E5063" s="273">
        <v>96.73</v>
      </c>
    </row>
    <row r="5064" spans="1:5" x14ac:dyDescent="0.2">
      <c r="A5064" s="271">
        <v>100698</v>
      </c>
      <c r="B5064" s="271" t="s">
        <v>290</v>
      </c>
      <c r="C5064" s="272" t="s">
        <v>13293</v>
      </c>
      <c r="D5064" s="271" t="s">
        <v>1977</v>
      </c>
      <c r="E5064" s="273">
        <v>105.61</v>
      </c>
    </row>
    <row r="5065" spans="1:5" x14ac:dyDescent="0.2">
      <c r="A5065" s="271">
        <v>100699</v>
      </c>
      <c r="B5065" s="271" t="s">
        <v>290</v>
      </c>
      <c r="C5065" s="272" t="s">
        <v>13294</v>
      </c>
      <c r="D5065" s="271" t="s">
        <v>1977</v>
      </c>
      <c r="E5065" s="273">
        <v>126.24</v>
      </c>
    </row>
    <row r="5066" spans="1:5" x14ac:dyDescent="0.2">
      <c r="A5066" s="271">
        <v>100705</v>
      </c>
      <c r="B5066" s="271" t="s">
        <v>290</v>
      </c>
      <c r="C5066" s="272" t="s">
        <v>13295</v>
      </c>
      <c r="D5066" s="271" t="s">
        <v>1977</v>
      </c>
      <c r="E5066" s="273">
        <v>89.64</v>
      </c>
    </row>
    <row r="5067" spans="1:5" x14ac:dyDescent="0.2">
      <c r="A5067" s="271">
        <v>101173</v>
      </c>
      <c r="B5067" s="271" t="s">
        <v>290</v>
      </c>
      <c r="C5067" s="272" t="s">
        <v>13296</v>
      </c>
      <c r="D5067" s="271" t="s">
        <v>2014</v>
      </c>
      <c r="E5067" s="273">
        <v>67.64</v>
      </c>
    </row>
    <row r="5068" spans="1:5" x14ac:dyDescent="0.2">
      <c r="A5068" s="271">
        <v>101174</v>
      </c>
      <c r="B5068" s="271" t="s">
        <v>290</v>
      </c>
      <c r="C5068" s="272" t="s">
        <v>13297</v>
      </c>
      <c r="D5068" s="271" t="s">
        <v>2014</v>
      </c>
      <c r="E5068" s="273">
        <v>95.54</v>
      </c>
    </row>
    <row r="5069" spans="1:5" x14ac:dyDescent="0.2">
      <c r="A5069" s="271">
        <v>101175</v>
      </c>
      <c r="B5069" s="271" t="s">
        <v>290</v>
      </c>
      <c r="C5069" s="272" t="s">
        <v>13298</v>
      </c>
      <c r="D5069" s="271" t="s">
        <v>2014</v>
      </c>
      <c r="E5069" s="273">
        <v>130.37</v>
      </c>
    </row>
    <row r="5070" spans="1:5" x14ac:dyDescent="0.2">
      <c r="A5070" s="271">
        <v>101176</v>
      </c>
      <c r="B5070" s="271" t="s">
        <v>290</v>
      </c>
      <c r="C5070" s="272" t="s">
        <v>13299</v>
      </c>
      <c r="D5070" s="271" t="s">
        <v>2014</v>
      </c>
      <c r="E5070" s="273">
        <v>162.27000000000001</v>
      </c>
    </row>
    <row r="5071" spans="1:5" x14ac:dyDescent="0.2">
      <c r="A5071" s="271">
        <v>101183</v>
      </c>
      <c r="B5071" s="271" t="s">
        <v>290</v>
      </c>
      <c r="C5071" s="272" t="s">
        <v>13300</v>
      </c>
      <c r="D5071" s="271" t="s">
        <v>2014</v>
      </c>
      <c r="E5071" s="273">
        <v>0</v>
      </c>
    </row>
    <row r="5072" spans="1:5" x14ac:dyDescent="0.2">
      <c r="A5072" s="271">
        <v>101184</v>
      </c>
      <c r="B5072" s="271" t="s">
        <v>290</v>
      </c>
      <c r="C5072" s="272" t="s">
        <v>13301</v>
      </c>
      <c r="D5072" s="271" t="s">
        <v>2014</v>
      </c>
      <c r="E5072" s="273">
        <v>0</v>
      </c>
    </row>
    <row r="5073" spans="1:5" x14ac:dyDescent="0.2">
      <c r="A5073" s="271">
        <v>101182</v>
      </c>
      <c r="B5073" s="271" t="s">
        <v>290</v>
      </c>
      <c r="C5073" s="272" t="s">
        <v>13302</v>
      </c>
      <c r="D5073" s="271" t="s">
        <v>2014</v>
      </c>
      <c r="E5073" s="273">
        <v>0</v>
      </c>
    </row>
    <row r="5074" spans="1:5" x14ac:dyDescent="0.2">
      <c r="A5074" s="271">
        <v>101185</v>
      </c>
      <c r="B5074" s="271" t="s">
        <v>290</v>
      </c>
      <c r="C5074" s="272" t="s">
        <v>13303</v>
      </c>
      <c r="D5074" s="271" t="s">
        <v>2014</v>
      </c>
      <c r="E5074" s="273">
        <v>0</v>
      </c>
    </row>
    <row r="5075" spans="1:5" x14ac:dyDescent="0.2">
      <c r="A5075" s="271">
        <v>101186</v>
      </c>
      <c r="B5075" s="271" t="s">
        <v>290</v>
      </c>
      <c r="C5075" s="272" t="s">
        <v>13304</v>
      </c>
      <c r="D5075" s="271" t="s">
        <v>2014</v>
      </c>
      <c r="E5075" s="273">
        <v>0</v>
      </c>
    </row>
    <row r="5076" spans="1:5" x14ac:dyDescent="0.2">
      <c r="A5076" s="271">
        <v>101187</v>
      </c>
      <c r="B5076" s="271" t="s">
        <v>290</v>
      </c>
      <c r="C5076" s="272" t="s">
        <v>13305</v>
      </c>
      <c r="D5076" s="271" t="s">
        <v>2014</v>
      </c>
      <c r="E5076" s="273">
        <v>0</v>
      </c>
    </row>
    <row r="5077" spans="1:5" x14ac:dyDescent="0.2">
      <c r="A5077" s="271">
        <v>101177</v>
      </c>
      <c r="B5077" s="271" t="s">
        <v>290</v>
      </c>
      <c r="C5077" s="272" t="s">
        <v>13306</v>
      </c>
      <c r="D5077" s="271" t="s">
        <v>2014</v>
      </c>
      <c r="E5077" s="273">
        <v>0</v>
      </c>
    </row>
    <row r="5078" spans="1:5" x14ac:dyDescent="0.2">
      <c r="A5078" s="271">
        <v>101178</v>
      </c>
      <c r="B5078" s="271" t="s">
        <v>290</v>
      </c>
      <c r="C5078" s="272" t="s">
        <v>13307</v>
      </c>
      <c r="D5078" s="271" t="s">
        <v>2014</v>
      </c>
      <c r="E5078" s="273">
        <v>0</v>
      </c>
    </row>
    <row r="5079" spans="1:5" x14ac:dyDescent="0.2">
      <c r="A5079" s="271">
        <v>101180</v>
      </c>
      <c r="B5079" s="271" t="s">
        <v>290</v>
      </c>
      <c r="C5079" s="272" t="s">
        <v>13308</v>
      </c>
      <c r="D5079" s="271" t="s">
        <v>2014</v>
      </c>
      <c r="E5079" s="273">
        <v>0</v>
      </c>
    </row>
    <row r="5080" spans="1:5" x14ac:dyDescent="0.2">
      <c r="A5080" s="271">
        <v>101179</v>
      </c>
      <c r="B5080" s="271" t="s">
        <v>290</v>
      </c>
      <c r="C5080" s="272" t="s">
        <v>13309</v>
      </c>
      <c r="D5080" s="271" t="s">
        <v>2014</v>
      </c>
      <c r="E5080" s="273">
        <v>0</v>
      </c>
    </row>
    <row r="5081" spans="1:5" x14ac:dyDescent="0.2">
      <c r="A5081" s="271">
        <v>101181</v>
      </c>
      <c r="B5081" s="271" t="s">
        <v>290</v>
      </c>
      <c r="C5081" s="272" t="s">
        <v>13310</v>
      </c>
      <c r="D5081" s="271" t="s">
        <v>2014</v>
      </c>
      <c r="E5081" s="273">
        <v>0</v>
      </c>
    </row>
    <row r="5082" spans="1:5" x14ac:dyDescent="0.2">
      <c r="A5082" s="271">
        <v>100899</v>
      </c>
      <c r="B5082" s="271" t="s">
        <v>290</v>
      </c>
      <c r="C5082" s="272" t="s">
        <v>13311</v>
      </c>
      <c r="D5082" s="271" t="s">
        <v>2014</v>
      </c>
      <c r="E5082" s="273">
        <v>100.42</v>
      </c>
    </row>
    <row r="5083" spans="1:5" x14ac:dyDescent="0.2">
      <c r="A5083" s="271">
        <v>100896</v>
      </c>
      <c r="B5083" s="271" t="s">
        <v>290</v>
      </c>
      <c r="C5083" s="272" t="s">
        <v>13312</v>
      </c>
      <c r="D5083" s="271" t="s">
        <v>2014</v>
      </c>
      <c r="E5083" s="273">
        <v>70.2</v>
      </c>
    </row>
    <row r="5084" spans="1:5" x14ac:dyDescent="0.2">
      <c r="A5084" s="271">
        <v>100897</v>
      </c>
      <c r="B5084" s="271" t="s">
        <v>290</v>
      </c>
      <c r="C5084" s="272" t="s">
        <v>13313</v>
      </c>
      <c r="D5084" s="271" t="s">
        <v>2014</v>
      </c>
      <c r="E5084" s="273">
        <v>138.16</v>
      </c>
    </row>
    <row r="5085" spans="1:5" x14ac:dyDescent="0.2">
      <c r="A5085" s="271">
        <v>100900</v>
      </c>
      <c r="B5085" s="271" t="s">
        <v>290</v>
      </c>
      <c r="C5085" s="272" t="s">
        <v>13314</v>
      </c>
      <c r="D5085" s="271" t="s">
        <v>2014</v>
      </c>
      <c r="E5085" s="273">
        <v>309.43</v>
      </c>
    </row>
    <row r="5086" spans="1:5" x14ac:dyDescent="0.2">
      <c r="A5086" s="271">
        <v>100898</v>
      </c>
      <c r="B5086" s="271" t="s">
        <v>290</v>
      </c>
      <c r="C5086" s="272" t="s">
        <v>13315</v>
      </c>
      <c r="D5086" s="271" t="s">
        <v>2014</v>
      </c>
      <c r="E5086" s="273">
        <v>268.3</v>
      </c>
    </row>
    <row r="5087" spans="1:5" x14ac:dyDescent="0.2">
      <c r="A5087" s="271">
        <v>100892</v>
      </c>
      <c r="B5087" s="271" t="s">
        <v>290</v>
      </c>
      <c r="C5087" s="272" t="s">
        <v>13316</v>
      </c>
      <c r="D5087" s="271" t="s">
        <v>1982</v>
      </c>
      <c r="E5087" s="273">
        <v>12.67</v>
      </c>
    </row>
    <row r="5088" spans="1:5" x14ac:dyDescent="0.2">
      <c r="A5088" s="271">
        <v>100893</v>
      </c>
      <c r="B5088" s="271" t="s">
        <v>290</v>
      </c>
      <c r="C5088" s="272" t="s">
        <v>13317</v>
      </c>
      <c r="D5088" s="271" t="s">
        <v>1982</v>
      </c>
      <c r="E5088" s="273">
        <v>12.46</v>
      </c>
    </row>
    <row r="5089" spans="1:5" x14ac:dyDescent="0.2">
      <c r="A5089" s="271">
        <v>100894</v>
      </c>
      <c r="B5089" s="271" t="s">
        <v>290</v>
      </c>
      <c r="C5089" s="272" t="s">
        <v>13318</v>
      </c>
      <c r="D5089" s="271" t="s">
        <v>1982</v>
      </c>
      <c r="E5089" s="273">
        <v>12.29</v>
      </c>
    </row>
    <row r="5090" spans="1:5" x14ac:dyDescent="0.2">
      <c r="A5090" s="271">
        <v>100889</v>
      </c>
      <c r="B5090" s="271" t="s">
        <v>290</v>
      </c>
      <c r="C5090" s="272" t="s">
        <v>13319</v>
      </c>
      <c r="D5090" s="271" t="s">
        <v>1982</v>
      </c>
      <c r="E5090" s="273">
        <v>12.12</v>
      </c>
    </row>
    <row r="5091" spans="1:5" x14ac:dyDescent="0.2">
      <c r="A5091" s="271">
        <v>100891</v>
      </c>
      <c r="B5091" s="271" t="s">
        <v>290</v>
      </c>
      <c r="C5091" s="272" t="s">
        <v>13320</v>
      </c>
      <c r="D5091" s="271" t="s">
        <v>1982</v>
      </c>
      <c r="E5091" s="273">
        <v>0</v>
      </c>
    </row>
    <row r="5092" spans="1:5" x14ac:dyDescent="0.2">
      <c r="A5092" s="271">
        <v>100890</v>
      </c>
      <c r="B5092" s="271" t="s">
        <v>290</v>
      </c>
      <c r="C5092" s="272" t="s">
        <v>13321</v>
      </c>
      <c r="D5092" s="271" t="s">
        <v>1982</v>
      </c>
      <c r="E5092" s="273">
        <v>11.91</v>
      </c>
    </row>
    <row r="5093" spans="1:5" x14ac:dyDescent="0.2">
      <c r="A5093" s="271">
        <v>100658</v>
      </c>
      <c r="B5093" s="271" t="s">
        <v>290</v>
      </c>
      <c r="C5093" s="272" t="s">
        <v>13322</v>
      </c>
      <c r="D5093" s="271" t="s">
        <v>2014</v>
      </c>
      <c r="E5093" s="273">
        <v>370.24</v>
      </c>
    </row>
    <row r="5094" spans="1:5" x14ac:dyDescent="0.2">
      <c r="A5094" s="271">
        <v>100657</v>
      </c>
      <c r="B5094" s="271" t="s">
        <v>290</v>
      </c>
      <c r="C5094" s="272" t="s">
        <v>13323</v>
      </c>
      <c r="D5094" s="271" t="s">
        <v>2014</v>
      </c>
      <c r="E5094" s="273">
        <v>161.41999999999999</v>
      </c>
    </row>
    <row r="5095" spans="1:5" x14ac:dyDescent="0.2">
      <c r="A5095" s="271">
        <v>100656</v>
      </c>
      <c r="B5095" s="271" t="s">
        <v>290</v>
      </c>
      <c r="C5095" s="272" t="s">
        <v>13324</v>
      </c>
      <c r="D5095" s="271" t="s">
        <v>2014</v>
      </c>
      <c r="E5095" s="273">
        <v>125.63</v>
      </c>
    </row>
    <row r="5096" spans="1:5" x14ac:dyDescent="0.2">
      <c r="A5096" s="271">
        <v>102649</v>
      </c>
      <c r="B5096" s="271" t="s">
        <v>290</v>
      </c>
      <c r="C5096" s="272" t="s">
        <v>13325</v>
      </c>
      <c r="D5096" s="271" t="s">
        <v>2014</v>
      </c>
      <c r="E5096" s="273">
        <v>0</v>
      </c>
    </row>
    <row r="5097" spans="1:5" x14ac:dyDescent="0.2">
      <c r="A5097" s="271">
        <v>102645</v>
      </c>
      <c r="B5097" s="271" t="s">
        <v>290</v>
      </c>
      <c r="C5097" s="272" t="s">
        <v>13326</v>
      </c>
      <c r="D5097" s="271" t="s">
        <v>2014</v>
      </c>
      <c r="E5097" s="273">
        <v>0</v>
      </c>
    </row>
    <row r="5098" spans="1:5" x14ac:dyDescent="0.2">
      <c r="A5098" s="271">
        <v>102650</v>
      </c>
      <c r="B5098" s="271" t="s">
        <v>290</v>
      </c>
      <c r="C5098" s="272" t="s">
        <v>13327</v>
      </c>
      <c r="D5098" s="271" t="s">
        <v>2014</v>
      </c>
      <c r="E5098" s="273">
        <v>0</v>
      </c>
    </row>
    <row r="5099" spans="1:5" x14ac:dyDescent="0.2">
      <c r="A5099" s="271">
        <v>102646</v>
      </c>
      <c r="B5099" s="271" t="s">
        <v>290</v>
      </c>
      <c r="C5099" s="272" t="s">
        <v>13328</v>
      </c>
      <c r="D5099" s="271" t="s">
        <v>2014</v>
      </c>
      <c r="E5099" s="273">
        <v>0</v>
      </c>
    </row>
    <row r="5100" spans="1:5" x14ac:dyDescent="0.2">
      <c r="A5100" s="271">
        <v>102651</v>
      </c>
      <c r="B5100" s="271" t="s">
        <v>290</v>
      </c>
      <c r="C5100" s="272" t="s">
        <v>13329</v>
      </c>
      <c r="D5100" s="271" t="s">
        <v>2014</v>
      </c>
      <c r="E5100" s="273">
        <v>0</v>
      </c>
    </row>
    <row r="5101" spans="1:5" x14ac:dyDescent="0.2">
      <c r="A5101" s="271">
        <v>102647</v>
      </c>
      <c r="B5101" s="271" t="s">
        <v>290</v>
      </c>
      <c r="C5101" s="272" t="s">
        <v>13330</v>
      </c>
      <c r="D5101" s="271" t="s">
        <v>2014</v>
      </c>
      <c r="E5101" s="273">
        <v>0</v>
      </c>
    </row>
    <row r="5102" spans="1:5" x14ac:dyDescent="0.2">
      <c r="A5102" s="271">
        <v>102652</v>
      </c>
      <c r="B5102" s="271" t="s">
        <v>290</v>
      </c>
      <c r="C5102" s="272" t="s">
        <v>13331</v>
      </c>
      <c r="D5102" s="271" t="s">
        <v>2014</v>
      </c>
      <c r="E5102" s="273">
        <v>0</v>
      </c>
    </row>
    <row r="5103" spans="1:5" x14ac:dyDescent="0.2">
      <c r="A5103" s="271">
        <v>102648</v>
      </c>
      <c r="B5103" s="271" t="s">
        <v>290</v>
      </c>
      <c r="C5103" s="272" t="s">
        <v>13332</v>
      </c>
      <c r="D5103" s="271" t="s">
        <v>2014</v>
      </c>
      <c r="E5103" s="273">
        <v>0</v>
      </c>
    </row>
    <row r="5104" spans="1:5" x14ac:dyDescent="0.2">
      <c r="A5104" s="271">
        <v>100651</v>
      </c>
      <c r="B5104" s="271" t="s">
        <v>290</v>
      </c>
      <c r="C5104" s="272" t="s">
        <v>13333</v>
      </c>
      <c r="D5104" s="271" t="s">
        <v>2014</v>
      </c>
      <c r="E5104" s="273">
        <v>161.72999999999999</v>
      </c>
    </row>
    <row r="5105" spans="1:5" x14ac:dyDescent="0.2">
      <c r="A5105" s="271">
        <v>100652</v>
      </c>
      <c r="B5105" s="271" t="s">
        <v>290</v>
      </c>
      <c r="C5105" s="272" t="s">
        <v>13334</v>
      </c>
      <c r="D5105" s="271" t="s">
        <v>2014</v>
      </c>
      <c r="E5105" s="273">
        <v>309.45999999999998</v>
      </c>
    </row>
    <row r="5106" spans="1:5" x14ac:dyDescent="0.2">
      <c r="A5106" s="271">
        <v>100653</v>
      </c>
      <c r="B5106" s="271" t="s">
        <v>290</v>
      </c>
      <c r="C5106" s="272" t="s">
        <v>13335</v>
      </c>
      <c r="D5106" s="271" t="s">
        <v>2014</v>
      </c>
      <c r="E5106" s="273">
        <v>514.35</v>
      </c>
    </row>
    <row r="5107" spans="1:5" x14ac:dyDescent="0.2">
      <c r="A5107" s="271">
        <v>100654</v>
      </c>
      <c r="B5107" s="271" t="s">
        <v>290</v>
      </c>
      <c r="C5107" s="272" t="s">
        <v>13336</v>
      </c>
      <c r="D5107" s="271" t="s">
        <v>2014</v>
      </c>
      <c r="E5107" s="273">
        <v>685.69</v>
      </c>
    </row>
    <row r="5108" spans="1:5" x14ac:dyDescent="0.2">
      <c r="A5108" s="271">
        <v>100655</v>
      </c>
      <c r="B5108" s="271" t="s">
        <v>290</v>
      </c>
      <c r="C5108" s="272" t="s">
        <v>13337</v>
      </c>
      <c r="D5108" s="271" t="s">
        <v>2014</v>
      </c>
      <c r="E5108" s="273">
        <v>796.75</v>
      </c>
    </row>
    <row r="5109" spans="1:5" x14ac:dyDescent="0.2">
      <c r="A5109" s="271">
        <v>100364</v>
      </c>
      <c r="B5109" s="271" t="s">
        <v>290</v>
      </c>
      <c r="C5109" s="272" t="s">
        <v>13338</v>
      </c>
      <c r="D5109" s="271" t="s">
        <v>1977</v>
      </c>
      <c r="E5109" s="273">
        <v>3441.52</v>
      </c>
    </row>
    <row r="5110" spans="1:5" x14ac:dyDescent="0.2">
      <c r="A5110" s="271">
        <v>100374</v>
      </c>
      <c r="B5110" s="271" t="s">
        <v>290</v>
      </c>
      <c r="C5110" s="272" t="s">
        <v>13339</v>
      </c>
      <c r="D5110" s="271" t="s">
        <v>1977</v>
      </c>
      <c r="E5110" s="273">
        <v>3228.9</v>
      </c>
    </row>
    <row r="5111" spans="1:5" x14ac:dyDescent="0.2">
      <c r="A5111" s="271">
        <v>100365</v>
      </c>
      <c r="B5111" s="271" t="s">
        <v>290</v>
      </c>
      <c r="C5111" s="272" t="s">
        <v>13340</v>
      </c>
      <c r="D5111" s="271" t="s">
        <v>1977</v>
      </c>
      <c r="E5111" s="273">
        <v>3984.94</v>
      </c>
    </row>
    <row r="5112" spans="1:5" x14ac:dyDescent="0.2">
      <c r="A5112" s="271">
        <v>100375</v>
      </c>
      <c r="B5112" s="271" t="s">
        <v>290</v>
      </c>
      <c r="C5112" s="272" t="s">
        <v>13341</v>
      </c>
      <c r="D5112" s="271" t="s">
        <v>1977</v>
      </c>
      <c r="E5112" s="273">
        <v>3668.68</v>
      </c>
    </row>
    <row r="5113" spans="1:5" x14ac:dyDescent="0.2">
      <c r="A5113" s="271">
        <v>100366</v>
      </c>
      <c r="B5113" s="271" t="s">
        <v>290</v>
      </c>
      <c r="C5113" s="272" t="s">
        <v>13342</v>
      </c>
      <c r="D5113" s="271" t="s">
        <v>1977</v>
      </c>
      <c r="E5113" s="273">
        <v>4228.8999999999996</v>
      </c>
    </row>
    <row r="5114" spans="1:5" x14ac:dyDescent="0.2">
      <c r="A5114" s="271">
        <v>100376</v>
      </c>
      <c r="B5114" s="271" t="s">
        <v>290</v>
      </c>
      <c r="C5114" s="272" t="s">
        <v>13343</v>
      </c>
      <c r="D5114" s="271" t="s">
        <v>1977</v>
      </c>
      <c r="E5114" s="273">
        <v>3600.56</v>
      </c>
    </row>
    <row r="5115" spans="1:5" x14ac:dyDescent="0.2">
      <c r="A5115" s="271">
        <v>100357</v>
      </c>
      <c r="B5115" s="271" t="s">
        <v>290</v>
      </c>
      <c r="C5115" s="272" t="s">
        <v>13344</v>
      </c>
      <c r="D5115" s="271" t="s">
        <v>1977</v>
      </c>
      <c r="E5115" s="273">
        <v>1197.5</v>
      </c>
    </row>
    <row r="5116" spans="1:5" x14ac:dyDescent="0.2">
      <c r="A5116" s="271">
        <v>100367</v>
      </c>
      <c r="B5116" s="271" t="s">
        <v>290</v>
      </c>
      <c r="C5116" s="272" t="s">
        <v>13345</v>
      </c>
      <c r="D5116" s="271" t="s">
        <v>1977</v>
      </c>
      <c r="E5116" s="273">
        <v>1169.1600000000001</v>
      </c>
    </row>
    <row r="5117" spans="1:5" x14ac:dyDescent="0.2">
      <c r="A5117" s="271">
        <v>100358</v>
      </c>
      <c r="B5117" s="271" t="s">
        <v>290</v>
      </c>
      <c r="C5117" s="272" t="s">
        <v>13346</v>
      </c>
      <c r="D5117" s="271" t="s">
        <v>1977</v>
      </c>
      <c r="E5117" s="273">
        <v>1654.01</v>
      </c>
    </row>
    <row r="5118" spans="1:5" x14ac:dyDescent="0.2">
      <c r="A5118" s="271">
        <v>100368</v>
      </c>
      <c r="B5118" s="271" t="s">
        <v>290</v>
      </c>
      <c r="C5118" s="272" t="s">
        <v>13347</v>
      </c>
      <c r="D5118" s="271" t="s">
        <v>1977</v>
      </c>
      <c r="E5118" s="273">
        <v>1619.06</v>
      </c>
    </row>
    <row r="5119" spans="1:5" x14ac:dyDescent="0.2">
      <c r="A5119" s="271">
        <v>100359</v>
      </c>
      <c r="B5119" s="271" t="s">
        <v>290</v>
      </c>
      <c r="C5119" s="272" t="s">
        <v>13348</v>
      </c>
      <c r="D5119" s="271" t="s">
        <v>1977</v>
      </c>
      <c r="E5119" s="273">
        <v>1728.46</v>
      </c>
    </row>
    <row r="5120" spans="1:5" x14ac:dyDescent="0.2">
      <c r="A5120" s="271">
        <v>100369</v>
      </c>
      <c r="B5120" s="271" t="s">
        <v>290</v>
      </c>
      <c r="C5120" s="272" t="s">
        <v>13349</v>
      </c>
      <c r="D5120" s="271" t="s">
        <v>1977</v>
      </c>
      <c r="E5120" s="273">
        <v>1693.51</v>
      </c>
    </row>
    <row r="5121" spans="1:5" x14ac:dyDescent="0.2">
      <c r="A5121" s="271">
        <v>100360</v>
      </c>
      <c r="B5121" s="271" t="s">
        <v>290</v>
      </c>
      <c r="C5121" s="272" t="s">
        <v>13350</v>
      </c>
      <c r="D5121" s="271" t="s">
        <v>1977</v>
      </c>
      <c r="E5121" s="273">
        <v>1915.12</v>
      </c>
    </row>
    <row r="5122" spans="1:5" x14ac:dyDescent="0.2">
      <c r="A5122" s="271">
        <v>100370</v>
      </c>
      <c r="B5122" s="271" t="s">
        <v>290</v>
      </c>
      <c r="C5122" s="272" t="s">
        <v>13351</v>
      </c>
      <c r="D5122" s="271" t="s">
        <v>1977</v>
      </c>
      <c r="E5122" s="273">
        <v>1988.47</v>
      </c>
    </row>
    <row r="5123" spans="1:5" x14ac:dyDescent="0.2">
      <c r="A5123" s="271">
        <v>100361</v>
      </c>
      <c r="B5123" s="271" t="s">
        <v>290</v>
      </c>
      <c r="C5123" s="272" t="s">
        <v>13352</v>
      </c>
      <c r="D5123" s="271" t="s">
        <v>1977</v>
      </c>
      <c r="E5123" s="273">
        <v>2403.0300000000002</v>
      </c>
    </row>
    <row r="5124" spans="1:5" x14ac:dyDescent="0.2">
      <c r="A5124" s="271">
        <v>100371</v>
      </c>
      <c r="B5124" s="271" t="s">
        <v>290</v>
      </c>
      <c r="C5124" s="272" t="s">
        <v>13353</v>
      </c>
      <c r="D5124" s="271" t="s">
        <v>1977</v>
      </c>
      <c r="E5124" s="273">
        <v>2309.8200000000002</v>
      </c>
    </row>
    <row r="5125" spans="1:5" x14ac:dyDescent="0.2">
      <c r="A5125" s="271">
        <v>100362</v>
      </c>
      <c r="B5125" s="271" t="s">
        <v>290</v>
      </c>
      <c r="C5125" s="272" t="s">
        <v>13354</v>
      </c>
      <c r="D5125" s="271" t="s">
        <v>1977</v>
      </c>
      <c r="E5125" s="273">
        <v>3070.78</v>
      </c>
    </row>
    <row r="5126" spans="1:5" x14ac:dyDescent="0.2">
      <c r="A5126" s="271">
        <v>100372</v>
      </c>
      <c r="B5126" s="271" t="s">
        <v>290</v>
      </c>
      <c r="C5126" s="272" t="s">
        <v>13355</v>
      </c>
      <c r="D5126" s="271" t="s">
        <v>1977</v>
      </c>
      <c r="E5126" s="273">
        <v>2911.08</v>
      </c>
    </row>
    <row r="5127" spans="1:5" x14ac:dyDescent="0.2">
      <c r="A5127" s="271">
        <v>100363</v>
      </c>
      <c r="B5127" s="271" t="s">
        <v>290</v>
      </c>
      <c r="C5127" s="272" t="s">
        <v>13356</v>
      </c>
      <c r="D5127" s="271" t="s">
        <v>1977</v>
      </c>
      <c r="E5127" s="273">
        <v>3162.29</v>
      </c>
    </row>
    <row r="5128" spans="1:5" x14ac:dyDescent="0.2">
      <c r="A5128" s="271">
        <v>100373</v>
      </c>
      <c r="B5128" s="271" t="s">
        <v>290</v>
      </c>
      <c r="C5128" s="272" t="s">
        <v>13357</v>
      </c>
      <c r="D5128" s="271" t="s">
        <v>1977</v>
      </c>
      <c r="E5128" s="273">
        <v>3001.22</v>
      </c>
    </row>
    <row r="5129" spans="1:5" x14ac:dyDescent="0.2">
      <c r="A5129" s="271">
        <v>100381</v>
      </c>
      <c r="B5129" s="271" t="s">
        <v>290</v>
      </c>
      <c r="C5129" s="272" t="s">
        <v>13358</v>
      </c>
      <c r="D5129" s="271" t="s">
        <v>2012</v>
      </c>
      <c r="E5129" s="273">
        <v>65.83</v>
      </c>
    </row>
    <row r="5130" spans="1:5" x14ac:dyDescent="0.2">
      <c r="A5130" s="271">
        <v>100380</v>
      </c>
      <c r="B5130" s="271" t="s">
        <v>290</v>
      </c>
      <c r="C5130" s="272" t="s">
        <v>13359</v>
      </c>
      <c r="D5130" s="271" t="s">
        <v>2012</v>
      </c>
      <c r="E5130" s="273">
        <v>57.98</v>
      </c>
    </row>
    <row r="5131" spans="1:5" x14ac:dyDescent="0.2">
      <c r="A5131" s="271">
        <v>100379</v>
      </c>
      <c r="B5131" s="271" t="s">
        <v>290</v>
      </c>
      <c r="C5131" s="272" t="s">
        <v>13360</v>
      </c>
      <c r="D5131" s="271" t="s">
        <v>2012</v>
      </c>
      <c r="E5131" s="273">
        <v>43.04</v>
      </c>
    </row>
    <row r="5132" spans="1:5" x14ac:dyDescent="0.2">
      <c r="A5132" s="271">
        <v>100384</v>
      </c>
      <c r="B5132" s="271" t="s">
        <v>290</v>
      </c>
      <c r="C5132" s="272" t="s">
        <v>13361</v>
      </c>
      <c r="D5132" s="271" t="s">
        <v>2012</v>
      </c>
      <c r="E5132" s="273">
        <v>29.61</v>
      </c>
    </row>
    <row r="5133" spans="1:5" x14ac:dyDescent="0.2">
      <c r="A5133" s="271">
        <v>100383</v>
      </c>
      <c r="B5133" s="271" t="s">
        <v>290</v>
      </c>
      <c r="C5133" s="272" t="s">
        <v>13362</v>
      </c>
      <c r="D5133" s="271" t="s">
        <v>2012</v>
      </c>
      <c r="E5133" s="273">
        <v>27.81</v>
      </c>
    </row>
    <row r="5134" spans="1:5" x14ac:dyDescent="0.2">
      <c r="A5134" s="271">
        <v>100382</v>
      </c>
      <c r="B5134" s="271" t="s">
        <v>290</v>
      </c>
      <c r="C5134" s="272" t="s">
        <v>13363</v>
      </c>
      <c r="D5134" s="271" t="s">
        <v>2012</v>
      </c>
      <c r="E5134" s="273">
        <v>25.53</v>
      </c>
    </row>
    <row r="5135" spans="1:5" x14ac:dyDescent="0.2">
      <c r="A5135" s="271">
        <v>100387</v>
      </c>
      <c r="B5135" s="271" t="s">
        <v>290</v>
      </c>
      <c r="C5135" s="272" t="s">
        <v>13364</v>
      </c>
      <c r="D5135" s="271" t="s">
        <v>2012</v>
      </c>
      <c r="E5135" s="273">
        <v>60.59</v>
      </c>
    </row>
    <row r="5136" spans="1:5" x14ac:dyDescent="0.2">
      <c r="A5136" s="271">
        <v>100386</v>
      </c>
      <c r="B5136" s="271" t="s">
        <v>290</v>
      </c>
      <c r="C5136" s="272" t="s">
        <v>13365</v>
      </c>
      <c r="D5136" s="271" t="s">
        <v>2012</v>
      </c>
      <c r="E5136" s="273">
        <v>49.4</v>
      </c>
    </row>
    <row r="5137" spans="1:5" x14ac:dyDescent="0.2">
      <c r="A5137" s="271">
        <v>100385</v>
      </c>
      <c r="B5137" s="271" t="s">
        <v>290</v>
      </c>
      <c r="C5137" s="272" t="s">
        <v>13366</v>
      </c>
      <c r="D5137" s="271" t="s">
        <v>2012</v>
      </c>
      <c r="E5137" s="273">
        <v>37.96</v>
      </c>
    </row>
    <row r="5138" spans="1:5" x14ac:dyDescent="0.2">
      <c r="A5138" s="271">
        <v>100377</v>
      </c>
      <c r="B5138" s="271" t="s">
        <v>290</v>
      </c>
      <c r="C5138" s="272" t="s">
        <v>13367</v>
      </c>
      <c r="D5138" s="271" t="s">
        <v>1982</v>
      </c>
      <c r="E5138" s="273">
        <v>12.16</v>
      </c>
    </row>
    <row r="5139" spans="1:5" x14ac:dyDescent="0.2">
      <c r="A5139" s="271">
        <v>100378</v>
      </c>
      <c r="B5139" s="271" t="s">
        <v>290</v>
      </c>
      <c r="C5139" s="272" t="s">
        <v>13368</v>
      </c>
      <c r="D5139" s="271" t="s">
        <v>1982</v>
      </c>
      <c r="E5139" s="273">
        <v>11.24</v>
      </c>
    </row>
    <row r="5140" spans="1:5" x14ac:dyDescent="0.2">
      <c r="A5140" s="271">
        <v>92596</v>
      </c>
      <c r="B5140" s="271" t="s">
        <v>290</v>
      </c>
      <c r="C5140" s="272" t="s">
        <v>13369</v>
      </c>
      <c r="D5140" s="271" t="s">
        <v>1977</v>
      </c>
      <c r="E5140" s="273">
        <v>1996.43</v>
      </c>
    </row>
    <row r="5141" spans="1:5" x14ac:dyDescent="0.2">
      <c r="A5141" s="271">
        <v>92616</v>
      </c>
      <c r="B5141" s="271" t="s">
        <v>290</v>
      </c>
      <c r="C5141" s="272" t="s">
        <v>13370</v>
      </c>
      <c r="D5141" s="271" t="s">
        <v>1977</v>
      </c>
      <c r="E5141" s="273">
        <v>1908.37</v>
      </c>
    </row>
    <row r="5142" spans="1:5" x14ac:dyDescent="0.2">
      <c r="A5142" s="271">
        <v>92598</v>
      </c>
      <c r="B5142" s="271" t="s">
        <v>290</v>
      </c>
      <c r="C5142" s="272" t="s">
        <v>13371</v>
      </c>
      <c r="D5142" s="271" t="s">
        <v>1977</v>
      </c>
      <c r="E5142" s="273">
        <v>2112.48</v>
      </c>
    </row>
    <row r="5143" spans="1:5" x14ac:dyDescent="0.2">
      <c r="A5143" s="271">
        <v>92618</v>
      </c>
      <c r="B5143" s="271" t="s">
        <v>290</v>
      </c>
      <c r="C5143" s="272" t="s">
        <v>13372</v>
      </c>
      <c r="D5143" s="271" t="s">
        <v>1977</v>
      </c>
      <c r="E5143" s="273">
        <v>2024.42</v>
      </c>
    </row>
    <row r="5144" spans="1:5" x14ac:dyDescent="0.2">
      <c r="A5144" s="271">
        <v>92600</v>
      </c>
      <c r="B5144" s="271" t="s">
        <v>290</v>
      </c>
      <c r="C5144" s="272" t="s">
        <v>13373</v>
      </c>
      <c r="D5144" s="271" t="s">
        <v>1977</v>
      </c>
      <c r="E5144" s="273">
        <v>2257.89</v>
      </c>
    </row>
    <row r="5145" spans="1:5" x14ac:dyDescent="0.2">
      <c r="A5145" s="271">
        <v>92620</v>
      </c>
      <c r="B5145" s="271" t="s">
        <v>290</v>
      </c>
      <c r="C5145" s="272" t="s">
        <v>13374</v>
      </c>
      <c r="D5145" s="271" t="s">
        <v>1977</v>
      </c>
      <c r="E5145" s="273">
        <v>2140.4699999999998</v>
      </c>
    </row>
    <row r="5146" spans="1:5" x14ac:dyDescent="0.2">
      <c r="A5146" s="271">
        <v>92582</v>
      </c>
      <c r="B5146" s="271" t="s">
        <v>290</v>
      </c>
      <c r="C5146" s="272" t="s">
        <v>13375</v>
      </c>
      <c r="D5146" s="271" t="s">
        <v>1977</v>
      </c>
      <c r="E5146" s="273">
        <v>747.28</v>
      </c>
    </row>
    <row r="5147" spans="1:5" x14ac:dyDescent="0.2">
      <c r="A5147" s="271">
        <v>92602</v>
      </c>
      <c r="B5147" s="271" t="s">
        <v>290</v>
      </c>
      <c r="C5147" s="272" t="s">
        <v>13376</v>
      </c>
      <c r="D5147" s="271" t="s">
        <v>1977</v>
      </c>
      <c r="E5147" s="273">
        <v>747.28</v>
      </c>
    </row>
    <row r="5148" spans="1:5" x14ac:dyDescent="0.2">
      <c r="A5148" s="271">
        <v>92584</v>
      </c>
      <c r="B5148" s="271" t="s">
        <v>290</v>
      </c>
      <c r="C5148" s="272" t="s">
        <v>13377</v>
      </c>
      <c r="D5148" s="271" t="s">
        <v>1977</v>
      </c>
      <c r="E5148" s="273">
        <v>863.34</v>
      </c>
    </row>
    <row r="5149" spans="1:5" x14ac:dyDescent="0.2">
      <c r="A5149" s="271">
        <v>92604</v>
      </c>
      <c r="B5149" s="271" t="s">
        <v>290</v>
      </c>
      <c r="C5149" s="272" t="s">
        <v>13378</v>
      </c>
      <c r="D5149" s="271" t="s">
        <v>1977</v>
      </c>
      <c r="E5149" s="273">
        <v>833.98</v>
      </c>
    </row>
    <row r="5150" spans="1:5" x14ac:dyDescent="0.2">
      <c r="A5150" s="271">
        <v>92586</v>
      </c>
      <c r="B5150" s="271" t="s">
        <v>290</v>
      </c>
      <c r="C5150" s="272" t="s">
        <v>13379</v>
      </c>
      <c r="D5150" s="271" t="s">
        <v>1977</v>
      </c>
      <c r="E5150" s="273">
        <v>979.39</v>
      </c>
    </row>
    <row r="5151" spans="1:5" x14ac:dyDescent="0.2">
      <c r="A5151" s="271">
        <v>92606</v>
      </c>
      <c r="B5151" s="271" t="s">
        <v>290</v>
      </c>
      <c r="C5151" s="272" t="s">
        <v>13380</v>
      </c>
      <c r="D5151" s="271" t="s">
        <v>1977</v>
      </c>
      <c r="E5151" s="273">
        <v>950.04</v>
      </c>
    </row>
    <row r="5152" spans="1:5" x14ac:dyDescent="0.2">
      <c r="A5152" s="271">
        <v>92588</v>
      </c>
      <c r="B5152" s="271" t="s">
        <v>290</v>
      </c>
      <c r="C5152" s="272" t="s">
        <v>13381</v>
      </c>
      <c r="D5152" s="271" t="s">
        <v>1977</v>
      </c>
      <c r="E5152" s="273">
        <v>1248.46</v>
      </c>
    </row>
    <row r="5153" spans="1:5" x14ac:dyDescent="0.2">
      <c r="A5153" s="271">
        <v>92608</v>
      </c>
      <c r="B5153" s="271" t="s">
        <v>290</v>
      </c>
      <c r="C5153" s="272" t="s">
        <v>13382</v>
      </c>
      <c r="D5153" s="271" t="s">
        <v>1977</v>
      </c>
      <c r="E5153" s="273">
        <v>1189.75</v>
      </c>
    </row>
    <row r="5154" spans="1:5" x14ac:dyDescent="0.2">
      <c r="A5154" s="271">
        <v>92590</v>
      </c>
      <c r="B5154" s="271" t="s">
        <v>290</v>
      </c>
      <c r="C5154" s="272" t="s">
        <v>13383</v>
      </c>
      <c r="D5154" s="271" t="s">
        <v>1977</v>
      </c>
      <c r="E5154" s="273">
        <v>1364.51</v>
      </c>
    </row>
    <row r="5155" spans="1:5" x14ac:dyDescent="0.2">
      <c r="A5155" s="271">
        <v>92610</v>
      </c>
      <c r="B5155" s="271" t="s">
        <v>290</v>
      </c>
      <c r="C5155" s="272" t="s">
        <v>13384</v>
      </c>
      <c r="D5155" s="271" t="s">
        <v>1977</v>
      </c>
      <c r="E5155" s="273">
        <v>1305.81</v>
      </c>
    </row>
    <row r="5156" spans="1:5" x14ac:dyDescent="0.2">
      <c r="A5156" s="271">
        <v>92592</v>
      </c>
      <c r="B5156" s="271" t="s">
        <v>290</v>
      </c>
      <c r="C5156" s="272" t="s">
        <v>13385</v>
      </c>
      <c r="D5156" s="271" t="s">
        <v>1977</v>
      </c>
      <c r="E5156" s="273">
        <v>1541</v>
      </c>
    </row>
    <row r="5157" spans="1:5" x14ac:dyDescent="0.2">
      <c r="A5157" s="271">
        <v>92612</v>
      </c>
      <c r="B5157" s="271" t="s">
        <v>290</v>
      </c>
      <c r="C5157" s="272" t="s">
        <v>13386</v>
      </c>
      <c r="D5157" s="271" t="s">
        <v>1977</v>
      </c>
      <c r="E5157" s="273">
        <v>1482.29</v>
      </c>
    </row>
    <row r="5158" spans="1:5" x14ac:dyDescent="0.2">
      <c r="A5158" s="271">
        <v>92594</v>
      </c>
      <c r="B5158" s="271" t="s">
        <v>290</v>
      </c>
      <c r="C5158" s="272" t="s">
        <v>13387</v>
      </c>
      <c r="D5158" s="271" t="s">
        <v>1977</v>
      </c>
      <c r="E5158" s="273">
        <v>1778.21</v>
      </c>
    </row>
    <row r="5159" spans="1:5" x14ac:dyDescent="0.2">
      <c r="A5159" s="271">
        <v>92614</v>
      </c>
      <c r="B5159" s="271" t="s">
        <v>290</v>
      </c>
      <c r="C5159" s="272" t="s">
        <v>13388</v>
      </c>
      <c r="D5159" s="271" t="s">
        <v>1977</v>
      </c>
      <c r="E5159" s="273">
        <v>1660.8</v>
      </c>
    </row>
    <row r="5160" spans="1:5" x14ac:dyDescent="0.2">
      <c r="A5160" s="271">
        <v>92552</v>
      </c>
      <c r="B5160" s="271" t="s">
        <v>290</v>
      </c>
      <c r="C5160" s="272" t="s">
        <v>13389</v>
      </c>
      <c r="D5160" s="271" t="s">
        <v>1977</v>
      </c>
      <c r="E5160" s="273">
        <v>2887.85</v>
      </c>
    </row>
    <row r="5161" spans="1:5" x14ac:dyDescent="0.2">
      <c r="A5161" s="271">
        <v>92562</v>
      </c>
      <c r="B5161" s="271" t="s">
        <v>290</v>
      </c>
      <c r="C5161" s="272" t="s">
        <v>13390</v>
      </c>
      <c r="D5161" s="271" t="s">
        <v>1977</v>
      </c>
      <c r="E5161" s="273">
        <v>2828.07</v>
      </c>
    </row>
    <row r="5162" spans="1:5" x14ac:dyDescent="0.2">
      <c r="A5162" s="271">
        <v>92553</v>
      </c>
      <c r="B5162" s="271" t="s">
        <v>290</v>
      </c>
      <c r="C5162" s="272" t="s">
        <v>13391</v>
      </c>
      <c r="D5162" s="271" t="s">
        <v>1977</v>
      </c>
      <c r="E5162" s="273">
        <v>3349.42</v>
      </c>
    </row>
    <row r="5163" spans="1:5" x14ac:dyDescent="0.2">
      <c r="A5163" s="271">
        <v>92563</v>
      </c>
      <c r="B5163" s="271" t="s">
        <v>290</v>
      </c>
      <c r="C5163" s="272" t="s">
        <v>13392</v>
      </c>
      <c r="D5163" s="271" t="s">
        <v>1977</v>
      </c>
      <c r="E5163" s="273">
        <v>3279.52</v>
      </c>
    </row>
    <row r="5164" spans="1:5" x14ac:dyDescent="0.2">
      <c r="A5164" s="271">
        <v>92554</v>
      </c>
      <c r="B5164" s="271" t="s">
        <v>290</v>
      </c>
      <c r="C5164" s="272" t="s">
        <v>13393</v>
      </c>
      <c r="D5164" s="271" t="s">
        <v>1977</v>
      </c>
      <c r="E5164" s="273">
        <v>3456.8</v>
      </c>
    </row>
    <row r="5165" spans="1:5" x14ac:dyDescent="0.2">
      <c r="A5165" s="271">
        <v>92564</v>
      </c>
      <c r="B5165" s="271" t="s">
        <v>290</v>
      </c>
      <c r="C5165" s="272" t="s">
        <v>13394</v>
      </c>
      <c r="D5165" s="271" t="s">
        <v>1977</v>
      </c>
      <c r="E5165" s="273">
        <v>3371.18</v>
      </c>
    </row>
    <row r="5166" spans="1:5" x14ac:dyDescent="0.2">
      <c r="A5166" s="271">
        <v>92545</v>
      </c>
      <c r="B5166" s="271" t="s">
        <v>290</v>
      </c>
      <c r="C5166" s="272" t="s">
        <v>13395</v>
      </c>
      <c r="D5166" s="271" t="s">
        <v>1977</v>
      </c>
      <c r="E5166" s="273">
        <v>1157.9100000000001</v>
      </c>
    </row>
    <row r="5167" spans="1:5" x14ac:dyDescent="0.2">
      <c r="A5167" s="271">
        <v>92555</v>
      </c>
      <c r="B5167" s="271" t="s">
        <v>290</v>
      </c>
      <c r="C5167" s="272" t="s">
        <v>13396</v>
      </c>
      <c r="D5167" s="271" t="s">
        <v>1977</v>
      </c>
      <c r="E5167" s="273">
        <v>1143.74</v>
      </c>
    </row>
    <row r="5168" spans="1:5" x14ac:dyDescent="0.2">
      <c r="A5168" s="271">
        <v>92546</v>
      </c>
      <c r="B5168" s="271" t="s">
        <v>290</v>
      </c>
      <c r="C5168" s="272" t="s">
        <v>13397</v>
      </c>
      <c r="D5168" s="271" t="s">
        <v>1977</v>
      </c>
      <c r="E5168" s="273">
        <v>1432.58</v>
      </c>
    </row>
    <row r="5169" spans="1:5" x14ac:dyDescent="0.2">
      <c r="A5169" s="271">
        <v>92556</v>
      </c>
      <c r="B5169" s="271" t="s">
        <v>290</v>
      </c>
      <c r="C5169" s="272" t="s">
        <v>13398</v>
      </c>
      <c r="D5169" s="271" t="s">
        <v>1977</v>
      </c>
      <c r="E5169" s="273">
        <v>1407.75</v>
      </c>
    </row>
    <row r="5170" spans="1:5" x14ac:dyDescent="0.2">
      <c r="A5170" s="271">
        <v>92547</v>
      </c>
      <c r="B5170" s="271" t="s">
        <v>290</v>
      </c>
      <c r="C5170" s="272" t="s">
        <v>13399</v>
      </c>
      <c r="D5170" s="271" t="s">
        <v>1977</v>
      </c>
      <c r="E5170" s="273">
        <v>1505.51</v>
      </c>
    </row>
    <row r="5171" spans="1:5" x14ac:dyDescent="0.2">
      <c r="A5171" s="271">
        <v>92557</v>
      </c>
      <c r="B5171" s="271" t="s">
        <v>290</v>
      </c>
      <c r="C5171" s="272" t="s">
        <v>13400</v>
      </c>
      <c r="D5171" s="271" t="s">
        <v>1977</v>
      </c>
      <c r="E5171" s="273">
        <v>1480.68</v>
      </c>
    </row>
    <row r="5172" spans="1:5" x14ac:dyDescent="0.2">
      <c r="A5172" s="271">
        <v>92548</v>
      </c>
      <c r="B5172" s="271" t="s">
        <v>290</v>
      </c>
      <c r="C5172" s="272" t="s">
        <v>13401</v>
      </c>
      <c r="D5172" s="271" t="s">
        <v>1977</v>
      </c>
      <c r="E5172" s="273">
        <v>1677.46</v>
      </c>
    </row>
    <row r="5173" spans="1:5" x14ac:dyDescent="0.2">
      <c r="A5173" s="271">
        <v>92558</v>
      </c>
      <c r="B5173" s="271" t="s">
        <v>290</v>
      </c>
      <c r="C5173" s="272" t="s">
        <v>13402</v>
      </c>
      <c r="D5173" s="271" t="s">
        <v>1977</v>
      </c>
      <c r="E5173" s="273">
        <v>1663.29</v>
      </c>
    </row>
    <row r="5174" spans="1:5" x14ac:dyDescent="0.2">
      <c r="A5174" s="271">
        <v>92549</v>
      </c>
      <c r="B5174" s="271" t="s">
        <v>290</v>
      </c>
      <c r="C5174" s="272" t="s">
        <v>13403</v>
      </c>
      <c r="D5174" s="271" t="s">
        <v>1977</v>
      </c>
      <c r="E5174" s="273">
        <v>2128.92</v>
      </c>
    </row>
    <row r="5175" spans="1:5" x14ac:dyDescent="0.2">
      <c r="A5175" s="271">
        <v>92559</v>
      </c>
      <c r="B5175" s="271" t="s">
        <v>290</v>
      </c>
      <c r="C5175" s="272" t="s">
        <v>13404</v>
      </c>
      <c r="D5175" s="271" t="s">
        <v>1977</v>
      </c>
      <c r="E5175" s="273">
        <v>2102.54</v>
      </c>
    </row>
    <row r="5176" spans="1:5" x14ac:dyDescent="0.2">
      <c r="A5176" s="271">
        <v>92550</v>
      </c>
      <c r="B5176" s="271" t="s">
        <v>290</v>
      </c>
      <c r="C5176" s="272" t="s">
        <v>13405</v>
      </c>
      <c r="D5176" s="271" t="s">
        <v>1977</v>
      </c>
      <c r="E5176" s="273">
        <v>2553.8200000000002</v>
      </c>
    </row>
    <row r="5177" spans="1:5" x14ac:dyDescent="0.2">
      <c r="A5177" s="271">
        <v>92560</v>
      </c>
      <c r="B5177" s="271" t="s">
        <v>290</v>
      </c>
      <c r="C5177" s="272" t="s">
        <v>13406</v>
      </c>
      <c r="D5177" s="271" t="s">
        <v>1977</v>
      </c>
      <c r="E5177" s="273">
        <v>2517.89</v>
      </c>
    </row>
    <row r="5178" spans="1:5" x14ac:dyDescent="0.2">
      <c r="A5178" s="271">
        <v>92551</v>
      </c>
      <c r="B5178" s="271" t="s">
        <v>290</v>
      </c>
      <c r="C5178" s="272" t="s">
        <v>13407</v>
      </c>
      <c r="D5178" s="271" t="s">
        <v>1977</v>
      </c>
      <c r="E5178" s="273">
        <v>2647.51</v>
      </c>
    </row>
    <row r="5179" spans="1:5" x14ac:dyDescent="0.2">
      <c r="A5179" s="271">
        <v>92561</v>
      </c>
      <c r="B5179" s="271" t="s">
        <v>290</v>
      </c>
      <c r="C5179" s="272" t="s">
        <v>13408</v>
      </c>
      <c r="D5179" s="271" t="s">
        <v>1977</v>
      </c>
      <c r="E5179" s="273">
        <v>2612.56</v>
      </c>
    </row>
    <row r="5180" spans="1:5" x14ac:dyDescent="0.2">
      <c r="A5180" s="271">
        <v>92262</v>
      </c>
      <c r="B5180" s="271" t="s">
        <v>290</v>
      </c>
      <c r="C5180" s="272" t="s">
        <v>13409</v>
      </c>
      <c r="D5180" s="271" t="s">
        <v>1977</v>
      </c>
      <c r="E5180" s="273">
        <v>817.91</v>
      </c>
    </row>
    <row r="5181" spans="1:5" x14ac:dyDescent="0.2">
      <c r="A5181" s="271">
        <v>92259</v>
      </c>
      <c r="B5181" s="271" t="s">
        <v>290</v>
      </c>
      <c r="C5181" s="272" t="s">
        <v>13410</v>
      </c>
      <c r="D5181" s="271" t="s">
        <v>1977</v>
      </c>
      <c r="E5181" s="273">
        <v>518.29</v>
      </c>
    </row>
    <row r="5182" spans="1:5" x14ac:dyDescent="0.2">
      <c r="A5182" s="271">
        <v>92260</v>
      </c>
      <c r="B5182" s="271" t="s">
        <v>290</v>
      </c>
      <c r="C5182" s="272" t="s">
        <v>13411</v>
      </c>
      <c r="D5182" s="271" t="s">
        <v>1977</v>
      </c>
      <c r="E5182" s="273">
        <v>603.15</v>
      </c>
    </row>
    <row r="5183" spans="1:5" x14ac:dyDescent="0.2">
      <c r="A5183" s="271">
        <v>92261</v>
      </c>
      <c r="B5183" s="271" t="s">
        <v>290</v>
      </c>
      <c r="C5183" s="272" t="s">
        <v>13412</v>
      </c>
      <c r="D5183" s="271" t="s">
        <v>1977</v>
      </c>
      <c r="E5183" s="273">
        <v>685.43</v>
      </c>
    </row>
    <row r="5184" spans="1:5" x14ac:dyDescent="0.2">
      <c r="A5184" s="271">
        <v>92258</v>
      </c>
      <c r="B5184" s="271" t="s">
        <v>290</v>
      </c>
      <c r="C5184" s="272" t="s">
        <v>13413</v>
      </c>
      <c r="D5184" s="271" t="s">
        <v>1977</v>
      </c>
      <c r="E5184" s="273">
        <v>450.58</v>
      </c>
    </row>
    <row r="5185" spans="1:5" x14ac:dyDescent="0.2">
      <c r="A5185" s="271">
        <v>92255</v>
      </c>
      <c r="B5185" s="271" t="s">
        <v>290</v>
      </c>
      <c r="C5185" s="272" t="s">
        <v>13414</v>
      </c>
      <c r="D5185" s="271" t="s">
        <v>1977</v>
      </c>
      <c r="E5185" s="273">
        <v>231.74</v>
      </c>
    </row>
    <row r="5186" spans="1:5" x14ac:dyDescent="0.2">
      <c r="A5186" s="271">
        <v>92256</v>
      </c>
      <c r="B5186" s="271" t="s">
        <v>290</v>
      </c>
      <c r="C5186" s="272" t="s">
        <v>13415</v>
      </c>
      <c r="D5186" s="271" t="s">
        <v>1977</v>
      </c>
      <c r="E5186" s="273">
        <v>292.95</v>
      </c>
    </row>
    <row r="5187" spans="1:5" x14ac:dyDescent="0.2">
      <c r="A5187" s="271">
        <v>92257</v>
      </c>
      <c r="B5187" s="271" t="s">
        <v>290</v>
      </c>
      <c r="C5187" s="272" t="s">
        <v>13416</v>
      </c>
      <c r="D5187" s="271" t="s">
        <v>1977</v>
      </c>
      <c r="E5187" s="273">
        <v>353.38</v>
      </c>
    </row>
    <row r="5188" spans="1:5" x14ac:dyDescent="0.2">
      <c r="A5188" s="271">
        <v>100393</v>
      </c>
      <c r="B5188" s="271" t="s">
        <v>290</v>
      </c>
      <c r="C5188" s="272" t="s">
        <v>13417</v>
      </c>
      <c r="D5188" s="271" t="s">
        <v>2012</v>
      </c>
      <c r="E5188" s="273">
        <v>24.05</v>
      </c>
    </row>
    <row r="5189" spans="1:5" x14ac:dyDescent="0.2">
      <c r="A5189" s="271">
        <v>100389</v>
      </c>
      <c r="B5189" s="271" t="s">
        <v>290</v>
      </c>
      <c r="C5189" s="272" t="s">
        <v>13418</v>
      </c>
      <c r="D5189" s="271" t="s">
        <v>2012</v>
      </c>
      <c r="E5189" s="273">
        <v>20.99</v>
      </c>
    </row>
    <row r="5190" spans="1:5" x14ac:dyDescent="0.2">
      <c r="A5190" s="271">
        <v>100395</v>
      </c>
      <c r="B5190" s="271" t="s">
        <v>290</v>
      </c>
      <c r="C5190" s="272" t="s">
        <v>13419</v>
      </c>
      <c r="D5190" s="271" t="s">
        <v>2012</v>
      </c>
      <c r="E5190" s="273">
        <v>29.05</v>
      </c>
    </row>
    <row r="5191" spans="1:5" x14ac:dyDescent="0.2">
      <c r="A5191" s="271">
        <v>100391</v>
      </c>
      <c r="B5191" s="271" t="s">
        <v>290</v>
      </c>
      <c r="C5191" s="272" t="s">
        <v>13420</v>
      </c>
      <c r="D5191" s="271" t="s">
        <v>2012</v>
      </c>
      <c r="E5191" s="273">
        <v>24.34</v>
      </c>
    </row>
    <row r="5192" spans="1:5" x14ac:dyDescent="0.2">
      <c r="A5192" s="271">
        <v>100392</v>
      </c>
      <c r="B5192" s="271" t="s">
        <v>290</v>
      </c>
      <c r="C5192" s="272" t="s">
        <v>13421</v>
      </c>
      <c r="D5192" s="271" t="s">
        <v>2012</v>
      </c>
      <c r="E5192" s="273">
        <v>17.899999999999999</v>
      </c>
    </row>
    <row r="5193" spans="1:5" x14ac:dyDescent="0.2">
      <c r="A5193" s="271">
        <v>100388</v>
      </c>
      <c r="B5193" s="271" t="s">
        <v>290</v>
      </c>
      <c r="C5193" s="272" t="s">
        <v>13422</v>
      </c>
      <c r="D5193" s="271" t="s">
        <v>2012</v>
      </c>
      <c r="E5193" s="273">
        <v>22.74</v>
      </c>
    </row>
    <row r="5194" spans="1:5" x14ac:dyDescent="0.2">
      <c r="A5194" s="271">
        <v>100394</v>
      </c>
      <c r="B5194" s="271" t="s">
        <v>290</v>
      </c>
      <c r="C5194" s="272" t="s">
        <v>13423</v>
      </c>
      <c r="D5194" s="271" t="s">
        <v>2012</v>
      </c>
      <c r="E5194" s="273">
        <v>21.82</v>
      </c>
    </row>
    <row r="5195" spans="1:5" x14ac:dyDescent="0.2">
      <c r="A5195" s="271">
        <v>100390</v>
      </c>
      <c r="B5195" s="271" t="s">
        <v>290</v>
      </c>
      <c r="C5195" s="272" t="s">
        <v>13424</v>
      </c>
      <c r="D5195" s="271" t="s">
        <v>2012</v>
      </c>
      <c r="E5195" s="273">
        <v>27.73</v>
      </c>
    </row>
    <row r="5196" spans="1:5" x14ac:dyDescent="0.2">
      <c r="A5196" s="271">
        <v>92575</v>
      </c>
      <c r="B5196" s="271" t="s">
        <v>290</v>
      </c>
      <c r="C5196" s="272" t="s">
        <v>13425</v>
      </c>
      <c r="D5196" s="271" t="s">
        <v>2012</v>
      </c>
      <c r="E5196" s="273">
        <v>64.98</v>
      </c>
    </row>
    <row r="5197" spans="1:5" x14ac:dyDescent="0.2">
      <c r="A5197" s="271">
        <v>92569</v>
      </c>
      <c r="B5197" s="271" t="s">
        <v>290</v>
      </c>
      <c r="C5197" s="272" t="s">
        <v>13426</v>
      </c>
      <c r="D5197" s="271" t="s">
        <v>2012</v>
      </c>
      <c r="E5197" s="273">
        <v>70.790000000000006</v>
      </c>
    </row>
    <row r="5198" spans="1:5" x14ac:dyDescent="0.2">
      <c r="A5198" s="271">
        <v>92578</v>
      </c>
      <c r="B5198" s="271" t="s">
        <v>290</v>
      </c>
      <c r="C5198" s="272" t="s">
        <v>13427</v>
      </c>
      <c r="D5198" s="271" t="s">
        <v>2012</v>
      </c>
      <c r="E5198" s="273">
        <v>71.569999999999993</v>
      </c>
    </row>
    <row r="5199" spans="1:5" x14ac:dyDescent="0.2">
      <c r="A5199" s="271">
        <v>92572</v>
      </c>
      <c r="B5199" s="271" t="s">
        <v>290</v>
      </c>
      <c r="C5199" s="272" t="s">
        <v>13428</v>
      </c>
      <c r="D5199" s="271" t="s">
        <v>2012</v>
      </c>
      <c r="E5199" s="273">
        <v>82.99</v>
      </c>
    </row>
    <row r="5200" spans="1:5" x14ac:dyDescent="0.2">
      <c r="A5200" s="271">
        <v>92576</v>
      </c>
      <c r="B5200" s="271" t="s">
        <v>290</v>
      </c>
      <c r="C5200" s="272" t="s">
        <v>13429</v>
      </c>
      <c r="D5200" s="271" t="s">
        <v>2012</v>
      </c>
      <c r="E5200" s="273">
        <v>35.31</v>
      </c>
    </row>
    <row r="5201" spans="1:5" x14ac:dyDescent="0.2">
      <c r="A5201" s="271">
        <v>92570</v>
      </c>
      <c r="B5201" s="271" t="s">
        <v>290</v>
      </c>
      <c r="C5201" s="272" t="s">
        <v>13430</v>
      </c>
      <c r="D5201" s="271" t="s">
        <v>2012</v>
      </c>
      <c r="E5201" s="273">
        <v>44.66</v>
      </c>
    </row>
    <row r="5202" spans="1:5" x14ac:dyDescent="0.2">
      <c r="A5202" s="271">
        <v>92579</v>
      </c>
      <c r="B5202" s="271" t="s">
        <v>290</v>
      </c>
      <c r="C5202" s="272" t="s">
        <v>13431</v>
      </c>
      <c r="D5202" s="271" t="s">
        <v>2012</v>
      </c>
      <c r="E5202" s="273">
        <v>39.25</v>
      </c>
    </row>
    <row r="5203" spans="1:5" x14ac:dyDescent="0.2">
      <c r="A5203" s="271">
        <v>92573</v>
      </c>
      <c r="B5203" s="271" t="s">
        <v>290</v>
      </c>
      <c r="C5203" s="272" t="s">
        <v>13432</v>
      </c>
      <c r="D5203" s="271" t="s">
        <v>2012</v>
      </c>
      <c r="E5203" s="273">
        <v>49.58</v>
      </c>
    </row>
    <row r="5204" spans="1:5" x14ac:dyDescent="0.2">
      <c r="A5204" s="271">
        <v>92574</v>
      </c>
      <c r="B5204" s="271" t="s">
        <v>290</v>
      </c>
      <c r="C5204" s="272" t="s">
        <v>13433</v>
      </c>
      <c r="D5204" s="271" t="s">
        <v>2012</v>
      </c>
      <c r="E5204" s="273">
        <v>130.44999999999999</v>
      </c>
    </row>
    <row r="5205" spans="1:5" x14ac:dyDescent="0.2">
      <c r="A5205" s="271">
        <v>92568</v>
      </c>
      <c r="B5205" s="271" t="s">
        <v>290</v>
      </c>
      <c r="C5205" s="272" t="s">
        <v>13434</v>
      </c>
      <c r="D5205" s="271" t="s">
        <v>2012</v>
      </c>
      <c r="E5205" s="273">
        <v>127.92</v>
      </c>
    </row>
    <row r="5206" spans="1:5" x14ac:dyDescent="0.2">
      <c r="A5206" s="271">
        <v>92577</v>
      </c>
      <c r="B5206" s="271" t="s">
        <v>290</v>
      </c>
      <c r="C5206" s="272" t="s">
        <v>13435</v>
      </c>
      <c r="D5206" s="271" t="s">
        <v>2012</v>
      </c>
      <c r="E5206" s="273">
        <v>142.19</v>
      </c>
    </row>
    <row r="5207" spans="1:5" x14ac:dyDescent="0.2">
      <c r="A5207" s="271">
        <v>92571</v>
      </c>
      <c r="B5207" s="271" t="s">
        <v>290</v>
      </c>
      <c r="C5207" s="272" t="s">
        <v>13436</v>
      </c>
      <c r="D5207" s="271" t="s">
        <v>2012</v>
      </c>
      <c r="E5207" s="273">
        <v>139.31</v>
      </c>
    </row>
    <row r="5208" spans="1:5" x14ac:dyDescent="0.2">
      <c r="A5208" s="271">
        <v>92581</v>
      </c>
      <c r="B5208" s="271" t="s">
        <v>290</v>
      </c>
      <c r="C5208" s="272" t="s">
        <v>13437</v>
      </c>
      <c r="D5208" s="271" t="s">
        <v>2012</v>
      </c>
      <c r="E5208" s="273">
        <v>51.31</v>
      </c>
    </row>
    <row r="5209" spans="1:5" x14ac:dyDescent="0.2">
      <c r="A5209" s="271">
        <v>104314</v>
      </c>
      <c r="B5209" s="271" t="s">
        <v>290</v>
      </c>
      <c r="C5209" s="272" t="s">
        <v>13438</v>
      </c>
      <c r="D5209" s="271" t="s">
        <v>1982</v>
      </c>
      <c r="E5209" s="273">
        <v>11.45</v>
      </c>
    </row>
    <row r="5210" spans="1:5" x14ac:dyDescent="0.2">
      <c r="A5210" s="271">
        <v>92580</v>
      </c>
      <c r="B5210" s="271" t="s">
        <v>290</v>
      </c>
      <c r="C5210" s="272" t="s">
        <v>13439</v>
      </c>
      <c r="D5210" s="271" t="s">
        <v>2012</v>
      </c>
      <c r="E5210" s="273">
        <v>49.68</v>
      </c>
    </row>
    <row r="5211" spans="1:5" x14ac:dyDescent="0.2">
      <c r="A5211" s="271">
        <v>92541</v>
      </c>
      <c r="B5211" s="271" t="s">
        <v>290</v>
      </c>
      <c r="C5211" s="272" t="s">
        <v>13440</v>
      </c>
      <c r="D5211" s="271" t="s">
        <v>2012</v>
      </c>
      <c r="E5211" s="273">
        <v>90.92</v>
      </c>
    </row>
    <row r="5212" spans="1:5" x14ac:dyDescent="0.2">
      <c r="A5212" s="271">
        <v>92539</v>
      </c>
      <c r="B5212" s="271" t="s">
        <v>290</v>
      </c>
      <c r="C5212" s="272" t="s">
        <v>13441</v>
      </c>
      <c r="D5212" s="271" t="s">
        <v>2012</v>
      </c>
      <c r="E5212" s="273">
        <v>84.59</v>
      </c>
    </row>
    <row r="5213" spans="1:5" x14ac:dyDescent="0.2">
      <c r="A5213" s="271">
        <v>92542</v>
      </c>
      <c r="B5213" s="271" t="s">
        <v>290</v>
      </c>
      <c r="C5213" s="272" t="s">
        <v>13442</v>
      </c>
      <c r="D5213" s="271" t="s">
        <v>2012</v>
      </c>
      <c r="E5213" s="273">
        <v>112</v>
      </c>
    </row>
    <row r="5214" spans="1:5" x14ac:dyDescent="0.2">
      <c r="A5214" s="271">
        <v>92540</v>
      </c>
      <c r="B5214" s="271" t="s">
        <v>290</v>
      </c>
      <c r="C5214" s="272" t="s">
        <v>13443</v>
      </c>
      <c r="D5214" s="271" t="s">
        <v>2012</v>
      </c>
      <c r="E5214" s="273">
        <v>97.1</v>
      </c>
    </row>
    <row r="5215" spans="1:5" x14ac:dyDescent="0.2">
      <c r="A5215" s="271">
        <v>92544</v>
      </c>
      <c r="B5215" s="271" t="s">
        <v>290</v>
      </c>
      <c r="C5215" s="272" t="s">
        <v>13444</v>
      </c>
      <c r="D5215" s="271" t="s">
        <v>2012</v>
      </c>
      <c r="E5215" s="273">
        <v>19.920000000000002</v>
      </c>
    </row>
    <row r="5216" spans="1:5" x14ac:dyDescent="0.2">
      <c r="A5216" s="271">
        <v>92543</v>
      </c>
      <c r="B5216" s="271" t="s">
        <v>290</v>
      </c>
      <c r="C5216" s="272" t="s">
        <v>13445</v>
      </c>
      <c r="D5216" s="271" t="s">
        <v>2012</v>
      </c>
      <c r="E5216" s="273">
        <v>25.01</v>
      </c>
    </row>
    <row r="5217" spans="1:5" x14ac:dyDescent="0.2">
      <c r="A5217" s="271">
        <v>97725</v>
      </c>
      <c r="B5217" s="271" t="s">
        <v>290</v>
      </c>
      <c r="C5217" s="272" t="s">
        <v>13446</v>
      </c>
      <c r="D5217" s="271" t="s">
        <v>1980</v>
      </c>
      <c r="E5217" s="273">
        <v>0</v>
      </c>
    </row>
    <row r="5218" spans="1:5" x14ac:dyDescent="0.2">
      <c r="A5218" s="271">
        <v>97721</v>
      </c>
      <c r="B5218" s="271" t="s">
        <v>290</v>
      </c>
      <c r="C5218" s="272" t="s">
        <v>13447</v>
      </c>
      <c r="D5218" s="271" t="s">
        <v>1980</v>
      </c>
      <c r="E5218" s="273">
        <v>0</v>
      </c>
    </row>
    <row r="5219" spans="1:5" x14ac:dyDescent="0.2">
      <c r="A5219" s="271">
        <v>97722</v>
      </c>
      <c r="B5219" s="271" t="s">
        <v>290</v>
      </c>
      <c r="C5219" s="272" t="s">
        <v>13448</v>
      </c>
      <c r="D5219" s="271" t="s">
        <v>1980</v>
      </c>
      <c r="E5219" s="273">
        <v>0</v>
      </c>
    </row>
    <row r="5220" spans="1:5" x14ac:dyDescent="0.2">
      <c r="A5220" s="271">
        <v>97724</v>
      </c>
      <c r="B5220" s="271" t="s">
        <v>290</v>
      </c>
      <c r="C5220" s="272" t="s">
        <v>13449</v>
      </c>
      <c r="D5220" s="271" t="s">
        <v>1980</v>
      </c>
      <c r="E5220" s="273">
        <v>0</v>
      </c>
    </row>
    <row r="5221" spans="1:5" x14ac:dyDescent="0.2">
      <c r="A5221" s="271">
        <v>97719</v>
      </c>
      <c r="B5221" s="271" t="s">
        <v>290</v>
      </c>
      <c r="C5221" s="272" t="s">
        <v>13450</v>
      </c>
      <c r="D5221" s="271" t="s">
        <v>1980</v>
      </c>
      <c r="E5221" s="273">
        <v>0</v>
      </c>
    </row>
    <row r="5222" spans="1:5" x14ac:dyDescent="0.2">
      <c r="A5222" s="271">
        <v>97723</v>
      </c>
      <c r="B5222" s="271" t="s">
        <v>290</v>
      </c>
      <c r="C5222" s="272" t="s">
        <v>13451</v>
      </c>
      <c r="D5222" s="271" t="s">
        <v>1980</v>
      </c>
      <c r="E5222" s="273">
        <v>0</v>
      </c>
    </row>
    <row r="5223" spans="1:5" x14ac:dyDescent="0.2">
      <c r="A5223" s="271">
        <v>104946</v>
      </c>
      <c r="B5223" s="271" t="s">
        <v>290</v>
      </c>
      <c r="C5223" s="272" t="s">
        <v>13452</v>
      </c>
      <c r="D5223" s="271" t="s">
        <v>1980</v>
      </c>
      <c r="E5223" s="273">
        <v>0</v>
      </c>
    </row>
    <row r="5224" spans="1:5" x14ac:dyDescent="0.2">
      <c r="A5224" s="271">
        <v>104944</v>
      </c>
      <c r="B5224" s="271" t="s">
        <v>290</v>
      </c>
      <c r="C5224" s="272" t="s">
        <v>13453</v>
      </c>
      <c r="D5224" s="271" t="s">
        <v>1980</v>
      </c>
      <c r="E5224" s="273">
        <v>0</v>
      </c>
    </row>
    <row r="5225" spans="1:5" x14ac:dyDescent="0.2">
      <c r="A5225" s="271">
        <v>104945</v>
      </c>
      <c r="B5225" s="271" t="s">
        <v>290</v>
      </c>
      <c r="C5225" s="272" t="s">
        <v>13454</v>
      </c>
      <c r="D5225" s="271" t="s">
        <v>1980</v>
      </c>
      <c r="E5225" s="273">
        <v>0</v>
      </c>
    </row>
    <row r="5226" spans="1:5" x14ac:dyDescent="0.2">
      <c r="A5226" s="271">
        <v>97720</v>
      </c>
      <c r="B5226" s="271" t="s">
        <v>290</v>
      </c>
      <c r="C5226" s="272" t="s">
        <v>13455</v>
      </c>
      <c r="D5226" s="271" t="s">
        <v>1980</v>
      </c>
      <c r="E5226" s="273">
        <v>0</v>
      </c>
    </row>
    <row r="5227" spans="1:5" x14ac:dyDescent="0.2">
      <c r="A5227" s="271">
        <v>97740</v>
      </c>
      <c r="B5227" s="271" t="s">
        <v>290</v>
      </c>
      <c r="C5227" s="272" t="s">
        <v>13456</v>
      </c>
      <c r="D5227" s="271" t="s">
        <v>1980</v>
      </c>
      <c r="E5227" s="273">
        <v>2218.39</v>
      </c>
    </row>
    <row r="5228" spans="1:5" x14ac:dyDescent="0.2">
      <c r="A5228" s="271">
        <v>97738</v>
      </c>
      <c r="B5228" s="271" t="s">
        <v>290</v>
      </c>
      <c r="C5228" s="272" t="s">
        <v>13457</v>
      </c>
      <c r="D5228" s="271" t="s">
        <v>1980</v>
      </c>
      <c r="E5228" s="273">
        <v>4582.75</v>
      </c>
    </row>
    <row r="5229" spans="1:5" x14ac:dyDescent="0.2">
      <c r="A5229" s="271">
        <v>97739</v>
      </c>
      <c r="B5229" s="271" t="s">
        <v>290</v>
      </c>
      <c r="C5229" s="272" t="s">
        <v>13458</v>
      </c>
      <c r="D5229" s="271" t="s">
        <v>1980</v>
      </c>
      <c r="E5229" s="273">
        <v>3248.66</v>
      </c>
    </row>
    <row r="5230" spans="1:5" x14ac:dyDescent="0.2">
      <c r="A5230" s="271">
        <v>97736</v>
      </c>
      <c r="B5230" s="271" t="s">
        <v>290</v>
      </c>
      <c r="C5230" s="272" t="s">
        <v>13459</v>
      </c>
      <c r="D5230" s="271" t="s">
        <v>1980</v>
      </c>
      <c r="E5230" s="273">
        <v>1581.33</v>
      </c>
    </row>
    <row r="5231" spans="1:5" x14ac:dyDescent="0.2">
      <c r="A5231" s="271">
        <v>97734</v>
      </c>
      <c r="B5231" s="271" t="s">
        <v>290</v>
      </c>
      <c r="C5231" s="272" t="s">
        <v>13460</v>
      </c>
      <c r="D5231" s="271" t="s">
        <v>1980</v>
      </c>
      <c r="E5231" s="273">
        <v>3402.46</v>
      </c>
    </row>
    <row r="5232" spans="1:5" x14ac:dyDescent="0.2">
      <c r="A5232" s="271">
        <v>97735</v>
      </c>
      <c r="B5232" s="271" t="s">
        <v>290</v>
      </c>
      <c r="C5232" s="272" t="s">
        <v>13461</v>
      </c>
      <c r="D5232" s="271" t="s">
        <v>1980</v>
      </c>
      <c r="E5232" s="273">
        <v>2744.86</v>
      </c>
    </row>
    <row r="5233" spans="1:5" x14ac:dyDescent="0.2">
      <c r="A5233" s="271">
        <v>97737</v>
      </c>
      <c r="B5233" s="271" t="s">
        <v>290</v>
      </c>
      <c r="C5233" s="272" t="s">
        <v>13462</v>
      </c>
      <c r="D5233" s="271" t="s">
        <v>1980</v>
      </c>
      <c r="E5233" s="273">
        <v>3626.17</v>
      </c>
    </row>
    <row r="5234" spans="1:5" x14ac:dyDescent="0.2">
      <c r="A5234" s="271">
        <v>97733</v>
      </c>
      <c r="B5234" s="271" t="s">
        <v>290</v>
      </c>
      <c r="C5234" s="272" t="s">
        <v>13463</v>
      </c>
      <c r="D5234" s="271" t="s">
        <v>1980</v>
      </c>
      <c r="E5234" s="273">
        <v>3904.77</v>
      </c>
    </row>
    <row r="5235" spans="1:5" x14ac:dyDescent="0.2">
      <c r="A5235" s="271">
        <v>98616</v>
      </c>
      <c r="B5235" s="271" t="s">
        <v>290</v>
      </c>
      <c r="C5235" s="272" t="s">
        <v>13464</v>
      </c>
      <c r="D5235" s="271" t="s">
        <v>2012</v>
      </c>
      <c r="E5235" s="273">
        <v>297.62</v>
      </c>
    </row>
    <row r="5236" spans="1:5" x14ac:dyDescent="0.2">
      <c r="A5236" s="271">
        <v>98619</v>
      </c>
      <c r="B5236" s="271" t="s">
        <v>290</v>
      </c>
      <c r="C5236" s="272" t="s">
        <v>13465</v>
      </c>
      <c r="D5236" s="271" t="s">
        <v>2012</v>
      </c>
      <c r="E5236" s="273">
        <v>325.2</v>
      </c>
    </row>
    <row r="5237" spans="1:5" x14ac:dyDescent="0.2">
      <c r="A5237" s="271">
        <v>98622</v>
      </c>
      <c r="B5237" s="271" t="s">
        <v>290</v>
      </c>
      <c r="C5237" s="272" t="s">
        <v>13466</v>
      </c>
      <c r="D5237" s="271" t="s">
        <v>2012</v>
      </c>
      <c r="E5237" s="273">
        <v>506.31</v>
      </c>
    </row>
    <row r="5238" spans="1:5" x14ac:dyDescent="0.2">
      <c r="A5238" s="271">
        <v>98625</v>
      </c>
      <c r="B5238" s="271" t="s">
        <v>290</v>
      </c>
      <c r="C5238" s="272" t="s">
        <v>13467</v>
      </c>
      <c r="D5238" s="271" t="s">
        <v>2012</v>
      </c>
      <c r="E5238" s="273">
        <v>532.61</v>
      </c>
    </row>
    <row r="5239" spans="1:5" x14ac:dyDescent="0.2">
      <c r="A5239" s="271">
        <v>105918</v>
      </c>
      <c r="B5239" s="271" t="s">
        <v>290</v>
      </c>
      <c r="C5239" s="272" t="s">
        <v>13468</v>
      </c>
      <c r="D5239" s="271" t="s">
        <v>2012</v>
      </c>
      <c r="E5239" s="273">
        <v>0</v>
      </c>
    </row>
    <row r="5240" spans="1:5" x14ac:dyDescent="0.2">
      <c r="A5240" s="271">
        <v>98631</v>
      </c>
      <c r="B5240" s="271" t="s">
        <v>290</v>
      </c>
      <c r="C5240" s="272" t="s">
        <v>13469</v>
      </c>
      <c r="D5240" s="271" t="s">
        <v>2012</v>
      </c>
      <c r="E5240" s="273">
        <v>0</v>
      </c>
    </row>
    <row r="5241" spans="1:5" x14ac:dyDescent="0.2">
      <c r="A5241" s="271">
        <v>98637</v>
      </c>
      <c r="B5241" s="271" t="s">
        <v>290</v>
      </c>
      <c r="C5241" s="272" t="s">
        <v>13470</v>
      </c>
      <c r="D5241" s="271" t="s">
        <v>1980</v>
      </c>
      <c r="E5241" s="273">
        <v>0</v>
      </c>
    </row>
    <row r="5242" spans="1:5" x14ac:dyDescent="0.2">
      <c r="A5242" s="271">
        <v>98641</v>
      </c>
      <c r="B5242" s="271" t="s">
        <v>290</v>
      </c>
      <c r="C5242" s="272" t="s">
        <v>13471</v>
      </c>
      <c r="D5242" s="271" t="s">
        <v>1980</v>
      </c>
      <c r="E5242" s="273">
        <v>0</v>
      </c>
    </row>
    <row r="5243" spans="1:5" x14ac:dyDescent="0.2">
      <c r="A5243" s="271">
        <v>98645</v>
      </c>
      <c r="B5243" s="271" t="s">
        <v>290</v>
      </c>
      <c r="C5243" s="272" t="s">
        <v>13472</v>
      </c>
      <c r="D5243" s="271" t="s">
        <v>1980</v>
      </c>
      <c r="E5243" s="273">
        <v>0</v>
      </c>
    </row>
    <row r="5244" spans="1:5" x14ac:dyDescent="0.2">
      <c r="A5244" s="271">
        <v>98649</v>
      </c>
      <c r="B5244" s="271" t="s">
        <v>290</v>
      </c>
      <c r="C5244" s="272" t="s">
        <v>13473</v>
      </c>
      <c r="D5244" s="271" t="s">
        <v>1980</v>
      </c>
      <c r="E5244" s="273">
        <v>0</v>
      </c>
    </row>
    <row r="5245" spans="1:5" x14ac:dyDescent="0.2">
      <c r="A5245" s="271">
        <v>98653</v>
      </c>
      <c r="B5245" s="271" t="s">
        <v>290</v>
      </c>
      <c r="C5245" s="272" t="s">
        <v>13474</v>
      </c>
      <c r="D5245" s="271" t="s">
        <v>1980</v>
      </c>
      <c r="E5245" s="273">
        <v>0</v>
      </c>
    </row>
    <row r="5246" spans="1:5" x14ac:dyDescent="0.2">
      <c r="A5246" s="271">
        <v>98657</v>
      </c>
      <c r="B5246" s="271" t="s">
        <v>290</v>
      </c>
      <c r="C5246" s="272" t="s">
        <v>13475</v>
      </c>
      <c r="D5246" s="271" t="s">
        <v>2014</v>
      </c>
      <c r="E5246" s="273">
        <v>768.32</v>
      </c>
    </row>
    <row r="5247" spans="1:5" x14ac:dyDescent="0.2">
      <c r="A5247" s="271">
        <v>100344</v>
      </c>
      <c r="B5247" s="271" t="s">
        <v>290</v>
      </c>
      <c r="C5247" s="272" t="s">
        <v>13476</v>
      </c>
      <c r="D5247" s="271" t="s">
        <v>1982</v>
      </c>
      <c r="E5247" s="273">
        <v>14.2</v>
      </c>
    </row>
    <row r="5248" spans="1:5" x14ac:dyDescent="0.2">
      <c r="A5248" s="271">
        <v>100345</v>
      </c>
      <c r="B5248" s="271" t="s">
        <v>290</v>
      </c>
      <c r="C5248" s="272" t="s">
        <v>13477</v>
      </c>
      <c r="D5248" s="271" t="s">
        <v>1982</v>
      </c>
      <c r="E5248" s="273">
        <v>11.08</v>
      </c>
    </row>
    <row r="5249" spans="1:5" x14ac:dyDescent="0.2">
      <c r="A5249" s="271">
        <v>100346</v>
      </c>
      <c r="B5249" s="271" t="s">
        <v>290</v>
      </c>
      <c r="C5249" s="272" t="s">
        <v>13478</v>
      </c>
      <c r="D5249" s="271" t="s">
        <v>1982</v>
      </c>
      <c r="E5249" s="273">
        <v>10.61</v>
      </c>
    </row>
    <row r="5250" spans="1:5" x14ac:dyDescent="0.2">
      <c r="A5250" s="271">
        <v>100347</v>
      </c>
      <c r="B5250" s="271" t="s">
        <v>290</v>
      </c>
      <c r="C5250" s="272" t="s">
        <v>13479</v>
      </c>
      <c r="D5250" s="271" t="s">
        <v>1982</v>
      </c>
      <c r="E5250" s="273">
        <v>11.9</v>
      </c>
    </row>
    <row r="5251" spans="1:5" x14ac:dyDescent="0.2">
      <c r="A5251" s="271">
        <v>100348</v>
      </c>
      <c r="B5251" s="271" t="s">
        <v>290</v>
      </c>
      <c r="C5251" s="272" t="s">
        <v>13480</v>
      </c>
      <c r="D5251" s="271" t="s">
        <v>1982</v>
      </c>
      <c r="E5251" s="273">
        <v>11.69</v>
      </c>
    </row>
    <row r="5252" spans="1:5" x14ac:dyDescent="0.2">
      <c r="A5252" s="271">
        <v>100342</v>
      </c>
      <c r="B5252" s="271" t="s">
        <v>290</v>
      </c>
      <c r="C5252" s="272" t="s">
        <v>13481</v>
      </c>
      <c r="D5252" s="271" t="s">
        <v>1982</v>
      </c>
      <c r="E5252" s="273">
        <v>19.559999999999999</v>
      </c>
    </row>
    <row r="5253" spans="1:5" x14ac:dyDescent="0.2">
      <c r="A5253" s="271">
        <v>100343</v>
      </c>
      <c r="B5253" s="271" t="s">
        <v>290</v>
      </c>
      <c r="C5253" s="272" t="s">
        <v>13482</v>
      </c>
      <c r="D5253" s="271" t="s">
        <v>1982</v>
      </c>
      <c r="E5253" s="273">
        <v>17.260000000000002</v>
      </c>
    </row>
    <row r="5254" spans="1:5" x14ac:dyDescent="0.2">
      <c r="A5254" s="271">
        <v>100349</v>
      </c>
      <c r="B5254" s="271" t="s">
        <v>290</v>
      </c>
      <c r="C5254" s="272" t="s">
        <v>13483</v>
      </c>
      <c r="D5254" s="271" t="s">
        <v>1980</v>
      </c>
      <c r="E5254" s="273">
        <v>773.28</v>
      </c>
    </row>
    <row r="5255" spans="1:5" x14ac:dyDescent="0.2">
      <c r="A5255" s="271">
        <v>100336</v>
      </c>
      <c r="B5255" s="271" t="s">
        <v>290</v>
      </c>
      <c r="C5255" s="272" t="s">
        <v>13484</v>
      </c>
      <c r="D5255" s="271" t="s">
        <v>2012</v>
      </c>
      <c r="E5255" s="273">
        <v>0</v>
      </c>
    </row>
    <row r="5256" spans="1:5" x14ac:dyDescent="0.2">
      <c r="A5256" s="271">
        <v>100337</v>
      </c>
      <c r="B5256" s="271" t="s">
        <v>290</v>
      </c>
      <c r="C5256" s="272" t="s">
        <v>13485</v>
      </c>
      <c r="D5256" s="271" t="s">
        <v>2012</v>
      </c>
      <c r="E5256" s="273">
        <v>0</v>
      </c>
    </row>
    <row r="5257" spans="1:5" x14ac:dyDescent="0.2">
      <c r="A5257" s="271">
        <v>100339</v>
      </c>
      <c r="B5257" s="271" t="s">
        <v>290</v>
      </c>
      <c r="C5257" s="272" t="s">
        <v>13486</v>
      </c>
      <c r="D5257" s="271" t="s">
        <v>2012</v>
      </c>
      <c r="E5257" s="273">
        <v>0</v>
      </c>
    </row>
    <row r="5258" spans="1:5" x14ac:dyDescent="0.2">
      <c r="A5258" s="271">
        <v>100340</v>
      </c>
      <c r="B5258" s="271" t="s">
        <v>290</v>
      </c>
      <c r="C5258" s="272" t="s">
        <v>13487</v>
      </c>
      <c r="D5258" s="271" t="s">
        <v>2012</v>
      </c>
      <c r="E5258" s="273">
        <v>0</v>
      </c>
    </row>
    <row r="5259" spans="1:5" x14ac:dyDescent="0.2">
      <c r="A5259" s="271">
        <v>105805</v>
      </c>
      <c r="B5259" s="271" t="s">
        <v>290</v>
      </c>
      <c r="C5259" s="272" t="s">
        <v>13488</v>
      </c>
      <c r="D5259" s="271" t="s">
        <v>2012</v>
      </c>
      <c r="E5259" s="273">
        <v>0</v>
      </c>
    </row>
    <row r="5260" spans="1:5" x14ac:dyDescent="0.2">
      <c r="A5260" s="271">
        <v>105806</v>
      </c>
      <c r="B5260" s="271" t="s">
        <v>290</v>
      </c>
      <c r="C5260" s="272" t="s">
        <v>13489</v>
      </c>
      <c r="D5260" s="271" t="s">
        <v>2012</v>
      </c>
      <c r="E5260" s="273">
        <v>0</v>
      </c>
    </row>
    <row r="5261" spans="1:5" x14ac:dyDescent="0.2">
      <c r="A5261" s="271">
        <v>105807</v>
      </c>
      <c r="B5261" s="271" t="s">
        <v>290</v>
      </c>
      <c r="C5261" s="272" t="s">
        <v>13490</v>
      </c>
      <c r="D5261" s="271" t="s">
        <v>2012</v>
      </c>
      <c r="E5261" s="273">
        <v>0</v>
      </c>
    </row>
    <row r="5262" spans="1:5" x14ac:dyDescent="0.2">
      <c r="A5262" s="271">
        <v>105808</v>
      </c>
      <c r="B5262" s="271" t="s">
        <v>290</v>
      </c>
      <c r="C5262" s="272" t="s">
        <v>13491</v>
      </c>
      <c r="D5262" s="271" t="s">
        <v>2012</v>
      </c>
      <c r="E5262" s="273">
        <v>0</v>
      </c>
    </row>
    <row r="5263" spans="1:5" x14ac:dyDescent="0.2">
      <c r="A5263" s="271">
        <v>100341</v>
      </c>
      <c r="B5263" s="271" t="s">
        <v>290</v>
      </c>
      <c r="C5263" s="272" t="s">
        <v>13492</v>
      </c>
      <c r="D5263" s="271" t="s">
        <v>2012</v>
      </c>
      <c r="E5263" s="273">
        <v>47.25</v>
      </c>
    </row>
    <row r="5264" spans="1:5" x14ac:dyDescent="0.2">
      <c r="A5264" s="271">
        <v>100351</v>
      </c>
      <c r="B5264" s="271" t="s">
        <v>290</v>
      </c>
      <c r="C5264" s="272" t="s">
        <v>13493</v>
      </c>
      <c r="D5264" s="271" t="s">
        <v>2012</v>
      </c>
      <c r="E5264" s="273">
        <v>0</v>
      </c>
    </row>
    <row r="5265" spans="1:5" x14ac:dyDescent="0.2">
      <c r="A5265" s="271">
        <v>100353</v>
      </c>
      <c r="B5265" s="271" t="s">
        <v>290</v>
      </c>
      <c r="C5265" s="272" t="s">
        <v>13494</v>
      </c>
      <c r="D5265" s="271" t="s">
        <v>2012</v>
      </c>
      <c r="E5265" s="273">
        <v>0</v>
      </c>
    </row>
    <row r="5266" spans="1:5" x14ac:dyDescent="0.2">
      <c r="A5266" s="271">
        <v>100350</v>
      </c>
      <c r="B5266" s="271" t="s">
        <v>290</v>
      </c>
      <c r="C5266" s="272" t="s">
        <v>13495</v>
      </c>
      <c r="D5266" s="271" t="s">
        <v>2012</v>
      </c>
      <c r="E5266" s="273">
        <v>0</v>
      </c>
    </row>
    <row r="5267" spans="1:5" x14ac:dyDescent="0.2">
      <c r="A5267" s="271">
        <v>105043</v>
      </c>
      <c r="B5267" s="271" t="s">
        <v>290</v>
      </c>
      <c r="C5267" s="272" t="s">
        <v>13496</v>
      </c>
      <c r="D5267" s="271" t="s">
        <v>2014</v>
      </c>
      <c r="E5267" s="273">
        <v>0</v>
      </c>
    </row>
    <row r="5268" spans="1:5" x14ac:dyDescent="0.2">
      <c r="A5268" s="271">
        <v>105047</v>
      </c>
      <c r="B5268" s="271" t="s">
        <v>290</v>
      </c>
      <c r="C5268" s="272" t="s">
        <v>13497</v>
      </c>
      <c r="D5268" s="271" t="s">
        <v>2014</v>
      </c>
      <c r="E5268" s="273">
        <v>0</v>
      </c>
    </row>
    <row r="5269" spans="1:5" x14ac:dyDescent="0.2">
      <c r="A5269" s="271">
        <v>105044</v>
      </c>
      <c r="B5269" s="271" t="s">
        <v>290</v>
      </c>
      <c r="C5269" s="272" t="s">
        <v>13498</v>
      </c>
      <c r="D5269" s="271" t="s">
        <v>2014</v>
      </c>
      <c r="E5269" s="273">
        <v>0</v>
      </c>
    </row>
    <row r="5270" spans="1:5" x14ac:dyDescent="0.2">
      <c r="A5270" s="271">
        <v>105094</v>
      </c>
      <c r="B5270" s="271" t="s">
        <v>290</v>
      </c>
      <c r="C5270" s="272" t="s">
        <v>13499</v>
      </c>
      <c r="D5270" s="271" t="s">
        <v>2014</v>
      </c>
      <c r="E5270" s="273">
        <v>0</v>
      </c>
    </row>
    <row r="5271" spans="1:5" x14ac:dyDescent="0.2">
      <c r="A5271" s="271">
        <v>105096</v>
      </c>
      <c r="B5271" s="271" t="s">
        <v>290</v>
      </c>
      <c r="C5271" s="272" t="s">
        <v>13500</v>
      </c>
      <c r="D5271" s="271" t="s">
        <v>2014</v>
      </c>
      <c r="E5271" s="273">
        <v>0</v>
      </c>
    </row>
    <row r="5272" spans="1:5" x14ac:dyDescent="0.2">
      <c r="A5272" s="271">
        <v>105048</v>
      </c>
      <c r="B5272" s="271" t="s">
        <v>290</v>
      </c>
      <c r="C5272" s="272" t="s">
        <v>13501</v>
      </c>
      <c r="D5272" s="271" t="s">
        <v>2014</v>
      </c>
      <c r="E5272" s="273">
        <v>0</v>
      </c>
    </row>
    <row r="5273" spans="1:5" x14ac:dyDescent="0.2">
      <c r="A5273" s="271">
        <v>105097</v>
      </c>
      <c r="B5273" s="271" t="s">
        <v>290</v>
      </c>
      <c r="C5273" s="272" t="s">
        <v>13502</v>
      </c>
      <c r="D5273" s="271" t="s">
        <v>2014</v>
      </c>
      <c r="E5273" s="273">
        <v>0</v>
      </c>
    </row>
    <row r="5274" spans="1:5" x14ac:dyDescent="0.2">
      <c r="A5274" s="271">
        <v>105049</v>
      </c>
      <c r="B5274" s="271" t="s">
        <v>290</v>
      </c>
      <c r="C5274" s="272" t="s">
        <v>13503</v>
      </c>
      <c r="D5274" s="271" t="s">
        <v>2014</v>
      </c>
      <c r="E5274" s="273">
        <v>0</v>
      </c>
    </row>
    <row r="5275" spans="1:5" x14ac:dyDescent="0.2">
      <c r="A5275" s="271">
        <v>105051</v>
      </c>
      <c r="B5275" s="271" t="s">
        <v>290</v>
      </c>
      <c r="C5275" s="272" t="s">
        <v>13504</v>
      </c>
      <c r="D5275" s="271" t="s">
        <v>2014</v>
      </c>
      <c r="E5275" s="273">
        <v>0</v>
      </c>
    </row>
    <row r="5276" spans="1:5" x14ac:dyDescent="0.2">
      <c r="A5276" s="271">
        <v>105054</v>
      </c>
      <c r="B5276" s="271" t="s">
        <v>290</v>
      </c>
      <c r="C5276" s="272" t="s">
        <v>13505</v>
      </c>
      <c r="D5276" s="271" t="s">
        <v>2014</v>
      </c>
      <c r="E5276" s="273">
        <v>0</v>
      </c>
    </row>
    <row r="5277" spans="1:5" x14ac:dyDescent="0.2">
      <c r="A5277" s="271">
        <v>105052</v>
      </c>
      <c r="B5277" s="271" t="s">
        <v>290</v>
      </c>
      <c r="C5277" s="272" t="s">
        <v>13506</v>
      </c>
      <c r="D5277" s="271" t="s">
        <v>2014</v>
      </c>
      <c r="E5277" s="273">
        <v>0</v>
      </c>
    </row>
    <row r="5278" spans="1:5" x14ac:dyDescent="0.2">
      <c r="A5278" s="271">
        <v>105055</v>
      </c>
      <c r="B5278" s="271" t="s">
        <v>290</v>
      </c>
      <c r="C5278" s="272" t="s">
        <v>13507</v>
      </c>
      <c r="D5278" s="271" t="s">
        <v>2014</v>
      </c>
      <c r="E5278" s="273">
        <v>0</v>
      </c>
    </row>
    <row r="5279" spans="1:5" x14ac:dyDescent="0.2">
      <c r="A5279" s="271">
        <v>105065</v>
      </c>
      <c r="B5279" s="271" t="s">
        <v>290</v>
      </c>
      <c r="C5279" s="272" t="s">
        <v>13508</v>
      </c>
      <c r="D5279" s="271" t="s">
        <v>2014</v>
      </c>
      <c r="E5279" s="273">
        <v>0</v>
      </c>
    </row>
    <row r="5280" spans="1:5" x14ac:dyDescent="0.2">
      <c r="A5280" s="271">
        <v>105059</v>
      </c>
      <c r="B5280" s="271" t="s">
        <v>290</v>
      </c>
      <c r="C5280" s="272" t="s">
        <v>13509</v>
      </c>
      <c r="D5280" s="271" t="s">
        <v>2014</v>
      </c>
      <c r="E5280" s="273">
        <v>0</v>
      </c>
    </row>
    <row r="5281" spans="1:5" x14ac:dyDescent="0.2">
      <c r="A5281" s="271">
        <v>105057</v>
      </c>
      <c r="B5281" s="271" t="s">
        <v>290</v>
      </c>
      <c r="C5281" s="272" t="s">
        <v>13510</v>
      </c>
      <c r="D5281" s="271" t="s">
        <v>2014</v>
      </c>
      <c r="E5281" s="273">
        <v>0</v>
      </c>
    </row>
    <row r="5282" spans="1:5" x14ac:dyDescent="0.2">
      <c r="A5282" s="271">
        <v>105060</v>
      </c>
      <c r="B5282" s="271" t="s">
        <v>290</v>
      </c>
      <c r="C5282" s="272" t="s">
        <v>13511</v>
      </c>
      <c r="D5282" s="271" t="s">
        <v>2014</v>
      </c>
      <c r="E5282" s="273">
        <v>0</v>
      </c>
    </row>
    <row r="5283" spans="1:5" x14ac:dyDescent="0.2">
      <c r="A5283" s="271">
        <v>105042</v>
      </c>
      <c r="B5283" s="271" t="s">
        <v>290</v>
      </c>
      <c r="C5283" s="272" t="s">
        <v>13512</v>
      </c>
      <c r="D5283" s="271" t="s">
        <v>2014</v>
      </c>
      <c r="E5283" s="273">
        <v>72.06</v>
      </c>
    </row>
    <row r="5284" spans="1:5" x14ac:dyDescent="0.2">
      <c r="A5284" s="271">
        <v>105046</v>
      </c>
      <c r="B5284" s="271" t="s">
        <v>290</v>
      </c>
      <c r="C5284" s="272" t="s">
        <v>13513</v>
      </c>
      <c r="D5284" s="271" t="s">
        <v>2014</v>
      </c>
      <c r="E5284" s="273">
        <v>59.24</v>
      </c>
    </row>
    <row r="5285" spans="1:5" x14ac:dyDescent="0.2">
      <c r="A5285" s="271">
        <v>105095</v>
      </c>
      <c r="B5285" s="271" t="s">
        <v>290</v>
      </c>
      <c r="C5285" s="272" t="s">
        <v>13514</v>
      </c>
      <c r="D5285" s="271" t="s">
        <v>2014</v>
      </c>
      <c r="E5285" s="273">
        <v>104.84</v>
      </c>
    </row>
    <row r="5286" spans="1:5" x14ac:dyDescent="0.2">
      <c r="A5286" s="271">
        <v>105098</v>
      </c>
      <c r="B5286" s="271" t="s">
        <v>290</v>
      </c>
      <c r="C5286" s="272" t="s">
        <v>13515</v>
      </c>
      <c r="D5286" s="271" t="s">
        <v>2014</v>
      </c>
      <c r="E5286" s="273">
        <v>92.05</v>
      </c>
    </row>
    <row r="5287" spans="1:5" x14ac:dyDescent="0.2">
      <c r="A5287" s="271">
        <v>105050</v>
      </c>
      <c r="B5287" s="271" t="s">
        <v>290</v>
      </c>
      <c r="C5287" s="272" t="s">
        <v>13516</v>
      </c>
      <c r="D5287" s="271" t="s">
        <v>2014</v>
      </c>
      <c r="E5287" s="273">
        <v>212.04</v>
      </c>
    </row>
    <row r="5288" spans="1:5" x14ac:dyDescent="0.2">
      <c r="A5288" s="271">
        <v>105053</v>
      </c>
      <c r="B5288" s="271" t="s">
        <v>290</v>
      </c>
      <c r="C5288" s="272" t="s">
        <v>13517</v>
      </c>
      <c r="D5288" s="271" t="s">
        <v>2014</v>
      </c>
      <c r="E5288" s="273">
        <v>199.39</v>
      </c>
    </row>
    <row r="5289" spans="1:5" x14ac:dyDescent="0.2">
      <c r="A5289" s="271">
        <v>105056</v>
      </c>
      <c r="B5289" s="271" t="s">
        <v>290</v>
      </c>
      <c r="C5289" s="272" t="s">
        <v>13518</v>
      </c>
      <c r="D5289" s="271" t="s">
        <v>2014</v>
      </c>
      <c r="E5289" s="273">
        <v>290.95999999999998</v>
      </c>
    </row>
    <row r="5290" spans="1:5" x14ac:dyDescent="0.2">
      <c r="A5290" s="271">
        <v>105058</v>
      </c>
      <c r="B5290" s="271" t="s">
        <v>290</v>
      </c>
      <c r="C5290" s="272" t="s">
        <v>13519</v>
      </c>
      <c r="D5290" s="271" t="s">
        <v>2014</v>
      </c>
      <c r="E5290" s="273">
        <v>279.20999999999998</v>
      </c>
    </row>
    <row r="5291" spans="1:5" x14ac:dyDescent="0.2">
      <c r="A5291" s="271">
        <v>105062</v>
      </c>
      <c r="B5291" s="271" t="s">
        <v>290</v>
      </c>
      <c r="C5291" s="272" t="s">
        <v>13520</v>
      </c>
      <c r="D5291" s="271" t="s">
        <v>2014</v>
      </c>
      <c r="E5291" s="273">
        <v>0</v>
      </c>
    </row>
    <row r="5292" spans="1:5" x14ac:dyDescent="0.2">
      <c r="A5292" s="271">
        <v>105066</v>
      </c>
      <c r="B5292" s="271" t="s">
        <v>290</v>
      </c>
      <c r="C5292" s="272" t="s">
        <v>13521</v>
      </c>
      <c r="D5292" s="271" t="s">
        <v>2014</v>
      </c>
      <c r="E5292" s="273">
        <v>0</v>
      </c>
    </row>
    <row r="5293" spans="1:5" x14ac:dyDescent="0.2">
      <c r="A5293" s="271">
        <v>105063</v>
      </c>
      <c r="B5293" s="271" t="s">
        <v>290</v>
      </c>
      <c r="C5293" s="272" t="s">
        <v>13522</v>
      </c>
      <c r="D5293" s="271" t="s">
        <v>2014</v>
      </c>
      <c r="E5293" s="273">
        <v>0</v>
      </c>
    </row>
    <row r="5294" spans="1:5" x14ac:dyDescent="0.2">
      <c r="A5294" s="271">
        <v>105067</v>
      </c>
      <c r="B5294" s="271" t="s">
        <v>290</v>
      </c>
      <c r="C5294" s="272" t="s">
        <v>13523</v>
      </c>
      <c r="D5294" s="271" t="s">
        <v>2014</v>
      </c>
      <c r="E5294" s="273">
        <v>0</v>
      </c>
    </row>
    <row r="5295" spans="1:5" x14ac:dyDescent="0.2">
      <c r="A5295" s="271">
        <v>105069</v>
      </c>
      <c r="B5295" s="271" t="s">
        <v>290</v>
      </c>
      <c r="C5295" s="272" t="s">
        <v>13524</v>
      </c>
      <c r="D5295" s="271" t="s">
        <v>2014</v>
      </c>
      <c r="E5295" s="273">
        <v>0</v>
      </c>
    </row>
    <row r="5296" spans="1:5" x14ac:dyDescent="0.2">
      <c r="A5296" s="271">
        <v>105072</v>
      </c>
      <c r="B5296" s="271" t="s">
        <v>290</v>
      </c>
      <c r="C5296" s="272" t="s">
        <v>13525</v>
      </c>
      <c r="D5296" s="271" t="s">
        <v>2014</v>
      </c>
      <c r="E5296" s="273">
        <v>0</v>
      </c>
    </row>
    <row r="5297" spans="1:5" x14ac:dyDescent="0.2">
      <c r="A5297" s="271">
        <v>105070</v>
      </c>
      <c r="B5297" s="271" t="s">
        <v>290</v>
      </c>
      <c r="C5297" s="272" t="s">
        <v>13526</v>
      </c>
      <c r="D5297" s="271" t="s">
        <v>2014</v>
      </c>
      <c r="E5297" s="273">
        <v>0</v>
      </c>
    </row>
    <row r="5298" spans="1:5" x14ac:dyDescent="0.2">
      <c r="A5298" s="271">
        <v>105073</v>
      </c>
      <c r="B5298" s="271" t="s">
        <v>290</v>
      </c>
      <c r="C5298" s="272" t="s">
        <v>13527</v>
      </c>
      <c r="D5298" s="271" t="s">
        <v>2014</v>
      </c>
      <c r="E5298" s="273">
        <v>0</v>
      </c>
    </row>
    <row r="5299" spans="1:5" x14ac:dyDescent="0.2">
      <c r="A5299" s="271">
        <v>105075</v>
      </c>
      <c r="B5299" s="271" t="s">
        <v>290</v>
      </c>
      <c r="C5299" s="272" t="s">
        <v>13528</v>
      </c>
      <c r="D5299" s="271" t="s">
        <v>2014</v>
      </c>
      <c r="E5299" s="273">
        <v>0</v>
      </c>
    </row>
    <row r="5300" spans="1:5" x14ac:dyDescent="0.2">
      <c r="A5300" s="271">
        <v>105078</v>
      </c>
      <c r="B5300" s="271" t="s">
        <v>290</v>
      </c>
      <c r="C5300" s="272" t="s">
        <v>13529</v>
      </c>
      <c r="D5300" s="271" t="s">
        <v>2014</v>
      </c>
      <c r="E5300" s="273">
        <v>0</v>
      </c>
    </row>
    <row r="5301" spans="1:5" x14ac:dyDescent="0.2">
      <c r="A5301" s="271">
        <v>105076</v>
      </c>
      <c r="B5301" s="271" t="s">
        <v>290</v>
      </c>
      <c r="C5301" s="272" t="s">
        <v>13530</v>
      </c>
      <c r="D5301" s="271" t="s">
        <v>2014</v>
      </c>
      <c r="E5301" s="273">
        <v>0</v>
      </c>
    </row>
    <row r="5302" spans="1:5" x14ac:dyDescent="0.2">
      <c r="A5302" s="271">
        <v>105079</v>
      </c>
      <c r="B5302" s="271" t="s">
        <v>290</v>
      </c>
      <c r="C5302" s="272" t="s">
        <v>13531</v>
      </c>
      <c r="D5302" s="271" t="s">
        <v>2014</v>
      </c>
      <c r="E5302" s="273">
        <v>0</v>
      </c>
    </row>
    <row r="5303" spans="1:5" x14ac:dyDescent="0.2">
      <c r="A5303" s="271">
        <v>105061</v>
      </c>
      <c r="B5303" s="271" t="s">
        <v>290</v>
      </c>
      <c r="C5303" s="272" t="s">
        <v>13532</v>
      </c>
      <c r="D5303" s="271" t="s">
        <v>2014</v>
      </c>
      <c r="E5303" s="273">
        <v>102.86</v>
      </c>
    </row>
    <row r="5304" spans="1:5" x14ac:dyDescent="0.2">
      <c r="A5304" s="271">
        <v>105064</v>
      </c>
      <c r="B5304" s="271" t="s">
        <v>290</v>
      </c>
      <c r="C5304" s="272" t="s">
        <v>13533</v>
      </c>
      <c r="D5304" s="271" t="s">
        <v>2014</v>
      </c>
      <c r="E5304" s="273">
        <v>86.44</v>
      </c>
    </row>
    <row r="5305" spans="1:5" x14ac:dyDescent="0.2">
      <c r="A5305" s="271">
        <v>105068</v>
      </c>
      <c r="B5305" s="271" t="s">
        <v>290</v>
      </c>
      <c r="C5305" s="272" t="s">
        <v>13534</v>
      </c>
      <c r="D5305" s="271" t="s">
        <v>2014</v>
      </c>
      <c r="E5305" s="273">
        <v>165.49</v>
      </c>
    </row>
    <row r="5306" spans="1:5" x14ac:dyDescent="0.2">
      <c r="A5306" s="271">
        <v>105071</v>
      </c>
      <c r="B5306" s="271" t="s">
        <v>290</v>
      </c>
      <c r="C5306" s="272" t="s">
        <v>13535</v>
      </c>
      <c r="D5306" s="271" t="s">
        <v>2014</v>
      </c>
      <c r="E5306" s="273">
        <v>149.08000000000001</v>
      </c>
    </row>
    <row r="5307" spans="1:5" x14ac:dyDescent="0.2">
      <c r="A5307" s="271">
        <v>105074</v>
      </c>
      <c r="B5307" s="271" t="s">
        <v>290</v>
      </c>
      <c r="C5307" s="272" t="s">
        <v>13536</v>
      </c>
      <c r="D5307" s="271" t="s">
        <v>2014</v>
      </c>
      <c r="E5307" s="273">
        <v>253.14</v>
      </c>
    </row>
    <row r="5308" spans="1:5" x14ac:dyDescent="0.2">
      <c r="A5308" s="271">
        <v>105077</v>
      </c>
      <c r="B5308" s="271" t="s">
        <v>290</v>
      </c>
      <c r="C5308" s="272" t="s">
        <v>13537</v>
      </c>
      <c r="D5308" s="271" t="s">
        <v>2014</v>
      </c>
      <c r="E5308" s="273">
        <v>236.82</v>
      </c>
    </row>
    <row r="5309" spans="1:5" x14ac:dyDescent="0.2">
      <c r="A5309" s="271">
        <v>105090</v>
      </c>
      <c r="B5309" s="271" t="s">
        <v>290</v>
      </c>
      <c r="C5309" s="272" t="s">
        <v>13538</v>
      </c>
      <c r="D5309" s="271" t="s">
        <v>2012</v>
      </c>
      <c r="E5309" s="273">
        <v>337.75</v>
      </c>
    </row>
    <row r="5310" spans="1:5" x14ac:dyDescent="0.2">
      <c r="A5310" s="271">
        <v>105099</v>
      </c>
      <c r="B5310" s="271" t="s">
        <v>290</v>
      </c>
      <c r="C5310" s="272" t="s">
        <v>13539</v>
      </c>
      <c r="D5310" s="271" t="s">
        <v>2014</v>
      </c>
      <c r="E5310" s="273">
        <v>89.55</v>
      </c>
    </row>
    <row r="5311" spans="1:5" x14ac:dyDescent="0.2">
      <c r="A5311" s="271">
        <v>105100</v>
      </c>
      <c r="B5311" s="271" t="s">
        <v>290</v>
      </c>
      <c r="C5311" s="272" t="s">
        <v>13540</v>
      </c>
      <c r="D5311" s="271" t="s">
        <v>2014</v>
      </c>
      <c r="E5311" s="273">
        <v>125.83</v>
      </c>
    </row>
    <row r="5312" spans="1:5" x14ac:dyDescent="0.2">
      <c r="A5312" s="271">
        <v>105101</v>
      </c>
      <c r="B5312" s="271" t="s">
        <v>290</v>
      </c>
      <c r="C5312" s="272" t="s">
        <v>13541</v>
      </c>
      <c r="D5312" s="271" t="s">
        <v>2014</v>
      </c>
      <c r="E5312" s="273">
        <v>240.3</v>
      </c>
    </row>
    <row r="5313" spans="1:5" x14ac:dyDescent="0.2">
      <c r="A5313" s="271">
        <v>105102</v>
      </c>
      <c r="B5313" s="271" t="s">
        <v>290</v>
      </c>
      <c r="C5313" s="272" t="s">
        <v>13542</v>
      </c>
      <c r="D5313" s="271" t="s">
        <v>2014</v>
      </c>
      <c r="E5313" s="273">
        <v>328.69</v>
      </c>
    </row>
    <row r="5314" spans="1:5" x14ac:dyDescent="0.2">
      <c r="A5314" s="271">
        <v>105080</v>
      </c>
      <c r="B5314" s="271" t="s">
        <v>290</v>
      </c>
      <c r="C5314" s="272" t="s">
        <v>13543</v>
      </c>
      <c r="D5314" s="271" t="s">
        <v>2014</v>
      </c>
      <c r="E5314" s="273">
        <v>69.03</v>
      </c>
    </row>
    <row r="5315" spans="1:5" x14ac:dyDescent="0.2">
      <c r="A5315" s="271">
        <v>105081</v>
      </c>
      <c r="B5315" s="271" t="s">
        <v>290</v>
      </c>
      <c r="C5315" s="272" t="s">
        <v>13544</v>
      </c>
      <c r="D5315" s="271" t="s">
        <v>2014</v>
      </c>
      <c r="E5315" s="273">
        <v>79.13</v>
      </c>
    </row>
    <row r="5316" spans="1:5" x14ac:dyDescent="0.2">
      <c r="A5316" s="271">
        <v>105091</v>
      </c>
      <c r="B5316" s="271" t="s">
        <v>290</v>
      </c>
      <c r="C5316" s="272" t="s">
        <v>13545</v>
      </c>
      <c r="D5316" s="271" t="s">
        <v>2014</v>
      </c>
      <c r="E5316" s="273">
        <v>134</v>
      </c>
    </row>
    <row r="5317" spans="1:5" x14ac:dyDescent="0.2">
      <c r="A5317" s="271">
        <v>105089</v>
      </c>
      <c r="B5317" s="271" t="s">
        <v>290</v>
      </c>
      <c r="C5317" s="272" t="s">
        <v>13546</v>
      </c>
      <c r="D5317" s="271" t="s">
        <v>2014</v>
      </c>
      <c r="E5317" s="273">
        <v>167.82</v>
      </c>
    </row>
    <row r="5318" spans="1:5" x14ac:dyDescent="0.2">
      <c r="A5318" s="271">
        <v>105082</v>
      </c>
      <c r="B5318" s="271" t="s">
        <v>290</v>
      </c>
      <c r="C5318" s="272" t="s">
        <v>13547</v>
      </c>
      <c r="D5318" s="271" t="s">
        <v>2014</v>
      </c>
      <c r="E5318" s="273">
        <v>71.7</v>
      </c>
    </row>
    <row r="5319" spans="1:5" x14ac:dyDescent="0.2">
      <c r="A5319" s="271">
        <v>105083</v>
      </c>
      <c r="B5319" s="271" t="s">
        <v>290</v>
      </c>
      <c r="C5319" s="272" t="s">
        <v>13548</v>
      </c>
      <c r="D5319" s="271" t="s">
        <v>2014</v>
      </c>
      <c r="E5319" s="273">
        <v>80.34</v>
      </c>
    </row>
    <row r="5320" spans="1:5" x14ac:dyDescent="0.2">
      <c r="A5320" s="271">
        <v>105084</v>
      </c>
      <c r="B5320" s="271" t="s">
        <v>290</v>
      </c>
      <c r="C5320" s="272" t="s">
        <v>13549</v>
      </c>
      <c r="D5320" s="271" t="s">
        <v>2014</v>
      </c>
      <c r="E5320" s="273">
        <v>98.49</v>
      </c>
    </row>
    <row r="5321" spans="1:5" x14ac:dyDescent="0.2">
      <c r="A5321" s="271">
        <v>105086</v>
      </c>
      <c r="B5321" s="271" t="s">
        <v>290</v>
      </c>
      <c r="C5321" s="272" t="s">
        <v>13550</v>
      </c>
      <c r="D5321" s="271" t="s">
        <v>2014</v>
      </c>
      <c r="E5321" s="273">
        <v>92.21</v>
      </c>
    </row>
    <row r="5322" spans="1:5" x14ac:dyDescent="0.2">
      <c r="A5322" s="271">
        <v>105087</v>
      </c>
      <c r="B5322" s="271" t="s">
        <v>290</v>
      </c>
      <c r="C5322" s="272" t="s">
        <v>13551</v>
      </c>
      <c r="D5322" s="271" t="s">
        <v>2014</v>
      </c>
      <c r="E5322" s="273">
        <v>103</v>
      </c>
    </row>
    <row r="5323" spans="1:5" x14ac:dyDescent="0.2">
      <c r="A5323" s="271">
        <v>105088</v>
      </c>
      <c r="B5323" s="271" t="s">
        <v>290</v>
      </c>
      <c r="C5323" s="272" t="s">
        <v>13552</v>
      </c>
      <c r="D5323" s="271" t="s">
        <v>2014</v>
      </c>
      <c r="E5323" s="273">
        <v>181.24</v>
      </c>
    </row>
    <row r="5324" spans="1:5" x14ac:dyDescent="0.2">
      <c r="A5324" s="271">
        <v>105092</v>
      </c>
      <c r="B5324" s="271" t="s">
        <v>290</v>
      </c>
      <c r="C5324" s="272" t="s">
        <v>13553</v>
      </c>
      <c r="D5324" s="271" t="s">
        <v>2014</v>
      </c>
      <c r="E5324" s="273">
        <v>145.16999999999999</v>
      </c>
    </row>
    <row r="5325" spans="1:5" x14ac:dyDescent="0.2">
      <c r="A5325" s="271">
        <v>105085</v>
      </c>
      <c r="B5325" s="271" t="s">
        <v>290</v>
      </c>
      <c r="C5325" s="272" t="s">
        <v>13554</v>
      </c>
      <c r="D5325" s="271" t="s">
        <v>2014</v>
      </c>
      <c r="E5325" s="273">
        <v>102.72</v>
      </c>
    </row>
    <row r="5326" spans="1:5" x14ac:dyDescent="0.2">
      <c r="A5326" s="271">
        <v>105093</v>
      </c>
      <c r="B5326" s="271" t="s">
        <v>290</v>
      </c>
      <c r="C5326" s="272" t="s">
        <v>13555</v>
      </c>
      <c r="D5326" s="271" t="s">
        <v>2014</v>
      </c>
      <c r="E5326" s="273">
        <v>147.71</v>
      </c>
    </row>
    <row r="5327" spans="1:5" x14ac:dyDescent="0.2">
      <c r="A5327" s="271">
        <v>105041</v>
      </c>
      <c r="B5327" s="271" t="s">
        <v>290</v>
      </c>
      <c r="C5327" s="272" t="s">
        <v>13556</v>
      </c>
      <c r="D5327" s="271" t="s">
        <v>2014</v>
      </c>
      <c r="E5327" s="273">
        <v>57.76</v>
      </c>
    </row>
    <row r="5328" spans="1:5" x14ac:dyDescent="0.2">
      <c r="A5328" s="271">
        <v>105045</v>
      </c>
      <c r="B5328" s="271" t="s">
        <v>290</v>
      </c>
      <c r="C5328" s="272" t="s">
        <v>13557</v>
      </c>
      <c r="D5328" s="271" t="s">
        <v>2014</v>
      </c>
      <c r="E5328" s="273">
        <v>65.53</v>
      </c>
    </row>
    <row r="5329" spans="1:5" x14ac:dyDescent="0.2">
      <c r="A5329" s="271">
        <v>93961</v>
      </c>
      <c r="B5329" s="271" t="s">
        <v>290</v>
      </c>
      <c r="C5329" s="272" t="s">
        <v>13558</v>
      </c>
      <c r="D5329" s="271" t="s">
        <v>2014</v>
      </c>
      <c r="E5329" s="273">
        <v>283.43</v>
      </c>
    </row>
    <row r="5330" spans="1:5" x14ac:dyDescent="0.2">
      <c r="A5330" s="271">
        <v>93971</v>
      </c>
      <c r="B5330" s="271" t="s">
        <v>290</v>
      </c>
      <c r="C5330" s="272" t="s">
        <v>13559</v>
      </c>
      <c r="D5330" s="271" t="s">
        <v>2014</v>
      </c>
      <c r="E5330" s="273">
        <v>235.96</v>
      </c>
    </row>
    <row r="5331" spans="1:5" x14ac:dyDescent="0.2">
      <c r="A5331" s="271">
        <v>93959</v>
      </c>
      <c r="B5331" s="271" t="s">
        <v>290</v>
      </c>
      <c r="C5331" s="272" t="s">
        <v>13560</v>
      </c>
      <c r="D5331" s="271" t="s">
        <v>2014</v>
      </c>
      <c r="E5331" s="273">
        <v>315.70999999999998</v>
      </c>
    </row>
    <row r="5332" spans="1:5" x14ac:dyDescent="0.2">
      <c r="A5332" s="271">
        <v>93969</v>
      </c>
      <c r="B5332" s="271" t="s">
        <v>290</v>
      </c>
      <c r="C5332" s="272" t="s">
        <v>13561</v>
      </c>
      <c r="D5332" s="271" t="s">
        <v>2014</v>
      </c>
      <c r="E5332" s="273">
        <v>262.04000000000002</v>
      </c>
    </row>
    <row r="5333" spans="1:5" x14ac:dyDescent="0.2">
      <c r="A5333" s="271">
        <v>93957</v>
      </c>
      <c r="B5333" s="271" t="s">
        <v>290</v>
      </c>
      <c r="C5333" s="272" t="s">
        <v>13562</v>
      </c>
      <c r="D5333" s="271" t="s">
        <v>2014</v>
      </c>
      <c r="E5333" s="273">
        <v>392.66</v>
      </c>
    </row>
    <row r="5334" spans="1:5" x14ac:dyDescent="0.2">
      <c r="A5334" s="271">
        <v>93967</v>
      </c>
      <c r="B5334" s="271" t="s">
        <v>290</v>
      </c>
      <c r="C5334" s="272" t="s">
        <v>13563</v>
      </c>
      <c r="D5334" s="271" t="s">
        <v>2014</v>
      </c>
      <c r="E5334" s="273">
        <v>326.31</v>
      </c>
    </row>
    <row r="5335" spans="1:5" x14ac:dyDescent="0.2">
      <c r="A5335" s="271">
        <v>104878</v>
      </c>
      <c r="B5335" s="271" t="s">
        <v>290</v>
      </c>
      <c r="C5335" s="272" t="s">
        <v>13564</v>
      </c>
      <c r="D5335" s="271" t="s">
        <v>1977</v>
      </c>
      <c r="E5335" s="273">
        <v>2327.17</v>
      </c>
    </row>
    <row r="5336" spans="1:5" x14ac:dyDescent="0.2">
      <c r="A5336" s="271">
        <v>104877</v>
      </c>
      <c r="B5336" s="271" t="s">
        <v>290</v>
      </c>
      <c r="C5336" s="272" t="s">
        <v>13565</v>
      </c>
      <c r="D5336" s="271" t="s">
        <v>1977</v>
      </c>
      <c r="E5336" s="273">
        <v>624.77</v>
      </c>
    </row>
    <row r="5337" spans="1:5" x14ac:dyDescent="0.2">
      <c r="A5337" s="271">
        <v>104841</v>
      </c>
      <c r="B5337" s="271" t="s">
        <v>290</v>
      </c>
      <c r="C5337" s="272" t="s">
        <v>13566</v>
      </c>
      <c r="D5337" s="271" t="s">
        <v>2014</v>
      </c>
      <c r="E5337" s="273">
        <v>88.89</v>
      </c>
    </row>
    <row r="5338" spans="1:5" x14ac:dyDescent="0.2">
      <c r="A5338" s="271">
        <v>104849</v>
      </c>
      <c r="B5338" s="271" t="s">
        <v>290</v>
      </c>
      <c r="C5338" s="272" t="s">
        <v>13567</v>
      </c>
      <c r="D5338" s="271" t="s">
        <v>2014</v>
      </c>
      <c r="E5338" s="273">
        <v>58.91</v>
      </c>
    </row>
    <row r="5339" spans="1:5" x14ac:dyDescent="0.2">
      <c r="A5339" s="271">
        <v>104887</v>
      </c>
      <c r="B5339" s="271" t="s">
        <v>290</v>
      </c>
      <c r="C5339" s="272" t="s">
        <v>13568</v>
      </c>
      <c r="D5339" s="271" t="s">
        <v>2014</v>
      </c>
      <c r="E5339" s="273">
        <v>45.67</v>
      </c>
    </row>
    <row r="5340" spans="1:5" x14ac:dyDescent="0.2">
      <c r="A5340" s="271">
        <v>104844</v>
      </c>
      <c r="B5340" s="271" t="s">
        <v>290</v>
      </c>
      <c r="C5340" s="272" t="s">
        <v>13569</v>
      </c>
      <c r="D5340" s="271" t="s">
        <v>2014</v>
      </c>
      <c r="E5340" s="273">
        <v>98.45</v>
      </c>
    </row>
    <row r="5341" spans="1:5" x14ac:dyDescent="0.2">
      <c r="A5341" s="271">
        <v>104852</v>
      </c>
      <c r="B5341" s="271" t="s">
        <v>290</v>
      </c>
      <c r="C5341" s="272" t="s">
        <v>13570</v>
      </c>
      <c r="D5341" s="271" t="s">
        <v>2014</v>
      </c>
      <c r="E5341" s="273">
        <v>65.16</v>
      </c>
    </row>
    <row r="5342" spans="1:5" x14ac:dyDescent="0.2">
      <c r="A5342" s="271">
        <v>104846</v>
      </c>
      <c r="B5342" s="271" t="s">
        <v>290</v>
      </c>
      <c r="C5342" s="272" t="s">
        <v>13571</v>
      </c>
      <c r="D5342" s="271" t="s">
        <v>2014</v>
      </c>
      <c r="E5342" s="273">
        <v>112.69</v>
      </c>
    </row>
    <row r="5343" spans="1:5" x14ac:dyDescent="0.2">
      <c r="A5343" s="271">
        <v>104854</v>
      </c>
      <c r="B5343" s="271" t="s">
        <v>290</v>
      </c>
      <c r="C5343" s="272" t="s">
        <v>13572</v>
      </c>
      <c r="D5343" s="271" t="s">
        <v>2014</v>
      </c>
      <c r="E5343" s="273">
        <v>74.44</v>
      </c>
    </row>
    <row r="5344" spans="1:5" x14ac:dyDescent="0.2">
      <c r="A5344" s="271">
        <v>104890</v>
      </c>
      <c r="B5344" s="271" t="s">
        <v>290</v>
      </c>
      <c r="C5344" s="272" t="s">
        <v>13573</v>
      </c>
      <c r="D5344" s="271" t="s">
        <v>2014</v>
      </c>
      <c r="E5344" s="273">
        <v>52.87</v>
      </c>
    </row>
    <row r="5345" spans="1:5" x14ac:dyDescent="0.2">
      <c r="A5345" s="271">
        <v>104842</v>
      </c>
      <c r="B5345" s="271" t="s">
        <v>290</v>
      </c>
      <c r="C5345" s="272" t="s">
        <v>13574</v>
      </c>
      <c r="D5345" s="271" t="s">
        <v>2014</v>
      </c>
      <c r="E5345" s="273">
        <v>75.44</v>
      </c>
    </row>
    <row r="5346" spans="1:5" x14ac:dyDescent="0.2">
      <c r="A5346" s="271">
        <v>104850</v>
      </c>
      <c r="B5346" s="271" t="s">
        <v>290</v>
      </c>
      <c r="C5346" s="272" t="s">
        <v>13575</v>
      </c>
      <c r="D5346" s="271" t="s">
        <v>2014</v>
      </c>
      <c r="E5346" s="273">
        <v>52.15</v>
      </c>
    </row>
    <row r="5347" spans="1:5" x14ac:dyDescent="0.2">
      <c r="A5347" s="271">
        <v>104888</v>
      </c>
      <c r="B5347" s="271" t="s">
        <v>290</v>
      </c>
      <c r="C5347" s="272" t="s">
        <v>13576</v>
      </c>
      <c r="D5347" s="271" t="s">
        <v>2014</v>
      </c>
      <c r="E5347" s="273">
        <v>41.13</v>
      </c>
    </row>
    <row r="5348" spans="1:5" x14ac:dyDescent="0.2">
      <c r="A5348" s="271">
        <v>104879</v>
      </c>
      <c r="B5348" s="271" t="s">
        <v>290</v>
      </c>
      <c r="C5348" s="272" t="s">
        <v>13577</v>
      </c>
      <c r="D5348" s="271" t="s">
        <v>2014</v>
      </c>
      <c r="E5348" s="273">
        <v>83.46</v>
      </c>
    </row>
    <row r="5349" spans="1:5" x14ac:dyDescent="0.2">
      <c r="A5349" s="271">
        <v>104853</v>
      </c>
      <c r="B5349" s="271" t="s">
        <v>290</v>
      </c>
      <c r="C5349" s="272" t="s">
        <v>13578</v>
      </c>
      <c r="D5349" s="271" t="s">
        <v>2014</v>
      </c>
      <c r="E5349" s="273">
        <v>57.39</v>
      </c>
    </row>
    <row r="5350" spans="1:5" x14ac:dyDescent="0.2">
      <c r="A5350" s="271">
        <v>104847</v>
      </c>
      <c r="B5350" s="271" t="s">
        <v>290</v>
      </c>
      <c r="C5350" s="272" t="s">
        <v>13579</v>
      </c>
      <c r="D5350" s="271" t="s">
        <v>2014</v>
      </c>
      <c r="E5350" s="273">
        <v>95.31</v>
      </c>
    </row>
    <row r="5351" spans="1:5" x14ac:dyDescent="0.2">
      <c r="A5351" s="271">
        <v>104855</v>
      </c>
      <c r="B5351" s="271" t="s">
        <v>290</v>
      </c>
      <c r="C5351" s="272" t="s">
        <v>13580</v>
      </c>
      <c r="D5351" s="271" t="s">
        <v>2014</v>
      </c>
      <c r="E5351" s="273">
        <v>65.12</v>
      </c>
    </row>
    <row r="5352" spans="1:5" x14ac:dyDescent="0.2">
      <c r="A5352" s="271">
        <v>104891</v>
      </c>
      <c r="B5352" s="271" t="s">
        <v>290</v>
      </c>
      <c r="C5352" s="272" t="s">
        <v>13581</v>
      </c>
      <c r="D5352" s="271" t="s">
        <v>2014</v>
      </c>
      <c r="E5352" s="273">
        <v>47.2</v>
      </c>
    </row>
    <row r="5353" spans="1:5" x14ac:dyDescent="0.2">
      <c r="A5353" s="271">
        <v>104892</v>
      </c>
      <c r="B5353" s="271" t="s">
        <v>290</v>
      </c>
      <c r="C5353" s="272" t="s">
        <v>13582</v>
      </c>
      <c r="D5353" s="271" t="s">
        <v>2014</v>
      </c>
      <c r="E5353" s="273">
        <v>111.28</v>
      </c>
    </row>
    <row r="5354" spans="1:5" x14ac:dyDescent="0.2">
      <c r="A5354" s="271">
        <v>104848</v>
      </c>
      <c r="B5354" s="271" t="s">
        <v>290</v>
      </c>
      <c r="C5354" s="272" t="s">
        <v>13583</v>
      </c>
      <c r="D5354" s="271" t="s">
        <v>2014</v>
      </c>
      <c r="E5354" s="273">
        <v>69</v>
      </c>
    </row>
    <row r="5355" spans="1:5" x14ac:dyDescent="0.2">
      <c r="A5355" s="271">
        <v>104886</v>
      </c>
      <c r="B5355" s="271" t="s">
        <v>290</v>
      </c>
      <c r="C5355" s="272" t="s">
        <v>13584</v>
      </c>
      <c r="D5355" s="271" t="s">
        <v>2014</v>
      </c>
      <c r="E5355" s="273">
        <v>52.36</v>
      </c>
    </row>
    <row r="5356" spans="1:5" x14ac:dyDescent="0.2">
      <c r="A5356" s="271">
        <v>104843</v>
      </c>
      <c r="B5356" s="271" t="s">
        <v>290</v>
      </c>
      <c r="C5356" s="272" t="s">
        <v>13585</v>
      </c>
      <c r="D5356" s="271" t="s">
        <v>2014</v>
      </c>
      <c r="E5356" s="273">
        <v>123.23</v>
      </c>
    </row>
    <row r="5357" spans="1:5" x14ac:dyDescent="0.2">
      <c r="A5357" s="271">
        <v>104851</v>
      </c>
      <c r="B5357" s="271" t="s">
        <v>290</v>
      </c>
      <c r="C5357" s="272" t="s">
        <v>13586</v>
      </c>
      <c r="D5357" s="271" t="s">
        <v>2014</v>
      </c>
      <c r="E5357" s="273">
        <v>76.78</v>
      </c>
    </row>
    <row r="5358" spans="1:5" x14ac:dyDescent="0.2">
      <c r="A5358" s="271">
        <v>104845</v>
      </c>
      <c r="B5358" s="271" t="s">
        <v>290</v>
      </c>
      <c r="C5358" s="272" t="s">
        <v>13587</v>
      </c>
      <c r="D5358" s="271" t="s">
        <v>2014</v>
      </c>
      <c r="E5358" s="273">
        <v>140.94999999999999</v>
      </c>
    </row>
    <row r="5359" spans="1:5" x14ac:dyDescent="0.2">
      <c r="A5359" s="271">
        <v>104880</v>
      </c>
      <c r="B5359" s="271" t="s">
        <v>290</v>
      </c>
      <c r="C5359" s="272" t="s">
        <v>13588</v>
      </c>
      <c r="D5359" s="271" t="s">
        <v>2014</v>
      </c>
      <c r="E5359" s="273">
        <v>88.34</v>
      </c>
    </row>
    <row r="5360" spans="1:5" x14ac:dyDescent="0.2">
      <c r="A5360" s="271">
        <v>104889</v>
      </c>
      <c r="B5360" s="271" t="s">
        <v>290</v>
      </c>
      <c r="C5360" s="272" t="s">
        <v>13589</v>
      </c>
      <c r="D5360" s="271" t="s">
        <v>2014</v>
      </c>
      <c r="E5360" s="273">
        <v>61.29</v>
      </c>
    </row>
    <row r="5361" spans="1:5" x14ac:dyDescent="0.2">
      <c r="A5361" s="271">
        <v>95108</v>
      </c>
      <c r="B5361" s="271" t="s">
        <v>290</v>
      </c>
      <c r="C5361" s="272" t="s">
        <v>13590</v>
      </c>
      <c r="D5361" s="271" t="s">
        <v>1977</v>
      </c>
      <c r="E5361" s="273">
        <v>43.04</v>
      </c>
    </row>
    <row r="5362" spans="1:5" x14ac:dyDescent="0.2">
      <c r="A5362" s="271">
        <v>104857</v>
      </c>
      <c r="B5362" s="271" t="s">
        <v>290</v>
      </c>
      <c r="C5362" s="272" t="s">
        <v>13591</v>
      </c>
      <c r="D5362" s="271" t="s">
        <v>2014</v>
      </c>
      <c r="E5362" s="273">
        <v>0</v>
      </c>
    </row>
    <row r="5363" spans="1:5" x14ac:dyDescent="0.2">
      <c r="A5363" s="271">
        <v>104859</v>
      </c>
      <c r="B5363" s="271" t="s">
        <v>290</v>
      </c>
      <c r="C5363" s="272" t="s">
        <v>13592</v>
      </c>
      <c r="D5363" s="271" t="s">
        <v>2014</v>
      </c>
      <c r="E5363" s="273">
        <v>0</v>
      </c>
    </row>
    <row r="5364" spans="1:5" x14ac:dyDescent="0.2">
      <c r="A5364" s="271">
        <v>104861</v>
      </c>
      <c r="B5364" s="271" t="s">
        <v>290</v>
      </c>
      <c r="C5364" s="272" t="s">
        <v>13593</v>
      </c>
      <c r="D5364" s="271" t="s">
        <v>2014</v>
      </c>
      <c r="E5364" s="273">
        <v>0</v>
      </c>
    </row>
    <row r="5365" spans="1:5" x14ac:dyDescent="0.2">
      <c r="A5365" s="271">
        <v>104856</v>
      </c>
      <c r="B5365" s="271" t="s">
        <v>290</v>
      </c>
      <c r="C5365" s="272" t="s">
        <v>13594</v>
      </c>
      <c r="D5365" s="271" t="s">
        <v>2014</v>
      </c>
      <c r="E5365" s="273">
        <v>0</v>
      </c>
    </row>
    <row r="5366" spans="1:5" x14ac:dyDescent="0.2">
      <c r="A5366" s="271">
        <v>104858</v>
      </c>
      <c r="B5366" s="271" t="s">
        <v>290</v>
      </c>
      <c r="C5366" s="272" t="s">
        <v>13595</v>
      </c>
      <c r="D5366" s="271" t="s">
        <v>2014</v>
      </c>
      <c r="E5366" s="273">
        <v>0</v>
      </c>
    </row>
    <row r="5367" spans="1:5" x14ac:dyDescent="0.2">
      <c r="A5367" s="271">
        <v>104860</v>
      </c>
      <c r="B5367" s="271" t="s">
        <v>290</v>
      </c>
      <c r="C5367" s="272" t="s">
        <v>13596</v>
      </c>
      <c r="D5367" s="271" t="s">
        <v>2014</v>
      </c>
      <c r="E5367" s="273">
        <v>0</v>
      </c>
    </row>
    <row r="5368" spans="1:5" x14ac:dyDescent="0.2">
      <c r="A5368" s="271">
        <v>104871</v>
      </c>
      <c r="B5368" s="271" t="s">
        <v>290</v>
      </c>
      <c r="C5368" s="272" t="s">
        <v>13597</v>
      </c>
      <c r="D5368" s="271" t="s">
        <v>2014</v>
      </c>
      <c r="E5368" s="273">
        <v>0</v>
      </c>
    </row>
    <row r="5369" spans="1:5" x14ac:dyDescent="0.2">
      <c r="A5369" s="271">
        <v>104883</v>
      </c>
      <c r="B5369" s="271" t="s">
        <v>290</v>
      </c>
      <c r="C5369" s="272" t="s">
        <v>13598</v>
      </c>
      <c r="D5369" s="271" t="s">
        <v>2014</v>
      </c>
      <c r="E5369" s="273">
        <v>0</v>
      </c>
    </row>
    <row r="5370" spans="1:5" x14ac:dyDescent="0.2">
      <c r="A5370" s="271">
        <v>104865</v>
      </c>
      <c r="B5370" s="271" t="s">
        <v>290</v>
      </c>
      <c r="C5370" s="272" t="s">
        <v>13599</v>
      </c>
      <c r="D5370" s="271" t="s">
        <v>2014</v>
      </c>
      <c r="E5370" s="273">
        <v>0</v>
      </c>
    </row>
    <row r="5371" spans="1:5" x14ac:dyDescent="0.2">
      <c r="A5371" s="271">
        <v>104872</v>
      </c>
      <c r="B5371" s="271" t="s">
        <v>290</v>
      </c>
      <c r="C5371" s="272" t="s">
        <v>13600</v>
      </c>
      <c r="D5371" s="271" t="s">
        <v>2014</v>
      </c>
      <c r="E5371" s="273">
        <v>0</v>
      </c>
    </row>
    <row r="5372" spans="1:5" x14ac:dyDescent="0.2">
      <c r="A5372" s="271">
        <v>104884</v>
      </c>
      <c r="B5372" s="271" t="s">
        <v>290</v>
      </c>
      <c r="C5372" s="272" t="s">
        <v>13601</v>
      </c>
      <c r="D5372" s="271" t="s">
        <v>2014</v>
      </c>
      <c r="E5372" s="273">
        <v>0</v>
      </c>
    </row>
    <row r="5373" spans="1:5" x14ac:dyDescent="0.2">
      <c r="A5373" s="271">
        <v>104866</v>
      </c>
      <c r="B5373" s="271" t="s">
        <v>290</v>
      </c>
      <c r="C5373" s="272" t="s">
        <v>13602</v>
      </c>
      <c r="D5373" s="271" t="s">
        <v>2014</v>
      </c>
      <c r="E5373" s="273">
        <v>0</v>
      </c>
    </row>
    <row r="5374" spans="1:5" x14ac:dyDescent="0.2">
      <c r="A5374" s="271">
        <v>104873</v>
      </c>
      <c r="B5374" s="271" t="s">
        <v>290</v>
      </c>
      <c r="C5374" s="272" t="s">
        <v>13603</v>
      </c>
      <c r="D5374" s="271" t="s">
        <v>2014</v>
      </c>
      <c r="E5374" s="273">
        <v>0</v>
      </c>
    </row>
    <row r="5375" spans="1:5" x14ac:dyDescent="0.2">
      <c r="A5375" s="271">
        <v>104885</v>
      </c>
      <c r="B5375" s="271" t="s">
        <v>290</v>
      </c>
      <c r="C5375" s="272" t="s">
        <v>13604</v>
      </c>
      <c r="D5375" s="271" t="s">
        <v>2014</v>
      </c>
      <c r="E5375" s="273">
        <v>0</v>
      </c>
    </row>
    <row r="5376" spans="1:5" x14ac:dyDescent="0.2">
      <c r="A5376" s="271">
        <v>104867</v>
      </c>
      <c r="B5376" s="271" t="s">
        <v>290</v>
      </c>
      <c r="C5376" s="272" t="s">
        <v>13605</v>
      </c>
      <c r="D5376" s="271" t="s">
        <v>2014</v>
      </c>
      <c r="E5376" s="273">
        <v>0</v>
      </c>
    </row>
    <row r="5377" spans="1:5" x14ac:dyDescent="0.2">
      <c r="A5377" s="271">
        <v>104868</v>
      </c>
      <c r="B5377" s="271" t="s">
        <v>290</v>
      </c>
      <c r="C5377" s="272" t="s">
        <v>13606</v>
      </c>
      <c r="D5377" s="271" t="s">
        <v>2014</v>
      </c>
      <c r="E5377" s="273">
        <v>0</v>
      </c>
    </row>
    <row r="5378" spans="1:5" x14ac:dyDescent="0.2">
      <c r="A5378" s="271">
        <v>104874</v>
      </c>
      <c r="B5378" s="271" t="s">
        <v>290</v>
      </c>
      <c r="C5378" s="272" t="s">
        <v>13607</v>
      </c>
      <c r="D5378" s="271" t="s">
        <v>2014</v>
      </c>
      <c r="E5378" s="273">
        <v>0</v>
      </c>
    </row>
    <row r="5379" spans="1:5" x14ac:dyDescent="0.2">
      <c r="A5379" s="271">
        <v>104862</v>
      </c>
      <c r="B5379" s="271" t="s">
        <v>290</v>
      </c>
      <c r="C5379" s="272" t="s">
        <v>13608</v>
      </c>
      <c r="D5379" s="271" t="s">
        <v>2014</v>
      </c>
      <c r="E5379" s="273">
        <v>0</v>
      </c>
    </row>
    <row r="5380" spans="1:5" x14ac:dyDescent="0.2">
      <c r="A5380" s="271">
        <v>104869</v>
      </c>
      <c r="B5380" s="271" t="s">
        <v>290</v>
      </c>
      <c r="C5380" s="272" t="s">
        <v>13609</v>
      </c>
      <c r="D5380" s="271" t="s">
        <v>2014</v>
      </c>
      <c r="E5380" s="273">
        <v>0</v>
      </c>
    </row>
    <row r="5381" spans="1:5" x14ac:dyDescent="0.2">
      <c r="A5381" s="271">
        <v>104881</v>
      </c>
      <c r="B5381" s="271" t="s">
        <v>290</v>
      </c>
      <c r="C5381" s="272" t="s">
        <v>13610</v>
      </c>
      <c r="D5381" s="271" t="s">
        <v>2014</v>
      </c>
      <c r="E5381" s="273">
        <v>0</v>
      </c>
    </row>
    <row r="5382" spans="1:5" x14ac:dyDescent="0.2">
      <c r="A5382" s="271">
        <v>104863</v>
      </c>
      <c r="B5382" s="271" t="s">
        <v>290</v>
      </c>
      <c r="C5382" s="272" t="s">
        <v>13611</v>
      </c>
      <c r="D5382" s="271" t="s">
        <v>2014</v>
      </c>
      <c r="E5382" s="273">
        <v>0</v>
      </c>
    </row>
    <row r="5383" spans="1:5" x14ac:dyDescent="0.2">
      <c r="A5383" s="271">
        <v>104870</v>
      </c>
      <c r="B5383" s="271" t="s">
        <v>290</v>
      </c>
      <c r="C5383" s="272" t="s">
        <v>13612</v>
      </c>
      <c r="D5383" s="271" t="s">
        <v>2014</v>
      </c>
      <c r="E5383" s="273">
        <v>0</v>
      </c>
    </row>
    <row r="5384" spans="1:5" x14ac:dyDescent="0.2">
      <c r="A5384" s="271">
        <v>104882</v>
      </c>
      <c r="B5384" s="271" t="s">
        <v>290</v>
      </c>
      <c r="C5384" s="272" t="s">
        <v>13613</v>
      </c>
      <c r="D5384" s="271" t="s">
        <v>2014</v>
      </c>
      <c r="E5384" s="273">
        <v>0</v>
      </c>
    </row>
    <row r="5385" spans="1:5" x14ac:dyDescent="0.2">
      <c r="A5385" s="271">
        <v>104864</v>
      </c>
      <c r="B5385" s="271" t="s">
        <v>290</v>
      </c>
      <c r="C5385" s="272" t="s">
        <v>13614</v>
      </c>
      <c r="D5385" s="271" t="s">
        <v>2014</v>
      </c>
      <c r="E5385" s="273">
        <v>0</v>
      </c>
    </row>
    <row r="5386" spans="1:5" x14ac:dyDescent="0.2">
      <c r="A5386" s="271">
        <v>104876</v>
      </c>
      <c r="B5386" s="271" t="s">
        <v>290</v>
      </c>
      <c r="C5386" s="272" t="s">
        <v>13615</v>
      </c>
      <c r="D5386" s="271" t="s">
        <v>1977</v>
      </c>
      <c r="E5386" s="273">
        <v>28.55</v>
      </c>
    </row>
    <row r="5387" spans="1:5" x14ac:dyDescent="0.2">
      <c r="A5387" s="271">
        <v>104875</v>
      </c>
      <c r="B5387" s="271" t="s">
        <v>290</v>
      </c>
      <c r="C5387" s="272" t="s">
        <v>13616</v>
      </c>
      <c r="D5387" s="271" t="s">
        <v>2014</v>
      </c>
      <c r="E5387" s="273">
        <v>156.68</v>
      </c>
    </row>
    <row r="5388" spans="1:5" x14ac:dyDescent="0.2">
      <c r="A5388" s="271">
        <v>105942</v>
      </c>
      <c r="B5388" s="271" t="s">
        <v>290</v>
      </c>
      <c r="C5388" s="272" t="s">
        <v>13617</v>
      </c>
      <c r="D5388" s="271" t="s">
        <v>2014</v>
      </c>
      <c r="E5388" s="273">
        <v>0</v>
      </c>
    </row>
    <row r="5389" spans="1:5" x14ac:dyDescent="0.2">
      <c r="A5389" s="271">
        <v>105943</v>
      </c>
      <c r="B5389" s="271" t="s">
        <v>290</v>
      </c>
      <c r="C5389" s="272" t="s">
        <v>13618</v>
      </c>
      <c r="D5389" s="271" t="s">
        <v>2014</v>
      </c>
      <c r="E5389" s="273">
        <v>0</v>
      </c>
    </row>
    <row r="5390" spans="1:5" x14ac:dyDescent="0.2">
      <c r="A5390" s="271">
        <v>105941</v>
      </c>
      <c r="B5390" s="271" t="s">
        <v>290</v>
      </c>
      <c r="C5390" s="272" t="s">
        <v>13619</v>
      </c>
      <c r="D5390" s="271" t="s">
        <v>2012</v>
      </c>
      <c r="E5390" s="273">
        <v>0</v>
      </c>
    </row>
    <row r="5391" spans="1:5" x14ac:dyDescent="0.2">
      <c r="A5391" s="271">
        <v>105940</v>
      </c>
      <c r="B5391" s="271" t="s">
        <v>290</v>
      </c>
      <c r="C5391" s="272" t="s">
        <v>13620</v>
      </c>
      <c r="D5391" s="271" t="s">
        <v>2012</v>
      </c>
      <c r="E5391" s="273">
        <v>0</v>
      </c>
    </row>
    <row r="5392" spans="1:5" x14ac:dyDescent="0.2">
      <c r="A5392" s="271">
        <v>105938</v>
      </c>
      <c r="B5392" s="271" t="s">
        <v>290</v>
      </c>
      <c r="C5392" s="272" t="s">
        <v>13621</v>
      </c>
      <c r="D5392" s="271" t="s">
        <v>2012</v>
      </c>
      <c r="E5392" s="273">
        <v>0</v>
      </c>
    </row>
    <row r="5393" spans="1:5" x14ac:dyDescent="0.2">
      <c r="A5393" s="271">
        <v>105939</v>
      </c>
      <c r="B5393" s="271" t="s">
        <v>290</v>
      </c>
      <c r="C5393" s="272" t="s">
        <v>13622</v>
      </c>
      <c r="D5393" s="271" t="s">
        <v>2012</v>
      </c>
      <c r="E5393" s="273">
        <v>0</v>
      </c>
    </row>
    <row r="5394" spans="1:5" x14ac:dyDescent="0.2">
      <c r="A5394" s="271">
        <v>96120</v>
      </c>
      <c r="B5394" s="271" t="s">
        <v>290</v>
      </c>
      <c r="C5394" s="272" t="s">
        <v>13623</v>
      </c>
      <c r="D5394" s="271" t="s">
        <v>2014</v>
      </c>
      <c r="E5394" s="273">
        <v>3.08</v>
      </c>
    </row>
    <row r="5395" spans="1:5" x14ac:dyDescent="0.2">
      <c r="A5395" s="271">
        <v>96123</v>
      </c>
      <c r="B5395" s="271" t="s">
        <v>290</v>
      </c>
      <c r="C5395" s="272" t="s">
        <v>13624</v>
      </c>
      <c r="D5395" s="271" t="s">
        <v>2014</v>
      </c>
      <c r="E5395" s="273">
        <v>29.39</v>
      </c>
    </row>
    <row r="5396" spans="1:5" x14ac:dyDescent="0.2">
      <c r="A5396" s="271">
        <v>96122</v>
      </c>
      <c r="B5396" s="271" t="s">
        <v>290</v>
      </c>
      <c r="C5396" s="272" t="s">
        <v>13625</v>
      </c>
      <c r="D5396" s="271" t="s">
        <v>2014</v>
      </c>
      <c r="E5396" s="273">
        <v>49.83</v>
      </c>
    </row>
    <row r="5397" spans="1:5" x14ac:dyDescent="0.2">
      <c r="A5397" s="271">
        <v>96121</v>
      </c>
      <c r="B5397" s="271" t="s">
        <v>290</v>
      </c>
      <c r="C5397" s="272" t="s">
        <v>13626</v>
      </c>
      <c r="D5397" s="271" t="s">
        <v>2014</v>
      </c>
      <c r="E5397" s="273">
        <v>13.4</v>
      </c>
    </row>
    <row r="5398" spans="1:5" x14ac:dyDescent="0.2">
      <c r="A5398" s="271">
        <v>99054</v>
      </c>
      <c r="B5398" s="271" t="s">
        <v>290</v>
      </c>
      <c r="C5398" s="272" t="s">
        <v>13627</v>
      </c>
      <c r="D5398" s="271" t="s">
        <v>2012</v>
      </c>
      <c r="E5398" s="273">
        <v>60.93</v>
      </c>
    </row>
    <row r="5399" spans="1:5" x14ac:dyDescent="0.2">
      <c r="A5399" s="271">
        <v>96110</v>
      </c>
      <c r="B5399" s="271" t="s">
        <v>290</v>
      </c>
      <c r="C5399" s="272" t="s">
        <v>13628</v>
      </c>
      <c r="D5399" s="271" t="s">
        <v>2012</v>
      </c>
      <c r="E5399" s="273">
        <v>77.75</v>
      </c>
    </row>
    <row r="5400" spans="1:5" x14ac:dyDescent="0.2">
      <c r="A5400" s="271">
        <v>96114</v>
      </c>
      <c r="B5400" s="271" t="s">
        <v>290</v>
      </c>
      <c r="C5400" s="272" t="s">
        <v>13629</v>
      </c>
      <c r="D5400" s="271" t="s">
        <v>2012</v>
      </c>
      <c r="E5400" s="273">
        <v>76.39</v>
      </c>
    </row>
    <row r="5401" spans="1:5" x14ac:dyDescent="0.2">
      <c r="A5401" s="271">
        <v>104757</v>
      </c>
      <c r="B5401" s="271" t="s">
        <v>290</v>
      </c>
      <c r="C5401" s="272" t="s">
        <v>13630</v>
      </c>
      <c r="D5401" s="271" t="s">
        <v>2012</v>
      </c>
      <c r="E5401" s="273">
        <v>0</v>
      </c>
    </row>
    <row r="5402" spans="1:5" x14ac:dyDescent="0.2">
      <c r="A5402" s="271">
        <v>104756</v>
      </c>
      <c r="B5402" s="271" t="s">
        <v>290</v>
      </c>
      <c r="C5402" s="272" t="s">
        <v>13631</v>
      </c>
      <c r="D5402" s="271" t="s">
        <v>2012</v>
      </c>
      <c r="E5402" s="273">
        <v>214.72</v>
      </c>
    </row>
    <row r="5403" spans="1:5" x14ac:dyDescent="0.2">
      <c r="A5403" s="271">
        <v>96112</v>
      </c>
      <c r="B5403" s="271" t="s">
        <v>290</v>
      </c>
      <c r="C5403" s="272" t="s">
        <v>13632</v>
      </c>
      <c r="D5403" s="271" t="s">
        <v>2012</v>
      </c>
      <c r="E5403" s="273">
        <v>168.24</v>
      </c>
    </row>
    <row r="5404" spans="1:5" x14ac:dyDescent="0.2">
      <c r="A5404" s="271">
        <v>96113</v>
      </c>
      <c r="B5404" s="271" t="s">
        <v>290</v>
      </c>
      <c r="C5404" s="272" t="s">
        <v>13633</v>
      </c>
      <c r="D5404" s="271" t="s">
        <v>2012</v>
      </c>
      <c r="E5404" s="273">
        <v>47.9</v>
      </c>
    </row>
    <row r="5405" spans="1:5" x14ac:dyDescent="0.2">
      <c r="A5405" s="271">
        <v>96109</v>
      </c>
      <c r="B5405" s="271" t="s">
        <v>290</v>
      </c>
      <c r="C5405" s="272" t="s">
        <v>13634</v>
      </c>
      <c r="D5405" s="271" t="s">
        <v>2012</v>
      </c>
      <c r="E5405" s="273">
        <v>53.16</v>
      </c>
    </row>
    <row r="5406" spans="1:5" x14ac:dyDescent="0.2">
      <c r="A5406" s="271">
        <v>96116</v>
      </c>
      <c r="B5406" s="271" t="s">
        <v>290</v>
      </c>
      <c r="C5406" s="272" t="s">
        <v>13635</v>
      </c>
      <c r="D5406" s="271" t="s">
        <v>2012</v>
      </c>
      <c r="E5406" s="273">
        <v>63.63</v>
      </c>
    </row>
    <row r="5407" spans="1:5" x14ac:dyDescent="0.2">
      <c r="A5407" s="271">
        <v>96111</v>
      </c>
      <c r="B5407" s="271" t="s">
        <v>290</v>
      </c>
      <c r="C5407" s="272" t="s">
        <v>13636</v>
      </c>
      <c r="D5407" s="271" t="s">
        <v>2012</v>
      </c>
      <c r="E5407" s="273">
        <v>63.42</v>
      </c>
    </row>
    <row r="5408" spans="1:5" x14ac:dyDescent="0.2">
      <c r="A5408" s="271">
        <v>96486</v>
      </c>
      <c r="B5408" s="271" t="s">
        <v>290</v>
      </c>
      <c r="C5408" s="272" t="s">
        <v>13637</v>
      </c>
      <c r="D5408" s="271" t="s">
        <v>2012</v>
      </c>
      <c r="E5408" s="273">
        <v>72.61</v>
      </c>
    </row>
    <row r="5409" spans="1:5" x14ac:dyDescent="0.2">
      <c r="A5409" s="271">
        <v>96485</v>
      </c>
      <c r="B5409" s="271" t="s">
        <v>290</v>
      </c>
      <c r="C5409" s="272" t="s">
        <v>13638</v>
      </c>
      <c r="D5409" s="271" t="s">
        <v>2012</v>
      </c>
      <c r="E5409" s="273">
        <v>72.400000000000006</v>
      </c>
    </row>
    <row r="5410" spans="1:5" x14ac:dyDescent="0.2">
      <c r="A5410" s="271">
        <v>97557</v>
      </c>
      <c r="B5410" s="271" t="s">
        <v>290</v>
      </c>
      <c r="C5410" s="272" t="s">
        <v>13639</v>
      </c>
      <c r="D5410" s="271" t="s">
        <v>2012</v>
      </c>
      <c r="E5410" s="273">
        <v>0</v>
      </c>
    </row>
    <row r="5411" spans="1:5" x14ac:dyDescent="0.2">
      <c r="A5411" s="271">
        <v>101807</v>
      </c>
      <c r="B5411" s="271" t="s">
        <v>290</v>
      </c>
      <c r="C5411" s="272" t="s">
        <v>13640</v>
      </c>
      <c r="D5411" s="271" t="s">
        <v>1977</v>
      </c>
      <c r="E5411" s="273">
        <v>553.70000000000005</v>
      </c>
    </row>
    <row r="5412" spans="1:5" x14ac:dyDescent="0.2">
      <c r="A5412" s="271">
        <v>101806</v>
      </c>
      <c r="B5412" s="271" t="s">
        <v>290</v>
      </c>
      <c r="C5412" s="272" t="s">
        <v>13641</v>
      </c>
      <c r="D5412" s="271" t="s">
        <v>1977</v>
      </c>
      <c r="E5412" s="273">
        <v>579.66</v>
      </c>
    </row>
    <row r="5413" spans="1:5" x14ac:dyDescent="0.2">
      <c r="A5413" s="271">
        <v>101808</v>
      </c>
      <c r="B5413" s="271" t="s">
        <v>290</v>
      </c>
      <c r="C5413" s="272" t="s">
        <v>13642</v>
      </c>
      <c r="D5413" s="271" t="s">
        <v>1977</v>
      </c>
      <c r="E5413" s="273">
        <v>565.54999999999995</v>
      </c>
    </row>
    <row r="5414" spans="1:5" x14ac:dyDescent="0.2">
      <c r="A5414" s="271">
        <v>98058</v>
      </c>
      <c r="B5414" s="271" t="s">
        <v>290</v>
      </c>
      <c r="C5414" s="272" t="s">
        <v>13643</v>
      </c>
      <c r="D5414" s="271" t="s">
        <v>1977</v>
      </c>
      <c r="E5414" s="273">
        <v>1872.27</v>
      </c>
    </row>
    <row r="5415" spans="1:5" x14ac:dyDescent="0.2">
      <c r="A5415" s="271">
        <v>98059</v>
      </c>
      <c r="B5415" s="271" t="s">
        <v>290</v>
      </c>
      <c r="C5415" s="272" t="s">
        <v>13644</v>
      </c>
      <c r="D5415" s="271" t="s">
        <v>1977</v>
      </c>
      <c r="E5415" s="273">
        <v>4008.39</v>
      </c>
    </row>
    <row r="5416" spans="1:5" x14ac:dyDescent="0.2">
      <c r="A5416" s="271">
        <v>98060</v>
      </c>
      <c r="B5416" s="271" t="s">
        <v>290</v>
      </c>
      <c r="C5416" s="272" t="s">
        <v>13645</v>
      </c>
      <c r="D5416" s="271" t="s">
        <v>1977</v>
      </c>
      <c r="E5416" s="273">
        <v>5624.41</v>
      </c>
    </row>
    <row r="5417" spans="1:5" x14ac:dyDescent="0.2">
      <c r="A5417" s="271">
        <v>98061</v>
      </c>
      <c r="B5417" s="271" t="s">
        <v>290</v>
      </c>
      <c r="C5417" s="272" t="s">
        <v>13646</v>
      </c>
      <c r="D5417" s="271" t="s">
        <v>1977</v>
      </c>
      <c r="E5417" s="273">
        <v>7855.65</v>
      </c>
    </row>
    <row r="5418" spans="1:5" x14ac:dyDescent="0.2">
      <c r="A5418" s="271">
        <v>98088</v>
      </c>
      <c r="B5418" s="271" t="s">
        <v>290</v>
      </c>
      <c r="C5418" s="272" t="s">
        <v>13647</v>
      </c>
      <c r="D5418" s="271" t="s">
        <v>1977</v>
      </c>
      <c r="E5418" s="273">
        <v>3475.66</v>
      </c>
    </row>
    <row r="5419" spans="1:5" x14ac:dyDescent="0.2">
      <c r="A5419" s="271">
        <v>98089</v>
      </c>
      <c r="B5419" s="271" t="s">
        <v>290</v>
      </c>
      <c r="C5419" s="272" t="s">
        <v>13648</v>
      </c>
      <c r="D5419" s="271" t="s">
        <v>1977</v>
      </c>
      <c r="E5419" s="273">
        <v>5533.48</v>
      </c>
    </row>
    <row r="5420" spans="1:5" x14ac:dyDescent="0.2">
      <c r="A5420" s="271">
        <v>98090</v>
      </c>
      <c r="B5420" s="271" t="s">
        <v>290</v>
      </c>
      <c r="C5420" s="272" t="s">
        <v>13649</v>
      </c>
      <c r="D5420" s="271" t="s">
        <v>1977</v>
      </c>
      <c r="E5420" s="273">
        <v>8746.52</v>
      </c>
    </row>
    <row r="5421" spans="1:5" x14ac:dyDescent="0.2">
      <c r="A5421" s="271">
        <v>98091</v>
      </c>
      <c r="B5421" s="271" t="s">
        <v>290</v>
      </c>
      <c r="C5421" s="272" t="s">
        <v>13650</v>
      </c>
      <c r="D5421" s="271" t="s">
        <v>1977</v>
      </c>
      <c r="E5421" s="273">
        <v>11454.61</v>
      </c>
    </row>
    <row r="5422" spans="1:5" x14ac:dyDescent="0.2">
      <c r="A5422" s="271">
        <v>98092</v>
      </c>
      <c r="B5422" s="271" t="s">
        <v>290</v>
      </c>
      <c r="C5422" s="272" t="s">
        <v>13651</v>
      </c>
      <c r="D5422" s="271" t="s">
        <v>1977</v>
      </c>
      <c r="E5422" s="273">
        <v>13334.79</v>
      </c>
    </row>
    <row r="5423" spans="1:5" x14ac:dyDescent="0.2">
      <c r="A5423" s="271">
        <v>98093</v>
      </c>
      <c r="B5423" s="271" t="s">
        <v>290</v>
      </c>
      <c r="C5423" s="272" t="s">
        <v>13652</v>
      </c>
      <c r="D5423" s="271" t="s">
        <v>1977</v>
      </c>
      <c r="E5423" s="273">
        <v>15760.68</v>
      </c>
    </row>
    <row r="5424" spans="1:5" x14ac:dyDescent="0.2">
      <c r="A5424" s="271">
        <v>98072</v>
      </c>
      <c r="B5424" s="271" t="s">
        <v>290</v>
      </c>
      <c r="C5424" s="272" t="s">
        <v>13653</v>
      </c>
      <c r="D5424" s="271" t="s">
        <v>1977</v>
      </c>
      <c r="E5424" s="273">
        <v>3994.79</v>
      </c>
    </row>
    <row r="5425" spans="1:5" x14ac:dyDescent="0.2">
      <c r="A5425" s="271">
        <v>98073</v>
      </c>
      <c r="B5425" s="271" t="s">
        <v>290</v>
      </c>
      <c r="C5425" s="272" t="s">
        <v>13654</v>
      </c>
      <c r="D5425" s="271" t="s">
        <v>1977</v>
      </c>
      <c r="E5425" s="273">
        <v>6347.67</v>
      </c>
    </row>
    <row r="5426" spans="1:5" x14ac:dyDescent="0.2">
      <c r="A5426" s="271">
        <v>98074</v>
      </c>
      <c r="B5426" s="271" t="s">
        <v>290</v>
      </c>
      <c r="C5426" s="272" t="s">
        <v>13655</v>
      </c>
      <c r="D5426" s="271" t="s">
        <v>1977</v>
      </c>
      <c r="E5426" s="273">
        <v>9992.51</v>
      </c>
    </row>
    <row r="5427" spans="1:5" x14ac:dyDescent="0.2">
      <c r="A5427" s="271">
        <v>98075</v>
      </c>
      <c r="B5427" s="271" t="s">
        <v>290</v>
      </c>
      <c r="C5427" s="272" t="s">
        <v>13656</v>
      </c>
      <c r="D5427" s="271" t="s">
        <v>1977</v>
      </c>
      <c r="E5427" s="273">
        <v>13064.29</v>
      </c>
    </row>
    <row r="5428" spans="1:5" x14ac:dyDescent="0.2">
      <c r="A5428" s="271">
        <v>98076</v>
      </c>
      <c r="B5428" s="271" t="s">
        <v>290</v>
      </c>
      <c r="C5428" s="272" t="s">
        <v>13657</v>
      </c>
      <c r="D5428" s="271" t="s">
        <v>1977</v>
      </c>
      <c r="E5428" s="273">
        <v>15141.08</v>
      </c>
    </row>
    <row r="5429" spans="1:5" x14ac:dyDescent="0.2">
      <c r="A5429" s="271">
        <v>98077</v>
      </c>
      <c r="B5429" s="271" t="s">
        <v>290</v>
      </c>
      <c r="C5429" s="272" t="s">
        <v>13658</v>
      </c>
      <c r="D5429" s="271" t="s">
        <v>1977</v>
      </c>
      <c r="E5429" s="273">
        <v>17874.990000000002</v>
      </c>
    </row>
    <row r="5430" spans="1:5" x14ac:dyDescent="0.2">
      <c r="A5430" s="271">
        <v>98062</v>
      </c>
      <c r="B5430" s="271" t="s">
        <v>290</v>
      </c>
      <c r="C5430" s="272" t="s">
        <v>13659</v>
      </c>
      <c r="D5430" s="271" t="s">
        <v>1977</v>
      </c>
      <c r="E5430" s="273">
        <v>3134.35</v>
      </c>
    </row>
    <row r="5431" spans="1:5" x14ac:dyDescent="0.2">
      <c r="A5431" s="271">
        <v>98063</v>
      </c>
      <c r="B5431" s="271" t="s">
        <v>290</v>
      </c>
      <c r="C5431" s="272" t="s">
        <v>13660</v>
      </c>
      <c r="D5431" s="271" t="s">
        <v>1977</v>
      </c>
      <c r="E5431" s="273">
        <v>4786.38</v>
      </c>
    </row>
    <row r="5432" spans="1:5" x14ac:dyDescent="0.2">
      <c r="A5432" s="271">
        <v>98064</v>
      </c>
      <c r="B5432" s="271" t="s">
        <v>290</v>
      </c>
      <c r="C5432" s="272" t="s">
        <v>13661</v>
      </c>
      <c r="D5432" s="271" t="s">
        <v>1977</v>
      </c>
      <c r="E5432" s="273">
        <v>5528.71</v>
      </c>
    </row>
    <row r="5433" spans="1:5" x14ac:dyDescent="0.2">
      <c r="A5433" s="271">
        <v>98065</v>
      </c>
      <c r="B5433" s="271" t="s">
        <v>290</v>
      </c>
      <c r="C5433" s="272" t="s">
        <v>13662</v>
      </c>
      <c r="D5433" s="271" t="s">
        <v>1977</v>
      </c>
      <c r="E5433" s="273">
        <v>7677.98</v>
      </c>
    </row>
    <row r="5434" spans="1:5" x14ac:dyDescent="0.2">
      <c r="A5434" s="271">
        <v>98094</v>
      </c>
      <c r="B5434" s="271" t="s">
        <v>290</v>
      </c>
      <c r="C5434" s="272" t="s">
        <v>13663</v>
      </c>
      <c r="D5434" s="271" t="s">
        <v>1977</v>
      </c>
      <c r="E5434" s="273">
        <v>2883.9</v>
      </c>
    </row>
    <row r="5435" spans="1:5" x14ac:dyDescent="0.2">
      <c r="A5435" s="271">
        <v>98099</v>
      </c>
      <c r="B5435" s="271" t="s">
        <v>290</v>
      </c>
      <c r="C5435" s="272" t="s">
        <v>13664</v>
      </c>
      <c r="D5435" s="271" t="s">
        <v>1977</v>
      </c>
      <c r="E5435" s="273">
        <v>4942.18</v>
      </c>
    </row>
    <row r="5436" spans="1:5" x14ac:dyDescent="0.2">
      <c r="A5436" s="271">
        <v>98100</v>
      </c>
      <c r="B5436" s="271" t="s">
        <v>290</v>
      </c>
      <c r="C5436" s="272" t="s">
        <v>13665</v>
      </c>
      <c r="D5436" s="271" t="s">
        <v>1977</v>
      </c>
      <c r="E5436" s="273">
        <v>6499.9</v>
      </c>
    </row>
    <row r="5437" spans="1:5" x14ac:dyDescent="0.2">
      <c r="A5437" s="271">
        <v>98101</v>
      </c>
      <c r="B5437" s="271" t="s">
        <v>290</v>
      </c>
      <c r="C5437" s="272" t="s">
        <v>13666</v>
      </c>
      <c r="D5437" s="271" t="s">
        <v>1977</v>
      </c>
      <c r="E5437" s="273">
        <v>9629.2900000000009</v>
      </c>
    </row>
    <row r="5438" spans="1:5" x14ac:dyDescent="0.2">
      <c r="A5438" s="271">
        <v>98078</v>
      </c>
      <c r="B5438" s="271" t="s">
        <v>290</v>
      </c>
      <c r="C5438" s="272" t="s">
        <v>13667</v>
      </c>
      <c r="D5438" s="271" t="s">
        <v>1977</v>
      </c>
      <c r="E5438" s="273">
        <v>4089.26</v>
      </c>
    </row>
    <row r="5439" spans="1:5" x14ac:dyDescent="0.2">
      <c r="A5439" s="271">
        <v>98079</v>
      </c>
      <c r="B5439" s="271" t="s">
        <v>290</v>
      </c>
      <c r="C5439" s="272" t="s">
        <v>13668</v>
      </c>
      <c r="D5439" s="271" t="s">
        <v>1977</v>
      </c>
      <c r="E5439" s="273">
        <v>7215.25</v>
      </c>
    </row>
    <row r="5440" spans="1:5" x14ac:dyDescent="0.2">
      <c r="A5440" s="271">
        <v>98080</v>
      </c>
      <c r="B5440" s="271" t="s">
        <v>290</v>
      </c>
      <c r="C5440" s="272" t="s">
        <v>13669</v>
      </c>
      <c r="D5440" s="271" t="s">
        <v>1977</v>
      </c>
      <c r="E5440" s="273">
        <v>9366.26</v>
      </c>
    </row>
    <row r="5441" spans="1:5" x14ac:dyDescent="0.2">
      <c r="A5441" s="271">
        <v>98081</v>
      </c>
      <c r="B5441" s="271" t="s">
        <v>290</v>
      </c>
      <c r="C5441" s="272" t="s">
        <v>13670</v>
      </c>
      <c r="D5441" s="271" t="s">
        <v>1977</v>
      </c>
      <c r="E5441" s="273">
        <v>13944.08</v>
      </c>
    </row>
    <row r="5442" spans="1:5" x14ac:dyDescent="0.2">
      <c r="A5442" s="271">
        <v>98052</v>
      </c>
      <c r="B5442" s="271" t="s">
        <v>290</v>
      </c>
      <c r="C5442" s="272" t="s">
        <v>13671</v>
      </c>
      <c r="D5442" s="271" t="s">
        <v>1977</v>
      </c>
      <c r="E5442" s="273">
        <v>2125.6</v>
      </c>
    </row>
    <row r="5443" spans="1:5" x14ac:dyDescent="0.2">
      <c r="A5443" s="271">
        <v>98053</v>
      </c>
      <c r="B5443" s="271" t="s">
        <v>290</v>
      </c>
      <c r="C5443" s="272" t="s">
        <v>13672</v>
      </c>
      <c r="D5443" s="271" t="s">
        <v>1977</v>
      </c>
      <c r="E5443" s="273">
        <v>2924.76</v>
      </c>
    </row>
    <row r="5444" spans="1:5" x14ac:dyDescent="0.2">
      <c r="A5444" s="271">
        <v>98054</v>
      </c>
      <c r="B5444" s="271" t="s">
        <v>290</v>
      </c>
      <c r="C5444" s="272" t="s">
        <v>13673</v>
      </c>
      <c r="D5444" s="271" t="s">
        <v>1977</v>
      </c>
      <c r="E5444" s="273">
        <v>4706.75</v>
      </c>
    </row>
    <row r="5445" spans="1:5" x14ac:dyDescent="0.2">
      <c r="A5445" s="271">
        <v>98055</v>
      </c>
      <c r="B5445" s="271" t="s">
        <v>290</v>
      </c>
      <c r="C5445" s="272" t="s">
        <v>13674</v>
      </c>
      <c r="D5445" s="271" t="s">
        <v>1977</v>
      </c>
      <c r="E5445" s="273">
        <v>6401.86</v>
      </c>
    </row>
    <row r="5446" spans="1:5" x14ac:dyDescent="0.2">
      <c r="A5446" s="271">
        <v>98056</v>
      </c>
      <c r="B5446" s="271" t="s">
        <v>290</v>
      </c>
      <c r="C5446" s="272" t="s">
        <v>13675</v>
      </c>
      <c r="D5446" s="271" t="s">
        <v>1977</v>
      </c>
      <c r="E5446" s="273">
        <v>7466.12</v>
      </c>
    </row>
    <row r="5447" spans="1:5" x14ac:dyDescent="0.2">
      <c r="A5447" s="271">
        <v>98057</v>
      </c>
      <c r="B5447" s="271" t="s">
        <v>290</v>
      </c>
      <c r="C5447" s="272" t="s">
        <v>13676</v>
      </c>
      <c r="D5447" s="271" t="s">
        <v>1977</v>
      </c>
      <c r="E5447" s="273">
        <v>8892.7099999999991</v>
      </c>
    </row>
    <row r="5448" spans="1:5" x14ac:dyDescent="0.2">
      <c r="A5448" s="271">
        <v>98082</v>
      </c>
      <c r="B5448" s="271" t="s">
        <v>290</v>
      </c>
      <c r="C5448" s="272" t="s">
        <v>13677</v>
      </c>
      <c r="D5448" s="271" t="s">
        <v>1977</v>
      </c>
      <c r="E5448" s="273">
        <v>3993.47</v>
      </c>
    </row>
    <row r="5449" spans="1:5" x14ac:dyDescent="0.2">
      <c r="A5449" s="271">
        <v>98083</v>
      </c>
      <c r="B5449" s="271" t="s">
        <v>290</v>
      </c>
      <c r="C5449" s="272" t="s">
        <v>13678</v>
      </c>
      <c r="D5449" s="271" t="s">
        <v>1977</v>
      </c>
      <c r="E5449" s="273">
        <v>5267.84</v>
      </c>
    </row>
    <row r="5450" spans="1:5" x14ac:dyDescent="0.2">
      <c r="A5450" s="271">
        <v>98084</v>
      </c>
      <c r="B5450" s="271" t="s">
        <v>290</v>
      </c>
      <c r="C5450" s="272" t="s">
        <v>13679</v>
      </c>
      <c r="D5450" s="271" t="s">
        <v>1977</v>
      </c>
      <c r="E5450" s="273">
        <v>7389.78</v>
      </c>
    </row>
    <row r="5451" spans="1:5" x14ac:dyDescent="0.2">
      <c r="A5451" s="271">
        <v>98085</v>
      </c>
      <c r="B5451" s="271" t="s">
        <v>290</v>
      </c>
      <c r="C5451" s="272" t="s">
        <v>13680</v>
      </c>
      <c r="D5451" s="271" t="s">
        <v>1977</v>
      </c>
      <c r="E5451" s="273">
        <v>10032.700000000001</v>
      </c>
    </row>
    <row r="5452" spans="1:5" x14ac:dyDescent="0.2">
      <c r="A5452" s="271">
        <v>98087</v>
      </c>
      <c r="B5452" s="271" t="s">
        <v>290</v>
      </c>
      <c r="C5452" s="272" t="s">
        <v>13681</v>
      </c>
      <c r="D5452" s="271" t="s">
        <v>1977</v>
      </c>
      <c r="E5452" s="273">
        <v>12063.58</v>
      </c>
    </row>
    <row r="5453" spans="1:5" x14ac:dyDescent="0.2">
      <c r="A5453" s="271">
        <v>98086</v>
      </c>
      <c r="B5453" s="271" t="s">
        <v>290</v>
      </c>
      <c r="C5453" s="272" t="s">
        <v>13682</v>
      </c>
      <c r="D5453" s="271" t="s">
        <v>1977</v>
      </c>
      <c r="E5453" s="273">
        <v>11318.36</v>
      </c>
    </row>
    <row r="5454" spans="1:5" x14ac:dyDescent="0.2">
      <c r="A5454" s="271">
        <v>98066</v>
      </c>
      <c r="B5454" s="271" t="s">
        <v>290</v>
      </c>
      <c r="C5454" s="272" t="s">
        <v>13683</v>
      </c>
      <c r="D5454" s="271" t="s">
        <v>1977</v>
      </c>
      <c r="E5454" s="273">
        <v>4679.67</v>
      </c>
    </row>
    <row r="5455" spans="1:5" x14ac:dyDescent="0.2">
      <c r="A5455" s="271">
        <v>98067</v>
      </c>
      <c r="B5455" s="271" t="s">
        <v>290</v>
      </c>
      <c r="C5455" s="272" t="s">
        <v>13684</v>
      </c>
      <c r="D5455" s="271" t="s">
        <v>1977</v>
      </c>
      <c r="E5455" s="273">
        <v>6229.57</v>
      </c>
    </row>
    <row r="5456" spans="1:5" x14ac:dyDescent="0.2">
      <c r="A5456" s="271">
        <v>98068</v>
      </c>
      <c r="B5456" s="271" t="s">
        <v>290</v>
      </c>
      <c r="C5456" s="272" t="s">
        <v>13685</v>
      </c>
      <c r="D5456" s="271" t="s">
        <v>1977</v>
      </c>
      <c r="E5456" s="273">
        <v>8801.14</v>
      </c>
    </row>
    <row r="5457" spans="1:5" x14ac:dyDescent="0.2">
      <c r="A5457" s="271">
        <v>98069</v>
      </c>
      <c r="B5457" s="271" t="s">
        <v>290</v>
      </c>
      <c r="C5457" s="272" t="s">
        <v>13686</v>
      </c>
      <c r="D5457" s="271" t="s">
        <v>1977</v>
      </c>
      <c r="E5457" s="273">
        <v>11896.15</v>
      </c>
    </row>
    <row r="5458" spans="1:5" x14ac:dyDescent="0.2">
      <c r="A5458" s="271">
        <v>98071</v>
      </c>
      <c r="B5458" s="271" t="s">
        <v>290</v>
      </c>
      <c r="C5458" s="272" t="s">
        <v>13687</v>
      </c>
      <c r="D5458" s="271" t="s">
        <v>1977</v>
      </c>
      <c r="E5458" s="273">
        <v>14661.81</v>
      </c>
    </row>
    <row r="5459" spans="1:5" x14ac:dyDescent="0.2">
      <c r="A5459" s="271">
        <v>98070</v>
      </c>
      <c r="B5459" s="271" t="s">
        <v>290</v>
      </c>
      <c r="C5459" s="272" t="s">
        <v>13688</v>
      </c>
      <c r="D5459" s="271" t="s">
        <v>1977</v>
      </c>
      <c r="E5459" s="273">
        <v>13541.77</v>
      </c>
    </row>
    <row r="5460" spans="1:5" x14ac:dyDescent="0.2">
      <c r="A5460" s="271">
        <v>104915</v>
      </c>
      <c r="B5460" s="271" t="s">
        <v>290</v>
      </c>
      <c r="C5460" s="272" t="s">
        <v>13689</v>
      </c>
      <c r="D5460" s="271" t="s">
        <v>1982</v>
      </c>
      <c r="E5460" s="273">
        <v>11.54</v>
      </c>
    </row>
    <row r="5461" spans="1:5" x14ac:dyDescent="0.2">
      <c r="A5461" s="271">
        <v>96546</v>
      </c>
      <c r="B5461" s="271" t="s">
        <v>290</v>
      </c>
      <c r="C5461" s="272" t="s">
        <v>13690</v>
      </c>
      <c r="D5461" s="271" t="s">
        <v>1982</v>
      </c>
      <c r="E5461" s="273">
        <v>16.22</v>
      </c>
    </row>
    <row r="5462" spans="1:5" x14ac:dyDescent="0.2">
      <c r="A5462" s="271">
        <v>96544</v>
      </c>
      <c r="B5462" s="271" t="s">
        <v>290</v>
      </c>
      <c r="C5462" s="272" t="s">
        <v>13691</v>
      </c>
      <c r="D5462" s="271" t="s">
        <v>1982</v>
      </c>
      <c r="E5462" s="273">
        <v>20.83</v>
      </c>
    </row>
    <row r="5463" spans="1:5" x14ac:dyDescent="0.2">
      <c r="A5463" s="271">
        <v>96545</v>
      </c>
      <c r="B5463" s="271" t="s">
        <v>290</v>
      </c>
      <c r="C5463" s="272" t="s">
        <v>13692</v>
      </c>
      <c r="D5463" s="271" t="s">
        <v>1982</v>
      </c>
      <c r="E5463" s="273">
        <v>18.63</v>
      </c>
    </row>
    <row r="5464" spans="1:5" x14ac:dyDescent="0.2">
      <c r="A5464" s="271">
        <v>96543</v>
      </c>
      <c r="B5464" s="271" t="s">
        <v>290</v>
      </c>
      <c r="C5464" s="272" t="s">
        <v>13693</v>
      </c>
      <c r="D5464" s="271" t="s">
        <v>1982</v>
      </c>
      <c r="E5464" s="273">
        <v>23.36</v>
      </c>
    </row>
    <row r="5465" spans="1:5" x14ac:dyDescent="0.2">
      <c r="A5465" s="271">
        <v>104922</v>
      </c>
      <c r="B5465" s="271" t="s">
        <v>290</v>
      </c>
      <c r="C5465" s="272" t="s">
        <v>13694</v>
      </c>
      <c r="D5465" s="271" t="s">
        <v>1982</v>
      </c>
      <c r="E5465" s="273">
        <v>12.77</v>
      </c>
    </row>
    <row r="5466" spans="1:5" x14ac:dyDescent="0.2">
      <c r="A5466" s="271">
        <v>104920</v>
      </c>
      <c r="B5466" s="271" t="s">
        <v>290</v>
      </c>
      <c r="C5466" s="272" t="s">
        <v>13695</v>
      </c>
      <c r="D5466" s="271" t="s">
        <v>1982</v>
      </c>
      <c r="E5466" s="273">
        <v>12.44</v>
      </c>
    </row>
    <row r="5467" spans="1:5" x14ac:dyDescent="0.2">
      <c r="A5467" s="271">
        <v>104921</v>
      </c>
      <c r="B5467" s="271" t="s">
        <v>290</v>
      </c>
      <c r="C5467" s="272" t="s">
        <v>13696</v>
      </c>
      <c r="D5467" s="271" t="s">
        <v>1982</v>
      </c>
      <c r="E5467" s="273">
        <v>11.66</v>
      </c>
    </row>
    <row r="5468" spans="1:5" x14ac:dyDescent="0.2">
      <c r="A5468" s="271">
        <v>104919</v>
      </c>
      <c r="B5468" s="271" t="s">
        <v>290</v>
      </c>
      <c r="C5468" s="272" t="s">
        <v>13697</v>
      </c>
      <c r="D5468" s="271" t="s">
        <v>1982</v>
      </c>
      <c r="E5468" s="273">
        <v>14.68</v>
      </c>
    </row>
    <row r="5469" spans="1:5" x14ac:dyDescent="0.2">
      <c r="A5469" s="271">
        <v>104917</v>
      </c>
      <c r="B5469" s="271" t="s">
        <v>290</v>
      </c>
      <c r="C5469" s="272" t="s">
        <v>13698</v>
      </c>
      <c r="D5469" s="271" t="s">
        <v>1982</v>
      </c>
      <c r="E5469" s="273">
        <v>17.93</v>
      </c>
    </row>
    <row r="5470" spans="1:5" x14ac:dyDescent="0.2">
      <c r="A5470" s="271">
        <v>104918</v>
      </c>
      <c r="B5470" s="271" t="s">
        <v>290</v>
      </c>
      <c r="C5470" s="272" t="s">
        <v>13699</v>
      </c>
      <c r="D5470" s="271" t="s">
        <v>1982</v>
      </c>
      <c r="E5470" s="273">
        <v>16.5</v>
      </c>
    </row>
    <row r="5471" spans="1:5" x14ac:dyDescent="0.2">
      <c r="A5471" s="271">
        <v>104916</v>
      </c>
      <c r="B5471" s="271" t="s">
        <v>290</v>
      </c>
      <c r="C5471" s="272" t="s">
        <v>13700</v>
      </c>
      <c r="D5471" s="271" t="s">
        <v>1982</v>
      </c>
      <c r="E5471" s="273">
        <v>19.510000000000002</v>
      </c>
    </row>
    <row r="5472" spans="1:5" x14ac:dyDescent="0.2">
      <c r="A5472" s="271">
        <v>96557</v>
      </c>
      <c r="B5472" s="271" t="s">
        <v>290</v>
      </c>
      <c r="C5472" s="272" t="s">
        <v>13701</v>
      </c>
      <c r="D5472" s="271" t="s">
        <v>1980</v>
      </c>
      <c r="E5472" s="273">
        <v>847.29</v>
      </c>
    </row>
    <row r="5473" spans="1:5" x14ac:dyDescent="0.2">
      <c r="A5473" s="271">
        <v>96555</v>
      </c>
      <c r="B5473" s="271" t="s">
        <v>290</v>
      </c>
      <c r="C5473" s="272" t="s">
        <v>13702</v>
      </c>
      <c r="D5473" s="271" t="s">
        <v>1980</v>
      </c>
      <c r="E5473" s="273">
        <v>730.52</v>
      </c>
    </row>
    <row r="5474" spans="1:5" x14ac:dyDescent="0.2">
      <c r="A5474" s="271">
        <v>104924</v>
      </c>
      <c r="B5474" s="271" t="s">
        <v>290</v>
      </c>
      <c r="C5474" s="272" t="s">
        <v>13703</v>
      </c>
      <c r="D5474" s="271" t="s">
        <v>1980</v>
      </c>
      <c r="E5474" s="273">
        <v>875.18</v>
      </c>
    </row>
    <row r="5475" spans="1:5" x14ac:dyDescent="0.2">
      <c r="A5475" s="271">
        <v>104923</v>
      </c>
      <c r="B5475" s="271" t="s">
        <v>290</v>
      </c>
      <c r="C5475" s="272" t="s">
        <v>13704</v>
      </c>
      <c r="D5475" s="271" t="s">
        <v>1980</v>
      </c>
      <c r="E5475" s="273">
        <v>793.56</v>
      </c>
    </row>
    <row r="5476" spans="1:5" x14ac:dyDescent="0.2">
      <c r="A5476" s="271">
        <v>96558</v>
      </c>
      <c r="B5476" s="271" t="s">
        <v>290</v>
      </c>
      <c r="C5476" s="272" t="s">
        <v>13705</v>
      </c>
      <c r="D5476" s="271" t="s">
        <v>1980</v>
      </c>
      <c r="E5476" s="273">
        <v>886.06</v>
      </c>
    </row>
    <row r="5477" spans="1:5" x14ac:dyDescent="0.2">
      <c r="A5477" s="271">
        <v>96556</v>
      </c>
      <c r="B5477" s="271" t="s">
        <v>290</v>
      </c>
      <c r="C5477" s="272" t="s">
        <v>13706</v>
      </c>
      <c r="D5477" s="271" t="s">
        <v>1980</v>
      </c>
      <c r="E5477" s="273">
        <v>910.36</v>
      </c>
    </row>
    <row r="5478" spans="1:5" x14ac:dyDescent="0.2">
      <c r="A5478" s="271">
        <v>96523</v>
      </c>
      <c r="B5478" s="271" t="s">
        <v>290</v>
      </c>
      <c r="C5478" s="272" t="s">
        <v>13707</v>
      </c>
      <c r="D5478" s="271" t="s">
        <v>1980</v>
      </c>
      <c r="E5478" s="273">
        <v>115.8</v>
      </c>
    </row>
    <row r="5479" spans="1:5" x14ac:dyDescent="0.2">
      <c r="A5479" s="271">
        <v>96522</v>
      </c>
      <c r="B5479" s="271" t="s">
        <v>290</v>
      </c>
      <c r="C5479" s="272" t="s">
        <v>13708</v>
      </c>
      <c r="D5479" s="271" t="s">
        <v>1980</v>
      </c>
      <c r="E5479" s="273">
        <v>174.86</v>
      </c>
    </row>
    <row r="5480" spans="1:5" x14ac:dyDescent="0.2">
      <c r="A5480" s="271">
        <v>96527</v>
      </c>
      <c r="B5480" s="271" t="s">
        <v>290</v>
      </c>
      <c r="C5480" s="272" t="s">
        <v>13709</v>
      </c>
      <c r="D5480" s="271" t="s">
        <v>1980</v>
      </c>
      <c r="E5480" s="273">
        <v>127.47</v>
      </c>
    </row>
    <row r="5481" spans="1:5" x14ac:dyDescent="0.2">
      <c r="A5481" s="271">
        <v>96526</v>
      </c>
      <c r="B5481" s="271" t="s">
        <v>290</v>
      </c>
      <c r="C5481" s="272" t="s">
        <v>13710</v>
      </c>
      <c r="D5481" s="271" t="s">
        <v>1980</v>
      </c>
      <c r="E5481" s="273">
        <v>249.88</v>
      </c>
    </row>
    <row r="5482" spans="1:5" x14ac:dyDescent="0.2">
      <c r="A5482" s="271">
        <v>96521</v>
      </c>
      <c r="B5482" s="271" t="s">
        <v>290</v>
      </c>
      <c r="C5482" s="272" t="s">
        <v>13711</v>
      </c>
      <c r="D5482" s="271" t="s">
        <v>1980</v>
      </c>
      <c r="E5482" s="273">
        <v>45.35</v>
      </c>
    </row>
    <row r="5483" spans="1:5" x14ac:dyDescent="0.2">
      <c r="A5483" s="271">
        <v>96520</v>
      </c>
      <c r="B5483" s="271" t="s">
        <v>290</v>
      </c>
      <c r="C5483" s="272" t="s">
        <v>13712</v>
      </c>
      <c r="D5483" s="271" t="s">
        <v>1980</v>
      </c>
      <c r="E5483" s="273">
        <v>104.63</v>
      </c>
    </row>
    <row r="5484" spans="1:5" x14ac:dyDescent="0.2">
      <c r="A5484" s="271">
        <v>96525</v>
      </c>
      <c r="B5484" s="271" t="s">
        <v>290</v>
      </c>
      <c r="C5484" s="272" t="s">
        <v>13713</v>
      </c>
      <c r="D5484" s="271" t="s">
        <v>1980</v>
      </c>
      <c r="E5484" s="273">
        <v>58.46</v>
      </c>
    </row>
    <row r="5485" spans="1:5" x14ac:dyDescent="0.2">
      <c r="A5485" s="271">
        <v>96524</v>
      </c>
      <c r="B5485" s="271" t="s">
        <v>290</v>
      </c>
      <c r="C5485" s="272" t="s">
        <v>13714</v>
      </c>
      <c r="D5485" s="271" t="s">
        <v>1980</v>
      </c>
      <c r="E5485" s="273">
        <v>173.85</v>
      </c>
    </row>
    <row r="5486" spans="1:5" x14ac:dyDescent="0.2">
      <c r="A5486" s="271">
        <v>96537</v>
      </c>
      <c r="B5486" s="271" t="s">
        <v>290</v>
      </c>
      <c r="C5486" s="272" t="s">
        <v>13715</v>
      </c>
      <c r="D5486" s="271" t="s">
        <v>2012</v>
      </c>
      <c r="E5486" s="273">
        <v>211.32</v>
      </c>
    </row>
    <row r="5487" spans="1:5" x14ac:dyDescent="0.2">
      <c r="A5487" s="271">
        <v>96540</v>
      </c>
      <c r="B5487" s="271" t="s">
        <v>290</v>
      </c>
      <c r="C5487" s="272" t="s">
        <v>13716</v>
      </c>
      <c r="D5487" s="271" t="s">
        <v>2012</v>
      </c>
      <c r="E5487" s="273">
        <v>152.72999999999999</v>
      </c>
    </row>
    <row r="5488" spans="1:5" x14ac:dyDescent="0.2">
      <c r="A5488" s="271">
        <v>96528</v>
      </c>
      <c r="B5488" s="271" t="s">
        <v>290</v>
      </c>
      <c r="C5488" s="272" t="s">
        <v>13717</v>
      </c>
      <c r="D5488" s="271" t="s">
        <v>2012</v>
      </c>
      <c r="E5488" s="273">
        <v>172.7</v>
      </c>
    </row>
    <row r="5489" spans="1:5" x14ac:dyDescent="0.2">
      <c r="A5489" s="271">
        <v>96531</v>
      </c>
      <c r="B5489" s="271" t="s">
        <v>290</v>
      </c>
      <c r="C5489" s="272" t="s">
        <v>13718</v>
      </c>
      <c r="D5489" s="271" t="s">
        <v>2012</v>
      </c>
      <c r="E5489" s="273">
        <v>119.19</v>
      </c>
    </row>
    <row r="5490" spans="1:5" x14ac:dyDescent="0.2">
      <c r="A5490" s="271">
        <v>96534</v>
      </c>
      <c r="B5490" s="271" t="s">
        <v>290</v>
      </c>
      <c r="C5490" s="272" t="s">
        <v>13719</v>
      </c>
      <c r="D5490" s="271" t="s">
        <v>2012</v>
      </c>
      <c r="E5490" s="273">
        <v>91.33</v>
      </c>
    </row>
    <row r="5491" spans="1:5" x14ac:dyDescent="0.2">
      <c r="A5491" s="271">
        <v>104928</v>
      </c>
      <c r="B5491" s="271" t="s">
        <v>290</v>
      </c>
      <c r="C5491" s="272" t="s">
        <v>13720</v>
      </c>
      <c r="D5491" s="271" t="s">
        <v>2012</v>
      </c>
      <c r="E5491" s="273">
        <v>174.27</v>
      </c>
    </row>
    <row r="5492" spans="1:5" x14ac:dyDescent="0.2">
      <c r="A5492" s="271">
        <v>104929</v>
      </c>
      <c r="B5492" s="271" t="s">
        <v>290</v>
      </c>
      <c r="C5492" s="272" t="s">
        <v>13721</v>
      </c>
      <c r="D5492" s="271" t="s">
        <v>2012</v>
      </c>
      <c r="E5492" s="273">
        <v>108.07</v>
      </c>
    </row>
    <row r="5493" spans="1:5" x14ac:dyDescent="0.2">
      <c r="A5493" s="271">
        <v>104925</v>
      </c>
      <c r="B5493" s="271" t="s">
        <v>290</v>
      </c>
      <c r="C5493" s="272" t="s">
        <v>13722</v>
      </c>
      <c r="D5493" s="271" t="s">
        <v>2012</v>
      </c>
      <c r="E5493" s="273">
        <v>176.21</v>
      </c>
    </row>
    <row r="5494" spans="1:5" x14ac:dyDescent="0.2">
      <c r="A5494" s="271">
        <v>104926</v>
      </c>
      <c r="B5494" s="271" t="s">
        <v>290</v>
      </c>
      <c r="C5494" s="272" t="s">
        <v>13723</v>
      </c>
      <c r="D5494" s="271" t="s">
        <v>2012</v>
      </c>
      <c r="E5494" s="273">
        <v>115.8</v>
      </c>
    </row>
    <row r="5495" spans="1:5" x14ac:dyDescent="0.2">
      <c r="A5495" s="271">
        <v>104927</v>
      </c>
      <c r="B5495" s="271" t="s">
        <v>290</v>
      </c>
      <c r="C5495" s="272" t="s">
        <v>13724</v>
      </c>
      <c r="D5495" s="271" t="s">
        <v>2012</v>
      </c>
      <c r="E5495" s="273">
        <v>84.42</v>
      </c>
    </row>
    <row r="5496" spans="1:5" x14ac:dyDescent="0.2">
      <c r="A5496" s="271">
        <v>96538</v>
      </c>
      <c r="B5496" s="271" t="s">
        <v>290</v>
      </c>
      <c r="C5496" s="272" t="s">
        <v>13725</v>
      </c>
      <c r="D5496" s="271" t="s">
        <v>2012</v>
      </c>
      <c r="E5496" s="273">
        <v>291.92</v>
      </c>
    </row>
    <row r="5497" spans="1:5" x14ac:dyDescent="0.2">
      <c r="A5497" s="271">
        <v>96541</v>
      </c>
      <c r="B5497" s="271" t="s">
        <v>290</v>
      </c>
      <c r="C5497" s="272" t="s">
        <v>13726</v>
      </c>
      <c r="D5497" s="271" t="s">
        <v>2012</v>
      </c>
      <c r="E5497" s="273">
        <v>217.89</v>
      </c>
    </row>
    <row r="5498" spans="1:5" x14ac:dyDescent="0.2">
      <c r="A5498" s="271">
        <v>96529</v>
      </c>
      <c r="B5498" s="271" t="s">
        <v>290</v>
      </c>
      <c r="C5498" s="272" t="s">
        <v>13727</v>
      </c>
      <c r="D5498" s="271" t="s">
        <v>2012</v>
      </c>
      <c r="E5498" s="273">
        <v>301.45999999999998</v>
      </c>
    </row>
    <row r="5499" spans="1:5" x14ac:dyDescent="0.2">
      <c r="A5499" s="271">
        <v>96532</v>
      </c>
      <c r="B5499" s="271" t="s">
        <v>290</v>
      </c>
      <c r="C5499" s="272" t="s">
        <v>13728</v>
      </c>
      <c r="D5499" s="271" t="s">
        <v>2012</v>
      </c>
      <c r="E5499" s="273">
        <v>208.17</v>
      </c>
    </row>
    <row r="5500" spans="1:5" x14ac:dyDescent="0.2">
      <c r="A5500" s="271">
        <v>96535</v>
      </c>
      <c r="B5500" s="271" t="s">
        <v>290</v>
      </c>
      <c r="C5500" s="272" t="s">
        <v>13729</v>
      </c>
      <c r="D5500" s="271" t="s">
        <v>2012</v>
      </c>
      <c r="E5500" s="273">
        <v>159.62</v>
      </c>
    </row>
    <row r="5501" spans="1:5" x14ac:dyDescent="0.2">
      <c r="A5501" s="271">
        <v>96539</v>
      </c>
      <c r="B5501" s="271" t="s">
        <v>290</v>
      </c>
      <c r="C5501" s="272" t="s">
        <v>13730</v>
      </c>
      <c r="D5501" s="271" t="s">
        <v>2012</v>
      </c>
      <c r="E5501" s="273">
        <v>151.93</v>
      </c>
    </row>
    <row r="5502" spans="1:5" x14ac:dyDescent="0.2">
      <c r="A5502" s="271">
        <v>96542</v>
      </c>
      <c r="B5502" s="271" t="s">
        <v>290</v>
      </c>
      <c r="C5502" s="272" t="s">
        <v>13731</v>
      </c>
      <c r="D5502" s="271" t="s">
        <v>2012</v>
      </c>
      <c r="E5502" s="273">
        <v>115.3</v>
      </c>
    </row>
    <row r="5503" spans="1:5" x14ac:dyDescent="0.2">
      <c r="A5503" s="271">
        <v>96530</v>
      </c>
      <c r="B5503" s="271" t="s">
        <v>290</v>
      </c>
      <c r="C5503" s="272" t="s">
        <v>13732</v>
      </c>
      <c r="D5503" s="271" t="s">
        <v>2012</v>
      </c>
      <c r="E5503" s="273">
        <v>157.43</v>
      </c>
    </row>
    <row r="5504" spans="1:5" x14ac:dyDescent="0.2">
      <c r="A5504" s="271">
        <v>96533</v>
      </c>
      <c r="B5504" s="271" t="s">
        <v>290</v>
      </c>
      <c r="C5504" s="272" t="s">
        <v>13733</v>
      </c>
      <c r="D5504" s="271" t="s">
        <v>2012</v>
      </c>
      <c r="E5504" s="273">
        <v>105.72</v>
      </c>
    </row>
    <row r="5505" spans="1:5" x14ac:dyDescent="0.2">
      <c r="A5505" s="271">
        <v>96536</v>
      </c>
      <c r="B5505" s="271" t="s">
        <v>290</v>
      </c>
      <c r="C5505" s="272" t="s">
        <v>13734</v>
      </c>
      <c r="D5505" s="271" t="s">
        <v>2012</v>
      </c>
      <c r="E5505" s="273">
        <v>78.77</v>
      </c>
    </row>
    <row r="5506" spans="1:5" x14ac:dyDescent="0.2">
      <c r="A5506" s="271">
        <v>105518</v>
      </c>
      <c r="B5506" s="271" t="s">
        <v>290</v>
      </c>
      <c r="C5506" s="272" t="s">
        <v>13735</v>
      </c>
      <c r="D5506" s="271" t="s">
        <v>2012</v>
      </c>
      <c r="E5506" s="273">
        <v>0</v>
      </c>
    </row>
    <row r="5507" spans="1:5" x14ac:dyDescent="0.2">
      <c r="A5507" s="271">
        <v>105517</v>
      </c>
      <c r="B5507" s="271" t="s">
        <v>290</v>
      </c>
      <c r="C5507" s="272" t="s">
        <v>13736</v>
      </c>
      <c r="D5507" s="271" t="s">
        <v>2012</v>
      </c>
      <c r="E5507" s="273">
        <v>0</v>
      </c>
    </row>
    <row r="5508" spans="1:5" x14ac:dyDescent="0.2">
      <c r="A5508" s="271">
        <v>105520</v>
      </c>
      <c r="B5508" s="271" t="s">
        <v>290</v>
      </c>
      <c r="C5508" s="272" t="s">
        <v>13737</v>
      </c>
      <c r="D5508" s="271" t="s">
        <v>2012</v>
      </c>
      <c r="E5508" s="273">
        <v>0</v>
      </c>
    </row>
    <row r="5509" spans="1:5" x14ac:dyDescent="0.2">
      <c r="A5509" s="271">
        <v>105519</v>
      </c>
      <c r="B5509" s="271" t="s">
        <v>290</v>
      </c>
      <c r="C5509" s="272" t="s">
        <v>13738</v>
      </c>
      <c r="D5509" s="271" t="s">
        <v>2012</v>
      </c>
      <c r="E5509" s="273">
        <v>0</v>
      </c>
    </row>
    <row r="5510" spans="1:5" x14ac:dyDescent="0.2">
      <c r="A5510" s="271">
        <v>101793</v>
      </c>
      <c r="B5510" s="271" t="s">
        <v>290</v>
      </c>
      <c r="C5510" s="272" t="s">
        <v>13739</v>
      </c>
      <c r="D5510" s="271" t="s">
        <v>1980</v>
      </c>
      <c r="E5510" s="273">
        <v>28.43</v>
      </c>
    </row>
    <row r="5511" spans="1:5" x14ac:dyDescent="0.2">
      <c r="A5511" s="271">
        <v>101792</v>
      </c>
      <c r="B5511" s="271" t="s">
        <v>290</v>
      </c>
      <c r="C5511" s="272" t="s">
        <v>13740</v>
      </c>
      <c r="D5511" s="271" t="s">
        <v>1980</v>
      </c>
      <c r="E5511" s="273">
        <v>18.97</v>
      </c>
    </row>
    <row r="5512" spans="1:5" x14ac:dyDescent="0.2">
      <c r="A5512" s="271">
        <v>92272</v>
      </c>
      <c r="B5512" s="271" t="s">
        <v>290</v>
      </c>
      <c r="C5512" s="272" t="s">
        <v>13741</v>
      </c>
      <c r="D5512" s="271" t="s">
        <v>2014</v>
      </c>
      <c r="E5512" s="273">
        <v>40.049999999999997</v>
      </c>
    </row>
    <row r="5513" spans="1:5" x14ac:dyDescent="0.2">
      <c r="A5513" s="271">
        <v>101791</v>
      </c>
      <c r="B5513" s="271" t="s">
        <v>290</v>
      </c>
      <c r="C5513" s="272" t="s">
        <v>13742</v>
      </c>
      <c r="D5513" s="271" t="s">
        <v>2014</v>
      </c>
      <c r="E5513" s="273">
        <v>26.2</v>
      </c>
    </row>
    <row r="5514" spans="1:5" x14ac:dyDescent="0.2">
      <c r="A5514" s="271">
        <v>92273</v>
      </c>
      <c r="B5514" s="271" t="s">
        <v>290</v>
      </c>
      <c r="C5514" s="272" t="s">
        <v>13743</v>
      </c>
      <c r="D5514" s="271" t="s">
        <v>2014</v>
      </c>
      <c r="E5514" s="273">
        <v>16.3</v>
      </c>
    </row>
    <row r="5515" spans="1:5" x14ac:dyDescent="0.2">
      <c r="A5515" s="271">
        <v>92268</v>
      </c>
      <c r="B5515" s="271" t="s">
        <v>290</v>
      </c>
      <c r="C5515" s="272" t="s">
        <v>13744</v>
      </c>
      <c r="D5515" s="271" t="s">
        <v>2012</v>
      </c>
      <c r="E5515" s="273">
        <v>99.37</v>
      </c>
    </row>
    <row r="5516" spans="1:5" x14ac:dyDescent="0.2">
      <c r="A5516" s="271">
        <v>92267</v>
      </c>
      <c r="B5516" s="271" t="s">
        <v>290</v>
      </c>
      <c r="C5516" s="272" t="s">
        <v>13745</v>
      </c>
      <c r="D5516" s="271" t="s">
        <v>2012</v>
      </c>
      <c r="E5516" s="273">
        <v>59.25</v>
      </c>
    </row>
    <row r="5517" spans="1:5" x14ac:dyDescent="0.2">
      <c r="A5517" s="271">
        <v>92271</v>
      </c>
      <c r="B5517" s="271" t="s">
        <v>290</v>
      </c>
      <c r="C5517" s="272" t="s">
        <v>13746</v>
      </c>
      <c r="D5517" s="271" t="s">
        <v>2012</v>
      </c>
      <c r="E5517" s="273">
        <v>107.22</v>
      </c>
    </row>
    <row r="5518" spans="1:5" x14ac:dyDescent="0.2">
      <c r="A5518" s="271">
        <v>92264</v>
      </c>
      <c r="B5518" s="271" t="s">
        <v>290</v>
      </c>
      <c r="C5518" s="272" t="s">
        <v>13747</v>
      </c>
      <c r="D5518" s="271" t="s">
        <v>2012</v>
      </c>
      <c r="E5518" s="273">
        <v>235.6</v>
      </c>
    </row>
    <row r="5519" spans="1:5" x14ac:dyDescent="0.2">
      <c r="A5519" s="271">
        <v>92263</v>
      </c>
      <c r="B5519" s="271" t="s">
        <v>290</v>
      </c>
      <c r="C5519" s="272" t="s">
        <v>13748</v>
      </c>
      <c r="D5519" s="271" t="s">
        <v>2012</v>
      </c>
      <c r="E5519" s="273">
        <v>184.55</v>
      </c>
    </row>
    <row r="5520" spans="1:5" x14ac:dyDescent="0.2">
      <c r="A5520" s="271">
        <v>92269</v>
      </c>
      <c r="B5520" s="271" t="s">
        <v>290</v>
      </c>
      <c r="C5520" s="272" t="s">
        <v>13749</v>
      </c>
      <c r="D5520" s="271" t="s">
        <v>2012</v>
      </c>
      <c r="E5520" s="273">
        <v>137</v>
      </c>
    </row>
    <row r="5521" spans="1:5" x14ac:dyDescent="0.2">
      <c r="A5521" s="271">
        <v>92270</v>
      </c>
      <c r="B5521" s="271" t="s">
        <v>290</v>
      </c>
      <c r="C5521" s="272" t="s">
        <v>13750</v>
      </c>
      <c r="D5521" s="271" t="s">
        <v>2012</v>
      </c>
      <c r="E5521" s="273">
        <v>182.16</v>
      </c>
    </row>
    <row r="5522" spans="1:5" x14ac:dyDescent="0.2">
      <c r="A5522" s="271">
        <v>92266</v>
      </c>
      <c r="B5522" s="271" t="s">
        <v>290</v>
      </c>
      <c r="C5522" s="272" t="s">
        <v>13751</v>
      </c>
      <c r="D5522" s="271" t="s">
        <v>2012</v>
      </c>
      <c r="E5522" s="273">
        <v>181.02</v>
      </c>
    </row>
    <row r="5523" spans="1:5" x14ac:dyDescent="0.2">
      <c r="A5523" s="271">
        <v>92265</v>
      </c>
      <c r="B5523" s="271" t="s">
        <v>290</v>
      </c>
      <c r="C5523" s="272" t="s">
        <v>13752</v>
      </c>
      <c r="D5523" s="271" t="s">
        <v>2012</v>
      </c>
      <c r="E5523" s="273">
        <v>137.22999999999999</v>
      </c>
    </row>
    <row r="5524" spans="1:5" x14ac:dyDescent="0.2">
      <c r="A5524" s="271">
        <v>92524</v>
      </c>
      <c r="B5524" s="271" t="s">
        <v>290</v>
      </c>
      <c r="C5524" s="272" t="s">
        <v>13753</v>
      </c>
      <c r="D5524" s="271" t="s">
        <v>2012</v>
      </c>
      <c r="E5524" s="273">
        <v>86.71</v>
      </c>
    </row>
    <row r="5525" spans="1:5" x14ac:dyDescent="0.2">
      <c r="A5525" s="271">
        <v>92528</v>
      </c>
      <c r="B5525" s="271" t="s">
        <v>290</v>
      </c>
      <c r="C5525" s="272" t="s">
        <v>13754</v>
      </c>
      <c r="D5525" s="271" t="s">
        <v>2012</v>
      </c>
      <c r="E5525" s="273">
        <v>82.6</v>
      </c>
    </row>
    <row r="5526" spans="1:5" x14ac:dyDescent="0.2">
      <c r="A5526" s="271">
        <v>92532</v>
      </c>
      <c r="B5526" s="271" t="s">
        <v>290</v>
      </c>
      <c r="C5526" s="272" t="s">
        <v>13755</v>
      </c>
      <c r="D5526" s="271" t="s">
        <v>2012</v>
      </c>
      <c r="E5526" s="273">
        <v>79.05</v>
      </c>
    </row>
    <row r="5527" spans="1:5" x14ac:dyDescent="0.2">
      <c r="A5527" s="271">
        <v>92536</v>
      </c>
      <c r="B5527" s="271" t="s">
        <v>290</v>
      </c>
      <c r="C5527" s="272" t="s">
        <v>13756</v>
      </c>
      <c r="D5527" s="271" t="s">
        <v>2012</v>
      </c>
      <c r="E5527" s="273">
        <v>72.209999999999994</v>
      </c>
    </row>
    <row r="5528" spans="1:5" x14ac:dyDescent="0.2">
      <c r="A5528" s="271">
        <v>92508</v>
      </c>
      <c r="B5528" s="271" t="s">
        <v>290</v>
      </c>
      <c r="C5528" s="272" t="s">
        <v>13757</v>
      </c>
      <c r="D5528" s="271" t="s">
        <v>2012</v>
      </c>
      <c r="E5528" s="273">
        <v>120.58</v>
      </c>
    </row>
    <row r="5529" spans="1:5" x14ac:dyDescent="0.2">
      <c r="A5529" s="271">
        <v>92512</v>
      </c>
      <c r="B5529" s="271" t="s">
        <v>290</v>
      </c>
      <c r="C5529" s="272" t="s">
        <v>13758</v>
      </c>
      <c r="D5529" s="271" t="s">
        <v>2012</v>
      </c>
      <c r="E5529" s="273">
        <v>102.92</v>
      </c>
    </row>
    <row r="5530" spans="1:5" x14ac:dyDescent="0.2">
      <c r="A5530" s="271">
        <v>92515</v>
      </c>
      <c r="B5530" s="271" t="s">
        <v>290</v>
      </c>
      <c r="C5530" s="272" t="s">
        <v>13759</v>
      </c>
      <c r="D5530" s="271" t="s">
        <v>2012</v>
      </c>
      <c r="E5530" s="273">
        <v>93.83</v>
      </c>
    </row>
    <row r="5531" spans="1:5" x14ac:dyDescent="0.2">
      <c r="A5531" s="271">
        <v>92520</v>
      </c>
      <c r="B5531" s="271" t="s">
        <v>290</v>
      </c>
      <c r="C5531" s="272" t="s">
        <v>13760</v>
      </c>
      <c r="D5531" s="271" t="s">
        <v>2012</v>
      </c>
      <c r="E5531" s="273">
        <v>87.7</v>
      </c>
    </row>
    <row r="5532" spans="1:5" x14ac:dyDescent="0.2">
      <c r="A5532" s="271">
        <v>92526</v>
      </c>
      <c r="B5532" s="271" t="s">
        <v>290</v>
      </c>
      <c r="C5532" s="272" t="s">
        <v>13761</v>
      </c>
      <c r="D5532" s="271" t="s">
        <v>2012</v>
      </c>
      <c r="E5532" s="273">
        <v>48.32</v>
      </c>
    </row>
    <row r="5533" spans="1:5" x14ac:dyDescent="0.2">
      <c r="A5533" s="271">
        <v>92530</v>
      </c>
      <c r="B5533" s="271" t="s">
        <v>290</v>
      </c>
      <c r="C5533" s="272" t="s">
        <v>13762</v>
      </c>
      <c r="D5533" s="271" t="s">
        <v>2012</v>
      </c>
      <c r="E5533" s="273">
        <v>45.37</v>
      </c>
    </row>
    <row r="5534" spans="1:5" x14ac:dyDescent="0.2">
      <c r="A5534" s="271">
        <v>92534</v>
      </c>
      <c r="B5534" s="271" t="s">
        <v>290</v>
      </c>
      <c r="C5534" s="272" t="s">
        <v>13763</v>
      </c>
      <c r="D5534" s="271" t="s">
        <v>2012</v>
      </c>
      <c r="E5534" s="273">
        <v>42.85</v>
      </c>
    </row>
    <row r="5535" spans="1:5" x14ac:dyDescent="0.2">
      <c r="A5535" s="271">
        <v>92538</v>
      </c>
      <c r="B5535" s="271" t="s">
        <v>290</v>
      </c>
      <c r="C5535" s="272" t="s">
        <v>13764</v>
      </c>
      <c r="D5535" s="271" t="s">
        <v>2012</v>
      </c>
      <c r="E5535" s="273">
        <v>37.86</v>
      </c>
    </row>
    <row r="5536" spans="1:5" x14ac:dyDescent="0.2">
      <c r="A5536" s="271">
        <v>103760</v>
      </c>
      <c r="B5536" s="271" t="s">
        <v>290</v>
      </c>
      <c r="C5536" s="272" t="s">
        <v>13765</v>
      </c>
      <c r="D5536" s="271" t="s">
        <v>2012</v>
      </c>
      <c r="E5536" s="273">
        <v>130.65</v>
      </c>
    </row>
    <row r="5537" spans="1:5" x14ac:dyDescent="0.2">
      <c r="A5537" s="271">
        <v>103761</v>
      </c>
      <c r="B5537" s="271" t="s">
        <v>290</v>
      </c>
      <c r="C5537" s="272" t="s">
        <v>13766</v>
      </c>
      <c r="D5537" s="271" t="s">
        <v>2012</v>
      </c>
      <c r="E5537" s="273">
        <v>91.24</v>
      </c>
    </row>
    <row r="5538" spans="1:5" x14ac:dyDescent="0.2">
      <c r="A5538" s="271">
        <v>103762</v>
      </c>
      <c r="B5538" s="271" t="s">
        <v>290</v>
      </c>
      <c r="C5538" s="272" t="s">
        <v>13767</v>
      </c>
      <c r="D5538" s="271" t="s">
        <v>2012</v>
      </c>
      <c r="E5538" s="273">
        <v>78.33</v>
      </c>
    </row>
    <row r="5539" spans="1:5" x14ac:dyDescent="0.2">
      <c r="A5539" s="271">
        <v>103763</v>
      </c>
      <c r="B5539" s="271" t="s">
        <v>290</v>
      </c>
      <c r="C5539" s="272" t="s">
        <v>13768</v>
      </c>
      <c r="D5539" s="271" t="s">
        <v>2012</v>
      </c>
      <c r="E5539" s="273">
        <v>69.38</v>
      </c>
    </row>
    <row r="5540" spans="1:5" x14ac:dyDescent="0.2">
      <c r="A5540" s="271">
        <v>92510</v>
      </c>
      <c r="B5540" s="271" t="s">
        <v>290</v>
      </c>
      <c r="C5540" s="272" t="s">
        <v>13769</v>
      </c>
      <c r="D5540" s="271" t="s">
        <v>2012</v>
      </c>
      <c r="E5540" s="273">
        <v>76.63</v>
      </c>
    </row>
    <row r="5541" spans="1:5" x14ac:dyDescent="0.2">
      <c r="A5541" s="271">
        <v>92514</v>
      </c>
      <c r="B5541" s="271" t="s">
        <v>290</v>
      </c>
      <c r="C5541" s="272" t="s">
        <v>13770</v>
      </c>
      <c r="D5541" s="271" t="s">
        <v>2012</v>
      </c>
      <c r="E5541" s="273">
        <v>60.5</v>
      </c>
    </row>
    <row r="5542" spans="1:5" x14ac:dyDescent="0.2">
      <c r="A5542" s="271">
        <v>92518</v>
      </c>
      <c r="B5542" s="271" t="s">
        <v>290</v>
      </c>
      <c r="C5542" s="272" t="s">
        <v>13771</v>
      </c>
      <c r="D5542" s="271" t="s">
        <v>2012</v>
      </c>
      <c r="E5542" s="273">
        <v>52.86</v>
      </c>
    </row>
    <row r="5543" spans="1:5" x14ac:dyDescent="0.2">
      <c r="A5543" s="271">
        <v>92522</v>
      </c>
      <c r="B5543" s="271" t="s">
        <v>290</v>
      </c>
      <c r="C5543" s="272" t="s">
        <v>13772</v>
      </c>
      <c r="D5543" s="271" t="s">
        <v>2012</v>
      </c>
      <c r="E5543" s="273">
        <v>48.07</v>
      </c>
    </row>
    <row r="5544" spans="1:5" x14ac:dyDescent="0.2">
      <c r="A5544" s="271">
        <v>92482</v>
      </c>
      <c r="B5544" s="271" t="s">
        <v>290</v>
      </c>
      <c r="C5544" s="272" t="s">
        <v>13773</v>
      </c>
      <c r="D5544" s="271" t="s">
        <v>2012</v>
      </c>
      <c r="E5544" s="273">
        <v>369.4</v>
      </c>
    </row>
    <row r="5545" spans="1:5" x14ac:dyDescent="0.2">
      <c r="A5545" s="271">
        <v>92484</v>
      </c>
      <c r="B5545" s="271" t="s">
        <v>290</v>
      </c>
      <c r="C5545" s="272" t="s">
        <v>13774</v>
      </c>
      <c r="D5545" s="271" t="s">
        <v>2012</v>
      </c>
      <c r="E5545" s="273">
        <v>260.74</v>
      </c>
    </row>
    <row r="5546" spans="1:5" x14ac:dyDescent="0.2">
      <c r="A5546" s="271">
        <v>92486</v>
      </c>
      <c r="B5546" s="271" t="s">
        <v>290</v>
      </c>
      <c r="C5546" s="272" t="s">
        <v>13775</v>
      </c>
      <c r="D5546" s="271" t="s">
        <v>2012</v>
      </c>
      <c r="E5546" s="273">
        <v>190.02</v>
      </c>
    </row>
    <row r="5547" spans="1:5" x14ac:dyDescent="0.2">
      <c r="A5547" s="271">
        <v>92492</v>
      </c>
      <c r="B5547" s="271" t="s">
        <v>290</v>
      </c>
      <c r="C5547" s="272" t="s">
        <v>13776</v>
      </c>
      <c r="D5547" s="271" t="s">
        <v>2012</v>
      </c>
      <c r="E5547" s="273">
        <v>117.65</v>
      </c>
    </row>
    <row r="5548" spans="1:5" x14ac:dyDescent="0.2">
      <c r="A5548" s="271">
        <v>92496</v>
      </c>
      <c r="B5548" s="271" t="s">
        <v>290</v>
      </c>
      <c r="C5548" s="272" t="s">
        <v>13777</v>
      </c>
      <c r="D5548" s="271" t="s">
        <v>2012</v>
      </c>
      <c r="E5548" s="273">
        <v>111.8</v>
      </c>
    </row>
    <row r="5549" spans="1:5" x14ac:dyDescent="0.2">
      <c r="A5549" s="271">
        <v>92500</v>
      </c>
      <c r="B5549" s="271" t="s">
        <v>290</v>
      </c>
      <c r="C5549" s="272" t="s">
        <v>13778</v>
      </c>
      <c r="D5549" s="271" t="s">
        <v>2012</v>
      </c>
      <c r="E5549" s="273">
        <v>107.01</v>
      </c>
    </row>
    <row r="5550" spans="1:5" x14ac:dyDescent="0.2">
      <c r="A5550" s="271">
        <v>92504</v>
      </c>
      <c r="B5550" s="271" t="s">
        <v>290</v>
      </c>
      <c r="C5550" s="272" t="s">
        <v>13779</v>
      </c>
      <c r="D5550" s="271" t="s">
        <v>2012</v>
      </c>
      <c r="E5550" s="273">
        <v>98.33</v>
      </c>
    </row>
    <row r="5551" spans="1:5" x14ac:dyDescent="0.2">
      <c r="A5551" s="271">
        <v>92488</v>
      </c>
      <c r="B5551" s="271" t="s">
        <v>290</v>
      </c>
      <c r="C5551" s="272" t="s">
        <v>13780</v>
      </c>
      <c r="D5551" s="271" t="s">
        <v>2012</v>
      </c>
      <c r="E5551" s="273">
        <v>124.62</v>
      </c>
    </row>
    <row r="5552" spans="1:5" x14ac:dyDescent="0.2">
      <c r="A5552" s="271">
        <v>92494</v>
      </c>
      <c r="B5552" s="271" t="s">
        <v>290</v>
      </c>
      <c r="C5552" s="272" t="s">
        <v>13781</v>
      </c>
      <c r="D5552" s="271" t="s">
        <v>2012</v>
      </c>
      <c r="E5552" s="273">
        <v>77.59</v>
      </c>
    </row>
    <row r="5553" spans="1:5" x14ac:dyDescent="0.2">
      <c r="A5553" s="271">
        <v>92498</v>
      </c>
      <c r="B5553" s="271" t="s">
        <v>290</v>
      </c>
      <c r="C5553" s="272" t="s">
        <v>13782</v>
      </c>
      <c r="D5553" s="271" t="s">
        <v>2012</v>
      </c>
      <c r="E5553" s="273">
        <v>72.95</v>
      </c>
    </row>
    <row r="5554" spans="1:5" x14ac:dyDescent="0.2">
      <c r="A5554" s="271">
        <v>92502</v>
      </c>
      <c r="B5554" s="271" t="s">
        <v>290</v>
      </c>
      <c r="C5554" s="272" t="s">
        <v>13783</v>
      </c>
      <c r="D5554" s="271" t="s">
        <v>2012</v>
      </c>
      <c r="E5554" s="273">
        <v>69.36</v>
      </c>
    </row>
    <row r="5555" spans="1:5" x14ac:dyDescent="0.2">
      <c r="A5555" s="271">
        <v>92506</v>
      </c>
      <c r="B5555" s="271" t="s">
        <v>290</v>
      </c>
      <c r="C5555" s="272" t="s">
        <v>13784</v>
      </c>
      <c r="D5555" s="271" t="s">
        <v>2012</v>
      </c>
      <c r="E5555" s="273">
        <v>62.73</v>
      </c>
    </row>
    <row r="5556" spans="1:5" x14ac:dyDescent="0.2">
      <c r="A5556" s="271">
        <v>92490</v>
      </c>
      <c r="B5556" s="271" t="s">
        <v>290</v>
      </c>
      <c r="C5556" s="272" t="s">
        <v>13785</v>
      </c>
      <c r="D5556" s="271" t="s">
        <v>2012</v>
      </c>
      <c r="E5556" s="273">
        <v>83.14</v>
      </c>
    </row>
    <row r="5557" spans="1:5" x14ac:dyDescent="0.2">
      <c r="A5557" s="271">
        <v>92433</v>
      </c>
      <c r="B5557" s="271" t="s">
        <v>290</v>
      </c>
      <c r="C5557" s="272" t="s">
        <v>13786</v>
      </c>
      <c r="D5557" s="271" t="s">
        <v>2012</v>
      </c>
      <c r="E5557" s="273">
        <v>87.99</v>
      </c>
    </row>
    <row r="5558" spans="1:5" x14ac:dyDescent="0.2">
      <c r="A5558" s="271">
        <v>92437</v>
      </c>
      <c r="B5558" s="271" t="s">
        <v>290</v>
      </c>
      <c r="C5558" s="272" t="s">
        <v>13787</v>
      </c>
      <c r="D5558" s="271" t="s">
        <v>2012</v>
      </c>
      <c r="E5558" s="273">
        <v>83.87</v>
      </c>
    </row>
    <row r="5559" spans="1:5" x14ac:dyDescent="0.2">
      <c r="A5559" s="271">
        <v>92441</v>
      </c>
      <c r="B5559" s="271" t="s">
        <v>290</v>
      </c>
      <c r="C5559" s="272" t="s">
        <v>13788</v>
      </c>
      <c r="D5559" s="271" t="s">
        <v>2012</v>
      </c>
      <c r="E5559" s="273">
        <v>80.900000000000006</v>
      </c>
    </row>
    <row r="5560" spans="1:5" x14ac:dyDescent="0.2">
      <c r="A5560" s="271">
        <v>92445</v>
      </c>
      <c r="B5560" s="271" t="s">
        <v>290</v>
      </c>
      <c r="C5560" s="272" t="s">
        <v>13789</v>
      </c>
      <c r="D5560" s="271" t="s">
        <v>2012</v>
      </c>
      <c r="E5560" s="273">
        <v>74.94</v>
      </c>
    </row>
    <row r="5561" spans="1:5" x14ac:dyDescent="0.2">
      <c r="A5561" s="271">
        <v>92417</v>
      </c>
      <c r="B5561" s="271" t="s">
        <v>290</v>
      </c>
      <c r="C5561" s="272" t="s">
        <v>13790</v>
      </c>
      <c r="D5561" s="271" t="s">
        <v>2012</v>
      </c>
      <c r="E5561" s="273">
        <v>191.6</v>
      </c>
    </row>
    <row r="5562" spans="1:5" x14ac:dyDescent="0.2">
      <c r="A5562" s="271">
        <v>92421</v>
      </c>
      <c r="B5562" s="271" t="s">
        <v>290</v>
      </c>
      <c r="C5562" s="272" t="s">
        <v>13791</v>
      </c>
      <c r="D5562" s="271" t="s">
        <v>2012</v>
      </c>
      <c r="E5562" s="273">
        <v>125.64</v>
      </c>
    </row>
    <row r="5563" spans="1:5" x14ac:dyDescent="0.2">
      <c r="A5563" s="271">
        <v>92425</v>
      </c>
      <c r="B5563" s="271" t="s">
        <v>290</v>
      </c>
      <c r="C5563" s="272" t="s">
        <v>13792</v>
      </c>
      <c r="D5563" s="271" t="s">
        <v>2012</v>
      </c>
      <c r="E5563" s="273">
        <v>104.13</v>
      </c>
    </row>
    <row r="5564" spans="1:5" x14ac:dyDescent="0.2">
      <c r="A5564" s="271">
        <v>92429</v>
      </c>
      <c r="B5564" s="271" t="s">
        <v>290</v>
      </c>
      <c r="C5564" s="272" t="s">
        <v>13793</v>
      </c>
      <c r="D5564" s="271" t="s">
        <v>2012</v>
      </c>
      <c r="E5564" s="273">
        <v>93.3</v>
      </c>
    </row>
    <row r="5565" spans="1:5" x14ac:dyDescent="0.2">
      <c r="A5565" s="271">
        <v>92431</v>
      </c>
      <c r="B5565" s="271" t="s">
        <v>290</v>
      </c>
      <c r="C5565" s="272" t="s">
        <v>13794</v>
      </c>
      <c r="D5565" s="271" t="s">
        <v>2012</v>
      </c>
      <c r="E5565" s="273">
        <v>70.45</v>
      </c>
    </row>
    <row r="5566" spans="1:5" x14ac:dyDescent="0.2">
      <c r="A5566" s="271">
        <v>92435</v>
      </c>
      <c r="B5566" s="271" t="s">
        <v>290</v>
      </c>
      <c r="C5566" s="272" t="s">
        <v>13795</v>
      </c>
      <c r="D5566" s="271" t="s">
        <v>2012</v>
      </c>
      <c r="E5566" s="273">
        <v>66.92</v>
      </c>
    </row>
    <row r="5567" spans="1:5" x14ac:dyDescent="0.2">
      <c r="A5567" s="271">
        <v>92439</v>
      </c>
      <c r="B5567" s="271" t="s">
        <v>290</v>
      </c>
      <c r="C5567" s="272" t="s">
        <v>13796</v>
      </c>
      <c r="D5567" s="271" t="s">
        <v>2012</v>
      </c>
      <c r="E5567" s="273">
        <v>64.38</v>
      </c>
    </row>
    <row r="5568" spans="1:5" x14ac:dyDescent="0.2">
      <c r="A5568" s="271">
        <v>92443</v>
      </c>
      <c r="B5568" s="271" t="s">
        <v>290</v>
      </c>
      <c r="C5568" s="272" t="s">
        <v>13797</v>
      </c>
      <c r="D5568" s="271" t="s">
        <v>2012</v>
      </c>
      <c r="E5568" s="273">
        <v>59</v>
      </c>
    </row>
    <row r="5569" spans="1:5" x14ac:dyDescent="0.2">
      <c r="A5569" s="271">
        <v>92415</v>
      </c>
      <c r="B5569" s="271" t="s">
        <v>290</v>
      </c>
      <c r="C5569" s="272" t="s">
        <v>13798</v>
      </c>
      <c r="D5569" s="271" t="s">
        <v>2012</v>
      </c>
      <c r="E5569" s="273">
        <v>161.69999999999999</v>
      </c>
    </row>
    <row r="5570" spans="1:5" x14ac:dyDescent="0.2">
      <c r="A5570" s="271">
        <v>92419</v>
      </c>
      <c r="B5570" s="271" t="s">
        <v>290</v>
      </c>
      <c r="C5570" s="272" t="s">
        <v>13799</v>
      </c>
      <c r="D5570" s="271" t="s">
        <v>2012</v>
      </c>
      <c r="E5570" s="273">
        <v>102.73</v>
      </c>
    </row>
    <row r="5571" spans="1:5" x14ac:dyDescent="0.2">
      <c r="A5571" s="271">
        <v>92423</v>
      </c>
      <c r="B5571" s="271" t="s">
        <v>290</v>
      </c>
      <c r="C5571" s="272" t="s">
        <v>13800</v>
      </c>
      <c r="D5571" s="271" t="s">
        <v>2012</v>
      </c>
      <c r="E5571" s="273">
        <v>84.2</v>
      </c>
    </row>
    <row r="5572" spans="1:5" x14ac:dyDescent="0.2">
      <c r="A5572" s="271">
        <v>92427</v>
      </c>
      <c r="B5572" s="271" t="s">
        <v>290</v>
      </c>
      <c r="C5572" s="272" t="s">
        <v>13801</v>
      </c>
      <c r="D5572" s="271" t="s">
        <v>2012</v>
      </c>
      <c r="E5572" s="273">
        <v>74.83</v>
      </c>
    </row>
    <row r="5573" spans="1:5" x14ac:dyDescent="0.2">
      <c r="A5573" s="271">
        <v>92409</v>
      </c>
      <c r="B5573" s="271" t="s">
        <v>290</v>
      </c>
      <c r="C5573" s="272" t="s">
        <v>13802</v>
      </c>
      <c r="D5573" s="271" t="s">
        <v>2012</v>
      </c>
      <c r="E5573" s="273">
        <v>264.72000000000003</v>
      </c>
    </row>
    <row r="5574" spans="1:5" x14ac:dyDescent="0.2">
      <c r="A5574" s="271">
        <v>92411</v>
      </c>
      <c r="B5574" s="271" t="s">
        <v>290</v>
      </c>
      <c r="C5574" s="272" t="s">
        <v>13803</v>
      </c>
      <c r="D5574" s="271" t="s">
        <v>2012</v>
      </c>
      <c r="E5574" s="273">
        <v>183</v>
      </c>
    </row>
    <row r="5575" spans="1:5" x14ac:dyDescent="0.2">
      <c r="A5575" s="271">
        <v>92413</v>
      </c>
      <c r="B5575" s="271" t="s">
        <v>290</v>
      </c>
      <c r="C5575" s="272" t="s">
        <v>13804</v>
      </c>
      <c r="D5575" s="271" t="s">
        <v>2012</v>
      </c>
      <c r="E5575" s="273">
        <v>122.75</v>
      </c>
    </row>
    <row r="5576" spans="1:5" x14ac:dyDescent="0.2">
      <c r="A5576" s="271">
        <v>92465</v>
      </c>
      <c r="B5576" s="271" t="s">
        <v>290</v>
      </c>
      <c r="C5576" s="272" t="s">
        <v>13805</v>
      </c>
      <c r="D5576" s="271" t="s">
        <v>2012</v>
      </c>
      <c r="E5576" s="273">
        <v>173.07</v>
      </c>
    </row>
    <row r="5577" spans="1:5" x14ac:dyDescent="0.2">
      <c r="A5577" s="271">
        <v>92469</v>
      </c>
      <c r="B5577" s="271" t="s">
        <v>290</v>
      </c>
      <c r="C5577" s="272" t="s">
        <v>13806</v>
      </c>
      <c r="D5577" s="271" t="s">
        <v>2012</v>
      </c>
      <c r="E5577" s="273">
        <v>157.65</v>
      </c>
    </row>
    <row r="5578" spans="1:5" x14ac:dyDescent="0.2">
      <c r="A5578" s="271">
        <v>92473</v>
      </c>
      <c r="B5578" s="271" t="s">
        <v>290</v>
      </c>
      <c r="C5578" s="272" t="s">
        <v>13807</v>
      </c>
      <c r="D5578" s="271" t="s">
        <v>2012</v>
      </c>
      <c r="E5578" s="273">
        <v>145.09</v>
      </c>
    </row>
    <row r="5579" spans="1:5" x14ac:dyDescent="0.2">
      <c r="A5579" s="271">
        <v>92477</v>
      </c>
      <c r="B5579" s="271" t="s">
        <v>290</v>
      </c>
      <c r="C5579" s="272" t="s">
        <v>13808</v>
      </c>
      <c r="D5579" s="271" t="s">
        <v>2012</v>
      </c>
      <c r="E5579" s="273">
        <v>118.46</v>
      </c>
    </row>
    <row r="5580" spans="1:5" x14ac:dyDescent="0.2">
      <c r="A5580" s="271">
        <v>92449</v>
      </c>
      <c r="B5580" s="271" t="s">
        <v>290</v>
      </c>
      <c r="C5580" s="272" t="s">
        <v>13809</v>
      </c>
      <c r="D5580" s="271" t="s">
        <v>2012</v>
      </c>
      <c r="E5580" s="273">
        <v>313.92</v>
      </c>
    </row>
    <row r="5581" spans="1:5" x14ac:dyDescent="0.2">
      <c r="A5581" s="271">
        <v>92453</v>
      </c>
      <c r="B5581" s="271" t="s">
        <v>290</v>
      </c>
      <c r="C5581" s="272" t="s">
        <v>13810</v>
      </c>
      <c r="D5581" s="271" t="s">
        <v>2012</v>
      </c>
      <c r="E5581" s="273">
        <v>268.69</v>
      </c>
    </row>
    <row r="5582" spans="1:5" x14ac:dyDescent="0.2">
      <c r="A5582" s="271">
        <v>92457</v>
      </c>
      <c r="B5582" s="271" t="s">
        <v>290</v>
      </c>
      <c r="C5582" s="272" t="s">
        <v>13811</v>
      </c>
      <c r="D5582" s="271" t="s">
        <v>2012</v>
      </c>
      <c r="E5582" s="273">
        <v>233.58</v>
      </c>
    </row>
    <row r="5583" spans="1:5" x14ac:dyDescent="0.2">
      <c r="A5583" s="271">
        <v>92461</v>
      </c>
      <c r="B5583" s="271" t="s">
        <v>290</v>
      </c>
      <c r="C5583" s="272" t="s">
        <v>13812</v>
      </c>
      <c r="D5583" s="271" t="s">
        <v>2012</v>
      </c>
      <c r="E5583" s="273">
        <v>215.3</v>
      </c>
    </row>
    <row r="5584" spans="1:5" x14ac:dyDescent="0.2">
      <c r="A5584" s="271">
        <v>92467</v>
      </c>
      <c r="B5584" s="271" t="s">
        <v>290</v>
      </c>
      <c r="C5584" s="272" t="s">
        <v>13813</v>
      </c>
      <c r="D5584" s="271" t="s">
        <v>2012</v>
      </c>
      <c r="E5584" s="273">
        <v>112.45</v>
      </c>
    </row>
    <row r="5585" spans="1:5" x14ac:dyDescent="0.2">
      <c r="A5585" s="271">
        <v>92471</v>
      </c>
      <c r="B5585" s="271" t="s">
        <v>290</v>
      </c>
      <c r="C5585" s="272" t="s">
        <v>13814</v>
      </c>
      <c r="D5585" s="271" t="s">
        <v>2012</v>
      </c>
      <c r="E5585" s="273">
        <v>102.55</v>
      </c>
    </row>
    <row r="5586" spans="1:5" x14ac:dyDescent="0.2">
      <c r="A5586" s="271">
        <v>92475</v>
      </c>
      <c r="B5586" s="271" t="s">
        <v>290</v>
      </c>
      <c r="C5586" s="272" t="s">
        <v>13815</v>
      </c>
      <c r="D5586" s="271" t="s">
        <v>2012</v>
      </c>
      <c r="E5586" s="273">
        <v>94.48</v>
      </c>
    </row>
    <row r="5587" spans="1:5" x14ac:dyDescent="0.2">
      <c r="A5587" s="271">
        <v>92479</v>
      </c>
      <c r="B5587" s="271" t="s">
        <v>290</v>
      </c>
      <c r="C5587" s="272" t="s">
        <v>13816</v>
      </c>
      <c r="D5587" s="271" t="s">
        <v>2012</v>
      </c>
      <c r="E5587" s="273">
        <v>77.31</v>
      </c>
    </row>
    <row r="5588" spans="1:5" x14ac:dyDescent="0.2">
      <c r="A5588" s="271">
        <v>92451</v>
      </c>
      <c r="B5588" s="271" t="s">
        <v>290</v>
      </c>
      <c r="C5588" s="272" t="s">
        <v>13817</v>
      </c>
      <c r="D5588" s="271" t="s">
        <v>2012</v>
      </c>
      <c r="E5588" s="273">
        <v>214.89</v>
      </c>
    </row>
    <row r="5589" spans="1:5" x14ac:dyDescent="0.2">
      <c r="A5589" s="271">
        <v>92455</v>
      </c>
      <c r="B5589" s="271" t="s">
        <v>290</v>
      </c>
      <c r="C5589" s="272" t="s">
        <v>13818</v>
      </c>
      <c r="D5589" s="271" t="s">
        <v>2012</v>
      </c>
      <c r="E5589" s="273">
        <v>176.07</v>
      </c>
    </row>
    <row r="5590" spans="1:5" x14ac:dyDescent="0.2">
      <c r="A5590" s="271">
        <v>92459</v>
      </c>
      <c r="B5590" s="271" t="s">
        <v>290</v>
      </c>
      <c r="C5590" s="272" t="s">
        <v>13819</v>
      </c>
      <c r="D5590" s="271" t="s">
        <v>2012</v>
      </c>
      <c r="E5590" s="273">
        <v>149.65</v>
      </c>
    </row>
    <row r="5591" spans="1:5" x14ac:dyDescent="0.2">
      <c r="A5591" s="271">
        <v>92463</v>
      </c>
      <c r="B5591" s="271" t="s">
        <v>290</v>
      </c>
      <c r="C5591" s="272" t="s">
        <v>13820</v>
      </c>
      <c r="D5591" s="271" t="s">
        <v>2012</v>
      </c>
      <c r="E5591" s="273">
        <v>135.54</v>
      </c>
    </row>
    <row r="5592" spans="1:5" x14ac:dyDescent="0.2">
      <c r="A5592" s="271">
        <v>92446</v>
      </c>
      <c r="B5592" s="271" t="s">
        <v>290</v>
      </c>
      <c r="C5592" s="272" t="s">
        <v>13821</v>
      </c>
      <c r="D5592" s="271" t="s">
        <v>2012</v>
      </c>
      <c r="E5592" s="273">
        <v>334.2</v>
      </c>
    </row>
    <row r="5593" spans="1:5" x14ac:dyDescent="0.2">
      <c r="A5593" s="271">
        <v>92447</v>
      </c>
      <c r="B5593" s="271" t="s">
        <v>290</v>
      </c>
      <c r="C5593" s="272" t="s">
        <v>13822</v>
      </c>
      <c r="D5593" s="271" t="s">
        <v>2012</v>
      </c>
      <c r="E5593" s="273">
        <v>234.8</v>
      </c>
    </row>
    <row r="5594" spans="1:5" x14ac:dyDescent="0.2">
      <c r="A5594" s="271">
        <v>92448</v>
      </c>
      <c r="B5594" s="271" t="s">
        <v>290</v>
      </c>
      <c r="C5594" s="272" t="s">
        <v>13823</v>
      </c>
      <c r="D5594" s="271" t="s">
        <v>2012</v>
      </c>
      <c r="E5594" s="273">
        <v>184.16</v>
      </c>
    </row>
    <row r="5595" spans="1:5" x14ac:dyDescent="0.2">
      <c r="A5595" s="271">
        <v>92466</v>
      </c>
      <c r="B5595" s="271" t="s">
        <v>290</v>
      </c>
      <c r="C5595" s="272" t="s">
        <v>13824</v>
      </c>
      <c r="D5595" s="271" t="s">
        <v>2012</v>
      </c>
      <c r="E5595" s="273">
        <v>269.89999999999998</v>
      </c>
    </row>
    <row r="5596" spans="1:5" x14ac:dyDescent="0.2">
      <c r="A5596" s="271">
        <v>92470</v>
      </c>
      <c r="B5596" s="271" t="s">
        <v>290</v>
      </c>
      <c r="C5596" s="272" t="s">
        <v>13825</v>
      </c>
      <c r="D5596" s="271" t="s">
        <v>2012</v>
      </c>
      <c r="E5596" s="273">
        <v>261.48</v>
      </c>
    </row>
    <row r="5597" spans="1:5" x14ac:dyDescent="0.2">
      <c r="A5597" s="271">
        <v>92474</v>
      </c>
      <c r="B5597" s="271" t="s">
        <v>290</v>
      </c>
      <c r="C5597" s="272" t="s">
        <v>13826</v>
      </c>
      <c r="D5597" s="271" t="s">
        <v>2012</v>
      </c>
      <c r="E5597" s="273">
        <v>254.18</v>
      </c>
    </row>
    <row r="5598" spans="1:5" x14ac:dyDescent="0.2">
      <c r="A5598" s="271">
        <v>92478</v>
      </c>
      <c r="B5598" s="271" t="s">
        <v>290</v>
      </c>
      <c r="C5598" s="272" t="s">
        <v>13827</v>
      </c>
      <c r="D5598" s="271" t="s">
        <v>2012</v>
      </c>
      <c r="E5598" s="273">
        <v>239.9</v>
      </c>
    </row>
    <row r="5599" spans="1:5" x14ac:dyDescent="0.2">
      <c r="A5599" s="271">
        <v>92450</v>
      </c>
      <c r="B5599" s="271" t="s">
        <v>290</v>
      </c>
      <c r="C5599" s="272" t="s">
        <v>13828</v>
      </c>
      <c r="D5599" s="271" t="s">
        <v>2012</v>
      </c>
      <c r="E5599" s="273">
        <v>352.12</v>
      </c>
    </row>
    <row r="5600" spans="1:5" x14ac:dyDescent="0.2">
      <c r="A5600" s="271">
        <v>92454</v>
      </c>
      <c r="B5600" s="271" t="s">
        <v>290</v>
      </c>
      <c r="C5600" s="272" t="s">
        <v>13829</v>
      </c>
      <c r="D5600" s="271" t="s">
        <v>2012</v>
      </c>
      <c r="E5600" s="273">
        <v>315.74</v>
      </c>
    </row>
    <row r="5601" spans="1:5" x14ac:dyDescent="0.2">
      <c r="A5601" s="271">
        <v>92458</v>
      </c>
      <c r="B5601" s="271" t="s">
        <v>290</v>
      </c>
      <c r="C5601" s="272" t="s">
        <v>13830</v>
      </c>
      <c r="D5601" s="271" t="s">
        <v>2012</v>
      </c>
      <c r="E5601" s="273">
        <v>292.88</v>
      </c>
    </row>
    <row r="5602" spans="1:5" x14ac:dyDescent="0.2">
      <c r="A5602" s="271">
        <v>92462</v>
      </c>
      <c r="B5602" s="271" t="s">
        <v>290</v>
      </c>
      <c r="C5602" s="272" t="s">
        <v>13831</v>
      </c>
      <c r="D5602" s="271" t="s">
        <v>2012</v>
      </c>
      <c r="E5602" s="273">
        <v>278.23</v>
      </c>
    </row>
    <row r="5603" spans="1:5" x14ac:dyDescent="0.2">
      <c r="A5603" s="271">
        <v>92468</v>
      </c>
      <c r="B5603" s="271" t="s">
        <v>290</v>
      </c>
      <c r="C5603" s="272" t="s">
        <v>13832</v>
      </c>
      <c r="D5603" s="271" t="s">
        <v>2012</v>
      </c>
      <c r="E5603" s="273">
        <v>132.07</v>
      </c>
    </row>
    <row r="5604" spans="1:5" x14ac:dyDescent="0.2">
      <c r="A5604" s="271">
        <v>92472</v>
      </c>
      <c r="B5604" s="271" t="s">
        <v>290</v>
      </c>
      <c r="C5604" s="272" t="s">
        <v>13833</v>
      </c>
      <c r="D5604" s="271" t="s">
        <v>2012</v>
      </c>
      <c r="E5604" s="273">
        <v>124.81</v>
      </c>
    </row>
    <row r="5605" spans="1:5" x14ac:dyDescent="0.2">
      <c r="A5605" s="271">
        <v>92476</v>
      </c>
      <c r="B5605" s="271" t="s">
        <v>290</v>
      </c>
      <c r="C5605" s="272" t="s">
        <v>13834</v>
      </c>
      <c r="D5605" s="271" t="s">
        <v>2012</v>
      </c>
      <c r="E5605" s="273">
        <v>118.59</v>
      </c>
    </row>
    <row r="5606" spans="1:5" x14ac:dyDescent="0.2">
      <c r="A5606" s="271">
        <v>92480</v>
      </c>
      <c r="B5606" s="271" t="s">
        <v>290</v>
      </c>
      <c r="C5606" s="272" t="s">
        <v>13835</v>
      </c>
      <c r="D5606" s="271" t="s">
        <v>2012</v>
      </c>
      <c r="E5606" s="273">
        <v>106.26</v>
      </c>
    </row>
    <row r="5607" spans="1:5" x14ac:dyDescent="0.2">
      <c r="A5607" s="271">
        <v>92452</v>
      </c>
      <c r="B5607" s="271" t="s">
        <v>290</v>
      </c>
      <c r="C5607" s="272" t="s">
        <v>13836</v>
      </c>
      <c r="D5607" s="271" t="s">
        <v>2012</v>
      </c>
      <c r="E5607" s="273">
        <v>211.94</v>
      </c>
    </row>
    <row r="5608" spans="1:5" x14ac:dyDescent="0.2">
      <c r="A5608" s="271">
        <v>92456</v>
      </c>
      <c r="B5608" s="271" t="s">
        <v>290</v>
      </c>
      <c r="C5608" s="272" t="s">
        <v>13837</v>
      </c>
      <c r="D5608" s="271" t="s">
        <v>2012</v>
      </c>
      <c r="E5608" s="273">
        <v>175.7</v>
      </c>
    </row>
    <row r="5609" spans="1:5" x14ac:dyDescent="0.2">
      <c r="A5609" s="271">
        <v>92460</v>
      </c>
      <c r="B5609" s="271" t="s">
        <v>290</v>
      </c>
      <c r="C5609" s="272" t="s">
        <v>13838</v>
      </c>
      <c r="D5609" s="271" t="s">
        <v>2012</v>
      </c>
      <c r="E5609" s="273">
        <v>147.83000000000001</v>
      </c>
    </row>
    <row r="5610" spans="1:5" x14ac:dyDescent="0.2">
      <c r="A5610" s="271">
        <v>92464</v>
      </c>
      <c r="B5610" s="271" t="s">
        <v>290</v>
      </c>
      <c r="C5610" s="272" t="s">
        <v>13839</v>
      </c>
      <c r="D5610" s="271" t="s">
        <v>2012</v>
      </c>
      <c r="E5610" s="273">
        <v>139.69</v>
      </c>
    </row>
    <row r="5611" spans="1:5" x14ac:dyDescent="0.2">
      <c r="A5611" s="271">
        <v>105403</v>
      </c>
      <c r="B5611" s="271" t="s">
        <v>290</v>
      </c>
      <c r="C5611" s="272" t="s">
        <v>13840</v>
      </c>
      <c r="D5611" s="271" t="s">
        <v>2012</v>
      </c>
      <c r="E5611" s="273">
        <v>202.75</v>
      </c>
    </row>
    <row r="5612" spans="1:5" x14ac:dyDescent="0.2">
      <c r="A5612" s="271">
        <v>96252</v>
      </c>
      <c r="B5612" s="271" t="s">
        <v>290</v>
      </c>
      <c r="C5612" s="272" t="s">
        <v>13841</v>
      </c>
      <c r="D5612" s="271" t="s">
        <v>2012</v>
      </c>
      <c r="E5612" s="273">
        <v>166.78</v>
      </c>
    </row>
    <row r="5613" spans="1:5" x14ac:dyDescent="0.2">
      <c r="A5613" s="271">
        <v>96254</v>
      </c>
      <c r="B5613" s="271" t="s">
        <v>290</v>
      </c>
      <c r="C5613" s="272" t="s">
        <v>13842</v>
      </c>
      <c r="D5613" s="271" t="s">
        <v>2014</v>
      </c>
      <c r="E5613" s="273">
        <v>0</v>
      </c>
    </row>
    <row r="5614" spans="1:5" x14ac:dyDescent="0.2">
      <c r="A5614" s="271">
        <v>96253</v>
      </c>
      <c r="B5614" s="271" t="s">
        <v>290</v>
      </c>
      <c r="C5614" s="272" t="s">
        <v>13843</v>
      </c>
      <c r="D5614" s="271" t="s">
        <v>2014</v>
      </c>
      <c r="E5614" s="273">
        <v>0</v>
      </c>
    </row>
    <row r="5615" spans="1:5" x14ac:dyDescent="0.2">
      <c r="A5615" s="271">
        <v>105406</v>
      </c>
      <c r="B5615" s="271" t="s">
        <v>290</v>
      </c>
      <c r="C5615" s="272" t="s">
        <v>13844</v>
      </c>
      <c r="D5615" s="271" t="s">
        <v>2012</v>
      </c>
      <c r="E5615" s="273">
        <v>226.84</v>
      </c>
    </row>
    <row r="5616" spans="1:5" x14ac:dyDescent="0.2">
      <c r="A5616" s="271">
        <v>96264</v>
      </c>
      <c r="B5616" s="271" t="s">
        <v>290</v>
      </c>
      <c r="C5616" s="272" t="s">
        <v>13845</v>
      </c>
      <c r="D5616" s="271" t="s">
        <v>2012</v>
      </c>
      <c r="E5616" s="273">
        <v>0</v>
      </c>
    </row>
    <row r="5617" spans="1:5" x14ac:dyDescent="0.2">
      <c r="A5617" s="271">
        <v>105405</v>
      </c>
      <c r="B5617" s="271" t="s">
        <v>290</v>
      </c>
      <c r="C5617" s="272" t="s">
        <v>13846</v>
      </c>
      <c r="D5617" s="271" t="s">
        <v>2012</v>
      </c>
      <c r="E5617" s="273">
        <v>0</v>
      </c>
    </row>
    <row r="5618" spans="1:5" x14ac:dyDescent="0.2">
      <c r="A5618" s="271">
        <v>96258</v>
      </c>
      <c r="B5618" s="271" t="s">
        <v>290</v>
      </c>
      <c r="C5618" s="272" t="s">
        <v>13847</v>
      </c>
      <c r="D5618" s="271" t="s">
        <v>2012</v>
      </c>
      <c r="E5618" s="273">
        <v>164.92</v>
      </c>
    </row>
    <row r="5619" spans="1:5" x14ac:dyDescent="0.2">
      <c r="A5619" s="271">
        <v>96262</v>
      </c>
      <c r="B5619" s="271" t="s">
        <v>290</v>
      </c>
      <c r="C5619" s="272" t="s">
        <v>13848</v>
      </c>
      <c r="D5619" s="271" t="s">
        <v>2012</v>
      </c>
      <c r="E5619" s="273">
        <v>0</v>
      </c>
    </row>
    <row r="5620" spans="1:5" x14ac:dyDescent="0.2">
      <c r="A5620" s="271">
        <v>105404</v>
      </c>
      <c r="B5620" s="271" t="s">
        <v>290</v>
      </c>
      <c r="C5620" s="272" t="s">
        <v>13849</v>
      </c>
      <c r="D5620" s="271" t="s">
        <v>2012</v>
      </c>
      <c r="E5620" s="273">
        <v>0</v>
      </c>
    </row>
    <row r="5621" spans="1:5" x14ac:dyDescent="0.2">
      <c r="A5621" s="271">
        <v>92751</v>
      </c>
      <c r="B5621" s="271" t="s">
        <v>290</v>
      </c>
      <c r="C5621" s="272" t="s">
        <v>13850</v>
      </c>
      <c r="D5621" s="271" t="s">
        <v>1980</v>
      </c>
      <c r="E5621" s="273">
        <v>2552.64</v>
      </c>
    </row>
    <row r="5622" spans="1:5" x14ac:dyDescent="0.2">
      <c r="A5622" s="271">
        <v>92752</v>
      </c>
      <c r="B5622" s="271" t="s">
        <v>290</v>
      </c>
      <c r="C5622" s="272" t="s">
        <v>13851</v>
      </c>
      <c r="D5622" s="271" t="s">
        <v>1980</v>
      </c>
      <c r="E5622" s="273">
        <v>3039.64</v>
      </c>
    </row>
    <row r="5623" spans="1:5" x14ac:dyDescent="0.2">
      <c r="A5623" s="271">
        <v>92750</v>
      </c>
      <c r="B5623" s="271" t="s">
        <v>290</v>
      </c>
      <c r="C5623" s="272" t="s">
        <v>13852</v>
      </c>
      <c r="D5623" s="271" t="s">
        <v>1980</v>
      </c>
      <c r="E5623" s="273">
        <v>2062.7600000000002</v>
      </c>
    </row>
    <row r="5624" spans="1:5" x14ac:dyDescent="0.2">
      <c r="A5624" s="271">
        <v>92749</v>
      </c>
      <c r="B5624" s="271" t="s">
        <v>290</v>
      </c>
      <c r="C5624" s="272" t="s">
        <v>13853</v>
      </c>
      <c r="D5624" s="271" t="s">
        <v>1980</v>
      </c>
      <c r="E5624" s="273">
        <v>1225.98</v>
      </c>
    </row>
    <row r="5625" spans="1:5" x14ac:dyDescent="0.2">
      <c r="A5625" s="271">
        <v>92745</v>
      </c>
      <c r="B5625" s="271" t="s">
        <v>290</v>
      </c>
      <c r="C5625" s="272" t="s">
        <v>13854</v>
      </c>
      <c r="D5625" s="271" t="s">
        <v>1980</v>
      </c>
      <c r="E5625" s="273">
        <v>1039.57</v>
      </c>
    </row>
    <row r="5626" spans="1:5" x14ac:dyDescent="0.2">
      <c r="A5626" s="271">
        <v>92747</v>
      </c>
      <c r="B5626" s="271" t="s">
        <v>290</v>
      </c>
      <c r="C5626" s="272" t="s">
        <v>13855</v>
      </c>
      <c r="D5626" s="271" t="s">
        <v>1980</v>
      </c>
      <c r="E5626" s="273">
        <v>1154.6300000000001</v>
      </c>
    </row>
    <row r="5627" spans="1:5" x14ac:dyDescent="0.2">
      <c r="A5627" s="271">
        <v>92743</v>
      </c>
      <c r="B5627" s="271" t="s">
        <v>290</v>
      </c>
      <c r="C5627" s="272" t="s">
        <v>13856</v>
      </c>
      <c r="D5627" s="271" t="s">
        <v>1980</v>
      </c>
      <c r="E5627" s="273">
        <v>853.02</v>
      </c>
    </row>
    <row r="5628" spans="1:5" x14ac:dyDescent="0.2">
      <c r="A5628" s="271">
        <v>92746</v>
      </c>
      <c r="B5628" s="271" t="s">
        <v>290</v>
      </c>
      <c r="C5628" s="272" t="s">
        <v>13857</v>
      </c>
      <c r="D5628" s="271" t="s">
        <v>1980</v>
      </c>
      <c r="E5628" s="273">
        <v>963.48</v>
      </c>
    </row>
    <row r="5629" spans="1:5" x14ac:dyDescent="0.2">
      <c r="A5629" s="271">
        <v>92748</v>
      </c>
      <c r="B5629" s="271" t="s">
        <v>290</v>
      </c>
      <c r="C5629" s="272" t="s">
        <v>13858</v>
      </c>
      <c r="D5629" s="271" t="s">
        <v>1980</v>
      </c>
      <c r="E5629" s="273">
        <v>1051.8499999999999</v>
      </c>
    </row>
    <row r="5630" spans="1:5" x14ac:dyDescent="0.2">
      <c r="A5630" s="271">
        <v>92744</v>
      </c>
      <c r="B5630" s="271" t="s">
        <v>290</v>
      </c>
      <c r="C5630" s="272" t="s">
        <v>13859</v>
      </c>
      <c r="D5630" s="271" t="s">
        <v>1980</v>
      </c>
      <c r="E5630" s="273">
        <v>816.54</v>
      </c>
    </row>
    <row r="5631" spans="1:5" x14ac:dyDescent="0.2">
      <c r="A5631" s="271">
        <v>92754</v>
      </c>
      <c r="B5631" s="271" t="s">
        <v>290</v>
      </c>
      <c r="C5631" s="272" t="s">
        <v>13860</v>
      </c>
      <c r="D5631" s="271" t="s">
        <v>1980</v>
      </c>
      <c r="E5631" s="273">
        <v>764.68</v>
      </c>
    </row>
    <row r="5632" spans="1:5" x14ac:dyDescent="0.2">
      <c r="A5632" s="271">
        <v>92753</v>
      </c>
      <c r="B5632" s="271" t="s">
        <v>290</v>
      </c>
      <c r="C5632" s="272" t="s">
        <v>13861</v>
      </c>
      <c r="D5632" s="271" t="s">
        <v>1980</v>
      </c>
      <c r="E5632" s="273">
        <v>785.45</v>
      </c>
    </row>
    <row r="5633" spans="1:5" x14ac:dyDescent="0.2">
      <c r="A5633" s="271">
        <v>92755</v>
      </c>
      <c r="B5633" s="271" t="s">
        <v>290</v>
      </c>
      <c r="C5633" s="272" t="s">
        <v>13862</v>
      </c>
      <c r="D5633" s="271" t="s">
        <v>2012</v>
      </c>
      <c r="E5633" s="273">
        <v>311.19</v>
      </c>
    </row>
    <row r="5634" spans="1:5" x14ac:dyDescent="0.2">
      <c r="A5634" s="271">
        <v>92756</v>
      </c>
      <c r="B5634" s="271" t="s">
        <v>290</v>
      </c>
      <c r="C5634" s="272" t="s">
        <v>13863</v>
      </c>
      <c r="D5634" s="271" t="s">
        <v>2012</v>
      </c>
      <c r="E5634" s="273">
        <v>356.41</v>
      </c>
    </row>
    <row r="5635" spans="1:5" x14ac:dyDescent="0.2">
      <c r="A5635" s="271">
        <v>92757</v>
      </c>
      <c r="B5635" s="271" t="s">
        <v>290</v>
      </c>
      <c r="C5635" s="272" t="s">
        <v>13864</v>
      </c>
      <c r="D5635" s="271" t="s">
        <v>2012</v>
      </c>
      <c r="E5635" s="273">
        <v>410.75</v>
      </c>
    </row>
    <row r="5636" spans="1:5" x14ac:dyDescent="0.2">
      <c r="A5636" s="271">
        <v>92758</v>
      </c>
      <c r="B5636" s="271" t="s">
        <v>290</v>
      </c>
      <c r="C5636" s="272" t="s">
        <v>13865</v>
      </c>
      <c r="D5636" s="271" t="s">
        <v>1980</v>
      </c>
      <c r="E5636" s="273">
        <v>914.39</v>
      </c>
    </row>
    <row r="5637" spans="1:5" x14ac:dyDescent="0.2">
      <c r="A5637" s="271">
        <v>104500</v>
      </c>
      <c r="B5637" s="271" t="s">
        <v>290</v>
      </c>
      <c r="C5637" s="272" t="s">
        <v>13866</v>
      </c>
      <c r="D5637" s="271" t="s">
        <v>2014</v>
      </c>
      <c r="E5637" s="273">
        <v>0</v>
      </c>
    </row>
    <row r="5638" spans="1:5" x14ac:dyDescent="0.2">
      <c r="A5638" s="271">
        <v>104503</v>
      </c>
      <c r="B5638" s="271" t="s">
        <v>290</v>
      </c>
      <c r="C5638" s="272" t="s">
        <v>13867</v>
      </c>
      <c r="D5638" s="271" t="s">
        <v>2014</v>
      </c>
      <c r="E5638" s="273">
        <v>0</v>
      </c>
    </row>
    <row r="5639" spans="1:5" x14ac:dyDescent="0.2">
      <c r="A5639" s="271">
        <v>104504</v>
      </c>
      <c r="B5639" s="271" t="s">
        <v>290</v>
      </c>
      <c r="C5639" s="272" t="s">
        <v>13868</v>
      </c>
      <c r="D5639" s="271" t="s">
        <v>2014</v>
      </c>
      <c r="E5639" s="273">
        <v>0</v>
      </c>
    </row>
    <row r="5640" spans="1:5" x14ac:dyDescent="0.2">
      <c r="A5640" s="271">
        <v>104507</v>
      </c>
      <c r="B5640" s="271" t="s">
        <v>290</v>
      </c>
      <c r="C5640" s="272" t="s">
        <v>13869</v>
      </c>
      <c r="D5640" s="271" t="s">
        <v>2014</v>
      </c>
      <c r="E5640" s="273">
        <v>0</v>
      </c>
    </row>
    <row r="5641" spans="1:5" x14ac:dyDescent="0.2">
      <c r="A5641" s="271">
        <v>104508</v>
      </c>
      <c r="B5641" s="271" t="s">
        <v>290</v>
      </c>
      <c r="C5641" s="272" t="s">
        <v>13870</v>
      </c>
      <c r="D5641" s="271" t="s">
        <v>2014</v>
      </c>
      <c r="E5641" s="273">
        <v>0</v>
      </c>
    </row>
    <row r="5642" spans="1:5" x14ac:dyDescent="0.2">
      <c r="A5642" s="271">
        <v>104509</v>
      </c>
      <c r="B5642" s="271" t="s">
        <v>290</v>
      </c>
      <c r="C5642" s="272" t="s">
        <v>13871</v>
      </c>
      <c r="D5642" s="271" t="s">
        <v>2014</v>
      </c>
      <c r="E5642" s="273">
        <v>0</v>
      </c>
    </row>
    <row r="5643" spans="1:5" x14ac:dyDescent="0.2">
      <c r="A5643" s="271">
        <v>104512</v>
      </c>
      <c r="B5643" s="271" t="s">
        <v>290</v>
      </c>
      <c r="C5643" s="272" t="s">
        <v>13872</v>
      </c>
      <c r="D5643" s="271" t="s">
        <v>2014</v>
      </c>
      <c r="E5643" s="273">
        <v>0</v>
      </c>
    </row>
    <row r="5644" spans="1:5" x14ac:dyDescent="0.2">
      <c r="A5644" s="271">
        <v>104513</v>
      </c>
      <c r="B5644" s="271" t="s">
        <v>290</v>
      </c>
      <c r="C5644" s="272" t="s">
        <v>13873</v>
      </c>
      <c r="D5644" s="271" t="s">
        <v>2014</v>
      </c>
      <c r="E5644" s="273">
        <v>0</v>
      </c>
    </row>
    <row r="5645" spans="1:5" x14ac:dyDescent="0.2">
      <c r="A5645" s="271">
        <v>104514</v>
      </c>
      <c r="B5645" s="271" t="s">
        <v>290</v>
      </c>
      <c r="C5645" s="272" t="s">
        <v>13874</v>
      </c>
      <c r="D5645" s="271" t="s">
        <v>2014</v>
      </c>
      <c r="E5645" s="273">
        <v>0</v>
      </c>
    </row>
    <row r="5646" spans="1:5" x14ac:dyDescent="0.2">
      <c r="A5646" s="271">
        <v>104501</v>
      </c>
      <c r="B5646" s="271" t="s">
        <v>290</v>
      </c>
      <c r="C5646" s="272" t="s">
        <v>13875</v>
      </c>
      <c r="D5646" s="271" t="s">
        <v>2014</v>
      </c>
      <c r="E5646" s="273">
        <v>0</v>
      </c>
    </row>
    <row r="5647" spans="1:5" x14ac:dyDescent="0.2">
      <c r="A5647" s="271">
        <v>104502</v>
      </c>
      <c r="B5647" s="271" t="s">
        <v>290</v>
      </c>
      <c r="C5647" s="272" t="s">
        <v>13876</v>
      </c>
      <c r="D5647" s="271" t="s">
        <v>2014</v>
      </c>
      <c r="E5647" s="273">
        <v>0</v>
      </c>
    </row>
    <row r="5648" spans="1:5" x14ac:dyDescent="0.2">
      <c r="A5648" s="271">
        <v>104505</v>
      </c>
      <c r="B5648" s="271" t="s">
        <v>290</v>
      </c>
      <c r="C5648" s="272" t="s">
        <v>13877</v>
      </c>
      <c r="D5648" s="271" t="s">
        <v>2014</v>
      </c>
      <c r="E5648" s="273">
        <v>0</v>
      </c>
    </row>
    <row r="5649" spans="1:5" x14ac:dyDescent="0.2">
      <c r="A5649" s="271">
        <v>104506</v>
      </c>
      <c r="B5649" s="271" t="s">
        <v>290</v>
      </c>
      <c r="C5649" s="272" t="s">
        <v>13878</v>
      </c>
      <c r="D5649" s="271" t="s">
        <v>2014</v>
      </c>
      <c r="E5649" s="273">
        <v>0</v>
      </c>
    </row>
    <row r="5650" spans="1:5" x14ac:dyDescent="0.2">
      <c r="A5650" s="271">
        <v>104510</v>
      </c>
      <c r="B5650" s="271" t="s">
        <v>290</v>
      </c>
      <c r="C5650" s="272" t="s">
        <v>13879</v>
      </c>
      <c r="D5650" s="271" t="s">
        <v>2014</v>
      </c>
      <c r="E5650" s="273">
        <v>0</v>
      </c>
    </row>
    <row r="5651" spans="1:5" x14ac:dyDescent="0.2">
      <c r="A5651" s="271">
        <v>104511</v>
      </c>
      <c r="B5651" s="271" t="s">
        <v>290</v>
      </c>
      <c r="C5651" s="272" t="s">
        <v>13880</v>
      </c>
      <c r="D5651" s="271" t="s">
        <v>2014</v>
      </c>
      <c r="E5651" s="273">
        <v>0</v>
      </c>
    </row>
    <row r="5652" spans="1:5" x14ac:dyDescent="0.2">
      <c r="A5652" s="271">
        <v>104491</v>
      </c>
      <c r="B5652" s="271" t="s">
        <v>290</v>
      </c>
      <c r="C5652" s="272" t="s">
        <v>13881</v>
      </c>
      <c r="D5652" s="271" t="s">
        <v>2014</v>
      </c>
      <c r="E5652" s="273">
        <v>4041.73</v>
      </c>
    </row>
    <row r="5653" spans="1:5" x14ac:dyDescent="0.2">
      <c r="A5653" s="271">
        <v>104492</v>
      </c>
      <c r="B5653" s="271" t="s">
        <v>290</v>
      </c>
      <c r="C5653" s="272" t="s">
        <v>13882</v>
      </c>
      <c r="D5653" s="271" t="s">
        <v>2014</v>
      </c>
      <c r="E5653" s="273">
        <v>5052.93</v>
      </c>
    </row>
    <row r="5654" spans="1:5" x14ac:dyDescent="0.2">
      <c r="A5654" s="271">
        <v>104493</v>
      </c>
      <c r="B5654" s="271" t="s">
        <v>290</v>
      </c>
      <c r="C5654" s="272" t="s">
        <v>13883</v>
      </c>
      <c r="D5654" s="271" t="s">
        <v>2014</v>
      </c>
      <c r="E5654" s="273">
        <v>0</v>
      </c>
    </row>
    <row r="5655" spans="1:5" x14ac:dyDescent="0.2">
      <c r="A5655" s="271">
        <v>104494</v>
      </c>
      <c r="B5655" s="271" t="s">
        <v>290</v>
      </c>
      <c r="C5655" s="272" t="s">
        <v>13884</v>
      </c>
      <c r="D5655" s="271" t="s">
        <v>2014</v>
      </c>
      <c r="E5655" s="273">
        <v>6822.92</v>
      </c>
    </row>
    <row r="5656" spans="1:5" x14ac:dyDescent="0.2">
      <c r="A5656" s="271">
        <v>104495</v>
      </c>
      <c r="B5656" s="271" t="s">
        <v>290</v>
      </c>
      <c r="C5656" s="272" t="s">
        <v>13885</v>
      </c>
      <c r="D5656" s="271" t="s">
        <v>2014</v>
      </c>
      <c r="E5656" s="273">
        <v>0</v>
      </c>
    </row>
    <row r="5657" spans="1:5" x14ac:dyDescent="0.2">
      <c r="A5657" s="271">
        <v>104496</v>
      </c>
      <c r="B5657" s="271" t="s">
        <v>290</v>
      </c>
      <c r="C5657" s="272" t="s">
        <v>13886</v>
      </c>
      <c r="D5657" s="271" t="s">
        <v>2014</v>
      </c>
      <c r="E5657" s="273">
        <v>0</v>
      </c>
    </row>
    <row r="5658" spans="1:5" x14ac:dyDescent="0.2">
      <c r="A5658" s="271">
        <v>104497</v>
      </c>
      <c r="B5658" s="271" t="s">
        <v>290</v>
      </c>
      <c r="C5658" s="272" t="s">
        <v>13887</v>
      </c>
      <c r="D5658" s="271" t="s">
        <v>2014</v>
      </c>
      <c r="E5658" s="273">
        <v>8186.87</v>
      </c>
    </row>
    <row r="5659" spans="1:5" x14ac:dyDescent="0.2">
      <c r="A5659" s="271">
        <v>104498</v>
      </c>
      <c r="B5659" s="271" t="s">
        <v>290</v>
      </c>
      <c r="C5659" s="272" t="s">
        <v>13888</v>
      </c>
      <c r="D5659" s="271" t="s">
        <v>2014</v>
      </c>
      <c r="E5659" s="273">
        <v>0</v>
      </c>
    </row>
    <row r="5660" spans="1:5" x14ac:dyDescent="0.2">
      <c r="A5660" s="271">
        <v>104499</v>
      </c>
      <c r="B5660" s="271" t="s">
        <v>290</v>
      </c>
      <c r="C5660" s="272" t="s">
        <v>13889</v>
      </c>
      <c r="D5660" s="271" t="s">
        <v>2014</v>
      </c>
      <c r="E5660" s="273">
        <v>0</v>
      </c>
    </row>
    <row r="5661" spans="1:5" x14ac:dyDescent="0.2">
      <c r="A5661" s="271">
        <v>104515</v>
      </c>
      <c r="B5661" s="271" t="s">
        <v>290</v>
      </c>
      <c r="C5661" s="272" t="s">
        <v>13890</v>
      </c>
      <c r="D5661" s="271" t="s">
        <v>2012</v>
      </c>
      <c r="E5661" s="273">
        <v>25.66</v>
      </c>
    </row>
    <row r="5662" spans="1:5" x14ac:dyDescent="0.2">
      <c r="A5662" s="271">
        <v>87430</v>
      </c>
      <c r="B5662" s="271" t="s">
        <v>290</v>
      </c>
      <c r="C5662" s="272" t="s">
        <v>13891</v>
      </c>
      <c r="D5662" s="271" t="s">
        <v>2012</v>
      </c>
      <c r="E5662" s="273">
        <v>19.510000000000002</v>
      </c>
    </row>
    <row r="5663" spans="1:5" x14ac:dyDescent="0.2">
      <c r="A5663" s="271">
        <v>87433</v>
      </c>
      <c r="B5663" s="271" t="s">
        <v>290</v>
      </c>
      <c r="C5663" s="272" t="s">
        <v>13892</v>
      </c>
      <c r="D5663" s="271" t="s">
        <v>2012</v>
      </c>
      <c r="E5663" s="273">
        <v>28.31</v>
      </c>
    </row>
    <row r="5664" spans="1:5" x14ac:dyDescent="0.2">
      <c r="A5664" s="271">
        <v>87436</v>
      </c>
      <c r="B5664" s="271" t="s">
        <v>290</v>
      </c>
      <c r="C5664" s="272" t="s">
        <v>13893</v>
      </c>
      <c r="D5664" s="271" t="s">
        <v>2012</v>
      </c>
      <c r="E5664" s="273">
        <v>32.11</v>
      </c>
    </row>
    <row r="5665" spans="1:5" x14ac:dyDescent="0.2">
      <c r="A5665" s="271">
        <v>87439</v>
      </c>
      <c r="B5665" s="271" t="s">
        <v>290</v>
      </c>
      <c r="C5665" s="272" t="s">
        <v>13894</v>
      </c>
      <c r="D5665" s="271" t="s">
        <v>2012</v>
      </c>
      <c r="E5665" s="273">
        <v>39.380000000000003</v>
      </c>
    </row>
    <row r="5666" spans="1:5" x14ac:dyDescent="0.2">
      <c r="A5666" s="271">
        <v>104633</v>
      </c>
      <c r="B5666" s="271" t="s">
        <v>290</v>
      </c>
      <c r="C5666" s="272" t="s">
        <v>13895</v>
      </c>
      <c r="D5666" s="271" t="s">
        <v>2012</v>
      </c>
      <c r="E5666" s="273">
        <v>26.45</v>
      </c>
    </row>
    <row r="5667" spans="1:5" x14ac:dyDescent="0.2">
      <c r="A5667" s="271">
        <v>104634</v>
      </c>
      <c r="B5667" s="271" t="s">
        <v>290</v>
      </c>
      <c r="C5667" s="272" t="s">
        <v>13896</v>
      </c>
      <c r="D5667" s="271" t="s">
        <v>2012</v>
      </c>
      <c r="E5667" s="273">
        <v>38.96</v>
      </c>
    </row>
    <row r="5668" spans="1:5" x14ac:dyDescent="0.2">
      <c r="A5668" s="271">
        <v>87418</v>
      </c>
      <c r="B5668" s="271" t="s">
        <v>290</v>
      </c>
      <c r="C5668" s="272" t="s">
        <v>13897</v>
      </c>
      <c r="D5668" s="271" t="s">
        <v>2012</v>
      </c>
      <c r="E5668" s="273">
        <v>19.16</v>
      </c>
    </row>
    <row r="5669" spans="1:5" x14ac:dyDescent="0.2">
      <c r="A5669" s="271">
        <v>87421</v>
      </c>
      <c r="B5669" s="271" t="s">
        <v>290</v>
      </c>
      <c r="C5669" s="272" t="s">
        <v>13898</v>
      </c>
      <c r="D5669" s="271" t="s">
        <v>2012</v>
      </c>
      <c r="E5669" s="273">
        <v>29.25</v>
      </c>
    </row>
    <row r="5670" spans="1:5" x14ac:dyDescent="0.2">
      <c r="A5670" s="271">
        <v>104628</v>
      </c>
      <c r="B5670" s="271" t="s">
        <v>290</v>
      </c>
      <c r="C5670" s="272" t="s">
        <v>13899</v>
      </c>
      <c r="D5670" s="271" t="s">
        <v>2012</v>
      </c>
      <c r="E5670" s="273">
        <v>30.03</v>
      </c>
    </row>
    <row r="5671" spans="1:5" x14ac:dyDescent="0.2">
      <c r="A5671" s="271">
        <v>104631</v>
      </c>
      <c r="B5671" s="271" t="s">
        <v>290</v>
      </c>
      <c r="C5671" s="272" t="s">
        <v>13900</v>
      </c>
      <c r="D5671" s="271" t="s">
        <v>2012</v>
      </c>
      <c r="E5671" s="273">
        <v>40.880000000000003</v>
      </c>
    </row>
    <row r="5672" spans="1:5" x14ac:dyDescent="0.2">
      <c r="A5672" s="271">
        <v>104627</v>
      </c>
      <c r="B5672" s="271" t="s">
        <v>290</v>
      </c>
      <c r="C5672" s="272" t="s">
        <v>13901</v>
      </c>
      <c r="D5672" s="271" t="s">
        <v>2012</v>
      </c>
      <c r="E5672" s="273">
        <v>19.149999999999999</v>
      </c>
    </row>
    <row r="5673" spans="1:5" x14ac:dyDescent="0.2">
      <c r="A5673" s="271">
        <v>104630</v>
      </c>
      <c r="B5673" s="271" t="s">
        <v>290</v>
      </c>
      <c r="C5673" s="272" t="s">
        <v>13902</v>
      </c>
      <c r="D5673" s="271" t="s">
        <v>2012</v>
      </c>
      <c r="E5673" s="273">
        <v>30</v>
      </c>
    </row>
    <row r="5674" spans="1:5" x14ac:dyDescent="0.2">
      <c r="A5674" s="271">
        <v>104629</v>
      </c>
      <c r="B5674" s="271" t="s">
        <v>290</v>
      </c>
      <c r="C5674" s="272" t="s">
        <v>13903</v>
      </c>
      <c r="D5674" s="271" t="s">
        <v>2012</v>
      </c>
      <c r="E5674" s="273">
        <v>36.270000000000003</v>
      </c>
    </row>
    <row r="5675" spans="1:5" x14ac:dyDescent="0.2">
      <c r="A5675" s="271">
        <v>104632</v>
      </c>
      <c r="B5675" s="271" t="s">
        <v>290</v>
      </c>
      <c r="C5675" s="272" t="s">
        <v>13904</v>
      </c>
      <c r="D5675" s="271" t="s">
        <v>2012</v>
      </c>
      <c r="E5675" s="273">
        <v>47.13</v>
      </c>
    </row>
    <row r="5676" spans="1:5" x14ac:dyDescent="0.2">
      <c r="A5676" s="271">
        <v>87412</v>
      </c>
      <c r="B5676" s="271" t="s">
        <v>290</v>
      </c>
      <c r="C5676" s="272" t="s">
        <v>13905</v>
      </c>
      <c r="D5676" s="271" t="s">
        <v>2012</v>
      </c>
      <c r="E5676" s="273">
        <v>24.89</v>
      </c>
    </row>
    <row r="5677" spans="1:5" x14ac:dyDescent="0.2">
      <c r="A5677" s="271">
        <v>87415</v>
      </c>
      <c r="B5677" s="271" t="s">
        <v>290</v>
      </c>
      <c r="C5677" s="272" t="s">
        <v>13906</v>
      </c>
      <c r="D5677" s="271" t="s">
        <v>2012</v>
      </c>
      <c r="E5677" s="273">
        <v>34.6</v>
      </c>
    </row>
    <row r="5678" spans="1:5" x14ac:dyDescent="0.2">
      <c r="A5678" s="271">
        <v>87411</v>
      </c>
      <c r="B5678" s="271" t="s">
        <v>290</v>
      </c>
      <c r="C5678" s="272" t="s">
        <v>13907</v>
      </c>
      <c r="D5678" s="271" t="s">
        <v>2012</v>
      </c>
      <c r="E5678" s="273">
        <v>16.510000000000002</v>
      </c>
    </row>
    <row r="5679" spans="1:5" x14ac:dyDescent="0.2">
      <c r="A5679" s="271">
        <v>87414</v>
      </c>
      <c r="B5679" s="271" t="s">
        <v>290</v>
      </c>
      <c r="C5679" s="272" t="s">
        <v>13908</v>
      </c>
      <c r="D5679" s="271" t="s">
        <v>2012</v>
      </c>
      <c r="E5679" s="273">
        <v>26.21</v>
      </c>
    </row>
    <row r="5680" spans="1:5" x14ac:dyDescent="0.2">
      <c r="A5680" s="271">
        <v>87413</v>
      </c>
      <c r="B5680" s="271" t="s">
        <v>290</v>
      </c>
      <c r="C5680" s="272" t="s">
        <v>13909</v>
      </c>
      <c r="D5680" s="271" t="s">
        <v>2012</v>
      </c>
      <c r="E5680" s="273">
        <v>29.7</v>
      </c>
    </row>
    <row r="5681" spans="1:5" x14ac:dyDescent="0.2">
      <c r="A5681" s="271">
        <v>87416</v>
      </c>
      <c r="B5681" s="271" t="s">
        <v>290</v>
      </c>
      <c r="C5681" s="272" t="s">
        <v>13910</v>
      </c>
      <c r="D5681" s="271" t="s">
        <v>2012</v>
      </c>
      <c r="E5681" s="273">
        <v>39.42</v>
      </c>
    </row>
    <row r="5682" spans="1:5" x14ac:dyDescent="0.2">
      <c r="A5682" s="271">
        <v>104635</v>
      </c>
      <c r="B5682" s="271" t="s">
        <v>290</v>
      </c>
      <c r="C5682" s="272" t="s">
        <v>13911</v>
      </c>
      <c r="D5682" s="271" t="s">
        <v>2012</v>
      </c>
      <c r="E5682" s="273">
        <v>54.11</v>
      </c>
    </row>
    <row r="5683" spans="1:5" x14ac:dyDescent="0.2">
      <c r="A5683" s="271">
        <v>104636</v>
      </c>
      <c r="B5683" s="271" t="s">
        <v>290</v>
      </c>
      <c r="C5683" s="272" t="s">
        <v>13912</v>
      </c>
      <c r="D5683" s="271" t="s">
        <v>2012</v>
      </c>
      <c r="E5683" s="273">
        <v>62.83</v>
      </c>
    </row>
    <row r="5684" spans="1:5" x14ac:dyDescent="0.2">
      <c r="A5684" s="271">
        <v>87424</v>
      </c>
      <c r="B5684" s="271" t="s">
        <v>290</v>
      </c>
      <c r="C5684" s="272" t="s">
        <v>13913</v>
      </c>
      <c r="D5684" s="271" t="s">
        <v>2012</v>
      </c>
      <c r="E5684" s="273">
        <v>38.61</v>
      </c>
    </row>
    <row r="5685" spans="1:5" x14ac:dyDescent="0.2">
      <c r="A5685" s="271">
        <v>87427</v>
      </c>
      <c r="B5685" s="271" t="s">
        <v>290</v>
      </c>
      <c r="C5685" s="272" t="s">
        <v>13914</v>
      </c>
      <c r="D5685" s="271" t="s">
        <v>2012</v>
      </c>
      <c r="E5685" s="273">
        <v>45.65</v>
      </c>
    </row>
    <row r="5686" spans="1:5" x14ac:dyDescent="0.2">
      <c r="A5686" s="271">
        <v>89998</v>
      </c>
      <c r="B5686" s="271" t="s">
        <v>290</v>
      </c>
      <c r="C5686" s="272" t="s">
        <v>13915</v>
      </c>
      <c r="D5686" s="271" t="s">
        <v>1982</v>
      </c>
      <c r="E5686" s="273">
        <v>11.54</v>
      </c>
    </row>
    <row r="5687" spans="1:5" x14ac:dyDescent="0.2">
      <c r="A5687" s="271">
        <v>102920</v>
      </c>
      <c r="B5687" s="271" t="s">
        <v>290</v>
      </c>
      <c r="C5687" s="272" t="s">
        <v>13916</v>
      </c>
      <c r="D5687" s="271" t="s">
        <v>1982</v>
      </c>
      <c r="E5687" s="273">
        <v>9.42</v>
      </c>
    </row>
    <row r="5688" spans="1:5" x14ac:dyDescent="0.2">
      <c r="A5688" s="271">
        <v>102923</v>
      </c>
      <c r="B5688" s="271" t="s">
        <v>290</v>
      </c>
      <c r="C5688" s="272" t="s">
        <v>13917</v>
      </c>
      <c r="D5688" s="271" t="s">
        <v>1982</v>
      </c>
      <c r="E5688" s="273">
        <v>8.7799999999999994</v>
      </c>
    </row>
    <row r="5689" spans="1:5" x14ac:dyDescent="0.2">
      <c r="A5689" s="271">
        <v>90000</v>
      </c>
      <c r="B5689" s="271" t="s">
        <v>290</v>
      </c>
      <c r="C5689" s="272" t="s">
        <v>13918</v>
      </c>
      <c r="D5689" s="271" t="s">
        <v>1982</v>
      </c>
      <c r="E5689" s="273">
        <v>14.99</v>
      </c>
    </row>
    <row r="5690" spans="1:5" x14ac:dyDescent="0.2">
      <c r="A5690" s="271">
        <v>103088</v>
      </c>
      <c r="B5690" s="271" t="s">
        <v>290</v>
      </c>
      <c r="C5690" s="272" t="s">
        <v>13919</v>
      </c>
      <c r="D5690" s="271" t="s">
        <v>1982</v>
      </c>
      <c r="E5690" s="273">
        <v>11.63</v>
      </c>
    </row>
    <row r="5691" spans="1:5" x14ac:dyDescent="0.2">
      <c r="A5691" s="271">
        <v>102922</v>
      </c>
      <c r="B5691" s="271" t="s">
        <v>290</v>
      </c>
      <c r="C5691" s="272" t="s">
        <v>13920</v>
      </c>
      <c r="D5691" s="271" t="s">
        <v>1982</v>
      </c>
      <c r="E5691" s="273">
        <v>10.130000000000001</v>
      </c>
    </row>
    <row r="5692" spans="1:5" x14ac:dyDescent="0.2">
      <c r="A5692" s="271">
        <v>89999</v>
      </c>
      <c r="B5692" s="271" t="s">
        <v>290</v>
      </c>
      <c r="C5692" s="272" t="s">
        <v>13921</v>
      </c>
      <c r="D5692" s="271" t="s">
        <v>1982</v>
      </c>
      <c r="E5692" s="273">
        <v>18.920000000000002</v>
      </c>
    </row>
    <row r="5693" spans="1:5" x14ac:dyDescent="0.2">
      <c r="A5693" s="271">
        <v>89996</v>
      </c>
      <c r="B5693" s="271" t="s">
        <v>290</v>
      </c>
      <c r="C5693" s="272" t="s">
        <v>13922</v>
      </c>
      <c r="D5693" s="271" t="s">
        <v>1982</v>
      </c>
      <c r="E5693" s="273">
        <v>12.2</v>
      </c>
    </row>
    <row r="5694" spans="1:5" x14ac:dyDescent="0.2">
      <c r="A5694" s="271">
        <v>89997</v>
      </c>
      <c r="B5694" s="271" t="s">
        <v>290</v>
      </c>
      <c r="C5694" s="272" t="s">
        <v>13923</v>
      </c>
      <c r="D5694" s="271" t="s">
        <v>1982</v>
      </c>
      <c r="E5694" s="273">
        <v>9.85</v>
      </c>
    </row>
    <row r="5695" spans="1:5" x14ac:dyDescent="0.2">
      <c r="A5695" s="271">
        <v>102921</v>
      </c>
      <c r="B5695" s="271" t="s">
        <v>290</v>
      </c>
      <c r="C5695" s="272" t="s">
        <v>13924</v>
      </c>
      <c r="D5695" s="271" t="s">
        <v>1982</v>
      </c>
      <c r="E5695" s="273">
        <v>9.0399999999999991</v>
      </c>
    </row>
    <row r="5696" spans="1:5" x14ac:dyDescent="0.2">
      <c r="A5696" s="271">
        <v>90278</v>
      </c>
      <c r="B5696" s="271" t="s">
        <v>290</v>
      </c>
      <c r="C5696" s="272" t="s">
        <v>13925</v>
      </c>
      <c r="D5696" s="271" t="s">
        <v>1980</v>
      </c>
      <c r="E5696" s="273">
        <v>512.91999999999996</v>
      </c>
    </row>
    <row r="5697" spans="1:5" x14ac:dyDescent="0.2">
      <c r="A5697" s="271">
        <v>90282</v>
      </c>
      <c r="B5697" s="271" t="s">
        <v>290</v>
      </c>
      <c r="C5697" s="272" t="s">
        <v>13926</v>
      </c>
      <c r="D5697" s="271" t="s">
        <v>1980</v>
      </c>
      <c r="E5697" s="273">
        <v>498.33</v>
      </c>
    </row>
    <row r="5698" spans="1:5" x14ac:dyDescent="0.2">
      <c r="A5698" s="271">
        <v>90279</v>
      </c>
      <c r="B5698" s="271" t="s">
        <v>290</v>
      </c>
      <c r="C5698" s="272" t="s">
        <v>13927</v>
      </c>
      <c r="D5698" s="271" t="s">
        <v>1980</v>
      </c>
      <c r="E5698" s="273">
        <v>561.54999999999995</v>
      </c>
    </row>
    <row r="5699" spans="1:5" x14ac:dyDescent="0.2">
      <c r="A5699" s="271">
        <v>90283</v>
      </c>
      <c r="B5699" s="271" t="s">
        <v>290</v>
      </c>
      <c r="C5699" s="272" t="s">
        <v>13928</v>
      </c>
      <c r="D5699" s="271" t="s">
        <v>1980</v>
      </c>
      <c r="E5699" s="273">
        <v>546.09</v>
      </c>
    </row>
    <row r="5700" spans="1:5" x14ac:dyDescent="0.2">
      <c r="A5700" s="271">
        <v>90280</v>
      </c>
      <c r="B5700" s="271" t="s">
        <v>290</v>
      </c>
      <c r="C5700" s="272" t="s">
        <v>13929</v>
      </c>
      <c r="D5700" s="271" t="s">
        <v>1980</v>
      </c>
      <c r="E5700" s="273">
        <v>611.16999999999996</v>
      </c>
    </row>
    <row r="5701" spans="1:5" x14ac:dyDescent="0.2">
      <c r="A5701" s="271">
        <v>90284</v>
      </c>
      <c r="B5701" s="271" t="s">
        <v>290</v>
      </c>
      <c r="C5701" s="272" t="s">
        <v>13930</v>
      </c>
      <c r="D5701" s="271" t="s">
        <v>1980</v>
      </c>
      <c r="E5701" s="273">
        <v>600.17999999999995</v>
      </c>
    </row>
    <row r="5702" spans="1:5" x14ac:dyDescent="0.2">
      <c r="A5702" s="271">
        <v>90281</v>
      </c>
      <c r="B5702" s="271" t="s">
        <v>290</v>
      </c>
      <c r="C5702" s="272" t="s">
        <v>13931</v>
      </c>
      <c r="D5702" s="271" t="s">
        <v>1980</v>
      </c>
      <c r="E5702" s="273">
        <v>695.32</v>
      </c>
    </row>
    <row r="5703" spans="1:5" x14ac:dyDescent="0.2">
      <c r="A5703" s="271">
        <v>90285</v>
      </c>
      <c r="B5703" s="271" t="s">
        <v>290</v>
      </c>
      <c r="C5703" s="272" t="s">
        <v>13932</v>
      </c>
      <c r="D5703" s="271" t="s">
        <v>1980</v>
      </c>
      <c r="E5703" s="273">
        <v>688.82</v>
      </c>
    </row>
    <row r="5704" spans="1:5" x14ac:dyDescent="0.2">
      <c r="A5704" s="271">
        <v>89994</v>
      </c>
      <c r="B5704" s="271" t="s">
        <v>290</v>
      </c>
      <c r="C5704" s="272" t="s">
        <v>13933</v>
      </c>
      <c r="D5704" s="271" t="s">
        <v>1980</v>
      </c>
      <c r="E5704" s="273">
        <v>923.46</v>
      </c>
    </row>
    <row r="5705" spans="1:5" x14ac:dyDescent="0.2">
      <c r="A5705" s="271">
        <v>89995</v>
      </c>
      <c r="B5705" s="271" t="s">
        <v>290</v>
      </c>
      <c r="C5705" s="272" t="s">
        <v>13934</v>
      </c>
      <c r="D5705" s="271" t="s">
        <v>1980</v>
      </c>
      <c r="E5705" s="273">
        <v>1054.83</v>
      </c>
    </row>
    <row r="5706" spans="1:5" x14ac:dyDescent="0.2">
      <c r="A5706" s="271">
        <v>89993</v>
      </c>
      <c r="B5706" s="271" t="s">
        <v>290</v>
      </c>
      <c r="C5706" s="272" t="s">
        <v>13935</v>
      </c>
      <c r="D5706" s="271" t="s">
        <v>1980</v>
      </c>
      <c r="E5706" s="273">
        <v>1099.96</v>
      </c>
    </row>
    <row r="5707" spans="1:5" x14ac:dyDescent="0.2">
      <c r="A5707" s="271">
        <v>99860</v>
      </c>
      <c r="B5707" s="271" t="s">
        <v>290</v>
      </c>
      <c r="C5707" s="272" t="s">
        <v>13936</v>
      </c>
      <c r="D5707" s="271" t="s">
        <v>2014</v>
      </c>
      <c r="E5707" s="273">
        <v>0</v>
      </c>
    </row>
    <row r="5708" spans="1:5" x14ac:dyDescent="0.2">
      <c r="A5708" s="271">
        <v>99858</v>
      </c>
      <c r="B5708" s="271" t="s">
        <v>290</v>
      </c>
      <c r="C5708" s="272" t="s">
        <v>13937</v>
      </c>
      <c r="D5708" s="271" t="s">
        <v>2014</v>
      </c>
      <c r="E5708" s="273">
        <v>0</v>
      </c>
    </row>
    <row r="5709" spans="1:5" x14ac:dyDescent="0.2">
      <c r="A5709" s="271">
        <v>99859</v>
      </c>
      <c r="B5709" s="271" t="s">
        <v>290</v>
      </c>
      <c r="C5709" s="272" t="s">
        <v>13938</v>
      </c>
      <c r="D5709" s="271" t="s">
        <v>2014</v>
      </c>
      <c r="E5709" s="273">
        <v>0</v>
      </c>
    </row>
    <row r="5710" spans="1:5" x14ac:dyDescent="0.2">
      <c r="A5710" s="271">
        <v>99857</v>
      </c>
      <c r="B5710" s="271" t="s">
        <v>290</v>
      </c>
      <c r="C5710" s="272" t="s">
        <v>13939</v>
      </c>
      <c r="D5710" s="271" t="s">
        <v>2014</v>
      </c>
      <c r="E5710" s="273">
        <v>111.43</v>
      </c>
    </row>
    <row r="5711" spans="1:5" x14ac:dyDescent="0.2">
      <c r="A5711" s="271">
        <v>99855</v>
      </c>
      <c r="B5711" s="271" t="s">
        <v>290</v>
      </c>
      <c r="C5711" s="272" t="s">
        <v>13940</v>
      </c>
      <c r="D5711" s="271" t="s">
        <v>2014</v>
      </c>
      <c r="E5711" s="273">
        <v>138.58000000000001</v>
      </c>
    </row>
    <row r="5712" spans="1:5" x14ac:dyDescent="0.2">
      <c r="A5712" s="271">
        <v>99856</v>
      </c>
      <c r="B5712" s="271" t="s">
        <v>290</v>
      </c>
      <c r="C5712" s="272" t="s">
        <v>13941</v>
      </c>
      <c r="D5712" s="271" t="s">
        <v>2014</v>
      </c>
      <c r="E5712" s="273">
        <v>0</v>
      </c>
    </row>
    <row r="5713" spans="1:5" x14ac:dyDescent="0.2">
      <c r="A5713" s="271">
        <v>99862</v>
      </c>
      <c r="B5713" s="271" t="s">
        <v>290</v>
      </c>
      <c r="C5713" s="272" t="s">
        <v>13942</v>
      </c>
      <c r="D5713" s="271" t="s">
        <v>2012</v>
      </c>
      <c r="E5713" s="273">
        <v>729.44</v>
      </c>
    </row>
    <row r="5714" spans="1:5" x14ac:dyDescent="0.2">
      <c r="A5714" s="271">
        <v>99861</v>
      </c>
      <c r="B5714" s="271" t="s">
        <v>290</v>
      </c>
      <c r="C5714" s="272" t="s">
        <v>13943</v>
      </c>
      <c r="D5714" s="271" t="s">
        <v>2012</v>
      </c>
      <c r="E5714" s="273">
        <v>747.15</v>
      </c>
    </row>
    <row r="5715" spans="1:5" x14ac:dyDescent="0.2">
      <c r="A5715" s="271">
        <v>99839</v>
      </c>
      <c r="B5715" s="271" t="s">
        <v>290</v>
      </c>
      <c r="C5715" s="272" t="s">
        <v>13944</v>
      </c>
      <c r="D5715" s="271" t="s">
        <v>2014</v>
      </c>
      <c r="E5715" s="273">
        <v>617.45000000000005</v>
      </c>
    </row>
    <row r="5716" spans="1:5" x14ac:dyDescent="0.2">
      <c r="A5716" s="271">
        <v>99849</v>
      </c>
      <c r="B5716" s="271" t="s">
        <v>290</v>
      </c>
      <c r="C5716" s="272" t="s">
        <v>13945</v>
      </c>
      <c r="D5716" s="271" t="s">
        <v>2014</v>
      </c>
      <c r="E5716" s="273">
        <v>0</v>
      </c>
    </row>
    <row r="5717" spans="1:5" x14ac:dyDescent="0.2">
      <c r="A5717" s="271">
        <v>99853</v>
      </c>
      <c r="B5717" s="271" t="s">
        <v>290</v>
      </c>
      <c r="C5717" s="272" t="s">
        <v>13946</v>
      </c>
      <c r="D5717" s="271" t="s">
        <v>2014</v>
      </c>
      <c r="E5717" s="273">
        <v>0</v>
      </c>
    </row>
    <row r="5718" spans="1:5" x14ac:dyDescent="0.2">
      <c r="A5718" s="271">
        <v>99847</v>
      </c>
      <c r="B5718" s="271" t="s">
        <v>290</v>
      </c>
      <c r="C5718" s="272" t="s">
        <v>13947</v>
      </c>
      <c r="D5718" s="271" t="s">
        <v>2014</v>
      </c>
      <c r="E5718" s="273">
        <v>0</v>
      </c>
    </row>
    <row r="5719" spans="1:5" x14ac:dyDescent="0.2">
      <c r="A5719" s="271">
        <v>99851</v>
      </c>
      <c r="B5719" s="271" t="s">
        <v>290</v>
      </c>
      <c r="C5719" s="272" t="s">
        <v>13948</v>
      </c>
      <c r="D5719" s="271" t="s">
        <v>2014</v>
      </c>
      <c r="E5719" s="273">
        <v>0</v>
      </c>
    </row>
    <row r="5720" spans="1:5" x14ac:dyDescent="0.2">
      <c r="A5720" s="271">
        <v>99850</v>
      </c>
      <c r="B5720" s="271" t="s">
        <v>290</v>
      </c>
      <c r="C5720" s="272" t="s">
        <v>13949</v>
      </c>
      <c r="D5720" s="271" t="s">
        <v>2014</v>
      </c>
      <c r="E5720" s="273">
        <v>0</v>
      </c>
    </row>
    <row r="5721" spans="1:5" x14ac:dyDescent="0.2">
      <c r="A5721" s="271">
        <v>99854</v>
      </c>
      <c r="B5721" s="271" t="s">
        <v>290</v>
      </c>
      <c r="C5721" s="272" t="s">
        <v>13950</v>
      </c>
      <c r="D5721" s="271" t="s">
        <v>2014</v>
      </c>
      <c r="E5721" s="273">
        <v>0</v>
      </c>
    </row>
    <row r="5722" spans="1:5" x14ac:dyDescent="0.2">
      <c r="A5722" s="271">
        <v>99848</v>
      </c>
      <c r="B5722" s="271" t="s">
        <v>290</v>
      </c>
      <c r="C5722" s="272" t="s">
        <v>13951</v>
      </c>
      <c r="D5722" s="271" t="s">
        <v>2014</v>
      </c>
      <c r="E5722" s="273">
        <v>0</v>
      </c>
    </row>
    <row r="5723" spans="1:5" x14ac:dyDescent="0.2">
      <c r="A5723" s="271">
        <v>99852</v>
      </c>
      <c r="B5723" s="271" t="s">
        <v>290</v>
      </c>
      <c r="C5723" s="272" t="s">
        <v>13952</v>
      </c>
      <c r="D5723" s="271" t="s">
        <v>2014</v>
      </c>
      <c r="E5723" s="273">
        <v>0</v>
      </c>
    </row>
    <row r="5724" spans="1:5" x14ac:dyDescent="0.2">
      <c r="A5724" s="271">
        <v>99844</v>
      </c>
      <c r="B5724" s="271" t="s">
        <v>290</v>
      </c>
      <c r="C5724" s="272" t="s">
        <v>13953</v>
      </c>
      <c r="D5724" s="271" t="s">
        <v>2014</v>
      </c>
      <c r="E5724" s="273">
        <v>0</v>
      </c>
    </row>
    <row r="5725" spans="1:5" x14ac:dyDescent="0.2">
      <c r="A5725" s="271">
        <v>99842</v>
      </c>
      <c r="B5725" s="271" t="s">
        <v>290</v>
      </c>
      <c r="C5725" s="272" t="s">
        <v>13954</v>
      </c>
      <c r="D5725" s="271" t="s">
        <v>2014</v>
      </c>
      <c r="E5725" s="273">
        <v>0</v>
      </c>
    </row>
    <row r="5726" spans="1:5" x14ac:dyDescent="0.2">
      <c r="A5726" s="271">
        <v>99837</v>
      </c>
      <c r="B5726" s="271" t="s">
        <v>290</v>
      </c>
      <c r="C5726" s="272" t="s">
        <v>13955</v>
      </c>
      <c r="D5726" s="271" t="s">
        <v>2014</v>
      </c>
      <c r="E5726" s="273">
        <v>763.99</v>
      </c>
    </row>
    <row r="5727" spans="1:5" x14ac:dyDescent="0.2">
      <c r="A5727" s="271">
        <v>99840</v>
      </c>
      <c r="B5727" s="271" t="s">
        <v>290</v>
      </c>
      <c r="C5727" s="272" t="s">
        <v>13956</v>
      </c>
      <c r="D5727" s="271" t="s">
        <v>2014</v>
      </c>
      <c r="E5727" s="273">
        <v>0</v>
      </c>
    </row>
    <row r="5728" spans="1:5" x14ac:dyDescent="0.2">
      <c r="A5728" s="271">
        <v>99845</v>
      </c>
      <c r="B5728" s="271" t="s">
        <v>290</v>
      </c>
      <c r="C5728" s="272" t="s">
        <v>13957</v>
      </c>
      <c r="D5728" s="271" t="s">
        <v>2014</v>
      </c>
      <c r="E5728" s="273">
        <v>0</v>
      </c>
    </row>
    <row r="5729" spans="1:5" x14ac:dyDescent="0.2">
      <c r="A5729" s="271">
        <v>99843</v>
      </c>
      <c r="B5729" s="271" t="s">
        <v>290</v>
      </c>
      <c r="C5729" s="272" t="s">
        <v>13958</v>
      </c>
      <c r="D5729" s="271" t="s">
        <v>2014</v>
      </c>
      <c r="E5729" s="273">
        <v>0</v>
      </c>
    </row>
    <row r="5730" spans="1:5" x14ac:dyDescent="0.2">
      <c r="A5730" s="271">
        <v>99838</v>
      </c>
      <c r="B5730" s="271" t="s">
        <v>290</v>
      </c>
      <c r="C5730" s="272" t="s">
        <v>13959</v>
      </c>
      <c r="D5730" s="271" t="s">
        <v>2014</v>
      </c>
      <c r="E5730" s="273">
        <v>0</v>
      </c>
    </row>
    <row r="5731" spans="1:5" x14ac:dyDescent="0.2">
      <c r="A5731" s="271">
        <v>99846</v>
      </c>
      <c r="B5731" s="271" t="s">
        <v>290</v>
      </c>
      <c r="C5731" s="272" t="s">
        <v>13960</v>
      </c>
      <c r="D5731" s="271" t="s">
        <v>2014</v>
      </c>
      <c r="E5731" s="273">
        <v>0</v>
      </c>
    </row>
    <row r="5732" spans="1:5" x14ac:dyDescent="0.2">
      <c r="A5732" s="271">
        <v>99841</v>
      </c>
      <c r="B5732" s="271" t="s">
        <v>290</v>
      </c>
      <c r="C5732" s="272" t="s">
        <v>13961</v>
      </c>
      <c r="D5732" s="271" t="s">
        <v>2014</v>
      </c>
      <c r="E5732" s="273">
        <v>1143.4000000000001</v>
      </c>
    </row>
    <row r="5733" spans="1:5" x14ac:dyDescent="0.2">
      <c r="A5733" s="271">
        <v>94276</v>
      </c>
      <c r="B5733" s="271" t="s">
        <v>290</v>
      </c>
      <c r="C5733" s="272" t="s">
        <v>13962</v>
      </c>
      <c r="D5733" s="271" t="s">
        <v>2014</v>
      </c>
      <c r="E5733" s="273">
        <v>55.84</v>
      </c>
    </row>
    <row r="5734" spans="1:5" x14ac:dyDescent="0.2">
      <c r="A5734" s="271">
        <v>94274</v>
      </c>
      <c r="B5734" s="271" t="s">
        <v>290</v>
      </c>
      <c r="C5734" s="272" t="s">
        <v>13963</v>
      </c>
      <c r="D5734" s="271" t="s">
        <v>2014</v>
      </c>
      <c r="E5734" s="273">
        <v>61.08</v>
      </c>
    </row>
    <row r="5735" spans="1:5" x14ac:dyDescent="0.2">
      <c r="A5735" s="271">
        <v>94280</v>
      </c>
      <c r="B5735" s="271" t="s">
        <v>290</v>
      </c>
      <c r="C5735" s="272" t="s">
        <v>13964</v>
      </c>
      <c r="D5735" s="271" t="s">
        <v>2014</v>
      </c>
      <c r="E5735" s="273">
        <v>59.17</v>
      </c>
    </row>
    <row r="5736" spans="1:5" x14ac:dyDescent="0.2">
      <c r="A5736" s="271">
        <v>94278</v>
      </c>
      <c r="B5736" s="271" t="s">
        <v>290</v>
      </c>
      <c r="C5736" s="272" t="s">
        <v>13965</v>
      </c>
      <c r="D5736" s="271" t="s">
        <v>2014</v>
      </c>
      <c r="E5736" s="273">
        <v>49.48</v>
      </c>
    </row>
    <row r="5737" spans="1:5" x14ac:dyDescent="0.2">
      <c r="A5737" s="271">
        <v>94275</v>
      </c>
      <c r="B5737" s="271" t="s">
        <v>290</v>
      </c>
      <c r="C5737" s="272" t="s">
        <v>13966</v>
      </c>
      <c r="D5737" s="271" t="s">
        <v>2014</v>
      </c>
      <c r="E5737" s="273">
        <v>52.45</v>
      </c>
    </row>
    <row r="5738" spans="1:5" x14ac:dyDescent="0.2">
      <c r="A5738" s="271">
        <v>94273</v>
      </c>
      <c r="B5738" s="271" t="s">
        <v>290</v>
      </c>
      <c r="C5738" s="272" t="s">
        <v>13967</v>
      </c>
      <c r="D5738" s="271" t="s">
        <v>2014</v>
      </c>
      <c r="E5738" s="273">
        <v>57.7</v>
      </c>
    </row>
    <row r="5739" spans="1:5" x14ac:dyDescent="0.2">
      <c r="A5739" s="271">
        <v>94279</v>
      </c>
      <c r="B5739" s="271" t="s">
        <v>290</v>
      </c>
      <c r="C5739" s="272" t="s">
        <v>13968</v>
      </c>
      <c r="D5739" s="271" t="s">
        <v>2014</v>
      </c>
      <c r="E5739" s="273">
        <v>55.78</v>
      </c>
    </row>
    <row r="5740" spans="1:5" x14ac:dyDescent="0.2">
      <c r="A5740" s="271">
        <v>94277</v>
      </c>
      <c r="B5740" s="271" t="s">
        <v>290</v>
      </c>
      <c r="C5740" s="272" t="s">
        <v>13969</v>
      </c>
      <c r="D5740" s="271" t="s">
        <v>2014</v>
      </c>
      <c r="E5740" s="273">
        <v>46.11</v>
      </c>
    </row>
    <row r="5741" spans="1:5" x14ac:dyDescent="0.2">
      <c r="A5741" s="271">
        <v>104930</v>
      </c>
      <c r="B5741" s="271" t="s">
        <v>290</v>
      </c>
      <c r="C5741" s="272" t="s">
        <v>13970</v>
      </c>
      <c r="D5741" s="271" t="s">
        <v>2014</v>
      </c>
      <c r="E5741" s="273">
        <v>0</v>
      </c>
    </row>
    <row r="5742" spans="1:5" x14ac:dyDescent="0.2">
      <c r="A5742" s="271">
        <v>104931</v>
      </c>
      <c r="B5742" s="271" t="s">
        <v>290</v>
      </c>
      <c r="C5742" s="272" t="s">
        <v>13971</v>
      </c>
      <c r="D5742" s="271" t="s">
        <v>2014</v>
      </c>
      <c r="E5742" s="273">
        <v>0</v>
      </c>
    </row>
    <row r="5743" spans="1:5" x14ac:dyDescent="0.2">
      <c r="A5743" s="271">
        <v>94294</v>
      </c>
      <c r="B5743" s="271" t="s">
        <v>290</v>
      </c>
      <c r="C5743" s="272" t="s">
        <v>13972</v>
      </c>
      <c r="D5743" s="271" t="s">
        <v>2014</v>
      </c>
      <c r="E5743" s="273">
        <v>8.1999999999999993</v>
      </c>
    </row>
    <row r="5744" spans="1:5" x14ac:dyDescent="0.2">
      <c r="A5744" s="271">
        <v>94288</v>
      </c>
      <c r="B5744" s="271" t="s">
        <v>290</v>
      </c>
      <c r="C5744" s="272" t="s">
        <v>13973</v>
      </c>
      <c r="D5744" s="271" t="s">
        <v>2014</v>
      </c>
      <c r="E5744" s="273">
        <v>46.34</v>
      </c>
    </row>
    <row r="5745" spans="1:5" x14ac:dyDescent="0.2">
      <c r="A5745" s="271">
        <v>94282</v>
      </c>
      <c r="B5745" s="271" t="s">
        <v>290</v>
      </c>
      <c r="C5745" s="272" t="s">
        <v>13974</v>
      </c>
      <c r="D5745" s="271" t="s">
        <v>2014</v>
      </c>
      <c r="E5745" s="273">
        <v>59.83</v>
      </c>
    </row>
    <row r="5746" spans="1:5" x14ac:dyDescent="0.2">
      <c r="A5746" s="271">
        <v>94290</v>
      </c>
      <c r="B5746" s="271" t="s">
        <v>290</v>
      </c>
      <c r="C5746" s="272" t="s">
        <v>13975</v>
      </c>
      <c r="D5746" s="271" t="s">
        <v>2014</v>
      </c>
      <c r="E5746" s="273">
        <v>58</v>
      </c>
    </row>
    <row r="5747" spans="1:5" x14ac:dyDescent="0.2">
      <c r="A5747" s="271">
        <v>94284</v>
      </c>
      <c r="B5747" s="271" t="s">
        <v>290</v>
      </c>
      <c r="C5747" s="272" t="s">
        <v>13976</v>
      </c>
      <c r="D5747" s="271" t="s">
        <v>2014</v>
      </c>
      <c r="E5747" s="273">
        <v>78.36</v>
      </c>
    </row>
    <row r="5748" spans="1:5" x14ac:dyDescent="0.2">
      <c r="A5748" s="271">
        <v>94292</v>
      </c>
      <c r="B5748" s="271" t="s">
        <v>290</v>
      </c>
      <c r="C5748" s="272" t="s">
        <v>13977</v>
      </c>
      <c r="D5748" s="271" t="s">
        <v>2014</v>
      </c>
      <c r="E5748" s="273">
        <v>70.260000000000005</v>
      </c>
    </row>
    <row r="5749" spans="1:5" x14ac:dyDescent="0.2">
      <c r="A5749" s="271">
        <v>94286</v>
      </c>
      <c r="B5749" s="271" t="s">
        <v>290</v>
      </c>
      <c r="C5749" s="272" t="s">
        <v>13978</v>
      </c>
      <c r="D5749" s="271" t="s">
        <v>2014</v>
      </c>
      <c r="E5749" s="273">
        <v>99.64</v>
      </c>
    </row>
    <row r="5750" spans="1:5" x14ac:dyDescent="0.2">
      <c r="A5750" s="271">
        <v>94287</v>
      </c>
      <c r="B5750" s="271" t="s">
        <v>290</v>
      </c>
      <c r="C5750" s="272" t="s">
        <v>13979</v>
      </c>
      <c r="D5750" s="271" t="s">
        <v>2014</v>
      </c>
      <c r="E5750" s="273">
        <v>38.39</v>
      </c>
    </row>
    <row r="5751" spans="1:5" x14ac:dyDescent="0.2">
      <c r="A5751" s="271">
        <v>94281</v>
      </c>
      <c r="B5751" s="271" t="s">
        <v>290</v>
      </c>
      <c r="C5751" s="272" t="s">
        <v>13980</v>
      </c>
      <c r="D5751" s="271" t="s">
        <v>2014</v>
      </c>
      <c r="E5751" s="273">
        <v>50.89</v>
      </c>
    </row>
    <row r="5752" spans="1:5" x14ac:dyDescent="0.2">
      <c r="A5752" s="271">
        <v>94289</v>
      </c>
      <c r="B5752" s="271" t="s">
        <v>290</v>
      </c>
      <c r="C5752" s="272" t="s">
        <v>13981</v>
      </c>
      <c r="D5752" s="271" t="s">
        <v>2014</v>
      </c>
      <c r="E5752" s="273">
        <v>50.04</v>
      </c>
    </row>
    <row r="5753" spans="1:5" x14ac:dyDescent="0.2">
      <c r="A5753" s="271">
        <v>94283</v>
      </c>
      <c r="B5753" s="271" t="s">
        <v>290</v>
      </c>
      <c r="C5753" s="272" t="s">
        <v>13982</v>
      </c>
      <c r="D5753" s="271" t="s">
        <v>2014</v>
      </c>
      <c r="E5753" s="273">
        <v>69.400000000000006</v>
      </c>
    </row>
    <row r="5754" spans="1:5" x14ac:dyDescent="0.2">
      <c r="A5754" s="271">
        <v>94291</v>
      </c>
      <c r="B5754" s="271" t="s">
        <v>290</v>
      </c>
      <c r="C5754" s="272" t="s">
        <v>13983</v>
      </c>
      <c r="D5754" s="271" t="s">
        <v>2014</v>
      </c>
      <c r="E5754" s="273">
        <v>62.29</v>
      </c>
    </row>
    <row r="5755" spans="1:5" x14ac:dyDescent="0.2">
      <c r="A5755" s="271">
        <v>94285</v>
      </c>
      <c r="B5755" s="271" t="s">
        <v>290</v>
      </c>
      <c r="C5755" s="272" t="s">
        <v>13984</v>
      </c>
      <c r="D5755" s="271" t="s">
        <v>2014</v>
      </c>
      <c r="E5755" s="273">
        <v>90.7</v>
      </c>
    </row>
    <row r="5756" spans="1:5" x14ac:dyDescent="0.2">
      <c r="A5756" s="271">
        <v>94293</v>
      </c>
      <c r="B5756" s="271" t="s">
        <v>290</v>
      </c>
      <c r="C5756" s="272" t="s">
        <v>13985</v>
      </c>
      <c r="D5756" s="271" t="s">
        <v>2014</v>
      </c>
      <c r="E5756" s="273">
        <v>202.98</v>
      </c>
    </row>
    <row r="5757" spans="1:5" x14ac:dyDescent="0.2">
      <c r="A5757" s="271">
        <v>94264</v>
      </c>
      <c r="B5757" s="271" t="s">
        <v>290</v>
      </c>
      <c r="C5757" s="272" t="s">
        <v>13986</v>
      </c>
      <c r="D5757" s="271" t="s">
        <v>2014</v>
      </c>
      <c r="E5757" s="273">
        <v>45.94</v>
      </c>
    </row>
    <row r="5758" spans="1:5" x14ac:dyDescent="0.2">
      <c r="A5758" s="271">
        <v>94266</v>
      </c>
      <c r="B5758" s="271" t="s">
        <v>290</v>
      </c>
      <c r="C5758" s="272" t="s">
        <v>13987</v>
      </c>
      <c r="D5758" s="271" t="s">
        <v>2014</v>
      </c>
      <c r="E5758" s="273">
        <v>61.33</v>
      </c>
    </row>
    <row r="5759" spans="1:5" x14ac:dyDescent="0.2">
      <c r="A5759" s="271">
        <v>94263</v>
      </c>
      <c r="B5759" s="271" t="s">
        <v>290</v>
      </c>
      <c r="C5759" s="272" t="s">
        <v>13988</v>
      </c>
      <c r="D5759" s="271" t="s">
        <v>2014</v>
      </c>
      <c r="E5759" s="273">
        <v>40.450000000000003</v>
      </c>
    </row>
    <row r="5760" spans="1:5" x14ac:dyDescent="0.2">
      <c r="A5760" s="271">
        <v>94265</v>
      </c>
      <c r="B5760" s="271" t="s">
        <v>290</v>
      </c>
      <c r="C5760" s="272" t="s">
        <v>13989</v>
      </c>
      <c r="D5760" s="271" t="s">
        <v>2014</v>
      </c>
      <c r="E5760" s="273">
        <v>55.07</v>
      </c>
    </row>
    <row r="5761" spans="1:5" x14ac:dyDescent="0.2">
      <c r="A5761" s="271">
        <v>94268</v>
      </c>
      <c r="B5761" s="271" t="s">
        <v>290</v>
      </c>
      <c r="C5761" s="272" t="s">
        <v>13990</v>
      </c>
      <c r="D5761" s="271" t="s">
        <v>2014</v>
      </c>
      <c r="E5761" s="273">
        <v>72.72</v>
      </c>
    </row>
    <row r="5762" spans="1:5" x14ac:dyDescent="0.2">
      <c r="A5762" s="271">
        <v>94270</v>
      </c>
      <c r="B5762" s="271" t="s">
        <v>290</v>
      </c>
      <c r="C5762" s="272" t="s">
        <v>13991</v>
      </c>
      <c r="D5762" s="271" t="s">
        <v>2014</v>
      </c>
      <c r="E5762" s="273">
        <v>104.16</v>
      </c>
    </row>
    <row r="5763" spans="1:5" x14ac:dyDescent="0.2">
      <c r="A5763" s="271">
        <v>94272</v>
      </c>
      <c r="B5763" s="271" t="s">
        <v>290</v>
      </c>
      <c r="C5763" s="272" t="s">
        <v>13992</v>
      </c>
      <c r="D5763" s="271" t="s">
        <v>2014</v>
      </c>
      <c r="E5763" s="273">
        <v>128.46</v>
      </c>
    </row>
    <row r="5764" spans="1:5" x14ac:dyDescent="0.2">
      <c r="A5764" s="271">
        <v>94267</v>
      </c>
      <c r="B5764" s="271" t="s">
        <v>290</v>
      </c>
      <c r="C5764" s="272" t="s">
        <v>13993</v>
      </c>
      <c r="D5764" s="271" t="s">
        <v>2014</v>
      </c>
      <c r="E5764" s="273">
        <v>65.819999999999993</v>
      </c>
    </row>
    <row r="5765" spans="1:5" x14ac:dyDescent="0.2">
      <c r="A5765" s="271">
        <v>94269</v>
      </c>
      <c r="B5765" s="271" t="s">
        <v>290</v>
      </c>
      <c r="C5765" s="272" t="s">
        <v>13994</v>
      </c>
      <c r="D5765" s="271" t="s">
        <v>2014</v>
      </c>
      <c r="E5765" s="273">
        <v>94.57</v>
      </c>
    </row>
    <row r="5766" spans="1:5" x14ac:dyDescent="0.2">
      <c r="A5766" s="271">
        <v>94271</v>
      </c>
      <c r="B5766" s="271" t="s">
        <v>290</v>
      </c>
      <c r="C5766" s="272" t="s">
        <v>13995</v>
      </c>
      <c r="D5766" s="271" t="s">
        <v>2014</v>
      </c>
      <c r="E5766" s="273">
        <v>115.65</v>
      </c>
    </row>
    <row r="5767" spans="1:5" x14ac:dyDescent="0.2">
      <c r="A5767" s="271">
        <v>105555</v>
      </c>
      <c r="B5767" s="271" t="s">
        <v>290</v>
      </c>
      <c r="C5767" s="272" t="s">
        <v>13996</v>
      </c>
      <c r="D5767" s="271" t="s">
        <v>1977</v>
      </c>
      <c r="E5767" s="273">
        <v>0</v>
      </c>
    </row>
    <row r="5768" spans="1:5" x14ac:dyDescent="0.2">
      <c r="A5768" s="271">
        <v>97603</v>
      </c>
      <c r="B5768" s="271" t="s">
        <v>290</v>
      </c>
      <c r="C5768" s="272" t="s">
        <v>13997</v>
      </c>
      <c r="D5768" s="271" t="s">
        <v>1977</v>
      </c>
      <c r="E5768" s="273">
        <v>0</v>
      </c>
    </row>
    <row r="5769" spans="1:5" x14ac:dyDescent="0.2">
      <c r="A5769" s="271">
        <v>97602</v>
      </c>
      <c r="B5769" s="271" t="s">
        <v>290</v>
      </c>
      <c r="C5769" s="272" t="s">
        <v>13998</v>
      </c>
      <c r="D5769" s="271" t="s">
        <v>1977</v>
      </c>
      <c r="E5769" s="273">
        <v>0</v>
      </c>
    </row>
    <row r="5770" spans="1:5" x14ac:dyDescent="0.2">
      <c r="A5770" s="271">
        <v>97604</v>
      </c>
      <c r="B5770" s="271" t="s">
        <v>290</v>
      </c>
      <c r="C5770" s="272" t="s">
        <v>13999</v>
      </c>
      <c r="D5770" s="271" t="s">
        <v>1977</v>
      </c>
      <c r="E5770" s="273">
        <v>0</v>
      </c>
    </row>
    <row r="5771" spans="1:5" x14ac:dyDescent="0.2">
      <c r="A5771" s="271">
        <v>105553</v>
      </c>
      <c r="B5771" s="271" t="s">
        <v>290</v>
      </c>
      <c r="C5771" s="272" t="s">
        <v>14000</v>
      </c>
      <c r="D5771" s="271" t="s">
        <v>1977</v>
      </c>
      <c r="E5771" s="273">
        <v>0</v>
      </c>
    </row>
    <row r="5772" spans="1:5" x14ac:dyDescent="0.2">
      <c r="A5772" s="271">
        <v>105552</v>
      </c>
      <c r="B5772" s="271" t="s">
        <v>290</v>
      </c>
      <c r="C5772" s="272" t="s">
        <v>14001</v>
      </c>
      <c r="D5772" s="271" t="s">
        <v>1977</v>
      </c>
      <c r="E5772" s="273">
        <v>0</v>
      </c>
    </row>
    <row r="5773" spans="1:5" x14ac:dyDescent="0.2">
      <c r="A5773" s="271">
        <v>105550</v>
      </c>
      <c r="B5773" s="271" t="s">
        <v>290</v>
      </c>
      <c r="C5773" s="272" t="s">
        <v>14002</v>
      </c>
      <c r="D5773" s="271" t="s">
        <v>1977</v>
      </c>
      <c r="E5773" s="273">
        <v>0</v>
      </c>
    </row>
    <row r="5774" spans="1:5" x14ac:dyDescent="0.2">
      <c r="A5774" s="271">
        <v>105551</v>
      </c>
      <c r="B5774" s="271" t="s">
        <v>290</v>
      </c>
      <c r="C5774" s="272" t="s">
        <v>14003</v>
      </c>
      <c r="D5774" s="271" t="s">
        <v>1977</v>
      </c>
      <c r="E5774" s="273">
        <v>0</v>
      </c>
    </row>
    <row r="5775" spans="1:5" x14ac:dyDescent="0.2">
      <c r="A5775" s="271">
        <v>105549</v>
      </c>
      <c r="B5775" s="271" t="s">
        <v>290</v>
      </c>
      <c r="C5775" s="272" t="s">
        <v>14004</v>
      </c>
      <c r="D5775" s="271" t="s">
        <v>1977</v>
      </c>
      <c r="E5775" s="273">
        <v>0</v>
      </c>
    </row>
    <row r="5776" spans="1:5" x14ac:dyDescent="0.2">
      <c r="A5776" s="271">
        <v>105547</v>
      </c>
      <c r="B5776" s="271" t="s">
        <v>290</v>
      </c>
      <c r="C5776" s="272" t="s">
        <v>14005</v>
      </c>
      <c r="D5776" s="271" t="s">
        <v>2014</v>
      </c>
      <c r="E5776" s="273">
        <v>0</v>
      </c>
    </row>
    <row r="5777" spans="1:5" x14ac:dyDescent="0.2">
      <c r="A5777" s="271">
        <v>97605</v>
      </c>
      <c r="B5777" s="271" t="s">
        <v>290</v>
      </c>
      <c r="C5777" s="272" t="s">
        <v>14006</v>
      </c>
      <c r="D5777" s="271" t="s">
        <v>1977</v>
      </c>
      <c r="E5777" s="273">
        <v>88.86</v>
      </c>
    </row>
    <row r="5778" spans="1:5" x14ac:dyDescent="0.2">
      <c r="A5778" s="271">
        <v>97607</v>
      </c>
      <c r="B5778" s="271" t="s">
        <v>290</v>
      </c>
      <c r="C5778" s="272" t="s">
        <v>14007</v>
      </c>
      <c r="D5778" s="271" t="s">
        <v>1977</v>
      </c>
      <c r="E5778" s="273">
        <v>113.95</v>
      </c>
    </row>
    <row r="5779" spans="1:5" x14ac:dyDescent="0.2">
      <c r="A5779" s="271">
        <v>97599</v>
      </c>
      <c r="B5779" s="271" t="s">
        <v>290</v>
      </c>
      <c r="C5779" s="272" t="s">
        <v>14008</v>
      </c>
      <c r="D5779" s="271" t="s">
        <v>1977</v>
      </c>
      <c r="E5779" s="273">
        <v>22.09</v>
      </c>
    </row>
    <row r="5780" spans="1:5" x14ac:dyDescent="0.2">
      <c r="A5780" s="271">
        <v>105542</v>
      </c>
      <c r="B5780" s="271" t="s">
        <v>290</v>
      </c>
      <c r="C5780" s="272" t="s">
        <v>14009</v>
      </c>
      <c r="D5780" s="271" t="s">
        <v>1977</v>
      </c>
      <c r="E5780" s="273">
        <v>0</v>
      </c>
    </row>
    <row r="5781" spans="1:5" x14ac:dyDescent="0.2">
      <c r="A5781" s="271">
        <v>105543</v>
      </c>
      <c r="B5781" s="271" t="s">
        <v>290</v>
      </c>
      <c r="C5781" s="272" t="s">
        <v>14010</v>
      </c>
      <c r="D5781" s="271" t="s">
        <v>1977</v>
      </c>
      <c r="E5781" s="273">
        <v>0</v>
      </c>
    </row>
    <row r="5782" spans="1:5" x14ac:dyDescent="0.2">
      <c r="A5782" s="271">
        <v>105544</v>
      </c>
      <c r="B5782" s="271" t="s">
        <v>290</v>
      </c>
      <c r="C5782" s="272" t="s">
        <v>14011</v>
      </c>
      <c r="D5782" s="271" t="s">
        <v>1977</v>
      </c>
      <c r="E5782" s="273">
        <v>0</v>
      </c>
    </row>
    <row r="5783" spans="1:5" x14ac:dyDescent="0.2">
      <c r="A5783" s="271">
        <v>100913</v>
      </c>
      <c r="B5783" s="271" t="s">
        <v>290</v>
      </c>
      <c r="C5783" s="272" t="s">
        <v>14012</v>
      </c>
      <c r="D5783" s="271" t="s">
        <v>1977</v>
      </c>
      <c r="E5783" s="273">
        <v>0</v>
      </c>
    </row>
    <row r="5784" spans="1:5" x14ac:dyDescent="0.2">
      <c r="A5784" s="271">
        <v>100916</v>
      </c>
      <c r="B5784" s="271" t="s">
        <v>290</v>
      </c>
      <c r="C5784" s="272" t="s">
        <v>14013</v>
      </c>
      <c r="D5784" s="271" t="s">
        <v>1977</v>
      </c>
      <c r="E5784" s="273">
        <v>0</v>
      </c>
    </row>
    <row r="5785" spans="1:5" x14ac:dyDescent="0.2">
      <c r="A5785" s="271">
        <v>100918</v>
      </c>
      <c r="B5785" s="271" t="s">
        <v>290</v>
      </c>
      <c r="C5785" s="272" t="s">
        <v>14014</v>
      </c>
      <c r="D5785" s="271" t="s">
        <v>1977</v>
      </c>
      <c r="E5785" s="273">
        <v>0</v>
      </c>
    </row>
    <row r="5786" spans="1:5" x14ac:dyDescent="0.2">
      <c r="A5786" s="271">
        <v>100914</v>
      </c>
      <c r="B5786" s="271" t="s">
        <v>290</v>
      </c>
      <c r="C5786" s="272" t="s">
        <v>14015</v>
      </c>
      <c r="D5786" s="271" t="s">
        <v>1977</v>
      </c>
      <c r="E5786" s="273">
        <v>0</v>
      </c>
    </row>
    <row r="5787" spans="1:5" x14ac:dyDescent="0.2">
      <c r="A5787" s="271">
        <v>100917</v>
      </c>
      <c r="B5787" s="271" t="s">
        <v>290</v>
      </c>
      <c r="C5787" s="272" t="s">
        <v>14016</v>
      </c>
      <c r="D5787" s="271" t="s">
        <v>1977</v>
      </c>
      <c r="E5787" s="273">
        <v>0</v>
      </c>
    </row>
    <row r="5788" spans="1:5" x14ac:dyDescent="0.2">
      <c r="A5788" s="271">
        <v>100907</v>
      </c>
      <c r="B5788" s="271" t="s">
        <v>290</v>
      </c>
      <c r="C5788" s="272" t="s">
        <v>14017</v>
      </c>
      <c r="D5788" s="271" t="s">
        <v>1977</v>
      </c>
      <c r="E5788" s="273">
        <v>0</v>
      </c>
    </row>
    <row r="5789" spans="1:5" x14ac:dyDescent="0.2">
      <c r="A5789" s="271">
        <v>102467</v>
      </c>
      <c r="B5789" s="271" t="s">
        <v>290</v>
      </c>
      <c r="C5789" s="272" t="s">
        <v>14018</v>
      </c>
      <c r="D5789" s="271" t="s">
        <v>1977</v>
      </c>
      <c r="E5789" s="273">
        <v>0</v>
      </c>
    </row>
    <row r="5790" spans="1:5" x14ac:dyDescent="0.2">
      <c r="A5790" s="271">
        <v>100910</v>
      </c>
      <c r="B5790" s="271" t="s">
        <v>290</v>
      </c>
      <c r="C5790" s="272" t="s">
        <v>14019</v>
      </c>
      <c r="D5790" s="271" t="s">
        <v>1977</v>
      </c>
      <c r="E5790" s="273">
        <v>0</v>
      </c>
    </row>
    <row r="5791" spans="1:5" x14ac:dyDescent="0.2">
      <c r="A5791" s="271">
        <v>105541</v>
      </c>
      <c r="B5791" s="271" t="s">
        <v>290</v>
      </c>
      <c r="C5791" s="272" t="s">
        <v>14020</v>
      </c>
      <c r="D5791" s="271" t="s">
        <v>1977</v>
      </c>
      <c r="E5791" s="273">
        <v>0</v>
      </c>
    </row>
    <row r="5792" spans="1:5" x14ac:dyDescent="0.2">
      <c r="A5792" s="271">
        <v>100908</v>
      </c>
      <c r="B5792" s="271" t="s">
        <v>290</v>
      </c>
      <c r="C5792" s="272" t="s">
        <v>14021</v>
      </c>
      <c r="D5792" s="271" t="s">
        <v>1977</v>
      </c>
      <c r="E5792" s="273">
        <v>0</v>
      </c>
    </row>
    <row r="5793" spans="1:5" x14ac:dyDescent="0.2">
      <c r="A5793" s="271">
        <v>100911</v>
      </c>
      <c r="B5793" s="271" t="s">
        <v>290</v>
      </c>
      <c r="C5793" s="272" t="s">
        <v>14022</v>
      </c>
      <c r="D5793" s="271" t="s">
        <v>1977</v>
      </c>
      <c r="E5793" s="273">
        <v>0</v>
      </c>
    </row>
    <row r="5794" spans="1:5" x14ac:dyDescent="0.2">
      <c r="A5794" s="271">
        <v>103782</v>
      </c>
      <c r="B5794" s="271" t="s">
        <v>290</v>
      </c>
      <c r="C5794" s="272" t="s">
        <v>14023</v>
      </c>
      <c r="D5794" s="271" t="s">
        <v>1977</v>
      </c>
      <c r="E5794" s="273">
        <v>36.130000000000003</v>
      </c>
    </row>
    <row r="5795" spans="1:5" x14ac:dyDescent="0.2">
      <c r="A5795" s="271">
        <v>103786</v>
      </c>
      <c r="B5795" s="271" t="s">
        <v>290</v>
      </c>
      <c r="C5795" s="272" t="s">
        <v>14024</v>
      </c>
      <c r="D5795" s="271" t="s">
        <v>1977</v>
      </c>
      <c r="E5795" s="273">
        <v>0</v>
      </c>
    </row>
    <row r="5796" spans="1:5" x14ac:dyDescent="0.2">
      <c r="A5796" s="271">
        <v>103787</v>
      </c>
      <c r="B5796" s="271" t="s">
        <v>290</v>
      </c>
      <c r="C5796" s="272" t="s">
        <v>14025</v>
      </c>
      <c r="D5796" s="271" t="s">
        <v>1977</v>
      </c>
      <c r="E5796" s="273">
        <v>0</v>
      </c>
    </row>
    <row r="5797" spans="1:5" x14ac:dyDescent="0.2">
      <c r="A5797" s="271">
        <v>103788</v>
      </c>
      <c r="B5797" s="271" t="s">
        <v>290</v>
      </c>
      <c r="C5797" s="272" t="s">
        <v>14026</v>
      </c>
      <c r="D5797" s="271" t="s">
        <v>1977</v>
      </c>
      <c r="E5797" s="273">
        <v>0</v>
      </c>
    </row>
    <row r="5798" spans="1:5" x14ac:dyDescent="0.2">
      <c r="A5798" s="271">
        <v>103783</v>
      </c>
      <c r="B5798" s="271" t="s">
        <v>290</v>
      </c>
      <c r="C5798" s="272" t="s">
        <v>14027</v>
      </c>
      <c r="D5798" s="271" t="s">
        <v>1977</v>
      </c>
      <c r="E5798" s="273">
        <v>0</v>
      </c>
    </row>
    <row r="5799" spans="1:5" x14ac:dyDescent="0.2">
      <c r="A5799" s="271">
        <v>103784</v>
      </c>
      <c r="B5799" s="271" t="s">
        <v>290</v>
      </c>
      <c r="C5799" s="272" t="s">
        <v>14028</v>
      </c>
      <c r="D5799" s="271" t="s">
        <v>1977</v>
      </c>
      <c r="E5799" s="273">
        <v>0</v>
      </c>
    </row>
    <row r="5800" spans="1:5" x14ac:dyDescent="0.2">
      <c r="A5800" s="271">
        <v>103785</v>
      </c>
      <c r="B5800" s="271" t="s">
        <v>290</v>
      </c>
      <c r="C5800" s="272" t="s">
        <v>14029</v>
      </c>
      <c r="D5800" s="271" t="s">
        <v>1977</v>
      </c>
      <c r="E5800" s="273">
        <v>0</v>
      </c>
    </row>
    <row r="5801" spans="1:5" x14ac:dyDescent="0.2">
      <c r="A5801" s="271">
        <v>105546</v>
      </c>
      <c r="B5801" s="271" t="s">
        <v>290</v>
      </c>
      <c r="C5801" s="272" t="s">
        <v>14030</v>
      </c>
      <c r="D5801" s="271" t="s">
        <v>1977</v>
      </c>
      <c r="E5801" s="273">
        <v>0</v>
      </c>
    </row>
    <row r="5802" spans="1:5" x14ac:dyDescent="0.2">
      <c r="A5802" s="271">
        <v>105545</v>
      </c>
      <c r="B5802" s="271" t="s">
        <v>290</v>
      </c>
      <c r="C5802" s="272" t="s">
        <v>14031</v>
      </c>
      <c r="D5802" s="271" t="s">
        <v>1977</v>
      </c>
      <c r="E5802" s="273">
        <v>0</v>
      </c>
    </row>
    <row r="5803" spans="1:5" x14ac:dyDescent="0.2">
      <c r="A5803" s="271">
        <v>97610</v>
      </c>
      <c r="B5803" s="271" t="s">
        <v>290</v>
      </c>
      <c r="C5803" s="272" t="s">
        <v>14032</v>
      </c>
      <c r="D5803" s="271" t="s">
        <v>1977</v>
      </c>
      <c r="E5803" s="273">
        <v>16.36</v>
      </c>
    </row>
    <row r="5804" spans="1:5" x14ac:dyDescent="0.2">
      <c r="A5804" s="271">
        <v>97609</v>
      </c>
      <c r="B5804" s="271" t="s">
        <v>290</v>
      </c>
      <c r="C5804" s="272" t="s">
        <v>14033</v>
      </c>
      <c r="D5804" s="271" t="s">
        <v>1977</v>
      </c>
      <c r="E5804" s="273">
        <v>15.66</v>
      </c>
    </row>
    <row r="5805" spans="1:5" x14ac:dyDescent="0.2">
      <c r="A5805" s="271">
        <v>105554</v>
      </c>
      <c r="B5805" s="271" t="s">
        <v>290</v>
      </c>
      <c r="C5805" s="272" t="s">
        <v>14034</v>
      </c>
      <c r="D5805" s="271" t="s">
        <v>1977</v>
      </c>
      <c r="E5805" s="273">
        <v>18.95</v>
      </c>
    </row>
    <row r="5806" spans="1:5" x14ac:dyDescent="0.2">
      <c r="A5806" s="271">
        <v>100903</v>
      </c>
      <c r="B5806" s="271" t="s">
        <v>290</v>
      </c>
      <c r="C5806" s="272" t="s">
        <v>14035</v>
      </c>
      <c r="D5806" s="271" t="s">
        <v>1977</v>
      </c>
      <c r="E5806" s="273">
        <v>35.99</v>
      </c>
    </row>
    <row r="5807" spans="1:5" x14ac:dyDescent="0.2">
      <c r="A5807" s="271">
        <v>100902</v>
      </c>
      <c r="B5807" s="271" t="s">
        <v>290</v>
      </c>
      <c r="C5807" s="272" t="s">
        <v>14036</v>
      </c>
      <c r="D5807" s="271" t="s">
        <v>1977</v>
      </c>
      <c r="E5807" s="273">
        <v>32.9</v>
      </c>
    </row>
    <row r="5808" spans="1:5" x14ac:dyDescent="0.2">
      <c r="A5808" s="271">
        <v>105548</v>
      </c>
      <c r="B5808" s="271" t="s">
        <v>290</v>
      </c>
      <c r="C5808" s="272" t="s">
        <v>14037</v>
      </c>
      <c r="D5808" s="271" t="s">
        <v>2014</v>
      </c>
      <c r="E5808" s="273">
        <v>0</v>
      </c>
    </row>
    <row r="5809" spans="1:5" x14ac:dyDescent="0.2">
      <c r="A5809" s="271">
        <v>97595</v>
      </c>
      <c r="B5809" s="271" t="s">
        <v>290</v>
      </c>
      <c r="C5809" s="272" t="s">
        <v>14038</v>
      </c>
      <c r="D5809" s="271" t="s">
        <v>1977</v>
      </c>
      <c r="E5809" s="273">
        <v>109.43</v>
      </c>
    </row>
    <row r="5810" spans="1:5" x14ac:dyDescent="0.2">
      <c r="A5810" s="271">
        <v>97597</v>
      </c>
      <c r="B5810" s="271" t="s">
        <v>290</v>
      </c>
      <c r="C5810" s="272" t="s">
        <v>14039</v>
      </c>
      <c r="D5810" s="271" t="s">
        <v>1977</v>
      </c>
      <c r="E5810" s="273">
        <v>77.34</v>
      </c>
    </row>
    <row r="5811" spans="1:5" x14ac:dyDescent="0.2">
      <c r="A5811" s="271">
        <v>97596</v>
      </c>
      <c r="B5811" s="271" t="s">
        <v>290</v>
      </c>
      <c r="C5811" s="272" t="s">
        <v>14040</v>
      </c>
      <c r="D5811" s="271" t="s">
        <v>1977</v>
      </c>
      <c r="E5811" s="273">
        <v>79.540000000000006</v>
      </c>
    </row>
    <row r="5812" spans="1:5" x14ac:dyDescent="0.2">
      <c r="A5812" s="271">
        <v>97598</v>
      </c>
      <c r="B5812" s="271" t="s">
        <v>290</v>
      </c>
      <c r="C5812" s="272" t="s">
        <v>14041</v>
      </c>
      <c r="D5812" s="271" t="s">
        <v>1977</v>
      </c>
      <c r="E5812" s="273">
        <v>73.52</v>
      </c>
    </row>
    <row r="5813" spans="1:5" x14ac:dyDescent="0.2">
      <c r="A5813" s="271">
        <v>98549</v>
      </c>
      <c r="B5813" s="271" t="s">
        <v>290</v>
      </c>
      <c r="C5813" s="272" t="s">
        <v>14042</v>
      </c>
      <c r="D5813" s="271" t="s">
        <v>2012</v>
      </c>
      <c r="E5813" s="273">
        <v>0</v>
      </c>
    </row>
    <row r="5814" spans="1:5" x14ac:dyDescent="0.2">
      <c r="A5814" s="271">
        <v>98562</v>
      </c>
      <c r="B5814" s="271" t="s">
        <v>290</v>
      </c>
      <c r="C5814" s="272" t="s">
        <v>14043</v>
      </c>
      <c r="D5814" s="271" t="s">
        <v>2012</v>
      </c>
      <c r="E5814" s="273">
        <v>54.16</v>
      </c>
    </row>
    <row r="5815" spans="1:5" x14ac:dyDescent="0.2">
      <c r="A5815" s="271">
        <v>98555</v>
      </c>
      <c r="B5815" s="271" t="s">
        <v>290</v>
      </c>
      <c r="C5815" s="272" t="s">
        <v>14044</v>
      </c>
      <c r="D5815" s="271" t="s">
        <v>2012</v>
      </c>
      <c r="E5815" s="273">
        <v>32.58</v>
      </c>
    </row>
    <row r="5816" spans="1:5" x14ac:dyDescent="0.2">
      <c r="A5816" s="271">
        <v>98556</v>
      </c>
      <c r="B5816" s="271" t="s">
        <v>290</v>
      </c>
      <c r="C5816" s="272" t="s">
        <v>14045</v>
      </c>
      <c r="D5816" s="271" t="s">
        <v>2012</v>
      </c>
      <c r="E5816" s="273">
        <v>60.34</v>
      </c>
    </row>
    <row r="5817" spans="1:5" x14ac:dyDescent="0.2">
      <c r="A5817" s="271">
        <v>98557</v>
      </c>
      <c r="B5817" s="271" t="s">
        <v>290</v>
      </c>
      <c r="C5817" s="272" t="s">
        <v>14046</v>
      </c>
      <c r="D5817" s="271" t="s">
        <v>2012</v>
      </c>
      <c r="E5817" s="273">
        <v>46.8</v>
      </c>
    </row>
    <row r="5818" spans="1:5" x14ac:dyDescent="0.2">
      <c r="A5818" s="271">
        <v>98548</v>
      </c>
      <c r="B5818" s="271" t="s">
        <v>290</v>
      </c>
      <c r="C5818" s="272" t="s">
        <v>14047</v>
      </c>
      <c r="D5818" s="271" t="s">
        <v>2012</v>
      </c>
      <c r="E5818" s="273">
        <v>0</v>
      </c>
    </row>
    <row r="5819" spans="1:5" x14ac:dyDescent="0.2">
      <c r="A5819" s="271">
        <v>98547</v>
      </c>
      <c r="B5819" s="271" t="s">
        <v>290</v>
      </c>
      <c r="C5819" s="272" t="s">
        <v>14048</v>
      </c>
      <c r="D5819" s="271" t="s">
        <v>2012</v>
      </c>
      <c r="E5819" s="273">
        <v>213</v>
      </c>
    </row>
    <row r="5820" spans="1:5" x14ac:dyDescent="0.2">
      <c r="A5820" s="271">
        <v>98546</v>
      </c>
      <c r="B5820" s="271" t="s">
        <v>290</v>
      </c>
      <c r="C5820" s="272" t="s">
        <v>14049</v>
      </c>
      <c r="D5820" s="271" t="s">
        <v>2012</v>
      </c>
      <c r="E5820" s="273">
        <v>126.16</v>
      </c>
    </row>
    <row r="5821" spans="1:5" x14ac:dyDescent="0.2">
      <c r="A5821" s="271">
        <v>98552</v>
      </c>
      <c r="B5821" s="271" t="s">
        <v>290</v>
      </c>
      <c r="C5821" s="272" t="s">
        <v>14050</v>
      </c>
      <c r="D5821" s="271" t="s">
        <v>2012</v>
      </c>
      <c r="E5821" s="273">
        <v>0</v>
      </c>
    </row>
    <row r="5822" spans="1:5" x14ac:dyDescent="0.2">
      <c r="A5822" s="271">
        <v>98553</v>
      </c>
      <c r="B5822" s="271" t="s">
        <v>290</v>
      </c>
      <c r="C5822" s="272" t="s">
        <v>14051</v>
      </c>
      <c r="D5822" s="271" t="s">
        <v>2012</v>
      </c>
      <c r="E5822" s="273">
        <v>165.58</v>
      </c>
    </row>
    <row r="5823" spans="1:5" x14ac:dyDescent="0.2">
      <c r="A5823" s="271">
        <v>98554</v>
      </c>
      <c r="B5823" s="271" t="s">
        <v>290</v>
      </c>
      <c r="C5823" s="272" t="s">
        <v>14052</v>
      </c>
      <c r="D5823" s="271" t="s">
        <v>2012</v>
      </c>
      <c r="E5823" s="273">
        <v>45.63</v>
      </c>
    </row>
    <row r="5824" spans="1:5" x14ac:dyDescent="0.2">
      <c r="A5824" s="271">
        <v>98565</v>
      </c>
      <c r="B5824" s="271" t="s">
        <v>290</v>
      </c>
      <c r="C5824" s="272" t="s">
        <v>14053</v>
      </c>
      <c r="D5824" s="271" t="s">
        <v>2012</v>
      </c>
      <c r="E5824" s="273">
        <v>56.81</v>
      </c>
    </row>
    <row r="5825" spans="1:5" x14ac:dyDescent="0.2">
      <c r="A5825" s="271">
        <v>98567</v>
      </c>
      <c r="B5825" s="271" t="s">
        <v>290</v>
      </c>
      <c r="C5825" s="272" t="s">
        <v>14054</v>
      </c>
      <c r="D5825" s="271" t="s">
        <v>2012</v>
      </c>
      <c r="E5825" s="273">
        <v>73.17</v>
      </c>
    </row>
    <row r="5826" spans="1:5" x14ac:dyDescent="0.2">
      <c r="A5826" s="271">
        <v>98569</v>
      </c>
      <c r="B5826" s="271" t="s">
        <v>290</v>
      </c>
      <c r="C5826" s="272" t="s">
        <v>14055</v>
      </c>
      <c r="D5826" s="271" t="s">
        <v>2012</v>
      </c>
      <c r="E5826" s="273">
        <v>90.32</v>
      </c>
    </row>
    <row r="5827" spans="1:5" x14ac:dyDescent="0.2">
      <c r="A5827" s="271">
        <v>98571</v>
      </c>
      <c r="B5827" s="271" t="s">
        <v>290</v>
      </c>
      <c r="C5827" s="272" t="s">
        <v>14056</v>
      </c>
      <c r="D5827" s="271" t="s">
        <v>2012</v>
      </c>
      <c r="E5827" s="273">
        <v>53.06</v>
      </c>
    </row>
    <row r="5828" spans="1:5" x14ac:dyDescent="0.2">
      <c r="A5828" s="271">
        <v>98572</v>
      </c>
      <c r="B5828" s="271" t="s">
        <v>290</v>
      </c>
      <c r="C5828" s="272" t="s">
        <v>14057</v>
      </c>
      <c r="D5828" s="271" t="s">
        <v>2012</v>
      </c>
      <c r="E5828" s="273">
        <v>65.19</v>
      </c>
    </row>
    <row r="5829" spans="1:5" x14ac:dyDescent="0.2">
      <c r="A5829" s="271">
        <v>98563</v>
      </c>
      <c r="B5829" s="271" t="s">
        <v>290</v>
      </c>
      <c r="C5829" s="272" t="s">
        <v>14058</v>
      </c>
      <c r="D5829" s="271" t="s">
        <v>2012</v>
      </c>
      <c r="E5829" s="273">
        <v>39.67</v>
      </c>
    </row>
    <row r="5830" spans="1:5" x14ac:dyDescent="0.2">
      <c r="A5830" s="271">
        <v>98564</v>
      </c>
      <c r="B5830" s="271" t="s">
        <v>290</v>
      </c>
      <c r="C5830" s="272" t="s">
        <v>14059</v>
      </c>
      <c r="D5830" s="271" t="s">
        <v>2012</v>
      </c>
      <c r="E5830" s="273">
        <v>53.54</v>
      </c>
    </row>
    <row r="5831" spans="1:5" x14ac:dyDescent="0.2">
      <c r="A5831" s="271">
        <v>98566</v>
      </c>
      <c r="B5831" s="271" t="s">
        <v>290</v>
      </c>
      <c r="C5831" s="272" t="s">
        <v>14060</v>
      </c>
      <c r="D5831" s="271" t="s">
        <v>2012</v>
      </c>
      <c r="E5831" s="273">
        <v>70.680000000000007</v>
      </c>
    </row>
    <row r="5832" spans="1:5" x14ac:dyDescent="0.2">
      <c r="A5832" s="271">
        <v>98568</v>
      </c>
      <c r="B5832" s="271" t="s">
        <v>290</v>
      </c>
      <c r="C5832" s="272" t="s">
        <v>14061</v>
      </c>
      <c r="D5832" s="271" t="s">
        <v>2012</v>
      </c>
      <c r="E5832" s="273">
        <v>87.05</v>
      </c>
    </row>
    <row r="5833" spans="1:5" x14ac:dyDescent="0.2">
      <c r="A5833" s="271">
        <v>98570</v>
      </c>
      <c r="B5833" s="271" t="s">
        <v>290</v>
      </c>
      <c r="C5833" s="272" t="s">
        <v>14062</v>
      </c>
      <c r="D5833" s="271" t="s">
        <v>2012</v>
      </c>
      <c r="E5833" s="273">
        <v>104.2</v>
      </c>
    </row>
    <row r="5834" spans="1:5" x14ac:dyDescent="0.2">
      <c r="A5834" s="271">
        <v>98573</v>
      </c>
      <c r="B5834" s="271" t="s">
        <v>290</v>
      </c>
      <c r="C5834" s="272" t="s">
        <v>14063</v>
      </c>
      <c r="D5834" s="271" t="s">
        <v>2012</v>
      </c>
      <c r="E5834" s="273">
        <v>78.38</v>
      </c>
    </row>
    <row r="5835" spans="1:5" x14ac:dyDescent="0.2">
      <c r="A5835" s="271">
        <v>98576</v>
      </c>
      <c r="B5835" s="271" t="s">
        <v>290</v>
      </c>
      <c r="C5835" s="272" t="s">
        <v>14064</v>
      </c>
      <c r="D5835" s="271" t="s">
        <v>2014</v>
      </c>
      <c r="E5835" s="273">
        <v>23.39</v>
      </c>
    </row>
    <row r="5836" spans="1:5" x14ac:dyDescent="0.2">
      <c r="A5836" s="271">
        <v>98575</v>
      </c>
      <c r="B5836" s="271" t="s">
        <v>290</v>
      </c>
      <c r="C5836" s="272" t="s">
        <v>14065</v>
      </c>
      <c r="D5836" s="271" t="s">
        <v>2014</v>
      </c>
      <c r="E5836" s="273">
        <v>74.489999999999995</v>
      </c>
    </row>
    <row r="5837" spans="1:5" x14ac:dyDescent="0.2">
      <c r="A5837" s="271">
        <v>98577</v>
      </c>
      <c r="B5837" s="271" t="s">
        <v>290</v>
      </c>
      <c r="C5837" s="272" t="s">
        <v>14066</v>
      </c>
      <c r="D5837" s="271" t="s">
        <v>2014</v>
      </c>
      <c r="E5837" s="273">
        <v>53.24</v>
      </c>
    </row>
    <row r="5838" spans="1:5" x14ac:dyDescent="0.2">
      <c r="A5838" s="271">
        <v>98558</v>
      </c>
      <c r="B5838" s="271" t="s">
        <v>290</v>
      </c>
      <c r="C5838" s="272" t="s">
        <v>14067</v>
      </c>
      <c r="D5838" s="271" t="s">
        <v>1977</v>
      </c>
      <c r="E5838" s="273">
        <v>9.86</v>
      </c>
    </row>
    <row r="5839" spans="1:5" x14ac:dyDescent="0.2">
      <c r="A5839" s="271">
        <v>98550</v>
      </c>
      <c r="B5839" s="271" t="s">
        <v>290</v>
      </c>
      <c r="C5839" s="272" t="s">
        <v>14068</v>
      </c>
      <c r="D5839" s="271" t="s">
        <v>2012</v>
      </c>
      <c r="E5839" s="273">
        <v>0</v>
      </c>
    </row>
    <row r="5840" spans="1:5" x14ac:dyDescent="0.2">
      <c r="A5840" s="271">
        <v>98551</v>
      </c>
      <c r="B5840" s="271" t="s">
        <v>290</v>
      </c>
      <c r="C5840" s="272" t="s">
        <v>14069</v>
      </c>
      <c r="D5840" s="271" t="s">
        <v>2014</v>
      </c>
      <c r="E5840" s="273">
        <v>0</v>
      </c>
    </row>
    <row r="5841" spans="1:5" x14ac:dyDescent="0.2">
      <c r="A5841" s="271">
        <v>98559</v>
      </c>
      <c r="B5841" s="271" t="s">
        <v>290</v>
      </c>
      <c r="C5841" s="272" t="s">
        <v>14070</v>
      </c>
      <c r="D5841" s="271" t="s">
        <v>2014</v>
      </c>
      <c r="E5841" s="273">
        <v>5.26</v>
      </c>
    </row>
    <row r="5842" spans="1:5" x14ac:dyDescent="0.2">
      <c r="A5842" s="271">
        <v>91925</v>
      </c>
      <c r="B5842" s="271" t="s">
        <v>290</v>
      </c>
      <c r="C5842" s="272" t="s">
        <v>14071</v>
      </c>
      <c r="D5842" s="271" t="s">
        <v>2014</v>
      </c>
      <c r="E5842" s="273">
        <v>4.16</v>
      </c>
    </row>
    <row r="5843" spans="1:5" x14ac:dyDescent="0.2">
      <c r="A5843" s="271">
        <v>91924</v>
      </c>
      <c r="B5843" s="271" t="s">
        <v>290</v>
      </c>
      <c r="C5843" s="272" t="s">
        <v>14072</v>
      </c>
      <c r="D5843" s="271" t="s">
        <v>2014</v>
      </c>
      <c r="E5843" s="273">
        <v>3.5</v>
      </c>
    </row>
    <row r="5844" spans="1:5" x14ac:dyDescent="0.2">
      <c r="A5844" s="271">
        <v>91933</v>
      </c>
      <c r="B5844" s="271" t="s">
        <v>290</v>
      </c>
      <c r="C5844" s="272" t="s">
        <v>14073</v>
      </c>
      <c r="D5844" s="271" t="s">
        <v>2014</v>
      </c>
      <c r="E5844" s="273">
        <v>18.260000000000002</v>
      </c>
    </row>
    <row r="5845" spans="1:5" x14ac:dyDescent="0.2">
      <c r="A5845" s="271">
        <v>91932</v>
      </c>
      <c r="B5845" s="271" t="s">
        <v>290</v>
      </c>
      <c r="C5845" s="272" t="s">
        <v>14074</v>
      </c>
      <c r="D5845" s="271" t="s">
        <v>2014</v>
      </c>
      <c r="E5845" s="273">
        <v>18.89</v>
      </c>
    </row>
    <row r="5846" spans="1:5" x14ac:dyDescent="0.2">
      <c r="A5846" s="271">
        <v>91935</v>
      </c>
      <c r="B5846" s="271" t="s">
        <v>290</v>
      </c>
      <c r="C5846" s="272" t="s">
        <v>14075</v>
      </c>
      <c r="D5846" s="271" t="s">
        <v>2014</v>
      </c>
      <c r="E5846" s="273">
        <v>28.57</v>
      </c>
    </row>
    <row r="5847" spans="1:5" x14ac:dyDescent="0.2">
      <c r="A5847" s="271">
        <v>91934</v>
      </c>
      <c r="B5847" s="271" t="s">
        <v>290</v>
      </c>
      <c r="C5847" s="272" t="s">
        <v>14076</v>
      </c>
      <c r="D5847" s="271" t="s">
        <v>2014</v>
      </c>
      <c r="E5847" s="273">
        <v>27.35</v>
      </c>
    </row>
    <row r="5848" spans="1:5" x14ac:dyDescent="0.2">
      <c r="A5848" s="271">
        <v>91927</v>
      </c>
      <c r="B5848" s="271" t="s">
        <v>290</v>
      </c>
      <c r="C5848" s="272" t="s">
        <v>14077</v>
      </c>
      <c r="D5848" s="271" t="s">
        <v>2014</v>
      </c>
      <c r="E5848" s="273">
        <v>5.58</v>
      </c>
    </row>
    <row r="5849" spans="1:5" x14ac:dyDescent="0.2">
      <c r="A5849" s="271">
        <v>91926</v>
      </c>
      <c r="B5849" s="271" t="s">
        <v>290</v>
      </c>
      <c r="C5849" s="272" t="s">
        <v>14078</v>
      </c>
      <c r="D5849" s="271" t="s">
        <v>2014</v>
      </c>
      <c r="E5849" s="273">
        <v>5.0199999999999996</v>
      </c>
    </row>
    <row r="5850" spans="1:5" x14ac:dyDescent="0.2">
      <c r="A5850" s="271">
        <v>91929</v>
      </c>
      <c r="B5850" s="271" t="s">
        <v>290</v>
      </c>
      <c r="C5850" s="272" t="s">
        <v>14079</v>
      </c>
      <c r="D5850" s="271" t="s">
        <v>2014</v>
      </c>
      <c r="E5850" s="273">
        <v>8.17</v>
      </c>
    </row>
    <row r="5851" spans="1:5" x14ac:dyDescent="0.2">
      <c r="A5851" s="271">
        <v>91928</v>
      </c>
      <c r="B5851" s="271" t="s">
        <v>290</v>
      </c>
      <c r="C5851" s="272" t="s">
        <v>14080</v>
      </c>
      <c r="D5851" s="271" t="s">
        <v>2014</v>
      </c>
      <c r="E5851" s="273">
        <v>7.68</v>
      </c>
    </row>
    <row r="5852" spans="1:5" x14ac:dyDescent="0.2">
      <c r="A5852" s="271">
        <v>91931</v>
      </c>
      <c r="B5852" s="271" t="s">
        <v>290</v>
      </c>
      <c r="C5852" s="272" t="s">
        <v>14081</v>
      </c>
      <c r="D5852" s="271" t="s">
        <v>2014</v>
      </c>
      <c r="E5852" s="273">
        <v>11.47</v>
      </c>
    </row>
    <row r="5853" spans="1:5" x14ac:dyDescent="0.2">
      <c r="A5853" s="271">
        <v>91930</v>
      </c>
      <c r="B5853" s="271" t="s">
        <v>290</v>
      </c>
      <c r="C5853" s="272" t="s">
        <v>14082</v>
      </c>
      <c r="D5853" s="271" t="s">
        <v>2014</v>
      </c>
      <c r="E5853" s="273">
        <v>10.68</v>
      </c>
    </row>
    <row r="5854" spans="1:5" x14ac:dyDescent="0.2">
      <c r="A5854" s="271">
        <v>104620</v>
      </c>
      <c r="B5854" s="271" t="s">
        <v>290</v>
      </c>
      <c r="C5854" s="272" t="s">
        <v>14083</v>
      </c>
      <c r="D5854" s="271" t="s">
        <v>1977</v>
      </c>
      <c r="E5854" s="273">
        <v>0</v>
      </c>
    </row>
    <row r="5855" spans="1:5" x14ac:dyDescent="0.2">
      <c r="A5855" s="271">
        <v>104624</v>
      </c>
      <c r="B5855" s="271" t="s">
        <v>290</v>
      </c>
      <c r="C5855" s="272" t="s">
        <v>14084</v>
      </c>
      <c r="D5855" s="271" t="s">
        <v>1977</v>
      </c>
      <c r="E5855" s="273">
        <v>0</v>
      </c>
    </row>
    <row r="5856" spans="1:5" x14ac:dyDescent="0.2">
      <c r="A5856" s="271">
        <v>104622</v>
      </c>
      <c r="B5856" s="271" t="s">
        <v>290</v>
      </c>
      <c r="C5856" s="272" t="s">
        <v>14085</v>
      </c>
      <c r="D5856" s="271" t="s">
        <v>1977</v>
      </c>
      <c r="E5856" s="273">
        <v>0</v>
      </c>
    </row>
    <row r="5857" spans="1:5" x14ac:dyDescent="0.2">
      <c r="A5857" s="271">
        <v>104621</v>
      </c>
      <c r="B5857" s="271" t="s">
        <v>290</v>
      </c>
      <c r="C5857" s="272" t="s">
        <v>14086</v>
      </c>
      <c r="D5857" s="271" t="s">
        <v>1977</v>
      </c>
      <c r="E5857" s="273">
        <v>0</v>
      </c>
    </row>
    <row r="5858" spans="1:5" x14ac:dyDescent="0.2">
      <c r="A5858" s="271">
        <v>104625</v>
      </c>
      <c r="B5858" s="271" t="s">
        <v>290</v>
      </c>
      <c r="C5858" s="272" t="s">
        <v>14087</v>
      </c>
      <c r="D5858" s="271" t="s">
        <v>1977</v>
      </c>
      <c r="E5858" s="273">
        <v>0</v>
      </c>
    </row>
    <row r="5859" spans="1:5" x14ac:dyDescent="0.2">
      <c r="A5859" s="271">
        <v>104623</v>
      </c>
      <c r="B5859" s="271" t="s">
        <v>290</v>
      </c>
      <c r="C5859" s="272" t="s">
        <v>14088</v>
      </c>
      <c r="D5859" s="271" t="s">
        <v>1977</v>
      </c>
      <c r="E5859" s="273">
        <v>0</v>
      </c>
    </row>
    <row r="5860" spans="1:5" x14ac:dyDescent="0.2">
      <c r="A5860" s="271">
        <v>91937</v>
      </c>
      <c r="B5860" s="271" t="s">
        <v>290</v>
      </c>
      <c r="C5860" s="272" t="s">
        <v>14089</v>
      </c>
      <c r="D5860" s="271" t="s">
        <v>1977</v>
      </c>
      <c r="E5860" s="273">
        <v>19.95</v>
      </c>
    </row>
    <row r="5861" spans="1:5" x14ac:dyDescent="0.2">
      <c r="A5861" s="271">
        <v>92865</v>
      </c>
      <c r="B5861" s="271" t="s">
        <v>290</v>
      </c>
      <c r="C5861" s="272" t="s">
        <v>14090</v>
      </c>
      <c r="D5861" s="271" t="s">
        <v>1977</v>
      </c>
      <c r="E5861" s="273">
        <v>18.38</v>
      </c>
    </row>
    <row r="5862" spans="1:5" x14ac:dyDescent="0.2">
      <c r="A5862" s="271">
        <v>91936</v>
      </c>
      <c r="B5862" s="271" t="s">
        <v>290</v>
      </c>
      <c r="C5862" s="272" t="s">
        <v>14091</v>
      </c>
      <c r="D5862" s="271" t="s">
        <v>1977</v>
      </c>
      <c r="E5862" s="273">
        <v>21.94</v>
      </c>
    </row>
    <row r="5863" spans="1:5" x14ac:dyDescent="0.2">
      <c r="A5863" s="271">
        <v>92867</v>
      </c>
      <c r="B5863" s="271" t="s">
        <v>290</v>
      </c>
      <c r="C5863" s="272" t="s">
        <v>14092</v>
      </c>
      <c r="D5863" s="271" t="s">
        <v>1977</v>
      </c>
      <c r="E5863" s="273">
        <v>40.29</v>
      </c>
    </row>
    <row r="5864" spans="1:5" x14ac:dyDescent="0.2">
      <c r="A5864" s="271">
        <v>91939</v>
      </c>
      <c r="B5864" s="271" t="s">
        <v>290</v>
      </c>
      <c r="C5864" s="272" t="s">
        <v>14093</v>
      </c>
      <c r="D5864" s="271" t="s">
        <v>1977</v>
      </c>
      <c r="E5864" s="273">
        <v>41.42</v>
      </c>
    </row>
    <row r="5865" spans="1:5" x14ac:dyDescent="0.2">
      <c r="A5865" s="271">
        <v>92869</v>
      </c>
      <c r="B5865" s="271" t="s">
        <v>290</v>
      </c>
      <c r="C5865" s="272" t="s">
        <v>14094</v>
      </c>
      <c r="D5865" s="271" t="s">
        <v>1977</v>
      </c>
      <c r="E5865" s="273">
        <v>13.36</v>
      </c>
    </row>
    <row r="5866" spans="1:5" x14ac:dyDescent="0.2">
      <c r="A5866" s="271">
        <v>91941</v>
      </c>
      <c r="B5866" s="271" t="s">
        <v>290</v>
      </c>
      <c r="C5866" s="272" t="s">
        <v>14095</v>
      </c>
      <c r="D5866" s="271" t="s">
        <v>1977</v>
      </c>
      <c r="E5866" s="273">
        <v>14.49</v>
      </c>
    </row>
    <row r="5867" spans="1:5" x14ac:dyDescent="0.2">
      <c r="A5867" s="271">
        <v>92868</v>
      </c>
      <c r="B5867" s="271" t="s">
        <v>290</v>
      </c>
      <c r="C5867" s="272" t="s">
        <v>14096</v>
      </c>
      <c r="D5867" s="271" t="s">
        <v>1977</v>
      </c>
      <c r="E5867" s="273">
        <v>22.22</v>
      </c>
    </row>
    <row r="5868" spans="1:5" x14ac:dyDescent="0.2">
      <c r="A5868" s="271">
        <v>91940</v>
      </c>
      <c r="B5868" s="271" t="s">
        <v>290</v>
      </c>
      <c r="C5868" s="272" t="s">
        <v>14097</v>
      </c>
      <c r="D5868" s="271" t="s">
        <v>1977</v>
      </c>
      <c r="E5868" s="273">
        <v>23.35</v>
      </c>
    </row>
    <row r="5869" spans="1:5" x14ac:dyDescent="0.2">
      <c r="A5869" s="271">
        <v>92870</v>
      </c>
      <c r="B5869" s="271" t="s">
        <v>290</v>
      </c>
      <c r="C5869" s="272" t="s">
        <v>14098</v>
      </c>
      <c r="D5869" s="271" t="s">
        <v>1977</v>
      </c>
      <c r="E5869" s="273">
        <v>43.34</v>
      </c>
    </row>
    <row r="5870" spans="1:5" x14ac:dyDescent="0.2">
      <c r="A5870" s="271">
        <v>91942</v>
      </c>
      <c r="B5870" s="271" t="s">
        <v>290</v>
      </c>
      <c r="C5870" s="272" t="s">
        <v>14099</v>
      </c>
      <c r="D5870" s="271" t="s">
        <v>1977</v>
      </c>
      <c r="E5870" s="273">
        <v>45.41</v>
      </c>
    </row>
    <row r="5871" spans="1:5" x14ac:dyDescent="0.2">
      <c r="A5871" s="271">
        <v>92872</v>
      </c>
      <c r="B5871" s="271" t="s">
        <v>290</v>
      </c>
      <c r="C5871" s="272" t="s">
        <v>14100</v>
      </c>
      <c r="D5871" s="271" t="s">
        <v>1977</v>
      </c>
      <c r="E5871" s="273">
        <v>15.43</v>
      </c>
    </row>
    <row r="5872" spans="1:5" x14ac:dyDescent="0.2">
      <c r="A5872" s="271">
        <v>91944</v>
      </c>
      <c r="B5872" s="271" t="s">
        <v>290</v>
      </c>
      <c r="C5872" s="272" t="s">
        <v>14101</v>
      </c>
      <c r="D5872" s="271" t="s">
        <v>1977</v>
      </c>
      <c r="E5872" s="273">
        <v>17.5</v>
      </c>
    </row>
    <row r="5873" spans="1:5" x14ac:dyDescent="0.2">
      <c r="A5873" s="271">
        <v>92871</v>
      </c>
      <c r="B5873" s="271" t="s">
        <v>290</v>
      </c>
      <c r="C5873" s="272" t="s">
        <v>14102</v>
      </c>
      <c r="D5873" s="271" t="s">
        <v>1977</v>
      </c>
      <c r="E5873" s="273">
        <v>24.64</v>
      </c>
    </row>
    <row r="5874" spans="1:5" x14ac:dyDescent="0.2">
      <c r="A5874" s="271">
        <v>91943</v>
      </c>
      <c r="B5874" s="271" t="s">
        <v>290</v>
      </c>
      <c r="C5874" s="272" t="s">
        <v>14103</v>
      </c>
      <c r="D5874" s="271" t="s">
        <v>1977</v>
      </c>
      <c r="E5874" s="273">
        <v>26.71</v>
      </c>
    </row>
    <row r="5875" spans="1:5" x14ac:dyDescent="0.2">
      <c r="A5875" s="271">
        <v>92866</v>
      </c>
      <c r="B5875" s="271" t="s">
        <v>290</v>
      </c>
      <c r="C5875" s="272" t="s">
        <v>14104</v>
      </c>
      <c r="D5875" s="271" t="s">
        <v>1977</v>
      </c>
      <c r="E5875" s="273">
        <v>16.809999999999999</v>
      </c>
    </row>
    <row r="5876" spans="1:5" x14ac:dyDescent="0.2">
      <c r="A5876" s="271">
        <v>91987</v>
      </c>
      <c r="B5876" s="271" t="s">
        <v>290</v>
      </c>
      <c r="C5876" s="272" t="s">
        <v>14105</v>
      </c>
      <c r="D5876" s="271" t="s">
        <v>1977</v>
      </c>
      <c r="E5876" s="273">
        <v>62.18</v>
      </c>
    </row>
    <row r="5877" spans="1:5" x14ac:dyDescent="0.2">
      <c r="A5877" s="271">
        <v>91986</v>
      </c>
      <c r="B5877" s="271" t="s">
        <v>290</v>
      </c>
      <c r="C5877" s="272" t="s">
        <v>14106</v>
      </c>
      <c r="D5877" s="271" t="s">
        <v>1977</v>
      </c>
      <c r="E5877" s="273">
        <v>47.82</v>
      </c>
    </row>
    <row r="5878" spans="1:5" x14ac:dyDescent="0.2">
      <c r="A5878" s="271">
        <v>97559</v>
      </c>
      <c r="B5878" s="271" t="s">
        <v>290</v>
      </c>
      <c r="C5878" s="272" t="s">
        <v>14107</v>
      </c>
      <c r="D5878" s="271" t="s">
        <v>1977</v>
      </c>
      <c r="E5878" s="273">
        <v>17.02</v>
      </c>
    </row>
    <row r="5879" spans="1:5" x14ac:dyDescent="0.2">
      <c r="A5879" s="271">
        <v>97562</v>
      </c>
      <c r="B5879" s="271" t="s">
        <v>290</v>
      </c>
      <c r="C5879" s="272" t="s">
        <v>14108</v>
      </c>
      <c r="D5879" s="271" t="s">
        <v>1977</v>
      </c>
      <c r="E5879" s="273">
        <v>13.96</v>
      </c>
    </row>
    <row r="5880" spans="1:5" x14ac:dyDescent="0.2">
      <c r="A5880" s="271">
        <v>97564</v>
      </c>
      <c r="B5880" s="271" t="s">
        <v>290</v>
      </c>
      <c r="C5880" s="272" t="s">
        <v>14109</v>
      </c>
      <c r="D5880" s="271" t="s">
        <v>1977</v>
      </c>
      <c r="E5880" s="273">
        <v>23.23</v>
      </c>
    </row>
    <row r="5881" spans="1:5" x14ac:dyDescent="0.2">
      <c r="A5881" s="271">
        <v>91889</v>
      </c>
      <c r="B5881" s="271" t="s">
        <v>290</v>
      </c>
      <c r="C5881" s="272" t="s">
        <v>14110</v>
      </c>
      <c r="D5881" s="271" t="s">
        <v>1977</v>
      </c>
      <c r="E5881" s="273">
        <v>15.23</v>
      </c>
    </row>
    <row r="5882" spans="1:5" x14ac:dyDescent="0.2">
      <c r="A5882" s="271">
        <v>91901</v>
      </c>
      <c r="B5882" s="271" t="s">
        <v>290</v>
      </c>
      <c r="C5882" s="272" t="s">
        <v>14111</v>
      </c>
      <c r="D5882" s="271" t="s">
        <v>1977</v>
      </c>
      <c r="E5882" s="273">
        <v>12.17</v>
      </c>
    </row>
    <row r="5883" spans="1:5" x14ac:dyDescent="0.2">
      <c r="A5883" s="271">
        <v>91913</v>
      </c>
      <c r="B5883" s="271" t="s">
        <v>290</v>
      </c>
      <c r="C5883" s="272" t="s">
        <v>14112</v>
      </c>
      <c r="D5883" s="271" t="s">
        <v>1977</v>
      </c>
      <c r="E5883" s="273">
        <v>21.52</v>
      </c>
    </row>
    <row r="5884" spans="1:5" x14ac:dyDescent="0.2">
      <c r="A5884" s="271">
        <v>91892</v>
      </c>
      <c r="B5884" s="271" t="s">
        <v>290</v>
      </c>
      <c r="C5884" s="272" t="s">
        <v>14113</v>
      </c>
      <c r="D5884" s="271" t="s">
        <v>1977</v>
      </c>
      <c r="E5884" s="273">
        <v>19.329999999999998</v>
      </c>
    </row>
    <row r="5885" spans="1:5" x14ac:dyDescent="0.2">
      <c r="A5885" s="271">
        <v>91904</v>
      </c>
      <c r="B5885" s="271" t="s">
        <v>290</v>
      </c>
      <c r="C5885" s="272" t="s">
        <v>14114</v>
      </c>
      <c r="D5885" s="271" t="s">
        <v>1977</v>
      </c>
      <c r="E5885" s="273">
        <v>16.27</v>
      </c>
    </row>
    <row r="5886" spans="1:5" x14ac:dyDescent="0.2">
      <c r="A5886" s="271">
        <v>91916</v>
      </c>
      <c r="B5886" s="271" t="s">
        <v>290</v>
      </c>
      <c r="C5886" s="272" t="s">
        <v>14115</v>
      </c>
      <c r="D5886" s="271" t="s">
        <v>1977</v>
      </c>
      <c r="E5886" s="273">
        <v>25.54</v>
      </c>
    </row>
    <row r="5887" spans="1:5" x14ac:dyDescent="0.2">
      <c r="A5887" s="271">
        <v>91895</v>
      </c>
      <c r="B5887" s="271" t="s">
        <v>290</v>
      </c>
      <c r="C5887" s="272" t="s">
        <v>14116</v>
      </c>
      <c r="D5887" s="271" t="s">
        <v>1977</v>
      </c>
      <c r="E5887" s="273">
        <v>23.22</v>
      </c>
    </row>
    <row r="5888" spans="1:5" x14ac:dyDescent="0.2">
      <c r="A5888" s="271">
        <v>91907</v>
      </c>
      <c r="B5888" s="271" t="s">
        <v>290</v>
      </c>
      <c r="C5888" s="272" t="s">
        <v>14117</v>
      </c>
      <c r="D5888" s="271" t="s">
        <v>1977</v>
      </c>
      <c r="E5888" s="273">
        <v>20.16</v>
      </c>
    </row>
    <row r="5889" spans="1:5" x14ac:dyDescent="0.2">
      <c r="A5889" s="271">
        <v>91919</v>
      </c>
      <c r="B5889" s="271" t="s">
        <v>290</v>
      </c>
      <c r="C5889" s="272" t="s">
        <v>14118</v>
      </c>
      <c r="D5889" s="271" t="s">
        <v>1977</v>
      </c>
      <c r="E5889" s="273">
        <v>29.36</v>
      </c>
    </row>
    <row r="5890" spans="1:5" x14ac:dyDescent="0.2">
      <c r="A5890" s="271">
        <v>91898</v>
      </c>
      <c r="B5890" s="271" t="s">
        <v>290</v>
      </c>
      <c r="C5890" s="272" t="s">
        <v>14119</v>
      </c>
      <c r="D5890" s="271" t="s">
        <v>1977</v>
      </c>
      <c r="E5890" s="273">
        <v>26.59</v>
      </c>
    </row>
    <row r="5891" spans="1:5" x14ac:dyDescent="0.2">
      <c r="A5891" s="271">
        <v>91910</v>
      </c>
      <c r="B5891" s="271" t="s">
        <v>290</v>
      </c>
      <c r="C5891" s="272" t="s">
        <v>14120</v>
      </c>
      <c r="D5891" s="271" t="s">
        <v>1977</v>
      </c>
      <c r="E5891" s="273">
        <v>23.6</v>
      </c>
    </row>
    <row r="5892" spans="1:5" x14ac:dyDescent="0.2">
      <c r="A5892" s="271">
        <v>91922</v>
      </c>
      <c r="B5892" s="271" t="s">
        <v>290</v>
      </c>
      <c r="C5892" s="272" t="s">
        <v>14121</v>
      </c>
      <c r="D5892" s="271" t="s">
        <v>1977</v>
      </c>
      <c r="E5892" s="273">
        <v>32.659999999999997</v>
      </c>
    </row>
    <row r="5893" spans="1:5" x14ac:dyDescent="0.2">
      <c r="A5893" s="271">
        <v>91887</v>
      </c>
      <c r="B5893" s="271" t="s">
        <v>290</v>
      </c>
      <c r="C5893" s="272" t="s">
        <v>14122</v>
      </c>
      <c r="D5893" s="271" t="s">
        <v>1977</v>
      </c>
      <c r="E5893" s="273">
        <v>15.54</v>
      </c>
    </row>
    <row r="5894" spans="1:5" x14ac:dyDescent="0.2">
      <c r="A5894" s="271">
        <v>91899</v>
      </c>
      <c r="B5894" s="271" t="s">
        <v>290</v>
      </c>
      <c r="C5894" s="272" t="s">
        <v>14123</v>
      </c>
      <c r="D5894" s="271" t="s">
        <v>1977</v>
      </c>
      <c r="E5894" s="273">
        <v>12.48</v>
      </c>
    </row>
    <row r="5895" spans="1:5" x14ac:dyDescent="0.2">
      <c r="A5895" s="271">
        <v>91911</v>
      </c>
      <c r="B5895" s="271" t="s">
        <v>290</v>
      </c>
      <c r="C5895" s="272" t="s">
        <v>14124</v>
      </c>
      <c r="D5895" s="271" t="s">
        <v>1977</v>
      </c>
      <c r="E5895" s="273">
        <v>21.83</v>
      </c>
    </row>
    <row r="5896" spans="1:5" x14ac:dyDescent="0.2">
      <c r="A5896" s="271">
        <v>91890</v>
      </c>
      <c r="B5896" s="271" t="s">
        <v>290</v>
      </c>
      <c r="C5896" s="272" t="s">
        <v>14125</v>
      </c>
      <c r="D5896" s="271" t="s">
        <v>1977</v>
      </c>
      <c r="E5896" s="273">
        <v>17.260000000000002</v>
      </c>
    </row>
    <row r="5897" spans="1:5" x14ac:dyDescent="0.2">
      <c r="A5897" s="271">
        <v>91902</v>
      </c>
      <c r="B5897" s="271" t="s">
        <v>290</v>
      </c>
      <c r="C5897" s="272" t="s">
        <v>14126</v>
      </c>
      <c r="D5897" s="271" t="s">
        <v>1977</v>
      </c>
      <c r="E5897" s="273">
        <v>14.2</v>
      </c>
    </row>
    <row r="5898" spans="1:5" x14ac:dyDescent="0.2">
      <c r="A5898" s="271">
        <v>91914</v>
      </c>
      <c r="B5898" s="271" t="s">
        <v>290</v>
      </c>
      <c r="C5898" s="272" t="s">
        <v>14127</v>
      </c>
      <c r="D5898" s="271" t="s">
        <v>1977</v>
      </c>
      <c r="E5898" s="273">
        <v>23.47</v>
      </c>
    </row>
    <row r="5899" spans="1:5" x14ac:dyDescent="0.2">
      <c r="A5899" s="271">
        <v>91893</v>
      </c>
      <c r="B5899" s="271" t="s">
        <v>290</v>
      </c>
      <c r="C5899" s="272" t="s">
        <v>14128</v>
      </c>
      <c r="D5899" s="271" t="s">
        <v>1977</v>
      </c>
      <c r="E5899" s="273">
        <v>21.12</v>
      </c>
    </row>
    <row r="5900" spans="1:5" x14ac:dyDescent="0.2">
      <c r="A5900" s="271">
        <v>91905</v>
      </c>
      <c r="B5900" s="271" t="s">
        <v>290</v>
      </c>
      <c r="C5900" s="272" t="s">
        <v>14129</v>
      </c>
      <c r="D5900" s="271" t="s">
        <v>1977</v>
      </c>
      <c r="E5900" s="273">
        <v>18.059999999999999</v>
      </c>
    </row>
    <row r="5901" spans="1:5" x14ac:dyDescent="0.2">
      <c r="A5901" s="271">
        <v>91917</v>
      </c>
      <c r="B5901" s="271" t="s">
        <v>290</v>
      </c>
      <c r="C5901" s="272" t="s">
        <v>14130</v>
      </c>
      <c r="D5901" s="271" t="s">
        <v>1977</v>
      </c>
      <c r="E5901" s="273">
        <v>27.26</v>
      </c>
    </row>
    <row r="5902" spans="1:5" x14ac:dyDescent="0.2">
      <c r="A5902" s="271">
        <v>91896</v>
      </c>
      <c r="B5902" s="271" t="s">
        <v>290</v>
      </c>
      <c r="C5902" s="272" t="s">
        <v>14131</v>
      </c>
      <c r="D5902" s="271" t="s">
        <v>1977</v>
      </c>
      <c r="E5902" s="273">
        <v>24.33</v>
      </c>
    </row>
    <row r="5903" spans="1:5" x14ac:dyDescent="0.2">
      <c r="A5903" s="271">
        <v>91908</v>
      </c>
      <c r="B5903" s="271" t="s">
        <v>290</v>
      </c>
      <c r="C5903" s="272" t="s">
        <v>14132</v>
      </c>
      <c r="D5903" s="271" t="s">
        <v>1977</v>
      </c>
      <c r="E5903" s="273">
        <v>21.34</v>
      </c>
    </row>
    <row r="5904" spans="1:5" x14ac:dyDescent="0.2">
      <c r="A5904" s="271">
        <v>91920</v>
      </c>
      <c r="B5904" s="271" t="s">
        <v>290</v>
      </c>
      <c r="C5904" s="272" t="s">
        <v>14133</v>
      </c>
      <c r="D5904" s="271" t="s">
        <v>1977</v>
      </c>
      <c r="E5904" s="273">
        <v>30.4</v>
      </c>
    </row>
    <row r="5905" spans="1:5" x14ac:dyDescent="0.2">
      <c r="A5905" s="271">
        <v>91983</v>
      </c>
      <c r="B5905" s="271" t="s">
        <v>290</v>
      </c>
      <c r="C5905" s="272" t="s">
        <v>14134</v>
      </c>
      <c r="D5905" s="271" t="s">
        <v>1977</v>
      </c>
      <c r="E5905" s="273">
        <v>124.59</v>
      </c>
    </row>
    <row r="5906" spans="1:5" x14ac:dyDescent="0.2">
      <c r="A5906" s="271">
        <v>91982</v>
      </c>
      <c r="B5906" s="271" t="s">
        <v>290</v>
      </c>
      <c r="C5906" s="272" t="s">
        <v>14135</v>
      </c>
      <c r="D5906" s="271" t="s">
        <v>1977</v>
      </c>
      <c r="E5906" s="273">
        <v>110.23</v>
      </c>
    </row>
    <row r="5907" spans="1:5" x14ac:dyDescent="0.2">
      <c r="A5907" s="271">
        <v>91833</v>
      </c>
      <c r="B5907" s="271" t="s">
        <v>290</v>
      </c>
      <c r="C5907" s="272" t="s">
        <v>14136</v>
      </c>
      <c r="D5907" s="271" t="s">
        <v>2014</v>
      </c>
      <c r="E5907" s="273">
        <v>19.989999999999998</v>
      </c>
    </row>
    <row r="5908" spans="1:5" x14ac:dyDescent="0.2">
      <c r="A5908" s="271">
        <v>91843</v>
      </c>
      <c r="B5908" s="271" t="s">
        <v>290</v>
      </c>
      <c r="C5908" s="272" t="s">
        <v>14137</v>
      </c>
      <c r="D5908" s="271" t="s">
        <v>2014</v>
      </c>
      <c r="E5908" s="273">
        <v>7.16</v>
      </c>
    </row>
    <row r="5909" spans="1:5" x14ac:dyDescent="0.2">
      <c r="A5909" s="271">
        <v>91853</v>
      </c>
      <c r="B5909" s="271" t="s">
        <v>290</v>
      </c>
      <c r="C5909" s="272" t="s">
        <v>14138</v>
      </c>
      <c r="D5909" s="271" t="s">
        <v>2014</v>
      </c>
      <c r="E5909" s="273">
        <v>11.3</v>
      </c>
    </row>
    <row r="5910" spans="1:5" x14ac:dyDescent="0.2">
      <c r="A5910" s="271">
        <v>91835</v>
      </c>
      <c r="B5910" s="271" t="s">
        <v>290</v>
      </c>
      <c r="C5910" s="272" t="s">
        <v>14139</v>
      </c>
      <c r="D5910" s="271" t="s">
        <v>2014</v>
      </c>
      <c r="E5910" s="273">
        <v>21.76</v>
      </c>
    </row>
    <row r="5911" spans="1:5" x14ac:dyDescent="0.2">
      <c r="A5911" s="271">
        <v>91845</v>
      </c>
      <c r="B5911" s="271" t="s">
        <v>290</v>
      </c>
      <c r="C5911" s="272" t="s">
        <v>14140</v>
      </c>
      <c r="D5911" s="271" t="s">
        <v>2014</v>
      </c>
      <c r="E5911" s="273">
        <v>8.89</v>
      </c>
    </row>
    <row r="5912" spans="1:5" x14ac:dyDescent="0.2">
      <c r="A5912" s="271">
        <v>91855</v>
      </c>
      <c r="B5912" s="271" t="s">
        <v>290</v>
      </c>
      <c r="C5912" s="272" t="s">
        <v>14141</v>
      </c>
      <c r="D5912" s="271" t="s">
        <v>2014</v>
      </c>
      <c r="E5912" s="273">
        <v>12.94</v>
      </c>
    </row>
    <row r="5913" spans="1:5" x14ac:dyDescent="0.2">
      <c r="A5913" s="271">
        <v>91837</v>
      </c>
      <c r="B5913" s="271" t="s">
        <v>290</v>
      </c>
      <c r="C5913" s="272" t="s">
        <v>14142</v>
      </c>
      <c r="D5913" s="271" t="s">
        <v>2014</v>
      </c>
      <c r="E5913" s="273">
        <v>26.35</v>
      </c>
    </row>
    <row r="5914" spans="1:5" x14ac:dyDescent="0.2">
      <c r="A5914" s="271">
        <v>91847</v>
      </c>
      <c r="B5914" s="271" t="s">
        <v>290</v>
      </c>
      <c r="C5914" s="272" t="s">
        <v>14143</v>
      </c>
      <c r="D5914" s="271" t="s">
        <v>2014</v>
      </c>
      <c r="E5914" s="273">
        <v>13.54</v>
      </c>
    </row>
    <row r="5915" spans="1:5" x14ac:dyDescent="0.2">
      <c r="A5915" s="271">
        <v>91857</v>
      </c>
      <c r="B5915" s="271" t="s">
        <v>290</v>
      </c>
      <c r="C5915" s="272" t="s">
        <v>14144</v>
      </c>
      <c r="D5915" s="271" t="s">
        <v>2014</v>
      </c>
      <c r="E5915" s="273">
        <v>17.3</v>
      </c>
    </row>
    <row r="5916" spans="1:5" x14ac:dyDescent="0.2">
      <c r="A5916" s="271">
        <v>91838</v>
      </c>
      <c r="B5916" s="271" t="s">
        <v>290</v>
      </c>
      <c r="C5916" s="272" t="s">
        <v>14145</v>
      </c>
      <c r="D5916" s="271" t="s">
        <v>2014</v>
      </c>
      <c r="E5916" s="273">
        <v>0</v>
      </c>
    </row>
    <row r="5917" spans="1:5" x14ac:dyDescent="0.2">
      <c r="A5917" s="271">
        <v>91848</v>
      </c>
      <c r="B5917" s="271" t="s">
        <v>290</v>
      </c>
      <c r="C5917" s="272" t="s">
        <v>14146</v>
      </c>
      <c r="D5917" s="271" t="s">
        <v>2014</v>
      </c>
      <c r="E5917" s="273">
        <v>0</v>
      </c>
    </row>
    <row r="5918" spans="1:5" x14ac:dyDescent="0.2">
      <c r="A5918" s="271">
        <v>91858</v>
      </c>
      <c r="B5918" s="271" t="s">
        <v>290</v>
      </c>
      <c r="C5918" s="272" t="s">
        <v>14147</v>
      </c>
      <c r="D5918" s="271" t="s">
        <v>2014</v>
      </c>
      <c r="E5918" s="273">
        <v>0</v>
      </c>
    </row>
    <row r="5919" spans="1:5" x14ac:dyDescent="0.2">
      <c r="A5919" s="271">
        <v>91840</v>
      </c>
      <c r="B5919" s="271" t="s">
        <v>290</v>
      </c>
      <c r="C5919" s="272" t="s">
        <v>14148</v>
      </c>
      <c r="D5919" s="271" t="s">
        <v>2014</v>
      </c>
      <c r="E5919" s="273">
        <v>25.28</v>
      </c>
    </row>
    <row r="5920" spans="1:5" x14ac:dyDescent="0.2">
      <c r="A5920" s="271">
        <v>91850</v>
      </c>
      <c r="B5920" s="271" t="s">
        <v>290</v>
      </c>
      <c r="C5920" s="272" t="s">
        <v>14149</v>
      </c>
      <c r="D5920" s="271" t="s">
        <v>2014</v>
      </c>
      <c r="E5920" s="273">
        <v>12.41</v>
      </c>
    </row>
    <row r="5921" spans="1:5" x14ac:dyDescent="0.2">
      <c r="A5921" s="271">
        <v>91860</v>
      </c>
      <c r="B5921" s="271" t="s">
        <v>290</v>
      </c>
      <c r="C5921" s="272" t="s">
        <v>14150</v>
      </c>
      <c r="D5921" s="271" t="s">
        <v>2014</v>
      </c>
      <c r="E5921" s="273">
        <v>16.34</v>
      </c>
    </row>
    <row r="5922" spans="1:5" x14ac:dyDescent="0.2">
      <c r="A5922" s="271">
        <v>91831</v>
      </c>
      <c r="B5922" s="271" t="s">
        <v>290</v>
      </c>
      <c r="C5922" s="272" t="s">
        <v>14151</v>
      </c>
      <c r="D5922" s="271" t="s">
        <v>2014</v>
      </c>
      <c r="E5922" s="273">
        <v>19.46</v>
      </c>
    </row>
    <row r="5923" spans="1:5" x14ac:dyDescent="0.2">
      <c r="A5923" s="271">
        <v>91852</v>
      </c>
      <c r="B5923" s="271" t="s">
        <v>290</v>
      </c>
      <c r="C5923" s="272" t="s">
        <v>14152</v>
      </c>
      <c r="D5923" s="271" t="s">
        <v>2014</v>
      </c>
      <c r="E5923" s="273">
        <v>10.81</v>
      </c>
    </row>
    <row r="5924" spans="1:5" x14ac:dyDescent="0.2">
      <c r="A5924" s="271">
        <v>91834</v>
      </c>
      <c r="B5924" s="271" t="s">
        <v>290</v>
      </c>
      <c r="C5924" s="272" t="s">
        <v>14153</v>
      </c>
      <c r="D5924" s="271" t="s">
        <v>2014</v>
      </c>
      <c r="E5924" s="273">
        <v>20.420000000000002</v>
      </c>
    </row>
    <row r="5925" spans="1:5" x14ac:dyDescent="0.2">
      <c r="A5925" s="271">
        <v>91854</v>
      </c>
      <c r="B5925" s="271" t="s">
        <v>290</v>
      </c>
      <c r="C5925" s="272" t="s">
        <v>14154</v>
      </c>
      <c r="D5925" s="271" t="s">
        <v>2014</v>
      </c>
      <c r="E5925" s="273">
        <v>11.69</v>
      </c>
    </row>
    <row r="5926" spans="1:5" x14ac:dyDescent="0.2">
      <c r="A5926" s="271">
        <v>91836</v>
      </c>
      <c r="B5926" s="271" t="s">
        <v>290</v>
      </c>
      <c r="C5926" s="272" t="s">
        <v>14155</v>
      </c>
      <c r="D5926" s="271" t="s">
        <v>2014</v>
      </c>
      <c r="E5926" s="273">
        <v>23.23</v>
      </c>
    </row>
    <row r="5927" spans="1:5" x14ac:dyDescent="0.2">
      <c r="A5927" s="271">
        <v>91856</v>
      </c>
      <c r="B5927" s="271" t="s">
        <v>290</v>
      </c>
      <c r="C5927" s="272" t="s">
        <v>14156</v>
      </c>
      <c r="D5927" s="271" t="s">
        <v>2014</v>
      </c>
      <c r="E5927" s="273">
        <v>14.42</v>
      </c>
    </row>
    <row r="5928" spans="1:5" x14ac:dyDescent="0.2">
      <c r="A5928" s="271">
        <v>91839</v>
      </c>
      <c r="B5928" s="271" t="s">
        <v>290</v>
      </c>
      <c r="C5928" s="272" t="s">
        <v>14157</v>
      </c>
      <c r="D5928" s="271" t="s">
        <v>2014</v>
      </c>
      <c r="E5928" s="273">
        <v>22.27</v>
      </c>
    </row>
    <row r="5929" spans="1:5" x14ac:dyDescent="0.2">
      <c r="A5929" s="271">
        <v>91849</v>
      </c>
      <c r="B5929" s="271" t="s">
        <v>290</v>
      </c>
      <c r="C5929" s="272" t="s">
        <v>14158</v>
      </c>
      <c r="D5929" s="271" t="s">
        <v>2014</v>
      </c>
      <c r="E5929" s="273">
        <v>9.4600000000000009</v>
      </c>
    </row>
    <row r="5930" spans="1:5" x14ac:dyDescent="0.2">
      <c r="A5930" s="271">
        <v>91859</v>
      </c>
      <c r="B5930" s="271" t="s">
        <v>290</v>
      </c>
      <c r="C5930" s="272" t="s">
        <v>14159</v>
      </c>
      <c r="D5930" s="271" t="s">
        <v>2014</v>
      </c>
      <c r="E5930" s="273">
        <v>13.53</v>
      </c>
    </row>
    <row r="5931" spans="1:5" x14ac:dyDescent="0.2">
      <c r="A5931" s="271">
        <v>91841</v>
      </c>
      <c r="B5931" s="271" t="s">
        <v>290</v>
      </c>
      <c r="C5931" s="272" t="s">
        <v>14160</v>
      </c>
      <c r="D5931" s="271" t="s">
        <v>2014</v>
      </c>
      <c r="E5931" s="273">
        <v>24.48</v>
      </c>
    </row>
    <row r="5932" spans="1:5" x14ac:dyDescent="0.2">
      <c r="A5932" s="271">
        <v>91851</v>
      </c>
      <c r="B5932" s="271" t="s">
        <v>290</v>
      </c>
      <c r="C5932" s="272" t="s">
        <v>14161</v>
      </c>
      <c r="D5932" s="271" t="s">
        <v>2014</v>
      </c>
      <c r="E5932" s="273">
        <v>11.61</v>
      </c>
    </row>
    <row r="5933" spans="1:5" x14ac:dyDescent="0.2">
      <c r="A5933" s="271">
        <v>91861</v>
      </c>
      <c r="B5933" s="271" t="s">
        <v>290</v>
      </c>
      <c r="C5933" s="272" t="s">
        <v>14162</v>
      </c>
      <c r="D5933" s="271" t="s">
        <v>2014</v>
      </c>
      <c r="E5933" s="273">
        <v>15.61</v>
      </c>
    </row>
    <row r="5934" spans="1:5" x14ac:dyDescent="0.2">
      <c r="A5934" s="271">
        <v>91862</v>
      </c>
      <c r="B5934" s="271" t="s">
        <v>290</v>
      </c>
      <c r="C5934" s="272" t="s">
        <v>14163</v>
      </c>
      <c r="D5934" s="271" t="s">
        <v>2014</v>
      </c>
      <c r="E5934" s="273">
        <v>10.93</v>
      </c>
    </row>
    <row r="5935" spans="1:5" x14ac:dyDescent="0.2">
      <c r="A5935" s="271">
        <v>91866</v>
      </c>
      <c r="B5935" s="271" t="s">
        <v>290</v>
      </c>
      <c r="C5935" s="272" t="s">
        <v>14164</v>
      </c>
      <c r="D5935" s="271" t="s">
        <v>2014</v>
      </c>
      <c r="E5935" s="273">
        <v>9.2200000000000006</v>
      </c>
    </row>
    <row r="5936" spans="1:5" x14ac:dyDescent="0.2">
      <c r="A5936" s="271">
        <v>91870</v>
      </c>
      <c r="B5936" s="271" t="s">
        <v>290</v>
      </c>
      <c r="C5936" s="272" t="s">
        <v>14165</v>
      </c>
      <c r="D5936" s="271" t="s">
        <v>2014</v>
      </c>
      <c r="E5936" s="273">
        <v>14.98</v>
      </c>
    </row>
    <row r="5937" spans="1:5" x14ac:dyDescent="0.2">
      <c r="A5937" s="271">
        <v>91863</v>
      </c>
      <c r="B5937" s="271" t="s">
        <v>290</v>
      </c>
      <c r="C5937" s="272" t="s">
        <v>14166</v>
      </c>
      <c r="D5937" s="271" t="s">
        <v>2014</v>
      </c>
      <c r="E5937" s="273">
        <v>12.78</v>
      </c>
    </row>
    <row r="5938" spans="1:5" x14ac:dyDescent="0.2">
      <c r="A5938" s="271">
        <v>91867</v>
      </c>
      <c r="B5938" s="271" t="s">
        <v>290</v>
      </c>
      <c r="C5938" s="272" t="s">
        <v>14167</v>
      </c>
      <c r="D5938" s="271" t="s">
        <v>2014</v>
      </c>
      <c r="E5938" s="273">
        <v>11.09</v>
      </c>
    </row>
    <row r="5939" spans="1:5" x14ac:dyDescent="0.2">
      <c r="A5939" s="271">
        <v>91871</v>
      </c>
      <c r="B5939" s="271" t="s">
        <v>290</v>
      </c>
      <c r="C5939" s="272" t="s">
        <v>14168</v>
      </c>
      <c r="D5939" s="271" t="s">
        <v>2014</v>
      </c>
      <c r="E5939" s="273">
        <v>16.829999999999998</v>
      </c>
    </row>
    <row r="5940" spans="1:5" x14ac:dyDescent="0.2">
      <c r="A5940" s="271">
        <v>91864</v>
      </c>
      <c r="B5940" s="271" t="s">
        <v>290</v>
      </c>
      <c r="C5940" s="272" t="s">
        <v>14169</v>
      </c>
      <c r="D5940" s="271" t="s">
        <v>2014</v>
      </c>
      <c r="E5940" s="273">
        <v>16.71</v>
      </c>
    </row>
    <row r="5941" spans="1:5" x14ac:dyDescent="0.2">
      <c r="A5941" s="271">
        <v>91868</v>
      </c>
      <c r="B5941" s="271" t="s">
        <v>290</v>
      </c>
      <c r="C5941" s="272" t="s">
        <v>14170</v>
      </c>
      <c r="D5941" s="271" t="s">
        <v>2014</v>
      </c>
      <c r="E5941" s="273">
        <v>15.02</v>
      </c>
    </row>
    <row r="5942" spans="1:5" x14ac:dyDescent="0.2">
      <c r="A5942" s="271">
        <v>91872</v>
      </c>
      <c r="B5942" s="271" t="s">
        <v>290</v>
      </c>
      <c r="C5942" s="272" t="s">
        <v>14171</v>
      </c>
      <c r="D5942" s="271" t="s">
        <v>2014</v>
      </c>
      <c r="E5942" s="273">
        <v>20.76</v>
      </c>
    </row>
    <row r="5943" spans="1:5" x14ac:dyDescent="0.2">
      <c r="A5943" s="271">
        <v>91865</v>
      </c>
      <c r="B5943" s="271" t="s">
        <v>290</v>
      </c>
      <c r="C5943" s="272" t="s">
        <v>14172</v>
      </c>
      <c r="D5943" s="271" t="s">
        <v>2014</v>
      </c>
      <c r="E5943" s="273">
        <v>20.64</v>
      </c>
    </row>
    <row r="5944" spans="1:5" x14ac:dyDescent="0.2">
      <c r="A5944" s="271">
        <v>91869</v>
      </c>
      <c r="B5944" s="271" t="s">
        <v>290</v>
      </c>
      <c r="C5944" s="272" t="s">
        <v>14173</v>
      </c>
      <c r="D5944" s="271" t="s">
        <v>2014</v>
      </c>
      <c r="E5944" s="273">
        <v>18.88</v>
      </c>
    </row>
    <row r="5945" spans="1:5" x14ac:dyDescent="0.2">
      <c r="A5945" s="271">
        <v>91873</v>
      </c>
      <c r="B5945" s="271" t="s">
        <v>290</v>
      </c>
      <c r="C5945" s="272" t="s">
        <v>14174</v>
      </c>
      <c r="D5945" s="271" t="s">
        <v>2014</v>
      </c>
      <c r="E5945" s="273">
        <v>24.61</v>
      </c>
    </row>
    <row r="5946" spans="1:5" x14ac:dyDescent="0.2">
      <c r="A5946" s="271">
        <v>91981</v>
      </c>
      <c r="B5946" s="271" t="s">
        <v>290</v>
      </c>
      <c r="C5946" s="272" t="s">
        <v>14175</v>
      </c>
      <c r="D5946" s="271" t="s">
        <v>1977</v>
      </c>
      <c r="E5946" s="273">
        <v>64.28</v>
      </c>
    </row>
    <row r="5947" spans="1:5" x14ac:dyDescent="0.2">
      <c r="A5947" s="271">
        <v>91980</v>
      </c>
      <c r="B5947" s="271" t="s">
        <v>290</v>
      </c>
      <c r="C5947" s="272" t="s">
        <v>14176</v>
      </c>
      <c r="D5947" s="271" t="s">
        <v>1977</v>
      </c>
      <c r="E5947" s="273">
        <v>49.92</v>
      </c>
    </row>
    <row r="5948" spans="1:5" x14ac:dyDescent="0.2">
      <c r="A5948" s="271">
        <v>91979</v>
      </c>
      <c r="B5948" s="271" t="s">
        <v>290</v>
      </c>
      <c r="C5948" s="272" t="s">
        <v>14177</v>
      </c>
      <c r="D5948" s="271" t="s">
        <v>1977</v>
      </c>
      <c r="E5948" s="273">
        <v>65.77</v>
      </c>
    </row>
    <row r="5949" spans="1:5" x14ac:dyDescent="0.2">
      <c r="A5949" s="271">
        <v>91978</v>
      </c>
      <c r="B5949" s="271" t="s">
        <v>290</v>
      </c>
      <c r="C5949" s="272" t="s">
        <v>14178</v>
      </c>
      <c r="D5949" s="271" t="s">
        <v>1977</v>
      </c>
      <c r="E5949" s="273">
        <v>51.41</v>
      </c>
    </row>
    <row r="5950" spans="1:5" x14ac:dyDescent="0.2">
      <c r="A5950" s="271">
        <v>92029</v>
      </c>
      <c r="B5950" s="271" t="s">
        <v>290</v>
      </c>
      <c r="C5950" s="272" t="s">
        <v>14179</v>
      </c>
      <c r="D5950" s="271" t="s">
        <v>1977</v>
      </c>
      <c r="E5950" s="273">
        <v>74.88</v>
      </c>
    </row>
    <row r="5951" spans="1:5" x14ac:dyDescent="0.2">
      <c r="A5951" s="271">
        <v>92028</v>
      </c>
      <c r="B5951" s="271" t="s">
        <v>290</v>
      </c>
      <c r="C5951" s="272" t="s">
        <v>14180</v>
      </c>
      <c r="D5951" s="271" t="s">
        <v>1977</v>
      </c>
      <c r="E5951" s="273">
        <v>60.52</v>
      </c>
    </row>
    <row r="5952" spans="1:5" x14ac:dyDescent="0.2">
      <c r="A5952" s="271">
        <v>92031</v>
      </c>
      <c r="B5952" s="271" t="s">
        <v>290</v>
      </c>
      <c r="C5952" s="272" t="s">
        <v>14181</v>
      </c>
      <c r="D5952" s="271" t="s">
        <v>1977</v>
      </c>
      <c r="E5952" s="273">
        <v>102.21</v>
      </c>
    </row>
    <row r="5953" spans="1:5" x14ac:dyDescent="0.2">
      <c r="A5953" s="271">
        <v>92030</v>
      </c>
      <c r="B5953" s="271" t="s">
        <v>290</v>
      </c>
      <c r="C5953" s="272" t="s">
        <v>14182</v>
      </c>
      <c r="D5953" s="271" t="s">
        <v>1977</v>
      </c>
      <c r="E5953" s="273">
        <v>87.85</v>
      </c>
    </row>
    <row r="5954" spans="1:5" x14ac:dyDescent="0.2">
      <c r="A5954" s="271">
        <v>91955</v>
      </c>
      <c r="B5954" s="271" t="s">
        <v>290</v>
      </c>
      <c r="C5954" s="272" t="s">
        <v>14183</v>
      </c>
      <c r="D5954" s="271" t="s">
        <v>1977</v>
      </c>
      <c r="E5954" s="273">
        <v>47.48</v>
      </c>
    </row>
    <row r="5955" spans="1:5" x14ac:dyDescent="0.2">
      <c r="A5955" s="271">
        <v>91954</v>
      </c>
      <c r="B5955" s="271" t="s">
        <v>290</v>
      </c>
      <c r="C5955" s="272" t="s">
        <v>14184</v>
      </c>
      <c r="D5955" s="271" t="s">
        <v>1977</v>
      </c>
      <c r="E5955" s="273">
        <v>33.119999999999997</v>
      </c>
    </row>
    <row r="5956" spans="1:5" x14ac:dyDescent="0.2">
      <c r="A5956" s="271">
        <v>92033</v>
      </c>
      <c r="B5956" s="271" t="s">
        <v>290</v>
      </c>
      <c r="C5956" s="272" t="s">
        <v>14185</v>
      </c>
      <c r="D5956" s="271" t="s">
        <v>1977</v>
      </c>
      <c r="E5956" s="273">
        <v>103.61</v>
      </c>
    </row>
    <row r="5957" spans="1:5" x14ac:dyDescent="0.2">
      <c r="A5957" s="271">
        <v>92032</v>
      </c>
      <c r="B5957" s="271" t="s">
        <v>290</v>
      </c>
      <c r="C5957" s="272" t="s">
        <v>14186</v>
      </c>
      <c r="D5957" s="271" t="s">
        <v>1977</v>
      </c>
      <c r="E5957" s="273">
        <v>89.25</v>
      </c>
    </row>
    <row r="5958" spans="1:5" x14ac:dyDescent="0.2">
      <c r="A5958" s="271">
        <v>91961</v>
      </c>
      <c r="B5958" s="271" t="s">
        <v>290</v>
      </c>
      <c r="C5958" s="272" t="s">
        <v>14187</v>
      </c>
      <c r="D5958" s="271" t="s">
        <v>1977</v>
      </c>
      <c r="E5958" s="273">
        <v>76.28</v>
      </c>
    </row>
    <row r="5959" spans="1:5" x14ac:dyDescent="0.2">
      <c r="A5959" s="271">
        <v>91960</v>
      </c>
      <c r="B5959" s="271" t="s">
        <v>290</v>
      </c>
      <c r="C5959" s="272" t="s">
        <v>14188</v>
      </c>
      <c r="D5959" s="271" t="s">
        <v>1977</v>
      </c>
      <c r="E5959" s="273">
        <v>61.92</v>
      </c>
    </row>
    <row r="5960" spans="1:5" x14ac:dyDescent="0.2">
      <c r="A5960" s="271">
        <v>91969</v>
      </c>
      <c r="B5960" s="271" t="s">
        <v>290</v>
      </c>
      <c r="C5960" s="272" t="s">
        <v>14189</v>
      </c>
      <c r="D5960" s="271" t="s">
        <v>1977</v>
      </c>
      <c r="E5960" s="273">
        <v>105.01</v>
      </c>
    </row>
    <row r="5961" spans="1:5" x14ac:dyDescent="0.2">
      <c r="A5961" s="271">
        <v>91968</v>
      </c>
      <c r="B5961" s="271" t="s">
        <v>290</v>
      </c>
      <c r="C5961" s="272" t="s">
        <v>14190</v>
      </c>
      <c r="D5961" s="271" t="s">
        <v>1977</v>
      </c>
      <c r="E5961" s="273">
        <v>90.65</v>
      </c>
    </row>
    <row r="5962" spans="1:5" x14ac:dyDescent="0.2">
      <c r="A5962" s="271">
        <v>91985</v>
      </c>
      <c r="B5962" s="271" t="s">
        <v>290</v>
      </c>
      <c r="C5962" s="272" t="s">
        <v>14191</v>
      </c>
      <c r="D5962" s="271" t="s">
        <v>1977</v>
      </c>
      <c r="E5962" s="273">
        <v>37.619999999999997</v>
      </c>
    </row>
    <row r="5963" spans="1:5" x14ac:dyDescent="0.2">
      <c r="A5963" s="271">
        <v>91984</v>
      </c>
      <c r="B5963" s="271" t="s">
        <v>290</v>
      </c>
      <c r="C5963" s="272" t="s">
        <v>14192</v>
      </c>
      <c r="D5963" s="271" t="s">
        <v>1977</v>
      </c>
      <c r="E5963" s="273">
        <v>23.26</v>
      </c>
    </row>
    <row r="5964" spans="1:5" x14ac:dyDescent="0.2">
      <c r="A5964" s="271">
        <v>91989</v>
      </c>
      <c r="B5964" s="271" t="s">
        <v>290</v>
      </c>
      <c r="C5964" s="272" t="s">
        <v>14193</v>
      </c>
      <c r="D5964" s="271" t="s">
        <v>1977</v>
      </c>
      <c r="E5964" s="273">
        <v>42.59</v>
      </c>
    </row>
    <row r="5965" spans="1:5" x14ac:dyDescent="0.2">
      <c r="A5965" s="271">
        <v>91988</v>
      </c>
      <c r="B5965" s="271" t="s">
        <v>290</v>
      </c>
      <c r="C5965" s="272" t="s">
        <v>14194</v>
      </c>
      <c r="D5965" s="271" t="s">
        <v>1977</v>
      </c>
      <c r="E5965" s="273">
        <v>28.23</v>
      </c>
    </row>
    <row r="5966" spans="1:5" x14ac:dyDescent="0.2">
      <c r="A5966" s="271">
        <v>92023</v>
      </c>
      <c r="B5966" s="271" t="s">
        <v>290</v>
      </c>
      <c r="C5966" s="272" t="s">
        <v>14195</v>
      </c>
      <c r="D5966" s="271" t="s">
        <v>1977</v>
      </c>
      <c r="E5966" s="273">
        <v>66.319999999999993</v>
      </c>
    </row>
    <row r="5967" spans="1:5" x14ac:dyDescent="0.2">
      <c r="A5967" s="271">
        <v>92022</v>
      </c>
      <c r="B5967" s="271" t="s">
        <v>290</v>
      </c>
      <c r="C5967" s="272" t="s">
        <v>14196</v>
      </c>
      <c r="D5967" s="271" t="s">
        <v>1977</v>
      </c>
      <c r="E5967" s="273">
        <v>51.96</v>
      </c>
    </row>
    <row r="5968" spans="1:5" x14ac:dyDescent="0.2">
      <c r="A5968" s="271">
        <v>92025</v>
      </c>
      <c r="B5968" s="271" t="s">
        <v>290</v>
      </c>
      <c r="C5968" s="272" t="s">
        <v>14197</v>
      </c>
      <c r="D5968" s="271" t="s">
        <v>1977</v>
      </c>
      <c r="E5968" s="273">
        <v>93.72</v>
      </c>
    </row>
    <row r="5969" spans="1:5" x14ac:dyDescent="0.2">
      <c r="A5969" s="271">
        <v>92024</v>
      </c>
      <c r="B5969" s="271" t="s">
        <v>290</v>
      </c>
      <c r="C5969" s="272" t="s">
        <v>14198</v>
      </c>
      <c r="D5969" s="271" t="s">
        <v>1977</v>
      </c>
      <c r="E5969" s="273">
        <v>79.36</v>
      </c>
    </row>
    <row r="5970" spans="1:5" x14ac:dyDescent="0.2">
      <c r="A5970" s="271">
        <v>91957</v>
      </c>
      <c r="B5970" s="271" t="s">
        <v>290</v>
      </c>
      <c r="C5970" s="272" t="s">
        <v>14199</v>
      </c>
      <c r="D5970" s="271" t="s">
        <v>1977</v>
      </c>
      <c r="E5970" s="273">
        <v>67.72</v>
      </c>
    </row>
    <row r="5971" spans="1:5" x14ac:dyDescent="0.2">
      <c r="A5971" s="271">
        <v>91956</v>
      </c>
      <c r="B5971" s="271" t="s">
        <v>290</v>
      </c>
      <c r="C5971" s="272" t="s">
        <v>14200</v>
      </c>
      <c r="D5971" s="271" t="s">
        <v>1977</v>
      </c>
      <c r="E5971" s="273">
        <v>53.36</v>
      </c>
    </row>
    <row r="5972" spans="1:5" x14ac:dyDescent="0.2">
      <c r="A5972" s="271">
        <v>91963</v>
      </c>
      <c r="B5972" s="271" t="s">
        <v>290</v>
      </c>
      <c r="C5972" s="272" t="s">
        <v>14201</v>
      </c>
      <c r="D5972" s="271" t="s">
        <v>1977</v>
      </c>
      <c r="E5972" s="273">
        <v>96.52</v>
      </c>
    </row>
    <row r="5973" spans="1:5" x14ac:dyDescent="0.2">
      <c r="A5973" s="271">
        <v>91962</v>
      </c>
      <c r="B5973" s="271" t="s">
        <v>290</v>
      </c>
      <c r="C5973" s="272" t="s">
        <v>14202</v>
      </c>
      <c r="D5973" s="271" t="s">
        <v>1977</v>
      </c>
      <c r="E5973" s="273">
        <v>82.16</v>
      </c>
    </row>
    <row r="5974" spans="1:5" x14ac:dyDescent="0.2">
      <c r="A5974" s="271">
        <v>91953</v>
      </c>
      <c r="B5974" s="271" t="s">
        <v>290</v>
      </c>
      <c r="C5974" s="272" t="s">
        <v>14203</v>
      </c>
      <c r="D5974" s="271" t="s">
        <v>1977</v>
      </c>
      <c r="E5974" s="273">
        <v>38.99</v>
      </c>
    </row>
    <row r="5975" spans="1:5" x14ac:dyDescent="0.2">
      <c r="A5975" s="271">
        <v>91952</v>
      </c>
      <c r="B5975" s="271" t="s">
        <v>290</v>
      </c>
      <c r="C5975" s="272" t="s">
        <v>14204</v>
      </c>
      <c r="D5975" s="271" t="s">
        <v>1977</v>
      </c>
      <c r="E5975" s="273">
        <v>24.63</v>
      </c>
    </row>
    <row r="5976" spans="1:5" x14ac:dyDescent="0.2">
      <c r="A5976" s="271">
        <v>92035</v>
      </c>
      <c r="B5976" s="271" t="s">
        <v>290</v>
      </c>
      <c r="C5976" s="272" t="s">
        <v>14205</v>
      </c>
      <c r="D5976" s="271" t="s">
        <v>1977</v>
      </c>
      <c r="E5976" s="273">
        <v>95.12</v>
      </c>
    </row>
    <row r="5977" spans="1:5" x14ac:dyDescent="0.2">
      <c r="A5977" s="271">
        <v>92034</v>
      </c>
      <c r="B5977" s="271" t="s">
        <v>290</v>
      </c>
      <c r="C5977" s="272" t="s">
        <v>14206</v>
      </c>
      <c r="D5977" s="271" t="s">
        <v>1977</v>
      </c>
      <c r="E5977" s="273">
        <v>80.760000000000005</v>
      </c>
    </row>
    <row r="5978" spans="1:5" x14ac:dyDescent="0.2">
      <c r="A5978" s="271">
        <v>92027</v>
      </c>
      <c r="B5978" s="271" t="s">
        <v>290</v>
      </c>
      <c r="C5978" s="272" t="s">
        <v>14207</v>
      </c>
      <c r="D5978" s="271" t="s">
        <v>1977</v>
      </c>
      <c r="E5978" s="273">
        <v>86.62</v>
      </c>
    </row>
    <row r="5979" spans="1:5" x14ac:dyDescent="0.2">
      <c r="A5979" s="271">
        <v>92026</v>
      </c>
      <c r="B5979" s="271" t="s">
        <v>290</v>
      </c>
      <c r="C5979" s="272" t="s">
        <v>14208</v>
      </c>
      <c r="D5979" s="271" t="s">
        <v>1977</v>
      </c>
      <c r="E5979" s="273">
        <v>72.260000000000005</v>
      </c>
    </row>
    <row r="5980" spans="1:5" x14ac:dyDescent="0.2">
      <c r="A5980" s="271">
        <v>91965</v>
      </c>
      <c r="B5980" s="271" t="s">
        <v>290</v>
      </c>
      <c r="C5980" s="272" t="s">
        <v>14209</v>
      </c>
      <c r="D5980" s="271" t="s">
        <v>1977</v>
      </c>
      <c r="E5980" s="273">
        <v>88.02</v>
      </c>
    </row>
    <row r="5981" spans="1:5" x14ac:dyDescent="0.2">
      <c r="A5981" s="271">
        <v>91964</v>
      </c>
      <c r="B5981" s="271" t="s">
        <v>290</v>
      </c>
      <c r="C5981" s="272" t="s">
        <v>14210</v>
      </c>
      <c r="D5981" s="271" t="s">
        <v>1977</v>
      </c>
      <c r="E5981" s="273">
        <v>73.66</v>
      </c>
    </row>
    <row r="5982" spans="1:5" x14ac:dyDescent="0.2">
      <c r="A5982" s="271">
        <v>91973</v>
      </c>
      <c r="B5982" s="271" t="s">
        <v>290</v>
      </c>
      <c r="C5982" s="272" t="s">
        <v>14211</v>
      </c>
      <c r="D5982" s="271" t="s">
        <v>1977</v>
      </c>
      <c r="E5982" s="273">
        <v>123.79</v>
      </c>
    </row>
    <row r="5983" spans="1:5" x14ac:dyDescent="0.2">
      <c r="A5983" s="271">
        <v>91972</v>
      </c>
      <c r="B5983" s="271" t="s">
        <v>290</v>
      </c>
      <c r="C5983" s="272" t="s">
        <v>14212</v>
      </c>
      <c r="D5983" s="271" t="s">
        <v>1977</v>
      </c>
      <c r="E5983" s="273">
        <v>103.03</v>
      </c>
    </row>
    <row r="5984" spans="1:5" x14ac:dyDescent="0.2">
      <c r="A5984" s="271">
        <v>91959</v>
      </c>
      <c r="B5984" s="271" t="s">
        <v>290</v>
      </c>
      <c r="C5984" s="272" t="s">
        <v>14213</v>
      </c>
      <c r="D5984" s="271" t="s">
        <v>1977</v>
      </c>
      <c r="E5984" s="273">
        <v>59.29</v>
      </c>
    </row>
    <row r="5985" spans="1:5" x14ac:dyDescent="0.2">
      <c r="A5985" s="271">
        <v>91958</v>
      </c>
      <c r="B5985" s="271" t="s">
        <v>290</v>
      </c>
      <c r="C5985" s="272" t="s">
        <v>14214</v>
      </c>
      <c r="D5985" s="271" t="s">
        <v>1977</v>
      </c>
      <c r="E5985" s="273">
        <v>44.93</v>
      </c>
    </row>
    <row r="5986" spans="1:5" x14ac:dyDescent="0.2">
      <c r="A5986" s="271">
        <v>91971</v>
      </c>
      <c r="B5986" s="271" t="s">
        <v>290</v>
      </c>
      <c r="C5986" s="272" t="s">
        <v>14215</v>
      </c>
      <c r="D5986" s="271" t="s">
        <v>1977</v>
      </c>
      <c r="E5986" s="273">
        <v>115.23</v>
      </c>
    </row>
    <row r="5987" spans="1:5" x14ac:dyDescent="0.2">
      <c r="A5987" s="271">
        <v>91970</v>
      </c>
      <c r="B5987" s="271" t="s">
        <v>290</v>
      </c>
      <c r="C5987" s="272" t="s">
        <v>14216</v>
      </c>
      <c r="D5987" s="271" t="s">
        <v>1977</v>
      </c>
      <c r="E5987" s="273">
        <v>94.47</v>
      </c>
    </row>
    <row r="5988" spans="1:5" x14ac:dyDescent="0.2">
      <c r="A5988" s="271">
        <v>91967</v>
      </c>
      <c r="B5988" s="271" t="s">
        <v>290</v>
      </c>
      <c r="C5988" s="272" t="s">
        <v>14217</v>
      </c>
      <c r="D5988" s="271" t="s">
        <v>1977</v>
      </c>
      <c r="E5988" s="273">
        <v>79.61</v>
      </c>
    </row>
    <row r="5989" spans="1:5" x14ac:dyDescent="0.2">
      <c r="A5989" s="271">
        <v>91966</v>
      </c>
      <c r="B5989" s="271" t="s">
        <v>290</v>
      </c>
      <c r="C5989" s="272" t="s">
        <v>14218</v>
      </c>
      <c r="D5989" s="271" t="s">
        <v>1977</v>
      </c>
      <c r="E5989" s="273">
        <v>65.25</v>
      </c>
    </row>
    <row r="5990" spans="1:5" x14ac:dyDescent="0.2">
      <c r="A5990" s="271">
        <v>91975</v>
      </c>
      <c r="B5990" s="271" t="s">
        <v>290</v>
      </c>
      <c r="C5990" s="272" t="s">
        <v>14219</v>
      </c>
      <c r="D5990" s="271" t="s">
        <v>1977</v>
      </c>
      <c r="E5990" s="273">
        <v>106.73</v>
      </c>
    </row>
    <row r="5991" spans="1:5" x14ac:dyDescent="0.2">
      <c r="A5991" s="271">
        <v>91974</v>
      </c>
      <c r="B5991" s="271" t="s">
        <v>290</v>
      </c>
      <c r="C5991" s="272" t="s">
        <v>14220</v>
      </c>
      <c r="D5991" s="271" t="s">
        <v>1977</v>
      </c>
      <c r="E5991" s="273">
        <v>85.97</v>
      </c>
    </row>
    <row r="5992" spans="1:5" x14ac:dyDescent="0.2">
      <c r="A5992" s="271">
        <v>91977</v>
      </c>
      <c r="B5992" s="271" t="s">
        <v>290</v>
      </c>
      <c r="C5992" s="272" t="s">
        <v>14221</v>
      </c>
      <c r="D5992" s="271" t="s">
        <v>1977</v>
      </c>
      <c r="E5992" s="273">
        <v>147.43</v>
      </c>
    </row>
    <row r="5993" spans="1:5" x14ac:dyDescent="0.2">
      <c r="A5993" s="271">
        <v>91976</v>
      </c>
      <c r="B5993" s="271" t="s">
        <v>290</v>
      </c>
      <c r="C5993" s="272" t="s">
        <v>14222</v>
      </c>
      <c r="D5993" s="271" t="s">
        <v>1977</v>
      </c>
      <c r="E5993" s="273">
        <v>126.67</v>
      </c>
    </row>
    <row r="5994" spans="1:5" x14ac:dyDescent="0.2">
      <c r="A5994" s="271">
        <v>91874</v>
      </c>
      <c r="B5994" s="271" t="s">
        <v>290</v>
      </c>
      <c r="C5994" s="272" t="s">
        <v>14223</v>
      </c>
      <c r="D5994" s="271" t="s">
        <v>1977</v>
      </c>
      <c r="E5994" s="273">
        <v>9.2799999999999994</v>
      </c>
    </row>
    <row r="5995" spans="1:5" x14ac:dyDescent="0.2">
      <c r="A5995" s="271">
        <v>91878</v>
      </c>
      <c r="B5995" s="271" t="s">
        <v>290</v>
      </c>
      <c r="C5995" s="272" t="s">
        <v>14224</v>
      </c>
      <c r="D5995" s="271" t="s">
        <v>1977</v>
      </c>
      <c r="E5995" s="273">
        <v>7.25</v>
      </c>
    </row>
    <row r="5996" spans="1:5" x14ac:dyDescent="0.2">
      <c r="A5996" s="271">
        <v>91882</v>
      </c>
      <c r="B5996" s="271" t="s">
        <v>290</v>
      </c>
      <c r="C5996" s="272" t="s">
        <v>14225</v>
      </c>
      <c r="D5996" s="271" t="s">
        <v>1977</v>
      </c>
      <c r="E5996" s="273">
        <v>13.47</v>
      </c>
    </row>
    <row r="5997" spans="1:5" x14ac:dyDescent="0.2">
      <c r="A5997" s="271">
        <v>91875</v>
      </c>
      <c r="B5997" s="271" t="s">
        <v>290</v>
      </c>
      <c r="C5997" s="272" t="s">
        <v>14226</v>
      </c>
      <c r="D5997" s="271" t="s">
        <v>1977</v>
      </c>
      <c r="E5997" s="273">
        <v>10.81</v>
      </c>
    </row>
    <row r="5998" spans="1:5" x14ac:dyDescent="0.2">
      <c r="A5998" s="271">
        <v>91879</v>
      </c>
      <c r="B5998" s="271" t="s">
        <v>290</v>
      </c>
      <c r="C5998" s="272" t="s">
        <v>14227</v>
      </c>
      <c r="D5998" s="271" t="s">
        <v>1977</v>
      </c>
      <c r="E5998" s="273">
        <v>8.7899999999999991</v>
      </c>
    </row>
    <row r="5999" spans="1:5" x14ac:dyDescent="0.2">
      <c r="A5999" s="271">
        <v>91884</v>
      </c>
      <c r="B5999" s="271" t="s">
        <v>290</v>
      </c>
      <c r="C5999" s="272" t="s">
        <v>14228</v>
      </c>
      <c r="D5999" s="271" t="s">
        <v>1977</v>
      </c>
      <c r="E5999" s="273">
        <v>15</v>
      </c>
    </row>
    <row r="6000" spans="1:5" x14ac:dyDescent="0.2">
      <c r="A6000" s="271">
        <v>91876</v>
      </c>
      <c r="B6000" s="271" t="s">
        <v>290</v>
      </c>
      <c r="C6000" s="272" t="s">
        <v>14229</v>
      </c>
      <c r="D6000" s="271" t="s">
        <v>1977</v>
      </c>
      <c r="E6000" s="273">
        <v>12.91</v>
      </c>
    </row>
    <row r="6001" spans="1:5" x14ac:dyDescent="0.2">
      <c r="A6001" s="271">
        <v>91880</v>
      </c>
      <c r="B6001" s="271" t="s">
        <v>290</v>
      </c>
      <c r="C6001" s="272" t="s">
        <v>14230</v>
      </c>
      <c r="D6001" s="271" t="s">
        <v>1977</v>
      </c>
      <c r="E6001" s="273">
        <v>10.88</v>
      </c>
    </row>
    <row r="6002" spans="1:5" x14ac:dyDescent="0.2">
      <c r="A6002" s="271">
        <v>91885</v>
      </c>
      <c r="B6002" s="271" t="s">
        <v>290</v>
      </c>
      <c r="C6002" s="272" t="s">
        <v>14231</v>
      </c>
      <c r="D6002" s="271" t="s">
        <v>1977</v>
      </c>
      <c r="E6002" s="273">
        <v>17.02</v>
      </c>
    </row>
    <row r="6003" spans="1:5" x14ac:dyDescent="0.2">
      <c r="A6003" s="271">
        <v>91877</v>
      </c>
      <c r="B6003" s="271" t="s">
        <v>290</v>
      </c>
      <c r="C6003" s="272" t="s">
        <v>14232</v>
      </c>
      <c r="D6003" s="271" t="s">
        <v>1977</v>
      </c>
      <c r="E6003" s="273">
        <v>15.68</v>
      </c>
    </row>
    <row r="6004" spans="1:5" x14ac:dyDescent="0.2">
      <c r="A6004" s="271">
        <v>91881</v>
      </c>
      <c r="B6004" s="271" t="s">
        <v>290</v>
      </c>
      <c r="C6004" s="272" t="s">
        <v>14233</v>
      </c>
      <c r="D6004" s="271" t="s">
        <v>1977</v>
      </c>
      <c r="E6004" s="273">
        <v>13.67</v>
      </c>
    </row>
    <row r="6005" spans="1:5" x14ac:dyDescent="0.2">
      <c r="A6005" s="271">
        <v>91886</v>
      </c>
      <c r="B6005" s="271" t="s">
        <v>290</v>
      </c>
      <c r="C6005" s="272" t="s">
        <v>14234</v>
      </c>
      <c r="D6005" s="271" t="s">
        <v>1977</v>
      </c>
      <c r="E6005" s="273">
        <v>19.73</v>
      </c>
    </row>
    <row r="6006" spans="1:5" x14ac:dyDescent="0.2">
      <c r="A6006" s="271">
        <v>91945</v>
      </c>
      <c r="B6006" s="271" t="s">
        <v>290</v>
      </c>
      <c r="C6006" s="272" t="s">
        <v>14235</v>
      </c>
      <c r="D6006" s="271" t="s">
        <v>1977</v>
      </c>
      <c r="E6006" s="273">
        <v>18.47</v>
      </c>
    </row>
    <row r="6007" spans="1:5" x14ac:dyDescent="0.2">
      <c r="A6007" s="271">
        <v>91947</v>
      </c>
      <c r="B6007" s="271" t="s">
        <v>290</v>
      </c>
      <c r="C6007" s="272" t="s">
        <v>14236</v>
      </c>
      <c r="D6007" s="271" t="s">
        <v>1977</v>
      </c>
      <c r="E6007" s="273">
        <v>11.77</v>
      </c>
    </row>
    <row r="6008" spans="1:5" x14ac:dyDescent="0.2">
      <c r="A6008" s="271">
        <v>91946</v>
      </c>
      <c r="B6008" s="271" t="s">
        <v>290</v>
      </c>
      <c r="C6008" s="272" t="s">
        <v>14237</v>
      </c>
      <c r="D6008" s="271" t="s">
        <v>1977</v>
      </c>
      <c r="E6008" s="273">
        <v>14.36</v>
      </c>
    </row>
    <row r="6009" spans="1:5" x14ac:dyDescent="0.2">
      <c r="A6009" s="271">
        <v>91949</v>
      </c>
      <c r="B6009" s="271" t="s">
        <v>290</v>
      </c>
      <c r="C6009" s="272" t="s">
        <v>14238</v>
      </c>
      <c r="D6009" s="271" t="s">
        <v>1977</v>
      </c>
      <c r="E6009" s="273">
        <v>25.79</v>
      </c>
    </row>
    <row r="6010" spans="1:5" x14ac:dyDescent="0.2">
      <c r="A6010" s="271">
        <v>91951</v>
      </c>
      <c r="B6010" s="271" t="s">
        <v>290</v>
      </c>
      <c r="C6010" s="272" t="s">
        <v>14239</v>
      </c>
      <c r="D6010" s="271" t="s">
        <v>1977</v>
      </c>
      <c r="E6010" s="273">
        <v>17.77</v>
      </c>
    </row>
    <row r="6011" spans="1:5" x14ac:dyDescent="0.2">
      <c r="A6011" s="271">
        <v>91950</v>
      </c>
      <c r="B6011" s="271" t="s">
        <v>290</v>
      </c>
      <c r="C6011" s="272" t="s">
        <v>14240</v>
      </c>
      <c r="D6011" s="271" t="s">
        <v>1977</v>
      </c>
      <c r="E6011" s="273">
        <v>20.76</v>
      </c>
    </row>
    <row r="6012" spans="1:5" x14ac:dyDescent="0.2">
      <c r="A6012" s="271">
        <v>91992</v>
      </c>
      <c r="B6012" s="271" t="s">
        <v>290</v>
      </c>
      <c r="C6012" s="272" t="s">
        <v>14241</v>
      </c>
      <c r="D6012" s="271" t="s">
        <v>1977</v>
      </c>
      <c r="E6012" s="273">
        <v>59.61</v>
      </c>
    </row>
    <row r="6013" spans="1:5" x14ac:dyDescent="0.2">
      <c r="A6013" s="271">
        <v>91990</v>
      </c>
      <c r="B6013" s="271" t="s">
        <v>290</v>
      </c>
      <c r="C6013" s="272" t="s">
        <v>14242</v>
      </c>
      <c r="D6013" s="271" t="s">
        <v>1977</v>
      </c>
      <c r="E6013" s="273">
        <v>45.25</v>
      </c>
    </row>
    <row r="6014" spans="1:5" x14ac:dyDescent="0.2">
      <c r="A6014" s="271">
        <v>91993</v>
      </c>
      <c r="B6014" s="271" t="s">
        <v>290</v>
      </c>
      <c r="C6014" s="272" t="s">
        <v>14243</v>
      </c>
      <c r="D6014" s="271" t="s">
        <v>1977</v>
      </c>
      <c r="E6014" s="273">
        <v>62.3</v>
      </c>
    </row>
    <row r="6015" spans="1:5" x14ac:dyDescent="0.2">
      <c r="A6015" s="271">
        <v>91991</v>
      </c>
      <c r="B6015" s="271" t="s">
        <v>290</v>
      </c>
      <c r="C6015" s="272" t="s">
        <v>14244</v>
      </c>
      <c r="D6015" s="271" t="s">
        <v>1977</v>
      </c>
      <c r="E6015" s="273">
        <v>47.94</v>
      </c>
    </row>
    <row r="6016" spans="1:5" x14ac:dyDescent="0.2">
      <c r="A6016" s="271">
        <v>92000</v>
      </c>
      <c r="B6016" s="271" t="s">
        <v>290</v>
      </c>
      <c r="C6016" s="272" t="s">
        <v>14245</v>
      </c>
      <c r="D6016" s="271" t="s">
        <v>1977</v>
      </c>
      <c r="E6016" s="273">
        <v>40.840000000000003</v>
      </c>
    </row>
    <row r="6017" spans="1:5" x14ac:dyDescent="0.2">
      <c r="A6017" s="271">
        <v>91998</v>
      </c>
      <c r="B6017" s="271" t="s">
        <v>290</v>
      </c>
      <c r="C6017" s="272" t="s">
        <v>14246</v>
      </c>
      <c r="D6017" s="271" t="s">
        <v>1977</v>
      </c>
      <c r="E6017" s="273">
        <v>26.48</v>
      </c>
    </row>
    <row r="6018" spans="1:5" x14ac:dyDescent="0.2">
      <c r="A6018" s="271">
        <v>92001</v>
      </c>
      <c r="B6018" s="271" t="s">
        <v>290</v>
      </c>
      <c r="C6018" s="272" t="s">
        <v>14247</v>
      </c>
      <c r="D6018" s="271" t="s">
        <v>1977</v>
      </c>
      <c r="E6018" s="273">
        <v>43.53</v>
      </c>
    </row>
    <row r="6019" spans="1:5" x14ac:dyDescent="0.2">
      <c r="A6019" s="271">
        <v>91999</v>
      </c>
      <c r="B6019" s="271" t="s">
        <v>290</v>
      </c>
      <c r="C6019" s="272" t="s">
        <v>14248</v>
      </c>
      <c r="D6019" s="271" t="s">
        <v>1977</v>
      </c>
      <c r="E6019" s="273">
        <v>29.17</v>
      </c>
    </row>
    <row r="6020" spans="1:5" x14ac:dyDescent="0.2">
      <c r="A6020" s="271">
        <v>92008</v>
      </c>
      <c r="B6020" s="271" t="s">
        <v>290</v>
      </c>
      <c r="C6020" s="272" t="s">
        <v>14249</v>
      </c>
      <c r="D6020" s="271" t="s">
        <v>1977</v>
      </c>
      <c r="E6020" s="273">
        <v>62.94</v>
      </c>
    </row>
    <row r="6021" spans="1:5" x14ac:dyDescent="0.2">
      <c r="A6021" s="271">
        <v>92006</v>
      </c>
      <c r="B6021" s="271" t="s">
        <v>290</v>
      </c>
      <c r="C6021" s="272" t="s">
        <v>14250</v>
      </c>
      <c r="D6021" s="271" t="s">
        <v>1977</v>
      </c>
      <c r="E6021" s="273">
        <v>48.58</v>
      </c>
    </row>
    <row r="6022" spans="1:5" x14ac:dyDescent="0.2">
      <c r="A6022" s="271">
        <v>92009</v>
      </c>
      <c r="B6022" s="271" t="s">
        <v>290</v>
      </c>
      <c r="C6022" s="272" t="s">
        <v>14251</v>
      </c>
      <c r="D6022" s="271" t="s">
        <v>1977</v>
      </c>
      <c r="E6022" s="273">
        <v>68.319999999999993</v>
      </c>
    </row>
    <row r="6023" spans="1:5" x14ac:dyDescent="0.2">
      <c r="A6023" s="271">
        <v>92007</v>
      </c>
      <c r="B6023" s="271" t="s">
        <v>290</v>
      </c>
      <c r="C6023" s="272" t="s">
        <v>14252</v>
      </c>
      <c r="D6023" s="271" t="s">
        <v>1977</v>
      </c>
      <c r="E6023" s="273">
        <v>53.96</v>
      </c>
    </row>
    <row r="6024" spans="1:5" x14ac:dyDescent="0.2">
      <c r="A6024" s="271">
        <v>92016</v>
      </c>
      <c r="B6024" s="271" t="s">
        <v>290</v>
      </c>
      <c r="C6024" s="272" t="s">
        <v>14253</v>
      </c>
      <c r="D6024" s="271" t="s">
        <v>1977</v>
      </c>
      <c r="E6024" s="273">
        <v>85.05</v>
      </c>
    </row>
    <row r="6025" spans="1:5" x14ac:dyDescent="0.2">
      <c r="A6025" s="271">
        <v>92014</v>
      </c>
      <c r="B6025" s="271" t="s">
        <v>290</v>
      </c>
      <c r="C6025" s="272" t="s">
        <v>14254</v>
      </c>
      <c r="D6025" s="271" t="s">
        <v>1977</v>
      </c>
      <c r="E6025" s="273">
        <v>70.69</v>
      </c>
    </row>
    <row r="6026" spans="1:5" x14ac:dyDescent="0.2">
      <c r="A6026" s="271">
        <v>92017</v>
      </c>
      <c r="B6026" s="271" t="s">
        <v>290</v>
      </c>
      <c r="C6026" s="272" t="s">
        <v>14255</v>
      </c>
      <c r="D6026" s="271" t="s">
        <v>1977</v>
      </c>
      <c r="E6026" s="273">
        <v>93.12</v>
      </c>
    </row>
    <row r="6027" spans="1:5" x14ac:dyDescent="0.2">
      <c r="A6027" s="271">
        <v>92015</v>
      </c>
      <c r="B6027" s="271" t="s">
        <v>290</v>
      </c>
      <c r="C6027" s="272" t="s">
        <v>14256</v>
      </c>
      <c r="D6027" s="271" t="s">
        <v>1977</v>
      </c>
      <c r="E6027" s="273">
        <v>78.760000000000005</v>
      </c>
    </row>
    <row r="6028" spans="1:5" x14ac:dyDescent="0.2">
      <c r="A6028" s="271">
        <v>92019</v>
      </c>
      <c r="B6028" s="271" t="s">
        <v>290</v>
      </c>
      <c r="C6028" s="272" t="s">
        <v>14257</v>
      </c>
      <c r="D6028" s="271" t="s">
        <v>1977</v>
      </c>
      <c r="E6028" s="273">
        <v>114.31</v>
      </c>
    </row>
    <row r="6029" spans="1:5" x14ac:dyDescent="0.2">
      <c r="A6029" s="271">
        <v>92018</v>
      </c>
      <c r="B6029" s="271" t="s">
        <v>290</v>
      </c>
      <c r="C6029" s="272" t="s">
        <v>14258</v>
      </c>
      <c r="D6029" s="271" t="s">
        <v>1977</v>
      </c>
      <c r="E6029" s="273">
        <v>93.55</v>
      </c>
    </row>
    <row r="6030" spans="1:5" x14ac:dyDescent="0.2">
      <c r="A6030" s="271">
        <v>92021</v>
      </c>
      <c r="B6030" s="271" t="s">
        <v>290</v>
      </c>
      <c r="C6030" s="272" t="s">
        <v>14259</v>
      </c>
      <c r="D6030" s="271" t="s">
        <v>1977</v>
      </c>
      <c r="E6030" s="273">
        <v>158.85</v>
      </c>
    </row>
    <row r="6031" spans="1:5" x14ac:dyDescent="0.2">
      <c r="A6031" s="271">
        <v>92020</v>
      </c>
      <c r="B6031" s="271" t="s">
        <v>290</v>
      </c>
      <c r="C6031" s="272" t="s">
        <v>14260</v>
      </c>
      <c r="D6031" s="271" t="s">
        <v>1977</v>
      </c>
      <c r="E6031" s="273">
        <v>138.09</v>
      </c>
    </row>
    <row r="6032" spans="1:5" x14ac:dyDescent="0.2">
      <c r="A6032" s="271">
        <v>91996</v>
      </c>
      <c r="B6032" s="271" t="s">
        <v>290</v>
      </c>
      <c r="C6032" s="272" t="s">
        <v>14261</v>
      </c>
      <c r="D6032" s="271" t="s">
        <v>1977</v>
      </c>
      <c r="E6032" s="273">
        <v>46.08</v>
      </c>
    </row>
    <row r="6033" spans="1:5" x14ac:dyDescent="0.2">
      <c r="A6033" s="271">
        <v>91994</v>
      </c>
      <c r="B6033" s="271" t="s">
        <v>290</v>
      </c>
      <c r="C6033" s="272" t="s">
        <v>14262</v>
      </c>
      <c r="D6033" s="271" t="s">
        <v>1977</v>
      </c>
      <c r="E6033" s="273">
        <v>31.72</v>
      </c>
    </row>
    <row r="6034" spans="1:5" x14ac:dyDescent="0.2">
      <c r="A6034" s="271">
        <v>91997</v>
      </c>
      <c r="B6034" s="271" t="s">
        <v>290</v>
      </c>
      <c r="C6034" s="272" t="s">
        <v>14263</v>
      </c>
      <c r="D6034" s="271" t="s">
        <v>1977</v>
      </c>
      <c r="E6034" s="273">
        <v>48.77</v>
      </c>
    </row>
    <row r="6035" spans="1:5" x14ac:dyDescent="0.2">
      <c r="A6035" s="271">
        <v>91995</v>
      </c>
      <c r="B6035" s="271" t="s">
        <v>290</v>
      </c>
      <c r="C6035" s="272" t="s">
        <v>14264</v>
      </c>
      <c r="D6035" s="271" t="s">
        <v>1977</v>
      </c>
      <c r="E6035" s="273">
        <v>34.409999999999997</v>
      </c>
    </row>
    <row r="6036" spans="1:5" x14ac:dyDescent="0.2">
      <c r="A6036" s="271">
        <v>92004</v>
      </c>
      <c r="B6036" s="271" t="s">
        <v>290</v>
      </c>
      <c r="C6036" s="272" t="s">
        <v>14265</v>
      </c>
      <c r="D6036" s="271" t="s">
        <v>1977</v>
      </c>
      <c r="E6036" s="273">
        <v>73.48</v>
      </c>
    </row>
    <row r="6037" spans="1:5" x14ac:dyDescent="0.2">
      <c r="A6037" s="271">
        <v>92002</v>
      </c>
      <c r="B6037" s="271" t="s">
        <v>290</v>
      </c>
      <c r="C6037" s="272" t="s">
        <v>14266</v>
      </c>
      <c r="D6037" s="271" t="s">
        <v>1977</v>
      </c>
      <c r="E6037" s="273">
        <v>59.12</v>
      </c>
    </row>
    <row r="6038" spans="1:5" x14ac:dyDescent="0.2">
      <c r="A6038" s="271">
        <v>92005</v>
      </c>
      <c r="B6038" s="271" t="s">
        <v>290</v>
      </c>
      <c r="C6038" s="272" t="s">
        <v>14267</v>
      </c>
      <c r="D6038" s="271" t="s">
        <v>1977</v>
      </c>
      <c r="E6038" s="273">
        <v>78.86</v>
      </c>
    </row>
    <row r="6039" spans="1:5" x14ac:dyDescent="0.2">
      <c r="A6039" s="271">
        <v>92003</v>
      </c>
      <c r="B6039" s="271" t="s">
        <v>290</v>
      </c>
      <c r="C6039" s="272" t="s">
        <v>14268</v>
      </c>
      <c r="D6039" s="271" t="s">
        <v>1977</v>
      </c>
      <c r="E6039" s="273">
        <v>64.5</v>
      </c>
    </row>
    <row r="6040" spans="1:5" x14ac:dyDescent="0.2">
      <c r="A6040" s="271">
        <v>92012</v>
      </c>
      <c r="B6040" s="271" t="s">
        <v>290</v>
      </c>
      <c r="C6040" s="272" t="s">
        <v>14269</v>
      </c>
      <c r="D6040" s="271" t="s">
        <v>1977</v>
      </c>
      <c r="E6040" s="273">
        <v>100.81</v>
      </c>
    </row>
    <row r="6041" spans="1:5" x14ac:dyDescent="0.2">
      <c r="A6041" s="271">
        <v>92010</v>
      </c>
      <c r="B6041" s="271" t="s">
        <v>290</v>
      </c>
      <c r="C6041" s="272" t="s">
        <v>14270</v>
      </c>
      <c r="D6041" s="271" t="s">
        <v>1977</v>
      </c>
      <c r="E6041" s="273">
        <v>86.45</v>
      </c>
    </row>
    <row r="6042" spans="1:5" x14ac:dyDescent="0.2">
      <c r="A6042" s="271">
        <v>92013</v>
      </c>
      <c r="B6042" s="271" t="s">
        <v>290</v>
      </c>
      <c r="C6042" s="272" t="s">
        <v>14271</v>
      </c>
      <c r="D6042" s="271" t="s">
        <v>1977</v>
      </c>
      <c r="E6042" s="273">
        <v>108.88</v>
      </c>
    </row>
    <row r="6043" spans="1:5" x14ac:dyDescent="0.2">
      <c r="A6043" s="271">
        <v>92011</v>
      </c>
      <c r="B6043" s="271" t="s">
        <v>290</v>
      </c>
      <c r="C6043" s="272" t="s">
        <v>14272</v>
      </c>
      <c r="D6043" s="271" t="s">
        <v>1977</v>
      </c>
      <c r="E6043" s="273">
        <v>94.52</v>
      </c>
    </row>
    <row r="6044" spans="1:5" x14ac:dyDescent="0.2">
      <c r="A6044" s="271">
        <v>95777</v>
      </c>
      <c r="B6044" s="271" t="s">
        <v>290</v>
      </c>
      <c r="C6044" s="272" t="s">
        <v>14273</v>
      </c>
      <c r="D6044" s="271" t="s">
        <v>1977</v>
      </c>
      <c r="E6044" s="273">
        <v>31.01</v>
      </c>
    </row>
    <row r="6045" spans="1:5" x14ac:dyDescent="0.2">
      <c r="A6045" s="271">
        <v>95780</v>
      </c>
      <c r="B6045" s="271" t="s">
        <v>290</v>
      </c>
      <c r="C6045" s="272" t="s">
        <v>14274</v>
      </c>
      <c r="D6045" s="271" t="s">
        <v>1977</v>
      </c>
      <c r="E6045" s="273">
        <v>36.840000000000003</v>
      </c>
    </row>
    <row r="6046" spans="1:5" x14ac:dyDescent="0.2">
      <c r="A6046" s="271">
        <v>95783</v>
      </c>
      <c r="B6046" s="271" t="s">
        <v>290</v>
      </c>
      <c r="C6046" s="272" t="s">
        <v>14275</v>
      </c>
      <c r="D6046" s="271" t="s">
        <v>1977</v>
      </c>
      <c r="E6046" s="273">
        <v>0</v>
      </c>
    </row>
    <row r="6047" spans="1:5" x14ac:dyDescent="0.2">
      <c r="A6047" s="271">
        <v>95778</v>
      </c>
      <c r="B6047" s="271" t="s">
        <v>290</v>
      </c>
      <c r="C6047" s="272" t="s">
        <v>14276</v>
      </c>
      <c r="D6047" s="271" t="s">
        <v>1977</v>
      </c>
      <c r="E6047" s="273">
        <v>34.86</v>
      </c>
    </row>
    <row r="6048" spans="1:5" x14ac:dyDescent="0.2">
      <c r="A6048" s="271">
        <v>95781</v>
      </c>
      <c r="B6048" s="271" t="s">
        <v>290</v>
      </c>
      <c r="C6048" s="272" t="s">
        <v>14277</v>
      </c>
      <c r="D6048" s="271" t="s">
        <v>1977</v>
      </c>
      <c r="E6048" s="273">
        <v>42.21</v>
      </c>
    </row>
    <row r="6049" spans="1:5" x14ac:dyDescent="0.2">
      <c r="A6049" s="271">
        <v>95784</v>
      </c>
      <c r="B6049" s="271" t="s">
        <v>290</v>
      </c>
      <c r="C6049" s="272" t="s">
        <v>14278</v>
      </c>
      <c r="D6049" s="271" t="s">
        <v>1977</v>
      </c>
      <c r="E6049" s="273">
        <v>0</v>
      </c>
    </row>
    <row r="6050" spans="1:5" x14ac:dyDescent="0.2">
      <c r="A6050" s="271">
        <v>95782</v>
      </c>
      <c r="B6050" s="271" t="s">
        <v>290</v>
      </c>
      <c r="C6050" s="272" t="s">
        <v>14279</v>
      </c>
      <c r="D6050" s="271" t="s">
        <v>1977</v>
      </c>
      <c r="E6050" s="273">
        <v>39.19</v>
      </c>
    </row>
    <row r="6051" spans="1:5" x14ac:dyDescent="0.2">
      <c r="A6051" s="271">
        <v>95779</v>
      </c>
      <c r="B6051" s="271" t="s">
        <v>290</v>
      </c>
      <c r="C6051" s="272" t="s">
        <v>14280</v>
      </c>
      <c r="D6051" s="271" t="s">
        <v>1977</v>
      </c>
      <c r="E6051" s="273">
        <v>28.95</v>
      </c>
    </row>
    <row r="6052" spans="1:5" x14ac:dyDescent="0.2">
      <c r="A6052" s="271">
        <v>95785</v>
      </c>
      <c r="B6052" s="271" t="s">
        <v>290</v>
      </c>
      <c r="C6052" s="272" t="s">
        <v>14281</v>
      </c>
      <c r="D6052" s="271" t="s">
        <v>1977</v>
      </c>
      <c r="E6052" s="273">
        <v>46.37</v>
      </c>
    </row>
    <row r="6053" spans="1:5" x14ac:dyDescent="0.2">
      <c r="A6053" s="271">
        <v>95792</v>
      </c>
      <c r="B6053" s="271" t="s">
        <v>290</v>
      </c>
      <c r="C6053" s="272" t="s">
        <v>14282</v>
      </c>
      <c r="D6053" s="271" t="s">
        <v>1977</v>
      </c>
      <c r="E6053" s="273">
        <v>0</v>
      </c>
    </row>
    <row r="6054" spans="1:5" x14ac:dyDescent="0.2">
      <c r="A6054" s="271">
        <v>95793</v>
      </c>
      <c r="B6054" s="271" t="s">
        <v>290</v>
      </c>
      <c r="C6054" s="272" t="s">
        <v>14283</v>
      </c>
      <c r="D6054" s="271" t="s">
        <v>1977</v>
      </c>
      <c r="E6054" s="273">
        <v>0</v>
      </c>
    </row>
    <row r="6055" spans="1:5" x14ac:dyDescent="0.2">
      <c r="A6055" s="271">
        <v>95794</v>
      </c>
      <c r="B6055" s="271" t="s">
        <v>290</v>
      </c>
      <c r="C6055" s="272" t="s">
        <v>14284</v>
      </c>
      <c r="D6055" s="271" t="s">
        <v>1977</v>
      </c>
      <c r="E6055" s="273">
        <v>0</v>
      </c>
    </row>
    <row r="6056" spans="1:5" x14ac:dyDescent="0.2">
      <c r="A6056" s="271">
        <v>95786</v>
      </c>
      <c r="B6056" s="271" t="s">
        <v>290</v>
      </c>
      <c r="C6056" s="272" t="s">
        <v>14285</v>
      </c>
      <c r="D6056" s="271" t="s">
        <v>1977</v>
      </c>
      <c r="E6056" s="273">
        <v>0</v>
      </c>
    </row>
    <row r="6057" spans="1:5" x14ac:dyDescent="0.2">
      <c r="A6057" s="271">
        <v>95788</v>
      </c>
      <c r="B6057" s="271" t="s">
        <v>290</v>
      </c>
      <c r="C6057" s="272" t="s">
        <v>14286</v>
      </c>
      <c r="D6057" s="271" t="s">
        <v>1977</v>
      </c>
      <c r="E6057" s="273">
        <v>0</v>
      </c>
    </row>
    <row r="6058" spans="1:5" x14ac:dyDescent="0.2">
      <c r="A6058" s="271">
        <v>95790</v>
      </c>
      <c r="B6058" s="271" t="s">
        <v>290</v>
      </c>
      <c r="C6058" s="272" t="s">
        <v>14287</v>
      </c>
      <c r="D6058" s="271" t="s">
        <v>1977</v>
      </c>
      <c r="E6058" s="273">
        <v>0</v>
      </c>
    </row>
    <row r="6059" spans="1:5" x14ac:dyDescent="0.2">
      <c r="A6059" s="271">
        <v>95787</v>
      </c>
      <c r="B6059" s="271" t="s">
        <v>290</v>
      </c>
      <c r="C6059" s="272" t="s">
        <v>14288</v>
      </c>
      <c r="D6059" s="271" t="s">
        <v>1977</v>
      </c>
      <c r="E6059" s="273">
        <v>35.31</v>
      </c>
    </row>
    <row r="6060" spans="1:5" x14ac:dyDescent="0.2">
      <c r="A6060" s="271">
        <v>95789</v>
      </c>
      <c r="B6060" s="271" t="s">
        <v>290</v>
      </c>
      <c r="C6060" s="272" t="s">
        <v>14289</v>
      </c>
      <c r="D6060" s="271" t="s">
        <v>1977</v>
      </c>
      <c r="E6060" s="273">
        <v>47.93</v>
      </c>
    </row>
    <row r="6061" spans="1:5" x14ac:dyDescent="0.2">
      <c r="A6061" s="271">
        <v>95791</v>
      </c>
      <c r="B6061" s="271" t="s">
        <v>290</v>
      </c>
      <c r="C6061" s="272" t="s">
        <v>14290</v>
      </c>
      <c r="D6061" s="271" t="s">
        <v>1977</v>
      </c>
      <c r="E6061" s="273">
        <v>66.37</v>
      </c>
    </row>
    <row r="6062" spans="1:5" x14ac:dyDescent="0.2">
      <c r="A6062" s="271">
        <v>95795</v>
      </c>
      <c r="B6062" s="271" t="s">
        <v>290</v>
      </c>
      <c r="C6062" s="272" t="s">
        <v>14291</v>
      </c>
      <c r="D6062" s="271" t="s">
        <v>1977</v>
      </c>
      <c r="E6062" s="273">
        <v>40.270000000000003</v>
      </c>
    </row>
    <row r="6063" spans="1:5" x14ac:dyDescent="0.2">
      <c r="A6063" s="271">
        <v>95796</v>
      </c>
      <c r="B6063" s="271" t="s">
        <v>290</v>
      </c>
      <c r="C6063" s="272" t="s">
        <v>14292</v>
      </c>
      <c r="D6063" s="271" t="s">
        <v>1977</v>
      </c>
      <c r="E6063" s="273">
        <v>56.33</v>
      </c>
    </row>
    <row r="6064" spans="1:5" x14ac:dyDescent="0.2">
      <c r="A6064" s="271">
        <v>95797</v>
      </c>
      <c r="B6064" s="271" t="s">
        <v>290</v>
      </c>
      <c r="C6064" s="272" t="s">
        <v>14293</v>
      </c>
      <c r="D6064" s="271" t="s">
        <v>1977</v>
      </c>
      <c r="E6064" s="273">
        <v>77.73</v>
      </c>
    </row>
    <row r="6065" spans="1:5" x14ac:dyDescent="0.2">
      <c r="A6065" s="271">
        <v>95798</v>
      </c>
      <c r="B6065" s="271" t="s">
        <v>290</v>
      </c>
      <c r="C6065" s="272" t="s">
        <v>14294</v>
      </c>
      <c r="D6065" s="271" t="s">
        <v>1977</v>
      </c>
      <c r="E6065" s="273">
        <v>0</v>
      </c>
    </row>
    <row r="6066" spans="1:5" x14ac:dyDescent="0.2">
      <c r="A6066" s="271">
        <v>95799</v>
      </c>
      <c r="B6066" s="271" t="s">
        <v>290</v>
      </c>
      <c r="C6066" s="272" t="s">
        <v>14295</v>
      </c>
      <c r="D6066" s="271" t="s">
        <v>1977</v>
      </c>
      <c r="E6066" s="273">
        <v>0</v>
      </c>
    </row>
    <row r="6067" spans="1:5" x14ac:dyDescent="0.2">
      <c r="A6067" s="271">
        <v>95800</v>
      </c>
      <c r="B6067" s="271" t="s">
        <v>290</v>
      </c>
      <c r="C6067" s="272" t="s">
        <v>14296</v>
      </c>
      <c r="D6067" s="271" t="s">
        <v>1977</v>
      </c>
      <c r="E6067" s="273">
        <v>0</v>
      </c>
    </row>
    <row r="6068" spans="1:5" x14ac:dyDescent="0.2">
      <c r="A6068" s="271">
        <v>95801</v>
      </c>
      <c r="B6068" s="271" t="s">
        <v>290</v>
      </c>
      <c r="C6068" s="272" t="s">
        <v>14297</v>
      </c>
      <c r="D6068" s="271" t="s">
        <v>1977</v>
      </c>
      <c r="E6068" s="273">
        <v>48.03</v>
      </c>
    </row>
    <row r="6069" spans="1:5" x14ac:dyDescent="0.2">
      <c r="A6069" s="271">
        <v>95802</v>
      </c>
      <c r="B6069" s="271" t="s">
        <v>290</v>
      </c>
      <c r="C6069" s="272" t="s">
        <v>14298</v>
      </c>
      <c r="D6069" s="271" t="s">
        <v>1977</v>
      </c>
      <c r="E6069" s="273">
        <v>60.02</v>
      </c>
    </row>
    <row r="6070" spans="1:5" x14ac:dyDescent="0.2">
      <c r="A6070" s="271">
        <v>95803</v>
      </c>
      <c r="B6070" s="271" t="s">
        <v>290</v>
      </c>
      <c r="C6070" s="272" t="s">
        <v>14299</v>
      </c>
      <c r="D6070" s="271" t="s">
        <v>1977</v>
      </c>
      <c r="E6070" s="273">
        <v>86.92</v>
      </c>
    </row>
    <row r="6071" spans="1:5" x14ac:dyDescent="0.2">
      <c r="A6071" s="271">
        <v>95804</v>
      </c>
      <c r="B6071" s="271" t="s">
        <v>290</v>
      </c>
      <c r="C6071" s="272" t="s">
        <v>14300</v>
      </c>
      <c r="D6071" s="271" t="s">
        <v>1977</v>
      </c>
      <c r="E6071" s="273">
        <v>25.89</v>
      </c>
    </row>
    <row r="6072" spans="1:5" x14ac:dyDescent="0.2">
      <c r="A6072" s="271">
        <v>95805</v>
      </c>
      <c r="B6072" s="271" t="s">
        <v>290</v>
      </c>
      <c r="C6072" s="272" t="s">
        <v>14301</v>
      </c>
      <c r="D6072" s="271" t="s">
        <v>1977</v>
      </c>
      <c r="E6072" s="273">
        <v>27.62</v>
      </c>
    </row>
    <row r="6073" spans="1:5" x14ac:dyDescent="0.2">
      <c r="A6073" s="271">
        <v>95806</v>
      </c>
      <c r="B6073" s="271" t="s">
        <v>290</v>
      </c>
      <c r="C6073" s="272" t="s">
        <v>14302</v>
      </c>
      <c r="D6073" s="271" t="s">
        <v>1977</v>
      </c>
      <c r="E6073" s="273">
        <v>30.54</v>
      </c>
    </row>
    <row r="6074" spans="1:5" x14ac:dyDescent="0.2">
      <c r="A6074" s="271">
        <v>104401</v>
      </c>
      <c r="B6074" s="271" t="s">
        <v>290</v>
      </c>
      <c r="C6074" s="272" t="s">
        <v>14303</v>
      </c>
      <c r="D6074" s="271" t="s">
        <v>1977</v>
      </c>
      <c r="E6074" s="273">
        <v>28.85</v>
      </c>
    </row>
    <row r="6075" spans="1:5" x14ac:dyDescent="0.2">
      <c r="A6075" s="271">
        <v>104402</v>
      </c>
      <c r="B6075" s="271" t="s">
        <v>290</v>
      </c>
      <c r="C6075" s="272" t="s">
        <v>14304</v>
      </c>
      <c r="D6075" s="271" t="s">
        <v>1977</v>
      </c>
      <c r="E6075" s="273">
        <v>31.04</v>
      </c>
    </row>
    <row r="6076" spans="1:5" x14ac:dyDescent="0.2">
      <c r="A6076" s="271">
        <v>104403</v>
      </c>
      <c r="B6076" s="271" t="s">
        <v>290</v>
      </c>
      <c r="C6076" s="272" t="s">
        <v>14305</v>
      </c>
      <c r="D6076" s="271" t="s">
        <v>1977</v>
      </c>
      <c r="E6076" s="273">
        <v>38.549999999999997</v>
      </c>
    </row>
    <row r="6077" spans="1:5" x14ac:dyDescent="0.2">
      <c r="A6077" s="271">
        <v>104395</v>
      </c>
      <c r="B6077" s="271" t="s">
        <v>290</v>
      </c>
      <c r="C6077" s="272" t="s">
        <v>14306</v>
      </c>
      <c r="D6077" s="271" t="s">
        <v>1977</v>
      </c>
      <c r="E6077" s="273">
        <v>25.41</v>
      </c>
    </row>
    <row r="6078" spans="1:5" x14ac:dyDescent="0.2">
      <c r="A6078" s="271">
        <v>104396</v>
      </c>
      <c r="B6078" s="271" t="s">
        <v>290</v>
      </c>
      <c r="C6078" s="272" t="s">
        <v>14307</v>
      </c>
      <c r="D6078" s="271" t="s">
        <v>1977</v>
      </c>
      <c r="E6078" s="273">
        <v>26.33</v>
      </c>
    </row>
    <row r="6079" spans="1:5" x14ac:dyDescent="0.2">
      <c r="A6079" s="271">
        <v>104397</v>
      </c>
      <c r="B6079" s="271" t="s">
        <v>290</v>
      </c>
      <c r="C6079" s="272" t="s">
        <v>14308</v>
      </c>
      <c r="D6079" s="271" t="s">
        <v>1977</v>
      </c>
      <c r="E6079" s="273">
        <v>31.15</v>
      </c>
    </row>
    <row r="6080" spans="1:5" x14ac:dyDescent="0.2">
      <c r="A6080" s="271">
        <v>95810</v>
      </c>
      <c r="B6080" s="271" t="s">
        <v>290</v>
      </c>
      <c r="C6080" s="272" t="s">
        <v>14309</v>
      </c>
      <c r="D6080" s="271" t="s">
        <v>1977</v>
      </c>
      <c r="E6080" s="273">
        <v>17.309999999999999</v>
      </c>
    </row>
    <row r="6081" spans="1:5" x14ac:dyDescent="0.2">
      <c r="A6081" s="271">
        <v>95811</v>
      </c>
      <c r="B6081" s="271" t="s">
        <v>290</v>
      </c>
      <c r="C6081" s="272" t="s">
        <v>14310</v>
      </c>
      <c r="D6081" s="271" t="s">
        <v>1977</v>
      </c>
      <c r="E6081" s="273">
        <v>22.53</v>
      </c>
    </row>
    <row r="6082" spans="1:5" x14ac:dyDescent="0.2">
      <c r="A6082" s="271">
        <v>95812</v>
      </c>
      <c r="B6082" s="271" t="s">
        <v>290</v>
      </c>
      <c r="C6082" s="272" t="s">
        <v>14311</v>
      </c>
      <c r="D6082" s="271" t="s">
        <v>1977</v>
      </c>
      <c r="E6082" s="273">
        <v>31.71</v>
      </c>
    </row>
    <row r="6083" spans="1:5" x14ac:dyDescent="0.2">
      <c r="A6083" s="271">
        <v>95807</v>
      </c>
      <c r="B6083" s="271" t="s">
        <v>290</v>
      </c>
      <c r="C6083" s="272" t="s">
        <v>14312</v>
      </c>
      <c r="D6083" s="271" t="s">
        <v>1977</v>
      </c>
      <c r="E6083" s="273">
        <v>30.78</v>
      </c>
    </row>
    <row r="6084" spans="1:5" x14ac:dyDescent="0.2">
      <c r="A6084" s="271">
        <v>95808</v>
      </c>
      <c r="B6084" s="271" t="s">
        <v>290</v>
      </c>
      <c r="C6084" s="272" t="s">
        <v>14313</v>
      </c>
      <c r="D6084" s="271" t="s">
        <v>1977</v>
      </c>
      <c r="E6084" s="273">
        <v>35.99</v>
      </c>
    </row>
    <row r="6085" spans="1:5" x14ac:dyDescent="0.2">
      <c r="A6085" s="271">
        <v>95809</v>
      </c>
      <c r="B6085" s="271" t="s">
        <v>290</v>
      </c>
      <c r="C6085" s="272" t="s">
        <v>14314</v>
      </c>
      <c r="D6085" s="271" t="s">
        <v>1977</v>
      </c>
      <c r="E6085" s="273">
        <v>45.19</v>
      </c>
    </row>
    <row r="6086" spans="1:5" x14ac:dyDescent="0.2">
      <c r="A6086" s="271">
        <v>104398</v>
      </c>
      <c r="B6086" s="271" t="s">
        <v>290</v>
      </c>
      <c r="C6086" s="272" t="s">
        <v>14315</v>
      </c>
      <c r="D6086" s="271" t="s">
        <v>1977</v>
      </c>
      <c r="E6086" s="273">
        <v>30.76</v>
      </c>
    </row>
    <row r="6087" spans="1:5" x14ac:dyDescent="0.2">
      <c r="A6087" s="271">
        <v>104399</v>
      </c>
      <c r="B6087" s="271" t="s">
        <v>290</v>
      </c>
      <c r="C6087" s="272" t="s">
        <v>14316</v>
      </c>
      <c r="D6087" s="271" t="s">
        <v>1977</v>
      </c>
      <c r="E6087" s="273">
        <v>34.69</v>
      </c>
    </row>
    <row r="6088" spans="1:5" x14ac:dyDescent="0.2">
      <c r="A6088" s="271">
        <v>104400</v>
      </c>
      <c r="B6088" s="271" t="s">
        <v>290</v>
      </c>
      <c r="C6088" s="272" t="s">
        <v>14317</v>
      </c>
      <c r="D6088" s="271" t="s">
        <v>1977</v>
      </c>
      <c r="E6088" s="273">
        <v>44.64</v>
      </c>
    </row>
    <row r="6089" spans="1:5" x14ac:dyDescent="0.2">
      <c r="A6089" s="271">
        <v>104404</v>
      </c>
      <c r="B6089" s="271" t="s">
        <v>290</v>
      </c>
      <c r="C6089" s="272" t="s">
        <v>14318</v>
      </c>
      <c r="D6089" s="271" t="s">
        <v>1977</v>
      </c>
      <c r="E6089" s="273">
        <v>40.43</v>
      </c>
    </row>
    <row r="6090" spans="1:5" x14ac:dyDescent="0.2">
      <c r="A6090" s="271">
        <v>104405</v>
      </c>
      <c r="B6090" s="271" t="s">
        <v>290</v>
      </c>
      <c r="C6090" s="272" t="s">
        <v>14319</v>
      </c>
      <c r="D6090" s="271" t="s">
        <v>1977</v>
      </c>
      <c r="E6090" s="273">
        <v>54.64</v>
      </c>
    </row>
    <row r="6091" spans="1:5" x14ac:dyDescent="0.2">
      <c r="A6091" s="271">
        <v>95813</v>
      </c>
      <c r="B6091" s="271" t="s">
        <v>290</v>
      </c>
      <c r="C6091" s="272" t="s">
        <v>14320</v>
      </c>
      <c r="D6091" s="271" t="s">
        <v>1977</v>
      </c>
      <c r="E6091" s="273">
        <v>20.399999999999999</v>
      </c>
    </row>
    <row r="6092" spans="1:5" x14ac:dyDescent="0.2">
      <c r="A6092" s="271">
        <v>95814</v>
      </c>
      <c r="B6092" s="271" t="s">
        <v>290</v>
      </c>
      <c r="C6092" s="272" t="s">
        <v>14321</v>
      </c>
      <c r="D6092" s="271" t="s">
        <v>1977</v>
      </c>
      <c r="E6092" s="273">
        <v>27.36</v>
      </c>
    </row>
    <row r="6093" spans="1:5" x14ac:dyDescent="0.2">
      <c r="A6093" s="271">
        <v>95815</v>
      </c>
      <c r="B6093" s="271" t="s">
        <v>290</v>
      </c>
      <c r="C6093" s="272" t="s">
        <v>14322</v>
      </c>
      <c r="D6093" s="271" t="s">
        <v>1977</v>
      </c>
      <c r="E6093" s="273">
        <v>41.17</v>
      </c>
    </row>
    <row r="6094" spans="1:5" x14ac:dyDescent="0.2">
      <c r="A6094" s="271">
        <v>95816</v>
      </c>
      <c r="B6094" s="271" t="s">
        <v>290</v>
      </c>
      <c r="C6094" s="272" t="s">
        <v>14323</v>
      </c>
      <c r="D6094" s="271" t="s">
        <v>1977</v>
      </c>
      <c r="E6094" s="273">
        <v>37.24</v>
      </c>
    </row>
    <row r="6095" spans="1:5" x14ac:dyDescent="0.2">
      <c r="A6095" s="271">
        <v>95817</v>
      </c>
      <c r="B6095" s="271" t="s">
        <v>290</v>
      </c>
      <c r="C6095" s="272" t="s">
        <v>14324</v>
      </c>
      <c r="D6095" s="271" t="s">
        <v>1977</v>
      </c>
      <c r="E6095" s="273">
        <v>45.47</v>
      </c>
    </row>
    <row r="6096" spans="1:5" x14ac:dyDescent="0.2">
      <c r="A6096" s="271">
        <v>95818</v>
      </c>
      <c r="B6096" s="271" t="s">
        <v>290</v>
      </c>
      <c r="C6096" s="272" t="s">
        <v>14325</v>
      </c>
      <c r="D6096" s="271" t="s">
        <v>1977</v>
      </c>
      <c r="E6096" s="273">
        <v>63.12</v>
      </c>
    </row>
    <row r="6097" spans="1:5" x14ac:dyDescent="0.2">
      <c r="A6097" s="271">
        <v>104391</v>
      </c>
      <c r="B6097" s="271" t="s">
        <v>290</v>
      </c>
      <c r="C6097" s="272" t="s">
        <v>14326</v>
      </c>
      <c r="D6097" s="271" t="s">
        <v>1977</v>
      </c>
      <c r="E6097" s="273">
        <v>0</v>
      </c>
    </row>
    <row r="6098" spans="1:5" x14ac:dyDescent="0.2">
      <c r="A6098" s="271">
        <v>104392</v>
      </c>
      <c r="B6098" s="271" t="s">
        <v>290</v>
      </c>
      <c r="C6098" s="272" t="s">
        <v>14327</v>
      </c>
      <c r="D6098" s="271" t="s">
        <v>1977</v>
      </c>
      <c r="E6098" s="273">
        <v>0</v>
      </c>
    </row>
    <row r="6099" spans="1:5" x14ac:dyDescent="0.2">
      <c r="A6099" s="271">
        <v>104393</v>
      </c>
      <c r="B6099" s="271" t="s">
        <v>290</v>
      </c>
      <c r="C6099" s="272" t="s">
        <v>14328</v>
      </c>
      <c r="D6099" s="271" t="s">
        <v>1977</v>
      </c>
      <c r="E6099" s="273">
        <v>0</v>
      </c>
    </row>
    <row r="6100" spans="1:5" x14ac:dyDescent="0.2">
      <c r="A6100" s="271">
        <v>104394</v>
      </c>
      <c r="B6100" s="271" t="s">
        <v>290</v>
      </c>
      <c r="C6100" s="272" t="s">
        <v>14329</v>
      </c>
      <c r="D6100" s="271" t="s">
        <v>1977</v>
      </c>
      <c r="E6100" s="273">
        <v>0</v>
      </c>
    </row>
    <row r="6101" spans="1:5" x14ac:dyDescent="0.2">
      <c r="A6101" s="271">
        <v>95761</v>
      </c>
      <c r="B6101" s="271" t="s">
        <v>290</v>
      </c>
      <c r="C6101" s="272" t="s">
        <v>14330</v>
      </c>
      <c r="D6101" s="271" t="s">
        <v>1977</v>
      </c>
      <c r="E6101" s="273">
        <v>0</v>
      </c>
    </row>
    <row r="6102" spans="1:5" x14ac:dyDescent="0.2">
      <c r="A6102" s="271">
        <v>95763</v>
      </c>
      <c r="B6102" s="271" t="s">
        <v>290</v>
      </c>
      <c r="C6102" s="272" t="s">
        <v>14331</v>
      </c>
      <c r="D6102" s="271" t="s">
        <v>1977</v>
      </c>
      <c r="E6102" s="273">
        <v>0</v>
      </c>
    </row>
    <row r="6103" spans="1:5" x14ac:dyDescent="0.2">
      <c r="A6103" s="271">
        <v>95765</v>
      </c>
      <c r="B6103" s="271" t="s">
        <v>290</v>
      </c>
      <c r="C6103" s="272" t="s">
        <v>14332</v>
      </c>
      <c r="D6103" s="271" t="s">
        <v>1977</v>
      </c>
      <c r="E6103" s="273">
        <v>0</v>
      </c>
    </row>
    <row r="6104" spans="1:5" x14ac:dyDescent="0.2">
      <c r="A6104" s="271">
        <v>95767</v>
      </c>
      <c r="B6104" s="271" t="s">
        <v>290</v>
      </c>
      <c r="C6104" s="272" t="s">
        <v>14333</v>
      </c>
      <c r="D6104" s="271" t="s">
        <v>1977</v>
      </c>
      <c r="E6104" s="273">
        <v>0</v>
      </c>
    </row>
    <row r="6105" spans="1:5" x14ac:dyDescent="0.2">
      <c r="A6105" s="271">
        <v>95762</v>
      </c>
      <c r="B6105" s="271" t="s">
        <v>290</v>
      </c>
      <c r="C6105" s="272" t="s">
        <v>14334</v>
      </c>
      <c r="D6105" s="271" t="s">
        <v>1977</v>
      </c>
      <c r="E6105" s="273">
        <v>0</v>
      </c>
    </row>
    <row r="6106" spans="1:5" x14ac:dyDescent="0.2">
      <c r="A6106" s="271">
        <v>95764</v>
      </c>
      <c r="B6106" s="271" t="s">
        <v>290</v>
      </c>
      <c r="C6106" s="272" t="s">
        <v>14335</v>
      </c>
      <c r="D6106" s="271" t="s">
        <v>1977</v>
      </c>
      <c r="E6106" s="273">
        <v>0</v>
      </c>
    </row>
    <row r="6107" spans="1:5" x14ac:dyDescent="0.2">
      <c r="A6107" s="271">
        <v>95766</v>
      </c>
      <c r="B6107" s="271" t="s">
        <v>290</v>
      </c>
      <c r="C6107" s="272" t="s">
        <v>14336</v>
      </c>
      <c r="D6107" s="271" t="s">
        <v>1977</v>
      </c>
      <c r="E6107" s="273">
        <v>0</v>
      </c>
    </row>
    <row r="6108" spans="1:5" x14ac:dyDescent="0.2">
      <c r="A6108" s="271">
        <v>95768</v>
      </c>
      <c r="B6108" s="271" t="s">
        <v>290</v>
      </c>
      <c r="C6108" s="272" t="s">
        <v>14337</v>
      </c>
      <c r="D6108" s="271" t="s">
        <v>1977</v>
      </c>
      <c r="E6108" s="273">
        <v>0</v>
      </c>
    </row>
    <row r="6109" spans="1:5" x14ac:dyDescent="0.2">
      <c r="A6109" s="271">
        <v>95739</v>
      </c>
      <c r="B6109" s="271" t="s">
        <v>290</v>
      </c>
      <c r="C6109" s="272" t="s">
        <v>14338</v>
      </c>
      <c r="D6109" s="271" t="s">
        <v>1977</v>
      </c>
      <c r="E6109" s="273">
        <v>0</v>
      </c>
    </row>
    <row r="6110" spans="1:5" x14ac:dyDescent="0.2">
      <c r="A6110" s="271">
        <v>95740</v>
      </c>
      <c r="B6110" s="271" t="s">
        <v>290</v>
      </c>
      <c r="C6110" s="272" t="s">
        <v>14339</v>
      </c>
      <c r="D6110" s="271" t="s">
        <v>1977</v>
      </c>
      <c r="E6110" s="273">
        <v>0</v>
      </c>
    </row>
    <row r="6111" spans="1:5" x14ac:dyDescent="0.2">
      <c r="A6111" s="271">
        <v>95741</v>
      </c>
      <c r="B6111" s="271" t="s">
        <v>290</v>
      </c>
      <c r="C6111" s="272" t="s">
        <v>14340</v>
      </c>
      <c r="D6111" s="271" t="s">
        <v>1977</v>
      </c>
      <c r="E6111" s="273">
        <v>0</v>
      </c>
    </row>
    <row r="6112" spans="1:5" x14ac:dyDescent="0.2">
      <c r="A6112" s="271">
        <v>104409</v>
      </c>
      <c r="B6112" s="271" t="s">
        <v>290</v>
      </c>
      <c r="C6112" s="272" t="s">
        <v>14341</v>
      </c>
      <c r="D6112" s="271" t="s">
        <v>2014</v>
      </c>
      <c r="E6112" s="273">
        <v>0</v>
      </c>
    </row>
    <row r="6113" spans="1:5" x14ac:dyDescent="0.2">
      <c r="A6113" s="271">
        <v>104408</v>
      </c>
      <c r="B6113" s="271" t="s">
        <v>290</v>
      </c>
      <c r="C6113" s="272" t="s">
        <v>14342</v>
      </c>
      <c r="D6113" s="271" t="s">
        <v>2014</v>
      </c>
      <c r="E6113" s="273">
        <v>0</v>
      </c>
    </row>
    <row r="6114" spans="1:5" x14ac:dyDescent="0.2">
      <c r="A6114" s="271">
        <v>104407</v>
      </c>
      <c r="B6114" s="271" t="s">
        <v>290</v>
      </c>
      <c r="C6114" s="272" t="s">
        <v>14343</v>
      </c>
      <c r="D6114" s="271" t="s">
        <v>2014</v>
      </c>
      <c r="E6114" s="273">
        <v>0</v>
      </c>
    </row>
    <row r="6115" spans="1:5" x14ac:dyDescent="0.2">
      <c r="A6115" s="271">
        <v>104406</v>
      </c>
      <c r="B6115" s="271" t="s">
        <v>290</v>
      </c>
      <c r="C6115" s="272" t="s">
        <v>14344</v>
      </c>
      <c r="D6115" s="271" t="s">
        <v>2014</v>
      </c>
      <c r="E6115" s="273">
        <v>0</v>
      </c>
    </row>
    <row r="6116" spans="1:5" x14ac:dyDescent="0.2">
      <c r="A6116" s="271">
        <v>95726</v>
      </c>
      <c r="B6116" s="271" t="s">
        <v>290</v>
      </c>
      <c r="C6116" s="272" t="s">
        <v>14345</v>
      </c>
      <c r="D6116" s="271" t="s">
        <v>2014</v>
      </c>
      <c r="E6116" s="273">
        <v>18.170000000000002</v>
      </c>
    </row>
    <row r="6117" spans="1:5" x14ac:dyDescent="0.2">
      <c r="A6117" s="271">
        <v>95727</v>
      </c>
      <c r="B6117" s="271" t="s">
        <v>290</v>
      </c>
      <c r="C6117" s="272" t="s">
        <v>14346</v>
      </c>
      <c r="D6117" s="271" t="s">
        <v>2014</v>
      </c>
      <c r="E6117" s="273">
        <v>22.75</v>
      </c>
    </row>
    <row r="6118" spans="1:5" x14ac:dyDescent="0.2">
      <c r="A6118" s="271">
        <v>95728</v>
      </c>
      <c r="B6118" s="271" t="s">
        <v>290</v>
      </c>
      <c r="C6118" s="272" t="s">
        <v>14347</v>
      </c>
      <c r="D6118" s="271" t="s">
        <v>2014</v>
      </c>
      <c r="E6118" s="273">
        <v>29.88</v>
      </c>
    </row>
    <row r="6119" spans="1:5" x14ac:dyDescent="0.2">
      <c r="A6119" s="271">
        <v>104452</v>
      </c>
      <c r="B6119" s="271" t="s">
        <v>290</v>
      </c>
      <c r="C6119" s="272" t="s">
        <v>14348</v>
      </c>
      <c r="D6119" s="271" t="s">
        <v>1977</v>
      </c>
      <c r="E6119" s="273">
        <v>0</v>
      </c>
    </row>
    <row r="6120" spans="1:5" x14ac:dyDescent="0.2">
      <c r="A6120" s="271">
        <v>104448</v>
      </c>
      <c r="B6120" s="271" t="s">
        <v>290</v>
      </c>
      <c r="C6120" s="272" t="s">
        <v>14349</v>
      </c>
      <c r="D6120" s="271" t="s">
        <v>1977</v>
      </c>
      <c r="E6120" s="273">
        <v>0</v>
      </c>
    </row>
    <row r="6121" spans="1:5" x14ac:dyDescent="0.2">
      <c r="A6121" s="271">
        <v>104449</v>
      </c>
      <c r="B6121" s="271" t="s">
        <v>290</v>
      </c>
      <c r="C6121" s="272" t="s">
        <v>14350</v>
      </c>
      <c r="D6121" s="271" t="s">
        <v>1977</v>
      </c>
      <c r="E6121" s="273">
        <v>0</v>
      </c>
    </row>
    <row r="6122" spans="1:5" x14ac:dyDescent="0.2">
      <c r="A6122" s="271">
        <v>104450</v>
      </c>
      <c r="B6122" s="271" t="s">
        <v>290</v>
      </c>
      <c r="C6122" s="272" t="s">
        <v>14351</v>
      </c>
      <c r="D6122" s="271" t="s">
        <v>1977</v>
      </c>
      <c r="E6122" s="273">
        <v>0</v>
      </c>
    </row>
    <row r="6123" spans="1:5" x14ac:dyDescent="0.2">
      <c r="A6123" s="271">
        <v>104445</v>
      </c>
      <c r="B6123" s="271" t="s">
        <v>290</v>
      </c>
      <c r="C6123" s="272" t="s">
        <v>14352</v>
      </c>
      <c r="D6123" s="271" t="s">
        <v>1977</v>
      </c>
      <c r="E6123" s="273">
        <v>0</v>
      </c>
    </row>
    <row r="6124" spans="1:5" x14ac:dyDescent="0.2">
      <c r="A6124" s="271">
        <v>104446</v>
      </c>
      <c r="B6124" s="271" t="s">
        <v>290</v>
      </c>
      <c r="C6124" s="272" t="s">
        <v>14353</v>
      </c>
      <c r="D6124" s="271" t="s">
        <v>1977</v>
      </c>
      <c r="E6124" s="273">
        <v>0</v>
      </c>
    </row>
    <row r="6125" spans="1:5" x14ac:dyDescent="0.2">
      <c r="A6125" s="271">
        <v>104447</v>
      </c>
      <c r="B6125" s="271" t="s">
        <v>290</v>
      </c>
      <c r="C6125" s="272" t="s">
        <v>14354</v>
      </c>
      <c r="D6125" s="271" t="s">
        <v>1977</v>
      </c>
      <c r="E6125" s="273">
        <v>0</v>
      </c>
    </row>
    <row r="6126" spans="1:5" x14ac:dyDescent="0.2">
      <c r="A6126" s="271">
        <v>92980</v>
      </c>
      <c r="B6126" s="271" t="s">
        <v>290</v>
      </c>
      <c r="C6126" s="272" t="s">
        <v>14355</v>
      </c>
      <c r="D6126" s="271" t="s">
        <v>2014</v>
      </c>
      <c r="E6126" s="273">
        <v>11.34</v>
      </c>
    </row>
    <row r="6127" spans="1:5" x14ac:dyDescent="0.2">
      <c r="A6127" s="271">
        <v>92979</v>
      </c>
      <c r="B6127" s="271" t="s">
        <v>290</v>
      </c>
      <c r="C6127" s="272" t="s">
        <v>14356</v>
      </c>
      <c r="D6127" s="271" t="s">
        <v>2014</v>
      </c>
      <c r="E6127" s="273">
        <v>11.86</v>
      </c>
    </row>
    <row r="6128" spans="1:5" x14ac:dyDescent="0.2">
      <c r="A6128" s="271">
        <v>92982</v>
      </c>
      <c r="B6128" s="271" t="s">
        <v>290</v>
      </c>
      <c r="C6128" s="272" t="s">
        <v>14357</v>
      </c>
      <c r="D6128" s="271" t="s">
        <v>2014</v>
      </c>
      <c r="E6128" s="273">
        <v>17.940000000000001</v>
      </c>
    </row>
    <row r="6129" spans="1:5" x14ac:dyDescent="0.2">
      <c r="A6129" s="271">
        <v>92981</v>
      </c>
      <c r="B6129" s="271" t="s">
        <v>290</v>
      </c>
      <c r="C6129" s="272" t="s">
        <v>14358</v>
      </c>
      <c r="D6129" s="271" t="s">
        <v>2014</v>
      </c>
      <c r="E6129" s="273">
        <v>16.940000000000001</v>
      </c>
    </row>
    <row r="6130" spans="1:5" x14ac:dyDescent="0.2">
      <c r="A6130" s="271">
        <v>101885</v>
      </c>
      <c r="B6130" s="271" t="s">
        <v>290</v>
      </c>
      <c r="C6130" s="272" t="s">
        <v>14359</v>
      </c>
      <c r="D6130" s="271" t="s">
        <v>2014</v>
      </c>
      <c r="E6130" s="273">
        <v>10.98</v>
      </c>
    </row>
    <row r="6131" spans="1:5" x14ac:dyDescent="0.2">
      <c r="A6131" s="271">
        <v>101884</v>
      </c>
      <c r="B6131" s="271" t="s">
        <v>290</v>
      </c>
      <c r="C6131" s="272" t="s">
        <v>14360</v>
      </c>
      <c r="D6131" s="271" t="s">
        <v>2014</v>
      </c>
      <c r="E6131" s="273">
        <v>11.5</v>
      </c>
    </row>
    <row r="6132" spans="1:5" x14ac:dyDescent="0.2">
      <c r="A6132" s="271">
        <v>101887</v>
      </c>
      <c r="B6132" s="271" t="s">
        <v>290</v>
      </c>
      <c r="C6132" s="272" t="s">
        <v>14361</v>
      </c>
      <c r="D6132" s="271" t="s">
        <v>2014</v>
      </c>
      <c r="E6132" s="273">
        <v>17.52</v>
      </c>
    </row>
    <row r="6133" spans="1:5" x14ac:dyDescent="0.2">
      <c r="A6133" s="271">
        <v>101886</v>
      </c>
      <c r="B6133" s="271" t="s">
        <v>290</v>
      </c>
      <c r="C6133" s="272" t="s">
        <v>14362</v>
      </c>
      <c r="D6133" s="271" t="s">
        <v>2014</v>
      </c>
      <c r="E6133" s="273">
        <v>16.52</v>
      </c>
    </row>
    <row r="6134" spans="1:5" x14ac:dyDescent="0.2">
      <c r="A6134" s="271">
        <v>101889</v>
      </c>
      <c r="B6134" s="271" t="s">
        <v>290</v>
      </c>
      <c r="C6134" s="272" t="s">
        <v>14363</v>
      </c>
      <c r="D6134" s="271" t="s">
        <v>2014</v>
      </c>
      <c r="E6134" s="273">
        <v>27.23</v>
      </c>
    </row>
    <row r="6135" spans="1:5" x14ac:dyDescent="0.2">
      <c r="A6135" s="271">
        <v>101888</v>
      </c>
      <c r="B6135" s="271" t="s">
        <v>290</v>
      </c>
      <c r="C6135" s="272" t="s">
        <v>14364</v>
      </c>
      <c r="D6135" s="271" t="s">
        <v>2014</v>
      </c>
      <c r="E6135" s="273">
        <v>25.91</v>
      </c>
    </row>
    <row r="6136" spans="1:5" x14ac:dyDescent="0.2">
      <c r="A6136" s="271">
        <v>101938</v>
      </c>
      <c r="B6136" s="271" t="s">
        <v>290</v>
      </c>
      <c r="C6136" s="272" t="s">
        <v>14365</v>
      </c>
      <c r="D6136" s="271" t="s">
        <v>1977</v>
      </c>
      <c r="E6136" s="273">
        <v>119.24</v>
      </c>
    </row>
    <row r="6137" spans="1:5" x14ac:dyDescent="0.2">
      <c r="A6137" s="271">
        <v>101904</v>
      </c>
      <c r="B6137" s="271" t="s">
        <v>290</v>
      </c>
      <c r="C6137" s="272" t="s">
        <v>14366</v>
      </c>
      <c r="D6137" s="271" t="s">
        <v>1977</v>
      </c>
      <c r="E6137" s="273">
        <v>1329.2</v>
      </c>
    </row>
    <row r="6138" spans="1:5" x14ac:dyDescent="0.2">
      <c r="A6138" s="271">
        <v>101901</v>
      </c>
      <c r="B6138" s="271" t="s">
        <v>290</v>
      </c>
      <c r="C6138" s="272" t="s">
        <v>14367</v>
      </c>
      <c r="D6138" s="271" t="s">
        <v>1977</v>
      </c>
      <c r="E6138" s="273">
        <v>142.13</v>
      </c>
    </row>
    <row r="6139" spans="1:5" x14ac:dyDescent="0.2">
      <c r="A6139" s="271">
        <v>101902</v>
      </c>
      <c r="B6139" s="271" t="s">
        <v>290</v>
      </c>
      <c r="C6139" s="272" t="s">
        <v>14368</v>
      </c>
      <c r="D6139" s="271" t="s">
        <v>1977</v>
      </c>
      <c r="E6139" s="273">
        <v>176.22</v>
      </c>
    </row>
    <row r="6140" spans="1:5" x14ac:dyDescent="0.2">
      <c r="A6140" s="271">
        <v>101903</v>
      </c>
      <c r="B6140" s="271" t="s">
        <v>290</v>
      </c>
      <c r="C6140" s="272" t="s">
        <v>14369</v>
      </c>
      <c r="D6140" s="271" t="s">
        <v>1977</v>
      </c>
      <c r="E6140" s="273">
        <v>366.64</v>
      </c>
    </row>
    <row r="6141" spans="1:5" x14ac:dyDescent="0.2">
      <c r="A6141" s="271">
        <v>97400</v>
      </c>
      <c r="B6141" s="271" t="s">
        <v>290</v>
      </c>
      <c r="C6141" s="272" t="s">
        <v>14370</v>
      </c>
      <c r="D6141" s="271" t="s">
        <v>1977</v>
      </c>
      <c r="E6141" s="273">
        <v>0</v>
      </c>
    </row>
    <row r="6142" spans="1:5" x14ac:dyDescent="0.2">
      <c r="A6142" s="271">
        <v>97401</v>
      </c>
      <c r="B6142" s="271" t="s">
        <v>290</v>
      </c>
      <c r="C6142" s="272" t="s">
        <v>14371</v>
      </c>
      <c r="D6142" s="271" t="s">
        <v>1977</v>
      </c>
      <c r="E6142" s="273">
        <v>0</v>
      </c>
    </row>
    <row r="6143" spans="1:5" x14ac:dyDescent="0.2">
      <c r="A6143" s="271">
        <v>97403</v>
      </c>
      <c r="B6143" s="271" t="s">
        <v>290</v>
      </c>
      <c r="C6143" s="272" t="s">
        <v>14372</v>
      </c>
      <c r="D6143" s="271" t="s">
        <v>1977</v>
      </c>
      <c r="E6143" s="273">
        <v>0</v>
      </c>
    </row>
    <row r="6144" spans="1:5" x14ac:dyDescent="0.2">
      <c r="A6144" s="271">
        <v>97404</v>
      </c>
      <c r="B6144" s="271" t="s">
        <v>290</v>
      </c>
      <c r="C6144" s="272" t="s">
        <v>14373</v>
      </c>
      <c r="D6144" s="271" t="s">
        <v>1977</v>
      </c>
      <c r="E6144" s="273">
        <v>0</v>
      </c>
    </row>
    <row r="6145" spans="1:5" x14ac:dyDescent="0.2">
      <c r="A6145" s="271">
        <v>97406</v>
      </c>
      <c r="B6145" s="271" t="s">
        <v>290</v>
      </c>
      <c r="C6145" s="272" t="s">
        <v>14374</v>
      </c>
      <c r="D6145" s="271" t="s">
        <v>1977</v>
      </c>
      <c r="E6145" s="273">
        <v>0</v>
      </c>
    </row>
    <row r="6146" spans="1:5" x14ac:dyDescent="0.2">
      <c r="A6146" s="271">
        <v>97393</v>
      </c>
      <c r="B6146" s="271" t="s">
        <v>290</v>
      </c>
      <c r="C6146" s="272" t="s">
        <v>14375</v>
      </c>
      <c r="D6146" s="271" t="s">
        <v>1977</v>
      </c>
      <c r="E6146" s="273">
        <v>0</v>
      </c>
    </row>
    <row r="6147" spans="1:5" x14ac:dyDescent="0.2">
      <c r="A6147" s="271">
        <v>97407</v>
      </c>
      <c r="B6147" s="271" t="s">
        <v>290</v>
      </c>
      <c r="C6147" s="272" t="s">
        <v>14376</v>
      </c>
      <c r="D6147" s="271" t="s">
        <v>1977</v>
      </c>
      <c r="E6147" s="273">
        <v>0</v>
      </c>
    </row>
    <row r="6148" spans="1:5" x14ac:dyDescent="0.2">
      <c r="A6148" s="271">
        <v>97408</v>
      </c>
      <c r="B6148" s="271" t="s">
        <v>290</v>
      </c>
      <c r="C6148" s="272" t="s">
        <v>14377</v>
      </c>
      <c r="D6148" s="271" t="s">
        <v>1977</v>
      </c>
      <c r="E6148" s="273">
        <v>0</v>
      </c>
    </row>
    <row r="6149" spans="1:5" x14ac:dyDescent="0.2">
      <c r="A6149" s="271">
        <v>97394</v>
      </c>
      <c r="B6149" s="271" t="s">
        <v>290</v>
      </c>
      <c r="C6149" s="272" t="s">
        <v>14378</v>
      </c>
      <c r="D6149" s="271" t="s">
        <v>1977</v>
      </c>
      <c r="E6149" s="273">
        <v>0</v>
      </c>
    </row>
    <row r="6150" spans="1:5" x14ac:dyDescent="0.2">
      <c r="A6150" s="271">
        <v>97395</v>
      </c>
      <c r="B6150" s="271" t="s">
        <v>290</v>
      </c>
      <c r="C6150" s="272" t="s">
        <v>14379</v>
      </c>
      <c r="D6150" s="271" t="s">
        <v>1977</v>
      </c>
      <c r="E6150" s="273">
        <v>0</v>
      </c>
    </row>
    <row r="6151" spans="1:5" x14ac:dyDescent="0.2">
      <c r="A6151" s="271">
        <v>97398</v>
      </c>
      <c r="B6151" s="271" t="s">
        <v>290</v>
      </c>
      <c r="C6151" s="272" t="s">
        <v>14380</v>
      </c>
      <c r="D6151" s="271" t="s">
        <v>1977</v>
      </c>
      <c r="E6151" s="273">
        <v>0</v>
      </c>
    </row>
    <row r="6152" spans="1:5" x14ac:dyDescent="0.2">
      <c r="A6152" s="271">
        <v>97399</v>
      </c>
      <c r="B6152" s="271" t="s">
        <v>290</v>
      </c>
      <c r="C6152" s="272" t="s">
        <v>14381</v>
      </c>
      <c r="D6152" s="271" t="s">
        <v>1977</v>
      </c>
      <c r="E6152" s="273">
        <v>0</v>
      </c>
    </row>
    <row r="6153" spans="1:5" x14ac:dyDescent="0.2">
      <c r="A6153" s="271">
        <v>97414</v>
      </c>
      <c r="B6153" s="271" t="s">
        <v>290</v>
      </c>
      <c r="C6153" s="272" t="s">
        <v>14382</v>
      </c>
      <c r="D6153" s="271" t="s">
        <v>1977</v>
      </c>
      <c r="E6153" s="273">
        <v>0</v>
      </c>
    </row>
    <row r="6154" spans="1:5" x14ac:dyDescent="0.2">
      <c r="A6154" s="271">
        <v>97415</v>
      </c>
      <c r="B6154" s="271" t="s">
        <v>290</v>
      </c>
      <c r="C6154" s="272" t="s">
        <v>14383</v>
      </c>
      <c r="D6154" s="271" t="s">
        <v>1977</v>
      </c>
      <c r="E6154" s="273">
        <v>0</v>
      </c>
    </row>
    <row r="6155" spans="1:5" x14ac:dyDescent="0.2">
      <c r="A6155" s="271">
        <v>97416</v>
      </c>
      <c r="B6155" s="271" t="s">
        <v>290</v>
      </c>
      <c r="C6155" s="272" t="s">
        <v>14384</v>
      </c>
      <c r="D6155" s="271" t="s">
        <v>1977</v>
      </c>
      <c r="E6155" s="273">
        <v>0</v>
      </c>
    </row>
    <row r="6156" spans="1:5" x14ac:dyDescent="0.2">
      <c r="A6156" s="271">
        <v>97417</v>
      </c>
      <c r="B6156" s="271" t="s">
        <v>290</v>
      </c>
      <c r="C6156" s="272" t="s">
        <v>14385</v>
      </c>
      <c r="D6156" s="271" t="s">
        <v>1977</v>
      </c>
      <c r="E6156" s="273">
        <v>0</v>
      </c>
    </row>
    <row r="6157" spans="1:5" x14ac:dyDescent="0.2">
      <c r="A6157" s="271">
        <v>97418</v>
      </c>
      <c r="B6157" s="271" t="s">
        <v>290</v>
      </c>
      <c r="C6157" s="272" t="s">
        <v>14386</v>
      </c>
      <c r="D6157" s="271" t="s">
        <v>1977</v>
      </c>
      <c r="E6157" s="273">
        <v>0</v>
      </c>
    </row>
    <row r="6158" spans="1:5" x14ac:dyDescent="0.2">
      <c r="A6158" s="271">
        <v>97409</v>
      </c>
      <c r="B6158" s="271" t="s">
        <v>290</v>
      </c>
      <c r="C6158" s="272" t="s">
        <v>14387</v>
      </c>
      <c r="D6158" s="271" t="s">
        <v>1977</v>
      </c>
      <c r="E6158" s="273">
        <v>0</v>
      </c>
    </row>
    <row r="6159" spans="1:5" x14ac:dyDescent="0.2">
      <c r="A6159" s="271">
        <v>97419</v>
      </c>
      <c r="B6159" s="271" t="s">
        <v>290</v>
      </c>
      <c r="C6159" s="272" t="s">
        <v>14388</v>
      </c>
      <c r="D6159" s="271" t="s">
        <v>1977</v>
      </c>
      <c r="E6159" s="273">
        <v>0</v>
      </c>
    </row>
    <row r="6160" spans="1:5" x14ac:dyDescent="0.2">
      <c r="A6160" s="271">
        <v>97420</v>
      </c>
      <c r="B6160" s="271" t="s">
        <v>290</v>
      </c>
      <c r="C6160" s="272" t="s">
        <v>14389</v>
      </c>
      <c r="D6160" s="271" t="s">
        <v>1977</v>
      </c>
      <c r="E6160" s="273">
        <v>0</v>
      </c>
    </row>
    <row r="6161" spans="1:5" x14ac:dyDescent="0.2">
      <c r="A6161" s="271">
        <v>97410</v>
      </c>
      <c r="B6161" s="271" t="s">
        <v>290</v>
      </c>
      <c r="C6161" s="272" t="s">
        <v>14390</v>
      </c>
      <c r="D6161" s="271" t="s">
        <v>1977</v>
      </c>
      <c r="E6161" s="273">
        <v>0</v>
      </c>
    </row>
    <row r="6162" spans="1:5" x14ac:dyDescent="0.2">
      <c r="A6162" s="271">
        <v>97411</v>
      </c>
      <c r="B6162" s="271" t="s">
        <v>290</v>
      </c>
      <c r="C6162" s="272" t="s">
        <v>14391</v>
      </c>
      <c r="D6162" s="271" t="s">
        <v>1977</v>
      </c>
      <c r="E6162" s="273">
        <v>0</v>
      </c>
    </row>
    <row r="6163" spans="1:5" x14ac:dyDescent="0.2">
      <c r="A6163" s="271">
        <v>97412</v>
      </c>
      <c r="B6163" s="271" t="s">
        <v>290</v>
      </c>
      <c r="C6163" s="272" t="s">
        <v>14392</v>
      </c>
      <c r="D6163" s="271" t="s">
        <v>1977</v>
      </c>
      <c r="E6163" s="273">
        <v>0</v>
      </c>
    </row>
    <row r="6164" spans="1:5" x14ac:dyDescent="0.2">
      <c r="A6164" s="271">
        <v>97413</v>
      </c>
      <c r="B6164" s="271" t="s">
        <v>290</v>
      </c>
      <c r="C6164" s="272" t="s">
        <v>14393</v>
      </c>
      <c r="D6164" s="271" t="s">
        <v>1977</v>
      </c>
      <c r="E6164" s="273">
        <v>0</v>
      </c>
    </row>
    <row r="6165" spans="1:5" x14ac:dyDescent="0.2">
      <c r="A6165" s="271">
        <v>101900</v>
      </c>
      <c r="B6165" s="271" t="s">
        <v>290</v>
      </c>
      <c r="C6165" s="272" t="s">
        <v>14394</v>
      </c>
      <c r="D6165" s="271" t="s">
        <v>1977</v>
      </c>
      <c r="E6165" s="273">
        <v>4388.75</v>
      </c>
    </row>
    <row r="6166" spans="1:5" x14ac:dyDescent="0.2">
      <c r="A6166" s="271">
        <v>93660</v>
      </c>
      <c r="B6166" s="271" t="s">
        <v>290</v>
      </c>
      <c r="C6166" s="272" t="s">
        <v>14395</v>
      </c>
      <c r="D6166" s="271" t="s">
        <v>1977</v>
      </c>
      <c r="E6166" s="273">
        <v>56.57</v>
      </c>
    </row>
    <row r="6167" spans="1:5" x14ac:dyDescent="0.2">
      <c r="A6167" s="271">
        <v>93661</v>
      </c>
      <c r="B6167" s="271" t="s">
        <v>290</v>
      </c>
      <c r="C6167" s="272" t="s">
        <v>14396</v>
      </c>
      <c r="D6167" s="271" t="s">
        <v>1977</v>
      </c>
      <c r="E6167" s="273">
        <v>58.3</v>
      </c>
    </row>
    <row r="6168" spans="1:5" x14ac:dyDescent="0.2">
      <c r="A6168" s="271">
        <v>93662</v>
      </c>
      <c r="B6168" s="271" t="s">
        <v>290</v>
      </c>
      <c r="C6168" s="272" t="s">
        <v>14397</v>
      </c>
      <c r="D6168" s="271" t="s">
        <v>1977</v>
      </c>
      <c r="E6168" s="273">
        <v>61.61</v>
      </c>
    </row>
    <row r="6169" spans="1:5" x14ac:dyDescent="0.2">
      <c r="A6169" s="271">
        <v>93663</v>
      </c>
      <c r="B6169" s="271" t="s">
        <v>290</v>
      </c>
      <c r="C6169" s="272" t="s">
        <v>14398</v>
      </c>
      <c r="D6169" s="271" t="s">
        <v>1977</v>
      </c>
      <c r="E6169" s="273">
        <v>61.61</v>
      </c>
    </row>
    <row r="6170" spans="1:5" x14ac:dyDescent="0.2">
      <c r="A6170" s="271">
        <v>93664</v>
      </c>
      <c r="B6170" s="271" t="s">
        <v>290</v>
      </c>
      <c r="C6170" s="272" t="s">
        <v>14399</v>
      </c>
      <c r="D6170" s="271" t="s">
        <v>1977</v>
      </c>
      <c r="E6170" s="273">
        <v>65.64</v>
      </c>
    </row>
    <row r="6171" spans="1:5" x14ac:dyDescent="0.2">
      <c r="A6171" s="271">
        <v>93665</v>
      </c>
      <c r="B6171" s="271" t="s">
        <v>290</v>
      </c>
      <c r="C6171" s="272" t="s">
        <v>14400</v>
      </c>
      <c r="D6171" s="271" t="s">
        <v>1977</v>
      </c>
      <c r="E6171" s="273">
        <v>71.33</v>
      </c>
    </row>
    <row r="6172" spans="1:5" x14ac:dyDescent="0.2">
      <c r="A6172" s="271">
        <v>93666</v>
      </c>
      <c r="B6172" s="271" t="s">
        <v>290</v>
      </c>
      <c r="C6172" s="272" t="s">
        <v>14401</v>
      </c>
      <c r="D6172" s="271" t="s">
        <v>1977</v>
      </c>
      <c r="E6172" s="273">
        <v>79.58</v>
      </c>
    </row>
    <row r="6173" spans="1:5" x14ac:dyDescent="0.2">
      <c r="A6173" s="271">
        <v>93674</v>
      </c>
      <c r="B6173" s="271" t="s">
        <v>290</v>
      </c>
      <c r="C6173" s="272" t="s">
        <v>14402</v>
      </c>
      <c r="D6173" s="271" t="s">
        <v>1977</v>
      </c>
      <c r="E6173" s="273">
        <v>0</v>
      </c>
    </row>
    <row r="6174" spans="1:5" x14ac:dyDescent="0.2">
      <c r="A6174" s="271">
        <v>93675</v>
      </c>
      <c r="B6174" s="271" t="s">
        <v>290</v>
      </c>
      <c r="C6174" s="272" t="s">
        <v>14403</v>
      </c>
      <c r="D6174" s="271" t="s">
        <v>1977</v>
      </c>
      <c r="E6174" s="273">
        <v>0</v>
      </c>
    </row>
    <row r="6175" spans="1:5" x14ac:dyDescent="0.2">
      <c r="A6175" s="271">
        <v>101892</v>
      </c>
      <c r="B6175" s="271" t="s">
        <v>290</v>
      </c>
      <c r="C6175" s="272" t="s">
        <v>14404</v>
      </c>
      <c r="D6175" s="271" t="s">
        <v>1977</v>
      </c>
      <c r="E6175" s="273">
        <v>72.28</v>
      </c>
    </row>
    <row r="6176" spans="1:5" x14ac:dyDescent="0.2">
      <c r="A6176" s="271">
        <v>93653</v>
      </c>
      <c r="B6176" s="271" t="s">
        <v>290</v>
      </c>
      <c r="C6176" s="272" t="s">
        <v>14405</v>
      </c>
      <c r="D6176" s="271" t="s">
        <v>1977</v>
      </c>
      <c r="E6176" s="273">
        <v>12.19</v>
      </c>
    </row>
    <row r="6177" spans="1:5" x14ac:dyDescent="0.2">
      <c r="A6177" s="271">
        <v>93654</v>
      </c>
      <c r="B6177" s="271" t="s">
        <v>290</v>
      </c>
      <c r="C6177" s="272" t="s">
        <v>14406</v>
      </c>
      <c r="D6177" s="271" t="s">
        <v>1977</v>
      </c>
      <c r="E6177" s="273">
        <v>13.06</v>
      </c>
    </row>
    <row r="6178" spans="1:5" x14ac:dyDescent="0.2">
      <c r="A6178" s="271">
        <v>93655</v>
      </c>
      <c r="B6178" s="271" t="s">
        <v>290</v>
      </c>
      <c r="C6178" s="272" t="s">
        <v>14407</v>
      </c>
      <c r="D6178" s="271" t="s">
        <v>1977</v>
      </c>
      <c r="E6178" s="273">
        <v>14.72</v>
      </c>
    </row>
    <row r="6179" spans="1:5" x14ac:dyDescent="0.2">
      <c r="A6179" s="271">
        <v>93656</v>
      </c>
      <c r="B6179" s="271" t="s">
        <v>290</v>
      </c>
      <c r="C6179" s="272" t="s">
        <v>14408</v>
      </c>
      <c r="D6179" s="271" t="s">
        <v>1977</v>
      </c>
      <c r="E6179" s="273">
        <v>14.72</v>
      </c>
    </row>
    <row r="6180" spans="1:5" x14ac:dyDescent="0.2">
      <c r="A6180" s="271">
        <v>93657</v>
      </c>
      <c r="B6180" s="271" t="s">
        <v>290</v>
      </c>
      <c r="C6180" s="272" t="s">
        <v>14409</v>
      </c>
      <c r="D6180" s="271" t="s">
        <v>1977</v>
      </c>
      <c r="E6180" s="273">
        <v>16.73</v>
      </c>
    </row>
    <row r="6181" spans="1:5" x14ac:dyDescent="0.2">
      <c r="A6181" s="271">
        <v>93658</v>
      </c>
      <c r="B6181" s="271" t="s">
        <v>290</v>
      </c>
      <c r="C6181" s="272" t="s">
        <v>14410</v>
      </c>
      <c r="D6181" s="271" t="s">
        <v>1977</v>
      </c>
      <c r="E6181" s="273">
        <v>24.12</v>
      </c>
    </row>
    <row r="6182" spans="1:5" x14ac:dyDescent="0.2">
      <c r="A6182" s="271">
        <v>93659</v>
      </c>
      <c r="B6182" s="271" t="s">
        <v>290</v>
      </c>
      <c r="C6182" s="272" t="s">
        <v>14411</v>
      </c>
      <c r="D6182" s="271" t="s">
        <v>1977</v>
      </c>
      <c r="E6182" s="273">
        <v>28.24</v>
      </c>
    </row>
    <row r="6183" spans="1:5" x14ac:dyDescent="0.2">
      <c r="A6183" s="271">
        <v>101890</v>
      </c>
      <c r="B6183" s="271" t="s">
        <v>290</v>
      </c>
      <c r="C6183" s="272" t="s">
        <v>14412</v>
      </c>
      <c r="D6183" s="271" t="s">
        <v>1977</v>
      </c>
      <c r="E6183" s="273">
        <v>17.27</v>
      </c>
    </row>
    <row r="6184" spans="1:5" x14ac:dyDescent="0.2">
      <c r="A6184" s="271">
        <v>101891</v>
      </c>
      <c r="B6184" s="271" t="s">
        <v>290</v>
      </c>
      <c r="C6184" s="272" t="s">
        <v>14413</v>
      </c>
      <c r="D6184" s="271" t="s">
        <v>1977</v>
      </c>
      <c r="E6184" s="273">
        <v>30.07</v>
      </c>
    </row>
    <row r="6185" spans="1:5" x14ac:dyDescent="0.2">
      <c r="A6185" s="271">
        <v>101895</v>
      </c>
      <c r="B6185" s="271" t="s">
        <v>290</v>
      </c>
      <c r="C6185" s="272" t="s">
        <v>14414</v>
      </c>
      <c r="D6185" s="271" t="s">
        <v>1977</v>
      </c>
      <c r="E6185" s="273">
        <v>440.9</v>
      </c>
    </row>
    <row r="6186" spans="1:5" x14ac:dyDescent="0.2">
      <c r="A6186" s="271">
        <v>101896</v>
      </c>
      <c r="B6186" s="271" t="s">
        <v>290</v>
      </c>
      <c r="C6186" s="272" t="s">
        <v>14415</v>
      </c>
      <c r="D6186" s="271" t="s">
        <v>1977</v>
      </c>
      <c r="E6186" s="273">
        <v>646.25</v>
      </c>
    </row>
    <row r="6187" spans="1:5" x14ac:dyDescent="0.2">
      <c r="A6187" s="271">
        <v>101897</v>
      </c>
      <c r="B6187" s="271" t="s">
        <v>290</v>
      </c>
      <c r="C6187" s="272" t="s">
        <v>14416</v>
      </c>
      <c r="D6187" s="271" t="s">
        <v>1977</v>
      </c>
      <c r="E6187" s="273">
        <v>1012.31</v>
      </c>
    </row>
    <row r="6188" spans="1:5" x14ac:dyDescent="0.2">
      <c r="A6188" s="271">
        <v>101898</v>
      </c>
      <c r="B6188" s="271" t="s">
        <v>290</v>
      </c>
      <c r="C6188" s="272" t="s">
        <v>14417</v>
      </c>
      <c r="D6188" s="271" t="s">
        <v>1977</v>
      </c>
      <c r="E6188" s="273">
        <v>1341.14</v>
      </c>
    </row>
    <row r="6189" spans="1:5" x14ac:dyDescent="0.2">
      <c r="A6189" s="271">
        <v>101899</v>
      </c>
      <c r="B6189" s="271" t="s">
        <v>290</v>
      </c>
      <c r="C6189" s="272" t="s">
        <v>14418</v>
      </c>
      <c r="D6189" s="271" t="s">
        <v>1977</v>
      </c>
      <c r="E6189" s="273">
        <v>2123.29</v>
      </c>
    </row>
    <row r="6190" spans="1:5" x14ac:dyDescent="0.2">
      <c r="A6190" s="271">
        <v>93676</v>
      </c>
      <c r="B6190" s="271" t="s">
        <v>290</v>
      </c>
      <c r="C6190" s="272" t="s">
        <v>14419</v>
      </c>
      <c r="D6190" s="271" t="s">
        <v>1977</v>
      </c>
      <c r="E6190" s="273">
        <v>0</v>
      </c>
    </row>
    <row r="6191" spans="1:5" x14ac:dyDescent="0.2">
      <c r="A6191" s="271">
        <v>97711</v>
      </c>
      <c r="B6191" s="271" t="s">
        <v>290</v>
      </c>
      <c r="C6191" s="272" t="s">
        <v>14420</v>
      </c>
      <c r="D6191" s="271" t="s">
        <v>1977</v>
      </c>
      <c r="E6191" s="273">
        <v>0</v>
      </c>
    </row>
    <row r="6192" spans="1:5" x14ac:dyDescent="0.2">
      <c r="A6192" s="271">
        <v>93667</v>
      </c>
      <c r="B6192" s="271" t="s">
        <v>290</v>
      </c>
      <c r="C6192" s="272" t="s">
        <v>14421</v>
      </c>
      <c r="D6192" s="271" t="s">
        <v>1977</v>
      </c>
      <c r="E6192" s="273">
        <v>71.28</v>
      </c>
    </row>
    <row r="6193" spans="1:5" x14ac:dyDescent="0.2">
      <c r="A6193" s="271">
        <v>93668</v>
      </c>
      <c r="B6193" s="271" t="s">
        <v>290</v>
      </c>
      <c r="C6193" s="272" t="s">
        <v>14422</v>
      </c>
      <c r="D6193" s="271" t="s">
        <v>1977</v>
      </c>
      <c r="E6193" s="273">
        <v>73.88</v>
      </c>
    </row>
    <row r="6194" spans="1:5" x14ac:dyDescent="0.2">
      <c r="A6194" s="271">
        <v>93669</v>
      </c>
      <c r="B6194" s="271" t="s">
        <v>290</v>
      </c>
      <c r="C6194" s="272" t="s">
        <v>14423</v>
      </c>
      <c r="D6194" s="271" t="s">
        <v>1977</v>
      </c>
      <c r="E6194" s="273">
        <v>78.84</v>
      </c>
    </row>
    <row r="6195" spans="1:5" x14ac:dyDescent="0.2">
      <c r="A6195" s="271">
        <v>93670</v>
      </c>
      <c r="B6195" s="271" t="s">
        <v>290</v>
      </c>
      <c r="C6195" s="272" t="s">
        <v>14424</v>
      </c>
      <c r="D6195" s="271" t="s">
        <v>1977</v>
      </c>
      <c r="E6195" s="273">
        <v>78.84</v>
      </c>
    </row>
    <row r="6196" spans="1:5" x14ac:dyDescent="0.2">
      <c r="A6196" s="271">
        <v>93671</v>
      </c>
      <c r="B6196" s="271" t="s">
        <v>290</v>
      </c>
      <c r="C6196" s="272" t="s">
        <v>14425</v>
      </c>
      <c r="D6196" s="271" t="s">
        <v>1977</v>
      </c>
      <c r="E6196" s="273">
        <v>84.89</v>
      </c>
    </row>
    <row r="6197" spans="1:5" x14ac:dyDescent="0.2">
      <c r="A6197" s="271">
        <v>93672</v>
      </c>
      <c r="B6197" s="271" t="s">
        <v>290</v>
      </c>
      <c r="C6197" s="272" t="s">
        <v>14426</v>
      </c>
      <c r="D6197" s="271" t="s">
        <v>1977</v>
      </c>
      <c r="E6197" s="273">
        <v>94.56</v>
      </c>
    </row>
    <row r="6198" spans="1:5" x14ac:dyDescent="0.2">
      <c r="A6198" s="271">
        <v>93673</v>
      </c>
      <c r="B6198" s="271" t="s">
        <v>290</v>
      </c>
      <c r="C6198" s="272" t="s">
        <v>14427</v>
      </c>
      <c r="D6198" s="271" t="s">
        <v>1977</v>
      </c>
      <c r="E6198" s="273">
        <v>106.94</v>
      </c>
    </row>
    <row r="6199" spans="1:5" x14ac:dyDescent="0.2">
      <c r="A6199" s="271">
        <v>101893</v>
      </c>
      <c r="B6199" s="271" t="s">
        <v>290</v>
      </c>
      <c r="C6199" s="272" t="s">
        <v>14428</v>
      </c>
      <c r="D6199" s="271" t="s">
        <v>1977</v>
      </c>
      <c r="E6199" s="273">
        <v>93.24</v>
      </c>
    </row>
    <row r="6200" spans="1:5" x14ac:dyDescent="0.2">
      <c r="A6200" s="271">
        <v>101894</v>
      </c>
      <c r="B6200" s="271" t="s">
        <v>290</v>
      </c>
      <c r="C6200" s="272" t="s">
        <v>14429</v>
      </c>
      <c r="D6200" s="271" t="s">
        <v>1977</v>
      </c>
      <c r="E6200" s="273">
        <v>169.62</v>
      </c>
    </row>
    <row r="6201" spans="1:5" x14ac:dyDescent="0.2">
      <c r="A6201" s="271">
        <v>97421</v>
      </c>
      <c r="B6201" s="271" t="s">
        <v>290</v>
      </c>
      <c r="C6201" s="272" t="s">
        <v>14430</v>
      </c>
      <c r="D6201" s="271" t="s">
        <v>1977</v>
      </c>
      <c r="E6201" s="273">
        <v>0</v>
      </c>
    </row>
    <row r="6202" spans="1:5" x14ac:dyDescent="0.2">
      <c r="A6202" s="271">
        <v>97373</v>
      </c>
      <c r="B6202" s="271" t="s">
        <v>290</v>
      </c>
      <c r="C6202" s="272" t="s">
        <v>14431</v>
      </c>
      <c r="D6202" s="271" t="s">
        <v>2014</v>
      </c>
      <c r="E6202" s="273">
        <v>0</v>
      </c>
    </row>
    <row r="6203" spans="1:5" x14ac:dyDescent="0.2">
      <c r="A6203" s="271">
        <v>97374</v>
      </c>
      <c r="B6203" s="271" t="s">
        <v>290</v>
      </c>
      <c r="C6203" s="272" t="s">
        <v>14432</v>
      </c>
      <c r="D6203" s="271" t="s">
        <v>2014</v>
      </c>
      <c r="E6203" s="273">
        <v>0</v>
      </c>
    </row>
    <row r="6204" spans="1:5" x14ac:dyDescent="0.2">
      <c r="A6204" s="271">
        <v>97375</v>
      </c>
      <c r="B6204" s="271" t="s">
        <v>290</v>
      </c>
      <c r="C6204" s="272" t="s">
        <v>14433</v>
      </c>
      <c r="D6204" s="271" t="s">
        <v>2014</v>
      </c>
      <c r="E6204" s="273">
        <v>0</v>
      </c>
    </row>
    <row r="6205" spans="1:5" x14ac:dyDescent="0.2">
      <c r="A6205" s="271">
        <v>97376</v>
      </c>
      <c r="B6205" s="271" t="s">
        <v>290</v>
      </c>
      <c r="C6205" s="272" t="s">
        <v>14434</v>
      </c>
      <c r="D6205" s="271" t="s">
        <v>2014</v>
      </c>
      <c r="E6205" s="273">
        <v>0</v>
      </c>
    </row>
    <row r="6206" spans="1:5" x14ac:dyDescent="0.2">
      <c r="A6206" s="271">
        <v>97377</v>
      </c>
      <c r="B6206" s="271" t="s">
        <v>290</v>
      </c>
      <c r="C6206" s="272" t="s">
        <v>14435</v>
      </c>
      <c r="D6206" s="271" t="s">
        <v>2014</v>
      </c>
      <c r="E6206" s="273">
        <v>0</v>
      </c>
    </row>
    <row r="6207" spans="1:5" x14ac:dyDescent="0.2">
      <c r="A6207" s="271">
        <v>97368</v>
      </c>
      <c r="B6207" s="271" t="s">
        <v>290</v>
      </c>
      <c r="C6207" s="272" t="s">
        <v>14436</v>
      </c>
      <c r="D6207" s="271" t="s">
        <v>2014</v>
      </c>
      <c r="E6207" s="273">
        <v>0</v>
      </c>
    </row>
    <row r="6208" spans="1:5" x14ac:dyDescent="0.2">
      <c r="A6208" s="271">
        <v>97369</v>
      </c>
      <c r="B6208" s="271" t="s">
        <v>290</v>
      </c>
      <c r="C6208" s="272" t="s">
        <v>14437</v>
      </c>
      <c r="D6208" s="271" t="s">
        <v>2014</v>
      </c>
      <c r="E6208" s="273">
        <v>0</v>
      </c>
    </row>
    <row r="6209" spans="1:5" x14ac:dyDescent="0.2">
      <c r="A6209" s="271">
        <v>97370</v>
      </c>
      <c r="B6209" s="271" t="s">
        <v>290</v>
      </c>
      <c r="C6209" s="272" t="s">
        <v>14438</v>
      </c>
      <c r="D6209" s="271" t="s">
        <v>2014</v>
      </c>
      <c r="E6209" s="273">
        <v>0</v>
      </c>
    </row>
    <row r="6210" spans="1:5" x14ac:dyDescent="0.2">
      <c r="A6210" s="271">
        <v>97371</v>
      </c>
      <c r="B6210" s="271" t="s">
        <v>290</v>
      </c>
      <c r="C6210" s="272" t="s">
        <v>14439</v>
      </c>
      <c r="D6210" s="271" t="s">
        <v>2014</v>
      </c>
      <c r="E6210" s="273">
        <v>0</v>
      </c>
    </row>
    <row r="6211" spans="1:5" x14ac:dyDescent="0.2">
      <c r="A6211" s="271">
        <v>97372</v>
      </c>
      <c r="B6211" s="271" t="s">
        <v>290</v>
      </c>
      <c r="C6211" s="272" t="s">
        <v>14440</v>
      </c>
      <c r="D6211" s="271" t="s">
        <v>2014</v>
      </c>
      <c r="E6211" s="273">
        <v>0</v>
      </c>
    </row>
    <row r="6212" spans="1:5" x14ac:dyDescent="0.2">
      <c r="A6212" s="271">
        <v>101875</v>
      </c>
      <c r="B6212" s="271" t="s">
        <v>290</v>
      </c>
      <c r="C6212" s="272" t="s">
        <v>14441</v>
      </c>
      <c r="D6212" s="271" t="s">
        <v>1977</v>
      </c>
      <c r="E6212" s="273">
        <v>353.35</v>
      </c>
    </row>
    <row r="6213" spans="1:5" x14ac:dyDescent="0.2">
      <c r="A6213" s="271">
        <v>101883</v>
      </c>
      <c r="B6213" s="271" t="s">
        <v>290</v>
      </c>
      <c r="C6213" s="272" t="s">
        <v>14442</v>
      </c>
      <c r="D6213" s="271" t="s">
        <v>1977</v>
      </c>
      <c r="E6213" s="273">
        <v>483.25</v>
      </c>
    </row>
    <row r="6214" spans="1:5" x14ac:dyDescent="0.2">
      <c r="A6214" s="271">
        <v>101879</v>
      </c>
      <c r="B6214" s="271" t="s">
        <v>290</v>
      </c>
      <c r="C6214" s="272" t="s">
        <v>14443</v>
      </c>
      <c r="D6214" s="271" t="s">
        <v>1977</v>
      </c>
      <c r="E6214" s="273">
        <v>506.25</v>
      </c>
    </row>
    <row r="6215" spans="1:5" x14ac:dyDescent="0.2">
      <c r="A6215" s="271">
        <v>101880</v>
      </c>
      <c r="B6215" s="271" t="s">
        <v>290</v>
      </c>
      <c r="C6215" s="272" t="s">
        <v>14444</v>
      </c>
      <c r="D6215" s="271" t="s">
        <v>1977</v>
      </c>
      <c r="E6215" s="273">
        <v>583.92999999999995</v>
      </c>
    </row>
    <row r="6216" spans="1:5" x14ac:dyDescent="0.2">
      <c r="A6216" s="271">
        <v>101882</v>
      </c>
      <c r="B6216" s="271" t="s">
        <v>290</v>
      </c>
      <c r="C6216" s="272" t="s">
        <v>14445</v>
      </c>
      <c r="D6216" s="271" t="s">
        <v>1977</v>
      </c>
      <c r="E6216" s="273">
        <v>1168.68</v>
      </c>
    </row>
    <row r="6217" spans="1:5" x14ac:dyDescent="0.2">
      <c r="A6217" s="271">
        <v>101881</v>
      </c>
      <c r="B6217" s="271" t="s">
        <v>290</v>
      </c>
      <c r="C6217" s="272" t="s">
        <v>14446</v>
      </c>
      <c r="D6217" s="271" t="s">
        <v>1977</v>
      </c>
      <c r="E6217" s="273">
        <v>829.88</v>
      </c>
    </row>
    <row r="6218" spans="1:5" x14ac:dyDescent="0.2">
      <c r="A6218" s="271">
        <v>101878</v>
      </c>
      <c r="B6218" s="271" t="s">
        <v>290</v>
      </c>
      <c r="C6218" s="272" t="s">
        <v>14447</v>
      </c>
      <c r="D6218" s="271" t="s">
        <v>1977</v>
      </c>
      <c r="E6218" s="273">
        <v>510.22</v>
      </c>
    </row>
    <row r="6219" spans="1:5" x14ac:dyDescent="0.2">
      <c r="A6219" s="271">
        <v>101877</v>
      </c>
      <c r="B6219" s="271" t="s">
        <v>290</v>
      </c>
      <c r="C6219" s="272" t="s">
        <v>14448</v>
      </c>
      <c r="D6219" s="271" t="s">
        <v>1977</v>
      </c>
      <c r="E6219" s="273">
        <v>62.96</v>
      </c>
    </row>
    <row r="6220" spans="1:5" x14ac:dyDescent="0.2">
      <c r="A6220" s="271">
        <v>101876</v>
      </c>
      <c r="B6220" s="271" t="s">
        <v>290</v>
      </c>
      <c r="C6220" s="272" t="s">
        <v>14449</v>
      </c>
      <c r="D6220" s="271" t="s">
        <v>1977</v>
      </c>
      <c r="E6220" s="273">
        <v>89.39</v>
      </c>
    </row>
    <row r="6221" spans="1:5" x14ac:dyDescent="0.2">
      <c r="A6221" s="271">
        <v>101873</v>
      </c>
      <c r="B6221" s="271" t="s">
        <v>290</v>
      </c>
      <c r="C6221" s="272" t="s">
        <v>14450</v>
      </c>
      <c r="D6221" s="271" t="s">
        <v>1977</v>
      </c>
      <c r="E6221" s="273">
        <v>0</v>
      </c>
    </row>
    <row r="6222" spans="1:5" x14ac:dyDescent="0.2">
      <c r="A6222" s="271">
        <v>101874</v>
      </c>
      <c r="B6222" s="271" t="s">
        <v>290</v>
      </c>
      <c r="C6222" s="272" t="s">
        <v>14451</v>
      </c>
      <c r="D6222" s="271" t="s">
        <v>1977</v>
      </c>
      <c r="E6222" s="273">
        <v>0</v>
      </c>
    </row>
    <row r="6223" spans="1:5" x14ac:dyDescent="0.2">
      <c r="A6223" s="271">
        <v>101871</v>
      </c>
      <c r="B6223" s="271" t="s">
        <v>290</v>
      </c>
      <c r="C6223" s="272" t="s">
        <v>14452</v>
      </c>
      <c r="D6223" s="271" t="s">
        <v>1977</v>
      </c>
      <c r="E6223" s="273">
        <v>0</v>
      </c>
    </row>
    <row r="6224" spans="1:5" x14ac:dyDescent="0.2">
      <c r="A6224" s="271">
        <v>101872</v>
      </c>
      <c r="B6224" s="271" t="s">
        <v>290</v>
      </c>
      <c r="C6224" s="272" t="s">
        <v>14453</v>
      </c>
      <c r="D6224" s="271" t="s">
        <v>1977</v>
      </c>
      <c r="E6224" s="273">
        <v>0</v>
      </c>
    </row>
    <row r="6225" spans="1:5" x14ac:dyDescent="0.2">
      <c r="A6225" s="271">
        <v>97360</v>
      </c>
      <c r="B6225" s="271" t="s">
        <v>290</v>
      </c>
      <c r="C6225" s="272" t="s">
        <v>14454</v>
      </c>
      <c r="D6225" s="271" t="s">
        <v>1977</v>
      </c>
      <c r="E6225" s="273">
        <v>7229.42</v>
      </c>
    </row>
    <row r="6226" spans="1:5" x14ac:dyDescent="0.2">
      <c r="A6226" s="271">
        <v>97361</v>
      </c>
      <c r="B6226" s="271" t="s">
        <v>290</v>
      </c>
      <c r="C6226" s="272" t="s">
        <v>14455</v>
      </c>
      <c r="D6226" s="271" t="s">
        <v>1977</v>
      </c>
      <c r="E6226" s="273">
        <v>9639.2199999999993</v>
      </c>
    </row>
    <row r="6227" spans="1:5" x14ac:dyDescent="0.2">
      <c r="A6227" s="271">
        <v>97359</v>
      </c>
      <c r="B6227" s="271" t="s">
        <v>290</v>
      </c>
      <c r="C6227" s="272" t="s">
        <v>14456</v>
      </c>
      <c r="D6227" s="271" t="s">
        <v>1977</v>
      </c>
      <c r="E6227" s="273">
        <v>3766.31</v>
      </c>
    </row>
    <row r="6228" spans="1:5" x14ac:dyDescent="0.2">
      <c r="A6228" s="271">
        <v>101946</v>
      </c>
      <c r="B6228" s="271" t="s">
        <v>290</v>
      </c>
      <c r="C6228" s="272" t="s">
        <v>14457</v>
      </c>
      <c r="D6228" s="271" t="s">
        <v>1977</v>
      </c>
      <c r="E6228" s="273">
        <v>192.64</v>
      </c>
    </row>
    <row r="6229" spans="1:5" x14ac:dyDescent="0.2">
      <c r="A6229" s="271">
        <v>97362</v>
      </c>
      <c r="B6229" s="271" t="s">
        <v>290</v>
      </c>
      <c r="C6229" s="272" t="s">
        <v>14458</v>
      </c>
      <c r="D6229" s="271" t="s">
        <v>1977</v>
      </c>
      <c r="E6229" s="273">
        <v>1596.38</v>
      </c>
    </row>
    <row r="6230" spans="1:5" x14ac:dyDescent="0.2">
      <c r="A6230" s="271">
        <v>101553</v>
      </c>
      <c r="B6230" s="271" t="s">
        <v>290</v>
      </c>
      <c r="C6230" s="272" t="s">
        <v>14459</v>
      </c>
      <c r="D6230" s="271" t="s">
        <v>1977</v>
      </c>
      <c r="E6230" s="273">
        <v>20.57</v>
      </c>
    </row>
    <row r="6231" spans="1:5" x14ac:dyDescent="0.2">
      <c r="A6231" s="271">
        <v>101554</v>
      </c>
      <c r="B6231" s="271" t="s">
        <v>290</v>
      </c>
      <c r="C6231" s="272" t="s">
        <v>14460</v>
      </c>
      <c r="D6231" s="271" t="s">
        <v>1977</v>
      </c>
      <c r="E6231" s="273">
        <v>15.12</v>
      </c>
    </row>
    <row r="6232" spans="1:5" x14ac:dyDescent="0.2">
      <c r="A6232" s="271">
        <v>101555</v>
      </c>
      <c r="B6232" s="271" t="s">
        <v>290</v>
      </c>
      <c r="C6232" s="272" t="s">
        <v>14461</v>
      </c>
      <c r="D6232" s="271" t="s">
        <v>1977</v>
      </c>
      <c r="E6232" s="273">
        <v>10.16</v>
      </c>
    </row>
    <row r="6233" spans="1:5" x14ac:dyDescent="0.2">
      <c r="A6233" s="271">
        <v>101556</v>
      </c>
      <c r="B6233" s="271" t="s">
        <v>290</v>
      </c>
      <c r="C6233" s="272" t="s">
        <v>14462</v>
      </c>
      <c r="D6233" s="271" t="s">
        <v>1977</v>
      </c>
      <c r="E6233" s="273">
        <v>9.3699999999999992</v>
      </c>
    </row>
    <row r="6234" spans="1:5" x14ac:dyDescent="0.2">
      <c r="A6234" s="271">
        <v>101537</v>
      </c>
      <c r="B6234" s="271" t="s">
        <v>290</v>
      </c>
      <c r="C6234" s="272" t="s">
        <v>14463</v>
      </c>
      <c r="D6234" s="271" t="s">
        <v>1977</v>
      </c>
      <c r="E6234" s="273">
        <v>116.87</v>
      </c>
    </row>
    <row r="6235" spans="1:5" x14ac:dyDescent="0.2">
      <c r="A6235" s="271">
        <v>101538</v>
      </c>
      <c r="B6235" s="271" t="s">
        <v>290</v>
      </c>
      <c r="C6235" s="272" t="s">
        <v>14464</v>
      </c>
      <c r="D6235" s="271" t="s">
        <v>1977</v>
      </c>
      <c r="E6235" s="273">
        <v>57.67</v>
      </c>
    </row>
    <row r="6236" spans="1:5" x14ac:dyDescent="0.2">
      <c r="A6236" s="271">
        <v>101542</v>
      </c>
      <c r="B6236" s="271" t="s">
        <v>290</v>
      </c>
      <c r="C6236" s="272" t="s">
        <v>14465</v>
      </c>
      <c r="D6236" s="271" t="s">
        <v>1977</v>
      </c>
      <c r="E6236" s="273">
        <v>43.73</v>
      </c>
    </row>
    <row r="6237" spans="1:5" x14ac:dyDescent="0.2">
      <c r="A6237" s="271">
        <v>101539</v>
      </c>
      <c r="B6237" s="271" t="s">
        <v>290</v>
      </c>
      <c r="C6237" s="272" t="s">
        <v>14466</v>
      </c>
      <c r="D6237" s="271" t="s">
        <v>1977</v>
      </c>
      <c r="E6237" s="273">
        <v>96.16</v>
      </c>
    </row>
    <row r="6238" spans="1:5" x14ac:dyDescent="0.2">
      <c r="A6238" s="271">
        <v>101543</v>
      </c>
      <c r="B6238" s="271" t="s">
        <v>290</v>
      </c>
      <c r="C6238" s="272" t="s">
        <v>14467</v>
      </c>
      <c r="D6238" s="271" t="s">
        <v>1977</v>
      </c>
      <c r="E6238" s="273">
        <v>78.180000000000007</v>
      </c>
    </row>
    <row r="6239" spans="1:5" x14ac:dyDescent="0.2">
      <c r="A6239" s="271">
        <v>101540</v>
      </c>
      <c r="B6239" s="271" t="s">
        <v>290</v>
      </c>
      <c r="C6239" s="272" t="s">
        <v>14468</v>
      </c>
      <c r="D6239" s="271" t="s">
        <v>1977</v>
      </c>
      <c r="E6239" s="273">
        <v>161.30000000000001</v>
      </c>
    </row>
    <row r="6240" spans="1:5" x14ac:dyDescent="0.2">
      <c r="A6240" s="271">
        <v>101544</v>
      </c>
      <c r="B6240" s="271" t="s">
        <v>290</v>
      </c>
      <c r="C6240" s="272" t="s">
        <v>14469</v>
      </c>
      <c r="D6240" s="271" t="s">
        <v>1977</v>
      </c>
      <c r="E6240" s="273">
        <v>124.68</v>
      </c>
    </row>
    <row r="6241" spans="1:5" x14ac:dyDescent="0.2">
      <c r="A6241" s="271">
        <v>101541</v>
      </c>
      <c r="B6241" s="271" t="s">
        <v>290</v>
      </c>
      <c r="C6241" s="272" t="s">
        <v>14470</v>
      </c>
      <c r="D6241" s="271" t="s">
        <v>1977</v>
      </c>
      <c r="E6241" s="273">
        <v>210.57</v>
      </c>
    </row>
    <row r="6242" spans="1:5" x14ac:dyDescent="0.2">
      <c r="A6242" s="271">
        <v>101545</v>
      </c>
      <c r="B6242" s="271" t="s">
        <v>290</v>
      </c>
      <c r="C6242" s="272" t="s">
        <v>14471</v>
      </c>
      <c r="D6242" s="271" t="s">
        <v>1977</v>
      </c>
      <c r="E6242" s="273">
        <v>180.23</v>
      </c>
    </row>
    <row r="6243" spans="1:5" x14ac:dyDescent="0.2">
      <c r="A6243" s="271">
        <v>101560</v>
      </c>
      <c r="B6243" s="271" t="s">
        <v>290</v>
      </c>
      <c r="C6243" s="272" t="s">
        <v>14472</v>
      </c>
      <c r="D6243" s="271" t="s">
        <v>2014</v>
      </c>
      <c r="E6243" s="273">
        <v>10.92</v>
      </c>
    </row>
    <row r="6244" spans="1:5" x14ac:dyDescent="0.2">
      <c r="A6244" s="271">
        <v>101568</v>
      </c>
      <c r="B6244" s="271" t="s">
        <v>290</v>
      </c>
      <c r="C6244" s="272" t="s">
        <v>14473</v>
      </c>
      <c r="D6244" s="271" t="s">
        <v>2014</v>
      </c>
      <c r="E6244" s="273">
        <v>132.69</v>
      </c>
    </row>
    <row r="6245" spans="1:5" x14ac:dyDescent="0.2">
      <c r="A6245" s="271">
        <v>101561</v>
      </c>
      <c r="B6245" s="271" t="s">
        <v>290</v>
      </c>
      <c r="C6245" s="272" t="s">
        <v>14474</v>
      </c>
      <c r="D6245" s="271" t="s">
        <v>2014</v>
      </c>
      <c r="E6245" s="273">
        <v>17.329999999999998</v>
      </c>
    </row>
    <row r="6246" spans="1:5" x14ac:dyDescent="0.2">
      <c r="A6246" s="271">
        <v>101562</v>
      </c>
      <c r="B6246" s="271" t="s">
        <v>290</v>
      </c>
      <c r="C6246" s="272" t="s">
        <v>14475</v>
      </c>
      <c r="D6246" s="271" t="s">
        <v>2014</v>
      </c>
      <c r="E6246" s="273">
        <v>26.81</v>
      </c>
    </row>
    <row r="6247" spans="1:5" x14ac:dyDescent="0.2">
      <c r="A6247" s="271">
        <v>101563</v>
      </c>
      <c r="B6247" s="271" t="s">
        <v>290</v>
      </c>
      <c r="C6247" s="272" t="s">
        <v>14476</v>
      </c>
      <c r="D6247" s="271" t="s">
        <v>2014</v>
      </c>
      <c r="E6247" s="273">
        <v>37.86</v>
      </c>
    </row>
    <row r="6248" spans="1:5" x14ac:dyDescent="0.2">
      <c r="A6248" s="271">
        <v>101564</v>
      </c>
      <c r="B6248" s="271" t="s">
        <v>290</v>
      </c>
      <c r="C6248" s="272" t="s">
        <v>14477</v>
      </c>
      <c r="D6248" s="271" t="s">
        <v>2014</v>
      </c>
      <c r="E6248" s="273">
        <v>55.93</v>
      </c>
    </row>
    <row r="6249" spans="1:5" x14ac:dyDescent="0.2">
      <c r="A6249" s="271">
        <v>101565</v>
      </c>
      <c r="B6249" s="271" t="s">
        <v>290</v>
      </c>
      <c r="C6249" s="272" t="s">
        <v>14478</v>
      </c>
      <c r="D6249" s="271" t="s">
        <v>2014</v>
      </c>
      <c r="E6249" s="273">
        <v>78.180000000000007</v>
      </c>
    </row>
    <row r="6250" spans="1:5" x14ac:dyDescent="0.2">
      <c r="A6250" s="271">
        <v>101567</v>
      </c>
      <c r="B6250" s="271" t="s">
        <v>290</v>
      </c>
      <c r="C6250" s="272" t="s">
        <v>14479</v>
      </c>
      <c r="D6250" s="271" t="s">
        <v>2014</v>
      </c>
      <c r="E6250" s="273">
        <v>101.48</v>
      </c>
    </row>
    <row r="6251" spans="1:5" x14ac:dyDescent="0.2">
      <c r="A6251" s="271">
        <v>101551</v>
      </c>
      <c r="B6251" s="271" t="s">
        <v>290</v>
      </c>
      <c r="C6251" s="272" t="s">
        <v>14480</v>
      </c>
      <c r="D6251" s="271" t="s">
        <v>1977</v>
      </c>
      <c r="E6251" s="273">
        <v>0</v>
      </c>
    </row>
    <row r="6252" spans="1:5" x14ac:dyDescent="0.2">
      <c r="A6252" s="271">
        <v>101552</v>
      </c>
      <c r="B6252" s="271" t="s">
        <v>290</v>
      </c>
      <c r="C6252" s="272" t="s">
        <v>14481</v>
      </c>
      <c r="D6252" s="271" t="s">
        <v>1977</v>
      </c>
      <c r="E6252" s="273">
        <v>0</v>
      </c>
    </row>
    <row r="6253" spans="1:5" x14ac:dyDescent="0.2">
      <c r="A6253" s="271">
        <v>101550</v>
      </c>
      <c r="B6253" s="271" t="s">
        <v>290</v>
      </c>
      <c r="C6253" s="272" t="s">
        <v>14482</v>
      </c>
      <c r="D6253" s="271" t="s">
        <v>1977</v>
      </c>
      <c r="E6253" s="273">
        <v>0</v>
      </c>
    </row>
    <row r="6254" spans="1:5" x14ac:dyDescent="0.2">
      <c r="A6254" s="271">
        <v>101501</v>
      </c>
      <c r="B6254" s="271" t="s">
        <v>290</v>
      </c>
      <c r="C6254" s="272" t="s">
        <v>14483</v>
      </c>
      <c r="D6254" s="271" t="s">
        <v>1977</v>
      </c>
      <c r="E6254" s="273">
        <v>1956.15</v>
      </c>
    </row>
    <row r="6255" spans="1:5" x14ac:dyDescent="0.2">
      <c r="A6255" s="271">
        <v>101502</v>
      </c>
      <c r="B6255" s="271" t="s">
        <v>290</v>
      </c>
      <c r="C6255" s="272" t="s">
        <v>14484</v>
      </c>
      <c r="D6255" s="271" t="s">
        <v>1977</v>
      </c>
      <c r="E6255" s="273">
        <v>2127.8200000000002</v>
      </c>
    </row>
    <row r="6256" spans="1:5" x14ac:dyDescent="0.2">
      <c r="A6256" s="271">
        <v>101503</v>
      </c>
      <c r="B6256" s="271" t="s">
        <v>290</v>
      </c>
      <c r="C6256" s="272" t="s">
        <v>14485</v>
      </c>
      <c r="D6256" s="271" t="s">
        <v>1977</v>
      </c>
      <c r="E6256" s="273">
        <v>2157.12</v>
      </c>
    </row>
    <row r="6257" spans="1:5" x14ac:dyDescent="0.2">
      <c r="A6257" s="271">
        <v>101504</v>
      </c>
      <c r="B6257" s="271" t="s">
        <v>290</v>
      </c>
      <c r="C6257" s="272" t="s">
        <v>14486</v>
      </c>
      <c r="D6257" s="271" t="s">
        <v>1977</v>
      </c>
      <c r="E6257" s="273">
        <v>2379.21</v>
      </c>
    </row>
    <row r="6258" spans="1:5" x14ac:dyDescent="0.2">
      <c r="A6258" s="271">
        <v>101497</v>
      </c>
      <c r="B6258" s="271" t="s">
        <v>290</v>
      </c>
      <c r="C6258" s="272" t="s">
        <v>14487</v>
      </c>
      <c r="D6258" s="271" t="s">
        <v>1977</v>
      </c>
      <c r="E6258" s="273">
        <v>1971.14</v>
      </c>
    </row>
    <row r="6259" spans="1:5" x14ac:dyDescent="0.2">
      <c r="A6259" s="271">
        <v>101498</v>
      </c>
      <c r="B6259" s="271" t="s">
        <v>290</v>
      </c>
      <c r="C6259" s="272" t="s">
        <v>14488</v>
      </c>
      <c r="D6259" s="271" t="s">
        <v>1977</v>
      </c>
      <c r="E6259" s="273">
        <v>2142.81</v>
      </c>
    </row>
    <row r="6260" spans="1:5" x14ac:dyDescent="0.2">
      <c r="A6260" s="271">
        <v>101499</v>
      </c>
      <c r="B6260" s="271" t="s">
        <v>290</v>
      </c>
      <c r="C6260" s="272" t="s">
        <v>14489</v>
      </c>
      <c r="D6260" s="271" t="s">
        <v>1977</v>
      </c>
      <c r="E6260" s="273">
        <v>2172.11</v>
      </c>
    </row>
    <row r="6261" spans="1:5" x14ac:dyDescent="0.2">
      <c r="A6261" s="271">
        <v>101500</v>
      </c>
      <c r="B6261" s="271" t="s">
        <v>290</v>
      </c>
      <c r="C6261" s="272" t="s">
        <v>14490</v>
      </c>
      <c r="D6261" s="271" t="s">
        <v>1977</v>
      </c>
      <c r="E6261" s="273">
        <v>2394.1999999999998</v>
      </c>
    </row>
    <row r="6262" spans="1:5" x14ac:dyDescent="0.2">
      <c r="A6262" s="271">
        <v>101493</v>
      </c>
      <c r="B6262" s="271" t="s">
        <v>290</v>
      </c>
      <c r="C6262" s="272" t="s">
        <v>14491</v>
      </c>
      <c r="D6262" s="271" t="s">
        <v>1977</v>
      </c>
      <c r="E6262" s="273">
        <v>1675.33</v>
      </c>
    </row>
    <row r="6263" spans="1:5" x14ac:dyDescent="0.2">
      <c r="A6263" s="271">
        <v>101494</v>
      </c>
      <c r="B6263" s="271" t="s">
        <v>290</v>
      </c>
      <c r="C6263" s="272" t="s">
        <v>14492</v>
      </c>
      <c r="D6263" s="271" t="s">
        <v>1977</v>
      </c>
      <c r="E6263" s="273">
        <v>1788.74</v>
      </c>
    </row>
    <row r="6264" spans="1:5" x14ac:dyDescent="0.2">
      <c r="A6264" s="271">
        <v>101495</v>
      </c>
      <c r="B6264" s="271" t="s">
        <v>290</v>
      </c>
      <c r="C6264" s="272" t="s">
        <v>14493</v>
      </c>
      <c r="D6264" s="271" t="s">
        <v>1977</v>
      </c>
      <c r="E6264" s="273">
        <v>1808.1</v>
      </c>
    </row>
    <row r="6265" spans="1:5" x14ac:dyDescent="0.2">
      <c r="A6265" s="271">
        <v>101496</v>
      </c>
      <c r="B6265" s="271" t="s">
        <v>290</v>
      </c>
      <c r="C6265" s="272" t="s">
        <v>14494</v>
      </c>
      <c r="D6265" s="271" t="s">
        <v>1977</v>
      </c>
      <c r="E6265" s="273">
        <v>1965.84</v>
      </c>
    </row>
    <row r="6266" spans="1:5" x14ac:dyDescent="0.2">
      <c r="A6266" s="271">
        <v>101489</v>
      </c>
      <c r="B6266" s="271" t="s">
        <v>290</v>
      </c>
      <c r="C6266" s="272" t="s">
        <v>14495</v>
      </c>
      <c r="D6266" s="271" t="s">
        <v>1977</v>
      </c>
      <c r="E6266" s="273">
        <v>1699.24</v>
      </c>
    </row>
    <row r="6267" spans="1:5" x14ac:dyDescent="0.2">
      <c r="A6267" s="271">
        <v>101490</v>
      </c>
      <c r="B6267" s="271" t="s">
        <v>290</v>
      </c>
      <c r="C6267" s="272" t="s">
        <v>14496</v>
      </c>
      <c r="D6267" s="271" t="s">
        <v>1977</v>
      </c>
      <c r="E6267" s="273">
        <v>1812.65</v>
      </c>
    </row>
    <row r="6268" spans="1:5" x14ac:dyDescent="0.2">
      <c r="A6268" s="271">
        <v>101491</v>
      </c>
      <c r="B6268" s="271" t="s">
        <v>290</v>
      </c>
      <c r="C6268" s="272" t="s">
        <v>14497</v>
      </c>
      <c r="D6268" s="271" t="s">
        <v>1977</v>
      </c>
      <c r="E6268" s="273">
        <v>1832.01</v>
      </c>
    </row>
    <row r="6269" spans="1:5" x14ac:dyDescent="0.2">
      <c r="A6269" s="271">
        <v>101492</v>
      </c>
      <c r="B6269" s="271" t="s">
        <v>290</v>
      </c>
      <c r="C6269" s="272" t="s">
        <v>14498</v>
      </c>
      <c r="D6269" s="271" t="s">
        <v>1977</v>
      </c>
      <c r="E6269" s="273">
        <v>1989.75</v>
      </c>
    </row>
    <row r="6270" spans="1:5" x14ac:dyDescent="0.2">
      <c r="A6270" s="271">
        <v>101509</v>
      </c>
      <c r="B6270" s="271" t="s">
        <v>290</v>
      </c>
      <c r="C6270" s="272" t="s">
        <v>14499</v>
      </c>
      <c r="D6270" s="271" t="s">
        <v>1977</v>
      </c>
      <c r="E6270" s="273">
        <v>2116.9499999999998</v>
      </c>
    </row>
    <row r="6271" spans="1:5" x14ac:dyDescent="0.2">
      <c r="A6271" s="271">
        <v>101510</v>
      </c>
      <c r="B6271" s="271" t="s">
        <v>290</v>
      </c>
      <c r="C6271" s="272" t="s">
        <v>14500</v>
      </c>
      <c r="D6271" s="271" t="s">
        <v>1977</v>
      </c>
      <c r="E6271" s="273">
        <v>2345.83</v>
      </c>
    </row>
    <row r="6272" spans="1:5" x14ac:dyDescent="0.2">
      <c r="A6272" s="271">
        <v>101511</v>
      </c>
      <c r="B6272" s="271" t="s">
        <v>290</v>
      </c>
      <c r="C6272" s="272" t="s">
        <v>14501</v>
      </c>
      <c r="D6272" s="271" t="s">
        <v>1977</v>
      </c>
      <c r="E6272" s="273">
        <v>2384.9</v>
      </c>
    </row>
    <row r="6273" spans="1:5" x14ac:dyDescent="0.2">
      <c r="A6273" s="271">
        <v>101512</v>
      </c>
      <c r="B6273" s="271" t="s">
        <v>290</v>
      </c>
      <c r="C6273" s="272" t="s">
        <v>14502</v>
      </c>
      <c r="D6273" s="271" t="s">
        <v>1977</v>
      </c>
      <c r="E6273" s="273">
        <v>2670.21</v>
      </c>
    </row>
    <row r="6274" spans="1:5" x14ac:dyDescent="0.2">
      <c r="A6274" s="271">
        <v>101505</v>
      </c>
      <c r="B6274" s="271" t="s">
        <v>290</v>
      </c>
      <c r="C6274" s="272" t="s">
        <v>14503</v>
      </c>
      <c r="D6274" s="271" t="s">
        <v>1977</v>
      </c>
      <c r="E6274" s="273">
        <v>2099.85</v>
      </c>
    </row>
    <row r="6275" spans="1:5" x14ac:dyDescent="0.2">
      <c r="A6275" s="271">
        <v>101506</v>
      </c>
      <c r="B6275" s="271" t="s">
        <v>290</v>
      </c>
      <c r="C6275" s="272" t="s">
        <v>14504</v>
      </c>
      <c r="D6275" s="271" t="s">
        <v>1977</v>
      </c>
      <c r="E6275" s="273">
        <v>2328.73</v>
      </c>
    </row>
    <row r="6276" spans="1:5" x14ac:dyDescent="0.2">
      <c r="A6276" s="271">
        <v>101507</v>
      </c>
      <c r="B6276" s="271" t="s">
        <v>290</v>
      </c>
      <c r="C6276" s="272" t="s">
        <v>14505</v>
      </c>
      <c r="D6276" s="271" t="s">
        <v>1977</v>
      </c>
      <c r="E6276" s="273">
        <v>2367.8000000000002</v>
      </c>
    </row>
    <row r="6277" spans="1:5" x14ac:dyDescent="0.2">
      <c r="A6277" s="271">
        <v>101508</v>
      </c>
      <c r="B6277" s="271" t="s">
        <v>290</v>
      </c>
      <c r="C6277" s="272" t="s">
        <v>14506</v>
      </c>
      <c r="D6277" s="271" t="s">
        <v>1977</v>
      </c>
      <c r="E6277" s="273">
        <v>2653.11</v>
      </c>
    </row>
    <row r="6278" spans="1:5" x14ac:dyDescent="0.2">
      <c r="A6278" s="271">
        <v>101525</v>
      </c>
      <c r="B6278" s="271" t="s">
        <v>290</v>
      </c>
      <c r="C6278" s="272" t="s">
        <v>14507</v>
      </c>
      <c r="D6278" s="271" t="s">
        <v>1977</v>
      </c>
      <c r="E6278" s="273">
        <v>1147.49</v>
      </c>
    </row>
    <row r="6279" spans="1:5" x14ac:dyDescent="0.2">
      <c r="A6279" s="271">
        <v>101526</v>
      </c>
      <c r="B6279" s="271" t="s">
        <v>290</v>
      </c>
      <c r="C6279" s="272" t="s">
        <v>14508</v>
      </c>
      <c r="D6279" s="271" t="s">
        <v>1977</v>
      </c>
      <c r="E6279" s="273">
        <v>1351.63</v>
      </c>
    </row>
    <row r="6280" spans="1:5" x14ac:dyDescent="0.2">
      <c r="A6280" s="271">
        <v>101527</v>
      </c>
      <c r="B6280" s="271" t="s">
        <v>290</v>
      </c>
      <c r="C6280" s="272" t="s">
        <v>14509</v>
      </c>
      <c r="D6280" s="271" t="s">
        <v>1977</v>
      </c>
      <c r="E6280" s="273">
        <v>1386.48</v>
      </c>
    </row>
    <row r="6281" spans="1:5" x14ac:dyDescent="0.2">
      <c r="A6281" s="271">
        <v>101528</v>
      </c>
      <c r="B6281" s="271" t="s">
        <v>290</v>
      </c>
      <c r="C6281" s="272" t="s">
        <v>14510</v>
      </c>
      <c r="D6281" s="271" t="s">
        <v>1977</v>
      </c>
      <c r="E6281" s="273">
        <v>1612</v>
      </c>
    </row>
    <row r="6282" spans="1:5" x14ac:dyDescent="0.2">
      <c r="A6282" s="271">
        <v>101521</v>
      </c>
      <c r="B6282" s="271" t="s">
        <v>290</v>
      </c>
      <c r="C6282" s="272" t="s">
        <v>14511</v>
      </c>
      <c r="D6282" s="271" t="s">
        <v>1977</v>
      </c>
      <c r="E6282" s="273">
        <v>1162.48</v>
      </c>
    </row>
    <row r="6283" spans="1:5" x14ac:dyDescent="0.2">
      <c r="A6283" s="271">
        <v>101522</v>
      </c>
      <c r="B6283" s="271" t="s">
        <v>290</v>
      </c>
      <c r="C6283" s="272" t="s">
        <v>14512</v>
      </c>
      <c r="D6283" s="271" t="s">
        <v>1977</v>
      </c>
      <c r="E6283" s="273">
        <v>1366.62</v>
      </c>
    </row>
    <row r="6284" spans="1:5" x14ac:dyDescent="0.2">
      <c r="A6284" s="271">
        <v>101523</v>
      </c>
      <c r="B6284" s="271" t="s">
        <v>290</v>
      </c>
      <c r="C6284" s="272" t="s">
        <v>14513</v>
      </c>
      <c r="D6284" s="271" t="s">
        <v>1977</v>
      </c>
      <c r="E6284" s="273">
        <v>1401.47</v>
      </c>
    </row>
    <row r="6285" spans="1:5" x14ac:dyDescent="0.2">
      <c r="A6285" s="271">
        <v>101524</v>
      </c>
      <c r="B6285" s="271" t="s">
        <v>290</v>
      </c>
      <c r="C6285" s="272" t="s">
        <v>14514</v>
      </c>
      <c r="D6285" s="271" t="s">
        <v>1977</v>
      </c>
      <c r="E6285" s="273">
        <v>1626.99</v>
      </c>
    </row>
    <row r="6286" spans="1:5" x14ac:dyDescent="0.2">
      <c r="A6286" s="271">
        <v>101517</v>
      </c>
      <c r="B6286" s="271" t="s">
        <v>290</v>
      </c>
      <c r="C6286" s="272" t="s">
        <v>14515</v>
      </c>
      <c r="D6286" s="271" t="s">
        <v>1977</v>
      </c>
      <c r="E6286" s="273">
        <v>849.31</v>
      </c>
    </row>
    <row r="6287" spans="1:5" x14ac:dyDescent="0.2">
      <c r="A6287" s="271">
        <v>101518</v>
      </c>
      <c r="B6287" s="271" t="s">
        <v>290</v>
      </c>
      <c r="C6287" s="272" t="s">
        <v>14516</v>
      </c>
      <c r="D6287" s="271" t="s">
        <v>1977</v>
      </c>
      <c r="E6287" s="273">
        <v>985.4</v>
      </c>
    </row>
    <row r="6288" spans="1:5" x14ac:dyDescent="0.2">
      <c r="A6288" s="271">
        <v>101519</v>
      </c>
      <c r="B6288" s="271" t="s">
        <v>290</v>
      </c>
      <c r="C6288" s="272" t="s">
        <v>14517</v>
      </c>
      <c r="D6288" s="271" t="s">
        <v>1977</v>
      </c>
      <c r="E6288" s="273">
        <v>1008.63</v>
      </c>
    </row>
    <row r="6289" spans="1:5" x14ac:dyDescent="0.2">
      <c r="A6289" s="271">
        <v>101520</v>
      </c>
      <c r="B6289" s="271" t="s">
        <v>290</v>
      </c>
      <c r="C6289" s="272" t="s">
        <v>14518</v>
      </c>
      <c r="D6289" s="271" t="s">
        <v>1977</v>
      </c>
      <c r="E6289" s="273">
        <v>1158.98</v>
      </c>
    </row>
    <row r="6290" spans="1:5" x14ac:dyDescent="0.2">
      <c r="A6290" s="271">
        <v>101513</v>
      </c>
      <c r="B6290" s="271" t="s">
        <v>290</v>
      </c>
      <c r="C6290" s="272" t="s">
        <v>14519</v>
      </c>
      <c r="D6290" s="271" t="s">
        <v>1977</v>
      </c>
      <c r="E6290" s="273">
        <v>873.23</v>
      </c>
    </row>
    <row r="6291" spans="1:5" x14ac:dyDescent="0.2">
      <c r="A6291" s="271">
        <v>101514</v>
      </c>
      <c r="B6291" s="271" t="s">
        <v>290</v>
      </c>
      <c r="C6291" s="272" t="s">
        <v>14520</v>
      </c>
      <c r="D6291" s="271" t="s">
        <v>1977</v>
      </c>
      <c r="E6291" s="273">
        <v>1009.32</v>
      </c>
    </row>
    <row r="6292" spans="1:5" x14ac:dyDescent="0.2">
      <c r="A6292" s="271">
        <v>101515</v>
      </c>
      <c r="B6292" s="271" t="s">
        <v>290</v>
      </c>
      <c r="C6292" s="272" t="s">
        <v>14521</v>
      </c>
      <c r="D6292" s="271" t="s">
        <v>1977</v>
      </c>
      <c r="E6292" s="273">
        <v>1032.55</v>
      </c>
    </row>
    <row r="6293" spans="1:5" x14ac:dyDescent="0.2">
      <c r="A6293" s="271">
        <v>101516</v>
      </c>
      <c r="B6293" s="271" t="s">
        <v>290</v>
      </c>
      <c r="C6293" s="272" t="s">
        <v>14522</v>
      </c>
      <c r="D6293" s="271" t="s">
        <v>1977</v>
      </c>
      <c r="E6293" s="273">
        <v>1182.9000000000001</v>
      </c>
    </row>
    <row r="6294" spans="1:5" x14ac:dyDescent="0.2">
      <c r="A6294" s="271">
        <v>101533</v>
      </c>
      <c r="B6294" s="271" t="s">
        <v>290</v>
      </c>
      <c r="C6294" s="272" t="s">
        <v>14523</v>
      </c>
      <c r="D6294" s="271" t="s">
        <v>1977</v>
      </c>
      <c r="E6294" s="273">
        <v>1327.46</v>
      </c>
    </row>
    <row r="6295" spans="1:5" x14ac:dyDescent="0.2">
      <c r="A6295" s="271">
        <v>101534</v>
      </c>
      <c r="B6295" s="271" t="s">
        <v>290</v>
      </c>
      <c r="C6295" s="272" t="s">
        <v>14524</v>
      </c>
      <c r="D6295" s="271" t="s">
        <v>1977</v>
      </c>
      <c r="E6295" s="273">
        <v>1599.64</v>
      </c>
    </row>
    <row r="6296" spans="1:5" x14ac:dyDescent="0.2">
      <c r="A6296" s="271">
        <v>101535</v>
      </c>
      <c r="B6296" s="271" t="s">
        <v>290</v>
      </c>
      <c r="C6296" s="272" t="s">
        <v>14525</v>
      </c>
      <c r="D6296" s="271" t="s">
        <v>1977</v>
      </c>
      <c r="E6296" s="273">
        <v>1646.11</v>
      </c>
    </row>
    <row r="6297" spans="1:5" x14ac:dyDescent="0.2">
      <c r="A6297" s="271">
        <v>101536</v>
      </c>
      <c r="B6297" s="271" t="s">
        <v>290</v>
      </c>
      <c r="C6297" s="272" t="s">
        <v>14526</v>
      </c>
      <c r="D6297" s="271" t="s">
        <v>1977</v>
      </c>
      <c r="E6297" s="273">
        <v>1946.8</v>
      </c>
    </row>
    <row r="6298" spans="1:5" x14ac:dyDescent="0.2">
      <c r="A6298" s="271">
        <v>101529</v>
      </c>
      <c r="B6298" s="271" t="s">
        <v>290</v>
      </c>
      <c r="C6298" s="272" t="s">
        <v>14527</v>
      </c>
      <c r="D6298" s="271" t="s">
        <v>1977</v>
      </c>
      <c r="E6298" s="273">
        <v>1310.3599999999999</v>
      </c>
    </row>
    <row r="6299" spans="1:5" x14ac:dyDescent="0.2">
      <c r="A6299" s="271">
        <v>101530</v>
      </c>
      <c r="B6299" s="271" t="s">
        <v>290</v>
      </c>
      <c r="C6299" s="272" t="s">
        <v>14528</v>
      </c>
      <c r="D6299" s="271" t="s">
        <v>1977</v>
      </c>
      <c r="E6299" s="273">
        <v>1582.54</v>
      </c>
    </row>
    <row r="6300" spans="1:5" x14ac:dyDescent="0.2">
      <c r="A6300" s="271">
        <v>101531</v>
      </c>
      <c r="B6300" s="271" t="s">
        <v>290</v>
      </c>
      <c r="C6300" s="272" t="s">
        <v>14529</v>
      </c>
      <c r="D6300" s="271" t="s">
        <v>1977</v>
      </c>
      <c r="E6300" s="273">
        <v>1629.01</v>
      </c>
    </row>
    <row r="6301" spans="1:5" x14ac:dyDescent="0.2">
      <c r="A6301" s="271">
        <v>101532</v>
      </c>
      <c r="B6301" s="271" t="s">
        <v>290</v>
      </c>
      <c r="C6301" s="272" t="s">
        <v>14530</v>
      </c>
      <c r="D6301" s="271" t="s">
        <v>1977</v>
      </c>
      <c r="E6301" s="273">
        <v>1929.7</v>
      </c>
    </row>
    <row r="6302" spans="1:5" x14ac:dyDescent="0.2">
      <c r="A6302" s="271">
        <v>101549</v>
      </c>
      <c r="B6302" s="271" t="s">
        <v>290</v>
      </c>
      <c r="C6302" s="272" t="s">
        <v>14531</v>
      </c>
      <c r="D6302" s="271" t="s">
        <v>1977</v>
      </c>
      <c r="E6302" s="273">
        <v>21.34</v>
      </c>
    </row>
    <row r="6303" spans="1:5" x14ac:dyDescent="0.2">
      <c r="A6303" s="271">
        <v>101547</v>
      </c>
      <c r="B6303" s="271" t="s">
        <v>290</v>
      </c>
      <c r="C6303" s="272" t="s">
        <v>14532</v>
      </c>
      <c r="D6303" s="271" t="s">
        <v>1977</v>
      </c>
      <c r="E6303" s="273">
        <v>119.94</v>
      </c>
    </row>
    <row r="6304" spans="1:5" x14ac:dyDescent="0.2">
      <c r="A6304" s="271">
        <v>101546</v>
      </c>
      <c r="B6304" s="271" t="s">
        <v>290</v>
      </c>
      <c r="C6304" s="272" t="s">
        <v>14533</v>
      </c>
      <c r="D6304" s="271" t="s">
        <v>1977</v>
      </c>
      <c r="E6304" s="273">
        <v>38.58</v>
      </c>
    </row>
    <row r="6305" spans="1:5" x14ac:dyDescent="0.2">
      <c r="A6305" s="271">
        <v>101548</v>
      </c>
      <c r="B6305" s="271" t="s">
        <v>290</v>
      </c>
      <c r="C6305" s="272" t="s">
        <v>14534</v>
      </c>
      <c r="D6305" s="271" t="s">
        <v>1977</v>
      </c>
      <c r="E6305" s="273">
        <v>9.8800000000000008</v>
      </c>
    </row>
    <row r="6306" spans="1:5" x14ac:dyDescent="0.2">
      <c r="A6306" s="271">
        <v>94764</v>
      </c>
      <c r="B6306" s="271" t="s">
        <v>290</v>
      </c>
      <c r="C6306" s="272" t="s">
        <v>14535</v>
      </c>
      <c r="D6306" s="271" t="s">
        <v>1977</v>
      </c>
      <c r="E6306" s="273">
        <v>44.01</v>
      </c>
    </row>
    <row r="6307" spans="1:5" x14ac:dyDescent="0.2">
      <c r="A6307" s="271">
        <v>94765</v>
      </c>
      <c r="B6307" s="271" t="s">
        <v>290</v>
      </c>
      <c r="C6307" s="272" t="s">
        <v>14536</v>
      </c>
      <c r="D6307" s="271" t="s">
        <v>1977</v>
      </c>
      <c r="E6307" s="273">
        <v>48.51</v>
      </c>
    </row>
    <row r="6308" spans="1:5" x14ac:dyDescent="0.2">
      <c r="A6308" s="271">
        <v>94766</v>
      </c>
      <c r="B6308" s="271" t="s">
        <v>290</v>
      </c>
      <c r="C6308" s="272" t="s">
        <v>14537</v>
      </c>
      <c r="D6308" s="271" t="s">
        <v>1977</v>
      </c>
      <c r="E6308" s="273">
        <v>54.25</v>
      </c>
    </row>
    <row r="6309" spans="1:5" x14ac:dyDescent="0.2">
      <c r="A6309" s="271">
        <v>94767</v>
      </c>
      <c r="B6309" s="271" t="s">
        <v>290</v>
      </c>
      <c r="C6309" s="272" t="s">
        <v>14538</v>
      </c>
      <c r="D6309" s="271" t="s">
        <v>1977</v>
      </c>
      <c r="E6309" s="273">
        <v>80.69</v>
      </c>
    </row>
    <row r="6310" spans="1:5" x14ac:dyDescent="0.2">
      <c r="A6310" s="271">
        <v>94768</v>
      </c>
      <c r="B6310" s="271" t="s">
        <v>290</v>
      </c>
      <c r="C6310" s="272" t="s">
        <v>14539</v>
      </c>
      <c r="D6310" s="271" t="s">
        <v>1977</v>
      </c>
      <c r="E6310" s="273">
        <v>91.44</v>
      </c>
    </row>
    <row r="6311" spans="1:5" x14ac:dyDescent="0.2">
      <c r="A6311" s="271">
        <v>94769</v>
      </c>
      <c r="B6311" s="271" t="s">
        <v>290</v>
      </c>
      <c r="C6311" s="272" t="s">
        <v>14540</v>
      </c>
      <c r="D6311" s="271" t="s">
        <v>1977</v>
      </c>
      <c r="E6311" s="273">
        <v>122.29</v>
      </c>
    </row>
    <row r="6312" spans="1:5" x14ac:dyDescent="0.2">
      <c r="A6312" s="271">
        <v>94783</v>
      </c>
      <c r="B6312" s="271" t="s">
        <v>290</v>
      </c>
      <c r="C6312" s="272" t="s">
        <v>14541</v>
      </c>
      <c r="D6312" s="271" t="s">
        <v>1977</v>
      </c>
      <c r="E6312" s="273">
        <v>23.31</v>
      </c>
    </row>
    <row r="6313" spans="1:5" x14ac:dyDescent="0.2">
      <c r="A6313" s="271">
        <v>94703</v>
      </c>
      <c r="B6313" s="271" t="s">
        <v>290</v>
      </c>
      <c r="C6313" s="272" t="s">
        <v>14542</v>
      </c>
      <c r="D6313" s="271" t="s">
        <v>1977</v>
      </c>
      <c r="E6313" s="273">
        <v>24.96</v>
      </c>
    </row>
    <row r="6314" spans="1:5" x14ac:dyDescent="0.2">
      <c r="A6314" s="271">
        <v>94704</v>
      </c>
      <c r="B6314" s="271" t="s">
        <v>290</v>
      </c>
      <c r="C6314" s="272" t="s">
        <v>14543</v>
      </c>
      <c r="D6314" s="271" t="s">
        <v>1977</v>
      </c>
      <c r="E6314" s="273">
        <v>33.64</v>
      </c>
    </row>
    <row r="6315" spans="1:5" x14ac:dyDescent="0.2">
      <c r="A6315" s="271">
        <v>94705</v>
      </c>
      <c r="B6315" s="271" t="s">
        <v>290</v>
      </c>
      <c r="C6315" s="272" t="s">
        <v>14544</v>
      </c>
      <c r="D6315" s="271" t="s">
        <v>1977</v>
      </c>
      <c r="E6315" s="273">
        <v>46.32</v>
      </c>
    </row>
    <row r="6316" spans="1:5" x14ac:dyDescent="0.2">
      <c r="A6316" s="271">
        <v>94706</v>
      </c>
      <c r="B6316" s="271" t="s">
        <v>290</v>
      </c>
      <c r="C6316" s="272" t="s">
        <v>14545</v>
      </c>
      <c r="D6316" s="271" t="s">
        <v>1977</v>
      </c>
      <c r="E6316" s="273">
        <v>45.16</v>
      </c>
    </row>
    <row r="6317" spans="1:5" x14ac:dyDescent="0.2">
      <c r="A6317" s="271">
        <v>94707</v>
      </c>
      <c r="B6317" s="271" t="s">
        <v>290</v>
      </c>
      <c r="C6317" s="272" t="s">
        <v>14546</v>
      </c>
      <c r="D6317" s="271" t="s">
        <v>1977</v>
      </c>
      <c r="E6317" s="273">
        <v>71.959999999999994</v>
      </c>
    </row>
    <row r="6318" spans="1:5" x14ac:dyDescent="0.2">
      <c r="A6318" s="271">
        <v>94715</v>
      </c>
      <c r="B6318" s="271" t="s">
        <v>290</v>
      </c>
      <c r="C6318" s="272" t="s">
        <v>14547</v>
      </c>
      <c r="D6318" s="271" t="s">
        <v>1977</v>
      </c>
      <c r="E6318" s="273">
        <v>377.35</v>
      </c>
    </row>
    <row r="6319" spans="1:5" x14ac:dyDescent="0.2">
      <c r="A6319" s="271">
        <v>94713</v>
      </c>
      <c r="B6319" s="271" t="s">
        <v>290</v>
      </c>
      <c r="C6319" s="272" t="s">
        <v>14548</v>
      </c>
      <c r="D6319" s="271" t="s">
        <v>1977</v>
      </c>
      <c r="E6319" s="273">
        <v>302.37</v>
      </c>
    </row>
    <row r="6320" spans="1:5" x14ac:dyDescent="0.2">
      <c r="A6320" s="271">
        <v>94714</v>
      </c>
      <c r="B6320" s="271" t="s">
        <v>290</v>
      </c>
      <c r="C6320" s="272" t="s">
        <v>14549</v>
      </c>
      <c r="D6320" s="271" t="s">
        <v>1977</v>
      </c>
      <c r="E6320" s="273">
        <v>425.26</v>
      </c>
    </row>
    <row r="6321" spans="1:5" x14ac:dyDescent="0.2">
      <c r="A6321" s="271">
        <v>94670</v>
      </c>
      <c r="B6321" s="271" t="s">
        <v>290</v>
      </c>
      <c r="C6321" s="272" t="s">
        <v>14550</v>
      </c>
      <c r="D6321" s="271" t="s">
        <v>1977</v>
      </c>
      <c r="E6321" s="273">
        <v>85.52</v>
      </c>
    </row>
    <row r="6322" spans="1:5" x14ac:dyDescent="0.2">
      <c r="A6322" s="271">
        <v>94656</v>
      </c>
      <c r="B6322" s="271" t="s">
        <v>290</v>
      </c>
      <c r="C6322" s="272" t="s">
        <v>14551</v>
      </c>
      <c r="D6322" s="271" t="s">
        <v>1977</v>
      </c>
      <c r="E6322" s="273">
        <v>4.18</v>
      </c>
    </row>
    <row r="6323" spans="1:5" x14ac:dyDescent="0.2">
      <c r="A6323" s="271">
        <v>94658</v>
      </c>
      <c r="B6323" s="271" t="s">
        <v>290</v>
      </c>
      <c r="C6323" s="272" t="s">
        <v>14552</v>
      </c>
      <c r="D6323" s="271" t="s">
        <v>1977</v>
      </c>
      <c r="E6323" s="273">
        <v>6.31</v>
      </c>
    </row>
    <row r="6324" spans="1:5" x14ac:dyDescent="0.2">
      <c r="A6324" s="271">
        <v>94660</v>
      </c>
      <c r="B6324" s="271" t="s">
        <v>290</v>
      </c>
      <c r="C6324" s="272" t="s">
        <v>14553</v>
      </c>
      <c r="D6324" s="271" t="s">
        <v>1977</v>
      </c>
      <c r="E6324" s="273">
        <v>10.130000000000001</v>
      </c>
    </row>
    <row r="6325" spans="1:5" x14ac:dyDescent="0.2">
      <c r="A6325" s="271">
        <v>94662</v>
      </c>
      <c r="B6325" s="271" t="s">
        <v>290</v>
      </c>
      <c r="C6325" s="272" t="s">
        <v>14554</v>
      </c>
      <c r="D6325" s="271" t="s">
        <v>1977</v>
      </c>
      <c r="E6325" s="273">
        <v>13.26</v>
      </c>
    </row>
    <row r="6326" spans="1:5" x14ac:dyDescent="0.2">
      <c r="A6326" s="271">
        <v>94664</v>
      </c>
      <c r="B6326" s="271" t="s">
        <v>290</v>
      </c>
      <c r="C6326" s="272" t="s">
        <v>14555</v>
      </c>
      <c r="D6326" s="271" t="s">
        <v>1977</v>
      </c>
      <c r="E6326" s="273">
        <v>24.66</v>
      </c>
    </row>
    <row r="6327" spans="1:5" x14ac:dyDescent="0.2">
      <c r="A6327" s="271">
        <v>94666</v>
      </c>
      <c r="B6327" s="271" t="s">
        <v>290</v>
      </c>
      <c r="C6327" s="272" t="s">
        <v>14556</v>
      </c>
      <c r="D6327" s="271" t="s">
        <v>1977</v>
      </c>
      <c r="E6327" s="273">
        <v>40.29</v>
      </c>
    </row>
    <row r="6328" spans="1:5" x14ac:dyDescent="0.2">
      <c r="A6328" s="271">
        <v>94668</v>
      </c>
      <c r="B6328" s="271" t="s">
        <v>290</v>
      </c>
      <c r="C6328" s="272" t="s">
        <v>14557</v>
      </c>
      <c r="D6328" s="271" t="s">
        <v>1977</v>
      </c>
      <c r="E6328" s="273">
        <v>53.7</v>
      </c>
    </row>
    <row r="6329" spans="1:5" x14ac:dyDescent="0.2">
      <c r="A6329" s="271">
        <v>105215</v>
      </c>
      <c r="B6329" s="271" t="s">
        <v>290</v>
      </c>
      <c r="C6329" s="272" t="s">
        <v>14558</v>
      </c>
      <c r="D6329" s="271" t="s">
        <v>1977</v>
      </c>
      <c r="E6329" s="273">
        <v>10.97</v>
      </c>
    </row>
    <row r="6330" spans="1:5" x14ac:dyDescent="0.2">
      <c r="A6330" s="271">
        <v>105216</v>
      </c>
      <c r="B6330" s="271" t="s">
        <v>290</v>
      </c>
      <c r="C6330" s="272" t="s">
        <v>14559</v>
      </c>
      <c r="D6330" s="271" t="s">
        <v>1977</v>
      </c>
      <c r="E6330" s="273">
        <v>41.97</v>
      </c>
    </row>
    <row r="6331" spans="1:5" x14ac:dyDescent="0.2">
      <c r="A6331" s="271">
        <v>105217</v>
      </c>
      <c r="B6331" s="271" t="s">
        <v>290</v>
      </c>
      <c r="C6331" s="272" t="s">
        <v>14560</v>
      </c>
      <c r="D6331" s="271" t="s">
        <v>1977</v>
      </c>
      <c r="E6331" s="273">
        <v>47.33</v>
      </c>
    </row>
    <row r="6332" spans="1:5" x14ac:dyDescent="0.2">
      <c r="A6332" s="271">
        <v>105214</v>
      </c>
      <c r="B6332" s="271" t="s">
        <v>290</v>
      </c>
      <c r="C6332" s="272" t="s">
        <v>14561</v>
      </c>
      <c r="D6332" s="271" t="s">
        <v>1977</v>
      </c>
      <c r="E6332" s="273">
        <v>49.38</v>
      </c>
    </row>
    <row r="6333" spans="1:5" x14ac:dyDescent="0.2">
      <c r="A6333" s="271">
        <v>105218</v>
      </c>
      <c r="B6333" s="271" t="s">
        <v>290</v>
      </c>
      <c r="C6333" s="272" t="s">
        <v>14562</v>
      </c>
      <c r="D6333" s="271" t="s">
        <v>1977</v>
      </c>
      <c r="E6333" s="273">
        <v>82.22</v>
      </c>
    </row>
    <row r="6334" spans="1:5" x14ac:dyDescent="0.2">
      <c r="A6334" s="271">
        <v>105213</v>
      </c>
      <c r="B6334" s="271" t="s">
        <v>290</v>
      </c>
      <c r="C6334" s="272" t="s">
        <v>14563</v>
      </c>
      <c r="D6334" s="271" t="s">
        <v>1977</v>
      </c>
      <c r="E6334" s="273">
        <v>196.25</v>
      </c>
    </row>
    <row r="6335" spans="1:5" x14ac:dyDescent="0.2">
      <c r="A6335" s="271">
        <v>105233</v>
      </c>
      <c r="B6335" s="271" t="s">
        <v>290</v>
      </c>
      <c r="C6335" s="272" t="s">
        <v>14564</v>
      </c>
      <c r="D6335" s="271" t="s">
        <v>1977</v>
      </c>
      <c r="E6335" s="273">
        <v>9.66</v>
      </c>
    </row>
    <row r="6336" spans="1:5" x14ac:dyDescent="0.2">
      <c r="A6336" s="271">
        <v>105234</v>
      </c>
      <c r="B6336" s="271" t="s">
        <v>290</v>
      </c>
      <c r="C6336" s="272" t="s">
        <v>14565</v>
      </c>
      <c r="D6336" s="271" t="s">
        <v>1977</v>
      </c>
      <c r="E6336" s="273">
        <v>11.78</v>
      </c>
    </row>
    <row r="6337" spans="1:5" x14ac:dyDescent="0.2">
      <c r="A6337" s="271">
        <v>105228</v>
      </c>
      <c r="B6337" s="271" t="s">
        <v>290</v>
      </c>
      <c r="C6337" s="272" t="s">
        <v>14566</v>
      </c>
      <c r="D6337" s="271" t="s">
        <v>1977</v>
      </c>
      <c r="E6337" s="273">
        <v>14.28</v>
      </c>
    </row>
    <row r="6338" spans="1:5" x14ac:dyDescent="0.2">
      <c r="A6338" s="271">
        <v>105138</v>
      </c>
      <c r="B6338" s="271" t="s">
        <v>290</v>
      </c>
      <c r="C6338" s="272" t="s">
        <v>14567</v>
      </c>
      <c r="D6338" s="271" t="s">
        <v>1977</v>
      </c>
      <c r="E6338" s="273">
        <v>21.12</v>
      </c>
    </row>
    <row r="6339" spans="1:5" x14ac:dyDescent="0.2">
      <c r="A6339" s="271">
        <v>105139</v>
      </c>
      <c r="B6339" s="271" t="s">
        <v>290</v>
      </c>
      <c r="C6339" s="272" t="s">
        <v>14568</v>
      </c>
      <c r="D6339" s="271" t="s">
        <v>1977</v>
      </c>
      <c r="E6339" s="273">
        <v>24.97</v>
      </c>
    </row>
    <row r="6340" spans="1:5" x14ac:dyDescent="0.2">
      <c r="A6340" s="271">
        <v>105140</v>
      </c>
      <c r="B6340" s="271" t="s">
        <v>290</v>
      </c>
      <c r="C6340" s="272" t="s">
        <v>14569</v>
      </c>
      <c r="D6340" s="271" t="s">
        <v>1977</v>
      </c>
      <c r="E6340" s="273">
        <v>32.119999999999997</v>
      </c>
    </row>
    <row r="6341" spans="1:5" x14ac:dyDescent="0.2">
      <c r="A6341" s="271">
        <v>105141</v>
      </c>
      <c r="B6341" s="271" t="s">
        <v>290</v>
      </c>
      <c r="C6341" s="272" t="s">
        <v>14570</v>
      </c>
      <c r="D6341" s="271" t="s">
        <v>1977</v>
      </c>
      <c r="E6341" s="273">
        <v>38.090000000000003</v>
      </c>
    </row>
    <row r="6342" spans="1:5" x14ac:dyDescent="0.2">
      <c r="A6342" s="271">
        <v>105172</v>
      </c>
      <c r="B6342" s="271" t="s">
        <v>290</v>
      </c>
      <c r="C6342" s="272" t="s">
        <v>14571</v>
      </c>
      <c r="D6342" s="271" t="s">
        <v>1977</v>
      </c>
      <c r="E6342" s="273">
        <v>91.96</v>
      </c>
    </row>
    <row r="6343" spans="1:5" x14ac:dyDescent="0.2">
      <c r="A6343" s="271">
        <v>105169</v>
      </c>
      <c r="B6343" s="271" t="s">
        <v>290</v>
      </c>
      <c r="C6343" s="272" t="s">
        <v>14572</v>
      </c>
      <c r="D6343" s="271" t="s">
        <v>1977</v>
      </c>
      <c r="E6343" s="273">
        <v>92.05</v>
      </c>
    </row>
    <row r="6344" spans="1:5" x14ac:dyDescent="0.2">
      <c r="A6344" s="271">
        <v>105230</v>
      </c>
      <c r="B6344" s="271" t="s">
        <v>290</v>
      </c>
      <c r="C6344" s="272" t="s">
        <v>14573</v>
      </c>
      <c r="D6344" s="271" t="s">
        <v>1977</v>
      </c>
      <c r="E6344" s="273">
        <v>8.5500000000000007</v>
      </c>
    </row>
    <row r="6345" spans="1:5" x14ac:dyDescent="0.2">
      <c r="A6345" s="271">
        <v>105231</v>
      </c>
      <c r="B6345" s="271" t="s">
        <v>290</v>
      </c>
      <c r="C6345" s="272" t="s">
        <v>14574</v>
      </c>
      <c r="D6345" s="271" t="s">
        <v>1977</v>
      </c>
      <c r="E6345" s="273">
        <v>10.01</v>
      </c>
    </row>
    <row r="6346" spans="1:5" x14ac:dyDescent="0.2">
      <c r="A6346" s="271">
        <v>105232</v>
      </c>
      <c r="B6346" s="271" t="s">
        <v>290</v>
      </c>
      <c r="C6346" s="272" t="s">
        <v>14575</v>
      </c>
      <c r="D6346" s="271" t="s">
        <v>1977</v>
      </c>
      <c r="E6346" s="273">
        <v>18.850000000000001</v>
      </c>
    </row>
    <row r="6347" spans="1:5" x14ac:dyDescent="0.2">
      <c r="A6347" s="271">
        <v>105229</v>
      </c>
      <c r="B6347" s="271" t="s">
        <v>290</v>
      </c>
      <c r="C6347" s="272" t="s">
        <v>14576</v>
      </c>
      <c r="D6347" s="271" t="s">
        <v>1977</v>
      </c>
      <c r="E6347" s="273">
        <v>29.71</v>
      </c>
    </row>
    <row r="6348" spans="1:5" x14ac:dyDescent="0.2">
      <c r="A6348" s="271">
        <v>105146</v>
      </c>
      <c r="B6348" s="271" t="s">
        <v>290</v>
      </c>
      <c r="C6348" s="272" t="s">
        <v>14577</v>
      </c>
      <c r="D6348" s="271" t="s">
        <v>1977</v>
      </c>
      <c r="E6348" s="273">
        <v>24.1</v>
      </c>
    </row>
    <row r="6349" spans="1:5" x14ac:dyDescent="0.2">
      <c r="A6349" s="271">
        <v>94613</v>
      </c>
      <c r="B6349" s="271" t="s">
        <v>290</v>
      </c>
      <c r="C6349" s="272" t="s">
        <v>14578</v>
      </c>
      <c r="D6349" s="271" t="s">
        <v>1977</v>
      </c>
      <c r="E6349" s="273">
        <v>0</v>
      </c>
    </row>
    <row r="6350" spans="1:5" x14ac:dyDescent="0.2">
      <c r="A6350" s="271">
        <v>94607</v>
      </c>
      <c r="B6350" s="271" t="s">
        <v>290</v>
      </c>
      <c r="C6350" s="272" t="s">
        <v>14579</v>
      </c>
      <c r="D6350" s="271" t="s">
        <v>1977</v>
      </c>
      <c r="E6350" s="273">
        <v>0</v>
      </c>
    </row>
    <row r="6351" spans="1:5" x14ac:dyDescent="0.2">
      <c r="A6351" s="271">
        <v>94609</v>
      </c>
      <c r="B6351" s="271" t="s">
        <v>290</v>
      </c>
      <c r="C6351" s="272" t="s">
        <v>14580</v>
      </c>
      <c r="D6351" s="271" t="s">
        <v>1977</v>
      </c>
      <c r="E6351" s="273">
        <v>0</v>
      </c>
    </row>
    <row r="6352" spans="1:5" x14ac:dyDescent="0.2">
      <c r="A6352" s="271">
        <v>94611</v>
      </c>
      <c r="B6352" s="271" t="s">
        <v>290</v>
      </c>
      <c r="C6352" s="272" t="s">
        <v>14581</v>
      </c>
      <c r="D6352" s="271" t="s">
        <v>1977</v>
      </c>
      <c r="E6352" s="273">
        <v>0</v>
      </c>
    </row>
    <row r="6353" spans="1:5" x14ac:dyDescent="0.2">
      <c r="A6353" s="271">
        <v>96738</v>
      </c>
      <c r="B6353" s="271" t="s">
        <v>290</v>
      </c>
      <c r="C6353" s="272" t="s">
        <v>14582</v>
      </c>
      <c r="D6353" s="271" t="s">
        <v>1977</v>
      </c>
      <c r="E6353" s="273">
        <v>24.82</v>
      </c>
    </row>
    <row r="6354" spans="1:5" x14ac:dyDescent="0.2">
      <c r="A6354" s="271">
        <v>96740</v>
      </c>
      <c r="B6354" s="271" t="s">
        <v>290</v>
      </c>
      <c r="C6354" s="272" t="s">
        <v>14583</v>
      </c>
      <c r="D6354" s="271" t="s">
        <v>1977</v>
      </c>
      <c r="E6354" s="273">
        <v>34.29</v>
      </c>
    </row>
    <row r="6355" spans="1:5" x14ac:dyDescent="0.2">
      <c r="A6355" s="271">
        <v>94738</v>
      </c>
      <c r="B6355" s="271" t="s">
        <v>290</v>
      </c>
      <c r="C6355" s="272" t="s">
        <v>14584</v>
      </c>
      <c r="D6355" s="271" t="s">
        <v>1977</v>
      </c>
      <c r="E6355" s="273">
        <v>1973.98</v>
      </c>
    </row>
    <row r="6356" spans="1:5" x14ac:dyDescent="0.2">
      <c r="A6356" s="271">
        <v>94724</v>
      </c>
      <c r="B6356" s="271" t="s">
        <v>290</v>
      </c>
      <c r="C6356" s="272" t="s">
        <v>14585</v>
      </c>
      <c r="D6356" s="271" t="s">
        <v>1977</v>
      </c>
      <c r="E6356" s="273">
        <v>31.09</v>
      </c>
    </row>
    <row r="6357" spans="1:5" x14ac:dyDescent="0.2">
      <c r="A6357" s="271">
        <v>94726</v>
      </c>
      <c r="B6357" s="271" t="s">
        <v>290</v>
      </c>
      <c r="C6357" s="272" t="s">
        <v>14586</v>
      </c>
      <c r="D6357" s="271" t="s">
        <v>1977</v>
      </c>
      <c r="E6357" s="273">
        <v>40.06</v>
      </c>
    </row>
    <row r="6358" spans="1:5" x14ac:dyDescent="0.2">
      <c r="A6358" s="271">
        <v>94728</v>
      </c>
      <c r="B6358" s="271" t="s">
        <v>290</v>
      </c>
      <c r="C6358" s="272" t="s">
        <v>14587</v>
      </c>
      <c r="D6358" s="271" t="s">
        <v>1977</v>
      </c>
      <c r="E6358" s="273">
        <v>62.59</v>
      </c>
    </row>
    <row r="6359" spans="1:5" x14ac:dyDescent="0.2">
      <c r="A6359" s="271">
        <v>94730</v>
      </c>
      <c r="B6359" s="271" t="s">
        <v>290</v>
      </c>
      <c r="C6359" s="272" t="s">
        <v>14588</v>
      </c>
      <c r="D6359" s="271" t="s">
        <v>1977</v>
      </c>
      <c r="E6359" s="273">
        <v>76.739999999999995</v>
      </c>
    </row>
    <row r="6360" spans="1:5" x14ac:dyDescent="0.2">
      <c r="A6360" s="271">
        <v>94732</v>
      </c>
      <c r="B6360" s="271" t="s">
        <v>290</v>
      </c>
      <c r="C6360" s="272" t="s">
        <v>14589</v>
      </c>
      <c r="D6360" s="271" t="s">
        <v>1977</v>
      </c>
      <c r="E6360" s="273">
        <v>123.16</v>
      </c>
    </row>
    <row r="6361" spans="1:5" x14ac:dyDescent="0.2">
      <c r="A6361" s="271">
        <v>94734</v>
      </c>
      <c r="B6361" s="271" t="s">
        <v>290</v>
      </c>
      <c r="C6361" s="272" t="s">
        <v>14590</v>
      </c>
      <c r="D6361" s="271" t="s">
        <v>1977</v>
      </c>
      <c r="E6361" s="273">
        <v>450.44</v>
      </c>
    </row>
    <row r="6362" spans="1:5" x14ac:dyDescent="0.2">
      <c r="A6362" s="271">
        <v>94736</v>
      </c>
      <c r="B6362" s="271" t="s">
        <v>290</v>
      </c>
      <c r="C6362" s="272" t="s">
        <v>14591</v>
      </c>
      <c r="D6362" s="271" t="s">
        <v>1977</v>
      </c>
      <c r="E6362" s="273">
        <v>654.84</v>
      </c>
    </row>
    <row r="6363" spans="1:5" x14ac:dyDescent="0.2">
      <c r="A6363" s="271">
        <v>94483</v>
      </c>
      <c r="B6363" s="271" t="s">
        <v>290</v>
      </c>
      <c r="C6363" s="272" t="s">
        <v>14592</v>
      </c>
      <c r="D6363" s="271" t="s">
        <v>1977</v>
      </c>
      <c r="E6363" s="273">
        <v>1316.15</v>
      </c>
    </row>
    <row r="6364" spans="1:5" x14ac:dyDescent="0.2">
      <c r="A6364" s="271">
        <v>94482</v>
      </c>
      <c r="B6364" s="271" t="s">
        <v>290</v>
      </c>
      <c r="C6364" s="272" t="s">
        <v>14593</v>
      </c>
      <c r="D6364" s="271" t="s">
        <v>1977</v>
      </c>
      <c r="E6364" s="273">
        <v>1567.32</v>
      </c>
    </row>
    <row r="6365" spans="1:5" x14ac:dyDescent="0.2">
      <c r="A6365" s="271">
        <v>94481</v>
      </c>
      <c r="B6365" s="271" t="s">
        <v>290</v>
      </c>
      <c r="C6365" s="272" t="s">
        <v>14594</v>
      </c>
      <c r="D6365" s="271" t="s">
        <v>1977</v>
      </c>
      <c r="E6365" s="273">
        <v>1986.76</v>
      </c>
    </row>
    <row r="6366" spans="1:5" x14ac:dyDescent="0.2">
      <c r="A6366" s="271">
        <v>94480</v>
      </c>
      <c r="B6366" s="271" t="s">
        <v>290</v>
      </c>
      <c r="C6366" s="272" t="s">
        <v>14595</v>
      </c>
      <c r="D6366" s="271" t="s">
        <v>1977</v>
      </c>
      <c r="E6366" s="273">
        <v>2820.23</v>
      </c>
    </row>
    <row r="6367" spans="1:5" x14ac:dyDescent="0.2">
      <c r="A6367" s="271">
        <v>94472</v>
      </c>
      <c r="B6367" s="271" t="s">
        <v>290</v>
      </c>
      <c r="C6367" s="272" t="s">
        <v>14596</v>
      </c>
      <c r="D6367" s="271" t="s">
        <v>1977</v>
      </c>
      <c r="E6367" s="273">
        <v>83.35</v>
      </c>
    </row>
    <row r="6368" spans="1:5" x14ac:dyDescent="0.2">
      <c r="A6368" s="271">
        <v>94474</v>
      </c>
      <c r="B6368" s="271" t="s">
        <v>290</v>
      </c>
      <c r="C6368" s="272" t="s">
        <v>14597</v>
      </c>
      <c r="D6368" s="271" t="s">
        <v>1977</v>
      </c>
      <c r="E6368" s="273">
        <v>139.04</v>
      </c>
    </row>
    <row r="6369" spans="1:5" x14ac:dyDescent="0.2">
      <c r="A6369" s="271">
        <v>94476</v>
      </c>
      <c r="B6369" s="271" t="s">
        <v>290</v>
      </c>
      <c r="C6369" s="272" t="s">
        <v>14598</v>
      </c>
      <c r="D6369" s="271" t="s">
        <v>1977</v>
      </c>
      <c r="E6369" s="273">
        <v>193.72</v>
      </c>
    </row>
    <row r="6370" spans="1:5" x14ac:dyDescent="0.2">
      <c r="A6370" s="271">
        <v>94471</v>
      </c>
      <c r="B6370" s="271" t="s">
        <v>290</v>
      </c>
      <c r="C6370" s="272" t="s">
        <v>14599</v>
      </c>
      <c r="D6370" s="271" t="s">
        <v>1977</v>
      </c>
      <c r="E6370" s="273">
        <v>80.97</v>
      </c>
    </row>
    <row r="6371" spans="1:5" x14ac:dyDescent="0.2">
      <c r="A6371" s="271">
        <v>94473</v>
      </c>
      <c r="B6371" s="271" t="s">
        <v>290</v>
      </c>
      <c r="C6371" s="272" t="s">
        <v>14600</v>
      </c>
      <c r="D6371" s="271" t="s">
        <v>1977</v>
      </c>
      <c r="E6371" s="273">
        <v>128.55000000000001</v>
      </c>
    </row>
    <row r="6372" spans="1:5" x14ac:dyDescent="0.2">
      <c r="A6372" s="271">
        <v>94475</v>
      </c>
      <c r="B6372" s="271" t="s">
        <v>290</v>
      </c>
      <c r="C6372" s="272" t="s">
        <v>14601</v>
      </c>
      <c r="D6372" s="271" t="s">
        <v>1977</v>
      </c>
      <c r="E6372" s="273">
        <v>173.52</v>
      </c>
    </row>
    <row r="6373" spans="1:5" x14ac:dyDescent="0.2">
      <c r="A6373" s="271">
        <v>105194</v>
      </c>
      <c r="B6373" s="271" t="s">
        <v>290</v>
      </c>
      <c r="C6373" s="272" t="s">
        <v>14602</v>
      </c>
      <c r="D6373" s="271" t="s">
        <v>1977</v>
      </c>
      <c r="E6373" s="273">
        <v>89.89</v>
      </c>
    </row>
    <row r="6374" spans="1:5" x14ac:dyDescent="0.2">
      <c r="A6374" s="271">
        <v>105195</v>
      </c>
      <c r="B6374" s="271" t="s">
        <v>290</v>
      </c>
      <c r="C6374" s="272" t="s">
        <v>14603</v>
      </c>
      <c r="D6374" s="271" t="s">
        <v>1977</v>
      </c>
      <c r="E6374" s="273">
        <v>227.76</v>
      </c>
    </row>
    <row r="6375" spans="1:5" x14ac:dyDescent="0.2">
      <c r="A6375" s="271">
        <v>105178</v>
      </c>
      <c r="B6375" s="271" t="s">
        <v>290</v>
      </c>
      <c r="C6375" s="272" t="s">
        <v>14604</v>
      </c>
      <c r="D6375" s="271" t="s">
        <v>1977</v>
      </c>
      <c r="E6375" s="273">
        <v>143.77000000000001</v>
      </c>
    </row>
    <row r="6376" spans="1:5" x14ac:dyDescent="0.2">
      <c r="A6376" s="271">
        <v>94620</v>
      </c>
      <c r="B6376" s="271" t="s">
        <v>290</v>
      </c>
      <c r="C6376" s="272" t="s">
        <v>14605</v>
      </c>
      <c r="D6376" s="271" t="s">
        <v>1977</v>
      </c>
      <c r="E6376" s="273">
        <v>897.84</v>
      </c>
    </row>
    <row r="6377" spans="1:5" x14ac:dyDescent="0.2">
      <c r="A6377" s="271">
        <v>94614</v>
      </c>
      <c r="B6377" s="271" t="s">
        <v>290</v>
      </c>
      <c r="C6377" s="272" t="s">
        <v>14606</v>
      </c>
      <c r="D6377" s="271" t="s">
        <v>1977</v>
      </c>
      <c r="E6377" s="273">
        <v>146.5</v>
      </c>
    </row>
    <row r="6378" spans="1:5" x14ac:dyDescent="0.2">
      <c r="A6378" s="271">
        <v>94616</v>
      </c>
      <c r="B6378" s="271" t="s">
        <v>290</v>
      </c>
      <c r="C6378" s="272" t="s">
        <v>14607</v>
      </c>
      <c r="D6378" s="271" t="s">
        <v>1977</v>
      </c>
      <c r="E6378" s="273">
        <v>402.63</v>
      </c>
    </row>
    <row r="6379" spans="1:5" x14ac:dyDescent="0.2">
      <c r="A6379" s="271">
        <v>94618</v>
      </c>
      <c r="B6379" s="271" t="s">
        <v>290</v>
      </c>
      <c r="C6379" s="272" t="s">
        <v>14608</v>
      </c>
      <c r="D6379" s="271" t="s">
        <v>1977</v>
      </c>
      <c r="E6379" s="273">
        <v>391.7</v>
      </c>
    </row>
    <row r="6380" spans="1:5" x14ac:dyDescent="0.2">
      <c r="A6380" s="271">
        <v>105193</v>
      </c>
      <c r="B6380" s="271" t="s">
        <v>290</v>
      </c>
      <c r="C6380" s="272" t="s">
        <v>14609</v>
      </c>
      <c r="D6380" s="271" t="s">
        <v>1977</v>
      </c>
      <c r="E6380" s="273">
        <v>157.34</v>
      </c>
    </row>
    <row r="6381" spans="1:5" x14ac:dyDescent="0.2">
      <c r="A6381" s="271">
        <v>105197</v>
      </c>
      <c r="B6381" s="271" t="s">
        <v>290</v>
      </c>
      <c r="C6381" s="272" t="s">
        <v>14610</v>
      </c>
      <c r="D6381" s="271" t="s">
        <v>1977</v>
      </c>
      <c r="E6381" s="273">
        <v>167.45</v>
      </c>
    </row>
    <row r="6382" spans="1:5" x14ac:dyDescent="0.2">
      <c r="A6382" s="271">
        <v>105196</v>
      </c>
      <c r="B6382" s="271" t="s">
        <v>290</v>
      </c>
      <c r="C6382" s="272" t="s">
        <v>14611</v>
      </c>
      <c r="D6382" s="271" t="s">
        <v>1977</v>
      </c>
      <c r="E6382" s="273">
        <v>242.54</v>
      </c>
    </row>
    <row r="6383" spans="1:5" x14ac:dyDescent="0.2">
      <c r="A6383" s="271">
        <v>105198</v>
      </c>
      <c r="B6383" s="271" t="s">
        <v>290</v>
      </c>
      <c r="C6383" s="272" t="s">
        <v>14612</v>
      </c>
      <c r="D6383" s="271" t="s">
        <v>1977</v>
      </c>
      <c r="E6383" s="273">
        <v>343.44</v>
      </c>
    </row>
    <row r="6384" spans="1:5" x14ac:dyDescent="0.2">
      <c r="A6384" s="271">
        <v>105200</v>
      </c>
      <c r="B6384" s="271" t="s">
        <v>290</v>
      </c>
      <c r="C6384" s="272" t="s">
        <v>14613</v>
      </c>
      <c r="D6384" s="271" t="s">
        <v>1977</v>
      </c>
      <c r="E6384" s="273">
        <v>132.55000000000001</v>
      </c>
    </row>
    <row r="6385" spans="1:5" x14ac:dyDescent="0.2">
      <c r="A6385" s="271">
        <v>105199</v>
      </c>
      <c r="B6385" s="271" t="s">
        <v>290</v>
      </c>
      <c r="C6385" s="272" t="s">
        <v>14614</v>
      </c>
      <c r="D6385" s="271" t="s">
        <v>1977</v>
      </c>
      <c r="E6385" s="273">
        <v>220.66</v>
      </c>
    </row>
    <row r="6386" spans="1:5" x14ac:dyDescent="0.2">
      <c r="A6386" s="271">
        <v>105201</v>
      </c>
      <c r="B6386" s="271" t="s">
        <v>290</v>
      </c>
      <c r="C6386" s="272" t="s">
        <v>14615</v>
      </c>
      <c r="D6386" s="271" t="s">
        <v>1977</v>
      </c>
      <c r="E6386" s="273">
        <v>301.5</v>
      </c>
    </row>
    <row r="6387" spans="1:5" x14ac:dyDescent="0.2">
      <c r="A6387" s="271">
        <v>94755</v>
      </c>
      <c r="B6387" s="271" t="s">
        <v>290</v>
      </c>
      <c r="C6387" s="272" t="s">
        <v>14616</v>
      </c>
      <c r="D6387" s="271" t="s">
        <v>1977</v>
      </c>
      <c r="E6387" s="273">
        <v>0</v>
      </c>
    </row>
    <row r="6388" spans="1:5" x14ac:dyDescent="0.2">
      <c r="A6388" s="271">
        <v>94741</v>
      </c>
      <c r="B6388" s="271" t="s">
        <v>290</v>
      </c>
      <c r="C6388" s="272" t="s">
        <v>14617</v>
      </c>
      <c r="D6388" s="271" t="s">
        <v>1977</v>
      </c>
      <c r="E6388" s="273">
        <v>15.07</v>
      </c>
    </row>
    <row r="6389" spans="1:5" x14ac:dyDescent="0.2">
      <c r="A6389" s="271">
        <v>94743</v>
      </c>
      <c r="B6389" s="271" t="s">
        <v>290</v>
      </c>
      <c r="C6389" s="272" t="s">
        <v>14618</v>
      </c>
      <c r="D6389" s="271" t="s">
        <v>1977</v>
      </c>
      <c r="E6389" s="273">
        <v>24.71</v>
      </c>
    </row>
    <row r="6390" spans="1:5" x14ac:dyDescent="0.2">
      <c r="A6390" s="271">
        <v>94745</v>
      </c>
      <c r="B6390" s="271" t="s">
        <v>290</v>
      </c>
      <c r="C6390" s="272" t="s">
        <v>14619</v>
      </c>
      <c r="D6390" s="271" t="s">
        <v>1977</v>
      </c>
      <c r="E6390" s="273">
        <v>0</v>
      </c>
    </row>
    <row r="6391" spans="1:5" x14ac:dyDescent="0.2">
      <c r="A6391" s="271">
        <v>94747</v>
      </c>
      <c r="B6391" s="271" t="s">
        <v>290</v>
      </c>
      <c r="C6391" s="272" t="s">
        <v>14620</v>
      </c>
      <c r="D6391" s="271" t="s">
        <v>1977</v>
      </c>
      <c r="E6391" s="273">
        <v>0</v>
      </c>
    </row>
    <row r="6392" spans="1:5" x14ac:dyDescent="0.2">
      <c r="A6392" s="271">
        <v>94749</v>
      </c>
      <c r="B6392" s="271" t="s">
        <v>290</v>
      </c>
      <c r="C6392" s="272" t="s">
        <v>14621</v>
      </c>
      <c r="D6392" s="271" t="s">
        <v>1977</v>
      </c>
      <c r="E6392" s="273">
        <v>0</v>
      </c>
    </row>
    <row r="6393" spans="1:5" x14ac:dyDescent="0.2">
      <c r="A6393" s="271">
        <v>94751</v>
      </c>
      <c r="B6393" s="271" t="s">
        <v>290</v>
      </c>
      <c r="C6393" s="272" t="s">
        <v>14622</v>
      </c>
      <c r="D6393" s="271" t="s">
        <v>1977</v>
      </c>
      <c r="E6393" s="273">
        <v>0</v>
      </c>
    </row>
    <row r="6394" spans="1:5" x14ac:dyDescent="0.2">
      <c r="A6394" s="271">
        <v>94753</v>
      </c>
      <c r="B6394" s="271" t="s">
        <v>290</v>
      </c>
      <c r="C6394" s="272" t="s">
        <v>14623</v>
      </c>
      <c r="D6394" s="271" t="s">
        <v>1977</v>
      </c>
      <c r="E6394" s="273">
        <v>0</v>
      </c>
    </row>
    <row r="6395" spans="1:5" x14ac:dyDescent="0.2">
      <c r="A6395" s="271">
        <v>105209</v>
      </c>
      <c r="B6395" s="271" t="s">
        <v>290</v>
      </c>
      <c r="C6395" s="272" t="s">
        <v>14624</v>
      </c>
      <c r="D6395" s="271" t="s">
        <v>1977</v>
      </c>
      <c r="E6395" s="273">
        <v>162.22999999999999</v>
      </c>
    </row>
    <row r="6396" spans="1:5" x14ac:dyDescent="0.2">
      <c r="A6396" s="271">
        <v>105208</v>
      </c>
      <c r="B6396" s="271" t="s">
        <v>290</v>
      </c>
      <c r="C6396" s="272" t="s">
        <v>14625</v>
      </c>
      <c r="D6396" s="271" t="s">
        <v>1977</v>
      </c>
      <c r="E6396" s="273">
        <v>331.73</v>
      </c>
    </row>
    <row r="6397" spans="1:5" x14ac:dyDescent="0.2">
      <c r="A6397" s="271">
        <v>105210</v>
      </c>
      <c r="B6397" s="271" t="s">
        <v>290</v>
      </c>
      <c r="C6397" s="272" t="s">
        <v>14626</v>
      </c>
      <c r="D6397" s="271" t="s">
        <v>1977</v>
      </c>
      <c r="E6397" s="273">
        <v>427.91</v>
      </c>
    </row>
    <row r="6398" spans="1:5" x14ac:dyDescent="0.2">
      <c r="A6398" s="271">
        <v>105203</v>
      </c>
      <c r="B6398" s="271" t="s">
        <v>290</v>
      </c>
      <c r="C6398" s="272" t="s">
        <v>14627</v>
      </c>
      <c r="D6398" s="271" t="s">
        <v>1977</v>
      </c>
      <c r="E6398" s="273">
        <v>166.73</v>
      </c>
    </row>
    <row r="6399" spans="1:5" x14ac:dyDescent="0.2">
      <c r="A6399" s="271">
        <v>105202</v>
      </c>
      <c r="B6399" s="271" t="s">
        <v>290</v>
      </c>
      <c r="C6399" s="272" t="s">
        <v>14628</v>
      </c>
      <c r="D6399" s="271" t="s">
        <v>1977</v>
      </c>
      <c r="E6399" s="273">
        <v>272.98</v>
      </c>
    </row>
    <row r="6400" spans="1:5" x14ac:dyDescent="0.2">
      <c r="A6400" s="271">
        <v>105204</v>
      </c>
      <c r="B6400" s="271" t="s">
        <v>290</v>
      </c>
      <c r="C6400" s="272" t="s">
        <v>14629</v>
      </c>
      <c r="D6400" s="271" t="s">
        <v>1977</v>
      </c>
      <c r="E6400" s="273">
        <v>362.73</v>
      </c>
    </row>
    <row r="6401" spans="1:5" x14ac:dyDescent="0.2">
      <c r="A6401" s="271">
        <v>105206</v>
      </c>
      <c r="B6401" s="271" t="s">
        <v>290</v>
      </c>
      <c r="C6401" s="272" t="s">
        <v>14630</v>
      </c>
      <c r="D6401" s="271" t="s">
        <v>1977</v>
      </c>
      <c r="E6401" s="273">
        <v>158.97999999999999</v>
      </c>
    </row>
    <row r="6402" spans="1:5" x14ac:dyDescent="0.2">
      <c r="A6402" s="271">
        <v>105205</v>
      </c>
      <c r="B6402" s="271" t="s">
        <v>290</v>
      </c>
      <c r="C6402" s="272" t="s">
        <v>14631</v>
      </c>
      <c r="D6402" s="271" t="s">
        <v>1977</v>
      </c>
      <c r="E6402" s="273">
        <v>252.34</v>
      </c>
    </row>
    <row r="6403" spans="1:5" x14ac:dyDescent="0.2">
      <c r="A6403" s="271">
        <v>105207</v>
      </c>
      <c r="B6403" s="271" t="s">
        <v>290</v>
      </c>
      <c r="C6403" s="272" t="s">
        <v>14632</v>
      </c>
      <c r="D6403" s="271" t="s">
        <v>1977</v>
      </c>
      <c r="E6403" s="273">
        <v>352.41</v>
      </c>
    </row>
    <row r="6404" spans="1:5" x14ac:dyDescent="0.2">
      <c r="A6404" s="271">
        <v>94687</v>
      </c>
      <c r="B6404" s="271" t="s">
        <v>290</v>
      </c>
      <c r="C6404" s="272" t="s">
        <v>14633</v>
      </c>
      <c r="D6404" s="271" t="s">
        <v>1977</v>
      </c>
      <c r="E6404" s="273">
        <v>287.56</v>
      </c>
    </row>
    <row r="6405" spans="1:5" x14ac:dyDescent="0.2">
      <c r="A6405" s="271">
        <v>94673</v>
      </c>
      <c r="B6405" s="271" t="s">
        <v>290</v>
      </c>
      <c r="C6405" s="272" t="s">
        <v>14634</v>
      </c>
      <c r="D6405" s="271" t="s">
        <v>1977</v>
      </c>
      <c r="E6405" s="273">
        <v>8.6300000000000008</v>
      </c>
    </row>
    <row r="6406" spans="1:5" x14ac:dyDescent="0.2">
      <c r="A6406" s="271">
        <v>94675</v>
      </c>
      <c r="B6406" s="271" t="s">
        <v>290</v>
      </c>
      <c r="C6406" s="272" t="s">
        <v>14635</v>
      </c>
      <c r="D6406" s="271" t="s">
        <v>1977</v>
      </c>
      <c r="E6406" s="273">
        <v>14.72</v>
      </c>
    </row>
    <row r="6407" spans="1:5" x14ac:dyDescent="0.2">
      <c r="A6407" s="271">
        <v>94677</v>
      </c>
      <c r="B6407" s="271" t="s">
        <v>290</v>
      </c>
      <c r="C6407" s="272" t="s">
        <v>14636</v>
      </c>
      <c r="D6407" s="271" t="s">
        <v>1977</v>
      </c>
      <c r="E6407" s="273">
        <v>24.07</v>
      </c>
    </row>
    <row r="6408" spans="1:5" x14ac:dyDescent="0.2">
      <c r="A6408" s="271">
        <v>94679</v>
      </c>
      <c r="B6408" s="271" t="s">
        <v>290</v>
      </c>
      <c r="C6408" s="272" t="s">
        <v>14637</v>
      </c>
      <c r="D6408" s="271" t="s">
        <v>1977</v>
      </c>
      <c r="E6408" s="273">
        <v>28.87</v>
      </c>
    </row>
    <row r="6409" spans="1:5" x14ac:dyDescent="0.2">
      <c r="A6409" s="271">
        <v>94681</v>
      </c>
      <c r="B6409" s="271" t="s">
        <v>290</v>
      </c>
      <c r="C6409" s="272" t="s">
        <v>14638</v>
      </c>
      <c r="D6409" s="271" t="s">
        <v>1977</v>
      </c>
      <c r="E6409" s="273">
        <v>60.71</v>
      </c>
    </row>
    <row r="6410" spans="1:5" x14ac:dyDescent="0.2">
      <c r="A6410" s="271">
        <v>94683</v>
      </c>
      <c r="B6410" s="271" t="s">
        <v>290</v>
      </c>
      <c r="C6410" s="272" t="s">
        <v>14639</v>
      </c>
      <c r="D6410" s="271" t="s">
        <v>1977</v>
      </c>
      <c r="E6410" s="273">
        <v>92.35</v>
      </c>
    </row>
    <row r="6411" spans="1:5" x14ac:dyDescent="0.2">
      <c r="A6411" s="271">
        <v>94685</v>
      </c>
      <c r="B6411" s="271" t="s">
        <v>290</v>
      </c>
      <c r="C6411" s="272" t="s">
        <v>14640</v>
      </c>
      <c r="D6411" s="271" t="s">
        <v>1977</v>
      </c>
      <c r="E6411" s="273">
        <v>117.68</v>
      </c>
    </row>
    <row r="6412" spans="1:5" x14ac:dyDescent="0.2">
      <c r="A6412" s="271">
        <v>94621</v>
      </c>
      <c r="B6412" s="271" t="s">
        <v>290</v>
      </c>
      <c r="C6412" s="272" t="s">
        <v>14641</v>
      </c>
      <c r="D6412" s="271" t="s">
        <v>1977</v>
      </c>
      <c r="E6412" s="273">
        <v>0</v>
      </c>
    </row>
    <row r="6413" spans="1:5" x14ac:dyDescent="0.2">
      <c r="A6413" s="271">
        <v>94615</v>
      </c>
      <c r="B6413" s="271" t="s">
        <v>290</v>
      </c>
      <c r="C6413" s="272" t="s">
        <v>14642</v>
      </c>
      <c r="D6413" s="271" t="s">
        <v>1977</v>
      </c>
      <c r="E6413" s="273">
        <v>165.72</v>
      </c>
    </row>
    <row r="6414" spans="1:5" x14ac:dyDescent="0.2">
      <c r="A6414" s="271">
        <v>94617</v>
      </c>
      <c r="B6414" s="271" t="s">
        <v>290</v>
      </c>
      <c r="C6414" s="272" t="s">
        <v>14643</v>
      </c>
      <c r="D6414" s="271" t="s">
        <v>1977</v>
      </c>
      <c r="E6414" s="273">
        <v>335.8</v>
      </c>
    </row>
    <row r="6415" spans="1:5" x14ac:dyDescent="0.2">
      <c r="A6415" s="271">
        <v>94619</v>
      </c>
      <c r="B6415" s="271" t="s">
        <v>290</v>
      </c>
      <c r="C6415" s="272" t="s">
        <v>14644</v>
      </c>
      <c r="D6415" s="271" t="s">
        <v>1977</v>
      </c>
      <c r="E6415" s="273">
        <v>0</v>
      </c>
    </row>
    <row r="6416" spans="1:5" x14ac:dyDescent="0.2">
      <c r="A6416" s="271">
        <v>105147</v>
      </c>
      <c r="B6416" s="271" t="s">
        <v>290</v>
      </c>
      <c r="C6416" s="272" t="s">
        <v>14645</v>
      </c>
      <c r="D6416" s="271" t="s">
        <v>1977</v>
      </c>
      <c r="E6416" s="273">
        <v>16.89</v>
      </c>
    </row>
    <row r="6417" spans="1:5" x14ac:dyDescent="0.2">
      <c r="A6417" s="271">
        <v>105148</v>
      </c>
      <c r="B6417" s="271" t="s">
        <v>290</v>
      </c>
      <c r="C6417" s="272" t="s">
        <v>14646</v>
      </c>
      <c r="D6417" s="271" t="s">
        <v>1977</v>
      </c>
      <c r="E6417" s="273">
        <v>24.06</v>
      </c>
    </row>
    <row r="6418" spans="1:5" x14ac:dyDescent="0.2">
      <c r="A6418" s="271">
        <v>105154</v>
      </c>
      <c r="B6418" s="271" t="s">
        <v>290</v>
      </c>
      <c r="C6418" s="272" t="s">
        <v>14647</v>
      </c>
      <c r="D6418" s="271" t="s">
        <v>1977</v>
      </c>
      <c r="E6418" s="273">
        <v>7.93</v>
      </c>
    </row>
    <row r="6419" spans="1:5" x14ac:dyDescent="0.2">
      <c r="A6419" s="271">
        <v>105155</v>
      </c>
      <c r="B6419" s="271" t="s">
        <v>290</v>
      </c>
      <c r="C6419" s="272" t="s">
        <v>14648</v>
      </c>
      <c r="D6419" s="271" t="s">
        <v>1977</v>
      </c>
      <c r="E6419" s="273">
        <v>12.09</v>
      </c>
    </row>
    <row r="6420" spans="1:5" x14ac:dyDescent="0.2">
      <c r="A6420" s="271">
        <v>105156</v>
      </c>
      <c r="B6420" s="271" t="s">
        <v>290</v>
      </c>
      <c r="C6420" s="272" t="s">
        <v>14649</v>
      </c>
      <c r="D6420" s="271" t="s">
        <v>1977</v>
      </c>
      <c r="E6420" s="273">
        <v>15.33</v>
      </c>
    </row>
    <row r="6421" spans="1:5" x14ac:dyDescent="0.2">
      <c r="A6421" s="271">
        <v>105157</v>
      </c>
      <c r="B6421" s="271" t="s">
        <v>290</v>
      </c>
      <c r="C6421" s="272" t="s">
        <v>14650</v>
      </c>
      <c r="D6421" s="271" t="s">
        <v>1977</v>
      </c>
      <c r="E6421" s="273">
        <v>23.87</v>
      </c>
    </row>
    <row r="6422" spans="1:5" x14ac:dyDescent="0.2">
      <c r="A6422" s="271">
        <v>105158</v>
      </c>
      <c r="B6422" s="271" t="s">
        <v>290</v>
      </c>
      <c r="C6422" s="272" t="s">
        <v>14651</v>
      </c>
      <c r="D6422" s="271" t="s">
        <v>1977</v>
      </c>
      <c r="E6422" s="273">
        <v>35.380000000000003</v>
      </c>
    </row>
    <row r="6423" spans="1:5" x14ac:dyDescent="0.2">
      <c r="A6423" s="271">
        <v>105159</v>
      </c>
      <c r="B6423" s="271" t="s">
        <v>290</v>
      </c>
      <c r="C6423" s="272" t="s">
        <v>14652</v>
      </c>
      <c r="D6423" s="271" t="s">
        <v>1977</v>
      </c>
      <c r="E6423" s="273">
        <v>64.02</v>
      </c>
    </row>
    <row r="6424" spans="1:5" x14ac:dyDescent="0.2">
      <c r="A6424" s="271">
        <v>105160</v>
      </c>
      <c r="B6424" s="271" t="s">
        <v>290</v>
      </c>
      <c r="C6424" s="272" t="s">
        <v>14653</v>
      </c>
      <c r="D6424" s="271" t="s">
        <v>1977</v>
      </c>
      <c r="E6424" s="273">
        <v>78.91</v>
      </c>
    </row>
    <row r="6425" spans="1:5" x14ac:dyDescent="0.2">
      <c r="A6425" s="271">
        <v>94634</v>
      </c>
      <c r="B6425" s="271" t="s">
        <v>290</v>
      </c>
      <c r="C6425" s="272" t="s">
        <v>14654</v>
      </c>
      <c r="D6425" s="271" t="s">
        <v>1977</v>
      </c>
      <c r="E6425" s="273">
        <v>0</v>
      </c>
    </row>
    <row r="6426" spans="1:5" x14ac:dyDescent="0.2">
      <c r="A6426" s="271">
        <v>94631</v>
      </c>
      <c r="B6426" s="271" t="s">
        <v>290</v>
      </c>
      <c r="C6426" s="272" t="s">
        <v>14655</v>
      </c>
      <c r="D6426" s="271" t="s">
        <v>1977</v>
      </c>
      <c r="E6426" s="273">
        <v>0</v>
      </c>
    </row>
    <row r="6427" spans="1:5" x14ac:dyDescent="0.2">
      <c r="A6427" s="271">
        <v>94632</v>
      </c>
      <c r="B6427" s="271" t="s">
        <v>290</v>
      </c>
      <c r="C6427" s="272" t="s">
        <v>14656</v>
      </c>
      <c r="D6427" s="271" t="s">
        <v>1977</v>
      </c>
      <c r="E6427" s="273">
        <v>0</v>
      </c>
    </row>
    <row r="6428" spans="1:5" x14ac:dyDescent="0.2">
      <c r="A6428" s="271">
        <v>94633</v>
      </c>
      <c r="B6428" s="271" t="s">
        <v>290</v>
      </c>
      <c r="C6428" s="272" t="s">
        <v>14657</v>
      </c>
      <c r="D6428" s="271" t="s">
        <v>1977</v>
      </c>
      <c r="E6428" s="273">
        <v>0</v>
      </c>
    </row>
    <row r="6429" spans="1:5" x14ac:dyDescent="0.2">
      <c r="A6429" s="271">
        <v>94672</v>
      </c>
      <c r="B6429" s="271" t="s">
        <v>290</v>
      </c>
      <c r="C6429" s="272" t="s">
        <v>14658</v>
      </c>
      <c r="D6429" s="271" t="s">
        <v>1977</v>
      </c>
      <c r="E6429" s="273">
        <v>7.37</v>
      </c>
    </row>
    <row r="6430" spans="1:5" x14ac:dyDescent="0.2">
      <c r="A6430" s="271">
        <v>94754</v>
      </c>
      <c r="B6430" s="271" t="s">
        <v>290</v>
      </c>
      <c r="C6430" s="272" t="s">
        <v>14659</v>
      </c>
      <c r="D6430" s="271" t="s">
        <v>1977</v>
      </c>
      <c r="E6430" s="273">
        <v>340.96</v>
      </c>
    </row>
    <row r="6431" spans="1:5" x14ac:dyDescent="0.2">
      <c r="A6431" s="271">
        <v>94740</v>
      </c>
      <c r="B6431" s="271" t="s">
        <v>290</v>
      </c>
      <c r="C6431" s="272" t="s">
        <v>14660</v>
      </c>
      <c r="D6431" s="271" t="s">
        <v>1977</v>
      </c>
      <c r="E6431" s="273">
        <v>11.52</v>
      </c>
    </row>
    <row r="6432" spans="1:5" x14ac:dyDescent="0.2">
      <c r="A6432" s="271">
        <v>94742</v>
      </c>
      <c r="B6432" s="271" t="s">
        <v>290</v>
      </c>
      <c r="C6432" s="272" t="s">
        <v>14661</v>
      </c>
      <c r="D6432" s="271" t="s">
        <v>1977</v>
      </c>
      <c r="E6432" s="273">
        <v>19.38</v>
      </c>
    </row>
    <row r="6433" spans="1:5" x14ac:dyDescent="0.2">
      <c r="A6433" s="271">
        <v>94744</v>
      </c>
      <c r="B6433" s="271" t="s">
        <v>290</v>
      </c>
      <c r="C6433" s="272" t="s">
        <v>14662</v>
      </c>
      <c r="D6433" s="271" t="s">
        <v>1977</v>
      </c>
      <c r="E6433" s="273">
        <v>30.76</v>
      </c>
    </row>
    <row r="6434" spans="1:5" x14ac:dyDescent="0.2">
      <c r="A6434" s="271">
        <v>94746</v>
      </c>
      <c r="B6434" s="271" t="s">
        <v>290</v>
      </c>
      <c r="C6434" s="272" t="s">
        <v>14663</v>
      </c>
      <c r="D6434" s="271" t="s">
        <v>1977</v>
      </c>
      <c r="E6434" s="273">
        <v>44.29</v>
      </c>
    </row>
    <row r="6435" spans="1:5" x14ac:dyDescent="0.2">
      <c r="A6435" s="271">
        <v>94748</v>
      </c>
      <c r="B6435" s="271" t="s">
        <v>290</v>
      </c>
      <c r="C6435" s="272" t="s">
        <v>14664</v>
      </c>
      <c r="D6435" s="271" t="s">
        <v>1977</v>
      </c>
      <c r="E6435" s="273">
        <v>98.01</v>
      </c>
    </row>
    <row r="6436" spans="1:5" x14ac:dyDescent="0.2">
      <c r="A6436" s="271">
        <v>94750</v>
      </c>
      <c r="B6436" s="271" t="s">
        <v>290</v>
      </c>
      <c r="C6436" s="272" t="s">
        <v>14665</v>
      </c>
      <c r="D6436" s="271" t="s">
        <v>1977</v>
      </c>
      <c r="E6436" s="273">
        <v>198.72</v>
      </c>
    </row>
    <row r="6437" spans="1:5" x14ac:dyDescent="0.2">
      <c r="A6437" s="271">
        <v>94752</v>
      </c>
      <c r="B6437" s="271" t="s">
        <v>290</v>
      </c>
      <c r="C6437" s="272" t="s">
        <v>14666</v>
      </c>
      <c r="D6437" s="271" t="s">
        <v>1977</v>
      </c>
      <c r="E6437" s="273">
        <v>238.33</v>
      </c>
    </row>
    <row r="6438" spans="1:5" x14ac:dyDescent="0.2">
      <c r="A6438" s="271">
        <v>96755</v>
      </c>
      <c r="B6438" s="271" t="s">
        <v>290</v>
      </c>
      <c r="C6438" s="272" t="s">
        <v>14667</v>
      </c>
      <c r="D6438" s="271" t="s">
        <v>1977</v>
      </c>
      <c r="E6438" s="273">
        <v>355.4</v>
      </c>
    </row>
    <row r="6439" spans="1:5" x14ac:dyDescent="0.2">
      <c r="A6439" s="271">
        <v>96747</v>
      </c>
      <c r="B6439" s="271" t="s">
        <v>290</v>
      </c>
      <c r="C6439" s="272" t="s">
        <v>14668</v>
      </c>
      <c r="D6439" s="271" t="s">
        <v>1977</v>
      </c>
      <c r="E6439" s="273">
        <v>8.09</v>
      </c>
    </row>
    <row r="6440" spans="1:5" x14ac:dyDescent="0.2">
      <c r="A6440" s="271">
        <v>96748</v>
      </c>
      <c r="B6440" s="271" t="s">
        <v>290</v>
      </c>
      <c r="C6440" s="272" t="s">
        <v>14669</v>
      </c>
      <c r="D6440" s="271" t="s">
        <v>1977</v>
      </c>
      <c r="E6440" s="273">
        <v>9.3699999999999992</v>
      </c>
    </row>
    <row r="6441" spans="1:5" x14ac:dyDescent="0.2">
      <c r="A6441" s="271">
        <v>96749</v>
      </c>
      <c r="B6441" s="271" t="s">
        <v>290</v>
      </c>
      <c r="C6441" s="272" t="s">
        <v>14670</v>
      </c>
      <c r="D6441" s="271" t="s">
        <v>1977</v>
      </c>
      <c r="E6441" s="273">
        <v>11.83</v>
      </c>
    </row>
    <row r="6442" spans="1:5" x14ac:dyDescent="0.2">
      <c r="A6442" s="271">
        <v>96750</v>
      </c>
      <c r="B6442" s="271" t="s">
        <v>290</v>
      </c>
      <c r="C6442" s="272" t="s">
        <v>14671</v>
      </c>
      <c r="D6442" s="271" t="s">
        <v>1977</v>
      </c>
      <c r="E6442" s="273">
        <v>18.45</v>
      </c>
    </row>
    <row r="6443" spans="1:5" x14ac:dyDescent="0.2">
      <c r="A6443" s="271">
        <v>96751</v>
      </c>
      <c r="B6443" s="271" t="s">
        <v>290</v>
      </c>
      <c r="C6443" s="272" t="s">
        <v>14672</v>
      </c>
      <c r="D6443" s="271" t="s">
        <v>1977</v>
      </c>
      <c r="E6443" s="273">
        <v>26.87</v>
      </c>
    </row>
    <row r="6444" spans="1:5" x14ac:dyDescent="0.2">
      <c r="A6444" s="271">
        <v>96752</v>
      </c>
      <c r="B6444" s="271" t="s">
        <v>290</v>
      </c>
      <c r="C6444" s="272" t="s">
        <v>14673</v>
      </c>
      <c r="D6444" s="271" t="s">
        <v>1977</v>
      </c>
      <c r="E6444" s="273">
        <v>40.229999999999997</v>
      </c>
    </row>
    <row r="6445" spans="1:5" x14ac:dyDescent="0.2">
      <c r="A6445" s="271">
        <v>96753</v>
      </c>
      <c r="B6445" s="271" t="s">
        <v>290</v>
      </c>
      <c r="C6445" s="272" t="s">
        <v>14674</v>
      </c>
      <c r="D6445" s="271" t="s">
        <v>1977</v>
      </c>
      <c r="E6445" s="273">
        <v>91.46</v>
      </c>
    </row>
    <row r="6446" spans="1:5" x14ac:dyDescent="0.2">
      <c r="A6446" s="271">
        <v>96754</v>
      </c>
      <c r="B6446" s="271" t="s">
        <v>290</v>
      </c>
      <c r="C6446" s="272" t="s">
        <v>14675</v>
      </c>
      <c r="D6446" s="271" t="s">
        <v>1977</v>
      </c>
      <c r="E6446" s="273">
        <v>117.4</v>
      </c>
    </row>
    <row r="6447" spans="1:5" x14ac:dyDescent="0.2">
      <c r="A6447" s="271">
        <v>94686</v>
      </c>
      <c r="B6447" s="271" t="s">
        <v>290</v>
      </c>
      <c r="C6447" s="272" t="s">
        <v>14676</v>
      </c>
      <c r="D6447" s="271" t="s">
        <v>1977</v>
      </c>
      <c r="E6447" s="273">
        <v>318.33</v>
      </c>
    </row>
    <row r="6448" spans="1:5" x14ac:dyDescent="0.2">
      <c r="A6448" s="271">
        <v>94674</v>
      </c>
      <c r="B6448" s="271" t="s">
        <v>290</v>
      </c>
      <c r="C6448" s="272" t="s">
        <v>14677</v>
      </c>
      <c r="D6448" s="271" t="s">
        <v>1977</v>
      </c>
      <c r="E6448" s="273">
        <v>9.3800000000000008</v>
      </c>
    </row>
    <row r="6449" spans="1:5" x14ac:dyDescent="0.2">
      <c r="A6449" s="271">
        <v>94676</v>
      </c>
      <c r="B6449" s="271" t="s">
        <v>290</v>
      </c>
      <c r="C6449" s="272" t="s">
        <v>14678</v>
      </c>
      <c r="D6449" s="271" t="s">
        <v>1977</v>
      </c>
      <c r="E6449" s="273">
        <v>15.97</v>
      </c>
    </row>
    <row r="6450" spans="1:5" x14ac:dyDescent="0.2">
      <c r="A6450" s="271">
        <v>94678</v>
      </c>
      <c r="B6450" s="271" t="s">
        <v>290</v>
      </c>
      <c r="C6450" s="272" t="s">
        <v>14679</v>
      </c>
      <c r="D6450" s="271" t="s">
        <v>1977</v>
      </c>
      <c r="E6450" s="273">
        <v>18.2</v>
      </c>
    </row>
    <row r="6451" spans="1:5" x14ac:dyDescent="0.2">
      <c r="A6451" s="271">
        <v>94680</v>
      </c>
      <c r="B6451" s="271" t="s">
        <v>290</v>
      </c>
      <c r="C6451" s="272" t="s">
        <v>14680</v>
      </c>
      <c r="D6451" s="271" t="s">
        <v>1977</v>
      </c>
      <c r="E6451" s="273">
        <v>53.9</v>
      </c>
    </row>
    <row r="6452" spans="1:5" x14ac:dyDescent="0.2">
      <c r="A6452" s="271">
        <v>94682</v>
      </c>
      <c r="B6452" s="271" t="s">
        <v>290</v>
      </c>
      <c r="C6452" s="272" t="s">
        <v>14681</v>
      </c>
      <c r="D6452" s="271" t="s">
        <v>1977</v>
      </c>
      <c r="E6452" s="273">
        <v>136.08000000000001</v>
      </c>
    </row>
    <row r="6453" spans="1:5" x14ac:dyDescent="0.2">
      <c r="A6453" s="271">
        <v>94684</v>
      </c>
      <c r="B6453" s="271" t="s">
        <v>290</v>
      </c>
      <c r="C6453" s="272" t="s">
        <v>14682</v>
      </c>
      <c r="D6453" s="271" t="s">
        <v>1977</v>
      </c>
      <c r="E6453" s="273">
        <v>164.03</v>
      </c>
    </row>
    <row r="6454" spans="1:5" x14ac:dyDescent="0.2">
      <c r="A6454" s="271">
        <v>105219</v>
      </c>
      <c r="B6454" s="271" t="s">
        <v>290</v>
      </c>
      <c r="C6454" s="272" t="s">
        <v>14683</v>
      </c>
      <c r="D6454" s="271" t="s">
        <v>1977</v>
      </c>
      <c r="E6454" s="273">
        <v>13.5</v>
      </c>
    </row>
    <row r="6455" spans="1:5" x14ac:dyDescent="0.2">
      <c r="A6455" s="271">
        <v>105220</v>
      </c>
      <c r="B6455" s="271" t="s">
        <v>290</v>
      </c>
      <c r="C6455" s="272" t="s">
        <v>14684</v>
      </c>
      <c r="D6455" s="271" t="s">
        <v>1977</v>
      </c>
      <c r="E6455" s="273">
        <v>18.57</v>
      </c>
    </row>
    <row r="6456" spans="1:5" x14ac:dyDescent="0.2">
      <c r="A6456" s="271">
        <v>105221</v>
      </c>
      <c r="B6456" s="271" t="s">
        <v>290</v>
      </c>
      <c r="C6456" s="272" t="s">
        <v>14685</v>
      </c>
      <c r="D6456" s="271" t="s">
        <v>1977</v>
      </c>
      <c r="E6456" s="273">
        <v>28.74</v>
      </c>
    </row>
    <row r="6457" spans="1:5" x14ac:dyDescent="0.2">
      <c r="A6457" s="271">
        <v>105166</v>
      </c>
      <c r="B6457" s="271" t="s">
        <v>290</v>
      </c>
      <c r="C6457" s="272" t="s">
        <v>14686</v>
      </c>
      <c r="D6457" s="271" t="s">
        <v>1977</v>
      </c>
      <c r="E6457" s="273">
        <v>43.79</v>
      </c>
    </row>
    <row r="6458" spans="1:5" x14ac:dyDescent="0.2">
      <c r="A6458" s="271">
        <v>105222</v>
      </c>
      <c r="B6458" s="271" t="s">
        <v>290</v>
      </c>
      <c r="C6458" s="272" t="s">
        <v>14687</v>
      </c>
      <c r="D6458" s="271" t="s">
        <v>1977</v>
      </c>
      <c r="E6458" s="273">
        <v>83.32</v>
      </c>
    </row>
    <row r="6459" spans="1:5" x14ac:dyDescent="0.2">
      <c r="A6459" s="271">
        <v>105223</v>
      </c>
      <c r="B6459" s="271" t="s">
        <v>290</v>
      </c>
      <c r="C6459" s="272" t="s">
        <v>14688</v>
      </c>
      <c r="D6459" s="271" t="s">
        <v>1977</v>
      </c>
      <c r="E6459" s="273">
        <v>192.07</v>
      </c>
    </row>
    <row r="6460" spans="1:5" x14ac:dyDescent="0.2">
      <c r="A6460" s="271">
        <v>105224</v>
      </c>
      <c r="B6460" s="271" t="s">
        <v>290</v>
      </c>
      <c r="C6460" s="272" t="s">
        <v>14689</v>
      </c>
      <c r="D6460" s="271" t="s">
        <v>1977</v>
      </c>
      <c r="E6460" s="273">
        <v>279.69</v>
      </c>
    </row>
    <row r="6461" spans="1:5" x14ac:dyDescent="0.2">
      <c r="A6461" s="271">
        <v>105149</v>
      </c>
      <c r="B6461" s="271" t="s">
        <v>290</v>
      </c>
      <c r="C6461" s="272" t="s">
        <v>14690</v>
      </c>
      <c r="D6461" s="271" t="s">
        <v>1977</v>
      </c>
      <c r="E6461" s="273">
        <v>8.34</v>
      </c>
    </row>
    <row r="6462" spans="1:5" x14ac:dyDescent="0.2">
      <c r="A6462" s="271">
        <v>105150</v>
      </c>
      <c r="B6462" s="271" t="s">
        <v>290</v>
      </c>
      <c r="C6462" s="272" t="s">
        <v>14691</v>
      </c>
      <c r="D6462" s="271" t="s">
        <v>1977</v>
      </c>
      <c r="E6462" s="273">
        <v>9.7899999999999991</v>
      </c>
    </row>
    <row r="6463" spans="1:5" x14ac:dyDescent="0.2">
      <c r="A6463" s="271">
        <v>105151</v>
      </c>
      <c r="B6463" s="271" t="s">
        <v>290</v>
      </c>
      <c r="C6463" s="272" t="s">
        <v>14692</v>
      </c>
      <c r="D6463" s="271" t="s">
        <v>1977</v>
      </c>
      <c r="E6463" s="273">
        <v>24.11</v>
      </c>
    </row>
    <row r="6464" spans="1:5" x14ac:dyDescent="0.2">
      <c r="A6464" s="271">
        <v>105152</v>
      </c>
      <c r="B6464" s="271" t="s">
        <v>290</v>
      </c>
      <c r="C6464" s="272" t="s">
        <v>14693</v>
      </c>
      <c r="D6464" s="271" t="s">
        <v>1977</v>
      </c>
      <c r="E6464" s="273">
        <v>35.82</v>
      </c>
    </row>
    <row r="6465" spans="1:5" x14ac:dyDescent="0.2">
      <c r="A6465" s="271">
        <v>105153</v>
      </c>
      <c r="B6465" s="271" t="s">
        <v>290</v>
      </c>
      <c r="C6465" s="272" t="s">
        <v>14694</v>
      </c>
      <c r="D6465" s="271" t="s">
        <v>1977</v>
      </c>
      <c r="E6465" s="273">
        <v>56.21</v>
      </c>
    </row>
    <row r="6466" spans="1:5" x14ac:dyDescent="0.2">
      <c r="A6466" s="271">
        <v>105161</v>
      </c>
      <c r="B6466" s="271" t="s">
        <v>290</v>
      </c>
      <c r="C6466" s="272" t="s">
        <v>14695</v>
      </c>
      <c r="D6466" s="271" t="s">
        <v>1977</v>
      </c>
      <c r="E6466" s="273">
        <v>101.2</v>
      </c>
    </row>
    <row r="6467" spans="1:5" x14ac:dyDescent="0.2">
      <c r="A6467" s="271">
        <v>105162</v>
      </c>
      <c r="B6467" s="271" t="s">
        <v>290</v>
      </c>
      <c r="C6467" s="272" t="s">
        <v>14696</v>
      </c>
      <c r="D6467" s="271" t="s">
        <v>1977</v>
      </c>
      <c r="E6467" s="273">
        <v>172.65</v>
      </c>
    </row>
    <row r="6468" spans="1:5" x14ac:dyDescent="0.2">
      <c r="A6468" s="271">
        <v>105163</v>
      </c>
      <c r="B6468" s="271" t="s">
        <v>290</v>
      </c>
      <c r="C6468" s="272" t="s">
        <v>14697</v>
      </c>
      <c r="D6468" s="271" t="s">
        <v>1977</v>
      </c>
      <c r="E6468" s="273">
        <v>15.31</v>
      </c>
    </row>
    <row r="6469" spans="1:5" x14ac:dyDescent="0.2">
      <c r="A6469" s="271">
        <v>105170</v>
      </c>
      <c r="B6469" s="271" t="s">
        <v>290</v>
      </c>
      <c r="C6469" s="272" t="s">
        <v>14698</v>
      </c>
      <c r="D6469" s="271" t="s">
        <v>1977</v>
      </c>
      <c r="E6469" s="273">
        <v>6.67</v>
      </c>
    </row>
    <row r="6470" spans="1:5" x14ac:dyDescent="0.2">
      <c r="A6470" s="271">
        <v>105179</v>
      </c>
      <c r="B6470" s="271" t="s">
        <v>290</v>
      </c>
      <c r="C6470" s="272" t="s">
        <v>14699</v>
      </c>
      <c r="D6470" s="271" t="s">
        <v>1977</v>
      </c>
      <c r="E6470" s="273">
        <v>11.66</v>
      </c>
    </row>
    <row r="6471" spans="1:5" x14ac:dyDescent="0.2">
      <c r="A6471" s="271">
        <v>105180</v>
      </c>
      <c r="B6471" s="271" t="s">
        <v>290</v>
      </c>
      <c r="C6471" s="272" t="s">
        <v>14700</v>
      </c>
      <c r="D6471" s="271" t="s">
        <v>1977</v>
      </c>
      <c r="E6471" s="273">
        <v>16.04</v>
      </c>
    </row>
    <row r="6472" spans="1:5" x14ac:dyDescent="0.2">
      <c r="A6472" s="271">
        <v>105181</v>
      </c>
      <c r="B6472" s="271" t="s">
        <v>290</v>
      </c>
      <c r="C6472" s="272" t="s">
        <v>14701</v>
      </c>
      <c r="D6472" s="271" t="s">
        <v>1977</v>
      </c>
      <c r="E6472" s="273">
        <v>21.5</v>
      </c>
    </row>
    <row r="6473" spans="1:5" x14ac:dyDescent="0.2">
      <c r="A6473" s="271">
        <v>105182</v>
      </c>
      <c r="B6473" s="271" t="s">
        <v>290</v>
      </c>
      <c r="C6473" s="272" t="s">
        <v>14702</v>
      </c>
      <c r="D6473" s="271" t="s">
        <v>1977</v>
      </c>
      <c r="E6473" s="273">
        <v>51.58</v>
      </c>
    </row>
    <row r="6474" spans="1:5" x14ac:dyDescent="0.2">
      <c r="A6474" s="271">
        <v>105183</v>
      </c>
      <c r="B6474" s="271" t="s">
        <v>290</v>
      </c>
      <c r="C6474" s="272" t="s">
        <v>14703</v>
      </c>
      <c r="D6474" s="271" t="s">
        <v>1977</v>
      </c>
      <c r="E6474" s="273">
        <v>109.39</v>
      </c>
    </row>
    <row r="6475" spans="1:5" x14ac:dyDescent="0.2">
      <c r="A6475" s="271">
        <v>105184</v>
      </c>
      <c r="B6475" s="271" t="s">
        <v>290</v>
      </c>
      <c r="C6475" s="272" t="s">
        <v>14704</v>
      </c>
      <c r="D6475" s="271" t="s">
        <v>1977</v>
      </c>
      <c r="E6475" s="273">
        <v>135.44999999999999</v>
      </c>
    </row>
    <row r="6476" spans="1:5" x14ac:dyDescent="0.2">
      <c r="A6476" s="271">
        <v>94612</v>
      </c>
      <c r="B6476" s="271" t="s">
        <v>290</v>
      </c>
      <c r="C6476" s="272" t="s">
        <v>14705</v>
      </c>
      <c r="D6476" s="271" t="s">
        <v>1977</v>
      </c>
      <c r="E6476" s="273">
        <v>436.99</v>
      </c>
    </row>
    <row r="6477" spans="1:5" x14ac:dyDescent="0.2">
      <c r="A6477" s="271">
        <v>105142</v>
      </c>
      <c r="B6477" s="271" t="s">
        <v>290</v>
      </c>
      <c r="C6477" s="272" t="s">
        <v>14706</v>
      </c>
      <c r="D6477" s="271" t="s">
        <v>1977</v>
      </c>
      <c r="E6477" s="273">
        <v>8.2100000000000009</v>
      </c>
    </row>
    <row r="6478" spans="1:5" x14ac:dyDescent="0.2">
      <c r="A6478" s="271">
        <v>105143</v>
      </c>
      <c r="B6478" s="271" t="s">
        <v>290</v>
      </c>
      <c r="C6478" s="272" t="s">
        <v>14707</v>
      </c>
      <c r="D6478" s="271" t="s">
        <v>1977</v>
      </c>
      <c r="E6478" s="273">
        <v>12.43</v>
      </c>
    </row>
    <row r="6479" spans="1:5" x14ac:dyDescent="0.2">
      <c r="A6479" s="271">
        <v>105144</v>
      </c>
      <c r="B6479" s="271" t="s">
        <v>290</v>
      </c>
      <c r="C6479" s="272" t="s">
        <v>14708</v>
      </c>
      <c r="D6479" s="271" t="s">
        <v>1977</v>
      </c>
      <c r="E6479" s="273">
        <v>26.46</v>
      </c>
    </row>
    <row r="6480" spans="1:5" x14ac:dyDescent="0.2">
      <c r="A6480" s="271">
        <v>105173</v>
      </c>
      <c r="B6480" s="271" t="s">
        <v>290</v>
      </c>
      <c r="C6480" s="272" t="s">
        <v>14709</v>
      </c>
      <c r="D6480" s="271" t="s">
        <v>1977</v>
      </c>
      <c r="E6480" s="273">
        <v>92.53</v>
      </c>
    </row>
    <row r="6481" spans="1:5" x14ac:dyDescent="0.2">
      <c r="A6481" s="271">
        <v>105175</v>
      </c>
      <c r="B6481" s="271" t="s">
        <v>290</v>
      </c>
      <c r="C6481" s="272" t="s">
        <v>14710</v>
      </c>
      <c r="D6481" s="271" t="s">
        <v>1977</v>
      </c>
      <c r="E6481" s="273">
        <v>131.94</v>
      </c>
    </row>
    <row r="6482" spans="1:5" x14ac:dyDescent="0.2">
      <c r="A6482" s="271">
        <v>105174</v>
      </c>
      <c r="B6482" s="271" t="s">
        <v>290</v>
      </c>
      <c r="C6482" s="272" t="s">
        <v>14711</v>
      </c>
      <c r="D6482" s="271" t="s">
        <v>1977</v>
      </c>
      <c r="E6482" s="273">
        <v>133.61000000000001</v>
      </c>
    </row>
    <row r="6483" spans="1:5" x14ac:dyDescent="0.2">
      <c r="A6483" s="271">
        <v>105145</v>
      </c>
      <c r="B6483" s="271" t="s">
        <v>290</v>
      </c>
      <c r="C6483" s="272" t="s">
        <v>14712</v>
      </c>
      <c r="D6483" s="271" t="s">
        <v>1977</v>
      </c>
      <c r="E6483" s="273">
        <v>14.4</v>
      </c>
    </row>
    <row r="6484" spans="1:5" x14ac:dyDescent="0.2">
      <c r="A6484" s="271">
        <v>94606</v>
      </c>
      <c r="B6484" s="271" t="s">
        <v>290</v>
      </c>
      <c r="C6484" s="272" t="s">
        <v>14713</v>
      </c>
      <c r="D6484" s="271" t="s">
        <v>1977</v>
      </c>
      <c r="E6484" s="273">
        <v>86.22</v>
      </c>
    </row>
    <row r="6485" spans="1:5" x14ac:dyDescent="0.2">
      <c r="A6485" s="271">
        <v>94608</v>
      </c>
      <c r="B6485" s="271" t="s">
        <v>290</v>
      </c>
      <c r="C6485" s="272" t="s">
        <v>14714</v>
      </c>
      <c r="D6485" s="271" t="s">
        <v>1977</v>
      </c>
      <c r="E6485" s="273">
        <v>211.64</v>
      </c>
    </row>
    <row r="6486" spans="1:5" x14ac:dyDescent="0.2">
      <c r="A6486" s="271">
        <v>94610</v>
      </c>
      <c r="B6486" s="271" t="s">
        <v>290</v>
      </c>
      <c r="C6486" s="272" t="s">
        <v>14715</v>
      </c>
      <c r="D6486" s="271" t="s">
        <v>1977</v>
      </c>
      <c r="E6486" s="273">
        <v>308.26</v>
      </c>
    </row>
    <row r="6487" spans="1:5" x14ac:dyDescent="0.2">
      <c r="A6487" s="271">
        <v>94657</v>
      </c>
      <c r="B6487" s="271" t="s">
        <v>290</v>
      </c>
      <c r="C6487" s="272" t="s">
        <v>14716</v>
      </c>
      <c r="D6487" s="271" t="s">
        <v>1977</v>
      </c>
      <c r="E6487" s="273">
        <v>4.62</v>
      </c>
    </row>
    <row r="6488" spans="1:5" x14ac:dyDescent="0.2">
      <c r="A6488" s="271">
        <v>94659</v>
      </c>
      <c r="B6488" s="271" t="s">
        <v>290</v>
      </c>
      <c r="C6488" s="272" t="s">
        <v>14717</v>
      </c>
      <c r="D6488" s="271" t="s">
        <v>1977</v>
      </c>
      <c r="E6488" s="273">
        <v>7.32</v>
      </c>
    </row>
    <row r="6489" spans="1:5" x14ac:dyDescent="0.2">
      <c r="A6489" s="271">
        <v>94739</v>
      </c>
      <c r="B6489" s="271" t="s">
        <v>290</v>
      </c>
      <c r="C6489" s="272" t="s">
        <v>14718</v>
      </c>
      <c r="D6489" s="271" t="s">
        <v>1977</v>
      </c>
      <c r="E6489" s="273">
        <v>278.26</v>
      </c>
    </row>
    <row r="6490" spans="1:5" x14ac:dyDescent="0.2">
      <c r="A6490" s="271">
        <v>94725</v>
      </c>
      <c r="B6490" s="271" t="s">
        <v>290</v>
      </c>
      <c r="C6490" s="272" t="s">
        <v>14719</v>
      </c>
      <c r="D6490" s="271" t="s">
        <v>1977</v>
      </c>
      <c r="E6490" s="273">
        <v>8.1199999999999992</v>
      </c>
    </row>
    <row r="6491" spans="1:5" x14ac:dyDescent="0.2">
      <c r="A6491" s="271">
        <v>94727</v>
      </c>
      <c r="B6491" s="271" t="s">
        <v>290</v>
      </c>
      <c r="C6491" s="272" t="s">
        <v>14720</v>
      </c>
      <c r="D6491" s="271" t="s">
        <v>1977</v>
      </c>
      <c r="E6491" s="273">
        <v>13.32</v>
      </c>
    </row>
    <row r="6492" spans="1:5" x14ac:dyDescent="0.2">
      <c r="A6492" s="271">
        <v>94729</v>
      </c>
      <c r="B6492" s="271" t="s">
        <v>290</v>
      </c>
      <c r="C6492" s="272" t="s">
        <v>14721</v>
      </c>
      <c r="D6492" s="271" t="s">
        <v>1977</v>
      </c>
      <c r="E6492" s="273">
        <v>23.23</v>
      </c>
    </row>
    <row r="6493" spans="1:5" x14ac:dyDescent="0.2">
      <c r="A6493" s="271">
        <v>94731</v>
      </c>
      <c r="B6493" s="271" t="s">
        <v>290</v>
      </c>
      <c r="C6493" s="272" t="s">
        <v>14722</v>
      </c>
      <c r="D6493" s="271" t="s">
        <v>1977</v>
      </c>
      <c r="E6493" s="273">
        <v>30.84</v>
      </c>
    </row>
    <row r="6494" spans="1:5" x14ac:dyDescent="0.2">
      <c r="A6494" s="271">
        <v>94733</v>
      </c>
      <c r="B6494" s="271" t="s">
        <v>290</v>
      </c>
      <c r="C6494" s="272" t="s">
        <v>14723</v>
      </c>
      <c r="D6494" s="271" t="s">
        <v>1977</v>
      </c>
      <c r="E6494" s="273">
        <v>54.37</v>
      </c>
    </row>
    <row r="6495" spans="1:5" x14ac:dyDescent="0.2">
      <c r="A6495" s="271">
        <v>94863</v>
      </c>
      <c r="B6495" s="271" t="s">
        <v>290</v>
      </c>
      <c r="C6495" s="272" t="s">
        <v>14724</v>
      </c>
      <c r="D6495" s="271" t="s">
        <v>1977</v>
      </c>
      <c r="E6495" s="273">
        <v>190.74</v>
      </c>
    </row>
    <row r="6496" spans="1:5" x14ac:dyDescent="0.2">
      <c r="A6496" s="271">
        <v>94737</v>
      </c>
      <c r="B6496" s="271" t="s">
        <v>290</v>
      </c>
      <c r="C6496" s="272" t="s">
        <v>14725</v>
      </c>
      <c r="D6496" s="271" t="s">
        <v>1977</v>
      </c>
      <c r="E6496" s="273">
        <v>226.95</v>
      </c>
    </row>
    <row r="6497" spans="1:5" x14ac:dyDescent="0.2">
      <c r="A6497" s="271">
        <v>94465</v>
      </c>
      <c r="B6497" s="271" t="s">
        <v>290</v>
      </c>
      <c r="C6497" s="272" t="s">
        <v>14726</v>
      </c>
      <c r="D6497" s="271" t="s">
        <v>1977</v>
      </c>
      <c r="E6497" s="273">
        <v>56.14</v>
      </c>
    </row>
    <row r="6498" spans="1:5" x14ac:dyDescent="0.2">
      <c r="A6498" s="271">
        <v>94467</v>
      </c>
      <c r="B6498" s="271" t="s">
        <v>290</v>
      </c>
      <c r="C6498" s="272" t="s">
        <v>14727</v>
      </c>
      <c r="D6498" s="271" t="s">
        <v>1977</v>
      </c>
      <c r="E6498" s="273">
        <v>89.68</v>
      </c>
    </row>
    <row r="6499" spans="1:5" x14ac:dyDescent="0.2">
      <c r="A6499" s="271">
        <v>94469</v>
      </c>
      <c r="B6499" s="271" t="s">
        <v>290</v>
      </c>
      <c r="C6499" s="272" t="s">
        <v>14728</v>
      </c>
      <c r="D6499" s="271" t="s">
        <v>1977</v>
      </c>
      <c r="E6499" s="273">
        <v>127.77</v>
      </c>
    </row>
    <row r="6500" spans="1:5" x14ac:dyDescent="0.2">
      <c r="A6500" s="271">
        <v>96746</v>
      </c>
      <c r="B6500" s="271" t="s">
        <v>290</v>
      </c>
      <c r="C6500" s="272" t="s">
        <v>14729</v>
      </c>
      <c r="D6500" s="271" t="s">
        <v>1977</v>
      </c>
      <c r="E6500" s="273">
        <v>118.05</v>
      </c>
    </row>
    <row r="6501" spans="1:5" x14ac:dyDescent="0.2">
      <c r="A6501" s="271">
        <v>96736</v>
      </c>
      <c r="B6501" s="271" t="s">
        <v>290</v>
      </c>
      <c r="C6501" s="272" t="s">
        <v>14730</v>
      </c>
      <c r="D6501" s="271" t="s">
        <v>1977</v>
      </c>
      <c r="E6501" s="273">
        <v>6.56</v>
      </c>
    </row>
    <row r="6502" spans="1:5" x14ac:dyDescent="0.2">
      <c r="A6502" s="271">
        <v>96737</v>
      </c>
      <c r="B6502" s="271" t="s">
        <v>290</v>
      </c>
      <c r="C6502" s="272" t="s">
        <v>14731</v>
      </c>
      <c r="D6502" s="271" t="s">
        <v>1977</v>
      </c>
      <c r="E6502" s="273">
        <v>6.74</v>
      </c>
    </row>
    <row r="6503" spans="1:5" x14ac:dyDescent="0.2">
      <c r="A6503" s="271">
        <v>96739</v>
      </c>
      <c r="B6503" s="271" t="s">
        <v>290</v>
      </c>
      <c r="C6503" s="272" t="s">
        <v>14732</v>
      </c>
      <c r="D6503" s="271" t="s">
        <v>1977</v>
      </c>
      <c r="E6503" s="273">
        <v>9.26</v>
      </c>
    </row>
    <row r="6504" spans="1:5" x14ac:dyDescent="0.2">
      <c r="A6504" s="271">
        <v>96741</v>
      </c>
      <c r="B6504" s="271" t="s">
        <v>290</v>
      </c>
      <c r="C6504" s="272" t="s">
        <v>14733</v>
      </c>
      <c r="D6504" s="271" t="s">
        <v>1977</v>
      </c>
      <c r="E6504" s="273">
        <v>17.829999999999998</v>
      </c>
    </row>
    <row r="6505" spans="1:5" x14ac:dyDescent="0.2">
      <c r="A6505" s="271">
        <v>96742</v>
      </c>
      <c r="B6505" s="271" t="s">
        <v>290</v>
      </c>
      <c r="C6505" s="272" t="s">
        <v>14734</v>
      </c>
      <c r="D6505" s="271" t="s">
        <v>1977</v>
      </c>
      <c r="E6505" s="273">
        <v>21.91</v>
      </c>
    </row>
    <row r="6506" spans="1:5" x14ac:dyDescent="0.2">
      <c r="A6506" s="271">
        <v>96743</v>
      </c>
      <c r="B6506" s="271" t="s">
        <v>290</v>
      </c>
      <c r="C6506" s="272" t="s">
        <v>14735</v>
      </c>
      <c r="D6506" s="271" t="s">
        <v>1977</v>
      </c>
      <c r="E6506" s="273">
        <v>34.11</v>
      </c>
    </row>
    <row r="6507" spans="1:5" x14ac:dyDescent="0.2">
      <c r="A6507" s="271">
        <v>96744</v>
      </c>
      <c r="B6507" s="271" t="s">
        <v>290</v>
      </c>
      <c r="C6507" s="272" t="s">
        <v>14736</v>
      </c>
      <c r="D6507" s="271" t="s">
        <v>1977</v>
      </c>
      <c r="E6507" s="273">
        <v>57.35</v>
      </c>
    </row>
    <row r="6508" spans="1:5" x14ac:dyDescent="0.2">
      <c r="A6508" s="271">
        <v>96745</v>
      </c>
      <c r="B6508" s="271" t="s">
        <v>290</v>
      </c>
      <c r="C6508" s="272" t="s">
        <v>14737</v>
      </c>
      <c r="D6508" s="271" t="s">
        <v>1977</v>
      </c>
      <c r="E6508" s="273">
        <v>89.75</v>
      </c>
    </row>
    <row r="6509" spans="1:5" x14ac:dyDescent="0.2">
      <c r="A6509" s="271">
        <v>94671</v>
      </c>
      <c r="B6509" s="271" t="s">
        <v>290</v>
      </c>
      <c r="C6509" s="272" t="s">
        <v>14738</v>
      </c>
      <c r="D6509" s="271" t="s">
        <v>1977</v>
      </c>
      <c r="E6509" s="273">
        <v>131.77000000000001</v>
      </c>
    </row>
    <row r="6510" spans="1:5" x14ac:dyDescent="0.2">
      <c r="A6510" s="271">
        <v>94661</v>
      </c>
      <c r="B6510" s="271" t="s">
        <v>290</v>
      </c>
      <c r="C6510" s="272" t="s">
        <v>14739</v>
      </c>
      <c r="D6510" s="271" t="s">
        <v>1977</v>
      </c>
      <c r="E6510" s="273">
        <v>11.78</v>
      </c>
    </row>
    <row r="6511" spans="1:5" x14ac:dyDescent="0.2">
      <c r="A6511" s="271">
        <v>94663</v>
      </c>
      <c r="B6511" s="271" t="s">
        <v>290</v>
      </c>
      <c r="C6511" s="272" t="s">
        <v>14740</v>
      </c>
      <c r="D6511" s="271" t="s">
        <v>1977</v>
      </c>
      <c r="E6511" s="273">
        <v>14.57</v>
      </c>
    </row>
    <row r="6512" spans="1:5" x14ac:dyDescent="0.2">
      <c r="A6512" s="271">
        <v>94665</v>
      </c>
      <c r="B6512" s="271" t="s">
        <v>290</v>
      </c>
      <c r="C6512" s="272" t="s">
        <v>14741</v>
      </c>
      <c r="D6512" s="271" t="s">
        <v>1977</v>
      </c>
      <c r="E6512" s="273">
        <v>29.46</v>
      </c>
    </row>
    <row r="6513" spans="1:5" x14ac:dyDescent="0.2">
      <c r="A6513" s="271">
        <v>94667</v>
      </c>
      <c r="B6513" s="271" t="s">
        <v>290</v>
      </c>
      <c r="C6513" s="272" t="s">
        <v>14742</v>
      </c>
      <c r="D6513" s="271" t="s">
        <v>1977</v>
      </c>
      <c r="E6513" s="273">
        <v>43.32</v>
      </c>
    </row>
    <row r="6514" spans="1:5" x14ac:dyDescent="0.2">
      <c r="A6514" s="271">
        <v>94669</v>
      </c>
      <c r="B6514" s="271" t="s">
        <v>290</v>
      </c>
      <c r="C6514" s="272" t="s">
        <v>14743</v>
      </c>
      <c r="D6514" s="271" t="s">
        <v>1977</v>
      </c>
      <c r="E6514" s="273">
        <v>79.95</v>
      </c>
    </row>
    <row r="6515" spans="1:5" x14ac:dyDescent="0.2">
      <c r="A6515" s="271">
        <v>105177</v>
      </c>
      <c r="B6515" s="271" t="s">
        <v>290</v>
      </c>
      <c r="C6515" s="272" t="s">
        <v>14744</v>
      </c>
      <c r="D6515" s="271" t="s">
        <v>1977</v>
      </c>
      <c r="E6515" s="273">
        <v>148.57</v>
      </c>
    </row>
    <row r="6516" spans="1:5" x14ac:dyDescent="0.2">
      <c r="A6516" s="271">
        <v>105176</v>
      </c>
      <c r="B6516" s="271" t="s">
        <v>290</v>
      </c>
      <c r="C6516" s="272" t="s">
        <v>14745</v>
      </c>
      <c r="D6516" s="271" t="s">
        <v>1977</v>
      </c>
      <c r="E6516" s="273">
        <v>166.81</v>
      </c>
    </row>
    <row r="6517" spans="1:5" x14ac:dyDescent="0.2">
      <c r="A6517" s="271">
        <v>94466</v>
      </c>
      <c r="B6517" s="271" t="s">
        <v>290</v>
      </c>
      <c r="C6517" s="272" t="s">
        <v>14746</v>
      </c>
      <c r="D6517" s="271" t="s">
        <v>1977</v>
      </c>
      <c r="E6517" s="273">
        <v>56.17</v>
      </c>
    </row>
    <row r="6518" spans="1:5" x14ac:dyDescent="0.2">
      <c r="A6518" s="271">
        <v>94468</v>
      </c>
      <c r="B6518" s="271" t="s">
        <v>290</v>
      </c>
      <c r="C6518" s="272" t="s">
        <v>14747</v>
      </c>
      <c r="D6518" s="271" t="s">
        <v>1977</v>
      </c>
      <c r="E6518" s="273">
        <v>78.97</v>
      </c>
    </row>
    <row r="6519" spans="1:5" x14ac:dyDescent="0.2">
      <c r="A6519" s="271">
        <v>94470</v>
      </c>
      <c r="B6519" s="271" t="s">
        <v>290</v>
      </c>
      <c r="C6519" s="272" t="s">
        <v>14748</v>
      </c>
      <c r="D6519" s="271" t="s">
        <v>1977</v>
      </c>
      <c r="E6519" s="273">
        <v>118.24</v>
      </c>
    </row>
    <row r="6520" spans="1:5" x14ac:dyDescent="0.2">
      <c r="A6520" s="271">
        <v>105225</v>
      </c>
      <c r="B6520" s="271" t="s">
        <v>290</v>
      </c>
      <c r="C6520" s="272" t="s">
        <v>14749</v>
      </c>
      <c r="D6520" s="271" t="s">
        <v>1977</v>
      </c>
      <c r="E6520" s="273">
        <v>20.010000000000002</v>
      </c>
    </row>
    <row r="6521" spans="1:5" x14ac:dyDescent="0.2">
      <c r="A6521" s="271">
        <v>105226</v>
      </c>
      <c r="B6521" s="271" t="s">
        <v>290</v>
      </c>
      <c r="C6521" s="272" t="s">
        <v>14750</v>
      </c>
      <c r="D6521" s="271" t="s">
        <v>1977</v>
      </c>
      <c r="E6521" s="273">
        <v>47.5</v>
      </c>
    </row>
    <row r="6522" spans="1:5" x14ac:dyDescent="0.2">
      <c r="A6522" s="271">
        <v>105227</v>
      </c>
      <c r="B6522" s="271" t="s">
        <v>290</v>
      </c>
      <c r="C6522" s="272" t="s">
        <v>14751</v>
      </c>
      <c r="D6522" s="271" t="s">
        <v>1977</v>
      </c>
      <c r="E6522" s="273">
        <v>68.14</v>
      </c>
    </row>
    <row r="6523" spans="1:5" x14ac:dyDescent="0.2">
      <c r="A6523" s="271">
        <v>105212</v>
      </c>
      <c r="B6523" s="271" t="s">
        <v>290</v>
      </c>
      <c r="C6523" s="272" t="s">
        <v>14752</v>
      </c>
      <c r="D6523" s="271" t="s">
        <v>1977</v>
      </c>
      <c r="E6523" s="273">
        <v>252.74</v>
      </c>
    </row>
    <row r="6524" spans="1:5" x14ac:dyDescent="0.2">
      <c r="A6524" s="271">
        <v>105211</v>
      </c>
      <c r="B6524" s="271" t="s">
        <v>290</v>
      </c>
      <c r="C6524" s="272" t="s">
        <v>14753</v>
      </c>
      <c r="D6524" s="271" t="s">
        <v>1977</v>
      </c>
      <c r="E6524" s="273">
        <v>254.94</v>
      </c>
    </row>
    <row r="6525" spans="1:5" x14ac:dyDescent="0.2">
      <c r="A6525" s="271">
        <v>105189</v>
      </c>
      <c r="B6525" s="271" t="s">
        <v>290</v>
      </c>
      <c r="C6525" s="272" t="s">
        <v>14754</v>
      </c>
      <c r="D6525" s="271" t="s">
        <v>1977</v>
      </c>
      <c r="E6525" s="273">
        <v>26.28</v>
      </c>
    </row>
    <row r="6526" spans="1:5" x14ac:dyDescent="0.2">
      <c r="A6526" s="271">
        <v>105190</v>
      </c>
      <c r="B6526" s="271" t="s">
        <v>290</v>
      </c>
      <c r="C6526" s="272" t="s">
        <v>14755</v>
      </c>
      <c r="D6526" s="271" t="s">
        <v>1977</v>
      </c>
      <c r="E6526" s="273">
        <v>33.090000000000003</v>
      </c>
    </row>
    <row r="6527" spans="1:5" x14ac:dyDescent="0.2">
      <c r="A6527" s="271">
        <v>94625</v>
      </c>
      <c r="B6527" s="271" t="s">
        <v>290</v>
      </c>
      <c r="C6527" s="272" t="s">
        <v>14756</v>
      </c>
      <c r="D6527" s="271" t="s">
        <v>1977</v>
      </c>
      <c r="E6527" s="273">
        <v>1561.69</v>
      </c>
    </row>
    <row r="6528" spans="1:5" x14ac:dyDescent="0.2">
      <c r="A6528" s="271">
        <v>94622</v>
      </c>
      <c r="B6528" s="271" t="s">
        <v>290</v>
      </c>
      <c r="C6528" s="272" t="s">
        <v>14757</v>
      </c>
      <c r="D6528" s="271" t="s">
        <v>1977</v>
      </c>
      <c r="E6528" s="273">
        <v>213.14</v>
      </c>
    </row>
    <row r="6529" spans="1:5" x14ac:dyDescent="0.2">
      <c r="A6529" s="271">
        <v>94623</v>
      </c>
      <c r="B6529" s="271" t="s">
        <v>290</v>
      </c>
      <c r="C6529" s="272" t="s">
        <v>14758</v>
      </c>
      <c r="D6529" s="271" t="s">
        <v>1977</v>
      </c>
      <c r="E6529" s="273">
        <v>499.12</v>
      </c>
    </row>
    <row r="6530" spans="1:5" x14ac:dyDescent="0.2">
      <c r="A6530" s="271">
        <v>94624</v>
      </c>
      <c r="B6530" s="271" t="s">
        <v>290</v>
      </c>
      <c r="C6530" s="272" t="s">
        <v>14759</v>
      </c>
      <c r="D6530" s="271" t="s">
        <v>1977</v>
      </c>
      <c r="E6530" s="273">
        <v>748.83</v>
      </c>
    </row>
    <row r="6531" spans="1:5" x14ac:dyDescent="0.2">
      <c r="A6531" s="271">
        <v>94763</v>
      </c>
      <c r="B6531" s="271" t="s">
        <v>290</v>
      </c>
      <c r="C6531" s="272" t="s">
        <v>14760</v>
      </c>
      <c r="D6531" s="271" t="s">
        <v>1977</v>
      </c>
      <c r="E6531" s="273">
        <v>424.26</v>
      </c>
    </row>
    <row r="6532" spans="1:5" x14ac:dyDescent="0.2">
      <c r="A6532" s="271">
        <v>94756</v>
      </c>
      <c r="B6532" s="271" t="s">
        <v>290</v>
      </c>
      <c r="C6532" s="272" t="s">
        <v>14761</v>
      </c>
      <c r="D6532" s="271" t="s">
        <v>1977</v>
      </c>
      <c r="E6532" s="273">
        <v>14.8</v>
      </c>
    </row>
    <row r="6533" spans="1:5" x14ac:dyDescent="0.2">
      <c r="A6533" s="271">
        <v>94757</v>
      </c>
      <c r="B6533" s="271" t="s">
        <v>290</v>
      </c>
      <c r="C6533" s="272" t="s">
        <v>14762</v>
      </c>
      <c r="D6533" s="271" t="s">
        <v>1977</v>
      </c>
      <c r="E6533" s="273">
        <v>23.46</v>
      </c>
    </row>
    <row r="6534" spans="1:5" x14ac:dyDescent="0.2">
      <c r="A6534" s="271">
        <v>94758</v>
      </c>
      <c r="B6534" s="271" t="s">
        <v>290</v>
      </c>
      <c r="C6534" s="272" t="s">
        <v>14763</v>
      </c>
      <c r="D6534" s="271" t="s">
        <v>1977</v>
      </c>
      <c r="E6534" s="273">
        <v>60.5</v>
      </c>
    </row>
    <row r="6535" spans="1:5" x14ac:dyDescent="0.2">
      <c r="A6535" s="271">
        <v>94759</v>
      </c>
      <c r="B6535" s="271" t="s">
        <v>290</v>
      </c>
      <c r="C6535" s="272" t="s">
        <v>14764</v>
      </c>
      <c r="D6535" s="271" t="s">
        <v>1977</v>
      </c>
      <c r="E6535" s="273">
        <v>77.069999999999993</v>
      </c>
    </row>
    <row r="6536" spans="1:5" x14ac:dyDescent="0.2">
      <c r="A6536" s="271">
        <v>94760</v>
      </c>
      <c r="B6536" s="271" t="s">
        <v>290</v>
      </c>
      <c r="C6536" s="272" t="s">
        <v>14765</v>
      </c>
      <c r="D6536" s="271" t="s">
        <v>1977</v>
      </c>
      <c r="E6536" s="273">
        <v>123.08</v>
      </c>
    </row>
    <row r="6537" spans="1:5" x14ac:dyDescent="0.2">
      <c r="A6537" s="271">
        <v>94761</v>
      </c>
      <c r="B6537" s="271" t="s">
        <v>290</v>
      </c>
      <c r="C6537" s="272" t="s">
        <v>14766</v>
      </c>
      <c r="D6537" s="271" t="s">
        <v>1977</v>
      </c>
      <c r="E6537" s="273">
        <v>267.26</v>
      </c>
    </row>
    <row r="6538" spans="1:5" x14ac:dyDescent="0.2">
      <c r="A6538" s="271">
        <v>94762</v>
      </c>
      <c r="B6538" s="271" t="s">
        <v>290</v>
      </c>
      <c r="C6538" s="272" t="s">
        <v>14767</v>
      </c>
      <c r="D6538" s="271" t="s">
        <v>1977</v>
      </c>
      <c r="E6538" s="273">
        <v>323.57</v>
      </c>
    </row>
    <row r="6539" spans="1:5" x14ac:dyDescent="0.2">
      <c r="A6539" s="271">
        <v>94462</v>
      </c>
      <c r="B6539" s="271" t="s">
        <v>290</v>
      </c>
      <c r="C6539" s="272" t="s">
        <v>14768</v>
      </c>
      <c r="D6539" s="271" t="s">
        <v>2014</v>
      </c>
      <c r="E6539" s="273">
        <v>125.04</v>
      </c>
    </row>
    <row r="6540" spans="1:5" x14ac:dyDescent="0.2">
      <c r="A6540" s="271">
        <v>94463</v>
      </c>
      <c r="B6540" s="271" t="s">
        <v>290</v>
      </c>
      <c r="C6540" s="272" t="s">
        <v>14769</v>
      </c>
      <c r="D6540" s="271" t="s">
        <v>2014</v>
      </c>
      <c r="E6540" s="273">
        <v>153.52000000000001</v>
      </c>
    </row>
    <row r="6541" spans="1:5" x14ac:dyDescent="0.2">
      <c r="A6541" s="271">
        <v>94464</v>
      </c>
      <c r="B6541" s="271" t="s">
        <v>290</v>
      </c>
      <c r="C6541" s="272" t="s">
        <v>14770</v>
      </c>
      <c r="D6541" s="271" t="s">
        <v>2014</v>
      </c>
      <c r="E6541" s="273">
        <v>202.2</v>
      </c>
    </row>
    <row r="6542" spans="1:5" x14ac:dyDescent="0.2">
      <c r="A6542" s="271">
        <v>94605</v>
      </c>
      <c r="B6542" s="271" t="s">
        <v>290</v>
      </c>
      <c r="C6542" s="272" t="s">
        <v>14771</v>
      </c>
      <c r="D6542" s="271" t="s">
        <v>2014</v>
      </c>
      <c r="E6542" s="273">
        <v>664.41</v>
      </c>
    </row>
    <row r="6543" spans="1:5" x14ac:dyDescent="0.2">
      <c r="A6543" s="271">
        <v>94602</v>
      </c>
      <c r="B6543" s="271" t="s">
        <v>290</v>
      </c>
      <c r="C6543" s="272" t="s">
        <v>14772</v>
      </c>
      <c r="D6543" s="271" t="s">
        <v>2014</v>
      </c>
      <c r="E6543" s="273">
        <v>236.99</v>
      </c>
    </row>
    <row r="6544" spans="1:5" x14ac:dyDescent="0.2">
      <c r="A6544" s="271">
        <v>94603</v>
      </c>
      <c r="B6544" s="271" t="s">
        <v>290</v>
      </c>
      <c r="C6544" s="272" t="s">
        <v>14773</v>
      </c>
      <c r="D6544" s="271" t="s">
        <v>2014</v>
      </c>
      <c r="E6544" s="273">
        <v>322.99</v>
      </c>
    </row>
    <row r="6545" spans="1:5" x14ac:dyDescent="0.2">
      <c r="A6545" s="271">
        <v>94604</v>
      </c>
      <c r="B6545" s="271" t="s">
        <v>290</v>
      </c>
      <c r="C6545" s="272" t="s">
        <v>14774</v>
      </c>
      <c r="D6545" s="271" t="s">
        <v>2014</v>
      </c>
      <c r="E6545" s="273">
        <v>459.21</v>
      </c>
    </row>
    <row r="6546" spans="1:5" x14ac:dyDescent="0.2">
      <c r="A6546" s="271">
        <v>94723</v>
      </c>
      <c r="B6546" s="271" t="s">
        <v>290</v>
      </c>
      <c r="C6546" s="272" t="s">
        <v>14775</v>
      </c>
      <c r="D6546" s="271" t="s">
        <v>2014</v>
      </c>
      <c r="E6546" s="273">
        <v>549.84</v>
      </c>
    </row>
    <row r="6547" spans="1:5" x14ac:dyDescent="0.2">
      <c r="A6547" s="271">
        <v>94716</v>
      </c>
      <c r="B6547" s="271" t="s">
        <v>290</v>
      </c>
      <c r="C6547" s="272" t="s">
        <v>14776</v>
      </c>
      <c r="D6547" s="271" t="s">
        <v>2014</v>
      </c>
      <c r="E6547" s="273">
        <v>26.93</v>
      </c>
    </row>
    <row r="6548" spans="1:5" x14ac:dyDescent="0.2">
      <c r="A6548" s="271">
        <v>94717</v>
      </c>
      <c r="B6548" s="271" t="s">
        <v>290</v>
      </c>
      <c r="C6548" s="272" t="s">
        <v>14777</v>
      </c>
      <c r="D6548" s="271" t="s">
        <v>2014</v>
      </c>
      <c r="E6548" s="273">
        <v>45.23</v>
      </c>
    </row>
    <row r="6549" spans="1:5" x14ac:dyDescent="0.2">
      <c r="A6549" s="271">
        <v>94718</v>
      </c>
      <c r="B6549" s="271" t="s">
        <v>290</v>
      </c>
      <c r="C6549" s="272" t="s">
        <v>14778</v>
      </c>
      <c r="D6549" s="271" t="s">
        <v>2014</v>
      </c>
      <c r="E6549" s="273">
        <v>59.06</v>
      </c>
    </row>
    <row r="6550" spans="1:5" x14ac:dyDescent="0.2">
      <c r="A6550" s="271">
        <v>94719</v>
      </c>
      <c r="B6550" s="271" t="s">
        <v>290</v>
      </c>
      <c r="C6550" s="272" t="s">
        <v>14779</v>
      </c>
      <c r="D6550" s="271" t="s">
        <v>2014</v>
      </c>
      <c r="E6550" s="273">
        <v>78.86</v>
      </c>
    </row>
    <row r="6551" spans="1:5" x14ac:dyDescent="0.2">
      <c r="A6551" s="271">
        <v>94720</v>
      </c>
      <c r="B6551" s="271" t="s">
        <v>290</v>
      </c>
      <c r="C6551" s="272" t="s">
        <v>14780</v>
      </c>
      <c r="D6551" s="271" t="s">
        <v>2014</v>
      </c>
      <c r="E6551" s="273">
        <v>115.46</v>
      </c>
    </row>
    <row r="6552" spans="1:5" x14ac:dyDescent="0.2">
      <c r="A6552" s="271">
        <v>94721</v>
      </c>
      <c r="B6552" s="271" t="s">
        <v>290</v>
      </c>
      <c r="C6552" s="272" t="s">
        <v>14781</v>
      </c>
      <c r="D6552" s="271" t="s">
        <v>2014</v>
      </c>
      <c r="E6552" s="273">
        <v>187.11</v>
      </c>
    </row>
    <row r="6553" spans="1:5" x14ac:dyDescent="0.2">
      <c r="A6553" s="271">
        <v>94722</v>
      </c>
      <c r="B6553" s="271" t="s">
        <v>290</v>
      </c>
      <c r="C6553" s="272" t="s">
        <v>14782</v>
      </c>
      <c r="D6553" s="271" t="s">
        <v>2014</v>
      </c>
      <c r="E6553" s="273">
        <v>291.92</v>
      </c>
    </row>
    <row r="6554" spans="1:5" x14ac:dyDescent="0.2">
      <c r="A6554" s="271">
        <v>96726</v>
      </c>
      <c r="B6554" s="271" t="s">
        <v>290</v>
      </c>
      <c r="C6554" s="272" t="s">
        <v>14783</v>
      </c>
      <c r="D6554" s="271" t="s">
        <v>2014</v>
      </c>
      <c r="E6554" s="273">
        <v>174.37</v>
      </c>
    </row>
    <row r="6555" spans="1:5" x14ac:dyDescent="0.2">
      <c r="A6555" s="271">
        <v>96735</v>
      </c>
      <c r="B6555" s="271" t="s">
        <v>290</v>
      </c>
      <c r="C6555" s="272" t="s">
        <v>14784</v>
      </c>
      <c r="D6555" s="271" t="s">
        <v>2014</v>
      </c>
      <c r="E6555" s="273">
        <v>328.44</v>
      </c>
    </row>
    <row r="6556" spans="1:5" x14ac:dyDescent="0.2">
      <c r="A6556" s="271">
        <v>96718</v>
      </c>
      <c r="B6556" s="271" t="s">
        <v>290</v>
      </c>
      <c r="C6556" s="272" t="s">
        <v>14785</v>
      </c>
      <c r="D6556" s="271" t="s">
        <v>2014</v>
      </c>
      <c r="E6556" s="273">
        <v>15.78</v>
      </c>
    </row>
    <row r="6557" spans="1:5" x14ac:dyDescent="0.2">
      <c r="A6557" s="271">
        <v>96727</v>
      </c>
      <c r="B6557" s="271" t="s">
        <v>290</v>
      </c>
      <c r="C6557" s="272" t="s">
        <v>14786</v>
      </c>
      <c r="D6557" s="271" t="s">
        <v>2014</v>
      </c>
      <c r="E6557" s="273">
        <v>17.98</v>
      </c>
    </row>
    <row r="6558" spans="1:5" x14ac:dyDescent="0.2">
      <c r="A6558" s="271">
        <v>96719</v>
      </c>
      <c r="B6558" s="271" t="s">
        <v>290</v>
      </c>
      <c r="C6558" s="272" t="s">
        <v>14787</v>
      </c>
      <c r="D6558" s="271" t="s">
        <v>2014</v>
      </c>
      <c r="E6558" s="273">
        <v>20.14</v>
      </c>
    </row>
    <row r="6559" spans="1:5" x14ac:dyDescent="0.2">
      <c r="A6559" s="271">
        <v>96728</v>
      </c>
      <c r="B6559" s="271" t="s">
        <v>290</v>
      </c>
      <c r="C6559" s="272" t="s">
        <v>14788</v>
      </c>
      <c r="D6559" s="271" t="s">
        <v>2014</v>
      </c>
      <c r="E6559" s="273">
        <v>23.16</v>
      </c>
    </row>
    <row r="6560" spans="1:5" x14ac:dyDescent="0.2">
      <c r="A6560" s="271">
        <v>96720</v>
      </c>
      <c r="B6560" s="271" t="s">
        <v>290</v>
      </c>
      <c r="C6560" s="272" t="s">
        <v>14789</v>
      </c>
      <c r="D6560" s="271" t="s">
        <v>2014</v>
      </c>
      <c r="E6560" s="273">
        <v>18.350000000000001</v>
      </c>
    </row>
    <row r="6561" spans="1:5" x14ac:dyDescent="0.2">
      <c r="A6561" s="271">
        <v>96729</v>
      </c>
      <c r="B6561" s="271" t="s">
        <v>290</v>
      </c>
      <c r="C6561" s="272" t="s">
        <v>14790</v>
      </c>
      <c r="D6561" s="271" t="s">
        <v>2014</v>
      </c>
      <c r="E6561" s="273">
        <v>29.8</v>
      </c>
    </row>
    <row r="6562" spans="1:5" x14ac:dyDescent="0.2">
      <c r="A6562" s="271">
        <v>96721</v>
      </c>
      <c r="B6562" s="271" t="s">
        <v>290</v>
      </c>
      <c r="C6562" s="272" t="s">
        <v>14791</v>
      </c>
      <c r="D6562" s="271" t="s">
        <v>2014</v>
      </c>
      <c r="E6562" s="273">
        <v>23.8</v>
      </c>
    </row>
    <row r="6563" spans="1:5" x14ac:dyDescent="0.2">
      <c r="A6563" s="271">
        <v>96730</v>
      </c>
      <c r="B6563" s="271" t="s">
        <v>290</v>
      </c>
      <c r="C6563" s="272" t="s">
        <v>14792</v>
      </c>
      <c r="D6563" s="271" t="s">
        <v>2014</v>
      </c>
      <c r="E6563" s="273">
        <v>41.11</v>
      </c>
    </row>
    <row r="6564" spans="1:5" x14ac:dyDescent="0.2">
      <c r="A6564" s="271">
        <v>96722</v>
      </c>
      <c r="B6564" s="271" t="s">
        <v>290</v>
      </c>
      <c r="C6564" s="272" t="s">
        <v>14793</v>
      </c>
      <c r="D6564" s="271" t="s">
        <v>2014</v>
      </c>
      <c r="E6564" s="273">
        <v>36.380000000000003</v>
      </c>
    </row>
    <row r="6565" spans="1:5" x14ac:dyDescent="0.2">
      <c r="A6565" s="271">
        <v>96731</v>
      </c>
      <c r="B6565" s="271" t="s">
        <v>290</v>
      </c>
      <c r="C6565" s="272" t="s">
        <v>14794</v>
      </c>
      <c r="D6565" s="271" t="s">
        <v>2014</v>
      </c>
      <c r="E6565" s="273">
        <v>62.01</v>
      </c>
    </row>
    <row r="6566" spans="1:5" x14ac:dyDescent="0.2">
      <c r="A6566" s="271">
        <v>96723</v>
      </c>
      <c r="B6566" s="271" t="s">
        <v>290</v>
      </c>
      <c r="C6566" s="272" t="s">
        <v>14795</v>
      </c>
      <c r="D6566" s="271" t="s">
        <v>2014</v>
      </c>
      <c r="E6566" s="273">
        <v>56.36</v>
      </c>
    </row>
    <row r="6567" spans="1:5" x14ac:dyDescent="0.2">
      <c r="A6567" s="271">
        <v>96732</v>
      </c>
      <c r="B6567" s="271" t="s">
        <v>290</v>
      </c>
      <c r="C6567" s="272" t="s">
        <v>14796</v>
      </c>
      <c r="D6567" s="271" t="s">
        <v>2014</v>
      </c>
      <c r="E6567" s="273">
        <v>104.17</v>
      </c>
    </row>
    <row r="6568" spans="1:5" x14ac:dyDescent="0.2">
      <c r="A6568" s="271">
        <v>96724</v>
      </c>
      <c r="B6568" s="271" t="s">
        <v>290</v>
      </c>
      <c r="C6568" s="272" t="s">
        <v>14797</v>
      </c>
      <c r="D6568" s="271" t="s">
        <v>2014</v>
      </c>
      <c r="E6568" s="273">
        <v>72.34</v>
      </c>
    </row>
    <row r="6569" spans="1:5" x14ac:dyDescent="0.2">
      <c r="A6569" s="271">
        <v>96733</v>
      </c>
      <c r="B6569" s="271" t="s">
        <v>290</v>
      </c>
      <c r="C6569" s="272" t="s">
        <v>14798</v>
      </c>
      <c r="D6569" s="271" t="s">
        <v>2014</v>
      </c>
      <c r="E6569" s="273">
        <v>141.87</v>
      </c>
    </row>
    <row r="6570" spans="1:5" x14ac:dyDescent="0.2">
      <c r="A6570" s="271">
        <v>96725</v>
      </c>
      <c r="B6570" s="271" t="s">
        <v>290</v>
      </c>
      <c r="C6570" s="272" t="s">
        <v>14799</v>
      </c>
      <c r="D6570" s="271" t="s">
        <v>2014</v>
      </c>
      <c r="E6570" s="273">
        <v>118.06</v>
      </c>
    </row>
    <row r="6571" spans="1:5" x14ac:dyDescent="0.2">
      <c r="A6571" s="271">
        <v>96734</v>
      </c>
      <c r="B6571" s="271" t="s">
        <v>290</v>
      </c>
      <c r="C6571" s="272" t="s">
        <v>14800</v>
      </c>
      <c r="D6571" s="271" t="s">
        <v>2014</v>
      </c>
      <c r="E6571" s="273">
        <v>236.14</v>
      </c>
    </row>
    <row r="6572" spans="1:5" x14ac:dyDescent="0.2">
      <c r="A6572" s="271">
        <v>94655</v>
      </c>
      <c r="B6572" s="271" t="s">
        <v>290</v>
      </c>
      <c r="C6572" s="272" t="s">
        <v>14801</v>
      </c>
      <c r="D6572" s="271" t="s">
        <v>2014</v>
      </c>
      <c r="E6572" s="273">
        <v>154.65</v>
      </c>
    </row>
    <row r="6573" spans="1:5" x14ac:dyDescent="0.2">
      <c r="A6573" s="271">
        <v>94648</v>
      </c>
      <c r="B6573" s="271" t="s">
        <v>290</v>
      </c>
      <c r="C6573" s="272" t="s">
        <v>14802</v>
      </c>
      <c r="D6573" s="271" t="s">
        <v>2014</v>
      </c>
      <c r="E6573" s="273">
        <v>8.56</v>
      </c>
    </row>
    <row r="6574" spans="1:5" x14ac:dyDescent="0.2">
      <c r="A6574" s="271">
        <v>94649</v>
      </c>
      <c r="B6574" s="271" t="s">
        <v>290</v>
      </c>
      <c r="C6574" s="272" t="s">
        <v>14803</v>
      </c>
      <c r="D6574" s="271" t="s">
        <v>2014</v>
      </c>
      <c r="E6574" s="273">
        <v>16.09</v>
      </c>
    </row>
    <row r="6575" spans="1:5" x14ac:dyDescent="0.2">
      <c r="A6575" s="271">
        <v>94650</v>
      </c>
      <c r="B6575" s="271" t="s">
        <v>290</v>
      </c>
      <c r="C6575" s="272" t="s">
        <v>14804</v>
      </c>
      <c r="D6575" s="271" t="s">
        <v>2014</v>
      </c>
      <c r="E6575" s="273">
        <v>24.42</v>
      </c>
    </row>
    <row r="6576" spans="1:5" x14ac:dyDescent="0.2">
      <c r="A6576" s="271">
        <v>94651</v>
      </c>
      <c r="B6576" s="271" t="s">
        <v>290</v>
      </c>
      <c r="C6576" s="272" t="s">
        <v>14805</v>
      </c>
      <c r="D6576" s="271" t="s">
        <v>2014</v>
      </c>
      <c r="E6576" s="273">
        <v>28.24</v>
      </c>
    </row>
    <row r="6577" spans="1:5" x14ac:dyDescent="0.2">
      <c r="A6577" s="271">
        <v>94652</v>
      </c>
      <c r="B6577" s="271" t="s">
        <v>290</v>
      </c>
      <c r="C6577" s="272" t="s">
        <v>14806</v>
      </c>
      <c r="D6577" s="271" t="s">
        <v>2014</v>
      </c>
      <c r="E6577" s="273">
        <v>44.43</v>
      </c>
    </row>
    <row r="6578" spans="1:5" x14ac:dyDescent="0.2">
      <c r="A6578" s="271">
        <v>94653</v>
      </c>
      <c r="B6578" s="271" t="s">
        <v>290</v>
      </c>
      <c r="C6578" s="272" t="s">
        <v>14807</v>
      </c>
      <c r="D6578" s="271" t="s">
        <v>2014</v>
      </c>
      <c r="E6578" s="273">
        <v>71.959999999999994</v>
      </c>
    </row>
    <row r="6579" spans="1:5" x14ac:dyDescent="0.2">
      <c r="A6579" s="271">
        <v>94654</v>
      </c>
      <c r="B6579" s="271" t="s">
        <v>290</v>
      </c>
      <c r="C6579" s="272" t="s">
        <v>14808</v>
      </c>
      <c r="D6579" s="271" t="s">
        <v>2014</v>
      </c>
      <c r="E6579" s="273">
        <v>98.27</v>
      </c>
    </row>
    <row r="6580" spans="1:5" x14ac:dyDescent="0.2">
      <c r="A6580" s="271">
        <v>94689</v>
      </c>
      <c r="B6580" s="271" t="s">
        <v>290</v>
      </c>
      <c r="C6580" s="272" t="s">
        <v>14809</v>
      </c>
      <c r="D6580" s="271" t="s">
        <v>1977</v>
      </c>
      <c r="E6580" s="273">
        <v>11.51</v>
      </c>
    </row>
    <row r="6581" spans="1:5" x14ac:dyDescent="0.2">
      <c r="A6581" s="271">
        <v>94702</v>
      </c>
      <c r="B6581" s="271" t="s">
        <v>290</v>
      </c>
      <c r="C6581" s="272" t="s">
        <v>14810</v>
      </c>
      <c r="D6581" s="271" t="s">
        <v>1977</v>
      </c>
      <c r="E6581" s="273">
        <v>236.4</v>
      </c>
    </row>
    <row r="6582" spans="1:5" x14ac:dyDescent="0.2">
      <c r="A6582" s="271">
        <v>94691</v>
      </c>
      <c r="B6582" s="271" t="s">
        <v>290</v>
      </c>
      <c r="C6582" s="272" t="s">
        <v>14811</v>
      </c>
      <c r="D6582" s="271" t="s">
        <v>1977</v>
      </c>
      <c r="E6582" s="273">
        <v>16.59</v>
      </c>
    </row>
    <row r="6583" spans="1:5" x14ac:dyDescent="0.2">
      <c r="A6583" s="271">
        <v>94693</v>
      </c>
      <c r="B6583" s="271" t="s">
        <v>290</v>
      </c>
      <c r="C6583" s="272" t="s">
        <v>14812</v>
      </c>
      <c r="D6583" s="271" t="s">
        <v>1977</v>
      </c>
      <c r="E6583" s="273">
        <v>21.7</v>
      </c>
    </row>
    <row r="6584" spans="1:5" x14ac:dyDescent="0.2">
      <c r="A6584" s="271">
        <v>94695</v>
      </c>
      <c r="B6584" s="271" t="s">
        <v>290</v>
      </c>
      <c r="C6584" s="272" t="s">
        <v>14813</v>
      </c>
      <c r="D6584" s="271" t="s">
        <v>1977</v>
      </c>
      <c r="E6584" s="273">
        <v>38.35</v>
      </c>
    </row>
    <row r="6585" spans="1:5" x14ac:dyDescent="0.2">
      <c r="A6585" s="271">
        <v>94698</v>
      </c>
      <c r="B6585" s="271" t="s">
        <v>290</v>
      </c>
      <c r="C6585" s="272" t="s">
        <v>14814</v>
      </c>
      <c r="D6585" s="271" t="s">
        <v>1977</v>
      </c>
      <c r="E6585" s="273">
        <v>82.9</v>
      </c>
    </row>
    <row r="6586" spans="1:5" x14ac:dyDescent="0.2">
      <c r="A6586" s="271">
        <v>94700</v>
      </c>
      <c r="B6586" s="271" t="s">
        <v>290</v>
      </c>
      <c r="C6586" s="272" t="s">
        <v>14815</v>
      </c>
      <c r="D6586" s="271" t="s">
        <v>1977</v>
      </c>
      <c r="E6586" s="273">
        <v>164.03</v>
      </c>
    </row>
    <row r="6587" spans="1:5" x14ac:dyDescent="0.2">
      <c r="A6587" s="271">
        <v>94477</v>
      </c>
      <c r="B6587" s="271" t="s">
        <v>290</v>
      </c>
      <c r="C6587" s="272" t="s">
        <v>14816</v>
      </c>
      <c r="D6587" s="271" t="s">
        <v>1977</v>
      </c>
      <c r="E6587" s="273">
        <v>107.88</v>
      </c>
    </row>
    <row r="6588" spans="1:5" x14ac:dyDescent="0.2">
      <c r="A6588" s="271">
        <v>94478</v>
      </c>
      <c r="B6588" s="271" t="s">
        <v>290</v>
      </c>
      <c r="C6588" s="272" t="s">
        <v>14817</v>
      </c>
      <c r="D6588" s="271" t="s">
        <v>1977</v>
      </c>
      <c r="E6588" s="273">
        <v>176.67</v>
      </c>
    </row>
    <row r="6589" spans="1:5" x14ac:dyDescent="0.2">
      <c r="A6589" s="271">
        <v>94479</v>
      </c>
      <c r="B6589" s="271" t="s">
        <v>290</v>
      </c>
      <c r="C6589" s="272" t="s">
        <v>14818</v>
      </c>
      <c r="D6589" s="271" t="s">
        <v>1977</v>
      </c>
      <c r="E6589" s="273">
        <v>229.37</v>
      </c>
    </row>
    <row r="6590" spans="1:5" x14ac:dyDescent="0.2">
      <c r="A6590" s="271">
        <v>96764</v>
      </c>
      <c r="B6590" s="271" t="s">
        <v>290</v>
      </c>
      <c r="C6590" s="272" t="s">
        <v>14819</v>
      </c>
      <c r="D6590" s="271" t="s">
        <v>1977</v>
      </c>
      <c r="E6590" s="273">
        <v>324.79000000000002</v>
      </c>
    </row>
    <row r="6591" spans="1:5" x14ac:dyDescent="0.2">
      <c r="A6591" s="271">
        <v>105164</v>
      </c>
      <c r="B6591" s="271" t="s">
        <v>290</v>
      </c>
      <c r="C6591" s="272" t="s">
        <v>14820</v>
      </c>
      <c r="D6591" s="271" t="s">
        <v>1977</v>
      </c>
      <c r="E6591" s="273">
        <v>11.93</v>
      </c>
    </row>
    <row r="6592" spans="1:5" x14ac:dyDescent="0.2">
      <c r="A6592" s="271">
        <v>105165</v>
      </c>
      <c r="B6592" s="271" t="s">
        <v>290</v>
      </c>
      <c r="C6592" s="272" t="s">
        <v>14821</v>
      </c>
      <c r="D6592" s="271" t="s">
        <v>1977</v>
      </c>
      <c r="E6592" s="273">
        <v>12.21</v>
      </c>
    </row>
    <row r="6593" spans="1:5" x14ac:dyDescent="0.2">
      <c r="A6593" s="271">
        <v>96758</v>
      </c>
      <c r="B6593" s="271" t="s">
        <v>290</v>
      </c>
      <c r="C6593" s="272" t="s">
        <v>14822</v>
      </c>
      <c r="D6593" s="271" t="s">
        <v>1977</v>
      </c>
      <c r="E6593" s="273">
        <v>18.489999999999998</v>
      </c>
    </row>
    <row r="6594" spans="1:5" x14ac:dyDescent="0.2">
      <c r="A6594" s="271">
        <v>96759</v>
      </c>
      <c r="B6594" s="271" t="s">
        <v>290</v>
      </c>
      <c r="C6594" s="272" t="s">
        <v>14823</v>
      </c>
      <c r="D6594" s="271" t="s">
        <v>1977</v>
      </c>
      <c r="E6594" s="273">
        <v>27.23</v>
      </c>
    </row>
    <row r="6595" spans="1:5" x14ac:dyDescent="0.2">
      <c r="A6595" s="271">
        <v>96760</v>
      </c>
      <c r="B6595" s="271" t="s">
        <v>290</v>
      </c>
      <c r="C6595" s="272" t="s">
        <v>14824</v>
      </c>
      <c r="D6595" s="271" t="s">
        <v>1977</v>
      </c>
      <c r="E6595" s="273">
        <v>44.14</v>
      </c>
    </row>
    <row r="6596" spans="1:5" x14ac:dyDescent="0.2">
      <c r="A6596" s="271">
        <v>96761</v>
      </c>
      <c r="B6596" s="271" t="s">
        <v>290</v>
      </c>
      <c r="C6596" s="272" t="s">
        <v>14825</v>
      </c>
      <c r="D6596" s="271" t="s">
        <v>1977</v>
      </c>
      <c r="E6596" s="273">
        <v>65.7</v>
      </c>
    </row>
    <row r="6597" spans="1:5" x14ac:dyDescent="0.2">
      <c r="A6597" s="271">
        <v>96762</v>
      </c>
      <c r="B6597" s="271" t="s">
        <v>290</v>
      </c>
      <c r="C6597" s="272" t="s">
        <v>14826</v>
      </c>
      <c r="D6597" s="271" t="s">
        <v>1977</v>
      </c>
      <c r="E6597" s="273">
        <v>123.05</v>
      </c>
    </row>
    <row r="6598" spans="1:5" x14ac:dyDescent="0.2">
      <c r="A6598" s="271">
        <v>96763</v>
      </c>
      <c r="B6598" s="271" t="s">
        <v>290</v>
      </c>
      <c r="C6598" s="272" t="s">
        <v>14827</v>
      </c>
      <c r="D6598" s="271" t="s">
        <v>1977</v>
      </c>
      <c r="E6598" s="273">
        <v>164.79</v>
      </c>
    </row>
    <row r="6599" spans="1:5" x14ac:dyDescent="0.2">
      <c r="A6599" s="271">
        <v>94701</v>
      </c>
      <c r="B6599" s="271" t="s">
        <v>290</v>
      </c>
      <c r="C6599" s="272" t="s">
        <v>14828</v>
      </c>
      <c r="D6599" s="271" t="s">
        <v>1977</v>
      </c>
      <c r="E6599" s="273">
        <v>283.07</v>
      </c>
    </row>
    <row r="6600" spans="1:5" x14ac:dyDescent="0.2">
      <c r="A6600" s="271">
        <v>94688</v>
      </c>
      <c r="B6600" s="271" t="s">
        <v>290</v>
      </c>
      <c r="C6600" s="272" t="s">
        <v>14829</v>
      </c>
      <c r="D6600" s="271" t="s">
        <v>1977</v>
      </c>
      <c r="E6600" s="273">
        <v>8.0399999999999991</v>
      </c>
    </row>
    <row r="6601" spans="1:5" x14ac:dyDescent="0.2">
      <c r="A6601" s="271">
        <v>94690</v>
      </c>
      <c r="B6601" s="271" t="s">
        <v>290</v>
      </c>
      <c r="C6601" s="272" t="s">
        <v>14830</v>
      </c>
      <c r="D6601" s="271" t="s">
        <v>1977</v>
      </c>
      <c r="E6601" s="273">
        <v>13.52</v>
      </c>
    </row>
    <row r="6602" spans="1:5" x14ac:dyDescent="0.2">
      <c r="A6602" s="271">
        <v>94692</v>
      </c>
      <c r="B6602" s="271" t="s">
        <v>290</v>
      </c>
      <c r="C6602" s="272" t="s">
        <v>14831</v>
      </c>
      <c r="D6602" s="271" t="s">
        <v>1977</v>
      </c>
      <c r="E6602" s="273">
        <v>23.43</v>
      </c>
    </row>
    <row r="6603" spans="1:5" x14ac:dyDescent="0.2">
      <c r="A6603" s="271">
        <v>94694</v>
      </c>
      <c r="B6603" s="271" t="s">
        <v>290</v>
      </c>
      <c r="C6603" s="272" t="s">
        <v>14832</v>
      </c>
      <c r="D6603" s="271" t="s">
        <v>1977</v>
      </c>
      <c r="E6603" s="273">
        <v>28.74</v>
      </c>
    </row>
    <row r="6604" spans="1:5" x14ac:dyDescent="0.2">
      <c r="A6604" s="271">
        <v>94696</v>
      </c>
      <c r="B6604" s="271" t="s">
        <v>290</v>
      </c>
      <c r="C6604" s="272" t="s">
        <v>14833</v>
      </c>
      <c r="D6604" s="271" t="s">
        <v>1977</v>
      </c>
      <c r="E6604" s="273">
        <v>62.46</v>
      </c>
    </row>
    <row r="6605" spans="1:5" x14ac:dyDescent="0.2">
      <c r="A6605" s="271">
        <v>94697</v>
      </c>
      <c r="B6605" s="271" t="s">
        <v>290</v>
      </c>
      <c r="C6605" s="272" t="s">
        <v>14834</v>
      </c>
      <c r="D6605" s="271" t="s">
        <v>1977</v>
      </c>
      <c r="E6605" s="273">
        <v>107.8</v>
      </c>
    </row>
    <row r="6606" spans="1:5" x14ac:dyDescent="0.2">
      <c r="A6606" s="271">
        <v>94699</v>
      </c>
      <c r="B6606" s="271" t="s">
        <v>290</v>
      </c>
      <c r="C6606" s="272" t="s">
        <v>14835</v>
      </c>
      <c r="D6606" s="271" t="s">
        <v>1977</v>
      </c>
      <c r="E6606" s="273">
        <v>143.19999999999999</v>
      </c>
    </row>
    <row r="6607" spans="1:5" x14ac:dyDescent="0.2">
      <c r="A6607" s="271">
        <v>105167</v>
      </c>
      <c r="B6607" s="271" t="s">
        <v>290</v>
      </c>
      <c r="C6607" s="272" t="s">
        <v>14836</v>
      </c>
      <c r="D6607" s="271" t="s">
        <v>1977</v>
      </c>
      <c r="E6607" s="273">
        <v>232.21</v>
      </c>
    </row>
    <row r="6608" spans="1:5" x14ac:dyDescent="0.2">
      <c r="A6608" s="271">
        <v>105168</v>
      </c>
      <c r="B6608" s="271" t="s">
        <v>290</v>
      </c>
      <c r="C6608" s="272" t="s">
        <v>14837</v>
      </c>
      <c r="D6608" s="271" t="s">
        <v>1977</v>
      </c>
      <c r="E6608" s="273">
        <v>0</v>
      </c>
    </row>
    <row r="6609" spans="1:5" x14ac:dyDescent="0.2">
      <c r="A6609" s="271">
        <v>105171</v>
      </c>
      <c r="B6609" s="271" t="s">
        <v>290</v>
      </c>
      <c r="C6609" s="272" t="s">
        <v>14838</v>
      </c>
      <c r="D6609" s="271" t="s">
        <v>1977</v>
      </c>
      <c r="E6609" s="273">
        <v>0</v>
      </c>
    </row>
    <row r="6610" spans="1:5" x14ac:dyDescent="0.2">
      <c r="A6610" s="271">
        <v>105191</v>
      </c>
      <c r="B6610" s="271" t="s">
        <v>290</v>
      </c>
      <c r="C6610" s="272" t="s">
        <v>14839</v>
      </c>
      <c r="D6610" s="271" t="s">
        <v>1977</v>
      </c>
      <c r="E6610" s="273">
        <v>0</v>
      </c>
    </row>
    <row r="6611" spans="1:5" x14ac:dyDescent="0.2">
      <c r="A6611" s="271">
        <v>105192</v>
      </c>
      <c r="B6611" s="271" t="s">
        <v>290</v>
      </c>
      <c r="C6611" s="272" t="s">
        <v>14840</v>
      </c>
      <c r="D6611" s="271" t="s">
        <v>1977</v>
      </c>
      <c r="E6611" s="273">
        <v>0</v>
      </c>
    </row>
    <row r="6612" spans="1:5" x14ac:dyDescent="0.2">
      <c r="A6612" s="271">
        <v>96809</v>
      </c>
      <c r="B6612" s="271" t="s">
        <v>290</v>
      </c>
      <c r="C6612" s="272" t="s">
        <v>14841</v>
      </c>
      <c r="D6612" s="271" t="s">
        <v>1977</v>
      </c>
      <c r="E6612" s="273">
        <v>20.260000000000002</v>
      </c>
    </row>
    <row r="6613" spans="1:5" x14ac:dyDescent="0.2">
      <c r="A6613" s="271">
        <v>96812</v>
      </c>
      <c r="B6613" s="271" t="s">
        <v>290</v>
      </c>
      <c r="C6613" s="272" t="s">
        <v>14842</v>
      </c>
      <c r="D6613" s="271" t="s">
        <v>1977</v>
      </c>
      <c r="E6613" s="273">
        <v>21.14</v>
      </c>
    </row>
    <row r="6614" spans="1:5" x14ac:dyDescent="0.2">
      <c r="A6614" s="271">
        <v>96813</v>
      </c>
      <c r="B6614" s="271" t="s">
        <v>290</v>
      </c>
      <c r="C6614" s="272" t="s">
        <v>14843</v>
      </c>
      <c r="D6614" s="271" t="s">
        <v>1977</v>
      </c>
      <c r="E6614" s="273">
        <v>24.08</v>
      </c>
    </row>
    <row r="6615" spans="1:5" x14ac:dyDescent="0.2">
      <c r="A6615" s="271">
        <v>96817</v>
      </c>
      <c r="B6615" s="271" t="s">
        <v>290</v>
      </c>
      <c r="C6615" s="272" t="s">
        <v>14844</v>
      </c>
      <c r="D6615" s="271" t="s">
        <v>1977</v>
      </c>
      <c r="E6615" s="273">
        <v>36</v>
      </c>
    </row>
    <row r="6616" spans="1:5" x14ac:dyDescent="0.2">
      <c r="A6616" s="271">
        <v>96816</v>
      </c>
      <c r="B6616" s="271" t="s">
        <v>290</v>
      </c>
      <c r="C6616" s="272" t="s">
        <v>14845</v>
      </c>
      <c r="D6616" s="271" t="s">
        <v>1977</v>
      </c>
      <c r="E6616" s="273">
        <v>27.14</v>
      </c>
    </row>
    <row r="6617" spans="1:5" x14ac:dyDescent="0.2">
      <c r="A6617" s="271">
        <v>96821</v>
      </c>
      <c r="B6617" s="271" t="s">
        <v>290</v>
      </c>
      <c r="C6617" s="272" t="s">
        <v>14846</v>
      </c>
      <c r="D6617" s="271" t="s">
        <v>1977</v>
      </c>
      <c r="E6617" s="273">
        <v>40.03</v>
      </c>
    </row>
    <row r="6618" spans="1:5" x14ac:dyDescent="0.2">
      <c r="A6618" s="271">
        <v>96824</v>
      </c>
      <c r="B6618" s="271" t="s">
        <v>290</v>
      </c>
      <c r="C6618" s="272" t="s">
        <v>14847</v>
      </c>
      <c r="D6618" s="271" t="s">
        <v>1977</v>
      </c>
      <c r="E6618" s="273">
        <v>18.95</v>
      </c>
    </row>
    <row r="6619" spans="1:5" x14ac:dyDescent="0.2">
      <c r="A6619" s="271">
        <v>96827</v>
      </c>
      <c r="B6619" s="271" t="s">
        <v>290</v>
      </c>
      <c r="C6619" s="272" t="s">
        <v>14848</v>
      </c>
      <c r="D6619" s="271" t="s">
        <v>1977</v>
      </c>
      <c r="E6619" s="273">
        <v>20.63</v>
      </c>
    </row>
    <row r="6620" spans="1:5" x14ac:dyDescent="0.2">
      <c r="A6620" s="271">
        <v>96828</v>
      </c>
      <c r="B6620" s="271" t="s">
        <v>290</v>
      </c>
      <c r="C6620" s="272" t="s">
        <v>14849</v>
      </c>
      <c r="D6620" s="271" t="s">
        <v>1977</v>
      </c>
      <c r="E6620" s="273">
        <v>25.35</v>
      </c>
    </row>
    <row r="6621" spans="1:5" x14ac:dyDescent="0.2">
      <c r="A6621" s="271">
        <v>96832</v>
      </c>
      <c r="B6621" s="271" t="s">
        <v>290</v>
      </c>
      <c r="C6621" s="272" t="s">
        <v>14850</v>
      </c>
      <c r="D6621" s="271" t="s">
        <v>1977</v>
      </c>
      <c r="E6621" s="273">
        <v>31.71</v>
      </c>
    </row>
    <row r="6622" spans="1:5" x14ac:dyDescent="0.2">
      <c r="A6622" s="271">
        <v>104525</v>
      </c>
      <c r="B6622" s="271" t="s">
        <v>290</v>
      </c>
      <c r="C6622" s="272" t="s">
        <v>14851</v>
      </c>
      <c r="D6622" s="271" t="s">
        <v>1977</v>
      </c>
      <c r="E6622" s="273">
        <v>0</v>
      </c>
    </row>
    <row r="6623" spans="1:5" x14ac:dyDescent="0.2">
      <c r="A6623" s="271">
        <v>104563</v>
      </c>
      <c r="B6623" s="271" t="s">
        <v>290</v>
      </c>
      <c r="C6623" s="272" t="s">
        <v>14852</v>
      </c>
      <c r="D6623" s="271" t="s">
        <v>1977</v>
      </c>
      <c r="E6623" s="273">
        <v>0</v>
      </c>
    </row>
    <row r="6624" spans="1:5" x14ac:dyDescent="0.2">
      <c r="A6624" s="271">
        <v>104531</v>
      </c>
      <c r="B6624" s="271" t="s">
        <v>290</v>
      </c>
      <c r="C6624" s="272" t="s">
        <v>14853</v>
      </c>
      <c r="D6624" s="271" t="s">
        <v>1977</v>
      </c>
      <c r="E6624" s="273">
        <v>0</v>
      </c>
    </row>
    <row r="6625" spans="1:5" x14ac:dyDescent="0.2">
      <c r="A6625" s="271">
        <v>104527</v>
      </c>
      <c r="B6625" s="271" t="s">
        <v>290</v>
      </c>
      <c r="C6625" s="272" t="s">
        <v>14854</v>
      </c>
      <c r="D6625" s="271" t="s">
        <v>1977</v>
      </c>
      <c r="E6625" s="273">
        <v>0</v>
      </c>
    </row>
    <row r="6626" spans="1:5" x14ac:dyDescent="0.2">
      <c r="A6626" s="271">
        <v>104529</v>
      </c>
      <c r="B6626" s="271" t="s">
        <v>290</v>
      </c>
      <c r="C6626" s="272" t="s">
        <v>14855</v>
      </c>
      <c r="D6626" s="271" t="s">
        <v>1977</v>
      </c>
      <c r="E6626" s="273">
        <v>0</v>
      </c>
    </row>
    <row r="6627" spans="1:5" x14ac:dyDescent="0.2">
      <c r="A6627" s="271">
        <v>104564</v>
      </c>
      <c r="B6627" s="271" t="s">
        <v>290</v>
      </c>
      <c r="C6627" s="272" t="s">
        <v>14856</v>
      </c>
      <c r="D6627" s="271" t="s">
        <v>1977</v>
      </c>
      <c r="E6627" s="273">
        <v>0</v>
      </c>
    </row>
    <row r="6628" spans="1:5" x14ac:dyDescent="0.2">
      <c r="A6628" s="271">
        <v>104533</v>
      </c>
      <c r="B6628" s="271" t="s">
        <v>290</v>
      </c>
      <c r="C6628" s="272" t="s">
        <v>14857</v>
      </c>
      <c r="D6628" s="271" t="s">
        <v>1977</v>
      </c>
      <c r="E6628" s="273">
        <v>0</v>
      </c>
    </row>
    <row r="6629" spans="1:5" x14ac:dyDescent="0.2">
      <c r="A6629" s="271">
        <v>104535</v>
      </c>
      <c r="B6629" s="271" t="s">
        <v>290</v>
      </c>
      <c r="C6629" s="272" t="s">
        <v>14858</v>
      </c>
      <c r="D6629" s="271" t="s">
        <v>1977</v>
      </c>
      <c r="E6629" s="273">
        <v>0</v>
      </c>
    </row>
    <row r="6630" spans="1:5" x14ac:dyDescent="0.2">
      <c r="A6630" s="271">
        <v>96810</v>
      </c>
      <c r="B6630" s="271" t="s">
        <v>290</v>
      </c>
      <c r="C6630" s="272" t="s">
        <v>14859</v>
      </c>
      <c r="D6630" s="271" t="s">
        <v>1977</v>
      </c>
      <c r="E6630" s="273">
        <v>22.03</v>
      </c>
    </row>
    <row r="6631" spans="1:5" x14ac:dyDescent="0.2">
      <c r="A6631" s="271">
        <v>104524</v>
      </c>
      <c r="B6631" s="271" t="s">
        <v>290</v>
      </c>
      <c r="C6631" s="272" t="s">
        <v>14860</v>
      </c>
      <c r="D6631" s="271" t="s">
        <v>1977</v>
      </c>
      <c r="E6631" s="273">
        <v>0</v>
      </c>
    </row>
    <row r="6632" spans="1:5" x14ac:dyDescent="0.2">
      <c r="A6632" s="271">
        <v>104530</v>
      </c>
      <c r="B6632" s="271" t="s">
        <v>290</v>
      </c>
      <c r="C6632" s="272" t="s">
        <v>14861</v>
      </c>
      <c r="D6632" s="271" t="s">
        <v>1977</v>
      </c>
      <c r="E6632" s="273">
        <v>0</v>
      </c>
    </row>
    <row r="6633" spans="1:5" x14ac:dyDescent="0.2">
      <c r="A6633" s="271">
        <v>104526</v>
      </c>
      <c r="B6633" s="271" t="s">
        <v>290</v>
      </c>
      <c r="C6633" s="272" t="s">
        <v>14862</v>
      </c>
      <c r="D6633" s="271" t="s">
        <v>1977</v>
      </c>
      <c r="E6633" s="273">
        <v>0</v>
      </c>
    </row>
    <row r="6634" spans="1:5" x14ac:dyDescent="0.2">
      <c r="A6634" s="271">
        <v>104528</v>
      </c>
      <c r="B6634" s="271" t="s">
        <v>290</v>
      </c>
      <c r="C6634" s="272" t="s">
        <v>14863</v>
      </c>
      <c r="D6634" s="271" t="s">
        <v>1977</v>
      </c>
      <c r="E6634" s="273">
        <v>0</v>
      </c>
    </row>
    <row r="6635" spans="1:5" x14ac:dyDescent="0.2">
      <c r="A6635" s="271">
        <v>104532</v>
      </c>
      <c r="B6635" s="271" t="s">
        <v>290</v>
      </c>
      <c r="C6635" s="272" t="s">
        <v>14864</v>
      </c>
      <c r="D6635" s="271" t="s">
        <v>1977</v>
      </c>
      <c r="E6635" s="273">
        <v>0</v>
      </c>
    </row>
    <row r="6636" spans="1:5" x14ac:dyDescent="0.2">
      <c r="A6636" s="271">
        <v>104534</v>
      </c>
      <c r="B6636" s="271" t="s">
        <v>290</v>
      </c>
      <c r="C6636" s="272" t="s">
        <v>14865</v>
      </c>
      <c r="D6636" s="271" t="s">
        <v>1977</v>
      </c>
      <c r="E6636" s="273">
        <v>0</v>
      </c>
    </row>
    <row r="6637" spans="1:5" x14ac:dyDescent="0.2">
      <c r="A6637" s="271">
        <v>96873</v>
      </c>
      <c r="B6637" s="271" t="s">
        <v>290</v>
      </c>
      <c r="C6637" s="272" t="s">
        <v>14866</v>
      </c>
      <c r="D6637" s="271" t="s">
        <v>1977</v>
      </c>
      <c r="E6637" s="273">
        <v>67.62</v>
      </c>
    </row>
    <row r="6638" spans="1:5" x14ac:dyDescent="0.2">
      <c r="A6638" s="271">
        <v>96872</v>
      </c>
      <c r="B6638" s="271" t="s">
        <v>290</v>
      </c>
      <c r="C6638" s="272" t="s">
        <v>14867</v>
      </c>
      <c r="D6638" s="271" t="s">
        <v>1977</v>
      </c>
      <c r="E6638" s="273">
        <v>51.04</v>
      </c>
    </row>
    <row r="6639" spans="1:5" x14ac:dyDescent="0.2">
      <c r="A6639" s="271">
        <v>96876</v>
      </c>
      <c r="B6639" s="271" t="s">
        <v>290</v>
      </c>
      <c r="C6639" s="272" t="s">
        <v>14868</v>
      </c>
      <c r="D6639" s="271" t="s">
        <v>1977</v>
      </c>
      <c r="E6639" s="273">
        <v>184.34</v>
      </c>
    </row>
    <row r="6640" spans="1:5" x14ac:dyDescent="0.2">
      <c r="A6640" s="271">
        <v>96878</v>
      </c>
      <c r="B6640" s="271" t="s">
        <v>290</v>
      </c>
      <c r="C6640" s="272" t="s">
        <v>14869</v>
      </c>
      <c r="D6640" s="271" t="s">
        <v>1977</v>
      </c>
      <c r="E6640" s="273">
        <v>206.92</v>
      </c>
    </row>
    <row r="6641" spans="1:5" x14ac:dyDescent="0.2">
      <c r="A6641" s="271">
        <v>96875</v>
      </c>
      <c r="B6641" s="271" t="s">
        <v>290</v>
      </c>
      <c r="C6641" s="272" t="s">
        <v>14870</v>
      </c>
      <c r="D6641" s="271" t="s">
        <v>1977</v>
      </c>
      <c r="E6641" s="273">
        <v>80.930000000000007</v>
      </c>
    </row>
    <row r="6642" spans="1:5" x14ac:dyDescent="0.2">
      <c r="A6642" s="271">
        <v>96874</v>
      </c>
      <c r="B6642" s="271" t="s">
        <v>290</v>
      </c>
      <c r="C6642" s="272" t="s">
        <v>14871</v>
      </c>
      <c r="D6642" s="271" t="s">
        <v>1977</v>
      </c>
      <c r="E6642" s="273">
        <v>62</v>
      </c>
    </row>
    <row r="6643" spans="1:5" x14ac:dyDescent="0.2">
      <c r="A6643" s="271">
        <v>96879</v>
      </c>
      <c r="B6643" s="271" t="s">
        <v>290</v>
      </c>
      <c r="C6643" s="272" t="s">
        <v>14872</v>
      </c>
      <c r="D6643" s="271" t="s">
        <v>1977</v>
      </c>
      <c r="E6643" s="273">
        <v>200.61</v>
      </c>
    </row>
    <row r="6644" spans="1:5" x14ac:dyDescent="0.2">
      <c r="A6644" s="271">
        <v>96881</v>
      </c>
      <c r="B6644" s="271" t="s">
        <v>290</v>
      </c>
      <c r="C6644" s="272" t="s">
        <v>14873</v>
      </c>
      <c r="D6644" s="271" t="s">
        <v>1977</v>
      </c>
      <c r="E6644" s="273">
        <v>237.84</v>
      </c>
    </row>
    <row r="6645" spans="1:5" x14ac:dyDescent="0.2">
      <c r="A6645" s="271">
        <v>96837</v>
      </c>
      <c r="B6645" s="271" t="s">
        <v>290</v>
      </c>
      <c r="C6645" s="272" t="s">
        <v>14874</v>
      </c>
      <c r="D6645" s="271" t="s">
        <v>1977</v>
      </c>
      <c r="E6645" s="273">
        <v>22.58</v>
      </c>
    </row>
    <row r="6646" spans="1:5" x14ac:dyDescent="0.2">
      <c r="A6646" s="271">
        <v>96840</v>
      </c>
      <c r="B6646" s="271" t="s">
        <v>290</v>
      </c>
      <c r="C6646" s="272" t="s">
        <v>14875</v>
      </c>
      <c r="D6646" s="271" t="s">
        <v>1977</v>
      </c>
      <c r="E6646" s="273">
        <v>27.24</v>
      </c>
    </row>
    <row r="6647" spans="1:5" x14ac:dyDescent="0.2">
      <c r="A6647" s="271">
        <v>96845</v>
      </c>
      <c r="B6647" s="271" t="s">
        <v>290</v>
      </c>
      <c r="C6647" s="272" t="s">
        <v>14876</v>
      </c>
      <c r="D6647" s="271" t="s">
        <v>1977</v>
      </c>
      <c r="E6647" s="273">
        <v>42.46</v>
      </c>
    </row>
    <row r="6648" spans="1:5" x14ac:dyDescent="0.2">
      <c r="A6648" s="271">
        <v>96848</v>
      </c>
      <c r="B6648" s="271" t="s">
        <v>290</v>
      </c>
      <c r="C6648" s="272" t="s">
        <v>14877</v>
      </c>
      <c r="D6648" s="271" t="s">
        <v>1977</v>
      </c>
      <c r="E6648" s="273">
        <v>56.22</v>
      </c>
    </row>
    <row r="6649" spans="1:5" x14ac:dyDescent="0.2">
      <c r="A6649" s="271">
        <v>96849</v>
      </c>
      <c r="B6649" s="271" t="s">
        <v>290</v>
      </c>
      <c r="C6649" s="272" t="s">
        <v>14878</v>
      </c>
      <c r="D6649" s="271" t="s">
        <v>1977</v>
      </c>
      <c r="E6649" s="273">
        <v>17.899999999999999</v>
      </c>
    </row>
    <row r="6650" spans="1:5" x14ac:dyDescent="0.2">
      <c r="A6650" s="271">
        <v>96852</v>
      </c>
      <c r="B6650" s="271" t="s">
        <v>290</v>
      </c>
      <c r="C6650" s="272" t="s">
        <v>14879</v>
      </c>
      <c r="D6650" s="271" t="s">
        <v>1977</v>
      </c>
      <c r="E6650" s="273">
        <v>22.73</v>
      </c>
    </row>
    <row r="6651" spans="1:5" x14ac:dyDescent="0.2">
      <c r="A6651" s="271">
        <v>96855</v>
      </c>
      <c r="B6651" s="271" t="s">
        <v>290</v>
      </c>
      <c r="C6651" s="272" t="s">
        <v>14880</v>
      </c>
      <c r="D6651" s="271" t="s">
        <v>1977</v>
      </c>
      <c r="E6651" s="273">
        <v>35.380000000000003</v>
      </c>
    </row>
    <row r="6652" spans="1:5" x14ac:dyDescent="0.2">
      <c r="A6652" s="271">
        <v>96838</v>
      </c>
      <c r="B6652" s="271" t="s">
        <v>290</v>
      </c>
      <c r="C6652" s="272" t="s">
        <v>14881</v>
      </c>
      <c r="D6652" s="271" t="s">
        <v>1977</v>
      </c>
      <c r="E6652" s="273">
        <v>27.31</v>
      </c>
    </row>
    <row r="6653" spans="1:5" x14ac:dyDescent="0.2">
      <c r="A6653" s="271">
        <v>96841</v>
      </c>
      <c r="B6653" s="271" t="s">
        <v>290</v>
      </c>
      <c r="C6653" s="272" t="s">
        <v>14882</v>
      </c>
      <c r="D6653" s="271" t="s">
        <v>1977</v>
      </c>
      <c r="E6653" s="273">
        <v>30.27</v>
      </c>
    </row>
    <row r="6654" spans="1:5" x14ac:dyDescent="0.2">
      <c r="A6654" s="271">
        <v>96842</v>
      </c>
      <c r="B6654" s="271" t="s">
        <v>290</v>
      </c>
      <c r="C6654" s="272" t="s">
        <v>14883</v>
      </c>
      <c r="D6654" s="271" t="s">
        <v>1977</v>
      </c>
      <c r="E6654" s="273">
        <v>34.630000000000003</v>
      </c>
    </row>
    <row r="6655" spans="1:5" x14ac:dyDescent="0.2">
      <c r="A6655" s="271">
        <v>96846</v>
      </c>
      <c r="B6655" s="271" t="s">
        <v>290</v>
      </c>
      <c r="C6655" s="272" t="s">
        <v>14884</v>
      </c>
      <c r="D6655" s="271" t="s">
        <v>1977</v>
      </c>
      <c r="E6655" s="273">
        <v>40.229999999999997</v>
      </c>
    </row>
    <row r="6656" spans="1:5" x14ac:dyDescent="0.2">
      <c r="A6656" s="271">
        <v>96850</v>
      </c>
      <c r="B6656" s="271" t="s">
        <v>290</v>
      </c>
      <c r="C6656" s="272" t="s">
        <v>14885</v>
      </c>
      <c r="D6656" s="271" t="s">
        <v>1977</v>
      </c>
      <c r="E6656" s="273">
        <v>25.41</v>
      </c>
    </row>
    <row r="6657" spans="1:5" x14ac:dyDescent="0.2">
      <c r="A6657" s="271">
        <v>96853</v>
      </c>
      <c r="B6657" s="271" t="s">
        <v>290</v>
      </c>
      <c r="C6657" s="272" t="s">
        <v>14886</v>
      </c>
      <c r="D6657" s="271" t="s">
        <v>1977</v>
      </c>
      <c r="E6657" s="273">
        <v>27.29</v>
      </c>
    </row>
    <row r="6658" spans="1:5" x14ac:dyDescent="0.2">
      <c r="A6658" s="271">
        <v>96854</v>
      </c>
      <c r="B6658" s="271" t="s">
        <v>290</v>
      </c>
      <c r="C6658" s="272" t="s">
        <v>14887</v>
      </c>
      <c r="D6658" s="271" t="s">
        <v>1977</v>
      </c>
      <c r="E6658" s="273">
        <v>33.49</v>
      </c>
    </row>
    <row r="6659" spans="1:5" x14ac:dyDescent="0.2">
      <c r="A6659" s="271">
        <v>104571</v>
      </c>
      <c r="B6659" s="271" t="s">
        <v>290</v>
      </c>
      <c r="C6659" s="272" t="s">
        <v>14888</v>
      </c>
      <c r="D6659" s="271" t="s">
        <v>1977</v>
      </c>
      <c r="E6659" s="273">
        <v>0</v>
      </c>
    </row>
    <row r="6660" spans="1:5" x14ac:dyDescent="0.2">
      <c r="A6660" s="271">
        <v>96856</v>
      </c>
      <c r="B6660" s="271" t="s">
        <v>290</v>
      </c>
      <c r="C6660" s="272" t="s">
        <v>14889</v>
      </c>
      <c r="D6660" s="271" t="s">
        <v>1977</v>
      </c>
      <c r="E6660" s="273">
        <v>38.130000000000003</v>
      </c>
    </row>
    <row r="6661" spans="1:5" x14ac:dyDescent="0.2">
      <c r="A6661" s="271">
        <v>104566</v>
      </c>
      <c r="B6661" s="271" t="s">
        <v>290</v>
      </c>
      <c r="C6661" s="272" t="s">
        <v>14890</v>
      </c>
      <c r="D6661" s="271" t="s">
        <v>1977</v>
      </c>
      <c r="E6661" s="273">
        <v>0</v>
      </c>
    </row>
    <row r="6662" spans="1:5" x14ac:dyDescent="0.2">
      <c r="A6662" s="271">
        <v>104536</v>
      </c>
      <c r="B6662" s="271" t="s">
        <v>290</v>
      </c>
      <c r="C6662" s="272" t="s">
        <v>14891</v>
      </c>
      <c r="D6662" s="271" t="s">
        <v>1977</v>
      </c>
      <c r="E6662" s="273">
        <v>0</v>
      </c>
    </row>
    <row r="6663" spans="1:5" x14ac:dyDescent="0.2">
      <c r="A6663" s="271">
        <v>104537</v>
      </c>
      <c r="B6663" s="271" t="s">
        <v>290</v>
      </c>
      <c r="C6663" s="272" t="s">
        <v>14892</v>
      </c>
      <c r="D6663" s="271" t="s">
        <v>1977</v>
      </c>
      <c r="E6663" s="273">
        <v>0</v>
      </c>
    </row>
    <row r="6664" spans="1:5" x14ac:dyDescent="0.2">
      <c r="A6664" s="271">
        <v>104572</v>
      </c>
      <c r="B6664" s="271" t="s">
        <v>290</v>
      </c>
      <c r="C6664" s="272" t="s">
        <v>14893</v>
      </c>
      <c r="D6664" s="271" t="s">
        <v>1977</v>
      </c>
      <c r="E6664" s="273">
        <v>0</v>
      </c>
    </row>
    <row r="6665" spans="1:5" x14ac:dyDescent="0.2">
      <c r="A6665" s="271">
        <v>104568</v>
      </c>
      <c r="B6665" s="271" t="s">
        <v>290</v>
      </c>
      <c r="C6665" s="272" t="s">
        <v>14894</v>
      </c>
      <c r="D6665" s="271" t="s">
        <v>1977</v>
      </c>
      <c r="E6665" s="273">
        <v>0</v>
      </c>
    </row>
    <row r="6666" spans="1:5" x14ac:dyDescent="0.2">
      <c r="A6666" s="271">
        <v>104538</v>
      </c>
      <c r="B6666" s="271" t="s">
        <v>290</v>
      </c>
      <c r="C6666" s="272" t="s">
        <v>14895</v>
      </c>
      <c r="D6666" s="271" t="s">
        <v>1977</v>
      </c>
      <c r="E6666" s="273">
        <v>0</v>
      </c>
    </row>
    <row r="6667" spans="1:5" x14ac:dyDescent="0.2">
      <c r="A6667" s="271">
        <v>104570</v>
      </c>
      <c r="B6667" s="271" t="s">
        <v>290</v>
      </c>
      <c r="C6667" s="272" t="s">
        <v>14896</v>
      </c>
      <c r="D6667" s="271" t="s">
        <v>1977</v>
      </c>
      <c r="E6667" s="273">
        <v>0</v>
      </c>
    </row>
    <row r="6668" spans="1:5" x14ac:dyDescent="0.2">
      <c r="A6668" s="271">
        <v>104565</v>
      </c>
      <c r="B6668" s="271" t="s">
        <v>290</v>
      </c>
      <c r="C6668" s="272" t="s">
        <v>14897</v>
      </c>
      <c r="D6668" s="271" t="s">
        <v>1977</v>
      </c>
      <c r="E6668" s="273">
        <v>0</v>
      </c>
    </row>
    <row r="6669" spans="1:5" x14ac:dyDescent="0.2">
      <c r="A6669" s="271">
        <v>104567</v>
      </c>
      <c r="B6669" s="271" t="s">
        <v>290</v>
      </c>
      <c r="C6669" s="272" t="s">
        <v>14898</v>
      </c>
      <c r="D6669" s="271" t="s">
        <v>1977</v>
      </c>
      <c r="E6669" s="273">
        <v>0</v>
      </c>
    </row>
    <row r="6670" spans="1:5" x14ac:dyDescent="0.2">
      <c r="A6670" s="271">
        <v>104569</v>
      </c>
      <c r="B6670" s="271" t="s">
        <v>290</v>
      </c>
      <c r="C6670" s="272" t="s">
        <v>14899</v>
      </c>
      <c r="D6670" s="271" t="s">
        <v>1977</v>
      </c>
      <c r="E6670" s="273">
        <v>0</v>
      </c>
    </row>
    <row r="6671" spans="1:5" x14ac:dyDescent="0.2">
      <c r="A6671" s="271">
        <v>96843</v>
      </c>
      <c r="B6671" s="271" t="s">
        <v>290</v>
      </c>
      <c r="C6671" s="272" t="s">
        <v>14900</v>
      </c>
      <c r="D6671" s="271" t="s">
        <v>1977</v>
      </c>
      <c r="E6671" s="273">
        <v>31.47</v>
      </c>
    </row>
    <row r="6672" spans="1:5" x14ac:dyDescent="0.2">
      <c r="A6672" s="271">
        <v>96847</v>
      </c>
      <c r="B6672" s="271" t="s">
        <v>290</v>
      </c>
      <c r="C6672" s="272" t="s">
        <v>14901</v>
      </c>
      <c r="D6672" s="271" t="s">
        <v>1977</v>
      </c>
      <c r="E6672" s="273">
        <v>39.700000000000003</v>
      </c>
    </row>
    <row r="6673" spans="1:5" x14ac:dyDescent="0.2">
      <c r="A6673" s="271">
        <v>96844</v>
      </c>
      <c r="B6673" s="271" t="s">
        <v>290</v>
      </c>
      <c r="C6673" s="272" t="s">
        <v>14902</v>
      </c>
      <c r="D6673" s="271" t="s">
        <v>1977</v>
      </c>
      <c r="E6673" s="273">
        <v>36.18</v>
      </c>
    </row>
    <row r="6674" spans="1:5" x14ac:dyDescent="0.2">
      <c r="A6674" s="271">
        <v>96839</v>
      </c>
      <c r="B6674" s="271" t="s">
        <v>290</v>
      </c>
      <c r="C6674" s="272" t="s">
        <v>14903</v>
      </c>
      <c r="D6674" s="271" t="s">
        <v>1977</v>
      </c>
      <c r="E6674" s="273">
        <v>28.2</v>
      </c>
    </row>
    <row r="6675" spans="1:5" x14ac:dyDescent="0.2">
      <c r="A6675" s="271">
        <v>104574</v>
      </c>
      <c r="B6675" s="271" t="s">
        <v>290</v>
      </c>
      <c r="C6675" s="272" t="s">
        <v>14904</v>
      </c>
      <c r="D6675" s="271" t="s">
        <v>1977</v>
      </c>
      <c r="E6675" s="273">
        <v>0</v>
      </c>
    </row>
    <row r="6676" spans="1:5" x14ac:dyDescent="0.2">
      <c r="A6676" s="271">
        <v>104575</v>
      </c>
      <c r="B6676" s="271" t="s">
        <v>290</v>
      </c>
      <c r="C6676" s="272" t="s">
        <v>14905</v>
      </c>
      <c r="D6676" s="271" t="s">
        <v>1977</v>
      </c>
      <c r="E6676" s="273">
        <v>0</v>
      </c>
    </row>
    <row r="6677" spans="1:5" x14ac:dyDescent="0.2">
      <c r="A6677" s="271">
        <v>104573</v>
      </c>
      <c r="B6677" s="271" t="s">
        <v>290</v>
      </c>
      <c r="C6677" s="272" t="s">
        <v>14906</v>
      </c>
      <c r="D6677" s="271" t="s">
        <v>1977</v>
      </c>
      <c r="E6677" s="273">
        <v>0</v>
      </c>
    </row>
    <row r="6678" spans="1:5" x14ac:dyDescent="0.2">
      <c r="A6678" s="271">
        <v>96805</v>
      </c>
      <c r="B6678" s="271" t="s">
        <v>290</v>
      </c>
      <c r="C6678" s="272" t="s">
        <v>14907</v>
      </c>
      <c r="D6678" s="271" t="s">
        <v>1977</v>
      </c>
      <c r="E6678" s="273">
        <v>225.94</v>
      </c>
    </row>
    <row r="6679" spans="1:5" x14ac:dyDescent="0.2">
      <c r="A6679" s="271">
        <v>96802</v>
      </c>
      <c r="B6679" s="271" t="s">
        <v>290</v>
      </c>
      <c r="C6679" s="272" t="s">
        <v>14908</v>
      </c>
      <c r="D6679" s="271" t="s">
        <v>1977</v>
      </c>
      <c r="E6679" s="273">
        <v>434.25</v>
      </c>
    </row>
    <row r="6680" spans="1:5" x14ac:dyDescent="0.2">
      <c r="A6680" s="271">
        <v>96806</v>
      </c>
      <c r="B6680" s="271" t="s">
        <v>290</v>
      </c>
      <c r="C6680" s="272" t="s">
        <v>14909</v>
      </c>
      <c r="D6680" s="271" t="s">
        <v>1977</v>
      </c>
      <c r="E6680" s="273">
        <v>88.16</v>
      </c>
    </row>
    <row r="6681" spans="1:5" x14ac:dyDescent="0.2">
      <c r="A6681" s="271">
        <v>96803</v>
      </c>
      <c r="B6681" s="271" t="s">
        <v>290</v>
      </c>
      <c r="C6681" s="272" t="s">
        <v>14910</v>
      </c>
      <c r="D6681" s="271" t="s">
        <v>1977</v>
      </c>
      <c r="E6681" s="273">
        <v>80.27</v>
      </c>
    </row>
    <row r="6682" spans="1:5" x14ac:dyDescent="0.2">
      <c r="A6682" s="271">
        <v>96807</v>
      </c>
      <c r="B6682" s="271" t="s">
        <v>290</v>
      </c>
      <c r="C6682" s="272" t="s">
        <v>14911</v>
      </c>
      <c r="D6682" s="271" t="s">
        <v>1977</v>
      </c>
      <c r="E6682" s="273">
        <v>142.33000000000001</v>
      </c>
    </row>
    <row r="6683" spans="1:5" x14ac:dyDescent="0.2">
      <c r="A6683" s="271">
        <v>96804</v>
      </c>
      <c r="B6683" s="271" t="s">
        <v>290</v>
      </c>
      <c r="C6683" s="272" t="s">
        <v>14912</v>
      </c>
      <c r="D6683" s="271" t="s">
        <v>1977</v>
      </c>
      <c r="E6683" s="273">
        <v>130.4</v>
      </c>
    </row>
    <row r="6684" spans="1:5" x14ac:dyDescent="0.2">
      <c r="A6684" s="271">
        <v>96829</v>
      </c>
      <c r="B6684" s="271" t="s">
        <v>290</v>
      </c>
      <c r="C6684" s="272" t="s">
        <v>14913</v>
      </c>
      <c r="D6684" s="271" t="s">
        <v>1977</v>
      </c>
      <c r="E6684" s="273">
        <v>19.47</v>
      </c>
    </row>
    <row r="6685" spans="1:5" x14ac:dyDescent="0.2">
      <c r="A6685" s="271">
        <v>96833</v>
      </c>
      <c r="B6685" s="271" t="s">
        <v>290</v>
      </c>
      <c r="C6685" s="272" t="s">
        <v>14914</v>
      </c>
      <c r="D6685" s="271" t="s">
        <v>1977</v>
      </c>
      <c r="E6685" s="273">
        <v>24.76</v>
      </c>
    </row>
    <row r="6686" spans="1:5" x14ac:dyDescent="0.2">
      <c r="A6686" s="271">
        <v>96836</v>
      </c>
      <c r="B6686" s="271" t="s">
        <v>290</v>
      </c>
      <c r="C6686" s="272" t="s">
        <v>14915</v>
      </c>
      <c r="D6686" s="271" t="s">
        <v>1977</v>
      </c>
      <c r="E6686" s="273">
        <v>35.35</v>
      </c>
    </row>
    <row r="6687" spans="1:5" x14ac:dyDescent="0.2">
      <c r="A6687" s="271">
        <v>104576</v>
      </c>
      <c r="B6687" s="271" t="s">
        <v>290</v>
      </c>
      <c r="C6687" s="272" t="s">
        <v>14916</v>
      </c>
      <c r="D6687" s="271" t="s">
        <v>1977</v>
      </c>
      <c r="E6687" s="273">
        <v>17.28</v>
      </c>
    </row>
    <row r="6688" spans="1:5" x14ac:dyDescent="0.2">
      <c r="A6688" s="271">
        <v>104577</v>
      </c>
      <c r="B6688" s="271" t="s">
        <v>290</v>
      </c>
      <c r="C6688" s="272" t="s">
        <v>14917</v>
      </c>
      <c r="D6688" s="271" t="s">
        <v>1977</v>
      </c>
      <c r="E6688" s="273">
        <v>23.09</v>
      </c>
    </row>
    <row r="6689" spans="1:5" x14ac:dyDescent="0.2">
      <c r="A6689" s="271">
        <v>104578</v>
      </c>
      <c r="B6689" s="271" t="s">
        <v>290</v>
      </c>
      <c r="C6689" s="272" t="s">
        <v>14918</v>
      </c>
      <c r="D6689" s="271" t="s">
        <v>1977</v>
      </c>
      <c r="E6689" s="273">
        <v>24.75</v>
      </c>
    </row>
    <row r="6690" spans="1:5" x14ac:dyDescent="0.2">
      <c r="A6690" s="271">
        <v>104580</v>
      </c>
      <c r="B6690" s="271" t="s">
        <v>290</v>
      </c>
      <c r="C6690" s="272" t="s">
        <v>14919</v>
      </c>
      <c r="D6690" s="271" t="s">
        <v>1977</v>
      </c>
      <c r="E6690" s="273">
        <v>0</v>
      </c>
    </row>
    <row r="6691" spans="1:5" x14ac:dyDescent="0.2">
      <c r="A6691" s="271">
        <v>104579</v>
      </c>
      <c r="B6691" s="271" t="s">
        <v>290</v>
      </c>
      <c r="C6691" s="272" t="s">
        <v>14920</v>
      </c>
      <c r="D6691" s="271" t="s">
        <v>1977</v>
      </c>
      <c r="E6691" s="273">
        <v>32.42</v>
      </c>
    </row>
    <row r="6692" spans="1:5" x14ac:dyDescent="0.2">
      <c r="A6692" s="271">
        <v>96823</v>
      </c>
      <c r="B6692" s="271" t="s">
        <v>290</v>
      </c>
      <c r="C6692" s="272" t="s">
        <v>14921</v>
      </c>
      <c r="D6692" s="271" t="s">
        <v>1977</v>
      </c>
      <c r="E6692" s="273">
        <v>12.12</v>
      </c>
    </row>
    <row r="6693" spans="1:5" x14ac:dyDescent="0.2">
      <c r="A6693" s="271">
        <v>96826</v>
      </c>
      <c r="B6693" s="271" t="s">
        <v>290</v>
      </c>
      <c r="C6693" s="272" t="s">
        <v>14922</v>
      </c>
      <c r="D6693" s="271" t="s">
        <v>1977</v>
      </c>
      <c r="E6693" s="273">
        <v>14.06</v>
      </c>
    </row>
    <row r="6694" spans="1:5" x14ac:dyDescent="0.2">
      <c r="A6694" s="271">
        <v>96830</v>
      </c>
      <c r="B6694" s="271" t="s">
        <v>290</v>
      </c>
      <c r="C6694" s="272" t="s">
        <v>14923</v>
      </c>
      <c r="D6694" s="271" t="s">
        <v>1977</v>
      </c>
      <c r="E6694" s="273">
        <v>21.96</v>
      </c>
    </row>
    <row r="6695" spans="1:5" x14ac:dyDescent="0.2">
      <c r="A6695" s="271">
        <v>96834</v>
      </c>
      <c r="B6695" s="271" t="s">
        <v>290</v>
      </c>
      <c r="C6695" s="272" t="s">
        <v>14924</v>
      </c>
      <c r="D6695" s="271" t="s">
        <v>1977</v>
      </c>
      <c r="E6695" s="273">
        <v>29.69</v>
      </c>
    </row>
    <row r="6696" spans="1:5" x14ac:dyDescent="0.2">
      <c r="A6696" s="271">
        <v>104581</v>
      </c>
      <c r="B6696" s="271" t="s">
        <v>290</v>
      </c>
      <c r="C6696" s="272" t="s">
        <v>14925</v>
      </c>
      <c r="D6696" s="271" t="s">
        <v>1977</v>
      </c>
      <c r="E6696" s="273">
        <v>15.79</v>
      </c>
    </row>
    <row r="6697" spans="1:5" x14ac:dyDescent="0.2">
      <c r="A6697" s="271">
        <v>104582</v>
      </c>
      <c r="B6697" s="271" t="s">
        <v>290</v>
      </c>
      <c r="C6697" s="272" t="s">
        <v>14926</v>
      </c>
      <c r="D6697" s="271" t="s">
        <v>1977</v>
      </c>
      <c r="E6697" s="273">
        <v>20.09</v>
      </c>
    </row>
    <row r="6698" spans="1:5" x14ac:dyDescent="0.2">
      <c r="A6698" s="271">
        <v>104583</v>
      </c>
      <c r="B6698" s="271" t="s">
        <v>290</v>
      </c>
      <c r="C6698" s="272" t="s">
        <v>14927</v>
      </c>
      <c r="D6698" s="271" t="s">
        <v>1977</v>
      </c>
      <c r="E6698" s="273">
        <v>31.96</v>
      </c>
    </row>
    <row r="6699" spans="1:5" x14ac:dyDescent="0.2">
      <c r="A6699" s="271">
        <v>104584</v>
      </c>
      <c r="B6699" s="271" t="s">
        <v>290</v>
      </c>
      <c r="C6699" s="272" t="s">
        <v>14928</v>
      </c>
      <c r="D6699" s="271" t="s">
        <v>1977</v>
      </c>
      <c r="E6699" s="273">
        <v>38.35</v>
      </c>
    </row>
    <row r="6700" spans="1:5" x14ac:dyDescent="0.2">
      <c r="A6700" s="271">
        <v>104585</v>
      </c>
      <c r="B6700" s="271" t="s">
        <v>290</v>
      </c>
      <c r="C6700" s="272" t="s">
        <v>14929</v>
      </c>
      <c r="D6700" s="271" t="s">
        <v>1977</v>
      </c>
      <c r="E6700" s="273">
        <v>0</v>
      </c>
    </row>
    <row r="6701" spans="1:5" x14ac:dyDescent="0.2">
      <c r="A6701" s="271">
        <v>104587</v>
      </c>
      <c r="B6701" s="271" t="s">
        <v>290</v>
      </c>
      <c r="C6701" s="272" t="s">
        <v>14930</v>
      </c>
      <c r="D6701" s="271" t="s">
        <v>1977</v>
      </c>
      <c r="E6701" s="273">
        <v>0</v>
      </c>
    </row>
    <row r="6702" spans="1:5" x14ac:dyDescent="0.2">
      <c r="A6702" s="271">
        <v>104586</v>
      </c>
      <c r="B6702" s="271" t="s">
        <v>290</v>
      </c>
      <c r="C6702" s="272" t="s">
        <v>14931</v>
      </c>
      <c r="D6702" s="271" t="s">
        <v>1977</v>
      </c>
      <c r="E6702" s="273">
        <v>0</v>
      </c>
    </row>
    <row r="6703" spans="1:5" x14ac:dyDescent="0.2">
      <c r="A6703" s="271">
        <v>96798</v>
      </c>
      <c r="B6703" s="271" t="s">
        <v>290</v>
      </c>
      <c r="C6703" s="272" t="s">
        <v>14932</v>
      </c>
      <c r="D6703" s="271" t="s">
        <v>2014</v>
      </c>
      <c r="E6703" s="273">
        <v>8.3000000000000007</v>
      </c>
    </row>
    <row r="6704" spans="1:5" x14ac:dyDescent="0.2">
      <c r="A6704" s="271">
        <v>96799</v>
      </c>
      <c r="B6704" s="271" t="s">
        <v>290</v>
      </c>
      <c r="C6704" s="272" t="s">
        <v>14933</v>
      </c>
      <c r="D6704" s="271" t="s">
        <v>2014</v>
      </c>
      <c r="E6704" s="273">
        <v>10.61</v>
      </c>
    </row>
    <row r="6705" spans="1:5" x14ac:dyDescent="0.2">
      <c r="A6705" s="271">
        <v>96800</v>
      </c>
      <c r="B6705" s="271" t="s">
        <v>290</v>
      </c>
      <c r="C6705" s="272" t="s">
        <v>14934</v>
      </c>
      <c r="D6705" s="271" t="s">
        <v>2014</v>
      </c>
      <c r="E6705" s="273">
        <v>14.37</v>
      </c>
    </row>
    <row r="6706" spans="1:5" x14ac:dyDescent="0.2">
      <c r="A6706" s="271">
        <v>96801</v>
      </c>
      <c r="B6706" s="271" t="s">
        <v>290</v>
      </c>
      <c r="C6706" s="272" t="s">
        <v>14935</v>
      </c>
      <c r="D6706" s="271" t="s">
        <v>2014</v>
      </c>
      <c r="E6706" s="273">
        <v>21.56</v>
      </c>
    </row>
    <row r="6707" spans="1:5" x14ac:dyDescent="0.2">
      <c r="A6707" s="271">
        <v>104539</v>
      </c>
      <c r="B6707" s="271" t="s">
        <v>290</v>
      </c>
      <c r="C6707" s="272" t="s">
        <v>14936</v>
      </c>
      <c r="D6707" s="271" t="s">
        <v>1977</v>
      </c>
      <c r="E6707" s="273">
        <v>0</v>
      </c>
    </row>
    <row r="6708" spans="1:5" x14ac:dyDescent="0.2">
      <c r="A6708" s="271">
        <v>104541</v>
      </c>
      <c r="B6708" s="271" t="s">
        <v>290</v>
      </c>
      <c r="C6708" s="272" t="s">
        <v>14937</v>
      </c>
      <c r="D6708" s="271" t="s">
        <v>1977</v>
      </c>
      <c r="E6708" s="273">
        <v>0</v>
      </c>
    </row>
    <row r="6709" spans="1:5" x14ac:dyDescent="0.2">
      <c r="A6709" s="271">
        <v>104540</v>
      </c>
      <c r="B6709" s="271" t="s">
        <v>290</v>
      </c>
      <c r="C6709" s="272" t="s">
        <v>14938</v>
      </c>
      <c r="D6709" s="271" t="s">
        <v>1977</v>
      </c>
      <c r="E6709" s="273">
        <v>0</v>
      </c>
    </row>
    <row r="6710" spans="1:5" x14ac:dyDescent="0.2">
      <c r="A6710" s="271">
        <v>104543</v>
      </c>
      <c r="B6710" s="271" t="s">
        <v>290</v>
      </c>
      <c r="C6710" s="272" t="s">
        <v>14939</v>
      </c>
      <c r="D6710" s="271" t="s">
        <v>1977</v>
      </c>
      <c r="E6710" s="273">
        <v>0</v>
      </c>
    </row>
    <row r="6711" spans="1:5" x14ac:dyDescent="0.2">
      <c r="A6711" s="271">
        <v>104544</v>
      </c>
      <c r="B6711" s="271" t="s">
        <v>290</v>
      </c>
      <c r="C6711" s="272" t="s">
        <v>14940</v>
      </c>
      <c r="D6711" s="271" t="s">
        <v>1977</v>
      </c>
      <c r="E6711" s="273">
        <v>0</v>
      </c>
    </row>
    <row r="6712" spans="1:5" x14ac:dyDescent="0.2">
      <c r="A6712" s="271">
        <v>104545</v>
      </c>
      <c r="B6712" s="271" t="s">
        <v>290</v>
      </c>
      <c r="C6712" s="272" t="s">
        <v>14941</v>
      </c>
      <c r="D6712" s="271" t="s">
        <v>1977</v>
      </c>
      <c r="E6712" s="273">
        <v>0</v>
      </c>
    </row>
    <row r="6713" spans="1:5" x14ac:dyDescent="0.2">
      <c r="A6713" s="271">
        <v>104542</v>
      </c>
      <c r="B6713" s="271" t="s">
        <v>290</v>
      </c>
      <c r="C6713" s="272" t="s">
        <v>14942</v>
      </c>
      <c r="D6713" s="271" t="s">
        <v>1977</v>
      </c>
      <c r="E6713" s="273">
        <v>0</v>
      </c>
    </row>
    <row r="6714" spans="1:5" x14ac:dyDescent="0.2">
      <c r="A6714" s="271">
        <v>104592</v>
      </c>
      <c r="B6714" s="271" t="s">
        <v>290</v>
      </c>
      <c r="C6714" s="272" t="s">
        <v>14943</v>
      </c>
      <c r="D6714" s="271" t="s">
        <v>1977</v>
      </c>
      <c r="E6714" s="273">
        <v>0</v>
      </c>
    </row>
    <row r="6715" spans="1:5" x14ac:dyDescent="0.2">
      <c r="A6715" s="271">
        <v>104548</v>
      </c>
      <c r="B6715" s="271" t="s">
        <v>290</v>
      </c>
      <c r="C6715" s="272" t="s">
        <v>14944</v>
      </c>
      <c r="D6715" s="271" t="s">
        <v>1977</v>
      </c>
      <c r="E6715" s="273">
        <v>0</v>
      </c>
    </row>
    <row r="6716" spans="1:5" x14ac:dyDescent="0.2">
      <c r="A6716" s="271">
        <v>104546</v>
      </c>
      <c r="B6716" s="271" t="s">
        <v>290</v>
      </c>
      <c r="C6716" s="272" t="s">
        <v>14945</v>
      </c>
      <c r="D6716" s="271" t="s">
        <v>1977</v>
      </c>
      <c r="E6716" s="273">
        <v>0</v>
      </c>
    </row>
    <row r="6717" spans="1:5" x14ac:dyDescent="0.2">
      <c r="A6717" s="271">
        <v>104549</v>
      </c>
      <c r="B6717" s="271" t="s">
        <v>290</v>
      </c>
      <c r="C6717" s="272" t="s">
        <v>14946</v>
      </c>
      <c r="D6717" s="271" t="s">
        <v>1977</v>
      </c>
      <c r="E6717" s="273">
        <v>0</v>
      </c>
    </row>
    <row r="6718" spans="1:5" x14ac:dyDescent="0.2">
      <c r="A6718" s="271">
        <v>104550</v>
      </c>
      <c r="B6718" s="271" t="s">
        <v>290</v>
      </c>
      <c r="C6718" s="272" t="s">
        <v>14947</v>
      </c>
      <c r="D6718" s="271" t="s">
        <v>1977</v>
      </c>
      <c r="E6718" s="273">
        <v>0</v>
      </c>
    </row>
    <row r="6719" spans="1:5" x14ac:dyDescent="0.2">
      <c r="A6719" s="271">
        <v>104552</v>
      </c>
      <c r="B6719" s="271" t="s">
        <v>290</v>
      </c>
      <c r="C6719" s="272" t="s">
        <v>14948</v>
      </c>
      <c r="D6719" s="271" t="s">
        <v>1977</v>
      </c>
      <c r="E6719" s="273">
        <v>0</v>
      </c>
    </row>
    <row r="6720" spans="1:5" x14ac:dyDescent="0.2">
      <c r="A6720" s="271">
        <v>104551</v>
      </c>
      <c r="B6720" s="271" t="s">
        <v>290</v>
      </c>
      <c r="C6720" s="272" t="s">
        <v>14949</v>
      </c>
      <c r="D6720" s="271" t="s">
        <v>1977</v>
      </c>
      <c r="E6720" s="273">
        <v>0</v>
      </c>
    </row>
    <row r="6721" spans="1:5" x14ac:dyDescent="0.2">
      <c r="A6721" s="271">
        <v>104553</v>
      </c>
      <c r="B6721" s="271" t="s">
        <v>290</v>
      </c>
      <c r="C6721" s="272" t="s">
        <v>14950</v>
      </c>
      <c r="D6721" s="271" t="s">
        <v>1977</v>
      </c>
      <c r="E6721" s="273">
        <v>0</v>
      </c>
    </row>
    <row r="6722" spans="1:5" x14ac:dyDescent="0.2">
      <c r="A6722" s="271">
        <v>104554</v>
      </c>
      <c r="B6722" s="271" t="s">
        <v>290</v>
      </c>
      <c r="C6722" s="272" t="s">
        <v>14951</v>
      </c>
      <c r="D6722" s="271" t="s">
        <v>1977</v>
      </c>
      <c r="E6722" s="273">
        <v>0</v>
      </c>
    </row>
    <row r="6723" spans="1:5" x14ac:dyDescent="0.2">
      <c r="A6723" s="271">
        <v>104555</v>
      </c>
      <c r="B6723" s="271" t="s">
        <v>290</v>
      </c>
      <c r="C6723" s="272" t="s">
        <v>14952</v>
      </c>
      <c r="D6723" s="271" t="s">
        <v>1977</v>
      </c>
      <c r="E6723" s="273">
        <v>0</v>
      </c>
    </row>
    <row r="6724" spans="1:5" x14ac:dyDescent="0.2">
      <c r="A6724" s="271">
        <v>104556</v>
      </c>
      <c r="B6724" s="271" t="s">
        <v>290</v>
      </c>
      <c r="C6724" s="272" t="s">
        <v>14953</v>
      </c>
      <c r="D6724" s="271" t="s">
        <v>1977</v>
      </c>
      <c r="E6724" s="273">
        <v>0</v>
      </c>
    </row>
    <row r="6725" spans="1:5" x14ac:dyDescent="0.2">
      <c r="A6725" s="271">
        <v>104558</v>
      </c>
      <c r="B6725" s="271" t="s">
        <v>290</v>
      </c>
      <c r="C6725" s="272" t="s">
        <v>14954</v>
      </c>
      <c r="D6725" s="271" t="s">
        <v>1977</v>
      </c>
      <c r="E6725" s="273">
        <v>0</v>
      </c>
    </row>
    <row r="6726" spans="1:5" x14ac:dyDescent="0.2">
      <c r="A6726" s="271">
        <v>104559</v>
      </c>
      <c r="B6726" s="271" t="s">
        <v>290</v>
      </c>
      <c r="C6726" s="272" t="s">
        <v>14955</v>
      </c>
      <c r="D6726" s="271" t="s">
        <v>1977</v>
      </c>
      <c r="E6726" s="273">
        <v>0</v>
      </c>
    </row>
    <row r="6727" spans="1:5" x14ac:dyDescent="0.2">
      <c r="A6727" s="271">
        <v>104560</v>
      </c>
      <c r="B6727" s="271" t="s">
        <v>290</v>
      </c>
      <c r="C6727" s="272" t="s">
        <v>14956</v>
      </c>
      <c r="D6727" s="271" t="s">
        <v>1977</v>
      </c>
      <c r="E6727" s="273">
        <v>0</v>
      </c>
    </row>
    <row r="6728" spans="1:5" x14ac:dyDescent="0.2">
      <c r="A6728" s="271">
        <v>104557</v>
      </c>
      <c r="B6728" s="271" t="s">
        <v>290</v>
      </c>
      <c r="C6728" s="272" t="s">
        <v>14957</v>
      </c>
      <c r="D6728" s="271" t="s">
        <v>1977</v>
      </c>
      <c r="E6728" s="273">
        <v>0</v>
      </c>
    </row>
    <row r="6729" spans="1:5" x14ac:dyDescent="0.2">
      <c r="A6729" s="271">
        <v>104561</v>
      </c>
      <c r="B6729" s="271" t="s">
        <v>290</v>
      </c>
      <c r="C6729" s="272" t="s">
        <v>14958</v>
      </c>
      <c r="D6729" s="271" t="s">
        <v>1977</v>
      </c>
      <c r="E6729" s="273">
        <v>0</v>
      </c>
    </row>
    <row r="6730" spans="1:5" x14ac:dyDescent="0.2">
      <c r="A6730" s="271">
        <v>104562</v>
      </c>
      <c r="B6730" s="271" t="s">
        <v>290</v>
      </c>
      <c r="C6730" s="272" t="s">
        <v>14959</v>
      </c>
      <c r="D6730" s="271" t="s">
        <v>1977</v>
      </c>
      <c r="E6730" s="273">
        <v>0</v>
      </c>
    </row>
    <row r="6731" spans="1:5" x14ac:dyDescent="0.2">
      <c r="A6731" s="271">
        <v>96860</v>
      </c>
      <c r="B6731" s="271" t="s">
        <v>290</v>
      </c>
      <c r="C6731" s="272" t="s">
        <v>14960</v>
      </c>
      <c r="D6731" s="271" t="s">
        <v>1977</v>
      </c>
      <c r="E6731" s="273">
        <v>32.200000000000003</v>
      </c>
    </row>
    <row r="6732" spans="1:5" x14ac:dyDescent="0.2">
      <c r="A6732" s="271">
        <v>96862</v>
      </c>
      <c r="B6732" s="271" t="s">
        <v>290</v>
      </c>
      <c r="C6732" s="272" t="s">
        <v>14961</v>
      </c>
      <c r="D6732" s="271" t="s">
        <v>1977</v>
      </c>
      <c r="E6732" s="273">
        <v>39.54</v>
      </c>
    </row>
    <row r="6733" spans="1:5" x14ac:dyDescent="0.2">
      <c r="A6733" s="271">
        <v>96864</v>
      </c>
      <c r="B6733" s="271" t="s">
        <v>290</v>
      </c>
      <c r="C6733" s="272" t="s">
        <v>14962</v>
      </c>
      <c r="D6733" s="271" t="s">
        <v>1977</v>
      </c>
      <c r="E6733" s="273">
        <v>55.53</v>
      </c>
    </row>
    <row r="6734" spans="1:5" x14ac:dyDescent="0.2">
      <c r="A6734" s="271">
        <v>96866</v>
      </c>
      <c r="B6734" s="271" t="s">
        <v>290</v>
      </c>
      <c r="C6734" s="272" t="s">
        <v>14963</v>
      </c>
      <c r="D6734" s="271" t="s">
        <v>1977</v>
      </c>
      <c r="E6734" s="273">
        <v>72.11</v>
      </c>
    </row>
    <row r="6735" spans="1:5" x14ac:dyDescent="0.2">
      <c r="A6735" s="271">
        <v>96868</v>
      </c>
      <c r="B6735" s="271" t="s">
        <v>290</v>
      </c>
      <c r="C6735" s="272" t="s">
        <v>14964</v>
      </c>
      <c r="D6735" s="271" t="s">
        <v>1977</v>
      </c>
      <c r="E6735" s="273">
        <v>21.09</v>
      </c>
    </row>
    <row r="6736" spans="1:5" x14ac:dyDescent="0.2">
      <c r="A6736" s="271">
        <v>96869</v>
      </c>
      <c r="B6736" s="271" t="s">
        <v>290</v>
      </c>
      <c r="C6736" s="272" t="s">
        <v>14965</v>
      </c>
      <c r="D6736" s="271" t="s">
        <v>1977</v>
      </c>
      <c r="E6736" s="273">
        <v>32.01</v>
      </c>
    </row>
    <row r="6737" spans="1:5" x14ac:dyDescent="0.2">
      <c r="A6737" s="271">
        <v>96870</v>
      </c>
      <c r="B6737" s="271" t="s">
        <v>290</v>
      </c>
      <c r="C6737" s="272" t="s">
        <v>14966</v>
      </c>
      <c r="D6737" s="271" t="s">
        <v>1977</v>
      </c>
      <c r="E6737" s="273">
        <v>47.75</v>
      </c>
    </row>
    <row r="6738" spans="1:5" x14ac:dyDescent="0.2">
      <c r="A6738" s="271">
        <v>96871</v>
      </c>
      <c r="B6738" s="271" t="s">
        <v>290</v>
      </c>
      <c r="C6738" s="272" t="s">
        <v>14967</v>
      </c>
      <c r="D6738" s="271" t="s">
        <v>1977</v>
      </c>
      <c r="E6738" s="273">
        <v>54.69</v>
      </c>
    </row>
    <row r="6739" spans="1:5" x14ac:dyDescent="0.2">
      <c r="A6739" s="271">
        <v>96861</v>
      </c>
      <c r="B6739" s="271" t="s">
        <v>290</v>
      </c>
      <c r="C6739" s="272" t="s">
        <v>14968</v>
      </c>
      <c r="D6739" s="271" t="s">
        <v>1977</v>
      </c>
      <c r="E6739" s="273">
        <v>40.65</v>
      </c>
    </row>
    <row r="6740" spans="1:5" x14ac:dyDescent="0.2">
      <c r="A6740" s="271">
        <v>96863</v>
      </c>
      <c r="B6740" s="271" t="s">
        <v>290</v>
      </c>
      <c r="C6740" s="272" t="s">
        <v>14969</v>
      </c>
      <c r="D6740" s="271" t="s">
        <v>1977</v>
      </c>
      <c r="E6740" s="273">
        <v>41.78</v>
      </c>
    </row>
    <row r="6741" spans="1:5" x14ac:dyDescent="0.2">
      <c r="A6741" s="271">
        <v>96865</v>
      </c>
      <c r="B6741" s="271" t="s">
        <v>290</v>
      </c>
      <c r="C6741" s="272" t="s">
        <v>14970</v>
      </c>
      <c r="D6741" s="271" t="s">
        <v>1977</v>
      </c>
      <c r="E6741" s="273">
        <v>49.32</v>
      </c>
    </row>
    <row r="6742" spans="1:5" x14ac:dyDescent="0.2">
      <c r="A6742" s="271">
        <v>96814</v>
      </c>
      <c r="B6742" s="271" t="s">
        <v>290</v>
      </c>
      <c r="C6742" s="272" t="s">
        <v>14971</v>
      </c>
      <c r="D6742" s="271" t="s">
        <v>1977</v>
      </c>
      <c r="E6742" s="273">
        <v>17.28</v>
      </c>
    </row>
    <row r="6743" spans="1:5" x14ac:dyDescent="0.2">
      <c r="A6743" s="271">
        <v>96818</v>
      </c>
      <c r="B6743" s="271" t="s">
        <v>290</v>
      </c>
      <c r="C6743" s="272" t="s">
        <v>14972</v>
      </c>
      <c r="D6743" s="271" t="s">
        <v>1977</v>
      </c>
      <c r="E6743" s="273">
        <v>23.09</v>
      </c>
    </row>
    <row r="6744" spans="1:5" x14ac:dyDescent="0.2">
      <c r="A6744" s="271">
        <v>96819</v>
      </c>
      <c r="B6744" s="271" t="s">
        <v>290</v>
      </c>
      <c r="C6744" s="272" t="s">
        <v>14973</v>
      </c>
      <c r="D6744" s="271" t="s">
        <v>1977</v>
      </c>
      <c r="E6744" s="273">
        <v>24.75</v>
      </c>
    </row>
    <row r="6745" spans="1:5" x14ac:dyDescent="0.2">
      <c r="A6745" s="271">
        <v>96822</v>
      </c>
      <c r="B6745" s="271" t="s">
        <v>290</v>
      </c>
      <c r="C6745" s="272" t="s">
        <v>14974</v>
      </c>
      <c r="D6745" s="271" t="s">
        <v>1977</v>
      </c>
      <c r="E6745" s="273">
        <v>32.42</v>
      </c>
    </row>
    <row r="6746" spans="1:5" x14ac:dyDescent="0.2">
      <c r="A6746" s="271">
        <v>96808</v>
      </c>
      <c r="B6746" s="271" t="s">
        <v>290</v>
      </c>
      <c r="C6746" s="272" t="s">
        <v>14975</v>
      </c>
      <c r="D6746" s="271" t="s">
        <v>1977</v>
      </c>
      <c r="E6746" s="273">
        <v>18.440000000000001</v>
      </c>
    </row>
    <row r="6747" spans="1:5" x14ac:dyDescent="0.2">
      <c r="A6747" s="271">
        <v>96811</v>
      </c>
      <c r="B6747" s="271" t="s">
        <v>290</v>
      </c>
      <c r="C6747" s="272" t="s">
        <v>14976</v>
      </c>
      <c r="D6747" s="271" t="s">
        <v>1977</v>
      </c>
      <c r="E6747" s="273">
        <v>23.23</v>
      </c>
    </row>
    <row r="6748" spans="1:5" x14ac:dyDescent="0.2">
      <c r="A6748" s="271">
        <v>96815</v>
      </c>
      <c r="B6748" s="271" t="s">
        <v>290</v>
      </c>
      <c r="C6748" s="272" t="s">
        <v>14977</v>
      </c>
      <c r="D6748" s="271" t="s">
        <v>1977</v>
      </c>
      <c r="E6748" s="273">
        <v>35.72</v>
      </c>
    </row>
    <row r="6749" spans="1:5" x14ac:dyDescent="0.2">
      <c r="A6749" s="271">
        <v>96820</v>
      </c>
      <c r="B6749" s="271" t="s">
        <v>290</v>
      </c>
      <c r="C6749" s="272" t="s">
        <v>14978</v>
      </c>
      <c r="D6749" s="271" t="s">
        <v>1977</v>
      </c>
      <c r="E6749" s="273">
        <v>42.98</v>
      </c>
    </row>
    <row r="6750" spans="1:5" x14ac:dyDescent="0.2">
      <c r="A6750" s="271">
        <v>96702</v>
      </c>
      <c r="B6750" s="271" t="s">
        <v>290</v>
      </c>
      <c r="C6750" s="272" t="s">
        <v>14979</v>
      </c>
      <c r="D6750" s="271" t="s">
        <v>1977</v>
      </c>
      <c r="E6750" s="273">
        <v>12.96</v>
      </c>
    </row>
    <row r="6751" spans="1:5" x14ac:dyDescent="0.2">
      <c r="A6751" s="271">
        <v>96662</v>
      </c>
      <c r="B6751" s="271" t="s">
        <v>290</v>
      </c>
      <c r="C6751" s="272" t="s">
        <v>14980</v>
      </c>
      <c r="D6751" s="271" t="s">
        <v>1977</v>
      </c>
      <c r="E6751" s="273">
        <v>10.33</v>
      </c>
    </row>
    <row r="6752" spans="1:5" x14ac:dyDescent="0.2">
      <c r="A6752" s="271">
        <v>96704</v>
      </c>
      <c r="B6752" s="271" t="s">
        <v>290</v>
      </c>
      <c r="C6752" s="272" t="s">
        <v>14981</v>
      </c>
      <c r="D6752" s="271" t="s">
        <v>1977</v>
      </c>
      <c r="E6752" s="273">
        <v>22.15</v>
      </c>
    </row>
    <row r="6753" spans="1:5" x14ac:dyDescent="0.2">
      <c r="A6753" s="271">
        <v>96664</v>
      </c>
      <c r="B6753" s="271" t="s">
        <v>290</v>
      </c>
      <c r="C6753" s="272" t="s">
        <v>14982</v>
      </c>
      <c r="D6753" s="271" t="s">
        <v>1977</v>
      </c>
      <c r="E6753" s="273">
        <v>18.79</v>
      </c>
    </row>
    <row r="6754" spans="1:5" x14ac:dyDescent="0.2">
      <c r="A6754" s="271">
        <v>104191</v>
      </c>
      <c r="B6754" s="271" t="s">
        <v>290</v>
      </c>
      <c r="C6754" s="272" t="s">
        <v>14983</v>
      </c>
      <c r="D6754" s="271" t="s">
        <v>1977</v>
      </c>
      <c r="E6754" s="273">
        <v>11.74</v>
      </c>
    </row>
    <row r="6755" spans="1:5" x14ac:dyDescent="0.2">
      <c r="A6755" s="271">
        <v>96700</v>
      </c>
      <c r="B6755" s="271" t="s">
        <v>290</v>
      </c>
      <c r="C6755" s="272" t="s">
        <v>14984</v>
      </c>
      <c r="D6755" s="271" t="s">
        <v>1977</v>
      </c>
      <c r="E6755" s="273">
        <v>18.36</v>
      </c>
    </row>
    <row r="6756" spans="1:5" x14ac:dyDescent="0.2">
      <c r="A6756" s="271">
        <v>96658</v>
      </c>
      <c r="B6756" s="271" t="s">
        <v>290</v>
      </c>
      <c r="C6756" s="272" t="s">
        <v>14985</v>
      </c>
      <c r="D6756" s="271" t="s">
        <v>1977</v>
      </c>
      <c r="E6756" s="273">
        <v>16.36</v>
      </c>
    </row>
    <row r="6757" spans="1:5" x14ac:dyDescent="0.2">
      <c r="A6757" s="271">
        <v>96641</v>
      </c>
      <c r="B6757" s="271" t="s">
        <v>290</v>
      </c>
      <c r="C6757" s="272" t="s">
        <v>14986</v>
      </c>
      <c r="D6757" s="271" t="s">
        <v>1977</v>
      </c>
      <c r="E6757" s="273">
        <v>18.82</v>
      </c>
    </row>
    <row r="6758" spans="1:5" x14ac:dyDescent="0.2">
      <c r="A6758" s="271">
        <v>96661</v>
      </c>
      <c r="B6758" s="271" t="s">
        <v>290</v>
      </c>
      <c r="C6758" s="272" t="s">
        <v>14987</v>
      </c>
      <c r="D6758" s="271" t="s">
        <v>1977</v>
      </c>
      <c r="E6758" s="273">
        <v>33.869999999999997</v>
      </c>
    </row>
    <row r="6759" spans="1:5" x14ac:dyDescent="0.2">
      <c r="A6759" s="271">
        <v>96699</v>
      </c>
      <c r="B6759" s="271" t="s">
        <v>290</v>
      </c>
      <c r="C6759" s="272" t="s">
        <v>14988</v>
      </c>
      <c r="D6759" s="271" t="s">
        <v>1977</v>
      </c>
      <c r="E6759" s="273">
        <v>27.31</v>
      </c>
    </row>
    <row r="6760" spans="1:5" x14ac:dyDescent="0.2">
      <c r="A6760" s="271">
        <v>96657</v>
      </c>
      <c r="B6760" s="271" t="s">
        <v>290</v>
      </c>
      <c r="C6760" s="272" t="s">
        <v>14989</v>
      </c>
      <c r="D6760" s="271" t="s">
        <v>1977</v>
      </c>
      <c r="E6760" s="273">
        <v>25.31</v>
      </c>
    </row>
    <row r="6761" spans="1:5" x14ac:dyDescent="0.2">
      <c r="A6761" s="271">
        <v>96640</v>
      </c>
      <c r="B6761" s="271" t="s">
        <v>290</v>
      </c>
      <c r="C6761" s="272" t="s">
        <v>14990</v>
      </c>
      <c r="D6761" s="271" t="s">
        <v>1977</v>
      </c>
      <c r="E6761" s="273">
        <v>27.77</v>
      </c>
    </row>
    <row r="6762" spans="1:5" x14ac:dyDescent="0.2">
      <c r="A6762" s="271">
        <v>96660</v>
      </c>
      <c r="B6762" s="271" t="s">
        <v>290</v>
      </c>
      <c r="C6762" s="272" t="s">
        <v>14991</v>
      </c>
      <c r="D6762" s="271" t="s">
        <v>1977</v>
      </c>
      <c r="E6762" s="273">
        <v>34.19</v>
      </c>
    </row>
    <row r="6763" spans="1:5" x14ac:dyDescent="0.2">
      <c r="A6763" s="271">
        <v>104196</v>
      </c>
      <c r="B6763" s="271" t="s">
        <v>290</v>
      </c>
      <c r="C6763" s="272" t="s">
        <v>14992</v>
      </c>
      <c r="D6763" s="271" t="s">
        <v>1977</v>
      </c>
      <c r="E6763" s="273">
        <v>17.399999999999999</v>
      </c>
    </row>
    <row r="6764" spans="1:5" x14ac:dyDescent="0.2">
      <c r="A6764" s="271">
        <v>104197</v>
      </c>
      <c r="B6764" s="271" t="s">
        <v>290</v>
      </c>
      <c r="C6764" s="272" t="s">
        <v>14993</v>
      </c>
      <c r="D6764" s="271" t="s">
        <v>1977</v>
      </c>
      <c r="E6764" s="273">
        <v>33.14</v>
      </c>
    </row>
    <row r="6765" spans="1:5" x14ac:dyDescent="0.2">
      <c r="A6765" s="271">
        <v>104198</v>
      </c>
      <c r="B6765" s="271" t="s">
        <v>290</v>
      </c>
      <c r="C6765" s="272" t="s">
        <v>14994</v>
      </c>
      <c r="D6765" s="271" t="s">
        <v>1977</v>
      </c>
      <c r="E6765" s="273">
        <v>8.85</v>
      </c>
    </row>
    <row r="6766" spans="1:5" x14ac:dyDescent="0.2">
      <c r="A6766" s="271">
        <v>96685</v>
      </c>
      <c r="B6766" s="271" t="s">
        <v>290</v>
      </c>
      <c r="C6766" s="272" t="s">
        <v>14995</v>
      </c>
      <c r="D6766" s="271" t="s">
        <v>1977</v>
      </c>
      <c r="E6766" s="273">
        <v>13.57</v>
      </c>
    </row>
    <row r="6767" spans="1:5" x14ac:dyDescent="0.2">
      <c r="A6767" s="271">
        <v>96651</v>
      </c>
      <c r="B6767" s="271" t="s">
        <v>290</v>
      </c>
      <c r="C6767" s="272" t="s">
        <v>14996</v>
      </c>
      <c r="D6767" s="271" t="s">
        <v>1977</v>
      </c>
      <c r="E6767" s="273">
        <v>10.6</v>
      </c>
    </row>
    <row r="6768" spans="1:5" x14ac:dyDescent="0.2">
      <c r="A6768" s="271">
        <v>96638</v>
      </c>
      <c r="B6768" s="271" t="s">
        <v>290</v>
      </c>
      <c r="C6768" s="272" t="s">
        <v>14997</v>
      </c>
      <c r="D6768" s="271" t="s">
        <v>1977</v>
      </c>
      <c r="E6768" s="273">
        <v>18.87</v>
      </c>
    </row>
    <row r="6769" spans="1:5" x14ac:dyDescent="0.2">
      <c r="A6769" s="271">
        <v>96687</v>
      </c>
      <c r="B6769" s="271" t="s">
        <v>290</v>
      </c>
      <c r="C6769" s="272" t="s">
        <v>14998</v>
      </c>
      <c r="D6769" s="271" t="s">
        <v>1977</v>
      </c>
      <c r="E6769" s="273">
        <v>20.34</v>
      </c>
    </row>
    <row r="6770" spans="1:5" x14ac:dyDescent="0.2">
      <c r="A6770" s="271">
        <v>96653</v>
      </c>
      <c r="B6770" s="271" t="s">
        <v>290</v>
      </c>
      <c r="C6770" s="272" t="s">
        <v>14999</v>
      </c>
      <c r="D6770" s="271" t="s">
        <v>1977</v>
      </c>
      <c r="E6770" s="273">
        <v>15.44</v>
      </c>
    </row>
    <row r="6771" spans="1:5" x14ac:dyDescent="0.2">
      <c r="A6771" s="271">
        <v>96689</v>
      </c>
      <c r="B6771" s="271" t="s">
        <v>290</v>
      </c>
      <c r="C6771" s="272" t="s">
        <v>15000</v>
      </c>
      <c r="D6771" s="271" t="s">
        <v>1977</v>
      </c>
      <c r="E6771" s="273">
        <v>30.24</v>
      </c>
    </row>
    <row r="6772" spans="1:5" x14ac:dyDescent="0.2">
      <c r="A6772" s="271">
        <v>96655</v>
      </c>
      <c r="B6772" s="271" t="s">
        <v>290</v>
      </c>
      <c r="C6772" s="272" t="s">
        <v>15001</v>
      </c>
      <c r="D6772" s="271" t="s">
        <v>1977</v>
      </c>
      <c r="E6772" s="273">
        <v>23.15</v>
      </c>
    </row>
    <row r="6773" spans="1:5" x14ac:dyDescent="0.2">
      <c r="A6773" s="271">
        <v>96691</v>
      </c>
      <c r="B6773" s="271" t="s">
        <v>290</v>
      </c>
      <c r="C6773" s="272" t="s">
        <v>15002</v>
      </c>
      <c r="D6773" s="271" t="s">
        <v>1977</v>
      </c>
      <c r="E6773" s="273">
        <v>42.85</v>
      </c>
    </row>
    <row r="6774" spans="1:5" x14ac:dyDescent="0.2">
      <c r="A6774" s="271">
        <v>96693</v>
      </c>
      <c r="B6774" s="271" t="s">
        <v>290</v>
      </c>
      <c r="C6774" s="272" t="s">
        <v>15003</v>
      </c>
      <c r="D6774" s="271" t="s">
        <v>1977</v>
      </c>
      <c r="E6774" s="273">
        <v>63.58</v>
      </c>
    </row>
    <row r="6775" spans="1:5" x14ac:dyDescent="0.2">
      <c r="A6775" s="271">
        <v>96695</v>
      </c>
      <c r="B6775" s="271" t="s">
        <v>290</v>
      </c>
      <c r="C6775" s="272" t="s">
        <v>15004</v>
      </c>
      <c r="D6775" s="271" t="s">
        <v>1977</v>
      </c>
      <c r="E6775" s="273">
        <v>108.13</v>
      </c>
    </row>
    <row r="6776" spans="1:5" x14ac:dyDescent="0.2">
      <c r="A6776" s="271">
        <v>104193</v>
      </c>
      <c r="B6776" s="271" t="s">
        <v>290</v>
      </c>
      <c r="C6776" s="272" t="s">
        <v>15005</v>
      </c>
      <c r="D6776" s="271" t="s">
        <v>1977</v>
      </c>
      <c r="E6776" s="273">
        <v>177.9</v>
      </c>
    </row>
    <row r="6777" spans="1:5" x14ac:dyDescent="0.2">
      <c r="A6777" s="271">
        <v>96697</v>
      </c>
      <c r="B6777" s="271" t="s">
        <v>290</v>
      </c>
      <c r="C6777" s="272" t="s">
        <v>15006</v>
      </c>
      <c r="D6777" s="271" t="s">
        <v>1977</v>
      </c>
      <c r="E6777" s="273">
        <v>356.54</v>
      </c>
    </row>
    <row r="6778" spans="1:5" x14ac:dyDescent="0.2">
      <c r="A6778" s="271">
        <v>104199</v>
      </c>
      <c r="B6778" s="271" t="s">
        <v>290</v>
      </c>
      <c r="C6778" s="272" t="s">
        <v>15007</v>
      </c>
      <c r="D6778" s="271" t="s">
        <v>1977</v>
      </c>
      <c r="E6778" s="273">
        <v>8.6</v>
      </c>
    </row>
    <row r="6779" spans="1:5" x14ac:dyDescent="0.2">
      <c r="A6779" s="271">
        <v>96684</v>
      </c>
      <c r="B6779" s="271" t="s">
        <v>290</v>
      </c>
      <c r="C6779" s="272" t="s">
        <v>15008</v>
      </c>
      <c r="D6779" s="271" t="s">
        <v>1977</v>
      </c>
      <c r="E6779" s="273">
        <v>13.15</v>
      </c>
    </row>
    <row r="6780" spans="1:5" x14ac:dyDescent="0.2">
      <c r="A6780" s="271">
        <v>96650</v>
      </c>
      <c r="B6780" s="271" t="s">
        <v>290</v>
      </c>
      <c r="C6780" s="272" t="s">
        <v>15009</v>
      </c>
      <c r="D6780" s="271" t="s">
        <v>1977</v>
      </c>
      <c r="E6780" s="273">
        <v>10.18</v>
      </c>
    </row>
    <row r="6781" spans="1:5" x14ac:dyDescent="0.2">
      <c r="A6781" s="271">
        <v>96637</v>
      </c>
      <c r="B6781" s="271" t="s">
        <v>290</v>
      </c>
      <c r="C6781" s="272" t="s">
        <v>15010</v>
      </c>
      <c r="D6781" s="271" t="s">
        <v>1977</v>
      </c>
      <c r="E6781" s="273">
        <v>18.45</v>
      </c>
    </row>
    <row r="6782" spans="1:5" x14ac:dyDescent="0.2">
      <c r="A6782" s="271">
        <v>96686</v>
      </c>
      <c r="B6782" s="271" t="s">
        <v>290</v>
      </c>
      <c r="C6782" s="272" t="s">
        <v>15011</v>
      </c>
      <c r="D6782" s="271" t="s">
        <v>1977</v>
      </c>
      <c r="E6782" s="273">
        <v>16.86</v>
      </c>
    </row>
    <row r="6783" spans="1:5" x14ac:dyDescent="0.2">
      <c r="A6783" s="271">
        <v>96652</v>
      </c>
      <c r="B6783" s="271" t="s">
        <v>290</v>
      </c>
      <c r="C6783" s="272" t="s">
        <v>15012</v>
      </c>
      <c r="D6783" s="271" t="s">
        <v>1977</v>
      </c>
      <c r="E6783" s="273">
        <v>11.96</v>
      </c>
    </row>
    <row r="6784" spans="1:5" x14ac:dyDescent="0.2">
      <c r="A6784" s="271">
        <v>96688</v>
      </c>
      <c r="B6784" s="271" t="s">
        <v>290</v>
      </c>
      <c r="C6784" s="272" t="s">
        <v>15013</v>
      </c>
      <c r="D6784" s="271" t="s">
        <v>1977</v>
      </c>
      <c r="E6784" s="273">
        <v>24.58</v>
      </c>
    </row>
    <row r="6785" spans="1:5" x14ac:dyDescent="0.2">
      <c r="A6785" s="271">
        <v>96654</v>
      </c>
      <c r="B6785" s="271" t="s">
        <v>290</v>
      </c>
      <c r="C6785" s="272" t="s">
        <v>15014</v>
      </c>
      <c r="D6785" s="271" t="s">
        <v>1977</v>
      </c>
      <c r="E6785" s="273">
        <v>17.489999999999998</v>
      </c>
    </row>
    <row r="6786" spans="1:5" x14ac:dyDescent="0.2">
      <c r="A6786" s="271">
        <v>96690</v>
      </c>
      <c r="B6786" s="271" t="s">
        <v>290</v>
      </c>
      <c r="C6786" s="272" t="s">
        <v>15015</v>
      </c>
      <c r="D6786" s="271" t="s">
        <v>1977</v>
      </c>
      <c r="E6786" s="273">
        <v>33.9</v>
      </c>
    </row>
    <row r="6787" spans="1:5" x14ac:dyDescent="0.2">
      <c r="A6787" s="271">
        <v>96692</v>
      </c>
      <c r="B6787" s="271" t="s">
        <v>290</v>
      </c>
      <c r="C6787" s="272" t="s">
        <v>15016</v>
      </c>
      <c r="D6787" s="271" t="s">
        <v>1977</v>
      </c>
      <c r="E6787" s="273">
        <v>47.6</v>
      </c>
    </row>
    <row r="6788" spans="1:5" x14ac:dyDescent="0.2">
      <c r="A6788" s="271">
        <v>96694</v>
      </c>
      <c r="B6788" s="271" t="s">
        <v>290</v>
      </c>
      <c r="C6788" s="272" t="s">
        <v>15017</v>
      </c>
      <c r="D6788" s="271" t="s">
        <v>1977</v>
      </c>
      <c r="E6788" s="273">
        <v>98.39</v>
      </c>
    </row>
    <row r="6789" spans="1:5" x14ac:dyDescent="0.2">
      <c r="A6789" s="271">
        <v>96696</v>
      </c>
      <c r="B6789" s="271" t="s">
        <v>290</v>
      </c>
      <c r="C6789" s="272" t="s">
        <v>15018</v>
      </c>
      <c r="D6789" s="271" t="s">
        <v>1977</v>
      </c>
      <c r="E6789" s="273">
        <v>122.65</v>
      </c>
    </row>
    <row r="6790" spans="1:5" x14ac:dyDescent="0.2">
      <c r="A6790" s="271">
        <v>96709</v>
      </c>
      <c r="B6790" s="271" t="s">
        <v>290</v>
      </c>
      <c r="C6790" s="272" t="s">
        <v>15019</v>
      </c>
      <c r="D6790" s="271" t="s">
        <v>1977</v>
      </c>
      <c r="E6790" s="273">
        <v>118.82</v>
      </c>
    </row>
    <row r="6791" spans="1:5" x14ac:dyDescent="0.2">
      <c r="A6791" s="271">
        <v>104200</v>
      </c>
      <c r="B6791" s="271" t="s">
        <v>290</v>
      </c>
      <c r="C6791" s="272" t="s">
        <v>15020</v>
      </c>
      <c r="D6791" s="271" t="s">
        <v>1977</v>
      </c>
      <c r="E6791" s="273">
        <v>6.91</v>
      </c>
    </row>
    <row r="6792" spans="1:5" x14ac:dyDescent="0.2">
      <c r="A6792" s="271">
        <v>96698</v>
      </c>
      <c r="B6792" s="271" t="s">
        <v>290</v>
      </c>
      <c r="C6792" s="272" t="s">
        <v>15021</v>
      </c>
      <c r="D6792" s="271" t="s">
        <v>1977</v>
      </c>
      <c r="E6792" s="273">
        <v>9.2799999999999994</v>
      </c>
    </row>
    <row r="6793" spans="1:5" x14ac:dyDescent="0.2">
      <c r="A6793" s="271">
        <v>96656</v>
      </c>
      <c r="B6793" s="271" t="s">
        <v>290</v>
      </c>
      <c r="C6793" s="272" t="s">
        <v>15022</v>
      </c>
      <c r="D6793" s="271" t="s">
        <v>1977</v>
      </c>
      <c r="E6793" s="273">
        <v>7.28</v>
      </c>
    </row>
    <row r="6794" spans="1:5" x14ac:dyDescent="0.2">
      <c r="A6794" s="271">
        <v>96639</v>
      </c>
      <c r="B6794" s="271" t="s">
        <v>290</v>
      </c>
      <c r="C6794" s="272" t="s">
        <v>15023</v>
      </c>
      <c r="D6794" s="271" t="s">
        <v>1977</v>
      </c>
      <c r="E6794" s="273">
        <v>12.79</v>
      </c>
    </row>
    <row r="6795" spans="1:5" x14ac:dyDescent="0.2">
      <c r="A6795" s="271">
        <v>96701</v>
      </c>
      <c r="B6795" s="271" t="s">
        <v>290</v>
      </c>
      <c r="C6795" s="272" t="s">
        <v>15024</v>
      </c>
      <c r="D6795" s="271" t="s">
        <v>1977</v>
      </c>
      <c r="E6795" s="273">
        <v>12.62</v>
      </c>
    </row>
    <row r="6796" spans="1:5" x14ac:dyDescent="0.2">
      <c r="A6796" s="271">
        <v>96659</v>
      </c>
      <c r="B6796" s="271" t="s">
        <v>290</v>
      </c>
      <c r="C6796" s="272" t="s">
        <v>15025</v>
      </c>
      <c r="D6796" s="271" t="s">
        <v>1977</v>
      </c>
      <c r="E6796" s="273">
        <v>9.36</v>
      </c>
    </row>
    <row r="6797" spans="1:5" x14ac:dyDescent="0.2">
      <c r="A6797" s="271">
        <v>96703</v>
      </c>
      <c r="B6797" s="271" t="s">
        <v>290</v>
      </c>
      <c r="C6797" s="272" t="s">
        <v>15026</v>
      </c>
      <c r="D6797" s="271" t="s">
        <v>1977</v>
      </c>
      <c r="E6797" s="273">
        <v>21.91</v>
      </c>
    </row>
    <row r="6798" spans="1:5" x14ac:dyDescent="0.2">
      <c r="A6798" s="271">
        <v>96663</v>
      </c>
      <c r="B6798" s="271" t="s">
        <v>290</v>
      </c>
      <c r="C6798" s="272" t="s">
        <v>15027</v>
      </c>
      <c r="D6798" s="271" t="s">
        <v>1977</v>
      </c>
      <c r="E6798" s="273">
        <v>17.190000000000001</v>
      </c>
    </row>
    <row r="6799" spans="1:5" x14ac:dyDescent="0.2">
      <c r="A6799" s="271">
        <v>96705</v>
      </c>
      <c r="B6799" s="271" t="s">
        <v>290</v>
      </c>
      <c r="C6799" s="272" t="s">
        <v>15028</v>
      </c>
      <c r="D6799" s="271" t="s">
        <v>1977</v>
      </c>
      <c r="E6799" s="273">
        <v>26.59</v>
      </c>
    </row>
    <row r="6800" spans="1:5" x14ac:dyDescent="0.2">
      <c r="A6800" s="271">
        <v>96706</v>
      </c>
      <c r="B6800" s="271" t="s">
        <v>290</v>
      </c>
      <c r="C6800" s="272" t="s">
        <v>15029</v>
      </c>
      <c r="D6800" s="271" t="s">
        <v>1977</v>
      </c>
      <c r="E6800" s="273">
        <v>39.03</v>
      </c>
    </row>
    <row r="6801" spans="1:5" x14ac:dyDescent="0.2">
      <c r="A6801" s="271">
        <v>96707</v>
      </c>
      <c r="B6801" s="271" t="s">
        <v>290</v>
      </c>
      <c r="C6801" s="272" t="s">
        <v>15030</v>
      </c>
      <c r="D6801" s="271" t="s">
        <v>1977</v>
      </c>
      <c r="E6801" s="273">
        <v>61.97</v>
      </c>
    </row>
    <row r="6802" spans="1:5" x14ac:dyDescent="0.2">
      <c r="A6802" s="271">
        <v>96708</v>
      </c>
      <c r="B6802" s="271" t="s">
        <v>290</v>
      </c>
      <c r="C6802" s="272" t="s">
        <v>15031</v>
      </c>
      <c r="D6802" s="271" t="s">
        <v>1977</v>
      </c>
      <c r="E6802" s="273">
        <v>93.24</v>
      </c>
    </row>
    <row r="6803" spans="1:5" x14ac:dyDescent="0.2">
      <c r="A6803" s="271">
        <v>96675</v>
      </c>
      <c r="B6803" s="271" t="s">
        <v>290</v>
      </c>
      <c r="C6803" s="272" t="s">
        <v>15032</v>
      </c>
      <c r="D6803" s="271" t="s">
        <v>2014</v>
      </c>
      <c r="E6803" s="273">
        <v>165.64</v>
      </c>
    </row>
    <row r="6804" spans="1:5" x14ac:dyDescent="0.2">
      <c r="A6804" s="271">
        <v>96683</v>
      </c>
      <c r="B6804" s="271" t="s">
        <v>290</v>
      </c>
      <c r="C6804" s="272" t="s">
        <v>15033</v>
      </c>
      <c r="D6804" s="271" t="s">
        <v>2014</v>
      </c>
      <c r="E6804" s="273">
        <v>320.61</v>
      </c>
    </row>
    <row r="6805" spans="1:5" x14ac:dyDescent="0.2">
      <c r="A6805" s="271">
        <v>104194</v>
      </c>
      <c r="B6805" s="271" t="s">
        <v>290</v>
      </c>
      <c r="C6805" s="272" t="s">
        <v>15034</v>
      </c>
      <c r="D6805" s="271" t="s">
        <v>2014</v>
      </c>
      <c r="E6805" s="273">
        <v>24.56</v>
      </c>
    </row>
    <row r="6806" spans="1:5" x14ac:dyDescent="0.2">
      <c r="A6806" s="271">
        <v>104195</v>
      </c>
      <c r="B6806" s="271" t="s">
        <v>290</v>
      </c>
      <c r="C6806" s="272" t="s">
        <v>15035</v>
      </c>
      <c r="D6806" s="271" t="s">
        <v>2014</v>
      </c>
      <c r="E6806" s="273">
        <v>26.04</v>
      </c>
    </row>
    <row r="6807" spans="1:5" x14ac:dyDescent="0.2">
      <c r="A6807" s="271">
        <v>96668</v>
      </c>
      <c r="B6807" s="271" t="s">
        <v>290</v>
      </c>
      <c r="C6807" s="272" t="s">
        <v>15036</v>
      </c>
      <c r="D6807" s="271" t="s">
        <v>2014</v>
      </c>
      <c r="E6807" s="273">
        <v>19.18</v>
      </c>
    </row>
    <row r="6808" spans="1:5" x14ac:dyDescent="0.2">
      <c r="A6808" s="271">
        <v>96644</v>
      </c>
      <c r="B6808" s="271" t="s">
        <v>290</v>
      </c>
      <c r="C6808" s="272" t="s">
        <v>15037</v>
      </c>
      <c r="D6808" s="271" t="s">
        <v>2014</v>
      </c>
      <c r="E6808" s="273">
        <v>25.1</v>
      </c>
    </row>
    <row r="6809" spans="1:5" x14ac:dyDescent="0.2">
      <c r="A6809" s="271">
        <v>96635</v>
      </c>
      <c r="B6809" s="271" t="s">
        <v>290</v>
      </c>
      <c r="C6809" s="272" t="s">
        <v>15038</v>
      </c>
      <c r="D6809" s="271" t="s">
        <v>2014</v>
      </c>
      <c r="E6809" s="273">
        <v>47.4</v>
      </c>
    </row>
    <row r="6810" spans="1:5" x14ac:dyDescent="0.2">
      <c r="A6810" s="271">
        <v>96636</v>
      </c>
      <c r="B6810" s="271" t="s">
        <v>290</v>
      </c>
      <c r="C6810" s="272" t="s">
        <v>15039</v>
      </c>
      <c r="D6810" s="271" t="s">
        <v>2014</v>
      </c>
      <c r="E6810" s="273">
        <v>50.14</v>
      </c>
    </row>
    <row r="6811" spans="1:5" x14ac:dyDescent="0.2">
      <c r="A6811" s="271">
        <v>96676</v>
      </c>
      <c r="B6811" s="271" t="s">
        <v>290</v>
      </c>
      <c r="C6811" s="272" t="s">
        <v>15040</v>
      </c>
      <c r="D6811" s="271" t="s">
        <v>2014</v>
      </c>
      <c r="E6811" s="273">
        <v>24.47</v>
      </c>
    </row>
    <row r="6812" spans="1:5" x14ac:dyDescent="0.2">
      <c r="A6812" s="271">
        <v>96647</v>
      </c>
      <c r="B6812" s="271" t="s">
        <v>290</v>
      </c>
      <c r="C6812" s="272" t="s">
        <v>15041</v>
      </c>
      <c r="D6812" s="271" t="s">
        <v>2014</v>
      </c>
      <c r="E6812" s="273">
        <v>27.19</v>
      </c>
    </row>
    <row r="6813" spans="1:5" x14ac:dyDescent="0.2">
      <c r="A6813" s="271">
        <v>96669</v>
      </c>
      <c r="B6813" s="271" t="s">
        <v>290</v>
      </c>
      <c r="C6813" s="272" t="s">
        <v>15042</v>
      </c>
      <c r="D6813" s="271" t="s">
        <v>2014</v>
      </c>
      <c r="E6813" s="273">
        <v>19.2</v>
      </c>
    </row>
    <row r="6814" spans="1:5" x14ac:dyDescent="0.2">
      <c r="A6814" s="271">
        <v>96645</v>
      </c>
      <c r="B6814" s="271" t="s">
        <v>290</v>
      </c>
      <c r="C6814" s="272" t="s">
        <v>15043</v>
      </c>
      <c r="D6814" s="271" t="s">
        <v>2014</v>
      </c>
      <c r="E6814" s="273">
        <v>22.36</v>
      </c>
    </row>
    <row r="6815" spans="1:5" x14ac:dyDescent="0.2">
      <c r="A6815" s="271">
        <v>96677</v>
      </c>
      <c r="B6815" s="271" t="s">
        <v>290</v>
      </c>
      <c r="C6815" s="272" t="s">
        <v>15044</v>
      </c>
      <c r="D6815" s="271" t="s">
        <v>2014</v>
      </c>
      <c r="E6815" s="273">
        <v>31.82</v>
      </c>
    </row>
    <row r="6816" spans="1:5" x14ac:dyDescent="0.2">
      <c r="A6816" s="271">
        <v>96648</v>
      </c>
      <c r="B6816" s="271" t="s">
        <v>290</v>
      </c>
      <c r="C6816" s="272" t="s">
        <v>15045</v>
      </c>
      <c r="D6816" s="271" t="s">
        <v>2014</v>
      </c>
      <c r="E6816" s="273">
        <v>33.33</v>
      </c>
    </row>
    <row r="6817" spans="1:5" x14ac:dyDescent="0.2">
      <c r="A6817" s="271">
        <v>96670</v>
      </c>
      <c r="B6817" s="271" t="s">
        <v>290</v>
      </c>
      <c r="C6817" s="272" t="s">
        <v>15046</v>
      </c>
      <c r="D6817" s="271" t="s">
        <v>2014</v>
      </c>
      <c r="E6817" s="273">
        <v>24.87</v>
      </c>
    </row>
    <row r="6818" spans="1:5" x14ac:dyDescent="0.2">
      <c r="A6818" s="271">
        <v>96646</v>
      </c>
      <c r="B6818" s="271" t="s">
        <v>290</v>
      </c>
      <c r="C6818" s="272" t="s">
        <v>15047</v>
      </c>
      <c r="D6818" s="271" t="s">
        <v>2014</v>
      </c>
      <c r="E6818" s="273">
        <v>27.14</v>
      </c>
    </row>
    <row r="6819" spans="1:5" x14ac:dyDescent="0.2">
      <c r="A6819" s="271">
        <v>96678</v>
      </c>
      <c r="B6819" s="271" t="s">
        <v>290</v>
      </c>
      <c r="C6819" s="272" t="s">
        <v>15048</v>
      </c>
      <c r="D6819" s="271" t="s">
        <v>2014</v>
      </c>
      <c r="E6819" s="273">
        <v>43.6</v>
      </c>
    </row>
    <row r="6820" spans="1:5" x14ac:dyDescent="0.2">
      <c r="A6820" s="271">
        <v>96649</v>
      </c>
      <c r="B6820" s="271" t="s">
        <v>290</v>
      </c>
      <c r="C6820" s="272" t="s">
        <v>15049</v>
      </c>
      <c r="D6820" s="271" t="s">
        <v>2014</v>
      </c>
      <c r="E6820" s="273">
        <v>43.76</v>
      </c>
    </row>
    <row r="6821" spans="1:5" x14ac:dyDescent="0.2">
      <c r="A6821" s="271">
        <v>96671</v>
      </c>
      <c r="B6821" s="271" t="s">
        <v>290</v>
      </c>
      <c r="C6821" s="272" t="s">
        <v>15050</v>
      </c>
      <c r="D6821" s="271" t="s">
        <v>2014</v>
      </c>
      <c r="E6821" s="273">
        <v>37.36</v>
      </c>
    </row>
    <row r="6822" spans="1:5" x14ac:dyDescent="0.2">
      <c r="A6822" s="271">
        <v>96679</v>
      </c>
      <c r="B6822" s="271" t="s">
        <v>290</v>
      </c>
      <c r="C6822" s="272" t="s">
        <v>15051</v>
      </c>
      <c r="D6822" s="271" t="s">
        <v>2014</v>
      </c>
      <c r="E6822" s="273">
        <v>64.599999999999994</v>
      </c>
    </row>
    <row r="6823" spans="1:5" x14ac:dyDescent="0.2">
      <c r="A6823" s="271">
        <v>96672</v>
      </c>
      <c r="B6823" s="271" t="s">
        <v>290</v>
      </c>
      <c r="C6823" s="272" t="s">
        <v>15052</v>
      </c>
      <c r="D6823" s="271" t="s">
        <v>2014</v>
      </c>
      <c r="E6823" s="273">
        <v>56.55</v>
      </c>
    </row>
    <row r="6824" spans="1:5" x14ac:dyDescent="0.2">
      <c r="A6824" s="271">
        <v>96680</v>
      </c>
      <c r="B6824" s="271" t="s">
        <v>290</v>
      </c>
      <c r="C6824" s="272" t="s">
        <v>15053</v>
      </c>
      <c r="D6824" s="271" t="s">
        <v>2014</v>
      </c>
      <c r="E6824" s="273">
        <v>106.14</v>
      </c>
    </row>
    <row r="6825" spans="1:5" x14ac:dyDescent="0.2">
      <c r="A6825" s="271">
        <v>96673</v>
      </c>
      <c r="B6825" s="271" t="s">
        <v>290</v>
      </c>
      <c r="C6825" s="272" t="s">
        <v>15054</v>
      </c>
      <c r="D6825" s="271" t="s">
        <v>2014</v>
      </c>
      <c r="E6825" s="273">
        <v>71.17</v>
      </c>
    </row>
    <row r="6826" spans="1:5" x14ac:dyDescent="0.2">
      <c r="A6826" s="271">
        <v>96681</v>
      </c>
      <c r="B6826" s="271" t="s">
        <v>290</v>
      </c>
      <c r="C6826" s="272" t="s">
        <v>15055</v>
      </c>
      <c r="D6826" s="271" t="s">
        <v>2014</v>
      </c>
      <c r="E6826" s="273">
        <v>142.44999999999999</v>
      </c>
    </row>
    <row r="6827" spans="1:5" x14ac:dyDescent="0.2">
      <c r="A6827" s="271">
        <v>96674</v>
      </c>
      <c r="B6827" s="271" t="s">
        <v>290</v>
      </c>
      <c r="C6827" s="272" t="s">
        <v>15056</v>
      </c>
      <c r="D6827" s="271" t="s">
        <v>2014</v>
      </c>
      <c r="E6827" s="273">
        <v>114.29</v>
      </c>
    </row>
    <row r="6828" spans="1:5" x14ac:dyDescent="0.2">
      <c r="A6828" s="271">
        <v>96682</v>
      </c>
      <c r="B6828" s="271" t="s">
        <v>290</v>
      </c>
      <c r="C6828" s="272" t="s">
        <v>15057</v>
      </c>
      <c r="D6828" s="271" t="s">
        <v>2014</v>
      </c>
      <c r="E6828" s="273">
        <v>233.93</v>
      </c>
    </row>
    <row r="6829" spans="1:5" x14ac:dyDescent="0.2">
      <c r="A6829" s="271">
        <v>96643</v>
      </c>
      <c r="B6829" s="271" t="s">
        <v>290</v>
      </c>
      <c r="C6829" s="272" t="s">
        <v>15058</v>
      </c>
      <c r="D6829" s="271" t="s">
        <v>1977</v>
      </c>
      <c r="E6829" s="273">
        <v>48.9</v>
      </c>
    </row>
    <row r="6830" spans="1:5" x14ac:dyDescent="0.2">
      <c r="A6830" s="271">
        <v>104201</v>
      </c>
      <c r="B6830" s="271" t="s">
        <v>290</v>
      </c>
      <c r="C6830" s="272" t="s">
        <v>15059</v>
      </c>
      <c r="D6830" s="271" t="s">
        <v>1977</v>
      </c>
      <c r="E6830" s="273">
        <v>21.57</v>
      </c>
    </row>
    <row r="6831" spans="1:5" x14ac:dyDescent="0.2">
      <c r="A6831" s="271">
        <v>104192</v>
      </c>
      <c r="B6831" s="271" t="s">
        <v>290</v>
      </c>
      <c r="C6831" s="272" t="s">
        <v>15060</v>
      </c>
      <c r="D6831" s="271" t="s">
        <v>1977</v>
      </c>
      <c r="E6831" s="273">
        <v>31.99</v>
      </c>
    </row>
    <row r="6832" spans="1:5" x14ac:dyDescent="0.2">
      <c r="A6832" s="271">
        <v>104202</v>
      </c>
      <c r="B6832" s="271" t="s">
        <v>290</v>
      </c>
      <c r="C6832" s="272" t="s">
        <v>15061</v>
      </c>
      <c r="D6832" s="271" t="s">
        <v>1977</v>
      </c>
      <c r="E6832" s="273">
        <v>12.63</v>
      </c>
    </row>
    <row r="6833" spans="1:5" x14ac:dyDescent="0.2">
      <c r="A6833" s="271">
        <v>96717</v>
      </c>
      <c r="B6833" s="271" t="s">
        <v>290</v>
      </c>
      <c r="C6833" s="272" t="s">
        <v>15062</v>
      </c>
      <c r="D6833" s="271" t="s">
        <v>1977</v>
      </c>
      <c r="E6833" s="273">
        <v>326.31</v>
      </c>
    </row>
    <row r="6834" spans="1:5" x14ac:dyDescent="0.2">
      <c r="A6834" s="271">
        <v>96710</v>
      </c>
      <c r="B6834" s="271" t="s">
        <v>290</v>
      </c>
      <c r="C6834" s="272" t="s">
        <v>15063</v>
      </c>
      <c r="D6834" s="271" t="s">
        <v>1977</v>
      </c>
      <c r="E6834" s="273">
        <v>17.260000000000002</v>
      </c>
    </row>
    <row r="6835" spans="1:5" x14ac:dyDescent="0.2">
      <c r="A6835" s="271">
        <v>96665</v>
      </c>
      <c r="B6835" s="271" t="s">
        <v>290</v>
      </c>
      <c r="C6835" s="272" t="s">
        <v>15064</v>
      </c>
      <c r="D6835" s="271" t="s">
        <v>1977</v>
      </c>
      <c r="E6835" s="273">
        <v>13.28</v>
      </c>
    </row>
    <row r="6836" spans="1:5" x14ac:dyDescent="0.2">
      <c r="A6836" s="271">
        <v>96642</v>
      </c>
      <c r="B6836" s="271" t="s">
        <v>290</v>
      </c>
      <c r="C6836" s="272" t="s">
        <v>15065</v>
      </c>
      <c r="D6836" s="271" t="s">
        <v>1977</v>
      </c>
      <c r="E6836" s="273">
        <v>24.31</v>
      </c>
    </row>
    <row r="6837" spans="1:5" x14ac:dyDescent="0.2">
      <c r="A6837" s="271">
        <v>96711</v>
      </c>
      <c r="B6837" s="271" t="s">
        <v>290</v>
      </c>
      <c r="C6837" s="272" t="s">
        <v>15066</v>
      </c>
      <c r="D6837" s="271" t="s">
        <v>1977</v>
      </c>
      <c r="E6837" s="273">
        <v>25.2</v>
      </c>
    </row>
    <row r="6838" spans="1:5" x14ac:dyDescent="0.2">
      <c r="A6838" s="271">
        <v>96666</v>
      </c>
      <c r="B6838" s="271" t="s">
        <v>290</v>
      </c>
      <c r="C6838" s="272" t="s">
        <v>15067</v>
      </c>
      <c r="D6838" s="271" t="s">
        <v>1977</v>
      </c>
      <c r="E6838" s="273">
        <v>18.670000000000002</v>
      </c>
    </row>
    <row r="6839" spans="1:5" x14ac:dyDescent="0.2">
      <c r="A6839" s="271">
        <v>96712</v>
      </c>
      <c r="B6839" s="271" t="s">
        <v>290</v>
      </c>
      <c r="C6839" s="272" t="s">
        <v>15068</v>
      </c>
      <c r="D6839" s="271" t="s">
        <v>1977</v>
      </c>
      <c r="E6839" s="273">
        <v>35.39</v>
      </c>
    </row>
    <row r="6840" spans="1:5" x14ac:dyDescent="0.2">
      <c r="A6840" s="271">
        <v>96667</v>
      </c>
      <c r="B6840" s="271" t="s">
        <v>290</v>
      </c>
      <c r="C6840" s="272" t="s">
        <v>15069</v>
      </c>
      <c r="D6840" s="271" t="s">
        <v>1977</v>
      </c>
      <c r="E6840" s="273">
        <v>25.96</v>
      </c>
    </row>
    <row r="6841" spans="1:5" x14ac:dyDescent="0.2">
      <c r="A6841" s="271">
        <v>96713</v>
      </c>
      <c r="B6841" s="271" t="s">
        <v>290</v>
      </c>
      <c r="C6841" s="272" t="s">
        <v>15070</v>
      </c>
      <c r="D6841" s="271" t="s">
        <v>1977</v>
      </c>
      <c r="E6841" s="273">
        <v>53.5</v>
      </c>
    </row>
    <row r="6842" spans="1:5" x14ac:dyDescent="0.2">
      <c r="A6842" s="271">
        <v>96714</v>
      </c>
      <c r="B6842" s="271" t="s">
        <v>290</v>
      </c>
      <c r="C6842" s="272" t="s">
        <v>15071</v>
      </c>
      <c r="D6842" s="271" t="s">
        <v>1977</v>
      </c>
      <c r="E6842" s="273">
        <v>75.540000000000006</v>
      </c>
    </row>
    <row r="6843" spans="1:5" x14ac:dyDescent="0.2">
      <c r="A6843" s="271">
        <v>96715</v>
      </c>
      <c r="B6843" s="271" t="s">
        <v>290</v>
      </c>
      <c r="C6843" s="272" t="s">
        <v>15072</v>
      </c>
      <c r="D6843" s="271" t="s">
        <v>1977</v>
      </c>
      <c r="E6843" s="273">
        <v>132.29</v>
      </c>
    </row>
    <row r="6844" spans="1:5" x14ac:dyDescent="0.2">
      <c r="A6844" s="271">
        <v>96716</v>
      </c>
      <c r="B6844" s="271" t="s">
        <v>290</v>
      </c>
      <c r="C6844" s="272" t="s">
        <v>15073</v>
      </c>
      <c r="D6844" s="271" t="s">
        <v>1977</v>
      </c>
      <c r="E6844" s="273">
        <v>171.79</v>
      </c>
    </row>
    <row r="6845" spans="1:5" x14ac:dyDescent="0.2">
      <c r="A6845" s="271">
        <v>104328</v>
      </c>
      <c r="B6845" s="271" t="s">
        <v>290</v>
      </c>
      <c r="C6845" s="272" t="s">
        <v>15074</v>
      </c>
      <c r="D6845" s="271" t="s">
        <v>1977</v>
      </c>
      <c r="E6845" s="273">
        <v>78.03</v>
      </c>
    </row>
    <row r="6846" spans="1:5" x14ac:dyDescent="0.2">
      <c r="A6846" s="271">
        <v>104329</v>
      </c>
      <c r="B6846" s="271" t="s">
        <v>290</v>
      </c>
      <c r="C6846" s="272" t="s">
        <v>15075</v>
      </c>
      <c r="D6846" s="271" t="s">
        <v>1977</v>
      </c>
      <c r="E6846" s="273">
        <v>87.59</v>
      </c>
    </row>
    <row r="6847" spans="1:5" x14ac:dyDescent="0.2">
      <c r="A6847" s="271">
        <v>89707</v>
      </c>
      <c r="B6847" s="271" t="s">
        <v>290</v>
      </c>
      <c r="C6847" s="272" t="s">
        <v>15076</v>
      </c>
      <c r="D6847" s="271" t="s">
        <v>1977</v>
      </c>
      <c r="E6847" s="273">
        <v>54.89</v>
      </c>
    </row>
    <row r="6848" spans="1:5" x14ac:dyDescent="0.2">
      <c r="A6848" s="271">
        <v>89708</v>
      </c>
      <c r="B6848" s="271" t="s">
        <v>290</v>
      </c>
      <c r="C6848" s="272" t="s">
        <v>15077</v>
      </c>
      <c r="D6848" s="271" t="s">
        <v>1977</v>
      </c>
      <c r="E6848" s="273">
        <v>114.08</v>
      </c>
    </row>
    <row r="6849" spans="1:5" x14ac:dyDescent="0.2">
      <c r="A6849" s="271">
        <v>104330</v>
      </c>
      <c r="B6849" s="271" t="s">
        <v>290</v>
      </c>
      <c r="C6849" s="272" t="s">
        <v>15078</v>
      </c>
      <c r="D6849" s="271" t="s">
        <v>1977</v>
      </c>
      <c r="E6849" s="273">
        <v>0</v>
      </c>
    </row>
    <row r="6850" spans="1:5" x14ac:dyDescent="0.2">
      <c r="A6850" s="271">
        <v>104326</v>
      </c>
      <c r="B6850" s="271" t="s">
        <v>290</v>
      </c>
      <c r="C6850" s="272" t="s">
        <v>15079</v>
      </c>
      <c r="D6850" s="271" t="s">
        <v>1977</v>
      </c>
      <c r="E6850" s="273">
        <v>22.48</v>
      </c>
    </row>
    <row r="6851" spans="1:5" x14ac:dyDescent="0.2">
      <c r="A6851" s="271">
        <v>89710</v>
      </c>
      <c r="B6851" s="271" t="s">
        <v>290</v>
      </c>
      <c r="C6851" s="272" t="s">
        <v>15080</v>
      </c>
      <c r="D6851" s="271" t="s">
        <v>1977</v>
      </c>
      <c r="E6851" s="273">
        <v>20.82</v>
      </c>
    </row>
    <row r="6852" spans="1:5" x14ac:dyDescent="0.2">
      <c r="A6852" s="271">
        <v>104327</v>
      </c>
      <c r="B6852" s="271" t="s">
        <v>290</v>
      </c>
      <c r="C6852" s="272" t="s">
        <v>15081</v>
      </c>
      <c r="D6852" s="271" t="s">
        <v>1977</v>
      </c>
      <c r="E6852" s="273">
        <v>21.5</v>
      </c>
    </row>
    <row r="6853" spans="1:5" x14ac:dyDescent="0.2">
      <c r="A6853" s="271">
        <v>89709</v>
      </c>
      <c r="B6853" s="271" t="s">
        <v>290</v>
      </c>
      <c r="C6853" s="272" t="s">
        <v>15082</v>
      </c>
      <c r="D6853" s="271" t="s">
        <v>1977</v>
      </c>
      <c r="E6853" s="273">
        <v>23.5</v>
      </c>
    </row>
    <row r="6854" spans="1:5" x14ac:dyDescent="0.2">
      <c r="A6854" s="271">
        <v>104341</v>
      </c>
      <c r="B6854" s="271" t="s">
        <v>290</v>
      </c>
      <c r="C6854" s="272" t="s">
        <v>15083</v>
      </c>
      <c r="D6854" s="271" t="s">
        <v>1977</v>
      </c>
      <c r="E6854" s="273">
        <v>12.92</v>
      </c>
    </row>
    <row r="6855" spans="1:5" x14ac:dyDescent="0.2">
      <c r="A6855" s="271">
        <v>104357</v>
      </c>
      <c r="B6855" s="271" t="s">
        <v>290</v>
      </c>
      <c r="C6855" s="272" t="s">
        <v>15084</v>
      </c>
      <c r="D6855" s="271" t="s">
        <v>1977</v>
      </c>
      <c r="E6855" s="273">
        <v>23.14</v>
      </c>
    </row>
    <row r="6856" spans="1:5" x14ac:dyDescent="0.2">
      <c r="A6856" s="271">
        <v>89811</v>
      </c>
      <c r="B6856" s="271" t="s">
        <v>290</v>
      </c>
      <c r="C6856" s="272" t="s">
        <v>15085</v>
      </c>
      <c r="D6856" s="271" t="s">
        <v>1977</v>
      </c>
      <c r="E6856" s="273">
        <v>53.47</v>
      </c>
    </row>
    <row r="6857" spans="1:5" x14ac:dyDescent="0.2">
      <c r="A6857" s="271">
        <v>89748</v>
      </c>
      <c r="B6857" s="271" t="s">
        <v>290</v>
      </c>
      <c r="C6857" s="272" t="s">
        <v>15086</v>
      </c>
      <c r="D6857" s="271" t="s">
        <v>1977</v>
      </c>
      <c r="E6857" s="273">
        <v>51.99</v>
      </c>
    </row>
    <row r="6858" spans="1:5" x14ac:dyDescent="0.2">
      <c r="A6858" s="271">
        <v>89852</v>
      </c>
      <c r="B6858" s="271" t="s">
        <v>290</v>
      </c>
      <c r="C6858" s="272" t="s">
        <v>15087</v>
      </c>
      <c r="D6858" s="271" t="s">
        <v>1977</v>
      </c>
      <c r="E6858" s="273">
        <v>57.1</v>
      </c>
    </row>
    <row r="6859" spans="1:5" x14ac:dyDescent="0.2">
      <c r="A6859" s="271">
        <v>89728</v>
      </c>
      <c r="B6859" s="271" t="s">
        <v>290</v>
      </c>
      <c r="C6859" s="272" t="s">
        <v>15088</v>
      </c>
      <c r="D6859" s="271" t="s">
        <v>1977</v>
      </c>
      <c r="E6859" s="273">
        <v>16.25</v>
      </c>
    </row>
    <row r="6860" spans="1:5" x14ac:dyDescent="0.2">
      <c r="A6860" s="271">
        <v>89803</v>
      </c>
      <c r="B6860" s="271" t="s">
        <v>290</v>
      </c>
      <c r="C6860" s="272" t="s">
        <v>15089</v>
      </c>
      <c r="D6860" s="271" t="s">
        <v>1977</v>
      </c>
      <c r="E6860" s="273">
        <v>22.23</v>
      </c>
    </row>
    <row r="6861" spans="1:5" x14ac:dyDescent="0.2">
      <c r="A6861" s="271">
        <v>89733</v>
      </c>
      <c r="B6861" s="271" t="s">
        <v>290</v>
      </c>
      <c r="C6861" s="272" t="s">
        <v>15090</v>
      </c>
      <c r="D6861" s="271" t="s">
        <v>1977</v>
      </c>
      <c r="E6861" s="273">
        <v>28.46</v>
      </c>
    </row>
    <row r="6862" spans="1:5" x14ac:dyDescent="0.2">
      <c r="A6862" s="271">
        <v>89807</v>
      </c>
      <c r="B6862" s="271" t="s">
        <v>290</v>
      </c>
      <c r="C6862" s="272" t="s">
        <v>15091</v>
      </c>
      <c r="D6862" s="271" t="s">
        <v>1977</v>
      </c>
      <c r="E6862" s="273">
        <v>46.51</v>
      </c>
    </row>
    <row r="6863" spans="1:5" x14ac:dyDescent="0.2">
      <c r="A6863" s="271">
        <v>89742</v>
      </c>
      <c r="B6863" s="271" t="s">
        <v>290</v>
      </c>
      <c r="C6863" s="272" t="s">
        <v>15092</v>
      </c>
      <c r="D6863" s="271" t="s">
        <v>1977</v>
      </c>
      <c r="E6863" s="273">
        <v>48.9</v>
      </c>
    </row>
    <row r="6864" spans="1:5" x14ac:dyDescent="0.2">
      <c r="A6864" s="271">
        <v>89812</v>
      </c>
      <c r="B6864" s="271" t="s">
        <v>290</v>
      </c>
      <c r="C6864" s="272" t="s">
        <v>15093</v>
      </c>
      <c r="D6864" s="271" t="s">
        <v>1977</v>
      </c>
      <c r="E6864" s="273">
        <v>99.23</v>
      </c>
    </row>
    <row r="6865" spans="1:5" x14ac:dyDescent="0.2">
      <c r="A6865" s="271">
        <v>89750</v>
      </c>
      <c r="B6865" s="271" t="s">
        <v>290</v>
      </c>
      <c r="C6865" s="272" t="s">
        <v>15094</v>
      </c>
      <c r="D6865" s="271" t="s">
        <v>1977</v>
      </c>
      <c r="E6865" s="273">
        <v>97.75</v>
      </c>
    </row>
    <row r="6866" spans="1:5" x14ac:dyDescent="0.2">
      <c r="A6866" s="271">
        <v>89853</v>
      </c>
      <c r="B6866" s="271" t="s">
        <v>290</v>
      </c>
      <c r="C6866" s="272" t="s">
        <v>15095</v>
      </c>
      <c r="D6866" s="271" t="s">
        <v>1977</v>
      </c>
      <c r="E6866" s="273">
        <v>102.86</v>
      </c>
    </row>
    <row r="6867" spans="1:5" x14ac:dyDescent="0.2">
      <c r="A6867" s="271">
        <v>89730</v>
      </c>
      <c r="B6867" s="271" t="s">
        <v>290</v>
      </c>
      <c r="C6867" s="272" t="s">
        <v>15096</v>
      </c>
      <c r="D6867" s="271" t="s">
        <v>1977</v>
      </c>
      <c r="E6867" s="273">
        <v>18.739999999999998</v>
      </c>
    </row>
    <row r="6868" spans="1:5" x14ac:dyDescent="0.2">
      <c r="A6868" s="271">
        <v>89804</v>
      </c>
      <c r="B6868" s="271" t="s">
        <v>290</v>
      </c>
      <c r="C6868" s="272" t="s">
        <v>15097</v>
      </c>
      <c r="D6868" s="271" t="s">
        <v>1977</v>
      </c>
      <c r="E6868" s="273">
        <v>25.08</v>
      </c>
    </row>
    <row r="6869" spans="1:5" x14ac:dyDescent="0.2">
      <c r="A6869" s="271">
        <v>89735</v>
      </c>
      <c r="B6869" s="271" t="s">
        <v>290</v>
      </c>
      <c r="C6869" s="272" t="s">
        <v>15098</v>
      </c>
      <c r="D6869" s="271" t="s">
        <v>1977</v>
      </c>
      <c r="E6869" s="273">
        <v>31.31</v>
      </c>
    </row>
    <row r="6870" spans="1:5" x14ac:dyDescent="0.2">
      <c r="A6870" s="271">
        <v>89808</v>
      </c>
      <c r="B6870" s="271" t="s">
        <v>290</v>
      </c>
      <c r="C6870" s="272" t="s">
        <v>15099</v>
      </c>
      <c r="D6870" s="271" t="s">
        <v>1977</v>
      </c>
      <c r="E6870" s="273">
        <v>73.39</v>
      </c>
    </row>
    <row r="6871" spans="1:5" x14ac:dyDescent="0.2">
      <c r="A6871" s="271">
        <v>89743</v>
      </c>
      <c r="B6871" s="271" t="s">
        <v>290</v>
      </c>
      <c r="C6871" s="272" t="s">
        <v>15100</v>
      </c>
      <c r="D6871" s="271" t="s">
        <v>1977</v>
      </c>
      <c r="E6871" s="273">
        <v>75.78</v>
      </c>
    </row>
    <row r="6872" spans="1:5" x14ac:dyDescent="0.2">
      <c r="A6872" s="271">
        <v>89810</v>
      </c>
      <c r="B6872" s="271" t="s">
        <v>290</v>
      </c>
      <c r="C6872" s="272" t="s">
        <v>15101</v>
      </c>
      <c r="D6872" s="271" t="s">
        <v>1977</v>
      </c>
      <c r="E6872" s="273">
        <v>34.92</v>
      </c>
    </row>
    <row r="6873" spans="1:5" x14ac:dyDescent="0.2">
      <c r="A6873" s="271">
        <v>89746</v>
      </c>
      <c r="B6873" s="271" t="s">
        <v>290</v>
      </c>
      <c r="C6873" s="272" t="s">
        <v>15102</v>
      </c>
      <c r="D6873" s="271" t="s">
        <v>1977</v>
      </c>
      <c r="E6873" s="273">
        <v>33.44</v>
      </c>
    </row>
    <row r="6874" spans="1:5" x14ac:dyDescent="0.2">
      <c r="A6874" s="271">
        <v>89851</v>
      </c>
      <c r="B6874" s="271" t="s">
        <v>290</v>
      </c>
      <c r="C6874" s="272" t="s">
        <v>15103</v>
      </c>
      <c r="D6874" s="271" t="s">
        <v>1977</v>
      </c>
      <c r="E6874" s="273">
        <v>38.549999999999997</v>
      </c>
    </row>
    <row r="6875" spans="1:5" x14ac:dyDescent="0.2">
      <c r="A6875" s="271">
        <v>89855</v>
      </c>
      <c r="B6875" s="271" t="s">
        <v>290</v>
      </c>
      <c r="C6875" s="272" t="s">
        <v>15104</v>
      </c>
      <c r="D6875" s="271" t="s">
        <v>1977</v>
      </c>
      <c r="E6875" s="273">
        <v>134.86000000000001</v>
      </c>
    </row>
    <row r="6876" spans="1:5" x14ac:dyDescent="0.2">
      <c r="A6876" s="271">
        <v>89726</v>
      </c>
      <c r="B6876" s="271" t="s">
        <v>290</v>
      </c>
      <c r="C6876" s="272" t="s">
        <v>15105</v>
      </c>
      <c r="D6876" s="271" t="s">
        <v>1977</v>
      </c>
      <c r="E6876" s="273">
        <v>12.74</v>
      </c>
    </row>
    <row r="6877" spans="1:5" x14ac:dyDescent="0.2">
      <c r="A6877" s="271">
        <v>89802</v>
      </c>
      <c r="B6877" s="271" t="s">
        <v>290</v>
      </c>
      <c r="C6877" s="272" t="s">
        <v>15106</v>
      </c>
      <c r="D6877" s="271" t="s">
        <v>1977</v>
      </c>
      <c r="E6877" s="273">
        <v>12.14</v>
      </c>
    </row>
    <row r="6878" spans="1:5" x14ac:dyDescent="0.2">
      <c r="A6878" s="271">
        <v>89732</v>
      </c>
      <c r="B6878" s="271" t="s">
        <v>290</v>
      </c>
      <c r="C6878" s="272" t="s">
        <v>15107</v>
      </c>
      <c r="D6878" s="271" t="s">
        <v>1977</v>
      </c>
      <c r="E6878" s="273">
        <v>18.37</v>
      </c>
    </row>
    <row r="6879" spans="1:5" x14ac:dyDescent="0.2">
      <c r="A6879" s="271">
        <v>89806</v>
      </c>
      <c r="B6879" s="271" t="s">
        <v>290</v>
      </c>
      <c r="C6879" s="272" t="s">
        <v>15108</v>
      </c>
      <c r="D6879" s="271" t="s">
        <v>1977</v>
      </c>
      <c r="E6879" s="273">
        <v>25.49</v>
      </c>
    </row>
    <row r="6880" spans="1:5" x14ac:dyDescent="0.2">
      <c r="A6880" s="271">
        <v>89739</v>
      </c>
      <c r="B6880" s="271" t="s">
        <v>290</v>
      </c>
      <c r="C6880" s="272" t="s">
        <v>15109</v>
      </c>
      <c r="D6880" s="271" t="s">
        <v>1977</v>
      </c>
      <c r="E6880" s="273">
        <v>27.88</v>
      </c>
    </row>
    <row r="6881" spans="1:5" x14ac:dyDescent="0.2">
      <c r="A6881" s="271">
        <v>89809</v>
      </c>
      <c r="B6881" s="271" t="s">
        <v>290</v>
      </c>
      <c r="C6881" s="272" t="s">
        <v>15110</v>
      </c>
      <c r="D6881" s="271" t="s">
        <v>1977</v>
      </c>
      <c r="E6881" s="273">
        <v>33.83</v>
      </c>
    </row>
    <row r="6882" spans="1:5" x14ac:dyDescent="0.2">
      <c r="A6882" s="271">
        <v>89744</v>
      </c>
      <c r="B6882" s="271" t="s">
        <v>290</v>
      </c>
      <c r="C6882" s="272" t="s">
        <v>15111</v>
      </c>
      <c r="D6882" s="271" t="s">
        <v>1977</v>
      </c>
      <c r="E6882" s="273">
        <v>32.35</v>
      </c>
    </row>
    <row r="6883" spans="1:5" x14ac:dyDescent="0.2">
      <c r="A6883" s="271">
        <v>89850</v>
      </c>
      <c r="B6883" s="271" t="s">
        <v>290</v>
      </c>
      <c r="C6883" s="272" t="s">
        <v>15112</v>
      </c>
      <c r="D6883" s="271" t="s">
        <v>1977</v>
      </c>
      <c r="E6883" s="273">
        <v>37.46</v>
      </c>
    </row>
    <row r="6884" spans="1:5" x14ac:dyDescent="0.2">
      <c r="A6884" s="271">
        <v>89854</v>
      </c>
      <c r="B6884" s="271" t="s">
        <v>290</v>
      </c>
      <c r="C6884" s="272" t="s">
        <v>15113</v>
      </c>
      <c r="D6884" s="271" t="s">
        <v>1977</v>
      </c>
      <c r="E6884" s="273">
        <v>128.05000000000001</v>
      </c>
    </row>
    <row r="6885" spans="1:5" x14ac:dyDescent="0.2">
      <c r="A6885" s="271">
        <v>89724</v>
      </c>
      <c r="B6885" s="271" t="s">
        <v>290</v>
      </c>
      <c r="C6885" s="272" t="s">
        <v>15114</v>
      </c>
      <c r="D6885" s="271" t="s">
        <v>1977</v>
      </c>
      <c r="E6885" s="273">
        <v>12.44</v>
      </c>
    </row>
    <row r="6886" spans="1:5" x14ac:dyDescent="0.2">
      <c r="A6886" s="271">
        <v>89801</v>
      </c>
      <c r="B6886" s="271" t="s">
        <v>290</v>
      </c>
      <c r="C6886" s="272" t="s">
        <v>15115</v>
      </c>
      <c r="D6886" s="271" t="s">
        <v>1977</v>
      </c>
      <c r="E6886" s="273">
        <v>11.18</v>
      </c>
    </row>
    <row r="6887" spans="1:5" x14ac:dyDescent="0.2">
      <c r="A6887" s="271">
        <v>89731</v>
      </c>
      <c r="B6887" s="271" t="s">
        <v>290</v>
      </c>
      <c r="C6887" s="272" t="s">
        <v>15116</v>
      </c>
      <c r="D6887" s="271" t="s">
        <v>1977</v>
      </c>
      <c r="E6887" s="273">
        <v>17.41</v>
      </c>
    </row>
    <row r="6888" spans="1:5" x14ac:dyDescent="0.2">
      <c r="A6888" s="271">
        <v>89805</v>
      </c>
      <c r="B6888" s="271" t="s">
        <v>290</v>
      </c>
      <c r="C6888" s="272" t="s">
        <v>15117</v>
      </c>
      <c r="D6888" s="271" t="s">
        <v>1977</v>
      </c>
      <c r="E6888" s="273">
        <v>24.22</v>
      </c>
    </row>
    <row r="6889" spans="1:5" x14ac:dyDescent="0.2">
      <c r="A6889" s="271">
        <v>89737</v>
      </c>
      <c r="B6889" s="271" t="s">
        <v>290</v>
      </c>
      <c r="C6889" s="272" t="s">
        <v>15118</v>
      </c>
      <c r="D6889" s="271" t="s">
        <v>1977</v>
      </c>
      <c r="E6889" s="273">
        <v>26.61</v>
      </c>
    </row>
    <row r="6890" spans="1:5" x14ac:dyDescent="0.2">
      <c r="A6890" s="271">
        <v>104355</v>
      </c>
      <c r="B6890" s="271" t="s">
        <v>290</v>
      </c>
      <c r="C6890" s="272" t="s">
        <v>15119</v>
      </c>
      <c r="D6890" s="271" t="s">
        <v>1977</v>
      </c>
      <c r="E6890" s="273">
        <v>57.69</v>
      </c>
    </row>
    <row r="6891" spans="1:5" x14ac:dyDescent="0.2">
      <c r="A6891" s="271">
        <v>104347</v>
      </c>
      <c r="B6891" s="271" t="s">
        <v>290</v>
      </c>
      <c r="C6891" s="272" t="s">
        <v>15120</v>
      </c>
      <c r="D6891" s="271" t="s">
        <v>1977</v>
      </c>
      <c r="E6891" s="273">
        <v>57.43</v>
      </c>
    </row>
    <row r="6892" spans="1:5" x14ac:dyDescent="0.2">
      <c r="A6892" s="271">
        <v>104353</v>
      </c>
      <c r="B6892" s="271" t="s">
        <v>290</v>
      </c>
      <c r="C6892" s="272" t="s">
        <v>15121</v>
      </c>
      <c r="D6892" s="271" t="s">
        <v>1977</v>
      </c>
      <c r="E6892" s="273">
        <v>49.95</v>
      </c>
    </row>
    <row r="6893" spans="1:5" x14ac:dyDescent="0.2">
      <c r="A6893" s="271">
        <v>104345</v>
      </c>
      <c r="B6893" s="271" t="s">
        <v>290</v>
      </c>
      <c r="C6893" s="272" t="s">
        <v>15122</v>
      </c>
      <c r="D6893" s="271" t="s">
        <v>1977</v>
      </c>
      <c r="E6893" s="273">
        <v>51.41</v>
      </c>
    </row>
    <row r="6894" spans="1:5" x14ac:dyDescent="0.2">
      <c r="A6894" s="271">
        <v>104350</v>
      </c>
      <c r="B6894" s="271" t="s">
        <v>290</v>
      </c>
      <c r="C6894" s="272" t="s">
        <v>15123</v>
      </c>
      <c r="D6894" s="271" t="s">
        <v>1977</v>
      </c>
      <c r="E6894" s="273">
        <v>35.6</v>
      </c>
    </row>
    <row r="6895" spans="1:5" x14ac:dyDescent="0.2">
      <c r="A6895" s="271">
        <v>104343</v>
      </c>
      <c r="B6895" s="271" t="s">
        <v>290</v>
      </c>
      <c r="C6895" s="272" t="s">
        <v>15124</v>
      </c>
      <c r="D6895" s="271" t="s">
        <v>1977</v>
      </c>
      <c r="E6895" s="273">
        <v>40.5</v>
      </c>
    </row>
    <row r="6896" spans="1:5" x14ac:dyDescent="0.2">
      <c r="A6896" s="271">
        <v>89834</v>
      </c>
      <c r="B6896" s="271" t="s">
        <v>290</v>
      </c>
      <c r="C6896" s="272" t="s">
        <v>15125</v>
      </c>
      <c r="D6896" s="271" t="s">
        <v>1977</v>
      </c>
      <c r="E6896" s="273">
        <v>63.7</v>
      </c>
    </row>
    <row r="6897" spans="1:5" x14ac:dyDescent="0.2">
      <c r="A6897" s="271">
        <v>89797</v>
      </c>
      <c r="B6897" s="271" t="s">
        <v>290</v>
      </c>
      <c r="C6897" s="272" t="s">
        <v>15126</v>
      </c>
      <c r="D6897" s="271" t="s">
        <v>1977</v>
      </c>
      <c r="E6897" s="273">
        <v>61.73</v>
      </c>
    </row>
    <row r="6898" spans="1:5" x14ac:dyDescent="0.2">
      <c r="A6898" s="271">
        <v>89861</v>
      </c>
      <c r="B6898" s="271" t="s">
        <v>290</v>
      </c>
      <c r="C6898" s="272" t="s">
        <v>15127</v>
      </c>
      <c r="D6898" s="271" t="s">
        <v>1977</v>
      </c>
      <c r="E6898" s="273">
        <v>68.53</v>
      </c>
    </row>
    <row r="6899" spans="1:5" x14ac:dyDescent="0.2">
      <c r="A6899" s="271">
        <v>89783</v>
      </c>
      <c r="B6899" s="271" t="s">
        <v>290</v>
      </c>
      <c r="C6899" s="272" t="s">
        <v>15128</v>
      </c>
      <c r="D6899" s="271" t="s">
        <v>1977</v>
      </c>
      <c r="E6899" s="273">
        <v>18.2</v>
      </c>
    </row>
    <row r="6900" spans="1:5" x14ac:dyDescent="0.2">
      <c r="A6900" s="271">
        <v>89827</v>
      </c>
      <c r="B6900" s="271" t="s">
        <v>290</v>
      </c>
      <c r="C6900" s="272" t="s">
        <v>15129</v>
      </c>
      <c r="D6900" s="271" t="s">
        <v>1977</v>
      </c>
      <c r="E6900" s="273">
        <v>23.33</v>
      </c>
    </row>
    <row r="6901" spans="1:5" x14ac:dyDescent="0.2">
      <c r="A6901" s="271">
        <v>89785</v>
      </c>
      <c r="B6901" s="271" t="s">
        <v>290</v>
      </c>
      <c r="C6901" s="272" t="s">
        <v>15130</v>
      </c>
      <c r="D6901" s="271" t="s">
        <v>1977</v>
      </c>
      <c r="E6901" s="273">
        <v>31.65</v>
      </c>
    </row>
    <row r="6902" spans="1:5" x14ac:dyDescent="0.2">
      <c r="A6902" s="271">
        <v>89830</v>
      </c>
      <c r="B6902" s="271" t="s">
        <v>290</v>
      </c>
      <c r="C6902" s="272" t="s">
        <v>15131</v>
      </c>
      <c r="D6902" s="271" t="s">
        <v>1977</v>
      </c>
      <c r="E6902" s="273">
        <v>45.86</v>
      </c>
    </row>
    <row r="6903" spans="1:5" x14ac:dyDescent="0.2">
      <c r="A6903" s="271">
        <v>89795</v>
      </c>
      <c r="B6903" s="271" t="s">
        <v>290</v>
      </c>
      <c r="C6903" s="272" t="s">
        <v>15132</v>
      </c>
      <c r="D6903" s="271" t="s">
        <v>1977</v>
      </c>
      <c r="E6903" s="273">
        <v>49.04</v>
      </c>
    </row>
    <row r="6904" spans="1:5" x14ac:dyDescent="0.2">
      <c r="A6904" s="271">
        <v>89823</v>
      </c>
      <c r="B6904" s="271" t="s">
        <v>290</v>
      </c>
      <c r="C6904" s="272" t="s">
        <v>15133</v>
      </c>
      <c r="D6904" s="271" t="s">
        <v>1977</v>
      </c>
      <c r="E6904" s="273">
        <v>42.75</v>
      </c>
    </row>
    <row r="6905" spans="1:5" x14ac:dyDescent="0.2">
      <c r="A6905" s="271">
        <v>89779</v>
      </c>
      <c r="B6905" s="271" t="s">
        <v>290</v>
      </c>
      <c r="C6905" s="272" t="s">
        <v>15134</v>
      </c>
      <c r="D6905" s="271" t="s">
        <v>1977</v>
      </c>
      <c r="E6905" s="273">
        <v>41.76</v>
      </c>
    </row>
    <row r="6906" spans="1:5" x14ac:dyDescent="0.2">
      <c r="A6906" s="271">
        <v>89857</v>
      </c>
      <c r="B6906" s="271" t="s">
        <v>290</v>
      </c>
      <c r="C6906" s="272" t="s">
        <v>15135</v>
      </c>
      <c r="D6906" s="271" t="s">
        <v>1977</v>
      </c>
      <c r="E6906" s="273">
        <v>45.16</v>
      </c>
    </row>
    <row r="6907" spans="1:5" x14ac:dyDescent="0.2">
      <c r="A6907" s="271">
        <v>89814</v>
      </c>
      <c r="B6907" s="271" t="s">
        <v>290</v>
      </c>
      <c r="C6907" s="272" t="s">
        <v>15136</v>
      </c>
      <c r="D6907" s="271" t="s">
        <v>1977</v>
      </c>
      <c r="E6907" s="273">
        <v>21.2</v>
      </c>
    </row>
    <row r="6908" spans="1:5" x14ac:dyDescent="0.2">
      <c r="A6908" s="271">
        <v>89754</v>
      </c>
      <c r="B6908" s="271" t="s">
        <v>290</v>
      </c>
      <c r="C6908" s="272" t="s">
        <v>15137</v>
      </c>
      <c r="D6908" s="271" t="s">
        <v>1977</v>
      </c>
      <c r="E6908" s="273">
        <v>25.36</v>
      </c>
    </row>
    <row r="6909" spans="1:5" x14ac:dyDescent="0.2">
      <c r="A6909" s="271">
        <v>89819</v>
      </c>
      <c r="B6909" s="271" t="s">
        <v>290</v>
      </c>
      <c r="C6909" s="272" t="s">
        <v>15138</v>
      </c>
      <c r="D6909" s="271" t="s">
        <v>1977</v>
      </c>
      <c r="E6909" s="273">
        <v>28.95</v>
      </c>
    </row>
    <row r="6910" spans="1:5" x14ac:dyDescent="0.2">
      <c r="A6910" s="271">
        <v>89776</v>
      </c>
      <c r="B6910" s="271" t="s">
        <v>290</v>
      </c>
      <c r="C6910" s="272" t="s">
        <v>15139</v>
      </c>
      <c r="D6910" s="271" t="s">
        <v>1977</v>
      </c>
      <c r="E6910" s="273">
        <v>30.54</v>
      </c>
    </row>
    <row r="6911" spans="1:5" x14ac:dyDescent="0.2">
      <c r="A6911" s="271">
        <v>89821</v>
      </c>
      <c r="B6911" s="271" t="s">
        <v>290</v>
      </c>
      <c r="C6911" s="272" t="s">
        <v>15140</v>
      </c>
      <c r="D6911" s="271" t="s">
        <v>1977</v>
      </c>
      <c r="E6911" s="273">
        <v>22.6</v>
      </c>
    </row>
    <row r="6912" spans="1:5" x14ac:dyDescent="0.2">
      <c r="A6912" s="271">
        <v>89778</v>
      </c>
      <c r="B6912" s="271" t="s">
        <v>290</v>
      </c>
      <c r="C6912" s="272" t="s">
        <v>15141</v>
      </c>
      <c r="D6912" s="271" t="s">
        <v>1977</v>
      </c>
      <c r="E6912" s="273">
        <v>21.61</v>
      </c>
    </row>
    <row r="6913" spans="1:5" x14ac:dyDescent="0.2">
      <c r="A6913" s="271">
        <v>89856</v>
      </c>
      <c r="B6913" s="271" t="s">
        <v>290</v>
      </c>
      <c r="C6913" s="272" t="s">
        <v>15142</v>
      </c>
      <c r="D6913" s="271" t="s">
        <v>1977</v>
      </c>
      <c r="E6913" s="273">
        <v>25.01</v>
      </c>
    </row>
    <row r="6914" spans="1:5" x14ac:dyDescent="0.2">
      <c r="A6914" s="271">
        <v>89752</v>
      </c>
      <c r="B6914" s="271" t="s">
        <v>290</v>
      </c>
      <c r="C6914" s="272" t="s">
        <v>15143</v>
      </c>
      <c r="D6914" s="271" t="s">
        <v>1977</v>
      </c>
      <c r="E6914" s="273">
        <v>9.23</v>
      </c>
    </row>
    <row r="6915" spans="1:5" x14ac:dyDescent="0.2">
      <c r="A6915" s="271">
        <v>89813</v>
      </c>
      <c r="B6915" s="271" t="s">
        <v>290</v>
      </c>
      <c r="C6915" s="272" t="s">
        <v>15144</v>
      </c>
      <c r="D6915" s="271" t="s">
        <v>1977</v>
      </c>
      <c r="E6915" s="273">
        <v>7.19</v>
      </c>
    </row>
    <row r="6916" spans="1:5" x14ac:dyDescent="0.2">
      <c r="A6916" s="271">
        <v>89753</v>
      </c>
      <c r="B6916" s="271" t="s">
        <v>290</v>
      </c>
      <c r="C6916" s="272" t="s">
        <v>15145</v>
      </c>
      <c r="D6916" s="271" t="s">
        <v>1977</v>
      </c>
      <c r="E6916" s="273">
        <v>11.42</v>
      </c>
    </row>
    <row r="6917" spans="1:5" x14ac:dyDescent="0.2">
      <c r="A6917" s="271">
        <v>89817</v>
      </c>
      <c r="B6917" s="271" t="s">
        <v>290</v>
      </c>
      <c r="C6917" s="272" t="s">
        <v>15146</v>
      </c>
      <c r="D6917" s="271" t="s">
        <v>1977</v>
      </c>
      <c r="E6917" s="273">
        <v>17.36</v>
      </c>
    </row>
    <row r="6918" spans="1:5" x14ac:dyDescent="0.2">
      <c r="A6918" s="271">
        <v>89774</v>
      </c>
      <c r="B6918" s="271" t="s">
        <v>290</v>
      </c>
      <c r="C6918" s="272" t="s">
        <v>15147</v>
      </c>
      <c r="D6918" s="271" t="s">
        <v>1977</v>
      </c>
      <c r="E6918" s="273">
        <v>18.98</v>
      </c>
    </row>
    <row r="6919" spans="1:5" x14ac:dyDescent="0.2">
      <c r="A6919" s="271">
        <v>95693</v>
      </c>
      <c r="B6919" s="271" t="s">
        <v>290</v>
      </c>
      <c r="C6919" s="272" t="s">
        <v>15148</v>
      </c>
      <c r="D6919" s="271" t="s">
        <v>1977</v>
      </c>
      <c r="E6919" s="273">
        <v>64.02</v>
      </c>
    </row>
    <row r="6920" spans="1:5" x14ac:dyDescent="0.2">
      <c r="A6920" s="271">
        <v>89833</v>
      </c>
      <c r="B6920" s="271" t="s">
        <v>290</v>
      </c>
      <c r="C6920" s="272" t="s">
        <v>15149</v>
      </c>
      <c r="D6920" s="271" t="s">
        <v>1977</v>
      </c>
      <c r="E6920" s="273">
        <v>53.2</v>
      </c>
    </row>
    <row r="6921" spans="1:5" x14ac:dyDescent="0.2">
      <c r="A6921" s="271">
        <v>89796</v>
      </c>
      <c r="B6921" s="271" t="s">
        <v>290</v>
      </c>
      <c r="C6921" s="272" t="s">
        <v>15150</v>
      </c>
      <c r="D6921" s="271" t="s">
        <v>1977</v>
      </c>
      <c r="E6921" s="273">
        <v>51.23</v>
      </c>
    </row>
    <row r="6922" spans="1:5" x14ac:dyDescent="0.2">
      <c r="A6922" s="271">
        <v>89860</v>
      </c>
      <c r="B6922" s="271" t="s">
        <v>290</v>
      </c>
      <c r="C6922" s="272" t="s">
        <v>15151</v>
      </c>
      <c r="D6922" s="271" t="s">
        <v>1977</v>
      </c>
      <c r="E6922" s="273">
        <v>58.03</v>
      </c>
    </row>
    <row r="6923" spans="1:5" x14ac:dyDescent="0.2">
      <c r="A6923" s="271">
        <v>89782</v>
      </c>
      <c r="B6923" s="271" t="s">
        <v>290</v>
      </c>
      <c r="C6923" s="272" t="s">
        <v>15152</v>
      </c>
      <c r="D6923" s="271" t="s">
        <v>1977</v>
      </c>
      <c r="E6923" s="273">
        <v>18.059999999999999</v>
      </c>
    </row>
    <row r="6924" spans="1:5" x14ac:dyDescent="0.2">
      <c r="A6924" s="271">
        <v>89825</v>
      </c>
      <c r="B6924" s="271" t="s">
        <v>290</v>
      </c>
      <c r="C6924" s="272" t="s">
        <v>15153</v>
      </c>
      <c r="D6924" s="271" t="s">
        <v>1977</v>
      </c>
      <c r="E6924" s="273">
        <v>20.260000000000002</v>
      </c>
    </row>
    <row r="6925" spans="1:5" x14ac:dyDescent="0.2">
      <c r="A6925" s="271">
        <v>89784</v>
      </c>
      <c r="B6925" s="271" t="s">
        <v>290</v>
      </c>
      <c r="C6925" s="272" t="s">
        <v>15154</v>
      </c>
      <c r="D6925" s="271" t="s">
        <v>1977</v>
      </c>
      <c r="E6925" s="273">
        <v>28.58</v>
      </c>
    </row>
    <row r="6926" spans="1:5" x14ac:dyDescent="0.2">
      <c r="A6926" s="271">
        <v>89829</v>
      </c>
      <c r="B6926" s="271" t="s">
        <v>290</v>
      </c>
      <c r="C6926" s="272" t="s">
        <v>15155</v>
      </c>
      <c r="D6926" s="271" t="s">
        <v>1977</v>
      </c>
      <c r="E6926" s="273">
        <v>43.15</v>
      </c>
    </row>
    <row r="6927" spans="1:5" x14ac:dyDescent="0.2">
      <c r="A6927" s="271">
        <v>89786</v>
      </c>
      <c r="B6927" s="271" t="s">
        <v>290</v>
      </c>
      <c r="C6927" s="272" t="s">
        <v>15156</v>
      </c>
      <c r="D6927" s="271" t="s">
        <v>1977</v>
      </c>
      <c r="E6927" s="273">
        <v>46.33</v>
      </c>
    </row>
    <row r="6928" spans="1:5" x14ac:dyDescent="0.2">
      <c r="A6928" s="271">
        <v>104352</v>
      </c>
      <c r="B6928" s="271" t="s">
        <v>290</v>
      </c>
      <c r="C6928" s="272" t="s">
        <v>15157</v>
      </c>
      <c r="D6928" s="271" t="s">
        <v>1977</v>
      </c>
      <c r="E6928" s="273">
        <v>47.24</v>
      </c>
    </row>
    <row r="6929" spans="1:5" x14ac:dyDescent="0.2">
      <c r="A6929" s="271">
        <v>104344</v>
      </c>
      <c r="B6929" s="271" t="s">
        <v>290</v>
      </c>
      <c r="C6929" s="272" t="s">
        <v>15158</v>
      </c>
      <c r="D6929" s="271" t="s">
        <v>1977</v>
      </c>
      <c r="E6929" s="273">
        <v>48.7</v>
      </c>
    </row>
    <row r="6930" spans="1:5" x14ac:dyDescent="0.2">
      <c r="A6930" s="271">
        <v>104354</v>
      </c>
      <c r="B6930" s="271" t="s">
        <v>290</v>
      </c>
      <c r="C6930" s="272" t="s">
        <v>15159</v>
      </c>
      <c r="D6930" s="271" t="s">
        <v>1977</v>
      </c>
      <c r="E6930" s="273">
        <v>54.2</v>
      </c>
    </row>
    <row r="6931" spans="1:5" x14ac:dyDescent="0.2">
      <c r="A6931" s="271">
        <v>104346</v>
      </c>
      <c r="B6931" s="271" t="s">
        <v>290</v>
      </c>
      <c r="C6931" s="272" t="s">
        <v>15160</v>
      </c>
      <c r="D6931" s="271" t="s">
        <v>1977</v>
      </c>
      <c r="E6931" s="273">
        <v>53.94</v>
      </c>
    </row>
    <row r="6932" spans="1:5" x14ac:dyDescent="0.2">
      <c r="A6932" s="271">
        <v>104356</v>
      </c>
      <c r="B6932" s="271" t="s">
        <v>290</v>
      </c>
      <c r="C6932" s="272" t="s">
        <v>15161</v>
      </c>
      <c r="D6932" s="271" t="s">
        <v>1977</v>
      </c>
      <c r="E6932" s="273">
        <v>38.35</v>
      </c>
    </row>
    <row r="6933" spans="1:5" x14ac:dyDescent="0.2">
      <c r="A6933" s="271">
        <v>104348</v>
      </c>
      <c r="B6933" s="271" t="s">
        <v>290</v>
      </c>
      <c r="C6933" s="272" t="s">
        <v>15162</v>
      </c>
      <c r="D6933" s="271" t="s">
        <v>1977</v>
      </c>
      <c r="E6933" s="273">
        <v>14.12</v>
      </c>
    </row>
    <row r="6934" spans="1:5" x14ac:dyDescent="0.2">
      <c r="A6934" s="271">
        <v>104351</v>
      </c>
      <c r="B6934" s="271" t="s">
        <v>290</v>
      </c>
      <c r="C6934" s="272" t="s">
        <v>15163</v>
      </c>
      <c r="D6934" s="271" t="s">
        <v>1977</v>
      </c>
      <c r="E6934" s="273">
        <v>29.02</v>
      </c>
    </row>
    <row r="6935" spans="1:5" x14ac:dyDescent="0.2">
      <c r="A6935" s="271">
        <v>89800</v>
      </c>
      <c r="B6935" s="271" t="s">
        <v>290</v>
      </c>
      <c r="C6935" s="272" t="s">
        <v>15164</v>
      </c>
      <c r="D6935" s="271" t="s">
        <v>2014</v>
      </c>
      <c r="E6935" s="273">
        <v>36.43</v>
      </c>
    </row>
    <row r="6936" spans="1:5" x14ac:dyDescent="0.2">
      <c r="A6936" s="271">
        <v>89714</v>
      </c>
      <c r="B6936" s="271" t="s">
        <v>290</v>
      </c>
      <c r="C6936" s="272" t="s">
        <v>15165</v>
      </c>
      <c r="D6936" s="271" t="s">
        <v>2014</v>
      </c>
      <c r="E6936" s="273">
        <v>47.37</v>
      </c>
    </row>
    <row r="6937" spans="1:5" x14ac:dyDescent="0.2">
      <c r="A6937" s="271">
        <v>89848</v>
      </c>
      <c r="B6937" s="271" t="s">
        <v>290</v>
      </c>
      <c r="C6937" s="272" t="s">
        <v>15166</v>
      </c>
      <c r="D6937" s="271" t="s">
        <v>2014</v>
      </c>
      <c r="E6937" s="273">
        <v>35</v>
      </c>
    </row>
    <row r="6938" spans="1:5" x14ac:dyDescent="0.2">
      <c r="A6938" s="271">
        <v>89849</v>
      </c>
      <c r="B6938" s="271" t="s">
        <v>290</v>
      </c>
      <c r="C6938" s="272" t="s">
        <v>15167</v>
      </c>
      <c r="D6938" s="271" t="s">
        <v>2014</v>
      </c>
      <c r="E6938" s="273">
        <v>72.53</v>
      </c>
    </row>
    <row r="6939" spans="1:5" x14ac:dyDescent="0.2">
      <c r="A6939" s="271">
        <v>89711</v>
      </c>
      <c r="B6939" s="271" t="s">
        <v>290</v>
      </c>
      <c r="C6939" s="272" t="s">
        <v>15168</v>
      </c>
      <c r="D6939" s="271" t="s">
        <v>2014</v>
      </c>
      <c r="E6939" s="273">
        <v>26.64</v>
      </c>
    </row>
    <row r="6940" spans="1:5" x14ac:dyDescent="0.2">
      <c r="A6940" s="271">
        <v>89798</v>
      </c>
      <c r="B6940" s="271" t="s">
        <v>290</v>
      </c>
      <c r="C6940" s="272" t="s">
        <v>15169</v>
      </c>
      <c r="D6940" s="271" t="s">
        <v>2014</v>
      </c>
      <c r="E6940" s="273">
        <v>17.36</v>
      </c>
    </row>
    <row r="6941" spans="1:5" x14ac:dyDescent="0.2">
      <c r="A6941" s="271">
        <v>89712</v>
      </c>
      <c r="B6941" s="271" t="s">
        <v>290</v>
      </c>
      <c r="C6941" s="272" t="s">
        <v>15170</v>
      </c>
      <c r="D6941" s="271" t="s">
        <v>2014</v>
      </c>
      <c r="E6941" s="273">
        <v>34.01</v>
      </c>
    </row>
    <row r="6942" spans="1:5" x14ac:dyDescent="0.2">
      <c r="A6942" s="271">
        <v>89799</v>
      </c>
      <c r="B6942" s="271" t="s">
        <v>290</v>
      </c>
      <c r="C6942" s="272" t="s">
        <v>15171</v>
      </c>
      <c r="D6942" s="271" t="s">
        <v>2014</v>
      </c>
      <c r="E6942" s="273">
        <v>28.64</v>
      </c>
    </row>
    <row r="6943" spans="1:5" x14ac:dyDescent="0.2">
      <c r="A6943" s="271">
        <v>89713</v>
      </c>
      <c r="B6943" s="271" t="s">
        <v>290</v>
      </c>
      <c r="C6943" s="272" t="s">
        <v>15172</v>
      </c>
      <c r="D6943" s="271" t="s">
        <v>2014</v>
      </c>
      <c r="E6943" s="273">
        <v>42.45</v>
      </c>
    </row>
    <row r="6944" spans="1:5" x14ac:dyDescent="0.2">
      <c r="A6944" s="271">
        <v>89376</v>
      </c>
      <c r="B6944" s="271" t="s">
        <v>290</v>
      </c>
      <c r="C6944" s="272" t="s">
        <v>15173</v>
      </c>
      <c r="D6944" s="271" t="s">
        <v>1977</v>
      </c>
      <c r="E6944" s="273">
        <v>6.83</v>
      </c>
    </row>
    <row r="6945" spans="1:5" x14ac:dyDescent="0.2">
      <c r="A6945" s="271">
        <v>89429</v>
      </c>
      <c r="B6945" s="271" t="s">
        <v>290</v>
      </c>
      <c r="C6945" s="272" t="s">
        <v>15174</v>
      </c>
      <c r="D6945" s="271" t="s">
        <v>1977</v>
      </c>
      <c r="E6945" s="273">
        <v>7.34</v>
      </c>
    </row>
    <row r="6946" spans="1:5" x14ac:dyDescent="0.2">
      <c r="A6946" s="271">
        <v>89383</v>
      </c>
      <c r="B6946" s="271" t="s">
        <v>290</v>
      </c>
      <c r="C6946" s="272" t="s">
        <v>15175</v>
      </c>
      <c r="D6946" s="271" t="s">
        <v>1977</v>
      </c>
      <c r="E6946" s="273">
        <v>7.96</v>
      </c>
    </row>
    <row r="6947" spans="1:5" x14ac:dyDescent="0.2">
      <c r="A6947" s="271">
        <v>89553</v>
      </c>
      <c r="B6947" s="271" t="s">
        <v>290</v>
      </c>
      <c r="C6947" s="272" t="s">
        <v>15176</v>
      </c>
      <c r="D6947" s="271" t="s">
        <v>1977</v>
      </c>
      <c r="E6947" s="273">
        <v>6.96</v>
      </c>
    </row>
    <row r="6948" spans="1:5" x14ac:dyDescent="0.2">
      <c r="A6948" s="271">
        <v>89436</v>
      </c>
      <c r="B6948" s="271" t="s">
        <v>290</v>
      </c>
      <c r="C6948" s="272" t="s">
        <v>15177</v>
      </c>
      <c r="D6948" s="271" t="s">
        <v>1977</v>
      </c>
      <c r="E6948" s="273">
        <v>9.85</v>
      </c>
    </row>
    <row r="6949" spans="1:5" x14ac:dyDescent="0.2">
      <c r="A6949" s="271">
        <v>89391</v>
      </c>
      <c r="B6949" s="271" t="s">
        <v>290</v>
      </c>
      <c r="C6949" s="272" t="s">
        <v>15178</v>
      </c>
      <c r="D6949" s="271" t="s">
        <v>1977</v>
      </c>
      <c r="E6949" s="273">
        <v>10.55</v>
      </c>
    </row>
    <row r="6950" spans="1:5" x14ac:dyDescent="0.2">
      <c r="A6950" s="271">
        <v>103994</v>
      </c>
      <c r="B6950" s="271" t="s">
        <v>290</v>
      </c>
      <c r="C6950" s="272" t="s">
        <v>15179</v>
      </c>
      <c r="D6950" s="271" t="s">
        <v>1977</v>
      </c>
      <c r="E6950" s="273">
        <v>17.37</v>
      </c>
    </row>
    <row r="6951" spans="1:5" x14ac:dyDescent="0.2">
      <c r="A6951" s="271">
        <v>89570</v>
      </c>
      <c r="B6951" s="271" t="s">
        <v>290</v>
      </c>
      <c r="C6951" s="272" t="s">
        <v>15180</v>
      </c>
      <c r="D6951" s="271" t="s">
        <v>1977</v>
      </c>
      <c r="E6951" s="273">
        <v>14.1</v>
      </c>
    </row>
    <row r="6952" spans="1:5" x14ac:dyDescent="0.2">
      <c r="A6952" s="271">
        <v>103992</v>
      </c>
      <c r="B6952" s="271" t="s">
        <v>290</v>
      </c>
      <c r="C6952" s="272" t="s">
        <v>15181</v>
      </c>
      <c r="D6952" s="271" t="s">
        <v>1977</v>
      </c>
      <c r="E6952" s="273">
        <v>13.96</v>
      </c>
    </row>
    <row r="6953" spans="1:5" x14ac:dyDescent="0.2">
      <c r="A6953" s="271">
        <v>89572</v>
      </c>
      <c r="B6953" s="271" t="s">
        <v>290</v>
      </c>
      <c r="C6953" s="272" t="s">
        <v>15182</v>
      </c>
      <c r="D6953" s="271" t="s">
        <v>1977</v>
      </c>
      <c r="E6953" s="273">
        <v>10.62</v>
      </c>
    </row>
    <row r="6954" spans="1:5" x14ac:dyDescent="0.2">
      <c r="A6954" s="271">
        <v>104001</v>
      </c>
      <c r="B6954" s="271" t="s">
        <v>290</v>
      </c>
      <c r="C6954" s="272" t="s">
        <v>15183</v>
      </c>
      <c r="D6954" s="271" t="s">
        <v>1977</v>
      </c>
      <c r="E6954" s="273">
        <v>16.690000000000001</v>
      </c>
    </row>
    <row r="6955" spans="1:5" x14ac:dyDescent="0.2">
      <c r="A6955" s="271">
        <v>89596</v>
      </c>
      <c r="B6955" s="271" t="s">
        <v>290</v>
      </c>
      <c r="C6955" s="272" t="s">
        <v>15184</v>
      </c>
      <c r="D6955" s="271" t="s">
        <v>1977</v>
      </c>
      <c r="E6955" s="273">
        <v>12.73</v>
      </c>
    </row>
    <row r="6956" spans="1:5" x14ac:dyDescent="0.2">
      <c r="A6956" s="271">
        <v>104002</v>
      </c>
      <c r="B6956" s="271" t="s">
        <v>290</v>
      </c>
      <c r="C6956" s="272" t="s">
        <v>15185</v>
      </c>
      <c r="D6956" s="271" t="s">
        <v>1977</v>
      </c>
      <c r="E6956" s="273">
        <v>21.47</v>
      </c>
    </row>
    <row r="6957" spans="1:5" x14ac:dyDescent="0.2">
      <c r="A6957" s="271">
        <v>89595</v>
      </c>
      <c r="B6957" s="271" t="s">
        <v>290</v>
      </c>
      <c r="C6957" s="272" t="s">
        <v>15186</v>
      </c>
      <c r="D6957" s="271" t="s">
        <v>1977</v>
      </c>
      <c r="E6957" s="273">
        <v>17.84</v>
      </c>
    </row>
    <row r="6958" spans="1:5" x14ac:dyDescent="0.2">
      <c r="A6958" s="271">
        <v>89610</v>
      </c>
      <c r="B6958" s="271" t="s">
        <v>290</v>
      </c>
      <c r="C6958" s="272" t="s">
        <v>15187</v>
      </c>
      <c r="D6958" s="271" t="s">
        <v>1977</v>
      </c>
      <c r="E6958" s="273">
        <v>24.03</v>
      </c>
    </row>
    <row r="6959" spans="1:5" x14ac:dyDescent="0.2">
      <c r="A6959" s="271">
        <v>89613</v>
      </c>
      <c r="B6959" s="271" t="s">
        <v>290</v>
      </c>
      <c r="C6959" s="272" t="s">
        <v>15188</v>
      </c>
      <c r="D6959" s="271" t="s">
        <v>1977</v>
      </c>
      <c r="E6959" s="273">
        <v>37.700000000000003</v>
      </c>
    </row>
    <row r="6960" spans="1:5" x14ac:dyDescent="0.2">
      <c r="A6960" s="271">
        <v>89616</v>
      </c>
      <c r="B6960" s="271" t="s">
        <v>290</v>
      </c>
      <c r="C6960" s="272" t="s">
        <v>15189</v>
      </c>
      <c r="D6960" s="271" t="s">
        <v>1977</v>
      </c>
      <c r="E6960" s="273">
        <v>50.43</v>
      </c>
    </row>
    <row r="6961" spans="1:5" x14ac:dyDescent="0.2">
      <c r="A6961" s="271">
        <v>103952</v>
      </c>
      <c r="B6961" s="271" t="s">
        <v>290</v>
      </c>
      <c r="C6961" s="272" t="s">
        <v>15190</v>
      </c>
      <c r="D6961" s="271" t="s">
        <v>1977</v>
      </c>
      <c r="E6961" s="273">
        <v>6.94</v>
      </c>
    </row>
    <row r="6962" spans="1:5" x14ac:dyDescent="0.2">
      <c r="A6962" s="271">
        <v>103947</v>
      </c>
      <c r="B6962" s="271" t="s">
        <v>290</v>
      </c>
      <c r="C6962" s="272" t="s">
        <v>15191</v>
      </c>
      <c r="D6962" s="271" t="s">
        <v>1977</v>
      </c>
      <c r="E6962" s="273">
        <v>7.56</v>
      </c>
    </row>
    <row r="6963" spans="1:5" x14ac:dyDescent="0.2">
      <c r="A6963" s="271">
        <v>103957</v>
      </c>
      <c r="B6963" s="271" t="s">
        <v>290</v>
      </c>
      <c r="C6963" s="272" t="s">
        <v>15192</v>
      </c>
      <c r="D6963" s="271" t="s">
        <v>1977</v>
      </c>
      <c r="E6963" s="273">
        <v>5.85</v>
      </c>
    </row>
    <row r="6964" spans="1:5" x14ac:dyDescent="0.2">
      <c r="A6964" s="271">
        <v>103953</v>
      </c>
      <c r="B6964" s="271" t="s">
        <v>290</v>
      </c>
      <c r="C6964" s="272" t="s">
        <v>15193</v>
      </c>
      <c r="D6964" s="271" t="s">
        <v>1977</v>
      </c>
      <c r="E6964" s="273">
        <v>8.74</v>
      </c>
    </row>
    <row r="6965" spans="1:5" x14ac:dyDescent="0.2">
      <c r="A6965" s="271">
        <v>103948</v>
      </c>
      <c r="B6965" s="271" t="s">
        <v>290</v>
      </c>
      <c r="C6965" s="272" t="s">
        <v>15194</v>
      </c>
      <c r="D6965" s="271" t="s">
        <v>1977</v>
      </c>
      <c r="E6965" s="273">
        <v>9.44</v>
      </c>
    </row>
    <row r="6966" spans="1:5" x14ac:dyDescent="0.2">
      <c r="A6966" s="271">
        <v>103958</v>
      </c>
      <c r="B6966" s="271" t="s">
        <v>290</v>
      </c>
      <c r="C6966" s="272" t="s">
        <v>15195</v>
      </c>
      <c r="D6966" s="271" t="s">
        <v>1977</v>
      </c>
      <c r="E6966" s="273">
        <v>12.11</v>
      </c>
    </row>
    <row r="6967" spans="1:5" x14ac:dyDescent="0.2">
      <c r="A6967" s="271">
        <v>104009</v>
      </c>
      <c r="B6967" s="271" t="s">
        <v>290</v>
      </c>
      <c r="C6967" s="272" t="s">
        <v>15196</v>
      </c>
      <c r="D6967" s="271" t="s">
        <v>1977</v>
      </c>
      <c r="E6967" s="273">
        <v>15.99</v>
      </c>
    </row>
    <row r="6968" spans="1:5" x14ac:dyDescent="0.2">
      <c r="A6968" s="271">
        <v>103959</v>
      </c>
      <c r="B6968" s="271" t="s">
        <v>290</v>
      </c>
      <c r="C6968" s="272" t="s">
        <v>15197</v>
      </c>
      <c r="D6968" s="271" t="s">
        <v>1977</v>
      </c>
      <c r="E6968" s="273">
        <v>18.27</v>
      </c>
    </row>
    <row r="6969" spans="1:5" x14ac:dyDescent="0.2">
      <c r="A6969" s="271">
        <v>103962</v>
      </c>
      <c r="B6969" s="271" t="s">
        <v>290</v>
      </c>
      <c r="C6969" s="272" t="s">
        <v>15198</v>
      </c>
      <c r="D6969" s="271" t="s">
        <v>1977</v>
      </c>
      <c r="E6969" s="273">
        <v>7.86</v>
      </c>
    </row>
    <row r="6970" spans="1:5" x14ac:dyDescent="0.2">
      <c r="A6970" s="271">
        <v>103954</v>
      </c>
      <c r="B6970" s="271" t="s">
        <v>290</v>
      </c>
      <c r="C6970" s="272" t="s">
        <v>15199</v>
      </c>
      <c r="D6970" s="271" t="s">
        <v>1977</v>
      </c>
      <c r="E6970" s="273">
        <v>10.64</v>
      </c>
    </row>
    <row r="6971" spans="1:5" x14ac:dyDescent="0.2">
      <c r="A6971" s="271">
        <v>103949</v>
      </c>
      <c r="B6971" s="271" t="s">
        <v>290</v>
      </c>
      <c r="C6971" s="272" t="s">
        <v>15200</v>
      </c>
      <c r="D6971" s="271" t="s">
        <v>1977</v>
      </c>
      <c r="E6971" s="273">
        <v>11.32</v>
      </c>
    </row>
    <row r="6972" spans="1:5" x14ac:dyDescent="0.2">
      <c r="A6972" s="271">
        <v>103964</v>
      </c>
      <c r="B6972" s="271" t="s">
        <v>290</v>
      </c>
      <c r="C6972" s="272" t="s">
        <v>15201</v>
      </c>
      <c r="D6972" s="271" t="s">
        <v>1977</v>
      </c>
      <c r="E6972" s="273">
        <v>10</v>
      </c>
    </row>
    <row r="6973" spans="1:5" x14ac:dyDescent="0.2">
      <c r="A6973" s="271">
        <v>104014</v>
      </c>
      <c r="B6973" s="271" t="s">
        <v>290</v>
      </c>
      <c r="C6973" s="272" t="s">
        <v>15202</v>
      </c>
      <c r="D6973" s="271" t="s">
        <v>1977</v>
      </c>
      <c r="E6973" s="273">
        <v>13.12</v>
      </c>
    </row>
    <row r="6974" spans="1:5" x14ac:dyDescent="0.2">
      <c r="A6974" s="271">
        <v>103966</v>
      </c>
      <c r="B6974" s="271" t="s">
        <v>290</v>
      </c>
      <c r="C6974" s="272" t="s">
        <v>15203</v>
      </c>
      <c r="D6974" s="271" t="s">
        <v>1977</v>
      </c>
      <c r="E6974" s="273">
        <v>11.79</v>
      </c>
    </row>
    <row r="6975" spans="1:5" x14ac:dyDescent="0.2">
      <c r="A6975" s="271">
        <v>103999</v>
      </c>
      <c r="B6975" s="271" t="s">
        <v>290</v>
      </c>
      <c r="C6975" s="272" t="s">
        <v>15204</v>
      </c>
      <c r="D6975" s="271" t="s">
        <v>1977</v>
      </c>
      <c r="E6975" s="273">
        <v>15.2</v>
      </c>
    </row>
    <row r="6976" spans="1:5" x14ac:dyDescent="0.2">
      <c r="A6976" s="271">
        <v>103967</v>
      </c>
      <c r="B6976" s="271" t="s">
        <v>290</v>
      </c>
      <c r="C6976" s="272" t="s">
        <v>15205</v>
      </c>
      <c r="D6976" s="271" t="s">
        <v>1977</v>
      </c>
      <c r="E6976" s="273">
        <v>14.25</v>
      </c>
    </row>
    <row r="6977" spans="1:5" x14ac:dyDescent="0.2">
      <c r="A6977" s="271">
        <v>104003</v>
      </c>
      <c r="B6977" s="271" t="s">
        <v>290</v>
      </c>
      <c r="C6977" s="272" t="s">
        <v>15206</v>
      </c>
      <c r="D6977" s="271" t="s">
        <v>1977</v>
      </c>
      <c r="E6977" s="273">
        <v>17.88</v>
      </c>
    </row>
    <row r="6978" spans="1:5" x14ac:dyDescent="0.2">
      <c r="A6978" s="271">
        <v>103968</v>
      </c>
      <c r="B6978" s="271" t="s">
        <v>290</v>
      </c>
      <c r="C6978" s="272" t="s">
        <v>15207</v>
      </c>
      <c r="D6978" s="271" t="s">
        <v>1977</v>
      </c>
      <c r="E6978" s="273">
        <v>20.62</v>
      </c>
    </row>
    <row r="6979" spans="1:5" x14ac:dyDescent="0.2">
      <c r="A6979" s="271">
        <v>103969</v>
      </c>
      <c r="B6979" s="271" t="s">
        <v>290</v>
      </c>
      <c r="C6979" s="272" t="s">
        <v>15208</v>
      </c>
      <c r="D6979" s="271" t="s">
        <v>1977</v>
      </c>
      <c r="E6979" s="273">
        <v>24.42</v>
      </c>
    </row>
    <row r="6980" spans="1:5" x14ac:dyDescent="0.2">
      <c r="A6980" s="271">
        <v>103971</v>
      </c>
      <c r="B6980" s="271" t="s">
        <v>290</v>
      </c>
      <c r="C6980" s="272" t="s">
        <v>15209</v>
      </c>
      <c r="D6980" s="271" t="s">
        <v>1977</v>
      </c>
      <c r="E6980" s="273">
        <v>31.09</v>
      </c>
    </row>
    <row r="6981" spans="1:5" x14ac:dyDescent="0.2">
      <c r="A6981" s="271">
        <v>103972</v>
      </c>
      <c r="B6981" s="271" t="s">
        <v>290</v>
      </c>
      <c r="C6981" s="272" t="s">
        <v>15210</v>
      </c>
      <c r="D6981" s="271" t="s">
        <v>1977</v>
      </c>
      <c r="E6981" s="273">
        <v>35.94</v>
      </c>
    </row>
    <row r="6982" spans="1:5" x14ac:dyDescent="0.2">
      <c r="A6982" s="271">
        <v>103993</v>
      </c>
      <c r="B6982" s="271" t="s">
        <v>290</v>
      </c>
      <c r="C6982" s="272" t="s">
        <v>15211</v>
      </c>
      <c r="D6982" s="271" t="s">
        <v>1977</v>
      </c>
      <c r="E6982" s="273">
        <v>11.84</v>
      </c>
    </row>
    <row r="6983" spans="1:5" x14ac:dyDescent="0.2">
      <c r="A6983" s="271">
        <v>89407</v>
      </c>
      <c r="B6983" s="271" t="s">
        <v>290</v>
      </c>
      <c r="C6983" s="272" t="s">
        <v>15212</v>
      </c>
      <c r="D6983" s="271" t="s">
        <v>1977</v>
      </c>
      <c r="E6983" s="273">
        <v>10.85</v>
      </c>
    </row>
    <row r="6984" spans="1:5" x14ac:dyDescent="0.2">
      <c r="A6984" s="271">
        <v>89361</v>
      </c>
      <c r="B6984" s="271" t="s">
        <v>290</v>
      </c>
      <c r="C6984" s="272" t="s">
        <v>15213</v>
      </c>
      <c r="D6984" s="271" t="s">
        <v>1977</v>
      </c>
      <c r="E6984" s="273">
        <v>11.7</v>
      </c>
    </row>
    <row r="6985" spans="1:5" x14ac:dyDescent="0.2">
      <c r="A6985" s="271">
        <v>89490</v>
      </c>
      <c r="B6985" s="271" t="s">
        <v>290</v>
      </c>
      <c r="C6985" s="272" t="s">
        <v>15214</v>
      </c>
      <c r="D6985" s="271" t="s">
        <v>1977</v>
      </c>
      <c r="E6985" s="273">
        <v>8.7200000000000006</v>
      </c>
    </row>
    <row r="6986" spans="1:5" x14ac:dyDescent="0.2">
      <c r="A6986" s="271">
        <v>89411</v>
      </c>
      <c r="B6986" s="271" t="s">
        <v>290</v>
      </c>
      <c r="C6986" s="272" t="s">
        <v>15215</v>
      </c>
      <c r="D6986" s="271" t="s">
        <v>1977</v>
      </c>
      <c r="E6986" s="273">
        <v>12.69</v>
      </c>
    </row>
    <row r="6987" spans="1:5" x14ac:dyDescent="0.2">
      <c r="A6987" s="271">
        <v>89365</v>
      </c>
      <c r="B6987" s="271" t="s">
        <v>290</v>
      </c>
      <c r="C6987" s="272" t="s">
        <v>15216</v>
      </c>
      <c r="D6987" s="271" t="s">
        <v>1977</v>
      </c>
      <c r="E6987" s="273">
        <v>13.67</v>
      </c>
    </row>
    <row r="6988" spans="1:5" x14ac:dyDescent="0.2">
      <c r="A6988" s="271">
        <v>89496</v>
      </c>
      <c r="B6988" s="271" t="s">
        <v>290</v>
      </c>
      <c r="C6988" s="272" t="s">
        <v>15217</v>
      </c>
      <c r="D6988" s="271" t="s">
        <v>1977</v>
      </c>
      <c r="E6988" s="273">
        <v>12.75</v>
      </c>
    </row>
    <row r="6989" spans="1:5" x14ac:dyDescent="0.2">
      <c r="A6989" s="271">
        <v>89416</v>
      </c>
      <c r="B6989" s="271" t="s">
        <v>290</v>
      </c>
      <c r="C6989" s="272" t="s">
        <v>15218</v>
      </c>
      <c r="D6989" s="271" t="s">
        <v>1977</v>
      </c>
      <c r="E6989" s="273">
        <v>17.39</v>
      </c>
    </row>
    <row r="6990" spans="1:5" x14ac:dyDescent="0.2">
      <c r="A6990" s="271">
        <v>89370</v>
      </c>
      <c r="B6990" s="271" t="s">
        <v>290</v>
      </c>
      <c r="C6990" s="272" t="s">
        <v>15219</v>
      </c>
      <c r="D6990" s="271" t="s">
        <v>1977</v>
      </c>
      <c r="E6990" s="273">
        <v>18.55</v>
      </c>
    </row>
    <row r="6991" spans="1:5" x14ac:dyDescent="0.2">
      <c r="A6991" s="271">
        <v>89500</v>
      </c>
      <c r="B6991" s="271" t="s">
        <v>290</v>
      </c>
      <c r="C6991" s="272" t="s">
        <v>15220</v>
      </c>
      <c r="D6991" s="271" t="s">
        <v>1977</v>
      </c>
      <c r="E6991" s="273">
        <v>15.59</v>
      </c>
    </row>
    <row r="6992" spans="1:5" x14ac:dyDescent="0.2">
      <c r="A6992" s="271">
        <v>103983</v>
      </c>
      <c r="B6992" s="271" t="s">
        <v>290</v>
      </c>
      <c r="C6992" s="272" t="s">
        <v>15221</v>
      </c>
      <c r="D6992" s="271" t="s">
        <v>1977</v>
      </c>
      <c r="E6992" s="273">
        <v>20.91</v>
      </c>
    </row>
    <row r="6993" spans="1:5" x14ac:dyDescent="0.2">
      <c r="A6993" s="271">
        <v>89504</v>
      </c>
      <c r="B6993" s="271" t="s">
        <v>290</v>
      </c>
      <c r="C6993" s="272" t="s">
        <v>15222</v>
      </c>
      <c r="D6993" s="271" t="s">
        <v>1977</v>
      </c>
      <c r="E6993" s="273">
        <v>23.1</v>
      </c>
    </row>
    <row r="6994" spans="1:5" x14ac:dyDescent="0.2">
      <c r="A6994" s="271">
        <v>103987</v>
      </c>
      <c r="B6994" s="271" t="s">
        <v>290</v>
      </c>
      <c r="C6994" s="272" t="s">
        <v>15223</v>
      </c>
      <c r="D6994" s="271" t="s">
        <v>1977</v>
      </c>
      <c r="E6994" s="273">
        <v>29.32</v>
      </c>
    </row>
    <row r="6995" spans="1:5" x14ac:dyDescent="0.2">
      <c r="A6995" s="271">
        <v>89510</v>
      </c>
      <c r="B6995" s="271" t="s">
        <v>290</v>
      </c>
      <c r="C6995" s="272" t="s">
        <v>15224</v>
      </c>
      <c r="D6995" s="271" t="s">
        <v>1977</v>
      </c>
      <c r="E6995" s="273">
        <v>33.090000000000003</v>
      </c>
    </row>
    <row r="6996" spans="1:5" x14ac:dyDescent="0.2">
      <c r="A6996" s="271">
        <v>89519</v>
      </c>
      <c r="B6996" s="271" t="s">
        <v>290</v>
      </c>
      <c r="C6996" s="272" t="s">
        <v>15225</v>
      </c>
      <c r="D6996" s="271" t="s">
        <v>1977</v>
      </c>
      <c r="E6996" s="273">
        <v>58.42</v>
      </c>
    </row>
    <row r="6997" spans="1:5" x14ac:dyDescent="0.2">
      <c r="A6997" s="271">
        <v>89527</v>
      </c>
      <c r="B6997" s="271" t="s">
        <v>290</v>
      </c>
      <c r="C6997" s="272" t="s">
        <v>15226</v>
      </c>
      <c r="D6997" s="271" t="s">
        <v>1977</v>
      </c>
      <c r="E6997" s="273">
        <v>70.41</v>
      </c>
    </row>
    <row r="6998" spans="1:5" x14ac:dyDescent="0.2">
      <c r="A6998" s="271">
        <v>89406</v>
      </c>
      <c r="B6998" s="271" t="s">
        <v>290</v>
      </c>
      <c r="C6998" s="272" t="s">
        <v>15227</v>
      </c>
      <c r="D6998" s="271" t="s">
        <v>1977</v>
      </c>
      <c r="E6998" s="273">
        <v>10.75</v>
      </c>
    </row>
    <row r="6999" spans="1:5" x14ac:dyDescent="0.2">
      <c r="A6999" s="271">
        <v>89360</v>
      </c>
      <c r="B6999" s="271" t="s">
        <v>290</v>
      </c>
      <c r="C6999" s="272" t="s">
        <v>15228</v>
      </c>
      <c r="D6999" s="271" t="s">
        <v>1977</v>
      </c>
      <c r="E6999" s="273">
        <v>11.6</v>
      </c>
    </row>
    <row r="7000" spans="1:5" x14ac:dyDescent="0.2">
      <c r="A7000" s="271">
        <v>89489</v>
      </c>
      <c r="B7000" s="271" t="s">
        <v>290</v>
      </c>
      <c r="C7000" s="272" t="s">
        <v>15229</v>
      </c>
      <c r="D7000" s="271" t="s">
        <v>1977</v>
      </c>
      <c r="E7000" s="273">
        <v>9.42</v>
      </c>
    </row>
    <row r="7001" spans="1:5" x14ac:dyDescent="0.2">
      <c r="A7001" s="271">
        <v>89410</v>
      </c>
      <c r="B7001" s="271" t="s">
        <v>290</v>
      </c>
      <c r="C7001" s="272" t="s">
        <v>15230</v>
      </c>
      <c r="D7001" s="271" t="s">
        <v>1977</v>
      </c>
      <c r="E7001" s="273">
        <v>13.39</v>
      </c>
    </row>
    <row r="7002" spans="1:5" x14ac:dyDescent="0.2">
      <c r="A7002" s="271">
        <v>89364</v>
      </c>
      <c r="B7002" s="271" t="s">
        <v>290</v>
      </c>
      <c r="C7002" s="272" t="s">
        <v>15231</v>
      </c>
      <c r="D7002" s="271" t="s">
        <v>1977</v>
      </c>
      <c r="E7002" s="273">
        <v>14.37</v>
      </c>
    </row>
    <row r="7003" spans="1:5" x14ac:dyDescent="0.2">
      <c r="A7003" s="271">
        <v>89494</v>
      </c>
      <c r="B7003" s="271" t="s">
        <v>290</v>
      </c>
      <c r="C7003" s="272" t="s">
        <v>15232</v>
      </c>
      <c r="D7003" s="271" t="s">
        <v>1977</v>
      </c>
      <c r="E7003" s="273">
        <v>15.38</v>
      </c>
    </row>
    <row r="7004" spans="1:5" x14ac:dyDescent="0.2">
      <c r="A7004" s="271">
        <v>89415</v>
      </c>
      <c r="B7004" s="271" t="s">
        <v>290</v>
      </c>
      <c r="C7004" s="272" t="s">
        <v>15233</v>
      </c>
      <c r="D7004" s="271" t="s">
        <v>1977</v>
      </c>
      <c r="E7004" s="273">
        <v>20.02</v>
      </c>
    </row>
    <row r="7005" spans="1:5" x14ac:dyDescent="0.2">
      <c r="A7005" s="271">
        <v>89369</v>
      </c>
      <c r="B7005" s="271" t="s">
        <v>290</v>
      </c>
      <c r="C7005" s="272" t="s">
        <v>15234</v>
      </c>
      <c r="D7005" s="271" t="s">
        <v>1977</v>
      </c>
      <c r="E7005" s="273">
        <v>21.18</v>
      </c>
    </row>
    <row r="7006" spans="1:5" x14ac:dyDescent="0.2">
      <c r="A7006" s="271">
        <v>89499</v>
      </c>
      <c r="B7006" s="271" t="s">
        <v>290</v>
      </c>
      <c r="C7006" s="272" t="s">
        <v>15235</v>
      </c>
      <c r="D7006" s="271" t="s">
        <v>1977</v>
      </c>
      <c r="E7006" s="273">
        <v>24.33</v>
      </c>
    </row>
    <row r="7007" spans="1:5" x14ac:dyDescent="0.2">
      <c r="A7007" s="271">
        <v>103982</v>
      </c>
      <c r="B7007" s="271" t="s">
        <v>290</v>
      </c>
      <c r="C7007" s="272" t="s">
        <v>15236</v>
      </c>
      <c r="D7007" s="271" t="s">
        <v>1977</v>
      </c>
      <c r="E7007" s="273">
        <v>29.65</v>
      </c>
    </row>
    <row r="7008" spans="1:5" x14ac:dyDescent="0.2">
      <c r="A7008" s="271">
        <v>89503</v>
      </c>
      <c r="B7008" s="271" t="s">
        <v>290</v>
      </c>
      <c r="C7008" s="272" t="s">
        <v>15237</v>
      </c>
      <c r="D7008" s="271" t="s">
        <v>1977</v>
      </c>
      <c r="E7008" s="273">
        <v>28.1</v>
      </c>
    </row>
    <row r="7009" spans="1:5" x14ac:dyDescent="0.2">
      <c r="A7009" s="271">
        <v>103986</v>
      </c>
      <c r="B7009" s="271" t="s">
        <v>290</v>
      </c>
      <c r="C7009" s="272" t="s">
        <v>15238</v>
      </c>
      <c r="D7009" s="271" t="s">
        <v>1977</v>
      </c>
      <c r="E7009" s="273">
        <v>34.32</v>
      </c>
    </row>
    <row r="7010" spans="1:5" x14ac:dyDescent="0.2">
      <c r="A7010" s="271">
        <v>89507</v>
      </c>
      <c r="B7010" s="271" t="s">
        <v>290</v>
      </c>
      <c r="C7010" s="272" t="s">
        <v>15239</v>
      </c>
      <c r="D7010" s="271" t="s">
        <v>1977</v>
      </c>
      <c r="E7010" s="273">
        <v>58.42</v>
      </c>
    </row>
    <row r="7011" spans="1:5" x14ac:dyDescent="0.2">
      <c r="A7011" s="271">
        <v>89517</v>
      </c>
      <c r="B7011" s="271" t="s">
        <v>290</v>
      </c>
      <c r="C7011" s="272" t="s">
        <v>15240</v>
      </c>
      <c r="D7011" s="271" t="s">
        <v>1977</v>
      </c>
      <c r="E7011" s="273">
        <v>86.75</v>
      </c>
    </row>
    <row r="7012" spans="1:5" x14ac:dyDescent="0.2">
      <c r="A7012" s="271">
        <v>89525</v>
      </c>
      <c r="B7012" s="271" t="s">
        <v>290</v>
      </c>
      <c r="C7012" s="272" t="s">
        <v>15241</v>
      </c>
      <c r="D7012" s="271" t="s">
        <v>1977</v>
      </c>
      <c r="E7012" s="273">
        <v>109.18</v>
      </c>
    </row>
    <row r="7013" spans="1:5" x14ac:dyDescent="0.2">
      <c r="A7013" s="271">
        <v>89423</v>
      </c>
      <c r="B7013" s="271" t="s">
        <v>290</v>
      </c>
      <c r="C7013" s="272" t="s">
        <v>15242</v>
      </c>
      <c r="D7013" s="271" t="s">
        <v>1977</v>
      </c>
      <c r="E7013" s="273">
        <v>12.12</v>
      </c>
    </row>
    <row r="7014" spans="1:5" x14ac:dyDescent="0.2">
      <c r="A7014" s="271">
        <v>89377</v>
      </c>
      <c r="B7014" s="271" t="s">
        <v>290</v>
      </c>
      <c r="C7014" s="272" t="s">
        <v>15243</v>
      </c>
      <c r="D7014" s="271" t="s">
        <v>1977</v>
      </c>
      <c r="E7014" s="273">
        <v>12.69</v>
      </c>
    </row>
    <row r="7015" spans="1:5" x14ac:dyDescent="0.2">
      <c r="A7015" s="271">
        <v>89540</v>
      </c>
      <c r="B7015" s="271" t="s">
        <v>290</v>
      </c>
      <c r="C7015" s="272" t="s">
        <v>15244</v>
      </c>
      <c r="D7015" s="271" t="s">
        <v>1977</v>
      </c>
      <c r="E7015" s="273">
        <v>12.9</v>
      </c>
    </row>
    <row r="7016" spans="1:5" x14ac:dyDescent="0.2">
      <c r="A7016" s="271">
        <v>89430</v>
      </c>
      <c r="B7016" s="271" t="s">
        <v>290</v>
      </c>
      <c r="C7016" s="272" t="s">
        <v>15245</v>
      </c>
      <c r="D7016" s="271" t="s">
        <v>1977</v>
      </c>
      <c r="E7016" s="273">
        <v>15.57</v>
      </c>
    </row>
    <row r="7017" spans="1:5" x14ac:dyDescent="0.2">
      <c r="A7017" s="271">
        <v>89384</v>
      </c>
      <c r="B7017" s="271" t="s">
        <v>290</v>
      </c>
      <c r="C7017" s="272" t="s">
        <v>15246</v>
      </c>
      <c r="D7017" s="271" t="s">
        <v>1977</v>
      </c>
      <c r="E7017" s="273">
        <v>16.22</v>
      </c>
    </row>
    <row r="7018" spans="1:5" x14ac:dyDescent="0.2">
      <c r="A7018" s="271">
        <v>89555</v>
      </c>
      <c r="B7018" s="271" t="s">
        <v>290</v>
      </c>
      <c r="C7018" s="272" t="s">
        <v>15247</v>
      </c>
      <c r="D7018" s="271" t="s">
        <v>1977</v>
      </c>
      <c r="E7018" s="273">
        <v>26.98</v>
      </c>
    </row>
    <row r="7019" spans="1:5" x14ac:dyDescent="0.2">
      <c r="A7019" s="271">
        <v>89437</v>
      </c>
      <c r="B7019" s="271" t="s">
        <v>290</v>
      </c>
      <c r="C7019" s="272" t="s">
        <v>15248</v>
      </c>
      <c r="D7019" s="271" t="s">
        <v>1977</v>
      </c>
      <c r="E7019" s="273">
        <v>30.07</v>
      </c>
    </row>
    <row r="7020" spans="1:5" x14ac:dyDescent="0.2">
      <c r="A7020" s="271">
        <v>89392</v>
      </c>
      <c r="B7020" s="271" t="s">
        <v>290</v>
      </c>
      <c r="C7020" s="272" t="s">
        <v>15249</v>
      </c>
      <c r="D7020" s="271" t="s">
        <v>1977</v>
      </c>
      <c r="E7020" s="273">
        <v>30.85</v>
      </c>
    </row>
    <row r="7021" spans="1:5" x14ac:dyDescent="0.2">
      <c r="A7021" s="271">
        <v>89405</v>
      </c>
      <c r="B7021" s="271" t="s">
        <v>290</v>
      </c>
      <c r="C7021" s="272" t="s">
        <v>15250</v>
      </c>
      <c r="D7021" s="271" t="s">
        <v>1977</v>
      </c>
      <c r="E7021" s="273">
        <v>9.4499999999999993</v>
      </c>
    </row>
    <row r="7022" spans="1:5" x14ac:dyDescent="0.2">
      <c r="A7022" s="271">
        <v>89359</v>
      </c>
      <c r="B7022" s="271" t="s">
        <v>290</v>
      </c>
      <c r="C7022" s="272" t="s">
        <v>15251</v>
      </c>
      <c r="D7022" s="271" t="s">
        <v>1977</v>
      </c>
      <c r="E7022" s="273">
        <v>10.3</v>
      </c>
    </row>
    <row r="7023" spans="1:5" x14ac:dyDescent="0.2">
      <c r="A7023" s="271">
        <v>89485</v>
      </c>
      <c r="B7023" s="271" t="s">
        <v>290</v>
      </c>
      <c r="C7023" s="272" t="s">
        <v>15252</v>
      </c>
      <c r="D7023" s="271" t="s">
        <v>1977</v>
      </c>
      <c r="E7023" s="273">
        <v>7.46</v>
      </c>
    </row>
    <row r="7024" spans="1:5" x14ac:dyDescent="0.2">
      <c r="A7024" s="271">
        <v>89409</v>
      </c>
      <c r="B7024" s="271" t="s">
        <v>290</v>
      </c>
      <c r="C7024" s="272" t="s">
        <v>15253</v>
      </c>
      <c r="D7024" s="271" t="s">
        <v>1977</v>
      </c>
      <c r="E7024" s="273">
        <v>11.43</v>
      </c>
    </row>
    <row r="7025" spans="1:5" x14ac:dyDescent="0.2">
      <c r="A7025" s="271">
        <v>89363</v>
      </c>
      <c r="B7025" s="271" t="s">
        <v>290</v>
      </c>
      <c r="C7025" s="272" t="s">
        <v>15254</v>
      </c>
      <c r="D7025" s="271" t="s">
        <v>1977</v>
      </c>
      <c r="E7025" s="273">
        <v>12.41</v>
      </c>
    </row>
    <row r="7026" spans="1:5" x14ac:dyDescent="0.2">
      <c r="A7026" s="271">
        <v>89493</v>
      </c>
      <c r="B7026" s="271" t="s">
        <v>290</v>
      </c>
      <c r="C7026" s="272" t="s">
        <v>15255</v>
      </c>
      <c r="D7026" s="271" t="s">
        <v>1977</v>
      </c>
      <c r="E7026" s="273">
        <v>12.32</v>
      </c>
    </row>
    <row r="7027" spans="1:5" x14ac:dyDescent="0.2">
      <c r="A7027" s="271">
        <v>89414</v>
      </c>
      <c r="B7027" s="271" t="s">
        <v>290</v>
      </c>
      <c r="C7027" s="272" t="s">
        <v>15256</v>
      </c>
      <c r="D7027" s="271" t="s">
        <v>1977</v>
      </c>
      <c r="E7027" s="273">
        <v>16.96</v>
      </c>
    </row>
    <row r="7028" spans="1:5" x14ac:dyDescent="0.2">
      <c r="A7028" s="271">
        <v>89368</v>
      </c>
      <c r="B7028" s="271" t="s">
        <v>290</v>
      </c>
      <c r="C7028" s="272" t="s">
        <v>15257</v>
      </c>
      <c r="D7028" s="271" t="s">
        <v>1977</v>
      </c>
      <c r="E7028" s="273">
        <v>18.12</v>
      </c>
    </row>
    <row r="7029" spans="1:5" x14ac:dyDescent="0.2">
      <c r="A7029" s="271">
        <v>89498</v>
      </c>
      <c r="B7029" s="271" t="s">
        <v>290</v>
      </c>
      <c r="C7029" s="272" t="s">
        <v>15258</v>
      </c>
      <c r="D7029" s="271" t="s">
        <v>1977</v>
      </c>
      <c r="E7029" s="273">
        <v>16.3</v>
      </c>
    </row>
    <row r="7030" spans="1:5" x14ac:dyDescent="0.2">
      <c r="A7030" s="271">
        <v>103981</v>
      </c>
      <c r="B7030" s="271" t="s">
        <v>290</v>
      </c>
      <c r="C7030" s="272" t="s">
        <v>15259</v>
      </c>
      <c r="D7030" s="271" t="s">
        <v>1977</v>
      </c>
      <c r="E7030" s="273">
        <v>21.62</v>
      </c>
    </row>
    <row r="7031" spans="1:5" x14ac:dyDescent="0.2">
      <c r="A7031" s="271">
        <v>89502</v>
      </c>
      <c r="B7031" s="271" t="s">
        <v>290</v>
      </c>
      <c r="C7031" s="272" t="s">
        <v>15260</v>
      </c>
      <c r="D7031" s="271" t="s">
        <v>1977</v>
      </c>
      <c r="E7031" s="273">
        <v>20.73</v>
      </c>
    </row>
    <row r="7032" spans="1:5" x14ac:dyDescent="0.2">
      <c r="A7032" s="271">
        <v>103985</v>
      </c>
      <c r="B7032" s="271" t="s">
        <v>290</v>
      </c>
      <c r="C7032" s="272" t="s">
        <v>15261</v>
      </c>
      <c r="D7032" s="271" t="s">
        <v>1977</v>
      </c>
      <c r="E7032" s="273">
        <v>26.95</v>
      </c>
    </row>
    <row r="7033" spans="1:5" x14ac:dyDescent="0.2">
      <c r="A7033" s="271">
        <v>89506</v>
      </c>
      <c r="B7033" s="271" t="s">
        <v>290</v>
      </c>
      <c r="C7033" s="272" t="s">
        <v>15262</v>
      </c>
      <c r="D7033" s="271" t="s">
        <v>1977</v>
      </c>
      <c r="E7033" s="273">
        <v>49.29</v>
      </c>
    </row>
    <row r="7034" spans="1:5" x14ac:dyDescent="0.2">
      <c r="A7034" s="271">
        <v>89515</v>
      </c>
      <c r="B7034" s="271" t="s">
        <v>290</v>
      </c>
      <c r="C7034" s="272" t="s">
        <v>15263</v>
      </c>
      <c r="D7034" s="271" t="s">
        <v>1977</v>
      </c>
      <c r="E7034" s="273">
        <v>103.79</v>
      </c>
    </row>
    <row r="7035" spans="1:5" x14ac:dyDescent="0.2">
      <c r="A7035" s="271">
        <v>89523</v>
      </c>
      <c r="B7035" s="271" t="s">
        <v>290</v>
      </c>
      <c r="C7035" s="272" t="s">
        <v>15264</v>
      </c>
      <c r="D7035" s="271" t="s">
        <v>1977</v>
      </c>
      <c r="E7035" s="273">
        <v>126.95</v>
      </c>
    </row>
    <row r="7036" spans="1:5" x14ac:dyDescent="0.2">
      <c r="A7036" s="271">
        <v>90373</v>
      </c>
      <c r="B7036" s="271" t="s">
        <v>290</v>
      </c>
      <c r="C7036" s="272" t="s">
        <v>15265</v>
      </c>
      <c r="D7036" s="271" t="s">
        <v>1977</v>
      </c>
      <c r="E7036" s="273">
        <v>16.079999999999998</v>
      </c>
    </row>
    <row r="7037" spans="1:5" x14ac:dyDescent="0.2">
      <c r="A7037" s="271">
        <v>89366</v>
      </c>
      <c r="B7037" s="271" t="s">
        <v>290</v>
      </c>
      <c r="C7037" s="272" t="s">
        <v>15266</v>
      </c>
      <c r="D7037" s="271" t="s">
        <v>1977</v>
      </c>
      <c r="E7037" s="273">
        <v>20.309999999999999</v>
      </c>
    </row>
    <row r="7038" spans="1:5" x14ac:dyDescent="0.2">
      <c r="A7038" s="271">
        <v>89404</v>
      </c>
      <c r="B7038" s="271" t="s">
        <v>290</v>
      </c>
      <c r="C7038" s="272" t="s">
        <v>15267</v>
      </c>
      <c r="D7038" s="271" t="s">
        <v>1977</v>
      </c>
      <c r="E7038" s="273">
        <v>8.73</v>
      </c>
    </row>
    <row r="7039" spans="1:5" x14ac:dyDescent="0.2">
      <c r="A7039" s="271">
        <v>89358</v>
      </c>
      <c r="B7039" s="271" t="s">
        <v>290</v>
      </c>
      <c r="C7039" s="272" t="s">
        <v>15268</v>
      </c>
      <c r="D7039" s="271" t="s">
        <v>1977</v>
      </c>
      <c r="E7039" s="273">
        <v>9.58</v>
      </c>
    </row>
    <row r="7040" spans="1:5" x14ac:dyDescent="0.2">
      <c r="A7040" s="271">
        <v>89481</v>
      </c>
      <c r="B7040" s="271" t="s">
        <v>290</v>
      </c>
      <c r="C7040" s="272" t="s">
        <v>15269</v>
      </c>
      <c r="D7040" s="271" t="s">
        <v>1977</v>
      </c>
      <c r="E7040" s="273">
        <v>6.43</v>
      </c>
    </row>
    <row r="7041" spans="1:5" x14ac:dyDescent="0.2">
      <c r="A7041" s="271">
        <v>89408</v>
      </c>
      <c r="B7041" s="271" t="s">
        <v>290</v>
      </c>
      <c r="C7041" s="272" t="s">
        <v>15270</v>
      </c>
      <c r="D7041" s="271" t="s">
        <v>1977</v>
      </c>
      <c r="E7041" s="273">
        <v>10.4</v>
      </c>
    </row>
    <row r="7042" spans="1:5" x14ac:dyDescent="0.2">
      <c r="A7042" s="271">
        <v>89362</v>
      </c>
      <c r="B7042" s="271" t="s">
        <v>290</v>
      </c>
      <c r="C7042" s="272" t="s">
        <v>15271</v>
      </c>
      <c r="D7042" s="271" t="s">
        <v>1977</v>
      </c>
      <c r="E7042" s="273">
        <v>11.38</v>
      </c>
    </row>
    <row r="7043" spans="1:5" x14ac:dyDescent="0.2">
      <c r="A7043" s="271">
        <v>89412</v>
      </c>
      <c r="B7043" s="271" t="s">
        <v>290</v>
      </c>
      <c r="C7043" s="272" t="s">
        <v>15272</v>
      </c>
      <c r="D7043" s="271" t="s">
        <v>1977</v>
      </c>
      <c r="E7043" s="273">
        <v>11.92</v>
      </c>
    </row>
    <row r="7044" spans="1:5" x14ac:dyDescent="0.2">
      <c r="A7044" s="271">
        <v>89492</v>
      </c>
      <c r="B7044" s="271" t="s">
        <v>290</v>
      </c>
      <c r="C7044" s="272" t="s">
        <v>15273</v>
      </c>
      <c r="D7044" s="271" t="s">
        <v>1977</v>
      </c>
      <c r="E7044" s="273">
        <v>10.039999999999999</v>
      </c>
    </row>
    <row r="7045" spans="1:5" x14ac:dyDescent="0.2">
      <c r="A7045" s="271">
        <v>89413</v>
      </c>
      <c r="B7045" s="271" t="s">
        <v>290</v>
      </c>
      <c r="C7045" s="272" t="s">
        <v>15274</v>
      </c>
      <c r="D7045" s="271" t="s">
        <v>1977</v>
      </c>
      <c r="E7045" s="273">
        <v>14.68</v>
      </c>
    </row>
    <row r="7046" spans="1:5" x14ac:dyDescent="0.2">
      <c r="A7046" s="271">
        <v>89367</v>
      </c>
      <c r="B7046" s="271" t="s">
        <v>290</v>
      </c>
      <c r="C7046" s="272" t="s">
        <v>15275</v>
      </c>
      <c r="D7046" s="271" t="s">
        <v>1977</v>
      </c>
      <c r="E7046" s="273">
        <v>15.84</v>
      </c>
    </row>
    <row r="7047" spans="1:5" x14ac:dyDescent="0.2">
      <c r="A7047" s="271">
        <v>89497</v>
      </c>
      <c r="B7047" s="271" t="s">
        <v>290</v>
      </c>
      <c r="C7047" s="272" t="s">
        <v>15276</v>
      </c>
      <c r="D7047" s="271" t="s">
        <v>1977</v>
      </c>
      <c r="E7047" s="273">
        <v>16.23</v>
      </c>
    </row>
    <row r="7048" spans="1:5" x14ac:dyDescent="0.2">
      <c r="A7048" s="271">
        <v>103980</v>
      </c>
      <c r="B7048" s="271" t="s">
        <v>290</v>
      </c>
      <c r="C7048" s="272" t="s">
        <v>15277</v>
      </c>
      <c r="D7048" s="271" t="s">
        <v>1977</v>
      </c>
      <c r="E7048" s="273">
        <v>21.55</v>
      </c>
    </row>
    <row r="7049" spans="1:5" x14ac:dyDescent="0.2">
      <c r="A7049" s="271">
        <v>89501</v>
      </c>
      <c r="B7049" s="271" t="s">
        <v>290</v>
      </c>
      <c r="C7049" s="272" t="s">
        <v>15278</v>
      </c>
      <c r="D7049" s="271" t="s">
        <v>1977</v>
      </c>
      <c r="E7049" s="273">
        <v>17.43</v>
      </c>
    </row>
    <row r="7050" spans="1:5" x14ac:dyDescent="0.2">
      <c r="A7050" s="271">
        <v>103984</v>
      </c>
      <c r="B7050" s="271" t="s">
        <v>290</v>
      </c>
      <c r="C7050" s="272" t="s">
        <v>15279</v>
      </c>
      <c r="D7050" s="271" t="s">
        <v>1977</v>
      </c>
      <c r="E7050" s="273">
        <v>23.65</v>
      </c>
    </row>
    <row r="7051" spans="1:5" x14ac:dyDescent="0.2">
      <c r="A7051" s="271">
        <v>89505</v>
      </c>
      <c r="B7051" s="271" t="s">
        <v>290</v>
      </c>
      <c r="C7051" s="272" t="s">
        <v>15280</v>
      </c>
      <c r="D7051" s="271" t="s">
        <v>1977</v>
      </c>
      <c r="E7051" s="273">
        <v>51.61</v>
      </c>
    </row>
    <row r="7052" spans="1:5" x14ac:dyDescent="0.2">
      <c r="A7052" s="271">
        <v>89513</v>
      </c>
      <c r="B7052" s="271" t="s">
        <v>290</v>
      </c>
      <c r="C7052" s="272" t="s">
        <v>15281</v>
      </c>
      <c r="D7052" s="271" t="s">
        <v>1977</v>
      </c>
      <c r="E7052" s="273">
        <v>130.47999999999999</v>
      </c>
    </row>
    <row r="7053" spans="1:5" x14ac:dyDescent="0.2">
      <c r="A7053" s="271">
        <v>89521</v>
      </c>
      <c r="B7053" s="271" t="s">
        <v>290</v>
      </c>
      <c r="C7053" s="272" t="s">
        <v>15282</v>
      </c>
      <c r="D7053" s="271" t="s">
        <v>1977</v>
      </c>
      <c r="E7053" s="273">
        <v>155.53</v>
      </c>
    </row>
    <row r="7054" spans="1:5" x14ac:dyDescent="0.2">
      <c r="A7054" s="271">
        <v>103955</v>
      </c>
      <c r="B7054" s="271" t="s">
        <v>290</v>
      </c>
      <c r="C7054" s="272" t="s">
        <v>15283</v>
      </c>
      <c r="D7054" s="271" t="s">
        <v>1977</v>
      </c>
      <c r="E7054" s="273">
        <v>12.32</v>
      </c>
    </row>
    <row r="7055" spans="1:5" x14ac:dyDescent="0.2">
      <c r="A7055" s="271">
        <v>103950</v>
      </c>
      <c r="B7055" s="271" t="s">
        <v>290</v>
      </c>
      <c r="C7055" s="272" t="s">
        <v>15284</v>
      </c>
      <c r="D7055" s="271" t="s">
        <v>1977</v>
      </c>
      <c r="E7055" s="273">
        <v>13.24</v>
      </c>
    </row>
    <row r="7056" spans="1:5" x14ac:dyDescent="0.2">
      <c r="A7056" s="271">
        <v>103974</v>
      </c>
      <c r="B7056" s="271" t="s">
        <v>290</v>
      </c>
      <c r="C7056" s="272" t="s">
        <v>15285</v>
      </c>
      <c r="D7056" s="271" t="s">
        <v>1977</v>
      </c>
      <c r="E7056" s="273">
        <v>13.01</v>
      </c>
    </row>
    <row r="7057" spans="1:5" x14ac:dyDescent="0.2">
      <c r="A7057" s="271">
        <v>103956</v>
      </c>
      <c r="B7057" s="271" t="s">
        <v>290</v>
      </c>
      <c r="C7057" s="272" t="s">
        <v>15286</v>
      </c>
      <c r="D7057" s="271" t="s">
        <v>1977</v>
      </c>
      <c r="E7057" s="273">
        <v>17.32</v>
      </c>
    </row>
    <row r="7058" spans="1:5" x14ac:dyDescent="0.2">
      <c r="A7058" s="271">
        <v>103951</v>
      </c>
      <c r="B7058" s="271" t="s">
        <v>290</v>
      </c>
      <c r="C7058" s="272" t="s">
        <v>15287</v>
      </c>
      <c r="D7058" s="271" t="s">
        <v>1977</v>
      </c>
      <c r="E7058" s="273">
        <v>18.38</v>
      </c>
    </row>
    <row r="7059" spans="1:5" x14ac:dyDescent="0.2">
      <c r="A7059" s="271">
        <v>89374</v>
      </c>
      <c r="B7059" s="271" t="s">
        <v>290</v>
      </c>
      <c r="C7059" s="272" t="s">
        <v>15288</v>
      </c>
      <c r="D7059" s="271" t="s">
        <v>1977</v>
      </c>
      <c r="E7059" s="273">
        <v>12.59</v>
      </c>
    </row>
    <row r="7060" spans="1:5" x14ac:dyDescent="0.2">
      <c r="A7060" s="271">
        <v>89427</v>
      </c>
      <c r="B7060" s="271" t="s">
        <v>290</v>
      </c>
      <c r="C7060" s="272" t="s">
        <v>15289</v>
      </c>
      <c r="D7060" s="271" t="s">
        <v>1977</v>
      </c>
      <c r="E7060" s="273">
        <v>14.86</v>
      </c>
    </row>
    <row r="7061" spans="1:5" x14ac:dyDescent="0.2">
      <c r="A7061" s="271">
        <v>89381</v>
      </c>
      <c r="B7061" s="271" t="s">
        <v>290</v>
      </c>
      <c r="C7061" s="272" t="s">
        <v>15290</v>
      </c>
      <c r="D7061" s="271" t="s">
        <v>1977</v>
      </c>
      <c r="E7061" s="273">
        <v>15.48</v>
      </c>
    </row>
    <row r="7062" spans="1:5" x14ac:dyDescent="0.2">
      <c r="A7062" s="271">
        <v>95237</v>
      </c>
      <c r="B7062" s="271" t="s">
        <v>290</v>
      </c>
      <c r="C7062" s="272" t="s">
        <v>15291</v>
      </c>
      <c r="D7062" s="271" t="s">
        <v>1977</v>
      </c>
      <c r="E7062" s="273">
        <v>30.49</v>
      </c>
    </row>
    <row r="7063" spans="1:5" x14ac:dyDescent="0.2">
      <c r="A7063" s="271">
        <v>89979</v>
      </c>
      <c r="B7063" s="271" t="s">
        <v>290</v>
      </c>
      <c r="C7063" s="272" t="s">
        <v>15292</v>
      </c>
      <c r="D7063" s="271" t="s">
        <v>1977</v>
      </c>
      <c r="E7063" s="273">
        <v>31.19</v>
      </c>
    </row>
    <row r="7064" spans="1:5" x14ac:dyDescent="0.2">
      <c r="A7064" s="271">
        <v>103991</v>
      </c>
      <c r="B7064" s="271" t="s">
        <v>290</v>
      </c>
      <c r="C7064" s="272" t="s">
        <v>15293</v>
      </c>
      <c r="D7064" s="271" t="s">
        <v>1977</v>
      </c>
      <c r="E7064" s="273">
        <v>22.72</v>
      </c>
    </row>
    <row r="7065" spans="1:5" x14ac:dyDescent="0.2">
      <c r="A7065" s="271">
        <v>89564</v>
      </c>
      <c r="B7065" s="271" t="s">
        <v>290</v>
      </c>
      <c r="C7065" s="272" t="s">
        <v>15294</v>
      </c>
      <c r="D7065" s="271" t="s">
        <v>1977</v>
      </c>
      <c r="E7065" s="273">
        <v>19.38</v>
      </c>
    </row>
    <row r="7066" spans="1:5" x14ac:dyDescent="0.2">
      <c r="A7066" s="271">
        <v>104000</v>
      </c>
      <c r="B7066" s="271" t="s">
        <v>290</v>
      </c>
      <c r="C7066" s="272" t="s">
        <v>15295</v>
      </c>
      <c r="D7066" s="271" t="s">
        <v>1977</v>
      </c>
      <c r="E7066" s="273">
        <v>34.979999999999997</v>
      </c>
    </row>
    <row r="7067" spans="1:5" x14ac:dyDescent="0.2">
      <c r="A7067" s="271">
        <v>89593</v>
      </c>
      <c r="B7067" s="271" t="s">
        <v>290</v>
      </c>
      <c r="C7067" s="272" t="s">
        <v>15296</v>
      </c>
      <c r="D7067" s="271" t="s">
        <v>1977</v>
      </c>
      <c r="E7067" s="273">
        <v>31.02</v>
      </c>
    </row>
    <row r="7068" spans="1:5" x14ac:dyDescent="0.2">
      <c r="A7068" s="271">
        <v>89418</v>
      </c>
      <c r="B7068" s="271" t="s">
        <v>290</v>
      </c>
      <c r="C7068" s="272" t="s">
        <v>15297</v>
      </c>
      <c r="D7068" s="271" t="s">
        <v>1977</v>
      </c>
      <c r="E7068" s="273">
        <v>19.64</v>
      </c>
    </row>
    <row r="7069" spans="1:5" x14ac:dyDescent="0.2">
      <c r="A7069" s="271">
        <v>89372</v>
      </c>
      <c r="B7069" s="271" t="s">
        <v>290</v>
      </c>
      <c r="C7069" s="272" t="s">
        <v>15298</v>
      </c>
      <c r="D7069" s="271" t="s">
        <v>1977</v>
      </c>
      <c r="E7069" s="273">
        <v>20.21</v>
      </c>
    </row>
    <row r="7070" spans="1:5" x14ac:dyDescent="0.2">
      <c r="A7070" s="271">
        <v>89530</v>
      </c>
      <c r="B7070" s="271" t="s">
        <v>290</v>
      </c>
      <c r="C7070" s="272" t="s">
        <v>15299</v>
      </c>
      <c r="D7070" s="271" t="s">
        <v>1977</v>
      </c>
      <c r="E7070" s="273">
        <v>20.39</v>
      </c>
    </row>
    <row r="7071" spans="1:5" x14ac:dyDescent="0.2">
      <c r="A7071" s="271">
        <v>89425</v>
      </c>
      <c r="B7071" s="271" t="s">
        <v>290</v>
      </c>
      <c r="C7071" s="272" t="s">
        <v>15300</v>
      </c>
      <c r="D7071" s="271" t="s">
        <v>1977</v>
      </c>
      <c r="E7071" s="273">
        <v>23.06</v>
      </c>
    </row>
    <row r="7072" spans="1:5" x14ac:dyDescent="0.2">
      <c r="A7072" s="271">
        <v>89379</v>
      </c>
      <c r="B7072" s="271" t="s">
        <v>290</v>
      </c>
      <c r="C7072" s="272" t="s">
        <v>15301</v>
      </c>
      <c r="D7072" s="271" t="s">
        <v>1977</v>
      </c>
      <c r="E7072" s="273">
        <v>23.71</v>
      </c>
    </row>
    <row r="7073" spans="1:5" x14ac:dyDescent="0.2">
      <c r="A7073" s="271">
        <v>89542</v>
      </c>
      <c r="B7073" s="271" t="s">
        <v>290</v>
      </c>
      <c r="C7073" s="272" t="s">
        <v>15302</v>
      </c>
      <c r="D7073" s="271" t="s">
        <v>1977</v>
      </c>
      <c r="E7073" s="273">
        <v>34.15</v>
      </c>
    </row>
    <row r="7074" spans="1:5" x14ac:dyDescent="0.2">
      <c r="A7074" s="271">
        <v>89432</v>
      </c>
      <c r="B7074" s="271" t="s">
        <v>290</v>
      </c>
      <c r="C7074" s="272" t="s">
        <v>15303</v>
      </c>
      <c r="D7074" s="271" t="s">
        <v>1977</v>
      </c>
      <c r="E7074" s="273">
        <v>37.24</v>
      </c>
    </row>
    <row r="7075" spans="1:5" x14ac:dyDescent="0.2">
      <c r="A7075" s="271">
        <v>89387</v>
      </c>
      <c r="B7075" s="271" t="s">
        <v>290</v>
      </c>
      <c r="C7075" s="272" t="s">
        <v>15304</v>
      </c>
      <c r="D7075" s="271" t="s">
        <v>1977</v>
      </c>
      <c r="E7075" s="273">
        <v>38.020000000000003</v>
      </c>
    </row>
    <row r="7076" spans="1:5" x14ac:dyDescent="0.2">
      <c r="A7076" s="271">
        <v>89560</v>
      </c>
      <c r="B7076" s="271" t="s">
        <v>290</v>
      </c>
      <c r="C7076" s="272" t="s">
        <v>15305</v>
      </c>
      <c r="D7076" s="271" t="s">
        <v>1977</v>
      </c>
      <c r="E7076" s="273">
        <v>43.8</v>
      </c>
    </row>
    <row r="7077" spans="1:5" x14ac:dyDescent="0.2">
      <c r="A7077" s="271">
        <v>104159</v>
      </c>
      <c r="B7077" s="271" t="s">
        <v>290</v>
      </c>
      <c r="C7077" s="272" t="s">
        <v>15306</v>
      </c>
      <c r="D7077" s="271" t="s">
        <v>1977</v>
      </c>
      <c r="E7077" s="273">
        <v>47.39</v>
      </c>
    </row>
    <row r="7078" spans="1:5" x14ac:dyDescent="0.2">
      <c r="A7078" s="271">
        <v>89577</v>
      </c>
      <c r="B7078" s="271" t="s">
        <v>290</v>
      </c>
      <c r="C7078" s="272" t="s">
        <v>15307</v>
      </c>
      <c r="D7078" s="271" t="s">
        <v>1977</v>
      </c>
      <c r="E7078" s="273">
        <v>46.09</v>
      </c>
    </row>
    <row r="7079" spans="1:5" x14ac:dyDescent="0.2">
      <c r="A7079" s="271">
        <v>103996</v>
      </c>
      <c r="B7079" s="271" t="s">
        <v>290</v>
      </c>
      <c r="C7079" s="272" t="s">
        <v>15308</v>
      </c>
      <c r="D7079" s="271" t="s">
        <v>1977</v>
      </c>
      <c r="E7079" s="273">
        <v>50.26</v>
      </c>
    </row>
    <row r="7080" spans="1:5" x14ac:dyDescent="0.2">
      <c r="A7080" s="271">
        <v>89598</v>
      </c>
      <c r="B7080" s="271" t="s">
        <v>290</v>
      </c>
      <c r="C7080" s="272" t="s">
        <v>15309</v>
      </c>
      <c r="D7080" s="271" t="s">
        <v>1977</v>
      </c>
      <c r="E7080" s="273">
        <v>62.23</v>
      </c>
    </row>
    <row r="7081" spans="1:5" x14ac:dyDescent="0.2">
      <c r="A7081" s="271">
        <v>89419</v>
      </c>
      <c r="B7081" s="271" t="s">
        <v>290</v>
      </c>
      <c r="C7081" s="272" t="s">
        <v>15310</v>
      </c>
      <c r="D7081" s="271" t="s">
        <v>1977</v>
      </c>
      <c r="E7081" s="273">
        <v>8.02</v>
      </c>
    </row>
    <row r="7082" spans="1:5" x14ac:dyDescent="0.2">
      <c r="A7082" s="271">
        <v>89373</v>
      </c>
      <c r="B7082" s="271" t="s">
        <v>290</v>
      </c>
      <c r="C7082" s="272" t="s">
        <v>15311</v>
      </c>
      <c r="D7082" s="271" t="s">
        <v>1977</v>
      </c>
      <c r="E7082" s="273">
        <v>8.64</v>
      </c>
    </row>
    <row r="7083" spans="1:5" x14ac:dyDescent="0.2">
      <c r="A7083" s="271">
        <v>89532</v>
      </c>
      <c r="B7083" s="271" t="s">
        <v>290</v>
      </c>
      <c r="C7083" s="272" t="s">
        <v>15312</v>
      </c>
      <c r="D7083" s="271" t="s">
        <v>1977</v>
      </c>
      <c r="E7083" s="273">
        <v>8.6999999999999993</v>
      </c>
    </row>
    <row r="7084" spans="1:5" x14ac:dyDescent="0.2">
      <c r="A7084" s="271">
        <v>89426</v>
      </c>
      <c r="B7084" s="271" t="s">
        <v>290</v>
      </c>
      <c r="C7084" s="272" t="s">
        <v>15313</v>
      </c>
      <c r="D7084" s="271" t="s">
        <v>1977</v>
      </c>
      <c r="E7084" s="273">
        <v>11.59</v>
      </c>
    </row>
    <row r="7085" spans="1:5" x14ac:dyDescent="0.2">
      <c r="A7085" s="271">
        <v>89380</v>
      </c>
      <c r="B7085" s="271" t="s">
        <v>290</v>
      </c>
      <c r="C7085" s="272" t="s">
        <v>15314</v>
      </c>
      <c r="D7085" s="271" t="s">
        <v>1977</v>
      </c>
      <c r="E7085" s="273">
        <v>12.29</v>
      </c>
    </row>
    <row r="7086" spans="1:5" x14ac:dyDescent="0.2">
      <c r="A7086" s="271">
        <v>89562</v>
      </c>
      <c r="B7086" s="271" t="s">
        <v>290</v>
      </c>
      <c r="C7086" s="272" t="s">
        <v>15315</v>
      </c>
      <c r="D7086" s="271" t="s">
        <v>1977</v>
      </c>
      <c r="E7086" s="273">
        <v>12.73</v>
      </c>
    </row>
    <row r="7087" spans="1:5" x14ac:dyDescent="0.2">
      <c r="A7087" s="271">
        <v>89433</v>
      </c>
      <c r="B7087" s="271" t="s">
        <v>290</v>
      </c>
      <c r="C7087" s="272" t="s">
        <v>15316</v>
      </c>
      <c r="D7087" s="271" t="s">
        <v>1977</v>
      </c>
      <c r="E7087" s="273">
        <v>16.07</v>
      </c>
    </row>
    <row r="7088" spans="1:5" x14ac:dyDescent="0.2">
      <c r="A7088" s="271">
        <v>89579</v>
      </c>
      <c r="B7088" s="271" t="s">
        <v>290</v>
      </c>
      <c r="C7088" s="272" t="s">
        <v>15317</v>
      </c>
      <c r="D7088" s="271" t="s">
        <v>1977</v>
      </c>
      <c r="E7088" s="273">
        <v>14.41</v>
      </c>
    </row>
    <row r="7089" spans="1:5" x14ac:dyDescent="0.2">
      <c r="A7089" s="271">
        <v>103998</v>
      </c>
      <c r="B7089" s="271" t="s">
        <v>290</v>
      </c>
      <c r="C7089" s="272" t="s">
        <v>15318</v>
      </c>
      <c r="D7089" s="271" t="s">
        <v>1977</v>
      </c>
      <c r="E7089" s="273">
        <v>17.82</v>
      </c>
    </row>
    <row r="7090" spans="1:5" x14ac:dyDescent="0.2">
      <c r="A7090" s="271">
        <v>89605</v>
      </c>
      <c r="B7090" s="271" t="s">
        <v>290</v>
      </c>
      <c r="C7090" s="272" t="s">
        <v>15319</v>
      </c>
      <c r="D7090" s="271" t="s">
        <v>1977</v>
      </c>
      <c r="E7090" s="273">
        <v>25.43</v>
      </c>
    </row>
    <row r="7091" spans="1:5" x14ac:dyDescent="0.2">
      <c r="A7091" s="271">
        <v>89981</v>
      </c>
      <c r="B7091" s="271" t="s">
        <v>290</v>
      </c>
      <c r="C7091" s="272" t="s">
        <v>15320</v>
      </c>
      <c r="D7091" s="271" t="s">
        <v>1977</v>
      </c>
      <c r="E7091" s="273">
        <v>27.6</v>
      </c>
    </row>
    <row r="7092" spans="1:5" x14ac:dyDescent="0.2">
      <c r="A7092" s="271">
        <v>89385</v>
      </c>
      <c r="B7092" s="271" t="s">
        <v>290</v>
      </c>
      <c r="C7092" s="272" t="s">
        <v>15321</v>
      </c>
      <c r="D7092" s="271" t="s">
        <v>1977</v>
      </c>
      <c r="E7092" s="273">
        <v>8.7899999999999991</v>
      </c>
    </row>
    <row r="7093" spans="1:5" x14ac:dyDescent="0.2">
      <c r="A7093" s="271">
        <v>89551</v>
      </c>
      <c r="B7093" s="271" t="s">
        <v>290</v>
      </c>
      <c r="C7093" s="272" t="s">
        <v>15322</v>
      </c>
      <c r="D7093" s="271" t="s">
        <v>1977</v>
      </c>
      <c r="E7093" s="273">
        <v>10.56</v>
      </c>
    </row>
    <row r="7094" spans="1:5" x14ac:dyDescent="0.2">
      <c r="A7094" s="271">
        <v>89434</v>
      </c>
      <c r="B7094" s="271" t="s">
        <v>290</v>
      </c>
      <c r="C7094" s="272" t="s">
        <v>15323</v>
      </c>
      <c r="D7094" s="271" t="s">
        <v>1977</v>
      </c>
      <c r="E7094" s="273">
        <v>13.45</v>
      </c>
    </row>
    <row r="7095" spans="1:5" x14ac:dyDescent="0.2">
      <c r="A7095" s="271">
        <v>89389</v>
      </c>
      <c r="B7095" s="271" t="s">
        <v>290</v>
      </c>
      <c r="C7095" s="272" t="s">
        <v>15324</v>
      </c>
      <c r="D7095" s="271" t="s">
        <v>1977</v>
      </c>
      <c r="E7095" s="273">
        <v>14.15</v>
      </c>
    </row>
    <row r="7096" spans="1:5" x14ac:dyDescent="0.2">
      <c r="A7096" s="271">
        <v>89417</v>
      </c>
      <c r="B7096" s="271" t="s">
        <v>290</v>
      </c>
      <c r="C7096" s="272" t="s">
        <v>15325</v>
      </c>
      <c r="D7096" s="271" t="s">
        <v>1977</v>
      </c>
      <c r="E7096" s="273">
        <v>6.62</v>
      </c>
    </row>
    <row r="7097" spans="1:5" x14ac:dyDescent="0.2">
      <c r="A7097" s="271">
        <v>89371</v>
      </c>
      <c r="B7097" s="271" t="s">
        <v>290</v>
      </c>
      <c r="C7097" s="272" t="s">
        <v>15326</v>
      </c>
      <c r="D7097" s="271" t="s">
        <v>1977</v>
      </c>
      <c r="E7097" s="273">
        <v>7.19</v>
      </c>
    </row>
    <row r="7098" spans="1:5" x14ac:dyDescent="0.2">
      <c r="A7098" s="271">
        <v>89528</v>
      </c>
      <c r="B7098" s="271" t="s">
        <v>290</v>
      </c>
      <c r="C7098" s="272" t="s">
        <v>15327</v>
      </c>
      <c r="D7098" s="271" t="s">
        <v>1977</v>
      </c>
      <c r="E7098" s="273">
        <v>5.14</v>
      </c>
    </row>
    <row r="7099" spans="1:5" x14ac:dyDescent="0.2">
      <c r="A7099" s="271">
        <v>89424</v>
      </c>
      <c r="B7099" s="271" t="s">
        <v>290</v>
      </c>
      <c r="C7099" s="272" t="s">
        <v>15328</v>
      </c>
      <c r="D7099" s="271" t="s">
        <v>1977</v>
      </c>
      <c r="E7099" s="273">
        <v>7.81</v>
      </c>
    </row>
    <row r="7100" spans="1:5" x14ac:dyDescent="0.2">
      <c r="A7100" s="271">
        <v>89378</v>
      </c>
      <c r="B7100" s="271" t="s">
        <v>290</v>
      </c>
      <c r="C7100" s="272" t="s">
        <v>15329</v>
      </c>
      <c r="D7100" s="271" t="s">
        <v>1977</v>
      </c>
      <c r="E7100" s="273">
        <v>8.4600000000000009</v>
      </c>
    </row>
    <row r="7101" spans="1:5" x14ac:dyDescent="0.2">
      <c r="A7101" s="271">
        <v>89541</v>
      </c>
      <c r="B7101" s="271" t="s">
        <v>290</v>
      </c>
      <c r="C7101" s="272" t="s">
        <v>15330</v>
      </c>
      <c r="D7101" s="271" t="s">
        <v>1977</v>
      </c>
      <c r="E7101" s="273">
        <v>7.78</v>
      </c>
    </row>
    <row r="7102" spans="1:5" x14ac:dyDescent="0.2">
      <c r="A7102" s="271">
        <v>89431</v>
      </c>
      <c r="B7102" s="271" t="s">
        <v>290</v>
      </c>
      <c r="C7102" s="272" t="s">
        <v>15331</v>
      </c>
      <c r="D7102" s="271" t="s">
        <v>1977</v>
      </c>
      <c r="E7102" s="273">
        <v>10.87</v>
      </c>
    </row>
    <row r="7103" spans="1:5" x14ac:dyDescent="0.2">
      <c r="A7103" s="271">
        <v>89386</v>
      </c>
      <c r="B7103" s="271" t="s">
        <v>290</v>
      </c>
      <c r="C7103" s="272" t="s">
        <v>15332</v>
      </c>
      <c r="D7103" s="271" t="s">
        <v>1977</v>
      </c>
      <c r="E7103" s="273">
        <v>11.65</v>
      </c>
    </row>
    <row r="7104" spans="1:5" x14ac:dyDescent="0.2">
      <c r="A7104" s="271">
        <v>89558</v>
      </c>
      <c r="B7104" s="271" t="s">
        <v>290</v>
      </c>
      <c r="C7104" s="272" t="s">
        <v>15333</v>
      </c>
      <c r="D7104" s="271" t="s">
        <v>1977</v>
      </c>
      <c r="E7104" s="273">
        <v>11.93</v>
      </c>
    </row>
    <row r="7105" spans="1:5" x14ac:dyDescent="0.2">
      <c r="A7105" s="271">
        <v>103988</v>
      </c>
      <c r="B7105" s="271" t="s">
        <v>290</v>
      </c>
      <c r="C7105" s="272" t="s">
        <v>15334</v>
      </c>
      <c r="D7105" s="271" t="s">
        <v>1977</v>
      </c>
      <c r="E7105" s="273">
        <v>15.52</v>
      </c>
    </row>
    <row r="7106" spans="1:5" x14ac:dyDescent="0.2">
      <c r="A7106" s="271">
        <v>89575</v>
      </c>
      <c r="B7106" s="271" t="s">
        <v>290</v>
      </c>
      <c r="C7106" s="272" t="s">
        <v>15335</v>
      </c>
      <c r="D7106" s="271" t="s">
        <v>1977</v>
      </c>
      <c r="E7106" s="273">
        <v>14.05</v>
      </c>
    </row>
    <row r="7107" spans="1:5" x14ac:dyDescent="0.2">
      <c r="A7107" s="271">
        <v>103995</v>
      </c>
      <c r="B7107" s="271" t="s">
        <v>290</v>
      </c>
      <c r="C7107" s="272" t="s">
        <v>15336</v>
      </c>
      <c r="D7107" s="271" t="s">
        <v>1977</v>
      </c>
      <c r="E7107" s="273">
        <v>18.22</v>
      </c>
    </row>
    <row r="7108" spans="1:5" x14ac:dyDescent="0.2">
      <c r="A7108" s="271">
        <v>89597</v>
      </c>
      <c r="B7108" s="271" t="s">
        <v>290</v>
      </c>
      <c r="C7108" s="272" t="s">
        <v>15337</v>
      </c>
      <c r="D7108" s="271" t="s">
        <v>1977</v>
      </c>
      <c r="E7108" s="273">
        <v>27.93</v>
      </c>
    </row>
    <row r="7109" spans="1:5" x14ac:dyDescent="0.2">
      <c r="A7109" s="271">
        <v>89611</v>
      </c>
      <c r="B7109" s="271" t="s">
        <v>290</v>
      </c>
      <c r="C7109" s="272" t="s">
        <v>15338</v>
      </c>
      <c r="D7109" s="271" t="s">
        <v>1977</v>
      </c>
      <c r="E7109" s="273">
        <v>39.54</v>
      </c>
    </row>
    <row r="7110" spans="1:5" x14ac:dyDescent="0.2">
      <c r="A7110" s="271">
        <v>89614</v>
      </c>
      <c r="B7110" s="271" t="s">
        <v>290</v>
      </c>
      <c r="C7110" s="272" t="s">
        <v>15339</v>
      </c>
      <c r="D7110" s="271" t="s">
        <v>1977</v>
      </c>
      <c r="E7110" s="273">
        <v>74.260000000000005</v>
      </c>
    </row>
    <row r="7111" spans="1:5" x14ac:dyDescent="0.2">
      <c r="A7111" s="271">
        <v>103975</v>
      </c>
      <c r="B7111" s="271" t="s">
        <v>290</v>
      </c>
      <c r="C7111" s="272" t="s">
        <v>15340</v>
      </c>
      <c r="D7111" s="271" t="s">
        <v>1977</v>
      </c>
      <c r="E7111" s="273">
        <v>21.84</v>
      </c>
    </row>
    <row r="7112" spans="1:5" x14ac:dyDescent="0.2">
      <c r="A7112" s="271">
        <v>104007</v>
      </c>
      <c r="B7112" s="271" t="s">
        <v>290</v>
      </c>
      <c r="C7112" s="272" t="s">
        <v>15341</v>
      </c>
      <c r="D7112" s="271" t="s">
        <v>1977</v>
      </c>
      <c r="E7112" s="273">
        <v>26.9</v>
      </c>
    </row>
    <row r="7113" spans="1:5" x14ac:dyDescent="0.2">
      <c r="A7113" s="271">
        <v>103976</v>
      </c>
      <c r="B7113" s="271" t="s">
        <v>290</v>
      </c>
      <c r="C7113" s="272" t="s">
        <v>15342</v>
      </c>
      <c r="D7113" s="271" t="s">
        <v>1977</v>
      </c>
      <c r="E7113" s="273">
        <v>31.8</v>
      </c>
    </row>
    <row r="7114" spans="1:5" x14ac:dyDescent="0.2">
      <c r="A7114" s="271">
        <v>104008</v>
      </c>
      <c r="B7114" s="271" t="s">
        <v>290</v>
      </c>
      <c r="C7114" s="272" t="s">
        <v>15343</v>
      </c>
      <c r="D7114" s="271" t="s">
        <v>1977</v>
      </c>
      <c r="E7114" s="273">
        <v>39.03</v>
      </c>
    </row>
    <row r="7115" spans="1:5" x14ac:dyDescent="0.2">
      <c r="A7115" s="271">
        <v>89630</v>
      </c>
      <c r="B7115" s="271" t="s">
        <v>290</v>
      </c>
      <c r="C7115" s="272" t="s">
        <v>15344</v>
      </c>
      <c r="D7115" s="271" t="s">
        <v>1977</v>
      </c>
      <c r="E7115" s="273">
        <v>76.02</v>
      </c>
    </row>
    <row r="7116" spans="1:5" x14ac:dyDescent="0.2">
      <c r="A7116" s="271">
        <v>89632</v>
      </c>
      <c r="B7116" s="271" t="s">
        <v>290</v>
      </c>
      <c r="C7116" s="272" t="s">
        <v>15345</v>
      </c>
      <c r="D7116" s="271" t="s">
        <v>1977</v>
      </c>
      <c r="E7116" s="273">
        <v>153.76</v>
      </c>
    </row>
    <row r="7117" spans="1:5" x14ac:dyDescent="0.2">
      <c r="A7117" s="271">
        <v>89438</v>
      </c>
      <c r="B7117" s="271" t="s">
        <v>290</v>
      </c>
      <c r="C7117" s="272" t="s">
        <v>15346</v>
      </c>
      <c r="D7117" s="271" t="s">
        <v>1977</v>
      </c>
      <c r="E7117" s="273">
        <v>12.19</v>
      </c>
    </row>
    <row r="7118" spans="1:5" x14ac:dyDescent="0.2">
      <c r="A7118" s="271">
        <v>89393</v>
      </c>
      <c r="B7118" s="271" t="s">
        <v>290</v>
      </c>
      <c r="C7118" s="272" t="s">
        <v>15347</v>
      </c>
      <c r="D7118" s="271" t="s">
        <v>1977</v>
      </c>
      <c r="E7118" s="273">
        <v>13.31</v>
      </c>
    </row>
    <row r="7119" spans="1:5" x14ac:dyDescent="0.2">
      <c r="A7119" s="271">
        <v>89617</v>
      </c>
      <c r="B7119" s="271" t="s">
        <v>290</v>
      </c>
      <c r="C7119" s="272" t="s">
        <v>15348</v>
      </c>
      <c r="D7119" s="271" t="s">
        <v>1977</v>
      </c>
      <c r="E7119" s="273">
        <v>9.11</v>
      </c>
    </row>
    <row r="7120" spans="1:5" x14ac:dyDescent="0.2">
      <c r="A7120" s="271">
        <v>89440</v>
      </c>
      <c r="B7120" s="271" t="s">
        <v>290</v>
      </c>
      <c r="C7120" s="272" t="s">
        <v>15349</v>
      </c>
      <c r="D7120" s="271" t="s">
        <v>1977</v>
      </c>
      <c r="E7120" s="273">
        <v>14.41</v>
      </c>
    </row>
    <row r="7121" spans="1:5" x14ac:dyDescent="0.2">
      <c r="A7121" s="271">
        <v>89395</v>
      </c>
      <c r="B7121" s="271" t="s">
        <v>290</v>
      </c>
      <c r="C7121" s="272" t="s">
        <v>15350</v>
      </c>
      <c r="D7121" s="271" t="s">
        <v>1977</v>
      </c>
      <c r="E7121" s="273">
        <v>15.71</v>
      </c>
    </row>
    <row r="7122" spans="1:5" x14ac:dyDescent="0.2">
      <c r="A7122" s="271">
        <v>89620</v>
      </c>
      <c r="B7122" s="271" t="s">
        <v>290</v>
      </c>
      <c r="C7122" s="272" t="s">
        <v>15351</v>
      </c>
      <c r="D7122" s="271" t="s">
        <v>1977</v>
      </c>
      <c r="E7122" s="273">
        <v>14.45</v>
      </c>
    </row>
    <row r="7123" spans="1:5" x14ac:dyDescent="0.2">
      <c r="A7123" s="271">
        <v>89443</v>
      </c>
      <c r="B7123" s="271" t="s">
        <v>290</v>
      </c>
      <c r="C7123" s="272" t="s">
        <v>15352</v>
      </c>
      <c r="D7123" s="271" t="s">
        <v>1977</v>
      </c>
      <c r="E7123" s="273">
        <v>20.59</v>
      </c>
    </row>
    <row r="7124" spans="1:5" x14ac:dyDescent="0.2">
      <c r="A7124" s="271">
        <v>89398</v>
      </c>
      <c r="B7124" s="271" t="s">
        <v>290</v>
      </c>
      <c r="C7124" s="272" t="s">
        <v>15353</v>
      </c>
      <c r="D7124" s="271" t="s">
        <v>1977</v>
      </c>
      <c r="E7124" s="273">
        <v>22.14</v>
      </c>
    </row>
    <row r="7125" spans="1:5" x14ac:dyDescent="0.2">
      <c r="A7125" s="271">
        <v>89623</v>
      </c>
      <c r="B7125" s="271" t="s">
        <v>290</v>
      </c>
      <c r="C7125" s="272" t="s">
        <v>15354</v>
      </c>
      <c r="D7125" s="271" t="s">
        <v>1977</v>
      </c>
      <c r="E7125" s="273">
        <v>23.82</v>
      </c>
    </row>
    <row r="7126" spans="1:5" x14ac:dyDescent="0.2">
      <c r="A7126" s="271">
        <v>104011</v>
      </c>
      <c r="B7126" s="271" t="s">
        <v>290</v>
      </c>
      <c r="C7126" s="272" t="s">
        <v>15355</v>
      </c>
      <c r="D7126" s="271" t="s">
        <v>1977</v>
      </c>
      <c r="E7126" s="273">
        <v>30.89</v>
      </c>
    </row>
    <row r="7127" spans="1:5" x14ac:dyDescent="0.2">
      <c r="A7127" s="271">
        <v>89625</v>
      </c>
      <c r="B7127" s="271" t="s">
        <v>290</v>
      </c>
      <c r="C7127" s="272" t="s">
        <v>15356</v>
      </c>
      <c r="D7127" s="271" t="s">
        <v>1977</v>
      </c>
      <c r="E7127" s="273">
        <v>27.72</v>
      </c>
    </row>
    <row r="7128" spans="1:5" x14ac:dyDescent="0.2">
      <c r="A7128" s="271">
        <v>104004</v>
      </c>
      <c r="B7128" s="271" t="s">
        <v>290</v>
      </c>
      <c r="C7128" s="272" t="s">
        <v>15357</v>
      </c>
      <c r="D7128" s="271" t="s">
        <v>1977</v>
      </c>
      <c r="E7128" s="273">
        <v>36.03</v>
      </c>
    </row>
    <row r="7129" spans="1:5" x14ac:dyDescent="0.2">
      <c r="A7129" s="271">
        <v>89628</v>
      </c>
      <c r="B7129" s="271" t="s">
        <v>290</v>
      </c>
      <c r="C7129" s="272" t="s">
        <v>15358</v>
      </c>
      <c r="D7129" s="271" t="s">
        <v>1977</v>
      </c>
      <c r="E7129" s="273">
        <v>59.39</v>
      </c>
    </row>
    <row r="7130" spans="1:5" x14ac:dyDescent="0.2">
      <c r="A7130" s="271">
        <v>89629</v>
      </c>
      <c r="B7130" s="271" t="s">
        <v>290</v>
      </c>
      <c r="C7130" s="272" t="s">
        <v>15359</v>
      </c>
      <c r="D7130" s="271" t="s">
        <v>1977</v>
      </c>
      <c r="E7130" s="273">
        <v>100.31</v>
      </c>
    </row>
    <row r="7131" spans="1:5" x14ac:dyDescent="0.2">
      <c r="A7131" s="271">
        <v>89631</v>
      </c>
      <c r="B7131" s="271" t="s">
        <v>290</v>
      </c>
      <c r="C7131" s="272" t="s">
        <v>15360</v>
      </c>
      <c r="D7131" s="271" t="s">
        <v>1977</v>
      </c>
      <c r="E7131" s="273">
        <v>131.88999999999999</v>
      </c>
    </row>
    <row r="7132" spans="1:5" x14ac:dyDescent="0.2">
      <c r="A7132" s="271">
        <v>89401</v>
      </c>
      <c r="B7132" s="271" t="s">
        <v>290</v>
      </c>
      <c r="C7132" s="272" t="s">
        <v>15361</v>
      </c>
      <c r="D7132" s="271" t="s">
        <v>2014</v>
      </c>
      <c r="E7132" s="273">
        <v>13.39</v>
      </c>
    </row>
    <row r="7133" spans="1:5" x14ac:dyDescent="0.2">
      <c r="A7133" s="271">
        <v>89355</v>
      </c>
      <c r="B7133" s="271" t="s">
        <v>290</v>
      </c>
      <c r="C7133" s="272" t="s">
        <v>15362</v>
      </c>
      <c r="D7133" s="271" t="s">
        <v>2014</v>
      </c>
      <c r="E7133" s="273">
        <v>25</v>
      </c>
    </row>
    <row r="7134" spans="1:5" x14ac:dyDescent="0.2">
      <c r="A7134" s="271">
        <v>89446</v>
      </c>
      <c r="B7134" s="271" t="s">
        <v>290</v>
      </c>
      <c r="C7134" s="272" t="s">
        <v>15363</v>
      </c>
      <c r="D7134" s="271" t="s">
        <v>2014</v>
      </c>
      <c r="E7134" s="273">
        <v>6.94</v>
      </c>
    </row>
    <row r="7135" spans="1:5" x14ac:dyDescent="0.2">
      <c r="A7135" s="271">
        <v>89402</v>
      </c>
      <c r="B7135" s="271" t="s">
        <v>290</v>
      </c>
      <c r="C7135" s="272" t="s">
        <v>15364</v>
      </c>
      <c r="D7135" s="271" t="s">
        <v>2014</v>
      </c>
      <c r="E7135" s="273">
        <v>15.38</v>
      </c>
    </row>
    <row r="7136" spans="1:5" x14ac:dyDescent="0.2">
      <c r="A7136" s="271">
        <v>89356</v>
      </c>
      <c r="B7136" s="271" t="s">
        <v>290</v>
      </c>
      <c r="C7136" s="272" t="s">
        <v>15365</v>
      </c>
      <c r="D7136" s="271" t="s">
        <v>2014</v>
      </c>
      <c r="E7136" s="273">
        <v>28.82</v>
      </c>
    </row>
    <row r="7137" spans="1:5" x14ac:dyDescent="0.2">
      <c r="A7137" s="271">
        <v>89447</v>
      </c>
      <c r="B7137" s="271" t="s">
        <v>290</v>
      </c>
      <c r="C7137" s="272" t="s">
        <v>15366</v>
      </c>
      <c r="D7137" s="271" t="s">
        <v>2014</v>
      </c>
      <c r="E7137" s="273">
        <v>13.86</v>
      </c>
    </row>
    <row r="7138" spans="1:5" x14ac:dyDescent="0.2">
      <c r="A7138" s="271">
        <v>89403</v>
      </c>
      <c r="B7138" s="271" t="s">
        <v>290</v>
      </c>
      <c r="C7138" s="272" t="s">
        <v>15367</v>
      </c>
      <c r="D7138" s="271" t="s">
        <v>2014</v>
      </c>
      <c r="E7138" s="273">
        <v>23.92</v>
      </c>
    </row>
    <row r="7139" spans="1:5" x14ac:dyDescent="0.2">
      <c r="A7139" s="271">
        <v>89357</v>
      </c>
      <c r="B7139" s="271" t="s">
        <v>290</v>
      </c>
      <c r="C7139" s="272" t="s">
        <v>15368</v>
      </c>
      <c r="D7139" s="271" t="s">
        <v>2014</v>
      </c>
      <c r="E7139" s="273">
        <v>39.93</v>
      </c>
    </row>
    <row r="7140" spans="1:5" x14ac:dyDescent="0.2">
      <c r="A7140" s="271">
        <v>89448</v>
      </c>
      <c r="B7140" s="271" t="s">
        <v>290</v>
      </c>
      <c r="C7140" s="272" t="s">
        <v>15369</v>
      </c>
      <c r="D7140" s="271" t="s">
        <v>2014</v>
      </c>
      <c r="E7140" s="273">
        <v>21.25</v>
      </c>
    </row>
    <row r="7141" spans="1:5" x14ac:dyDescent="0.2">
      <c r="A7141" s="271">
        <v>103978</v>
      </c>
      <c r="B7141" s="271" t="s">
        <v>290</v>
      </c>
      <c r="C7141" s="272" t="s">
        <v>15370</v>
      </c>
      <c r="D7141" s="271" t="s">
        <v>2014</v>
      </c>
      <c r="E7141" s="273">
        <v>33.08</v>
      </c>
    </row>
    <row r="7142" spans="1:5" x14ac:dyDescent="0.2">
      <c r="A7142" s="271">
        <v>89449</v>
      </c>
      <c r="B7142" s="271" t="s">
        <v>290</v>
      </c>
      <c r="C7142" s="272" t="s">
        <v>15371</v>
      </c>
      <c r="D7142" s="271" t="s">
        <v>2014</v>
      </c>
      <c r="E7142" s="273">
        <v>23.49</v>
      </c>
    </row>
    <row r="7143" spans="1:5" x14ac:dyDescent="0.2">
      <c r="A7143" s="271">
        <v>103979</v>
      </c>
      <c r="B7143" s="271" t="s">
        <v>290</v>
      </c>
      <c r="C7143" s="272" t="s">
        <v>15372</v>
      </c>
      <c r="D7143" s="271" t="s">
        <v>2014</v>
      </c>
      <c r="E7143" s="273">
        <v>37.61</v>
      </c>
    </row>
    <row r="7144" spans="1:5" x14ac:dyDescent="0.2">
      <c r="A7144" s="271">
        <v>89450</v>
      </c>
      <c r="B7144" s="271" t="s">
        <v>290</v>
      </c>
      <c r="C7144" s="272" t="s">
        <v>15373</v>
      </c>
      <c r="D7144" s="271" t="s">
        <v>2014</v>
      </c>
      <c r="E7144" s="273">
        <v>37.69</v>
      </c>
    </row>
    <row r="7145" spans="1:5" x14ac:dyDescent="0.2">
      <c r="A7145" s="271">
        <v>89451</v>
      </c>
      <c r="B7145" s="271" t="s">
        <v>290</v>
      </c>
      <c r="C7145" s="272" t="s">
        <v>15374</v>
      </c>
      <c r="D7145" s="271" t="s">
        <v>2014</v>
      </c>
      <c r="E7145" s="273">
        <v>61.46</v>
      </c>
    </row>
    <row r="7146" spans="1:5" x14ac:dyDescent="0.2">
      <c r="A7146" s="271">
        <v>89452</v>
      </c>
      <c r="B7146" s="271" t="s">
        <v>290</v>
      </c>
      <c r="C7146" s="272" t="s">
        <v>15375</v>
      </c>
      <c r="D7146" s="271" t="s">
        <v>2014</v>
      </c>
      <c r="E7146" s="273">
        <v>84.7</v>
      </c>
    </row>
    <row r="7147" spans="1:5" x14ac:dyDescent="0.2">
      <c r="A7147" s="271">
        <v>89394</v>
      </c>
      <c r="B7147" s="271" t="s">
        <v>290</v>
      </c>
      <c r="C7147" s="272" t="s">
        <v>15376</v>
      </c>
      <c r="D7147" s="271" t="s">
        <v>1977</v>
      </c>
      <c r="E7147" s="273">
        <v>23.19</v>
      </c>
    </row>
    <row r="7148" spans="1:5" x14ac:dyDescent="0.2">
      <c r="A7148" s="271">
        <v>89396</v>
      </c>
      <c r="B7148" s="271" t="s">
        <v>290</v>
      </c>
      <c r="C7148" s="272" t="s">
        <v>15377</v>
      </c>
      <c r="D7148" s="271" t="s">
        <v>1977</v>
      </c>
      <c r="E7148" s="273">
        <v>25.42</v>
      </c>
    </row>
    <row r="7149" spans="1:5" x14ac:dyDescent="0.2">
      <c r="A7149" s="271">
        <v>90374</v>
      </c>
      <c r="B7149" s="271" t="s">
        <v>290</v>
      </c>
      <c r="C7149" s="272" t="s">
        <v>15378</v>
      </c>
      <c r="D7149" s="271" t="s">
        <v>1977</v>
      </c>
      <c r="E7149" s="273">
        <v>27.6</v>
      </c>
    </row>
    <row r="7150" spans="1:5" x14ac:dyDescent="0.2">
      <c r="A7150" s="271">
        <v>89444</v>
      </c>
      <c r="B7150" s="271" t="s">
        <v>290</v>
      </c>
      <c r="C7150" s="272" t="s">
        <v>15379</v>
      </c>
      <c r="D7150" s="271" t="s">
        <v>1977</v>
      </c>
      <c r="E7150" s="273">
        <v>30.17</v>
      </c>
    </row>
    <row r="7151" spans="1:5" x14ac:dyDescent="0.2">
      <c r="A7151" s="271">
        <v>89399</v>
      </c>
      <c r="B7151" s="271" t="s">
        <v>290</v>
      </c>
      <c r="C7151" s="272" t="s">
        <v>15380</v>
      </c>
      <c r="D7151" s="271" t="s">
        <v>1977</v>
      </c>
      <c r="E7151" s="273">
        <v>30.92</v>
      </c>
    </row>
    <row r="7152" spans="1:5" x14ac:dyDescent="0.2">
      <c r="A7152" s="271">
        <v>89442</v>
      </c>
      <c r="B7152" s="271" t="s">
        <v>290</v>
      </c>
      <c r="C7152" s="272" t="s">
        <v>15381</v>
      </c>
      <c r="D7152" s="271" t="s">
        <v>1977</v>
      </c>
      <c r="E7152" s="273">
        <v>16.88</v>
      </c>
    </row>
    <row r="7153" spans="1:5" x14ac:dyDescent="0.2">
      <c r="A7153" s="271">
        <v>89397</v>
      </c>
      <c r="B7153" s="271" t="s">
        <v>290</v>
      </c>
      <c r="C7153" s="272" t="s">
        <v>15382</v>
      </c>
      <c r="D7153" s="271" t="s">
        <v>1977</v>
      </c>
      <c r="E7153" s="273">
        <v>18.09</v>
      </c>
    </row>
    <row r="7154" spans="1:5" x14ac:dyDescent="0.2">
      <c r="A7154" s="271">
        <v>89622</v>
      </c>
      <c r="B7154" s="271" t="s">
        <v>290</v>
      </c>
      <c r="C7154" s="272" t="s">
        <v>15383</v>
      </c>
      <c r="D7154" s="271" t="s">
        <v>1977</v>
      </c>
      <c r="E7154" s="273">
        <v>17.34</v>
      </c>
    </row>
    <row r="7155" spans="1:5" x14ac:dyDescent="0.2">
      <c r="A7155" s="271">
        <v>89445</v>
      </c>
      <c r="B7155" s="271" t="s">
        <v>290</v>
      </c>
      <c r="C7155" s="272" t="s">
        <v>15384</v>
      </c>
      <c r="D7155" s="271" t="s">
        <v>1977</v>
      </c>
      <c r="E7155" s="273">
        <v>23.07</v>
      </c>
    </row>
    <row r="7156" spans="1:5" x14ac:dyDescent="0.2">
      <c r="A7156" s="271">
        <v>89400</v>
      </c>
      <c r="B7156" s="271" t="s">
        <v>290</v>
      </c>
      <c r="C7156" s="272" t="s">
        <v>15385</v>
      </c>
      <c r="D7156" s="271" t="s">
        <v>1977</v>
      </c>
      <c r="E7156" s="273">
        <v>24.5</v>
      </c>
    </row>
    <row r="7157" spans="1:5" x14ac:dyDescent="0.2">
      <c r="A7157" s="271">
        <v>89624</v>
      </c>
      <c r="B7157" s="271" t="s">
        <v>290</v>
      </c>
      <c r="C7157" s="272" t="s">
        <v>15386</v>
      </c>
      <c r="D7157" s="271" t="s">
        <v>1977</v>
      </c>
      <c r="E7157" s="273">
        <v>22.01</v>
      </c>
    </row>
    <row r="7158" spans="1:5" x14ac:dyDescent="0.2">
      <c r="A7158" s="271">
        <v>104012</v>
      </c>
      <c r="B7158" s="271" t="s">
        <v>290</v>
      </c>
      <c r="C7158" s="272" t="s">
        <v>15387</v>
      </c>
      <c r="D7158" s="271" t="s">
        <v>1977</v>
      </c>
      <c r="E7158" s="273">
        <v>28.61</v>
      </c>
    </row>
    <row r="7159" spans="1:5" x14ac:dyDescent="0.2">
      <c r="A7159" s="271">
        <v>89627</v>
      </c>
      <c r="B7159" s="271" t="s">
        <v>290</v>
      </c>
      <c r="C7159" s="272" t="s">
        <v>15388</v>
      </c>
      <c r="D7159" s="271" t="s">
        <v>1977</v>
      </c>
      <c r="E7159" s="273">
        <v>24.72</v>
      </c>
    </row>
    <row r="7160" spans="1:5" x14ac:dyDescent="0.2">
      <c r="A7160" s="271">
        <v>104006</v>
      </c>
      <c r="B7160" s="271" t="s">
        <v>290</v>
      </c>
      <c r="C7160" s="272" t="s">
        <v>15389</v>
      </c>
      <c r="D7160" s="271" t="s">
        <v>1977</v>
      </c>
      <c r="E7160" s="273">
        <v>30.78</v>
      </c>
    </row>
    <row r="7161" spans="1:5" x14ac:dyDescent="0.2">
      <c r="A7161" s="271">
        <v>89626</v>
      </c>
      <c r="B7161" s="271" t="s">
        <v>290</v>
      </c>
      <c r="C7161" s="272" t="s">
        <v>15390</v>
      </c>
      <c r="D7161" s="271" t="s">
        <v>1977</v>
      </c>
      <c r="E7161" s="273">
        <v>37.229999999999997</v>
      </c>
    </row>
    <row r="7162" spans="1:5" x14ac:dyDescent="0.2">
      <c r="A7162" s="271">
        <v>104005</v>
      </c>
      <c r="B7162" s="271" t="s">
        <v>290</v>
      </c>
      <c r="C7162" s="272" t="s">
        <v>15391</v>
      </c>
      <c r="D7162" s="271" t="s">
        <v>1977</v>
      </c>
      <c r="E7162" s="273">
        <v>44.94</v>
      </c>
    </row>
    <row r="7163" spans="1:5" x14ac:dyDescent="0.2">
      <c r="A7163" s="271">
        <v>89439</v>
      </c>
      <c r="B7163" s="271" t="s">
        <v>290</v>
      </c>
      <c r="C7163" s="272" t="s">
        <v>15392</v>
      </c>
      <c r="D7163" s="271" t="s">
        <v>1977</v>
      </c>
      <c r="E7163" s="273">
        <v>14.14</v>
      </c>
    </row>
    <row r="7164" spans="1:5" x14ac:dyDescent="0.2">
      <c r="A7164" s="271">
        <v>89421</v>
      </c>
      <c r="B7164" s="271" t="s">
        <v>290</v>
      </c>
      <c r="C7164" s="272" t="s">
        <v>15393</v>
      </c>
      <c r="D7164" s="271" t="s">
        <v>1977</v>
      </c>
      <c r="E7164" s="273">
        <v>14.38</v>
      </c>
    </row>
    <row r="7165" spans="1:5" x14ac:dyDescent="0.2">
      <c r="A7165" s="271">
        <v>89375</v>
      </c>
      <c r="B7165" s="271" t="s">
        <v>290</v>
      </c>
      <c r="C7165" s="272" t="s">
        <v>15394</v>
      </c>
      <c r="D7165" s="271" t="s">
        <v>1977</v>
      </c>
      <c r="E7165" s="273">
        <v>14.95</v>
      </c>
    </row>
    <row r="7166" spans="1:5" x14ac:dyDescent="0.2">
      <c r="A7166" s="271">
        <v>89536</v>
      </c>
      <c r="B7166" s="271" t="s">
        <v>290</v>
      </c>
      <c r="C7166" s="272" t="s">
        <v>15395</v>
      </c>
      <c r="D7166" s="271" t="s">
        <v>1977</v>
      </c>
      <c r="E7166" s="273">
        <v>14.63</v>
      </c>
    </row>
    <row r="7167" spans="1:5" x14ac:dyDescent="0.2">
      <c r="A7167" s="271">
        <v>89428</v>
      </c>
      <c r="B7167" s="271" t="s">
        <v>290</v>
      </c>
      <c r="C7167" s="272" t="s">
        <v>15396</v>
      </c>
      <c r="D7167" s="271" t="s">
        <v>1977</v>
      </c>
      <c r="E7167" s="273">
        <v>17.3</v>
      </c>
    </row>
    <row r="7168" spans="1:5" x14ac:dyDescent="0.2">
      <c r="A7168" s="271">
        <v>89382</v>
      </c>
      <c r="B7168" s="271" t="s">
        <v>290</v>
      </c>
      <c r="C7168" s="272" t="s">
        <v>15397</v>
      </c>
      <c r="D7168" s="271" t="s">
        <v>1977</v>
      </c>
      <c r="E7168" s="273">
        <v>17.95</v>
      </c>
    </row>
    <row r="7169" spans="1:5" x14ac:dyDescent="0.2">
      <c r="A7169" s="271">
        <v>89552</v>
      </c>
      <c r="B7169" s="271" t="s">
        <v>290</v>
      </c>
      <c r="C7169" s="272" t="s">
        <v>15398</v>
      </c>
      <c r="D7169" s="271" t="s">
        <v>1977</v>
      </c>
      <c r="E7169" s="273">
        <v>22.95</v>
      </c>
    </row>
    <row r="7170" spans="1:5" x14ac:dyDescent="0.2">
      <c r="A7170" s="271">
        <v>89435</v>
      </c>
      <c r="B7170" s="271" t="s">
        <v>290</v>
      </c>
      <c r="C7170" s="272" t="s">
        <v>15399</v>
      </c>
      <c r="D7170" s="271" t="s">
        <v>1977</v>
      </c>
      <c r="E7170" s="273">
        <v>26.04</v>
      </c>
    </row>
    <row r="7171" spans="1:5" x14ac:dyDescent="0.2">
      <c r="A7171" s="271">
        <v>89390</v>
      </c>
      <c r="B7171" s="271" t="s">
        <v>290</v>
      </c>
      <c r="C7171" s="272" t="s">
        <v>15400</v>
      </c>
      <c r="D7171" s="271" t="s">
        <v>1977</v>
      </c>
      <c r="E7171" s="273">
        <v>26.82</v>
      </c>
    </row>
    <row r="7172" spans="1:5" x14ac:dyDescent="0.2">
      <c r="A7172" s="271">
        <v>89568</v>
      </c>
      <c r="B7172" s="271" t="s">
        <v>290</v>
      </c>
      <c r="C7172" s="272" t="s">
        <v>15401</v>
      </c>
      <c r="D7172" s="271" t="s">
        <v>1977</v>
      </c>
      <c r="E7172" s="273">
        <v>40.56</v>
      </c>
    </row>
    <row r="7173" spans="1:5" x14ac:dyDescent="0.2">
      <c r="A7173" s="271">
        <v>103990</v>
      </c>
      <c r="B7173" s="271" t="s">
        <v>290</v>
      </c>
      <c r="C7173" s="272" t="s">
        <v>15402</v>
      </c>
      <c r="D7173" s="271" t="s">
        <v>1977</v>
      </c>
      <c r="E7173" s="273">
        <v>44.15</v>
      </c>
    </row>
    <row r="7174" spans="1:5" x14ac:dyDescent="0.2">
      <c r="A7174" s="271">
        <v>89594</v>
      </c>
      <c r="B7174" s="271" t="s">
        <v>290</v>
      </c>
      <c r="C7174" s="272" t="s">
        <v>15403</v>
      </c>
      <c r="D7174" s="271" t="s">
        <v>1977</v>
      </c>
      <c r="E7174" s="273">
        <v>44.87</v>
      </c>
    </row>
    <row r="7175" spans="1:5" x14ac:dyDescent="0.2">
      <c r="A7175" s="271">
        <v>103997</v>
      </c>
      <c r="B7175" s="271" t="s">
        <v>290</v>
      </c>
      <c r="C7175" s="272" t="s">
        <v>15404</v>
      </c>
      <c r="D7175" s="271" t="s">
        <v>1977</v>
      </c>
      <c r="E7175" s="273">
        <v>49.04</v>
      </c>
    </row>
    <row r="7176" spans="1:5" x14ac:dyDescent="0.2">
      <c r="A7176" s="271">
        <v>89609</v>
      </c>
      <c r="B7176" s="271" t="s">
        <v>290</v>
      </c>
      <c r="C7176" s="272" t="s">
        <v>15405</v>
      </c>
      <c r="D7176" s="271" t="s">
        <v>1977</v>
      </c>
      <c r="E7176" s="273">
        <v>105.46</v>
      </c>
    </row>
    <row r="7177" spans="1:5" x14ac:dyDescent="0.2">
      <c r="A7177" s="271">
        <v>89612</v>
      </c>
      <c r="B7177" s="271" t="s">
        <v>290</v>
      </c>
      <c r="C7177" s="272" t="s">
        <v>15406</v>
      </c>
      <c r="D7177" s="271" t="s">
        <v>1977</v>
      </c>
      <c r="E7177" s="273">
        <v>207.58</v>
      </c>
    </row>
    <row r="7178" spans="1:5" x14ac:dyDescent="0.2">
      <c r="A7178" s="271">
        <v>89615</v>
      </c>
      <c r="B7178" s="271" t="s">
        <v>290</v>
      </c>
      <c r="C7178" s="272" t="s">
        <v>15407</v>
      </c>
      <c r="D7178" s="271" t="s">
        <v>1977</v>
      </c>
      <c r="E7178" s="273">
        <v>245.13</v>
      </c>
    </row>
    <row r="7179" spans="1:5" x14ac:dyDescent="0.2">
      <c r="A7179" s="271">
        <v>89747</v>
      </c>
      <c r="B7179" s="271" t="s">
        <v>290</v>
      </c>
      <c r="C7179" s="272" t="s">
        <v>15408</v>
      </c>
      <c r="D7179" s="271" t="s">
        <v>1977</v>
      </c>
      <c r="E7179" s="273">
        <v>36.229999999999997</v>
      </c>
    </row>
    <row r="7180" spans="1:5" x14ac:dyDescent="0.2">
      <c r="A7180" s="271">
        <v>89656</v>
      </c>
      <c r="B7180" s="271" t="s">
        <v>290</v>
      </c>
      <c r="C7180" s="272" t="s">
        <v>15409</v>
      </c>
      <c r="D7180" s="271" t="s">
        <v>1977</v>
      </c>
      <c r="E7180" s="273">
        <v>27.49</v>
      </c>
    </row>
    <row r="7181" spans="1:5" x14ac:dyDescent="0.2">
      <c r="A7181" s="271">
        <v>89663</v>
      </c>
      <c r="B7181" s="271" t="s">
        <v>290</v>
      </c>
      <c r="C7181" s="272" t="s">
        <v>15410</v>
      </c>
      <c r="D7181" s="271" t="s">
        <v>1977</v>
      </c>
      <c r="E7181" s="273">
        <v>36.82</v>
      </c>
    </row>
    <row r="7182" spans="1:5" x14ac:dyDescent="0.2">
      <c r="A7182" s="271">
        <v>89759</v>
      </c>
      <c r="B7182" s="271" t="s">
        <v>290</v>
      </c>
      <c r="C7182" s="272" t="s">
        <v>15411</v>
      </c>
      <c r="D7182" s="271" t="s">
        <v>1977</v>
      </c>
      <c r="E7182" s="273">
        <v>14.11</v>
      </c>
    </row>
    <row r="7183" spans="1:5" x14ac:dyDescent="0.2">
      <c r="A7183" s="271">
        <v>89832</v>
      </c>
      <c r="B7183" s="271" t="s">
        <v>290</v>
      </c>
      <c r="C7183" s="272" t="s">
        <v>15412</v>
      </c>
      <c r="D7183" s="271" t="s">
        <v>1977</v>
      </c>
      <c r="E7183" s="273">
        <v>50.65</v>
      </c>
    </row>
    <row r="7184" spans="1:5" x14ac:dyDescent="0.2">
      <c r="A7184" s="271">
        <v>89666</v>
      </c>
      <c r="B7184" s="271" t="s">
        <v>290</v>
      </c>
      <c r="C7184" s="272" t="s">
        <v>15413</v>
      </c>
      <c r="D7184" s="271" t="s">
        <v>1977</v>
      </c>
      <c r="E7184" s="273">
        <v>9.0299999999999994</v>
      </c>
    </row>
    <row r="7185" spans="1:5" x14ac:dyDescent="0.2">
      <c r="A7185" s="271">
        <v>89678</v>
      </c>
      <c r="B7185" s="271" t="s">
        <v>290</v>
      </c>
      <c r="C7185" s="272" t="s">
        <v>15414</v>
      </c>
      <c r="D7185" s="271" t="s">
        <v>1977</v>
      </c>
      <c r="E7185" s="273">
        <v>14.75</v>
      </c>
    </row>
    <row r="7186" spans="1:5" x14ac:dyDescent="0.2">
      <c r="A7186" s="271">
        <v>89764</v>
      </c>
      <c r="B7186" s="271" t="s">
        <v>290</v>
      </c>
      <c r="C7186" s="272" t="s">
        <v>15415</v>
      </c>
      <c r="D7186" s="271" t="s">
        <v>1977</v>
      </c>
      <c r="E7186" s="273">
        <v>45.42</v>
      </c>
    </row>
    <row r="7187" spans="1:5" x14ac:dyDescent="0.2">
      <c r="A7187" s="271">
        <v>89689</v>
      </c>
      <c r="B7187" s="271" t="s">
        <v>290</v>
      </c>
      <c r="C7187" s="272" t="s">
        <v>15416</v>
      </c>
      <c r="D7187" s="271" t="s">
        <v>1977</v>
      </c>
      <c r="E7187" s="273">
        <v>46.18</v>
      </c>
    </row>
    <row r="7188" spans="1:5" x14ac:dyDescent="0.2">
      <c r="A7188" s="271">
        <v>89655</v>
      </c>
      <c r="B7188" s="271" t="s">
        <v>290</v>
      </c>
      <c r="C7188" s="272" t="s">
        <v>15417</v>
      </c>
      <c r="D7188" s="271" t="s">
        <v>1977</v>
      </c>
      <c r="E7188" s="273">
        <v>29.5</v>
      </c>
    </row>
    <row r="7189" spans="1:5" x14ac:dyDescent="0.2">
      <c r="A7189" s="271">
        <v>89662</v>
      </c>
      <c r="B7189" s="271" t="s">
        <v>290</v>
      </c>
      <c r="C7189" s="272" t="s">
        <v>15418</v>
      </c>
      <c r="D7189" s="271" t="s">
        <v>1977</v>
      </c>
      <c r="E7189" s="273">
        <v>38.19</v>
      </c>
    </row>
    <row r="7190" spans="1:5" x14ac:dyDescent="0.2">
      <c r="A7190" s="271">
        <v>89758</v>
      </c>
      <c r="B7190" s="271" t="s">
        <v>290</v>
      </c>
      <c r="C7190" s="272" t="s">
        <v>15419</v>
      </c>
      <c r="D7190" s="271" t="s">
        <v>1977</v>
      </c>
      <c r="E7190" s="273">
        <v>45.13</v>
      </c>
    </row>
    <row r="7191" spans="1:5" x14ac:dyDescent="0.2">
      <c r="A7191" s="271">
        <v>89676</v>
      </c>
      <c r="B7191" s="271" t="s">
        <v>290</v>
      </c>
      <c r="C7191" s="272" t="s">
        <v>15420</v>
      </c>
      <c r="D7191" s="271" t="s">
        <v>1977</v>
      </c>
      <c r="E7191" s="273">
        <v>45.27</v>
      </c>
    </row>
    <row r="7192" spans="1:5" x14ac:dyDescent="0.2">
      <c r="A7192" s="271">
        <v>89818</v>
      </c>
      <c r="B7192" s="271" t="s">
        <v>290</v>
      </c>
      <c r="C7192" s="272" t="s">
        <v>15421</v>
      </c>
      <c r="D7192" s="271" t="s">
        <v>1977</v>
      </c>
      <c r="E7192" s="273">
        <v>65.28</v>
      </c>
    </row>
    <row r="7193" spans="1:5" x14ac:dyDescent="0.2">
      <c r="A7193" s="271">
        <v>89763</v>
      </c>
      <c r="B7193" s="271" t="s">
        <v>290</v>
      </c>
      <c r="C7193" s="272" t="s">
        <v>15422</v>
      </c>
      <c r="D7193" s="271" t="s">
        <v>1977</v>
      </c>
      <c r="E7193" s="273">
        <v>68.400000000000006</v>
      </c>
    </row>
    <row r="7194" spans="1:5" x14ac:dyDescent="0.2">
      <c r="A7194" s="271">
        <v>89686</v>
      </c>
      <c r="B7194" s="271" t="s">
        <v>290</v>
      </c>
      <c r="C7194" s="272" t="s">
        <v>15423</v>
      </c>
      <c r="D7194" s="271" t="s">
        <v>1977</v>
      </c>
      <c r="E7194" s="273">
        <v>69.2</v>
      </c>
    </row>
    <row r="7195" spans="1:5" x14ac:dyDescent="0.2">
      <c r="A7195" s="271">
        <v>104029</v>
      </c>
      <c r="B7195" s="271" t="s">
        <v>290</v>
      </c>
      <c r="C7195" s="272" t="s">
        <v>15424</v>
      </c>
      <c r="D7195" s="271" t="s">
        <v>1977</v>
      </c>
      <c r="E7195" s="273">
        <v>82.35</v>
      </c>
    </row>
    <row r="7196" spans="1:5" x14ac:dyDescent="0.2">
      <c r="A7196" s="271">
        <v>89831</v>
      </c>
      <c r="B7196" s="271" t="s">
        <v>290</v>
      </c>
      <c r="C7196" s="272" t="s">
        <v>15425</v>
      </c>
      <c r="D7196" s="271" t="s">
        <v>1977</v>
      </c>
      <c r="E7196" s="273">
        <v>78.94</v>
      </c>
    </row>
    <row r="7197" spans="1:5" x14ac:dyDescent="0.2">
      <c r="A7197" s="271">
        <v>89668</v>
      </c>
      <c r="B7197" s="271" t="s">
        <v>290</v>
      </c>
      <c r="C7197" s="272" t="s">
        <v>15426</v>
      </c>
      <c r="D7197" s="271" t="s">
        <v>1977</v>
      </c>
      <c r="E7197" s="273">
        <v>35.93</v>
      </c>
    </row>
    <row r="7198" spans="1:5" x14ac:dyDescent="0.2">
      <c r="A7198" s="271">
        <v>89639</v>
      </c>
      <c r="B7198" s="271" t="s">
        <v>290</v>
      </c>
      <c r="C7198" s="272" t="s">
        <v>15427</v>
      </c>
      <c r="D7198" s="271" t="s">
        <v>1977</v>
      </c>
      <c r="E7198" s="273">
        <v>14.96</v>
      </c>
    </row>
    <row r="7199" spans="1:5" x14ac:dyDescent="0.2">
      <c r="A7199" s="271">
        <v>89721</v>
      </c>
      <c r="B7199" s="271" t="s">
        <v>290</v>
      </c>
      <c r="C7199" s="272" t="s">
        <v>15428</v>
      </c>
      <c r="D7199" s="271" t="s">
        <v>1977</v>
      </c>
      <c r="E7199" s="273">
        <v>19.489999999999998</v>
      </c>
    </row>
    <row r="7200" spans="1:5" x14ac:dyDescent="0.2">
      <c r="A7200" s="271">
        <v>89643</v>
      </c>
      <c r="B7200" s="271" t="s">
        <v>290</v>
      </c>
      <c r="C7200" s="272" t="s">
        <v>15429</v>
      </c>
      <c r="D7200" s="271" t="s">
        <v>1977</v>
      </c>
      <c r="E7200" s="273">
        <v>20.38</v>
      </c>
    </row>
    <row r="7201" spans="1:5" x14ac:dyDescent="0.2">
      <c r="A7201" s="271">
        <v>89727</v>
      </c>
      <c r="B7201" s="271" t="s">
        <v>290</v>
      </c>
      <c r="C7201" s="272" t="s">
        <v>15430</v>
      </c>
      <c r="D7201" s="271" t="s">
        <v>1977</v>
      </c>
      <c r="E7201" s="273">
        <v>29.67</v>
      </c>
    </row>
    <row r="7202" spans="1:5" x14ac:dyDescent="0.2">
      <c r="A7202" s="271">
        <v>89648</v>
      </c>
      <c r="B7202" s="271" t="s">
        <v>290</v>
      </c>
      <c r="C7202" s="272" t="s">
        <v>15431</v>
      </c>
      <c r="D7202" s="271" t="s">
        <v>1977</v>
      </c>
      <c r="E7202" s="273">
        <v>30.73</v>
      </c>
    </row>
    <row r="7203" spans="1:5" x14ac:dyDescent="0.2">
      <c r="A7203" s="271">
        <v>89749</v>
      </c>
      <c r="B7203" s="271" t="s">
        <v>290</v>
      </c>
      <c r="C7203" s="272" t="s">
        <v>15432</v>
      </c>
      <c r="D7203" s="271" t="s">
        <v>1977</v>
      </c>
      <c r="E7203" s="273">
        <v>20.43</v>
      </c>
    </row>
    <row r="7204" spans="1:5" x14ac:dyDescent="0.2">
      <c r="A7204" s="271">
        <v>89657</v>
      </c>
      <c r="B7204" s="271" t="s">
        <v>290</v>
      </c>
      <c r="C7204" s="272" t="s">
        <v>15433</v>
      </c>
      <c r="D7204" s="271" t="s">
        <v>1977</v>
      </c>
      <c r="E7204" s="273">
        <v>17.03</v>
      </c>
    </row>
    <row r="7205" spans="1:5" x14ac:dyDescent="0.2">
      <c r="A7205" s="271">
        <v>89664</v>
      </c>
      <c r="B7205" s="271" t="s">
        <v>290</v>
      </c>
      <c r="C7205" s="272" t="s">
        <v>15434</v>
      </c>
      <c r="D7205" s="271" t="s">
        <v>1977</v>
      </c>
      <c r="E7205" s="273">
        <v>21.02</v>
      </c>
    </row>
    <row r="7206" spans="1:5" x14ac:dyDescent="0.2">
      <c r="A7206" s="271">
        <v>89638</v>
      </c>
      <c r="B7206" s="271" t="s">
        <v>290</v>
      </c>
      <c r="C7206" s="272" t="s">
        <v>15435</v>
      </c>
      <c r="D7206" s="271" t="s">
        <v>1977</v>
      </c>
      <c r="E7206" s="273">
        <v>14.16</v>
      </c>
    </row>
    <row r="7207" spans="1:5" x14ac:dyDescent="0.2">
      <c r="A7207" s="271">
        <v>89720</v>
      </c>
      <c r="B7207" s="271" t="s">
        <v>290</v>
      </c>
      <c r="C7207" s="272" t="s">
        <v>15436</v>
      </c>
      <c r="D7207" s="271" t="s">
        <v>1977</v>
      </c>
      <c r="E7207" s="273">
        <v>17.920000000000002</v>
      </c>
    </row>
    <row r="7208" spans="1:5" x14ac:dyDescent="0.2">
      <c r="A7208" s="271">
        <v>89642</v>
      </c>
      <c r="B7208" s="271" t="s">
        <v>290</v>
      </c>
      <c r="C7208" s="272" t="s">
        <v>15437</v>
      </c>
      <c r="D7208" s="271" t="s">
        <v>1977</v>
      </c>
      <c r="E7208" s="273">
        <v>18.809999999999999</v>
      </c>
    </row>
    <row r="7209" spans="1:5" x14ac:dyDescent="0.2">
      <c r="A7209" s="271">
        <v>89725</v>
      </c>
      <c r="B7209" s="271" t="s">
        <v>290</v>
      </c>
      <c r="C7209" s="272" t="s">
        <v>15438</v>
      </c>
      <c r="D7209" s="271" t="s">
        <v>1977</v>
      </c>
      <c r="E7209" s="273">
        <v>23.53</v>
      </c>
    </row>
    <row r="7210" spans="1:5" x14ac:dyDescent="0.2">
      <c r="A7210" s="271">
        <v>89647</v>
      </c>
      <c r="B7210" s="271" t="s">
        <v>290</v>
      </c>
      <c r="C7210" s="272" t="s">
        <v>15439</v>
      </c>
      <c r="D7210" s="271" t="s">
        <v>1977</v>
      </c>
      <c r="E7210" s="273">
        <v>24.59</v>
      </c>
    </row>
    <row r="7211" spans="1:5" x14ac:dyDescent="0.2">
      <c r="A7211" s="271">
        <v>89780</v>
      </c>
      <c r="B7211" s="271" t="s">
        <v>290</v>
      </c>
      <c r="C7211" s="272" t="s">
        <v>15440</v>
      </c>
      <c r="D7211" s="271" t="s">
        <v>1977</v>
      </c>
      <c r="E7211" s="273">
        <v>29.27</v>
      </c>
    </row>
    <row r="7212" spans="1:5" x14ac:dyDescent="0.2">
      <c r="A7212" s="271">
        <v>89734</v>
      </c>
      <c r="B7212" s="271" t="s">
        <v>290</v>
      </c>
      <c r="C7212" s="272" t="s">
        <v>15441</v>
      </c>
      <c r="D7212" s="271" t="s">
        <v>1977</v>
      </c>
      <c r="E7212" s="273">
        <v>34.119999999999997</v>
      </c>
    </row>
    <row r="7213" spans="1:5" x14ac:dyDescent="0.2">
      <c r="A7213" s="271">
        <v>89650</v>
      </c>
      <c r="B7213" s="271" t="s">
        <v>290</v>
      </c>
      <c r="C7213" s="272" t="s">
        <v>15442</v>
      </c>
      <c r="D7213" s="271" t="s">
        <v>1977</v>
      </c>
      <c r="E7213" s="273">
        <v>35.340000000000003</v>
      </c>
    </row>
    <row r="7214" spans="1:5" x14ac:dyDescent="0.2">
      <c r="A7214" s="271">
        <v>89787</v>
      </c>
      <c r="B7214" s="271" t="s">
        <v>290</v>
      </c>
      <c r="C7214" s="272" t="s">
        <v>15443</v>
      </c>
      <c r="D7214" s="271" t="s">
        <v>1977</v>
      </c>
      <c r="E7214" s="273">
        <v>43.89</v>
      </c>
    </row>
    <row r="7215" spans="1:5" x14ac:dyDescent="0.2">
      <c r="A7215" s="271">
        <v>104024</v>
      </c>
      <c r="B7215" s="271" t="s">
        <v>290</v>
      </c>
      <c r="C7215" s="272" t="s">
        <v>15444</v>
      </c>
      <c r="D7215" s="271" t="s">
        <v>1977</v>
      </c>
      <c r="E7215" s="273">
        <v>49.32</v>
      </c>
    </row>
    <row r="7216" spans="1:5" x14ac:dyDescent="0.2">
      <c r="A7216" s="271">
        <v>89789</v>
      </c>
      <c r="B7216" s="271" t="s">
        <v>290</v>
      </c>
      <c r="C7216" s="272" t="s">
        <v>15445</v>
      </c>
      <c r="D7216" s="271" t="s">
        <v>1977</v>
      </c>
      <c r="E7216" s="273">
        <v>82.01</v>
      </c>
    </row>
    <row r="7217" spans="1:5" x14ac:dyDescent="0.2">
      <c r="A7217" s="271">
        <v>89791</v>
      </c>
      <c r="B7217" s="271" t="s">
        <v>290</v>
      </c>
      <c r="C7217" s="272" t="s">
        <v>15446</v>
      </c>
      <c r="D7217" s="271" t="s">
        <v>1977</v>
      </c>
      <c r="E7217" s="273">
        <v>186.98</v>
      </c>
    </row>
    <row r="7218" spans="1:5" x14ac:dyDescent="0.2">
      <c r="A7218" s="271">
        <v>89793</v>
      </c>
      <c r="B7218" s="271" t="s">
        <v>290</v>
      </c>
      <c r="C7218" s="272" t="s">
        <v>15447</v>
      </c>
      <c r="D7218" s="271" t="s">
        <v>1977</v>
      </c>
      <c r="E7218" s="273">
        <v>269.93</v>
      </c>
    </row>
    <row r="7219" spans="1:5" x14ac:dyDescent="0.2">
      <c r="A7219" s="271">
        <v>89637</v>
      </c>
      <c r="B7219" s="271" t="s">
        <v>290</v>
      </c>
      <c r="C7219" s="272" t="s">
        <v>15448</v>
      </c>
      <c r="D7219" s="271" t="s">
        <v>1977</v>
      </c>
      <c r="E7219" s="273">
        <v>13.04</v>
      </c>
    </row>
    <row r="7220" spans="1:5" x14ac:dyDescent="0.2">
      <c r="A7220" s="271">
        <v>89719</v>
      </c>
      <c r="B7220" s="271" t="s">
        <v>290</v>
      </c>
      <c r="C7220" s="272" t="s">
        <v>15449</v>
      </c>
      <c r="D7220" s="271" t="s">
        <v>1977</v>
      </c>
      <c r="E7220" s="273">
        <v>15.94</v>
      </c>
    </row>
    <row r="7221" spans="1:5" x14ac:dyDescent="0.2">
      <c r="A7221" s="271">
        <v>89641</v>
      </c>
      <c r="B7221" s="271" t="s">
        <v>290</v>
      </c>
      <c r="C7221" s="272" t="s">
        <v>15450</v>
      </c>
      <c r="D7221" s="271" t="s">
        <v>1977</v>
      </c>
      <c r="E7221" s="273">
        <v>16.829999999999998</v>
      </c>
    </row>
    <row r="7222" spans="1:5" x14ac:dyDescent="0.2">
      <c r="A7222" s="271">
        <v>89723</v>
      </c>
      <c r="B7222" s="271" t="s">
        <v>290</v>
      </c>
      <c r="C7222" s="272" t="s">
        <v>15451</v>
      </c>
      <c r="D7222" s="271" t="s">
        <v>1977</v>
      </c>
      <c r="E7222" s="273">
        <v>24.34</v>
      </c>
    </row>
    <row r="7223" spans="1:5" x14ac:dyDescent="0.2">
      <c r="A7223" s="271">
        <v>89646</v>
      </c>
      <c r="B7223" s="271" t="s">
        <v>290</v>
      </c>
      <c r="C7223" s="272" t="s">
        <v>15452</v>
      </c>
      <c r="D7223" s="271" t="s">
        <v>1977</v>
      </c>
      <c r="E7223" s="273">
        <v>25.4</v>
      </c>
    </row>
    <row r="7224" spans="1:5" x14ac:dyDescent="0.2">
      <c r="A7224" s="271">
        <v>89777</v>
      </c>
      <c r="B7224" s="271" t="s">
        <v>290</v>
      </c>
      <c r="C7224" s="272" t="s">
        <v>15453</v>
      </c>
      <c r="D7224" s="271" t="s">
        <v>1977</v>
      </c>
      <c r="E7224" s="273">
        <v>31.29</v>
      </c>
    </row>
    <row r="7225" spans="1:5" x14ac:dyDescent="0.2">
      <c r="A7225" s="271">
        <v>89729</v>
      </c>
      <c r="B7225" s="271" t="s">
        <v>290</v>
      </c>
      <c r="C7225" s="272" t="s">
        <v>15454</v>
      </c>
      <c r="D7225" s="271" t="s">
        <v>1977</v>
      </c>
      <c r="E7225" s="273">
        <v>36.14</v>
      </c>
    </row>
    <row r="7226" spans="1:5" x14ac:dyDescent="0.2">
      <c r="A7226" s="271">
        <v>89649</v>
      </c>
      <c r="B7226" s="271" t="s">
        <v>290</v>
      </c>
      <c r="C7226" s="272" t="s">
        <v>15455</v>
      </c>
      <c r="D7226" s="271" t="s">
        <v>1977</v>
      </c>
      <c r="E7226" s="273">
        <v>37.36</v>
      </c>
    </row>
    <row r="7227" spans="1:5" x14ac:dyDescent="0.2">
      <c r="A7227" s="271">
        <v>89781</v>
      </c>
      <c r="B7227" s="271" t="s">
        <v>290</v>
      </c>
      <c r="C7227" s="272" t="s">
        <v>15456</v>
      </c>
      <c r="D7227" s="271" t="s">
        <v>1977</v>
      </c>
      <c r="E7227" s="273">
        <v>44.39</v>
      </c>
    </row>
    <row r="7228" spans="1:5" x14ac:dyDescent="0.2">
      <c r="A7228" s="271">
        <v>104023</v>
      </c>
      <c r="B7228" s="271" t="s">
        <v>290</v>
      </c>
      <c r="C7228" s="272" t="s">
        <v>15457</v>
      </c>
      <c r="D7228" s="271" t="s">
        <v>1977</v>
      </c>
      <c r="E7228" s="273">
        <v>49.82</v>
      </c>
    </row>
    <row r="7229" spans="1:5" x14ac:dyDescent="0.2">
      <c r="A7229" s="271">
        <v>89788</v>
      </c>
      <c r="B7229" s="271" t="s">
        <v>290</v>
      </c>
      <c r="C7229" s="272" t="s">
        <v>15458</v>
      </c>
      <c r="D7229" s="271" t="s">
        <v>1977</v>
      </c>
      <c r="E7229" s="273">
        <v>96.7</v>
      </c>
    </row>
    <row r="7230" spans="1:5" x14ac:dyDescent="0.2">
      <c r="A7230" s="271">
        <v>89790</v>
      </c>
      <c r="B7230" s="271" t="s">
        <v>290</v>
      </c>
      <c r="C7230" s="272" t="s">
        <v>15459</v>
      </c>
      <c r="D7230" s="271" t="s">
        <v>1977</v>
      </c>
      <c r="E7230" s="273">
        <v>193.63</v>
      </c>
    </row>
    <row r="7231" spans="1:5" x14ac:dyDescent="0.2">
      <c r="A7231" s="271">
        <v>89792</v>
      </c>
      <c r="B7231" s="271" t="s">
        <v>290</v>
      </c>
      <c r="C7231" s="272" t="s">
        <v>15460</v>
      </c>
      <c r="D7231" s="271" t="s">
        <v>1977</v>
      </c>
      <c r="E7231" s="273">
        <v>228.57</v>
      </c>
    </row>
    <row r="7232" spans="1:5" x14ac:dyDescent="0.2">
      <c r="A7232" s="271">
        <v>89640</v>
      </c>
      <c r="B7232" s="271" t="s">
        <v>290</v>
      </c>
      <c r="C7232" s="272" t="s">
        <v>15461</v>
      </c>
      <c r="D7232" s="271" t="s">
        <v>1977</v>
      </c>
      <c r="E7232" s="273">
        <v>23.47</v>
      </c>
    </row>
    <row r="7233" spans="1:5" x14ac:dyDescent="0.2">
      <c r="A7233" s="271">
        <v>89644</v>
      </c>
      <c r="B7233" s="271" t="s">
        <v>290</v>
      </c>
      <c r="C7233" s="272" t="s">
        <v>15462</v>
      </c>
      <c r="D7233" s="271" t="s">
        <v>1977</v>
      </c>
      <c r="E7233" s="273">
        <v>28.63</v>
      </c>
    </row>
    <row r="7234" spans="1:5" x14ac:dyDescent="0.2">
      <c r="A7234" s="271">
        <v>89645</v>
      </c>
      <c r="B7234" s="271" t="s">
        <v>290</v>
      </c>
      <c r="C7234" s="272" t="s">
        <v>15463</v>
      </c>
      <c r="D7234" s="271" t="s">
        <v>1977</v>
      </c>
      <c r="E7234" s="273">
        <v>39.97</v>
      </c>
    </row>
    <row r="7235" spans="1:5" x14ac:dyDescent="0.2">
      <c r="A7235" s="271">
        <v>89652</v>
      </c>
      <c r="B7235" s="271" t="s">
        <v>290</v>
      </c>
      <c r="C7235" s="272" t="s">
        <v>15464</v>
      </c>
      <c r="D7235" s="271" t="s">
        <v>1977</v>
      </c>
      <c r="E7235" s="273">
        <v>15.02</v>
      </c>
    </row>
    <row r="7236" spans="1:5" x14ac:dyDescent="0.2">
      <c r="A7236" s="271">
        <v>89738</v>
      </c>
      <c r="B7236" s="271" t="s">
        <v>290</v>
      </c>
      <c r="C7236" s="272" t="s">
        <v>15465</v>
      </c>
      <c r="D7236" s="271" t="s">
        <v>1977</v>
      </c>
      <c r="E7236" s="273">
        <v>20.51</v>
      </c>
    </row>
    <row r="7237" spans="1:5" x14ac:dyDescent="0.2">
      <c r="A7237" s="271">
        <v>89659</v>
      </c>
      <c r="B7237" s="271" t="s">
        <v>290</v>
      </c>
      <c r="C7237" s="272" t="s">
        <v>15466</v>
      </c>
      <c r="D7237" s="271" t="s">
        <v>1977</v>
      </c>
      <c r="E7237" s="273">
        <v>21.1</v>
      </c>
    </row>
    <row r="7238" spans="1:5" x14ac:dyDescent="0.2">
      <c r="A7238" s="271">
        <v>89756</v>
      </c>
      <c r="B7238" s="271" t="s">
        <v>290</v>
      </c>
      <c r="C7238" s="272" t="s">
        <v>15467</v>
      </c>
      <c r="D7238" s="271" t="s">
        <v>1977</v>
      </c>
      <c r="E7238" s="273">
        <v>28.37</v>
      </c>
    </row>
    <row r="7239" spans="1:5" x14ac:dyDescent="0.2">
      <c r="A7239" s="271">
        <v>89672</v>
      </c>
      <c r="B7239" s="271" t="s">
        <v>290</v>
      </c>
      <c r="C7239" s="272" t="s">
        <v>15468</v>
      </c>
      <c r="D7239" s="271" t="s">
        <v>1977</v>
      </c>
      <c r="E7239" s="273">
        <v>29.07</v>
      </c>
    </row>
    <row r="7240" spans="1:5" x14ac:dyDescent="0.2">
      <c r="A7240" s="271">
        <v>89815</v>
      </c>
      <c r="B7240" s="271" t="s">
        <v>290</v>
      </c>
      <c r="C7240" s="272" t="s">
        <v>15469</v>
      </c>
      <c r="D7240" s="271" t="s">
        <v>1977</v>
      </c>
      <c r="E7240" s="273">
        <v>34.69</v>
      </c>
    </row>
    <row r="7241" spans="1:5" x14ac:dyDescent="0.2">
      <c r="A7241" s="271">
        <v>89761</v>
      </c>
      <c r="B7241" s="271" t="s">
        <v>290</v>
      </c>
      <c r="C7241" s="272" t="s">
        <v>15470</v>
      </c>
      <c r="D7241" s="271" t="s">
        <v>1977</v>
      </c>
      <c r="E7241" s="273">
        <v>37.89</v>
      </c>
    </row>
    <row r="7242" spans="1:5" x14ac:dyDescent="0.2">
      <c r="A7242" s="271">
        <v>89682</v>
      </c>
      <c r="B7242" s="271" t="s">
        <v>290</v>
      </c>
      <c r="C7242" s="272" t="s">
        <v>15471</v>
      </c>
      <c r="D7242" s="271" t="s">
        <v>1977</v>
      </c>
      <c r="E7242" s="273">
        <v>38.700000000000003</v>
      </c>
    </row>
    <row r="7243" spans="1:5" x14ac:dyDescent="0.2">
      <c r="A7243" s="271">
        <v>89824</v>
      </c>
      <c r="B7243" s="271" t="s">
        <v>290</v>
      </c>
      <c r="C7243" s="272" t="s">
        <v>15472</v>
      </c>
      <c r="D7243" s="271" t="s">
        <v>1977</v>
      </c>
      <c r="E7243" s="273">
        <v>47.2</v>
      </c>
    </row>
    <row r="7244" spans="1:5" x14ac:dyDescent="0.2">
      <c r="A7244" s="271">
        <v>104026</v>
      </c>
      <c r="B7244" s="271" t="s">
        <v>290</v>
      </c>
      <c r="C7244" s="272" t="s">
        <v>15473</v>
      </c>
      <c r="D7244" s="271" t="s">
        <v>1977</v>
      </c>
      <c r="E7244" s="273">
        <v>50.81</v>
      </c>
    </row>
    <row r="7245" spans="1:5" x14ac:dyDescent="0.2">
      <c r="A7245" s="271">
        <v>89740</v>
      </c>
      <c r="B7245" s="271" t="s">
        <v>290</v>
      </c>
      <c r="C7245" s="272" t="s">
        <v>15474</v>
      </c>
      <c r="D7245" s="271" t="s">
        <v>1977</v>
      </c>
      <c r="E7245" s="273">
        <v>11.25</v>
      </c>
    </row>
    <row r="7246" spans="1:5" x14ac:dyDescent="0.2">
      <c r="A7246" s="271">
        <v>89836</v>
      </c>
      <c r="B7246" s="271" t="s">
        <v>290</v>
      </c>
      <c r="C7246" s="272" t="s">
        <v>15475</v>
      </c>
      <c r="D7246" s="271" t="s">
        <v>1977</v>
      </c>
      <c r="E7246" s="273">
        <v>244.32</v>
      </c>
    </row>
    <row r="7247" spans="1:5" x14ac:dyDescent="0.2">
      <c r="A7247" s="271">
        <v>89653</v>
      </c>
      <c r="B7247" s="271" t="s">
        <v>290</v>
      </c>
      <c r="C7247" s="272" t="s">
        <v>15476</v>
      </c>
      <c r="D7247" s="271" t="s">
        <v>1977</v>
      </c>
      <c r="E7247" s="273">
        <v>21.37</v>
      </c>
    </row>
    <row r="7248" spans="1:5" x14ac:dyDescent="0.2">
      <c r="A7248" s="271">
        <v>89660</v>
      </c>
      <c r="B7248" s="271" t="s">
        <v>290</v>
      </c>
      <c r="C7248" s="272" t="s">
        <v>15477</v>
      </c>
      <c r="D7248" s="271" t="s">
        <v>1977</v>
      </c>
      <c r="E7248" s="273">
        <v>11.88</v>
      </c>
    </row>
    <row r="7249" spans="1:5" x14ac:dyDescent="0.2">
      <c r="A7249" s="271">
        <v>104028</v>
      </c>
      <c r="B7249" s="271" t="s">
        <v>290</v>
      </c>
      <c r="C7249" s="272" t="s">
        <v>15478</v>
      </c>
      <c r="D7249" s="271" t="s">
        <v>1977</v>
      </c>
      <c r="E7249" s="273">
        <v>158.72999999999999</v>
      </c>
    </row>
    <row r="7250" spans="1:5" x14ac:dyDescent="0.2">
      <c r="A7250" s="271">
        <v>89826</v>
      </c>
      <c r="B7250" s="271" t="s">
        <v>290</v>
      </c>
      <c r="C7250" s="272" t="s">
        <v>15479</v>
      </c>
      <c r="D7250" s="271" t="s">
        <v>1977</v>
      </c>
      <c r="E7250" s="273">
        <v>155.32</v>
      </c>
    </row>
    <row r="7251" spans="1:5" x14ac:dyDescent="0.2">
      <c r="A7251" s="271">
        <v>89651</v>
      </c>
      <c r="B7251" s="271" t="s">
        <v>290</v>
      </c>
      <c r="C7251" s="272" t="s">
        <v>15480</v>
      </c>
      <c r="D7251" s="271" t="s">
        <v>1977</v>
      </c>
      <c r="E7251" s="273">
        <v>8.77</v>
      </c>
    </row>
    <row r="7252" spans="1:5" x14ac:dyDescent="0.2">
      <c r="A7252" s="271">
        <v>89736</v>
      </c>
      <c r="B7252" s="271" t="s">
        <v>290</v>
      </c>
      <c r="C7252" s="272" t="s">
        <v>15481</v>
      </c>
      <c r="D7252" s="271" t="s">
        <v>1977</v>
      </c>
      <c r="E7252" s="273">
        <v>11.07</v>
      </c>
    </row>
    <row r="7253" spans="1:5" x14ac:dyDescent="0.2">
      <c r="A7253" s="271">
        <v>89658</v>
      </c>
      <c r="B7253" s="271" t="s">
        <v>290</v>
      </c>
      <c r="C7253" s="272" t="s">
        <v>15482</v>
      </c>
      <c r="D7253" s="271" t="s">
        <v>1977</v>
      </c>
      <c r="E7253" s="273">
        <v>11.66</v>
      </c>
    </row>
    <row r="7254" spans="1:5" x14ac:dyDescent="0.2">
      <c r="A7254" s="271">
        <v>89755</v>
      </c>
      <c r="B7254" s="271" t="s">
        <v>290</v>
      </c>
      <c r="C7254" s="272" t="s">
        <v>15483</v>
      </c>
      <c r="D7254" s="271" t="s">
        <v>1977</v>
      </c>
      <c r="E7254" s="273">
        <v>16.63</v>
      </c>
    </row>
    <row r="7255" spans="1:5" x14ac:dyDescent="0.2">
      <c r="A7255" s="271">
        <v>89670</v>
      </c>
      <c r="B7255" s="271" t="s">
        <v>290</v>
      </c>
      <c r="C7255" s="272" t="s">
        <v>15484</v>
      </c>
      <c r="D7255" s="271" t="s">
        <v>1977</v>
      </c>
      <c r="E7255" s="273">
        <v>17.329999999999998</v>
      </c>
    </row>
    <row r="7256" spans="1:5" x14ac:dyDescent="0.2">
      <c r="A7256" s="271">
        <v>89794</v>
      </c>
      <c r="B7256" s="271" t="s">
        <v>290</v>
      </c>
      <c r="C7256" s="272" t="s">
        <v>15485</v>
      </c>
      <c r="D7256" s="271" t="s">
        <v>1977</v>
      </c>
      <c r="E7256" s="273">
        <v>23.61</v>
      </c>
    </row>
    <row r="7257" spans="1:5" x14ac:dyDescent="0.2">
      <c r="A7257" s="271">
        <v>89760</v>
      </c>
      <c r="B7257" s="271" t="s">
        <v>290</v>
      </c>
      <c r="C7257" s="272" t="s">
        <v>15486</v>
      </c>
      <c r="D7257" s="271" t="s">
        <v>1977</v>
      </c>
      <c r="E7257" s="273">
        <v>26.81</v>
      </c>
    </row>
    <row r="7258" spans="1:5" x14ac:dyDescent="0.2">
      <c r="A7258" s="271">
        <v>89680</v>
      </c>
      <c r="B7258" s="271" t="s">
        <v>290</v>
      </c>
      <c r="C7258" s="272" t="s">
        <v>15487</v>
      </c>
      <c r="D7258" s="271" t="s">
        <v>1977</v>
      </c>
      <c r="E7258" s="273">
        <v>27.62</v>
      </c>
    </row>
    <row r="7259" spans="1:5" x14ac:dyDescent="0.2">
      <c r="A7259" s="271">
        <v>89822</v>
      </c>
      <c r="B7259" s="271" t="s">
        <v>290</v>
      </c>
      <c r="C7259" s="272" t="s">
        <v>15488</v>
      </c>
      <c r="D7259" s="271" t="s">
        <v>1977</v>
      </c>
      <c r="E7259" s="273">
        <v>30.91</v>
      </c>
    </row>
    <row r="7260" spans="1:5" x14ac:dyDescent="0.2">
      <c r="A7260" s="271">
        <v>104025</v>
      </c>
      <c r="B7260" s="271" t="s">
        <v>290</v>
      </c>
      <c r="C7260" s="272" t="s">
        <v>15489</v>
      </c>
      <c r="D7260" s="271" t="s">
        <v>1977</v>
      </c>
      <c r="E7260" s="273">
        <v>34.520000000000003</v>
      </c>
    </row>
    <row r="7261" spans="1:5" x14ac:dyDescent="0.2">
      <c r="A7261" s="271">
        <v>89835</v>
      </c>
      <c r="B7261" s="271" t="s">
        <v>290</v>
      </c>
      <c r="C7261" s="272" t="s">
        <v>15490</v>
      </c>
      <c r="D7261" s="271" t="s">
        <v>1977</v>
      </c>
      <c r="E7261" s="273">
        <v>53.48</v>
      </c>
    </row>
    <row r="7262" spans="1:5" x14ac:dyDescent="0.2">
      <c r="A7262" s="271">
        <v>89838</v>
      </c>
      <c r="B7262" s="271" t="s">
        <v>290</v>
      </c>
      <c r="C7262" s="272" t="s">
        <v>15491</v>
      </c>
      <c r="D7262" s="271" t="s">
        <v>1977</v>
      </c>
      <c r="E7262" s="273">
        <v>187.35</v>
      </c>
    </row>
    <row r="7263" spans="1:5" x14ac:dyDescent="0.2">
      <c r="A7263" s="271">
        <v>89840</v>
      </c>
      <c r="B7263" s="271" t="s">
        <v>290</v>
      </c>
      <c r="C7263" s="272" t="s">
        <v>15492</v>
      </c>
      <c r="D7263" s="271" t="s">
        <v>1977</v>
      </c>
      <c r="E7263" s="273">
        <v>220.47</v>
      </c>
    </row>
    <row r="7264" spans="1:5" x14ac:dyDescent="0.2">
      <c r="A7264" s="271">
        <v>104015</v>
      </c>
      <c r="B7264" s="271" t="s">
        <v>290</v>
      </c>
      <c r="C7264" s="272" t="s">
        <v>15493</v>
      </c>
      <c r="D7264" s="271" t="s">
        <v>1977</v>
      </c>
      <c r="E7264" s="273">
        <v>20.190000000000001</v>
      </c>
    </row>
    <row r="7265" spans="1:5" x14ac:dyDescent="0.2">
      <c r="A7265" s="271">
        <v>104018</v>
      </c>
      <c r="B7265" s="271" t="s">
        <v>290</v>
      </c>
      <c r="C7265" s="272" t="s">
        <v>15494</v>
      </c>
      <c r="D7265" s="271" t="s">
        <v>1977</v>
      </c>
      <c r="E7265" s="273">
        <v>25.83</v>
      </c>
    </row>
    <row r="7266" spans="1:5" x14ac:dyDescent="0.2">
      <c r="A7266" s="271">
        <v>104016</v>
      </c>
      <c r="B7266" s="271" t="s">
        <v>290</v>
      </c>
      <c r="C7266" s="272" t="s">
        <v>15495</v>
      </c>
      <c r="D7266" s="271" t="s">
        <v>1977</v>
      </c>
      <c r="E7266" s="273">
        <v>27.12</v>
      </c>
    </row>
    <row r="7267" spans="1:5" x14ac:dyDescent="0.2">
      <c r="A7267" s="271">
        <v>104019</v>
      </c>
      <c r="B7267" s="271" t="s">
        <v>290</v>
      </c>
      <c r="C7267" s="272" t="s">
        <v>15496</v>
      </c>
      <c r="D7267" s="271" t="s">
        <v>1977</v>
      </c>
      <c r="E7267" s="273">
        <v>53.87</v>
      </c>
    </row>
    <row r="7268" spans="1:5" x14ac:dyDescent="0.2">
      <c r="A7268" s="271">
        <v>104017</v>
      </c>
      <c r="B7268" s="271" t="s">
        <v>290</v>
      </c>
      <c r="C7268" s="272" t="s">
        <v>15497</v>
      </c>
      <c r="D7268" s="271" t="s">
        <v>1977</v>
      </c>
      <c r="E7268" s="273">
        <v>55.39</v>
      </c>
    </row>
    <row r="7269" spans="1:5" x14ac:dyDescent="0.2">
      <c r="A7269" s="271">
        <v>104020</v>
      </c>
      <c r="B7269" s="271" t="s">
        <v>290</v>
      </c>
      <c r="C7269" s="272" t="s">
        <v>15498</v>
      </c>
      <c r="D7269" s="271" t="s">
        <v>1977</v>
      </c>
      <c r="E7269" s="273">
        <v>68.03</v>
      </c>
    </row>
    <row r="7270" spans="1:5" x14ac:dyDescent="0.2">
      <c r="A7270" s="271">
        <v>104030</v>
      </c>
      <c r="B7270" s="271" t="s">
        <v>290</v>
      </c>
      <c r="C7270" s="272" t="s">
        <v>15499</v>
      </c>
      <c r="D7270" s="271" t="s">
        <v>1977</v>
      </c>
      <c r="E7270" s="273">
        <v>74.849999999999994</v>
      </c>
    </row>
    <row r="7271" spans="1:5" x14ac:dyDescent="0.2">
      <c r="A7271" s="271">
        <v>89694</v>
      </c>
      <c r="B7271" s="271" t="s">
        <v>290</v>
      </c>
      <c r="C7271" s="272" t="s">
        <v>15500</v>
      </c>
      <c r="D7271" s="271" t="s">
        <v>1977</v>
      </c>
      <c r="E7271" s="273">
        <v>24.81</v>
      </c>
    </row>
    <row r="7272" spans="1:5" x14ac:dyDescent="0.2">
      <c r="A7272" s="271">
        <v>89700</v>
      </c>
      <c r="B7272" s="271" t="s">
        <v>290</v>
      </c>
      <c r="C7272" s="272" t="s">
        <v>15501</v>
      </c>
      <c r="D7272" s="271" t="s">
        <v>1977</v>
      </c>
      <c r="E7272" s="273">
        <v>28.36</v>
      </c>
    </row>
    <row r="7273" spans="1:5" x14ac:dyDescent="0.2">
      <c r="A7273" s="271">
        <v>89703</v>
      </c>
      <c r="B7273" s="271" t="s">
        <v>290</v>
      </c>
      <c r="C7273" s="272" t="s">
        <v>15502</v>
      </c>
      <c r="D7273" s="271" t="s">
        <v>1977</v>
      </c>
      <c r="E7273" s="273">
        <v>58.8</v>
      </c>
    </row>
    <row r="7274" spans="1:5" x14ac:dyDescent="0.2">
      <c r="A7274" s="271">
        <v>89691</v>
      </c>
      <c r="B7274" s="271" t="s">
        <v>290</v>
      </c>
      <c r="C7274" s="272" t="s">
        <v>15503</v>
      </c>
      <c r="D7274" s="271" t="s">
        <v>1977</v>
      </c>
      <c r="E7274" s="273">
        <v>16.78</v>
      </c>
    </row>
    <row r="7275" spans="1:5" x14ac:dyDescent="0.2">
      <c r="A7275" s="271">
        <v>89765</v>
      </c>
      <c r="B7275" s="271" t="s">
        <v>290</v>
      </c>
      <c r="C7275" s="272" t="s">
        <v>15504</v>
      </c>
      <c r="D7275" s="271" t="s">
        <v>1977</v>
      </c>
      <c r="E7275" s="273">
        <v>20.69</v>
      </c>
    </row>
    <row r="7276" spans="1:5" x14ac:dyDescent="0.2">
      <c r="A7276" s="271">
        <v>89697</v>
      </c>
      <c r="B7276" s="271" t="s">
        <v>290</v>
      </c>
      <c r="C7276" s="272" t="s">
        <v>15505</v>
      </c>
      <c r="D7276" s="271" t="s">
        <v>1977</v>
      </c>
      <c r="E7276" s="273">
        <v>21.88</v>
      </c>
    </row>
    <row r="7277" spans="1:5" x14ac:dyDescent="0.2">
      <c r="A7277" s="271">
        <v>89844</v>
      </c>
      <c r="B7277" s="271" t="s">
        <v>290</v>
      </c>
      <c r="C7277" s="272" t="s">
        <v>15506</v>
      </c>
      <c r="D7277" s="271" t="s">
        <v>1977</v>
      </c>
      <c r="E7277" s="273">
        <v>77.209999999999994</v>
      </c>
    </row>
    <row r="7278" spans="1:5" x14ac:dyDescent="0.2">
      <c r="A7278" s="271">
        <v>104022</v>
      </c>
      <c r="B7278" s="271" t="s">
        <v>290</v>
      </c>
      <c r="C7278" s="272" t="s">
        <v>15507</v>
      </c>
      <c r="D7278" s="271" t="s">
        <v>1977</v>
      </c>
      <c r="E7278" s="273">
        <v>84.44</v>
      </c>
    </row>
    <row r="7279" spans="1:5" x14ac:dyDescent="0.2">
      <c r="A7279" s="271">
        <v>89633</v>
      </c>
      <c r="B7279" s="271" t="s">
        <v>290</v>
      </c>
      <c r="C7279" s="272" t="s">
        <v>15508</v>
      </c>
      <c r="D7279" s="271" t="s">
        <v>2014</v>
      </c>
      <c r="E7279" s="273">
        <v>31.88</v>
      </c>
    </row>
    <row r="7280" spans="1:5" x14ac:dyDescent="0.2">
      <c r="A7280" s="271">
        <v>89716</v>
      </c>
      <c r="B7280" s="271" t="s">
        <v>290</v>
      </c>
      <c r="C7280" s="272" t="s">
        <v>15509</v>
      </c>
      <c r="D7280" s="271" t="s">
        <v>2014</v>
      </c>
      <c r="E7280" s="273">
        <v>33.200000000000003</v>
      </c>
    </row>
    <row r="7281" spans="1:5" x14ac:dyDescent="0.2">
      <c r="A7281" s="271">
        <v>89634</v>
      </c>
      <c r="B7281" s="271" t="s">
        <v>290</v>
      </c>
      <c r="C7281" s="272" t="s">
        <v>15510</v>
      </c>
      <c r="D7281" s="271" t="s">
        <v>2014</v>
      </c>
      <c r="E7281" s="273">
        <v>45.43</v>
      </c>
    </row>
    <row r="7282" spans="1:5" x14ac:dyDescent="0.2">
      <c r="A7282" s="271">
        <v>89717</v>
      </c>
      <c r="B7282" s="271" t="s">
        <v>290</v>
      </c>
      <c r="C7282" s="272" t="s">
        <v>15511</v>
      </c>
      <c r="D7282" s="271" t="s">
        <v>2014</v>
      </c>
      <c r="E7282" s="273">
        <v>52.43</v>
      </c>
    </row>
    <row r="7283" spans="1:5" x14ac:dyDescent="0.2">
      <c r="A7283" s="271">
        <v>89635</v>
      </c>
      <c r="B7283" s="271" t="s">
        <v>290</v>
      </c>
      <c r="C7283" s="272" t="s">
        <v>15512</v>
      </c>
      <c r="D7283" s="271" t="s">
        <v>2014</v>
      </c>
      <c r="E7283" s="273">
        <v>66.86</v>
      </c>
    </row>
    <row r="7284" spans="1:5" x14ac:dyDescent="0.2">
      <c r="A7284" s="271">
        <v>89770</v>
      </c>
      <c r="B7284" s="271" t="s">
        <v>290</v>
      </c>
      <c r="C7284" s="272" t="s">
        <v>15513</v>
      </c>
      <c r="D7284" s="271" t="s">
        <v>2014</v>
      </c>
      <c r="E7284" s="273">
        <v>56.49</v>
      </c>
    </row>
    <row r="7285" spans="1:5" x14ac:dyDescent="0.2">
      <c r="A7285" s="271">
        <v>89718</v>
      </c>
      <c r="B7285" s="271" t="s">
        <v>290</v>
      </c>
      <c r="C7285" s="272" t="s">
        <v>15514</v>
      </c>
      <c r="D7285" s="271" t="s">
        <v>2014</v>
      </c>
      <c r="E7285" s="273">
        <v>67.17</v>
      </c>
    </row>
    <row r="7286" spans="1:5" x14ac:dyDescent="0.2">
      <c r="A7286" s="271">
        <v>89636</v>
      </c>
      <c r="B7286" s="271" t="s">
        <v>290</v>
      </c>
      <c r="C7286" s="272" t="s">
        <v>15515</v>
      </c>
      <c r="D7286" s="271" t="s">
        <v>2014</v>
      </c>
      <c r="E7286" s="273">
        <v>84.16</v>
      </c>
    </row>
    <row r="7287" spans="1:5" x14ac:dyDescent="0.2">
      <c r="A7287" s="271">
        <v>89771</v>
      </c>
      <c r="B7287" s="271" t="s">
        <v>290</v>
      </c>
      <c r="C7287" s="272" t="s">
        <v>15516</v>
      </c>
      <c r="D7287" s="271" t="s">
        <v>2014</v>
      </c>
      <c r="E7287" s="273">
        <v>75.41</v>
      </c>
    </row>
    <row r="7288" spans="1:5" x14ac:dyDescent="0.2">
      <c r="A7288" s="271">
        <v>104021</v>
      </c>
      <c r="B7288" s="271" t="s">
        <v>290</v>
      </c>
      <c r="C7288" s="272" t="s">
        <v>15517</v>
      </c>
      <c r="D7288" s="271" t="s">
        <v>2014</v>
      </c>
      <c r="E7288" s="273">
        <v>87.66</v>
      </c>
    </row>
    <row r="7289" spans="1:5" x14ac:dyDescent="0.2">
      <c r="A7289" s="271">
        <v>89772</v>
      </c>
      <c r="B7289" s="271" t="s">
        <v>290</v>
      </c>
      <c r="C7289" s="272" t="s">
        <v>15518</v>
      </c>
      <c r="D7289" s="271" t="s">
        <v>2014</v>
      </c>
      <c r="E7289" s="273">
        <v>109.98</v>
      </c>
    </row>
    <row r="7290" spans="1:5" x14ac:dyDescent="0.2">
      <c r="A7290" s="271">
        <v>89773</v>
      </c>
      <c r="B7290" s="271" t="s">
        <v>290</v>
      </c>
      <c r="C7290" s="272" t="s">
        <v>15519</v>
      </c>
      <c r="D7290" s="271" t="s">
        <v>2014</v>
      </c>
      <c r="E7290" s="273">
        <v>177.19</v>
      </c>
    </row>
    <row r="7291" spans="1:5" x14ac:dyDescent="0.2">
      <c r="A7291" s="271">
        <v>89775</v>
      </c>
      <c r="B7291" s="271" t="s">
        <v>290</v>
      </c>
      <c r="C7291" s="272" t="s">
        <v>15520</v>
      </c>
      <c r="D7291" s="271" t="s">
        <v>2014</v>
      </c>
      <c r="E7291" s="273">
        <v>277.04000000000002</v>
      </c>
    </row>
    <row r="7292" spans="1:5" x14ac:dyDescent="0.2">
      <c r="A7292" s="271">
        <v>89767</v>
      </c>
      <c r="B7292" s="271" t="s">
        <v>290</v>
      </c>
      <c r="C7292" s="272" t="s">
        <v>15521</v>
      </c>
      <c r="D7292" s="271" t="s">
        <v>1977</v>
      </c>
      <c r="E7292" s="273">
        <v>25.95</v>
      </c>
    </row>
    <row r="7293" spans="1:5" x14ac:dyDescent="0.2">
      <c r="A7293" s="271">
        <v>89695</v>
      </c>
      <c r="B7293" s="271" t="s">
        <v>290</v>
      </c>
      <c r="C7293" s="272" t="s">
        <v>15522</v>
      </c>
      <c r="D7293" s="271" t="s">
        <v>1977</v>
      </c>
      <c r="E7293" s="273">
        <v>21.11</v>
      </c>
    </row>
    <row r="7294" spans="1:5" x14ac:dyDescent="0.2">
      <c r="A7294" s="271">
        <v>89702</v>
      </c>
      <c r="B7294" s="271" t="s">
        <v>290</v>
      </c>
      <c r="C7294" s="272" t="s">
        <v>15523</v>
      </c>
      <c r="D7294" s="271" t="s">
        <v>1977</v>
      </c>
      <c r="E7294" s="273">
        <v>27.14</v>
      </c>
    </row>
    <row r="7295" spans="1:5" x14ac:dyDescent="0.2">
      <c r="A7295" s="271">
        <v>89768</v>
      </c>
      <c r="B7295" s="271" t="s">
        <v>290</v>
      </c>
      <c r="C7295" s="272" t="s">
        <v>15524</v>
      </c>
      <c r="D7295" s="271" t="s">
        <v>1977</v>
      </c>
      <c r="E7295" s="273">
        <v>30.09</v>
      </c>
    </row>
    <row r="7296" spans="1:5" x14ac:dyDescent="0.2">
      <c r="A7296" s="271">
        <v>89842</v>
      </c>
      <c r="B7296" s="271" t="s">
        <v>290</v>
      </c>
      <c r="C7296" s="272" t="s">
        <v>15525</v>
      </c>
      <c r="D7296" s="271" t="s">
        <v>1977</v>
      </c>
      <c r="E7296" s="273">
        <v>61.28</v>
      </c>
    </row>
    <row r="7297" spans="1:5" x14ac:dyDescent="0.2">
      <c r="A7297" s="271">
        <v>89845</v>
      </c>
      <c r="B7297" s="271" t="s">
        <v>290</v>
      </c>
      <c r="C7297" s="272" t="s">
        <v>15526</v>
      </c>
      <c r="D7297" s="271" t="s">
        <v>1977</v>
      </c>
      <c r="E7297" s="273">
        <v>121.36</v>
      </c>
    </row>
    <row r="7298" spans="1:5" x14ac:dyDescent="0.2">
      <c r="A7298" s="271">
        <v>89846</v>
      </c>
      <c r="B7298" s="271" t="s">
        <v>290</v>
      </c>
      <c r="C7298" s="272" t="s">
        <v>15527</v>
      </c>
      <c r="D7298" s="271" t="s">
        <v>1977</v>
      </c>
      <c r="E7298" s="273">
        <v>260.48</v>
      </c>
    </row>
    <row r="7299" spans="1:5" x14ac:dyDescent="0.2">
      <c r="A7299" s="271">
        <v>89847</v>
      </c>
      <c r="B7299" s="271" t="s">
        <v>290</v>
      </c>
      <c r="C7299" s="272" t="s">
        <v>15528</v>
      </c>
      <c r="D7299" s="271" t="s">
        <v>1977</v>
      </c>
      <c r="E7299" s="273">
        <v>310.52999999999997</v>
      </c>
    </row>
    <row r="7300" spans="1:5" x14ac:dyDescent="0.2">
      <c r="A7300" s="271">
        <v>89705</v>
      </c>
      <c r="B7300" s="271" t="s">
        <v>290</v>
      </c>
      <c r="C7300" s="272" t="s">
        <v>15529</v>
      </c>
      <c r="D7300" s="271" t="s">
        <v>1977</v>
      </c>
      <c r="E7300" s="273">
        <v>31.48</v>
      </c>
    </row>
    <row r="7301" spans="1:5" x14ac:dyDescent="0.2">
      <c r="A7301" s="271">
        <v>89769</v>
      </c>
      <c r="B7301" s="271" t="s">
        <v>290</v>
      </c>
      <c r="C7301" s="272" t="s">
        <v>15530</v>
      </c>
      <c r="D7301" s="271" t="s">
        <v>1977</v>
      </c>
      <c r="E7301" s="273">
        <v>67.680000000000007</v>
      </c>
    </row>
    <row r="7302" spans="1:5" x14ac:dyDescent="0.2">
      <c r="A7302" s="271">
        <v>89706</v>
      </c>
      <c r="B7302" s="271" t="s">
        <v>290</v>
      </c>
      <c r="C7302" s="272" t="s">
        <v>15531</v>
      </c>
      <c r="D7302" s="271" t="s">
        <v>1977</v>
      </c>
      <c r="E7302" s="273">
        <v>69.319999999999993</v>
      </c>
    </row>
    <row r="7303" spans="1:5" x14ac:dyDescent="0.2">
      <c r="A7303" s="271">
        <v>89741</v>
      </c>
      <c r="B7303" s="271" t="s">
        <v>290</v>
      </c>
      <c r="C7303" s="272" t="s">
        <v>15532</v>
      </c>
      <c r="D7303" s="271" t="s">
        <v>1977</v>
      </c>
      <c r="E7303" s="273">
        <v>28.26</v>
      </c>
    </row>
    <row r="7304" spans="1:5" x14ac:dyDescent="0.2">
      <c r="A7304" s="271">
        <v>89757</v>
      </c>
      <c r="B7304" s="271" t="s">
        <v>290</v>
      </c>
      <c r="C7304" s="272" t="s">
        <v>15533</v>
      </c>
      <c r="D7304" s="271" t="s">
        <v>1977</v>
      </c>
      <c r="E7304" s="273">
        <v>36.86</v>
      </c>
    </row>
    <row r="7305" spans="1:5" x14ac:dyDescent="0.2">
      <c r="A7305" s="271">
        <v>104027</v>
      </c>
      <c r="B7305" s="271" t="s">
        <v>290</v>
      </c>
      <c r="C7305" s="272" t="s">
        <v>15534</v>
      </c>
      <c r="D7305" s="271" t="s">
        <v>1977</v>
      </c>
      <c r="E7305" s="273">
        <v>77.37</v>
      </c>
    </row>
    <row r="7306" spans="1:5" x14ac:dyDescent="0.2">
      <c r="A7306" s="271">
        <v>89837</v>
      </c>
      <c r="B7306" s="271" t="s">
        <v>290</v>
      </c>
      <c r="C7306" s="272" t="s">
        <v>15535</v>
      </c>
      <c r="D7306" s="271" t="s">
        <v>1977</v>
      </c>
      <c r="E7306" s="273">
        <v>163.61000000000001</v>
      </c>
    </row>
    <row r="7307" spans="1:5" x14ac:dyDescent="0.2">
      <c r="A7307" s="271">
        <v>89839</v>
      </c>
      <c r="B7307" s="271" t="s">
        <v>290</v>
      </c>
      <c r="C7307" s="272" t="s">
        <v>15536</v>
      </c>
      <c r="D7307" s="271" t="s">
        <v>1977</v>
      </c>
      <c r="E7307" s="273">
        <v>212.56</v>
      </c>
    </row>
    <row r="7308" spans="1:5" x14ac:dyDescent="0.2">
      <c r="A7308" s="271">
        <v>89841</v>
      </c>
      <c r="B7308" s="271" t="s">
        <v>290</v>
      </c>
      <c r="C7308" s="272" t="s">
        <v>15537</v>
      </c>
      <c r="D7308" s="271" t="s">
        <v>1977</v>
      </c>
      <c r="E7308" s="273">
        <v>322.74</v>
      </c>
    </row>
    <row r="7309" spans="1:5" x14ac:dyDescent="0.2">
      <c r="A7309" s="271">
        <v>89654</v>
      </c>
      <c r="B7309" s="271" t="s">
        <v>290</v>
      </c>
      <c r="C7309" s="272" t="s">
        <v>15538</v>
      </c>
      <c r="D7309" s="271" t="s">
        <v>1977</v>
      </c>
      <c r="E7309" s="273">
        <v>24.75</v>
      </c>
    </row>
    <row r="7310" spans="1:5" x14ac:dyDescent="0.2">
      <c r="A7310" s="271">
        <v>89661</v>
      </c>
      <c r="B7310" s="271" t="s">
        <v>290</v>
      </c>
      <c r="C7310" s="272" t="s">
        <v>15539</v>
      </c>
      <c r="D7310" s="271" t="s">
        <v>1977</v>
      </c>
      <c r="E7310" s="273">
        <v>28.85</v>
      </c>
    </row>
    <row r="7311" spans="1:5" x14ac:dyDescent="0.2">
      <c r="A7311" s="271">
        <v>89674</v>
      </c>
      <c r="B7311" s="271" t="s">
        <v>290</v>
      </c>
      <c r="C7311" s="272" t="s">
        <v>15540</v>
      </c>
      <c r="D7311" s="271" t="s">
        <v>1977</v>
      </c>
      <c r="E7311" s="273">
        <v>37.56</v>
      </c>
    </row>
    <row r="7312" spans="1:5" x14ac:dyDescent="0.2">
      <c r="A7312" s="271">
        <v>89816</v>
      </c>
      <c r="B7312" s="271" t="s">
        <v>290</v>
      </c>
      <c r="C7312" s="272" t="s">
        <v>15541</v>
      </c>
      <c r="D7312" s="271" t="s">
        <v>1977</v>
      </c>
      <c r="E7312" s="273">
        <v>50.56</v>
      </c>
    </row>
    <row r="7313" spans="1:5" x14ac:dyDescent="0.2">
      <c r="A7313" s="271">
        <v>89762</v>
      </c>
      <c r="B7313" s="271" t="s">
        <v>290</v>
      </c>
      <c r="C7313" s="272" t="s">
        <v>15542</v>
      </c>
      <c r="D7313" s="271" t="s">
        <v>1977</v>
      </c>
      <c r="E7313" s="273">
        <v>53.76</v>
      </c>
    </row>
    <row r="7314" spans="1:5" x14ac:dyDescent="0.2">
      <c r="A7314" s="271">
        <v>89684</v>
      </c>
      <c r="B7314" s="271" t="s">
        <v>290</v>
      </c>
      <c r="C7314" s="272" t="s">
        <v>15543</v>
      </c>
      <c r="D7314" s="271" t="s">
        <v>1977</v>
      </c>
      <c r="E7314" s="273">
        <v>54.57</v>
      </c>
    </row>
    <row r="7315" spans="1:5" x14ac:dyDescent="0.2">
      <c r="A7315" s="271">
        <v>89828</v>
      </c>
      <c r="B7315" s="271" t="s">
        <v>290</v>
      </c>
      <c r="C7315" s="272" t="s">
        <v>15544</v>
      </c>
      <c r="D7315" s="271" t="s">
        <v>1977</v>
      </c>
      <c r="E7315" s="273">
        <v>73.760000000000005</v>
      </c>
    </row>
    <row r="7316" spans="1:5" x14ac:dyDescent="0.2">
      <c r="A7316" s="271">
        <v>89546</v>
      </c>
      <c r="B7316" s="271" t="s">
        <v>290</v>
      </c>
      <c r="C7316" s="272" t="s">
        <v>15545</v>
      </c>
      <c r="D7316" s="271" t="s">
        <v>1977</v>
      </c>
      <c r="E7316" s="273">
        <v>13.24</v>
      </c>
    </row>
    <row r="7317" spans="1:5" x14ac:dyDescent="0.2">
      <c r="A7317" s="271">
        <v>89482</v>
      </c>
      <c r="B7317" s="271" t="s">
        <v>290</v>
      </c>
      <c r="C7317" s="272" t="s">
        <v>15546</v>
      </c>
      <c r="D7317" s="271" t="s">
        <v>1977</v>
      </c>
      <c r="E7317" s="273">
        <v>43.96</v>
      </c>
    </row>
    <row r="7318" spans="1:5" x14ac:dyDescent="0.2">
      <c r="A7318" s="271">
        <v>89491</v>
      </c>
      <c r="B7318" s="271" t="s">
        <v>290</v>
      </c>
      <c r="C7318" s="272" t="s">
        <v>15547</v>
      </c>
      <c r="D7318" s="271" t="s">
        <v>1977</v>
      </c>
      <c r="E7318" s="273">
        <v>109.38</v>
      </c>
    </row>
    <row r="7319" spans="1:5" x14ac:dyDescent="0.2">
      <c r="A7319" s="271">
        <v>104178</v>
      </c>
      <c r="B7319" s="271" t="s">
        <v>290</v>
      </c>
      <c r="C7319" s="272" t="s">
        <v>15548</v>
      </c>
      <c r="D7319" s="271" t="s">
        <v>1977</v>
      </c>
      <c r="E7319" s="273">
        <v>26.2</v>
      </c>
    </row>
    <row r="7320" spans="1:5" x14ac:dyDescent="0.2">
      <c r="A7320" s="271">
        <v>104179</v>
      </c>
      <c r="B7320" s="271" t="s">
        <v>290</v>
      </c>
      <c r="C7320" s="272" t="s">
        <v>15549</v>
      </c>
      <c r="D7320" s="271" t="s">
        <v>1977</v>
      </c>
      <c r="E7320" s="273">
        <v>102.19</v>
      </c>
    </row>
    <row r="7321" spans="1:5" x14ac:dyDescent="0.2">
      <c r="A7321" s="271">
        <v>89587</v>
      </c>
      <c r="B7321" s="271" t="s">
        <v>290</v>
      </c>
      <c r="C7321" s="272" t="s">
        <v>15550</v>
      </c>
      <c r="D7321" s="271" t="s">
        <v>1977</v>
      </c>
      <c r="E7321" s="273">
        <v>59.89</v>
      </c>
    </row>
    <row r="7322" spans="1:5" x14ac:dyDescent="0.2">
      <c r="A7322" s="271">
        <v>89535</v>
      </c>
      <c r="B7322" s="271" t="s">
        <v>290</v>
      </c>
      <c r="C7322" s="272" t="s">
        <v>15551</v>
      </c>
      <c r="D7322" s="271" t="s">
        <v>1977</v>
      </c>
      <c r="E7322" s="273">
        <v>51.21</v>
      </c>
    </row>
    <row r="7323" spans="1:5" x14ac:dyDescent="0.2">
      <c r="A7323" s="271">
        <v>89592</v>
      </c>
      <c r="B7323" s="271" t="s">
        <v>290</v>
      </c>
      <c r="C7323" s="272" t="s">
        <v>15552</v>
      </c>
      <c r="D7323" s="271" t="s">
        <v>1977</v>
      </c>
      <c r="E7323" s="273">
        <v>192.2</v>
      </c>
    </row>
    <row r="7324" spans="1:5" x14ac:dyDescent="0.2">
      <c r="A7324" s="271">
        <v>104169</v>
      </c>
      <c r="B7324" s="271" t="s">
        <v>290</v>
      </c>
      <c r="C7324" s="272" t="s">
        <v>15553</v>
      </c>
      <c r="D7324" s="271" t="s">
        <v>1977</v>
      </c>
      <c r="E7324" s="273">
        <v>179.49</v>
      </c>
    </row>
    <row r="7325" spans="1:5" x14ac:dyDescent="0.2">
      <c r="A7325" s="271">
        <v>89583</v>
      </c>
      <c r="B7325" s="271" t="s">
        <v>290</v>
      </c>
      <c r="C7325" s="272" t="s">
        <v>15554</v>
      </c>
      <c r="D7325" s="271" t="s">
        <v>1977</v>
      </c>
      <c r="E7325" s="273">
        <v>52.11</v>
      </c>
    </row>
    <row r="7326" spans="1:5" x14ac:dyDescent="0.2">
      <c r="A7326" s="271">
        <v>89526</v>
      </c>
      <c r="B7326" s="271" t="s">
        <v>290</v>
      </c>
      <c r="C7326" s="272" t="s">
        <v>15555</v>
      </c>
      <c r="D7326" s="271" t="s">
        <v>1977</v>
      </c>
      <c r="E7326" s="273">
        <v>47.32</v>
      </c>
    </row>
    <row r="7327" spans="1:5" x14ac:dyDescent="0.2">
      <c r="A7327" s="271">
        <v>95695</v>
      </c>
      <c r="B7327" s="271" t="s">
        <v>290</v>
      </c>
      <c r="C7327" s="272" t="s">
        <v>15556</v>
      </c>
      <c r="D7327" s="271" t="s">
        <v>1977</v>
      </c>
      <c r="E7327" s="273">
        <v>73.8</v>
      </c>
    </row>
    <row r="7328" spans="1:5" x14ac:dyDescent="0.2">
      <c r="A7328" s="271">
        <v>95694</v>
      </c>
      <c r="B7328" s="271" t="s">
        <v>290</v>
      </c>
      <c r="C7328" s="272" t="s">
        <v>15557</v>
      </c>
      <c r="D7328" s="271" t="s">
        <v>1977</v>
      </c>
      <c r="E7328" s="273">
        <v>65.12</v>
      </c>
    </row>
    <row r="7329" spans="1:5" x14ac:dyDescent="0.2">
      <c r="A7329" s="271">
        <v>89585</v>
      </c>
      <c r="B7329" s="271" t="s">
        <v>290</v>
      </c>
      <c r="C7329" s="272" t="s">
        <v>15558</v>
      </c>
      <c r="D7329" s="271" t="s">
        <v>1977</v>
      </c>
      <c r="E7329" s="273">
        <v>54.13</v>
      </c>
    </row>
    <row r="7330" spans="1:5" x14ac:dyDescent="0.2">
      <c r="A7330" s="271">
        <v>89531</v>
      </c>
      <c r="B7330" s="271" t="s">
        <v>290</v>
      </c>
      <c r="C7330" s="272" t="s">
        <v>15559</v>
      </c>
      <c r="D7330" s="271" t="s">
        <v>1977</v>
      </c>
      <c r="E7330" s="273">
        <v>45.45</v>
      </c>
    </row>
    <row r="7331" spans="1:5" x14ac:dyDescent="0.2">
      <c r="A7331" s="271">
        <v>89591</v>
      </c>
      <c r="B7331" s="271" t="s">
        <v>290</v>
      </c>
      <c r="C7331" s="272" t="s">
        <v>15560</v>
      </c>
      <c r="D7331" s="271" t="s">
        <v>1977</v>
      </c>
      <c r="E7331" s="273">
        <v>156.13999999999999</v>
      </c>
    </row>
    <row r="7332" spans="1:5" x14ac:dyDescent="0.2">
      <c r="A7332" s="271">
        <v>104168</v>
      </c>
      <c r="B7332" s="271" t="s">
        <v>290</v>
      </c>
      <c r="C7332" s="272" t="s">
        <v>15561</v>
      </c>
      <c r="D7332" s="271" t="s">
        <v>1977</v>
      </c>
      <c r="E7332" s="273">
        <v>143.43</v>
      </c>
    </row>
    <row r="7333" spans="1:5" x14ac:dyDescent="0.2">
      <c r="A7333" s="271">
        <v>89516</v>
      </c>
      <c r="B7333" s="271" t="s">
        <v>290</v>
      </c>
      <c r="C7333" s="272" t="s">
        <v>15562</v>
      </c>
      <c r="D7333" s="271" t="s">
        <v>1977</v>
      </c>
      <c r="E7333" s="273">
        <v>10.199999999999999</v>
      </c>
    </row>
    <row r="7334" spans="1:5" x14ac:dyDescent="0.2">
      <c r="A7334" s="271">
        <v>89520</v>
      </c>
      <c r="B7334" s="271" t="s">
        <v>290</v>
      </c>
      <c r="C7334" s="272" t="s">
        <v>15563</v>
      </c>
      <c r="D7334" s="271" t="s">
        <v>1977</v>
      </c>
      <c r="E7334" s="273">
        <v>18.649999999999999</v>
      </c>
    </row>
    <row r="7335" spans="1:5" x14ac:dyDescent="0.2">
      <c r="A7335" s="271">
        <v>89582</v>
      </c>
      <c r="B7335" s="271" t="s">
        <v>290</v>
      </c>
      <c r="C7335" s="272" t="s">
        <v>15564</v>
      </c>
      <c r="D7335" s="271" t="s">
        <v>1977</v>
      </c>
      <c r="E7335" s="273">
        <v>41.1</v>
      </c>
    </row>
    <row r="7336" spans="1:5" x14ac:dyDescent="0.2">
      <c r="A7336" s="271">
        <v>89524</v>
      </c>
      <c r="B7336" s="271" t="s">
        <v>290</v>
      </c>
      <c r="C7336" s="272" t="s">
        <v>15565</v>
      </c>
      <c r="D7336" s="271" t="s">
        <v>1977</v>
      </c>
      <c r="E7336" s="273">
        <v>36.31</v>
      </c>
    </row>
    <row r="7337" spans="1:5" x14ac:dyDescent="0.2">
      <c r="A7337" s="271">
        <v>89584</v>
      </c>
      <c r="B7337" s="271" t="s">
        <v>290</v>
      </c>
      <c r="C7337" s="272" t="s">
        <v>15566</v>
      </c>
      <c r="D7337" s="271" t="s">
        <v>1977</v>
      </c>
      <c r="E7337" s="273">
        <v>52.79</v>
      </c>
    </row>
    <row r="7338" spans="1:5" x14ac:dyDescent="0.2">
      <c r="A7338" s="271">
        <v>89529</v>
      </c>
      <c r="B7338" s="271" t="s">
        <v>290</v>
      </c>
      <c r="C7338" s="272" t="s">
        <v>15567</v>
      </c>
      <c r="D7338" s="271" t="s">
        <v>1977</v>
      </c>
      <c r="E7338" s="273">
        <v>44.11</v>
      </c>
    </row>
    <row r="7339" spans="1:5" x14ac:dyDescent="0.2">
      <c r="A7339" s="271">
        <v>89590</v>
      </c>
      <c r="B7339" s="271" t="s">
        <v>290</v>
      </c>
      <c r="C7339" s="272" t="s">
        <v>15568</v>
      </c>
      <c r="D7339" s="271" t="s">
        <v>1977</v>
      </c>
      <c r="E7339" s="273">
        <v>160.24</v>
      </c>
    </row>
    <row r="7340" spans="1:5" x14ac:dyDescent="0.2">
      <c r="A7340" s="271">
        <v>104167</v>
      </c>
      <c r="B7340" s="271" t="s">
        <v>290</v>
      </c>
      <c r="C7340" s="272" t="s">
        <v>15569</v>
      </c>
      <c r="D7340" s="271" t="s">
        <v>1977</v>
      </c>
      <c r="E7340" s="273">
        <v>147.53</v>
      </c>
    </row>
    <row r="7341" spans="1:5" x14ac:dyDescent="0.2">
      <c r="A7341" s="271">
        <v>89514</v>
      </c>
      <c r="B7341" s="271" t="s">
        <v>290</v>
      </c>
      <c r="C7341" s="272" t="s">
        <v>15570</v>
      </c>
      <c r="D7341" s="271" t="s">
        <v>1977</v>
      </c>
      <c r="E7341" s="273">
        <v>10.09</v>
      </c>
    </row>
    <row r="7342" spans="1:5" x14ac:dyDescent="0.2">
      <c r="A7342" s="271">
        <v>89518</v>
      </c>
      <c r="B7342" s="271" t="s">
        <v>290</v>
      </c>
      <c r="C7342" s="272" t="s">
        <v>15571</v>
      </c>
      <c r="D7342" s="271" t="s">
        <v>1977</v>
      </c>
      <c r="E7342" s="273">
        <v>17.71</v>
      </c>
    </row>
    <row r="7343" spans="1:5" x14ac:dyDescent="0.2">
      <c r="A7343" s="271">
        <v>89581</v>
      </c>
      <c r="B7343" s="271" t="s">
        <v>290</v>
      </c>
      <c r="C7343" s="272" t="s">
        <v>15572</v>
      </c>
      <c r="D7343" s="271" t="s">
        <v>1977</v>
      </c>
      <c r="E7343" s="273">
        <v>40.51</v>
      </c>
    </row>
    <row r="7344" spans="1:5" x14ac:dyDescent="0.2">
      <c r="A7344" s="271">
        <v>89522</v>
      </c>
      <c r="B7344" s="271" t="s">
        <v>290</v>
      </c>
      <c r="C7344" s="272" t="s">
        <v>15573</v>
      </c>
      <c r="D7344" s="271" t="s">
        <v>1977</v>
      </c>
      <c r="E7344" s="273">
        <v>35.72</v>
      </c>
    </row>
    <row r="7345" spans="1:5" x14ac:dyDescent="0.2">
      <c r="A7345" s="271">
        <v>89574</v>
      </c>
      <c r="B7345" s="271" t="s">
        <v>290</v>
      </c>
      <c r="C7345" s="272" t="s">
        <v>15574</v>
      </c>
      <c r="D7345" s="271" t="s">
        <v>1977</v>
      </c>
      <c r="E7345" s="273">
        <v>190.86</v>
      </c>
    </row>
    <row r="7346" spans="1:5" x14ac:dyDescent="0.2">
      <c r="A7346" s="271">
        <v>89690</v>
      </c>
      <c r="B7346" s="271" t="s">
        <v>290</v>
      </c>
      <c r="C7346" s="272" t="s">
        <v>15575</v>
      </c>
      <c r="D7346" s="271" t="s">
        <v>1977</v>
      </c>
      <c r="E7346" s="273">
        <v>109.24</v>
      </c>
    </row>
    <row r="7347" spans="1:5" x14ac:dyDescent="0.2">
      <c r="A7347" s="271">
        <v>89567</v>
      </c>
      <c r="B7347" s="271" t="s">
        <v>290</v>
      </c>
      <c r="C7347" s="272" t="s">
        <v>15576</v>
      </c>
      <c r="D7347" s="271" t="s">
        <v>1977</v>
      </c>
      <c r="E7347" s="273">
        <v>97.68</v>
      </c>
    </row>
    <row r="7348" spans="1:5" x14ac:dyDescent="0.2">
      <c r="A7348" s="271">
        <v>89692</v>
      </c>
      <c r="B7348" s="271" t="s">
        <v>290</v>
      </c>
      <c r="C7348" s="272" t="s">
        <v>15577</v>
      </c>
      <c r="D7348" s="271" t="s">
        <v>1977</v>
      </c>
      <c r="E7348" s="273">
        <v>124.91</v>
      </c>
    </row>
    <row r="7349" spans="1:5" x14ac:dyDescent="0.2">
      <c r="A7349" s="271">
        <v>89569</v>
      </c>
      <c r="B7349" s="271" t="s">
        <v>290</v>
      </c>
      <c r="C7349" s="272" t="s">
        <v>15578</v>
      </c>
      <c r="D7349" s="271" t="s">
        <v>1977</v>
      </c>
      <c r="E7349" s="273">
        <v>115.08</v>
      </c>
    </row>
    <row r="7350" spans="1:5" x14ac:dyDescent="0.2">
      <c r="A7350" s="271">
        <v>89699</v>
      </c>
      <c r="B7350" s="271" t="s">
        <v>290</v>
      </c>
      <c r="C7350" s="272" t="s">
        <v>15579</v>
      </c>
      <c r="D7350" s="271" t="s">
        <v>1977</v>
      </c>
      <c r="E7350" s="273">
        <v>243.98</v>
      </c>
    </row>
    <row r="7351" spans="1:5" x14ac:dyDescent="0.2">
      <c r="A7351" s="271">
        <v>104174</v>
      </c>
      <c r="B7351" s="271" t="s">
        <v>290</v>
      </c>
      <c r="C7351" s="272" t="s">
        <v>15580</v>
      </c>
      <c r="D7351" s="271" t="s">
        <v>1977</v>
      </c>
      <c r="E7351" s="273">
        <v>230.59</v>
      </c>
    </row>
    <row r="7352" spans="1:5" x14ac:dyDescent="0.2">
      <c r="A7352" s="271">
        <v>89698</v>
      </c>
      <c r="B7352" s="271" t="s">
        <v>290</v>
      </c>
      <c r="C7352" s="272" t="s">
        <v>15581</v>
      </c>
      <c r="D7352" s="271" t="s">
        <v>1977</v>
      </c>
      <c r="E7352" s="273">
        <v>323.51</v>
      </c>
    </row>
    <row r="7353" spans="1:5" x14ac:dyDescent="0.2">
      <c r="A7353" s="271">
        <v>104176</v>
      </c>
      <c r="B7353" s="271" t="s">
        <v>290</v>
      </c>
      <c r="C7353" s="272" t="s">
        <v>15582</v>
      </c>
      <c r="D7353" s="271" t="s">
        <v>1977</v>
      </c>
      <c r="E7353" s="273">
        <v>306.55</v>
      </c>
    </row>
    <row r="7354" spans="1:5" x14ac:dyDescent="0.2">
      <c r="A7354" s="271">
        <v>89561</v>
      </c>
      <c r="B7354" s="271" t="s">
        <v>290</v>
      </c>
      <c r="C7354" s="272" t="s">
        <v>15583</v>
      </c>
      <c r="D7354" s="271" t="s">
        <v>1977</v>
      </c>
      <c r="E7354" s="273">
        <v>18.149999999999999</v>
      </c>
    </row>
    <row r="7355" spans="1:5" x14ac:dyDescent="0.2">
      <c r="A7355" s="271">
        <v>89563</v>
      </c>
      <c r="B7355" s="271" t="s">
        <v>290</v>
      </c>
      <c r="C7355" s="272" t="s">
        <v>15584</v>
      </c>
      <c r="D7355" s="271" t="s">
        <v>1977</v>
      </c>
      <c r="E7355" s="273">
        <v>41.68</v>
      </c>
    </row>
    <row r="7356" spans="1:5" x14ac:dyDescent="0.2">
      <c r="A7356" s="271">
        <v>89685</v>
      </c>
      <c r="B7356" s="271" t="s">
        <v>290</v>
      </c>
      <c r="C7356" s="272" t="s">
        <v>15585</v>
      </c>
      <c r="D7356" s="271" t="s">
        <v>1977</v>
      </c>
      <c r="E7356" s="273">
        <v>74.3</v>
      </c>
    </row>
    <row r="7357" spans="1:5" x14ac:dyDescent="0.2">
      <c r="A7357" s="271">
        <v>89565</v>
      </c>
      <c r="B7357" s="271" t="s">
        <v>290</v>
      </c>
      <c r="C7357" s="272" t="s">
        <v>15586</v>
      </c>
      <c r="D7357" s="271" t="s">
        <v>1977</v>
      </c>
      <c r="E7357" s="273">
        <v>67.91</v>
      </c>
    </row>
    <row r="7358" spans="1:5" x14ac:dyDescent="0.2">
      <c r="A7358" s="271">
        <v>89671</v>
      </c>
      <c r="B7358" s="271" t="s">
        <v>290</v>
      </c>
      <c r="C7358" s="272" t="s">
        <v>15587</v>
      </c>
      <c r="D7358" s="271" t="s">
        <v>1977</v>
      </c>
      <c r="E7358" s="273">
        <v>53.98</v>
      </c>
    </row>
    <row r="7359" spans="1:5" x14ac:dyDescent="0.2">
      <c r="A7359" s="271">
        <v>89556</v>
      </c>
      <c r="B7359" s="271" t="s">
        <v>290</v>
      </c>
      <c r="C7359" s="272" t="s">
        <v>15588</v>
      </c>
      <c r="D7359" s="271" t="s">
        <v>1977</v>
      </c>
      <c r="E7359" s="273">
        <v>48.19</v>
      </c>
    </row>
    <row r="7360" spans="1:5" x14ac:dyDescent="0.2">
      <c r="A7360" s="271">
        <v>89679</v>
      </c>
      <c r="B7360" s="271" t="s">
        <v>290</v>
      </c>
      <c r="C7360" s="272" t="s">
        <v>15589</v>
      </c>
      <c r="D7360" s="271" t="s">
        <v>1977</v>
      </c>
      <c r="E7360" s="273">
        <v>147.87</v>
      </c>
    </row>
    <row r="7361" spans="1:5" x14ac:dyDescent="0.2">
      <c r="A7361" s="271">
        <v>104171</v>
      </c>
      <c r="B7361" s="271" t="s">
        <v>290</v>
      </c>
      <c r="C7361" s="272" t="s">
        <v>15590</v>
      </c>
      <c r="D7361" s="271" t="s">
        <v>1977</v>
      </c>
      <c r="E7361" s="273">
        <v>119.33</v>
      </c>
    </row>
    <row r="7362" spans="1:5" x14ac:dyDescent="0.2">
      <c r="A7362" s="271">
        <v>89600</v>
      </c>
      <c r="B7362" s="271" t="s">
        <v>290</v>
      </c>
      <c r="C7362" s="272" t="s">
        <v>15591</v>
      </c>
      <c r="D7362" s="271" t="s">
        <v>1977</v>
      </c>
      <c r="E7362" s="273">
        <v>30.39</v>
      </c>
    </row>
    <row r="7363" spans="1:5" x14ac:dyDescent="0.2">
      <c r="A7363" s="271">
        <v>89548</v>
      </c>
      <c r="B7363" s="271" t="s">
        <v>290</v>
      </c>
      <c r="C7363" s="272" t="s">
        <v>15592</v>
      </c>
      <c r="D7363" s="271" t="s">
        <v>1977</v>
      </c>
      <c r="E7363" s="273">
        <v>27.2</v>
      </c>
    </row>
    <row r="7364" spans="1:5" x14ac:dyDescent="0.2">
      <c r="A7364" s="271">
        <v>89669</v>
      </c>
      <c r="B7364" s="271" t="s">
        <v>290</v>
      </c>
      <c r="C7364" s="272" t="s">
        <v>15593</v>
      </c>
      <c r="D7364" s="271" t="s">
        <v>1977</v>
      </c>
      <c r="E7364" s="273">
        <v>39.590000000000003</v>
      </c>
    </row>
    <row r="7365" spans="1:5" x14ac:dyDescent="0.2">
      <c r="A7365" s="271">
        <v>89554</v>
      </c>
      <c r="B7365" s="271" t="s">
        <v>290</v>
      </c>
      <c r="C7365" s="272" t="s">
        <v>15594</v>
      </c>
      <c r="D7365" s="271" t="s">
        <v>1977</v>
      </c>
      <c r="E7365" s="273">
        <v>33.770000000000003</v>
      </c>
    </row>
    <row r="7366" spans="1:5" x14ac:dyDescent="0.2">
      <c r="A7366" s="271">
        <v>89677</v>
      </c>
      <c r="B7366" s="271" t="s">
        <v>290</v>
      </c>
      <c r="C7366" s="272" t="s">
        <v>15595</v>
      </c>
      <c r="D7366" s="271" t="s">
        <v>1977</v>
      </c>
      <c r="E7366" s="273">
        <v>92.44</v>
      </c>
    </row>
    <row r="7367" spans="1:5" x14ac:dyDescent="0.2">
      <c r="A7367" s="271">
        <v>104170</v>
      </c>
      <c r="B7367" s="271" t="s">
        <v>290</v>
      </c>
      <c r="C7367" s="272" t="s">
        <v>15596</v>
      </c>
      <c r="D7367" s="271" t="s">
        <v>1977</v>
      </c>
      <c r="E7367" s="273">
        <v>83.78</v>
      </c>
    </row>
    <row r="7368" spans="1:5" x14ac:dyDescent="0.2">
      <c r="A7368" s="271">
        <v>89544</v>
      </c>
      <c r="B7368" s="271" t="s">
        <v>290</v>
      </c>
      <c r="C7368" s="272" t="s">
        <v>15597</v>
      </c>
      <c r="D7368" s="271" t="s">
        <v>1977</v>
      </c>
      <c r="E7368" s="273">
        <v>10.42</v>
      </c>
    </row>
    <row r="7369" spans="1:5" x14ac:dyDescent="0.2">
      <c r="A7369" s="271">
        <v>89545</v>
      </c>
      <c r="B7369" s="271" t="s">
        <v>290</v>
      </c>
      <c r="C7369" s="272" t="s">
        <v>15598</v>
      </c>
      <c r="D7369" s="271" t="s">
        <v>1977</v>
      </c>
      <c r="E7369" s="273">
        <v>20.309999999999999</v>
      </c>
    </row>
    <row r="7370" spans="1:5" x14ac:dyDescent="0.2">
      <c r="A7370" s="271">
        <v>89599</v>
      </c>
      <c r="B7370" s="271" t="s">
        <v>290</v>
      </c>
      <c r="C7370" s="272" t="s">
        <v>15599</v>
      </c>
      <c r="D7370" s="271" t="s">
        <v>1977</v>
      </c>
      <c r="E7370" s="273">
        <v>29.99</v>
      </c>
    </row>
    <row r="7371" spans="1:5" x14ac:dyDescent="0.2">
      <c r="A7371" s="271">
        <v>89547</v>
      </c>
      <c r="B7371" s="271" t="s">
        <v>290</v>
      </c>
      <c r="C7371" s="272" t="s">
        <v>15600</v>
      </c>
      <c r="D7371" s="271" t="s">
        <v>1977</v>
      </c>
      <c r="E7371" s="273">
        <v>26.79</v>
      </c>
    </row>
    <row r="7372" spans="1:5" x14ac:dyDescent="0.2">
      <c r="A7372" s="271">
        <v>89495</v>
      </c>
      <c r="B7372" s="271" t="s">
        <v>290</v>
      </c>
      <c r="C7372" s="272" t="s">
        <v>15601</v>
      </c>
      <c r="D7372" s="271" t="s">
        <v>1977</v>
      </c>
      <c r="E7372" s="273">
        <v>20.23</v>
      </c>
    </row>
    <row r="7373" spans="1:5" x14ac:dyDescent="0.2">
      <c r="A7373" s="271">
        <v>89673</v>
      </c>
      <c r="B7373" s="271" t="s">
        <v>290</v>
      </c>
      <c r="C7373" s="272" t="s">
        <v>15602</v>
      </c>
      <c r="D7373" s="271" t="s">
        <v>1977</v>
      </c>
      <c r="E7373" s="273">
        <v>42.56</v>
      </c>
    </row>
    <row r="7374" spans="1:5" x14ac:dyDescent="0.2">
      <c r="A7374" s="271">
        <v>89557</v>
      </c>
      <c r="B7374" s="271" t="s">
        <v>290</v>
      </c>
      <c r="C7374" s="272" t="s">
        <v>15603</v>
      </c>
      <c r="D7374" s="271" t="s">
        <v>1977</v>
      </c>
      <c r="E7374" s="273">
        <v>38.08</v>
      </c>
    </row>
    <row r="7375" spans="1:5" x14ac:dyDescent="0.2">
      <c r="A7375" s="271">
        <v>89681</v>
      </c>
      <c r="B7375" s="271" t="s">
        <v>290</v>
      </c>
      <c r="C7375" s="272" t="s">
        <v>15604</v>
      </c>
      <c r="D7375" s="271" t="s">
        <v>1977</v>
      </c>
      <c r="E7375" s="273">
        <v>108.22</v>
      </c>
    </row>
    <row r="7376" spans="1:5" x14ac:dyDescent="0.2">
      <c r="A7376" s="271">
        <v>104173</v>
      </c>
      <c r="B7376" s="271" t="s">
        <v>290</v>
      </c>
      <c r="C7376" s="272" t="s">
        <v>15605</v>
      </c>
      <c r="D7376" s="271" t="s">
        <v>1977</v>
      </c>
      <c r="E7376" s="273">
        <v>102.43</v>
      </c>
    </row>
    <row r="7377" spans="1:5" x14ac:dyDescent="0.2">
      <c r="A7377" s="271">
        <v>89549</v>
      </c>
      <c r="B7377" s="271" t="s">
        <v>290</v>
      </c>
      <c r="C7377" s="272" t="s">
        <v>15606</v>
      </c>
      <c r="D7377" s="271" t="s">
        <v>1977</v>
      </c>
      <c r="E7377" s="273">
        <v>22.42</v>
      </c>
    </row>
    <row r="7378" spans="1:5" x14ac:dyDescent="0.2">
      <c r="A7378" s="271">
        <v>89578</v>
      </c>
      <c r="B7378" s="271" t="s">
        <v>290</v>
      </c>
      <c r="C7378" s="272" t="s">
        <v>15607</v>
      </c>
      <c r="D7378" s="271" t="s">
        <v>2014</v>
      </c>
      <c r="E7378" s="273">
        <v>42.65</v>
      </c>
    </row>
    <row r="7379" spans="1:5" x14ac:dyDescent="0.2">
      <c r="A7379" s="271">
        <v>89512</v>
      </c>
      <c r="B7379" s="271" t="s">
        <v>290</v>
      </c>
      <c r="C7379" s="272" t="s">
        <v>15608</v>
      </c>
      <c r="D7379" s="271" t="s">
        <v>2014</v>
      </c>
      <c r="E7379" s="273">
        <v>62.26</v>
      </c>
    </row>
    <row r="7380" spans="1:5" x14ac:dyDescent="0.2">
      <c r="A7380" s="271">
        <v>89580</v>
      </c>
      <c r="B7380" s="271" t="s">
        <v>290</v>
      </c>
      <c r="C7380" s="272" t="s">
        <v>15609</v>
      </c>
      <c r="D7380" s="271" t="s">
        <v>2014</v>
      </c>
      <c r="E7380" s="273">
        <v>88.32</v>
      </c>
    </row>
    <row r="7381" spans="1:5" x14ac:dyDescent="0.2">
      <c r="A7381" s="271">
        <v>104166</v>
      </c>
      <c r="B7381" s="271" t="s">
        <v>290</v>
      </c>
      <c r="C7381" s="272" t="s">
        <v>15610</v>
      </c>
      <c r="D7381" s="271" t="s">
        <v>2014</v>
      </c>
      <c r="E7381" s="273">
        <v>95.56</v>
      </c>
    </row>
    <row r="7382" spans="1:5" x14ac:dyDescent="0.2">
      <c r="A7382" s="271">
        <v>89508</v>
      </c>
      <c r="B7382" s="271" t="s">
        <v>290</v>
      </c>
      <c r="C7382" s="272" t="s">
        <v>15611</v>
      </c>
      <c r="D7382" s="271" t="s">
        <v>2014</v>
      </c>
      <c r="E7382" s="273">
        <v>21.26</v>
      </c>
    </row>
    <row r="7383" spans="1:5" x14ac:dyDescent="0.2">
      <c r="A7383" s="271">
        <v>89509</v>
      </c>
      <c r="B7383" s="271" t="s">
        <v>290</v>
      </c>
      <c r="C7383" s="272" t="s">
        <v>15612</v>
      </c>
      <c r="D7383" s="271" t="s">
        <v>2014</v>
      </c>
      <c r="E7383" s="273">
        <v>28.79</v>
      </c>
    </row>
    <row r="7384" spans="1:5" x14ac:dyDescent="0.2">
      <c r="A7384" s="271">
        <v>89576</v>
      </c>
      <c r="B7384" s="271" t="s">
        <v>290</v>
      </c>
      <c r="C7384" s="272" t="s">
        <v>15613</v>
      </c>
      <c r="D7384" s="271" t="s">
        <v>2014</v>
      </c>
      <c r="E7384" s="273">
        <v>34.43</v>
      </c>
    </row>
    <row r="7385" spans="1:5" x14ac:dyDescent="0.2">
      <c r="A7385" s="271">
        <v>89511</v>
      </c>
      <c r="B7385" s="271" t="s">
        <v>290</v>
      </c>
      <c r="C7385" s="272" t="s">
        <v>15614</v>
      </c>
      <c r="D7385" s="271" t="s">
        <v>2014</v>
      </c>
      <c r="E7385" s="273">
        <v>49.2</v>
      </c>
    </row>
    <row r="7386" spans="1:5" x14ac:dyDescent="0.2">
      <c r="A7386" s="271">
        <v>89675</v>
      </c>
      <c r="B7386" s="271" t="s">
        <v>290</v>
      </c>
      <c r="C7386" s="272" t="s">
        <v>15615</v>
      </c>
      <c r="D7386" s="271" t="s">
        <v>1977</v>
      </c>
      <c r="E7386" s="273">
        <v>88.07</v>
      </c>
    </row>
    <row r="7387" spans="1:5" x14ac:dyDescent="0.2">
      <c r="A7387" s="271">
        <v>89559</v>
      </c>
      <c r="B7387" s="271" t="s">
        <v>290</v>
      </c>
      <c r="C7387" s="272" t="s">
        <v>15616</v>
      </c>
      <c r="D7387" s="271" t="s">
        <v>1977</v>
      </c>
      <c r="E7387" s="273">
        <v>82.28</v>
      </c>
    </row>
    <row r="7388" spans="1:5" x14ac:dyDescent="0.2">
      <c r="A7388" s="271">
        <v>104172</v>
      </c>
      <c r="B7388" s="271" t="s">
        <v>290</v>
      </c>
      <c r="C7388" s="272" t="s">
        <v>15617</v>
      </c>
      <c r="D7388" s="271" t="s">
        <v>1977</v>
      </c>
      <c r="E7388" s="273">
        <v>341.66</v>
      </c>
    </row>
    <row r="7389" spans="1:5" x14ac:dyDescent="0.2">
      <c r="A7389" s="271">
        <v>89683</v>
      </c>
      <c r="B7389" s="271" t="s">
        <v>290</v>
      </c>
      <c r="C7389" s="272" t="s">
        <v>15618</v>
      </c>
      <c r="D7389" s="271" t="s">
        <v>1977</v>
      </c>
      <c r="E7389" s="273">
        <v>350.14</v>
      </c>
    </row>
    <row r="7390" spans="1:5" x14ac:dyDescent="0.2">
      <c r="A7390" s="271">
        <v>89667</v>
      </c>
      <c r="B7390" s="271" t="s">
        <v>290</v>
      </c>
      <c r="C7390" s="272" t="s">
        <v>15619</v>
      </c>
      <c r="D7390" s="271" t="s">
        <v>1977</v>
      </c>
      <c r="E7390" s="273">
        <v>53.45</v>
      </c>
    </row>
    <row r="7391" spans="1:5" x14ac:dyDescent="0.2">
      <c r="A7391" s="271">
        <v>89550</v>
      </c>
      <c r="B7391" s="271" t="s">
        <v>290</v>
      </c>
      <c r="C7391" s="272" t="s">
        <v>15620</v>
      </c>
      <c r="D7391" s="271" t="s">
        <v>1977</v>
      </c>
      <c r="E7391" s="273">
        <v>50.26</v>
      </c>
    </row>
    <row r="7392" spans="1:5" x14ac:dyDescent="0.2">
      <c r="A7392" s="271">
        <v>89693</v>
      </c>
      <c r="B7392" s="271" t="s">
        <v>290</v>
      </c>
      <c r="C7392" s="272" t="s">
        <v>15621</v>
      </c>
      <c r="D7392" s="271" t="s">
        <v>1977</v>
      </c>
      <c r="E7392" s="273">
        <v>95.63</v>
      </c>
    </row>
    <row r="7393" spans="1:5" x14ac:dyDescent="0.2">
      <c r="A7393" s="271">
        <v>89571</v>
      </c>
      <c r="B7393" s="271" t="s">
        <v>290</v>
      </c>
      <c r="C7393" s="272" t="s">
        <v>15622</v>
      </c>
      <c r="D7393" s="271" t="s">
        <v>1977</v>
      </c>
      <c r="E7393" s="273">
        <v>84.07</v>
      </c>
    </row>
    <row r="7394" spans="1:5" x14ac:dyDescent="0.2">
      <c r="A7394" s="271">
        <v>89696</v>
      </c>
      <c r="B7394" s="271" t="s">
        <v>290</v>
      </c>
      <c r="C7394" s="272" t="s">
        <v>15623</v>
      </c>
      <c r="D7394" s="271" t="s">
        <v>1977</v>
      </c>
      <c r="E7394" s="273">
        <v>102.87</v>
      </c>
    </row>
    <row r="7395" spans="1:5" x14ac:dyDescent="0.2">
      <c r="A7395" s="271">
        <v>89573</v>
      </c>
      <c r="B7395" s="271" t="s">
        <v>290</v>
      </c>
      <c r="C7395" s="272" t="s">
        <v>15624</v>
      </c>
      <c r="D7395" s="271" t="s">
        <v>1977</v>
      </c>
      <c r="E7395" s="273">
        <v>93.04</v>
      </c>
    </row>
    <row r="7396" spans="1:5" x14ac:dyDescent="0.2">
      <c r="A7396" s="271">
        <v>89704</v>
      </c>
      <c r="B7396" s="271" t="s">
        <v>290</v>
      </c>
      <c r="C7396" s="272" t="s">
        <v>15625</v>
      </c>
      <c r="D7396" s="271" t="s">
        <v>1977</v>
      </c>
      <c r="E7396" s="273">
        <v>182.34</v>
      </c>
    </row>
    <row r="7397" spans="1:5" x14ac:dyDescent="0.2">
      <c r="A7397" s="271">
        <v>104175</v>
      </c>
      <c r="B7397" s="271" t="s">
        <v>290</v>
      </c>
      <c r="C7397" s="272" t="s">
        <v>15626</v>
      </c>
      <c r="D7397" s="271" t="s">
        <v>1977</v>
      </c>
      <c r="E7397" s="273">
        <v>168.95</v>
      </c>
    </row>
    <row r="7398" spans="1:5" x14ac:dyDescent="0.2">
      <c r="A7398" s="271">
        <v>89701</v>
      </c>
      <c r="B7398" s="271" t="s">
        <v>290</v>
      </c>
      <c r="C7398" s="272" t="s">
        <v>15627</v>
      </c>
      <c r="D7398" s="271" t="s">
        <v>1977</v>
      </c>
      <c r="E7398" s="273">
        <v>236.08</v>
      </c>
    </row>
    <row r="7399" spans="1:5" x14ac:dyDescent="0.2">
      <c r="A7399" s="271">
        <v>104177</v>
      </c>
      <c r="B7399" s="271" t="s">
        <v>290</v>
      </c>
      <c r="C7399" s="272" t="s">
        <v>15628</v>
      </c>
      <c r="D7399" s="271" t="s">
        <v>1977</v>
      </c>
      <c r="E7399" s="273">
        <v>219.12</v>
      </c>
    </row>
    <row r="7400" spans="1:5" x14ac:dyDescent="0.2">
      <c r="A7400" s="271">
        <v>89566</v>
      </c>
      <c r="B7400" s="271" t="s">
        <v>290</v>
      </c>
      <c r="C7400" s="272" t="s">
        <v>15629</v>
      </c>
      <c r="D7400" s="271" t="s">
        <v>1977</v>
      </c>
      <c r="E7400" s="273">
        <v>57.1</v>
      </c>
    </row>
    <row r="7401" spans="1:5" x14ac:dyDescent="0.2">
      <c r="A7401" s="271">
        <v>89687</v>
      </c>
      <c r="B7401" s="271" t="s">
        <v>290</v>
      </c>
      <c r="C7401" s="272" t="s">
        <v>15630</v>
      </c>
      <c r="D7401" s="271" t="s">
        <v>1977</v>
      </c>
      <c r="E7401" s="273">
        <v>63.49</v>
      </c>
    </row>
    <row r="7402" spans="1:5" x14ac:dyDescent="0.2">
      <c r="A7402" s="271">
        <v>102237</v>
      </c>
      <c r="B7402" s="271" t="s">
        <v>290</v>
      </c>
      <c r="C7402" s="272" t="s">
        <v>15631</v>
      </c>
      <c r="D7402" s="271" t="s">
        <v>2012</v>
      </c>
      <c r="E7402" s="273">
        <v>0</v>
      </c>
    </row>
    <row r="7403" spans="1:5" x14ac:dyDescent="0.2">
      <c r="A7403" s="271">
        <v>102450</v>
      </c>
      <c r="B7403" s="271" t="s">
        <v>290</v>
      </c>
      <c r="C7403" s="272" t="s">
        <v>15632</v>
      </c>
      <c r="D7403" s="271" t="s">
        <v>2012</v>
      </c>
      <c r="E7403" s="273">
        <v>0</v>
      </c>
    </row>
    <row r="7404" spans="1:5" x14ac:dyDescent="0.2">
      <c r="A7404" s="271">
        <v>102250</v>
      </c>
      <c r="B7404" s="271" t="s">
        <v>290</v>
      </c>
      <c r="C7404" s="272" t="s">
        <v>15633</v>
      </c>
      <c r="D7404" s="271" t="s">
        <v>2012</v>
      </c>
      <c r="E7404" s="273">
        <v>0</v>
      </c>
    </row>
    <row r="7405" spans="1:5" x14ac:dyDescent="0.2">
      <c r="A7405" s="271">
        <v>102240</v>
      </c>
      <c r="B7405" s="271" t="s">
        <v>290</v>
      </c>
      <c r="C7405" s="272" t="s">
        <v>15634</v>
      </c>
      <c r="D7405" s="271" t="s">
        <v>2012</v>
      </c>
      <c r="E7405" s="273">
        <v>0</v>
      </c>
    </row>
    <row r="7406" spans="1:5" x14ac:dyDescent="0.2">
      <c r="A7406" s="271">
        <v>102449</v>
      </c>
      <c r="B7406" s="271" t="s">
        <v>290</v>
      </c>
      <c r="C7406" s="272" t="s">
        <v>15635</v>
      </c>
      <c r="D7406" s="271" t="s">
        <v>2012</v>
      </c>
      <c r="E7406" s="273">
        <v>0</v>
      </c>
    </row>
    <row r="7407" spans="1:5" x14ac:dyDescent="0.2">
      <c r="A7407" s="271">
        <v>102249</v>
      </c>
      <c r="B7407" s="271" t="s">
        <v>290</v>
      </c>
      <c r="C7407" s="272" t="s">
        <v>15636</v>
      </c>
      <c r="D7407" s="271" t="s">
        <v>2012</v>
      </c>
      <c r="E7407" s="273">
        <v>0</v>
      </c>
    </row>
    <row r="7408" spans="1:5" x14ac:dyDescent="0.2">
      <c r="A7408" s="271">
        <v>102238</v>
      </c>
      <c r="B7408" s="271" t="s">
        <v>290</v>
      </c>
      <c r="C7408" s="272" t="s">
        <v>15637</v>
      </c>
      <c r="D7408" s="271" t="s">
        <v>2012</v>
      </c>
      <c r="E7408" s="273">
        <v>0</v>
      </c>
    </row>
    <row r="7409" spans="1:5" x14ac:dyDescent="0.2">
      <c r="A7409" s="271">
        <v>102448</v>
      </c>
      <c r="B7409" s="271" t="s">
        <v>290</v>
      </c>
      <c r="C7409" s="272" t="s">
        <v>15638</v>
      </c>
      <c r="D7409" s="271" t="s">
        <v>2012</v>
      </c>
      <c r="E7409" s="273">
        <v>0</v>
      </c>
    </row>
    <row r="7410" spans="1:5" x14ac:dyDescent="0.2">
      <c r="A7410" s="271">
        <v>102248</v>
      </c>
      <c r="B7410" s="271" t="s">
        <v>290</v>
      </c>
      <c r="C7410" s="272" t="s">
        <v>15639</v>
      </c>
      <c r="D7410" s="271" t="s">
        <v>2012</v>
      </c>
      <c r="E7410" s="273">
        <v>0</v>
      </c>
    </row>
    <row r="7411" spans="1:5" x14ac:dyDescent="0.2">
      <c r="A7411" s="271">
        <v>102253</v>
      </c>
      <c r="B7411" s="271" t="s">
        <v>290</v>
      </c>
      <c r="C7411" s="272" t="s">
        <v>15640</v>
      </c>
      <c r="D7411" s="271" t="s">
        <v>2012</v>
      </c>
      <c r="E7411" s="273">
        <v>563.19000000000005</v>
      </c>
    </row>
    <row r="7412" spans="1:5" x14ac:dyDescent="0.2">
      <c r="A7412" s="271">
        <v>102254</v>
      </c>
      <c r="B7412" s="271" t="s">
        <v>290</v>
      </c>
      <c r="C7412" s="272" t="s">
        <v>15641</v>
      </c>
      <c r="D7412" s="271" t="s">
        <v>2012</v>
      </c>
      <c r="E7412" s="273">
        <v>422.09</v>
      </c>
    </row>
    <row r="7413" spans="1:5" x14ac:dyDescent="0.2">
      <c r="A7413" s="271">
        <v>102257</v>
      </c>
      <c r="B7413" s="271" t="s">
        <v>290</v>
      </c>
      <c r="C7413" s="272" t="s">
        <v>15642</v>
      </c>
      <c r="D7413" s="271" t="s">
        <v>2012</v>
      </c>
      <c r="E7413" s="273">
        <v>371.82</v>
      </c>
    </row>
    <row r="7414" spans="1:5" x14ac:dyDescent="0.2">
      <c r="A7414" s="271">
        <v>102239</v>
      </c>
      <c r="B7414" s="271" t="s">
        <v>290</v>
      </c>
      <c r="C7414" s="272" t="s">
        <v>15643</v>
      </c>
      <c r="D7414" s="271" t="s">
        <v>2012</v>
      </c>
      <c r="E7414" s="273">
        <v>0</v>
      </c>
    </row>
    <row r="7415" spans="1:5" x14ac:dyDescent="0.2">
      <c r="A7415" s="271">
        <v>102236</v>
      </c>
      <c r="B7415" s="271" t="s">
        <v>290</v>
      </c>
      <c r="C7415" s="272" t="s">
        <v>15644</v>
      </c>
      <c r="D7415" s="271" t="s">
        <v>2012</v>
      </c>
      <c r="E7415" s="273">
        <v>0</v>
      </c>
    </row>
    <row r="7416" spans="1:5" x14ac:dyDescent="0.2">
      <c r="A7416" s="271">
        <v>102235</v>
      </c>
      <c r="B7416" s="271" t="s">
        <v>290</v>
      </c>
      <c r="C7416" s="272" t="s">
        <v>15645</v>
      </c>
      <c r="D7416" s="271" t="s">
        <v>2012</v>
      </c>
      <c r="E7416" s="273">
        <v>560.72</v>
      </c>
    </row>
    <row r="7417" spans="1:5" x14ac:dyDescent="0.2">
      <c r="A7417" s="271">
        <v>102260</v>
      </c>
      <c r="B7417" s="271" t="s">
        <v>290</v>
      </c>
      <c r="C7417" s="272" t="s">
        <v>15646</v>
      </c>
      <c r="D7417" s="271" t="s">
        <v>2012</v>
      </c>
      <c r="E7417" s="273">
        <v>0</v>
      </c>
    </row>
    <row r="7418" spans="1:5" x14ac:dyDescent="0.2">
      <c r="A7418" s="271">
        <v>102259</v>
      </c>
      <c r="B7418" s="271" t="s">
        <v>290</v>
      </c>
      <c r="C7418" s="272" t="s">
        <v>15647</v>
      </c>
      <c r="D7418" s="271" t="s">
        <v>2012</v>
      </c>
      <c r="E7418" s="273">
        <v>0</v>
      </c>
    </row>
    <row r="7419" spans="1:5" x14ac:dyDescent="0.2">
      <c r="A7419" s="271">
        <v>102262</v>
      </c>
      <c r="B7419" s="271" t="s">
        <v>290</v>
      </c>
      <c r="C7419" s="272" t="s">
        <v>15648</v>
      </c>
      <c r="D7419" s="271" t="s">
        <v>1977</v>
      </c>
      <c r="E7419" s="273">
        <v>0</v>
      </c>
    </row>
    <row r="7420" spans="1:5" x14ac:dyDescent="0.2">
      <c r="A7420" s="271">
        <v>102242</v>
      </c>
      <c r="B7420" s="271" t="s">
        <v>290</v>
      </c>
      <c r="C7420" s="272" t="s">
        <v>15649</v>
      </c>
      <c r="D7420" s="271" t="s">
        <v>2012</v>
      </c>
      <c r="E7420" s="273">
        <v>0</v>
      </c>
    </row>
    <row r="7421" spans="1:5" x14ac:dyDescent="0.2">
      <c r="A7421" s="271">
        <v>102246</v>
      </c>
      <c r="B7421" s="271" t="s">
        <v>290</v>
      </c>
      <c r="C7421" s="272" t="s">
        <v>15650</v>
      </c>
      <c r="D7421" s="271" t="s">
        <v>2012</v>
      </c>
      <c r="E7421" s="273">
        <v>0</v>
      </c>
    </row>
    <row r="7422" spans="1:5" x14ac:dyDescent="0.2">
      <c r="A7422" s="271">
        <v>102251</v>
      </c>
      <c r="B7422" s="271" t="s">
        <v>290</v>
      </c>
      <c r="C7422" s="272" t="s">
        <v>15651</v>
      </c>
      <c r="D7422" s="271" t="s">
        <v>2012</v>
      </c>
      <c r="E7422" s="273">
        <v>0</v>
      </c>
    </row>
    <row r="7423" spans="1:5" x14ac:dyDescent="0.2">
      <c r="A7423" s="271">
        <v>102241</v>
      </c>
      <c r="B7423" s="271" t="s">
        <v>290</v>
      </c>
      <c r="C7423" s="272" t="s">
        <v>15652</v>
      </c>
      <c r="D7423" s="271" t="s">
        <v>2012</v>
      </c>
      <c r="E7423" s="273">
        <v>0</v>
      </c>
    </row>
    <row r="7424" spans="1:5" x14ac:dyDescent="0.2">
      <c r="A7424" s="271">
        <v>102247</v>
      </c>
      <c r="B7424" s="271" t="s">
        <v>290</v>
      </c>
      <c r="C7424" s="272" t="s">
        <v>15653</v>
      </c>
      <c r="D7424" s="271" t="s">
        <v>2012</v>
      </c>
      <c r="E7424" s="273">
        <v>0</v>
      </c>
    </row>
    <row r="7425" spans="1:5" x14ac:dyDescent="0.2">
      <c r="A7425" s="271">
        <v>102252</v>
      </c>
      <c r="B7425" s="271" t="s">
        <v>290</v>
      </c>
      <c r="C7425" s="272" t="s">
        <v>15654</v>
      </c>
      <c r="D7425" s="271" t="s">
        <v>2012</v>
      </c>
      <c r="E7425" s="273">
        <v>0</v>
      </c>
    </row>
    <row r="7426" spans="1:5" x14ac:dyDescent="0.2">
      <c r="A7426" s="271">
        <v>102255</v>
      </c>
      <c r="B7426" s="271" t="s">
        <v>290</v>
      </c>
      <c r="C7426" s="272" t="s">
        <v>15655</v>
      </c>
      <c r="D7426" s="271" t="s">
        <v>2012</v>
      </c>
      <c r="E7426" s="273">
        <v>636.25</v>
      </c>
    </row>
    <row r="7427" spans="1:5" x14ac:dyDescent="0.2">
      <c r="A7427" s="271">
        <v>102256</v>
      </c>
      <c r="B7427" s="271" t="s">
        <v>290</v>
      </c>
      <c r="C7427" s="272" t="s">
        <v>15656</v>
      </c>
      <c r="D7427" s="271" t="s">
        <v>2012</v>
      </c>
      <c r="E7427" s="273">
        <v>501.87</v>
      </c>
    </row>
    <row r="7428" spans="1:5" x14ac:dyDescent="0.2">
      <c r="A7428" s="271">
        <v>102258</v>
      </c>
      <c r="B7428" s="271" t="s">
        <v>290</v>
      </c>
      <c r="C7428" s="272" t="s">
        <v>15657</v>
      </c>
      <c r="D7428" s="271" t="s">
        <v>2012</v>
      </c>
      <c r="E7428" s="273">
        <v>443.9</v>
      </c>
    </row>
    <row r="7429" spans="1:5" x14ac:dyDescent="0.2">
      <c r="A7429" s="271">
        <v>101912</v>
      </c>
      <c r="B7429" s="271" t="s">
        <v>290</v>
      </c>
      <c r="C7429" s="272" t="s">
        <v>15658</v>
      </c>
      <c r="D7429" s="271" t="s">
        <v>1977</v>
      </c>
      <c r="E7429" s="273">
        <v>2071.7600000000002</v>
      </c>
    </row>
    <row r="7430" spans="1:5" x14ac:dyDescent="0.2">
      <c r="A7430" s="271">
        <v>96765</v>
      </c>
      <c r="B7430" s="271" t="s">
        <v>290</v>
      </c>
      <c r="C7430" s="272" t="s">
        <v>15659</v>
      </c>
      <c r="D7430" s="271" t="s">
        <v>1977</v>
      </c>
      <c r="E7430" s="273">
        <v>1659.37</v>
      </c>
    </row>
    <row r="7431" spans="1:5" x14ac:dyDescent="0.2">
      <c r="A7431" s="271">
        <v>97430</v>
      </c>
      <c r="B7431" s="271" t="s">
        <v>290</v>
      </c>
      <c r="C7431" s="272" t="s">
        <v>15660</v>
      </c>
      <c r="D7431" s="271" t="s">
        <v>1977</v>
      </c>
      <c r="E7431" s="273">
        <v>42.24</v>
      </c>
    </row>
    <row r="7432" spans="1:5" x14ac:dyDescent="0.2">
      <c r="A7432" s="271">
        <v>97431</v>
      </c>
      <c r="B7432" s="271" t="s">
        <v>290</v>
      </c>
      <c r="C7432" s="272" t="s">
        <v>15661</v>
      </c>
      <c r="D7432" s="271" t="s">
        <v>1977</v>
      </c>
      <c r="E7432" s="273">
        <v>47.36</v>
      </c>
    </row>
    <row r="7433" spans="1:5" x14ac:dyDescent="0.2">
      <c r="A7433" s="271">
        <v>97432</v>
      </c>
      <c r="B7433" s="271" t="s">
        <v>290</v>
      </c>
      <c r="C7433" s="272" t="s">
        <v>15662</v>
      </c>
      <c r="D7433" s="271" t="s">
        <v>1977</v>
      </c>
      <c r="E7433" s="273">
        <v>53.48</v>
      </c>
    </row>
    <row r="7434" spans="1:5" x14ac:dyDescent="0.2">
      <c r="A7434" s="271">
        <v>101913</v>
      </c>
      <c r="B7434" s="271" t="s">
        <v>290</v>
      </c>
      <c r="C7434" s="272" t="s">
        <v>15663</v>
      </c>
      <c r="D7434" s="271" t="s">
        <v>1977</v>
      </c>
      <c r="E7434" s="273">
        <v>445.62</v>
      </c>
    </row>
    <row r="7435" spans="1:5" x14ac:dyDescent="0.2">
      <c r="A7435" s="271">
        <v>101914</v>
      </c>
      <c r="B7435" s="271" t="s">
        <v>290</v>
      </c>
      <c r="C7435" s="272" t="s">
        <v>15664</v>
      </c>
      <c r="D7435" s="271" t="s">
        <v>1977</v>
      </c>
      <c r="E7435" s="273">
        <v>566.20000000000005</v>
      </c>
    </row>
    <row r="7436" spans="1:5" x14ac:dyDescent="0.2">
      <c r="A7436" s="271">
        <v>101915</v>
      </c>
      <c r="B7436" s="271" t="s">
        <v>290</v>
      </c>
      <c r="C7436" s="272" t="s">
        <v>15665</v>
      </c>
      <c r="D7436" s="271" t="s">
        <v>1977</v>
      </c>
      <c r="E7436" s="273">
        <v>419.89</v>
      </c>
    </row>
    <row r="7437" spans="1:5" x14ac:dyDescent="0.2">
      <c r="A7437" s="271">
        <v>97433</v>
      </c>
      <c r="B7437" s="271" t="s">
        <v>290</v>
      </c>
      <c r="C7437" s="272" t="s">
        <v>15666</v>
      </c>
      <c r="D7437" s="271" t="s">
        <v>1977</v>
      </c>
      <c r="E7437" s="273">
        <v>91.66</v>
      </c>
    </row>
    <row r="7438" spans="1:5" x14ac:dyDescent="0.2">
      <c r="A7438" s="271">
        <v>97435</v>
      </c>
      <c r="B7438" s="271" t="s">
        <v>290</v>
      </c>
      <c r="C7438" s="272" t="s">
        <v>15667</v>
      </c>
      <c r="D7438" s="271" t="s">
        <v>1977</v>
      </c>
      <c r="E7438" s="273">
        <v>107.06</v>
      </c>
    </row>
    <row r="7439" spans="1:5" x14ac:dyDescent="0.2">
      <c r="A7439" s="271">
        <v>97437</v>
      </c>
      <c r="B7439" s="271" t="s">
        <v>290</v>
      </c>
      <c r="C7439" s="272" t="s">
        <v>15668</v>
      </c>
      <c r="D7439" s="271" t="s">
        <v>1977</v>
      </c>
      <c r="E7439" s="273">
        <v>122.43</v>
      </c>
    </row>
    <row r="7440" spans="1:5" x14ac:dyDescent="0.2">
      <c r="A7440" s="271">
        <v>97546</v>
      </c>
      <c r="B7440" s="271" t="s">
        <v>290</v>
      </c>
      <c r="C7440" s="272" t="s">
        <v>15669</v>
      </c>
      <c r="D7440" s="271" t="s">
        <v>1977</v>
      </c>
      <c r="E7440" s="273">
        <v>33.69</v>
      </c>
    </row>
    <row r="7441" spans="1:5" x14ac:dyDescent="0.2">
      <c r="A7441" s="271">
        <v>97548</v>
      </c>
      <c r="B7441" s="271" t="s">
        <v>290</v>
      </c>
      <c r="C7441" s="272" t="s">
        <v>15670</v>
      </c>
      <c r="D7441" s="271" t="s">
        <v>1977</v>
      </c>
      <c r="E7441" s="273">
        <v>51.2</v>
      </c>
    </row>
    <row r="7442" spans="1:5" x14ac:dyDescent="0.2">
      <c r="A7442" s="271">
        <v>97550</v>
      </c>
      <c r="B7442" s="271" t="s">
        <v>290</v>
      </c>
      <c r="C7442" s="272" t="s">
        <v>15671</v>
      </c>
      <c r="D7442" s="271" t="s">
        <v>1977</v>
      </c>
      <c r="E7442" s="273">
        <v>87.75</v>
      </c>
    </row>
    <row r="7443" spans="1:5" x14ac:dyDescent="0.2">
      <c r="A7443" s="271">
        <v>97479</v>
      </c>
      <c r="B7443" s="271" t="s">
        <v>290</v>
      </c>
      <c r="C7443" s="272" t="s">
        <v>15672</v>
      </c>
      <c r="D7443" s="271" t="s">
        <v>1977</v>
      </c>
      <c r="E7443" s="273">
        <v>54.07</v>
      </c>
    </row>
    <row r="7444" spans="1:5" x14ac:dyDescent="0.2">
      <c r="A7444" s="271">
        <v>97517</v>
      </c>
      <c r="B7444" s="271" t="s">
        <v>290</v>
      </c>
      <c r="C7444" s="272" t="s">
        <v>15673</v>
      </c>
      <c r="D7444" s="271" t="s">
        <v>1977</v>
      </c>
      <c r="E7444" s="273">
        <v>49.11</v>
      </c>
    </row>
    <row r="7445" spans="1:5" x14ac:dyDescent="0.2">
      <c r="A7445" s="271">
        <v>97481</v>
      </c>
      <c r="B7445" s="271" t="s">
        <v>290</v>
      </c>
      <c r="C7445" s="272" t="s">
        <v>15674</v>
      </c>
      <c r="D7445" s="271" t="s">
        <v>1977</v>
      </c>
      <c r="E7445" s="273">
        <v>77.099999999999994</v>
      </c>
    </row>
    <row r="7446" spans="1:5" x14ac:dyDescent="0.2">
      <c r="A7446" s="271">
        <v>97519</v>
      </c>
      <c r="B7446" s="271" t="s">
        <v>290</v>
      </c>
      <c r="C7446" s="272" t="s">
        <v>15675</v>
      </c>
      <c r="D7446" s="271" t="s">
        <v>1977</v>
      </c>
      <c r="E7446" s="273">
        <v>68.37</v>
      </c>
    </row>
    <row r="7447" spans="1:5" x14ac:dyDescent="0.2">
      <c r="A7447" s="271">
        <v>97483</v>
      </c>
      <c r="B7447" s="271" t="s">
        <v>290</v>
      </c>
      <c r="C7447" s="272" t="s">
        <v>15676</v>
      </c>
      <c r="D7447" s="271" t="s">
        <v>1977</v>
      </c>
      <c r="E7447" s="273">
        <v>106.57</v>
      </c>
    </row>
    <row r="7448" spans="1:5" x14ac:dyDescent="0.2">
      <c r="A7448" s="271">
        <v>97521</v>
      </c>
      <c r="B7448" s="271" t="s">
        <v>290</v>
      </c>
      <c r="C7448" s="272" t="s">
        <v>15677</v>
      </c>
      <c r="D7448" s="271" t="s">
        <v>1977</v>
      </c>
      <c r="E7448" s="273">
        <v>93.55</v>
      </c>
    </row>
    <row r="7449" spans="1:5" x14ac:dyDescent="0.2">
      <c r="A7449" s="271">
        <v>97452</v>
      </c>
      <c r="B7449" s="271" t="s">
        <v>290</v>
      </c>
      <c r="C7449" s="272" t="s">
        <v>15678</v>
      </c>
      <c r="D7449" s="271" t="s">
        <v>1977</v>
      </c>
      <c r="E7449" s="273">
        <v>176.15</v>
      </c>
    </row>
    <row r="7450" spans="1:5" x14ac:dyDescent="0.2">
      <c r="A7450" s="271">
        <v>97485</v>
      </c>
      <c r="B7450" s="271" t="s">
        <v>290</v>
      </c>
      <c r="C7450" s="272" t="s">
        <v>15679</v>
      </c>
      <c r="D7450" s="271" t="s">
        <v>1977</v>
      </c>
      <c r="E7450" s="273">
        <v>145.49</v>
      </c>
    </row>
    <row r="7451" spans="1:5" x14ac:dyDescent="0.2">
      <c r="A7451" s="271">
        <v>97523</v>
      </c>
      <c r="B7451" s="271" t="s">
        <v>290</v>
      </c>
      <c r="C7451" s="272" t="s">
        <v>15680</v>
      </c>
      <c r="D7451" s="271" t="s">
        <v>1977</v>
      </c>
      <c r="E7451" s="273">
        <v>127.12</v>
      </c>
    </row>
    <row r="7452" spans="1:5" x14ac:dyDescent="0.2">
      <c r="A7452" s="271">
        <v>97454</v>
      </c>
      <c r="B7452" s="271" t="s">
        <v>290</v>
      </c>
      <c r="C7452" s="272" t="s">
        <v>15681</v>
      </c>
      <c r="D7452" s="271" t="s">
        <v>1977</v>
      </c>
      <c r="E7452" s="273">
        <v>285.39999999999998</v>
      </c>
    </row>
    <row r="7453" spans="1:5" x14ac:dyDescent="0.2">
      <c r="A7453" s="271">
        <v>97487</v>
      </c>
      <c r="B7453" s="271" t="s">
        <v>290</v>
      </c>
      <c r="C7453" s="272" t="s">
        <v>15682</v>
      </c>
      <c r="D7453" s="271" t="s">
        <v>1977</v>
      </c>
      <c r="E7453" s="273">
        <v>259.95999999999998</v>
      </c>
    </row>
    <row r="7454" spans="1:5" x14ac:dyDescent="0.2">
      <c r="A7454" s="271">
        <v>97525</v>
      </c>
      <c r="B7454" s="271" t="s">
        <v>290</v>
      </c>
      <c r="C7454" s="272" t="s">
        <v>15683</v>
      </c>
      <c r="D7454" s="271" t="s">
        <v>1977</v>
      </c>
      <c r="E7454" s="273">
        <v>233.45</v>
      </c>
    </row>
    <row r="7455" spans="1:5" x14ac:dyDescent="0.2">
      <c r="A7455" s="271">
        <v>97456</v>
      </c>
      <c r="B7455" s="271" t="s">
        <v>290</v>
      </c>
      <c r="C7455" s="272" t="s">
        <v>15684</v>
      </c>
      <c r="D7455" s="271" t="s">
        <v>1977</v>
      </c>
      <c r="E7455" s="273">
        <v>615.08000000000004</v>
      </c>
    </row>
    <row r="7456" spans="1:5" x14ac:dyDescent="0.2">
      <c r="A7456" s="271">
        <v>97489</v>
      </c>
      <c r="B7456" s="271" t="s">
        <v>290</v>
      </c>
      <c r="C7456" s="272" t="s">
        <v>15685</v>
      </c>
      <c r="D7456" s="271" t="s">
        <v>1977</v>
      </c>
      <c r="E7456" s="273">
        <v>594.78</v>
      </c>
    </row>
    <row r="7457" spans="1:5" x14ac:dyDescent="0.2">
      <c r="A7457" s="271">
        <v>97527</v>
      </c>
      <c r="B7457" s="271" t="s">
        <v>290</v>
      </c>
      <c r="C7457" s="272" t="s">
        <v>15686</v>
      </c>
      <c r="D7457" s="271" t="s">
        <v>1977</v>
      </c>
      <c r="E7457" s="273">
        <v>560.22</v>
      </c>
    </row>
    <row r="7458" spans="1:5" x14ac:dyDescent="0.2">
      <c r="A7458" s="271">
        <v>97434</v>
      </c>
      <c r="B7458" s="271" t="s">
        <v>290</v>
      </c>
      <c r="C7458" s="272" t="s">
        <v>15687</v>
      </c>
      <c r="D7458" s="271" t="s">
        <v>1977</v>
      </c>
      <c r="E7458" s="273">
        <v>93.2</v>
      </c>
    </row>
    <row r="7459" spans="1:5" x14ac:dyDescent="0.2">
      <c r="A7459" s="271">
        <v>97436</v>
      </c>
      <c r="B7459" s="271" t="s">
        <v>290</v>
      </c>
      <c r="C7459" s="272" t="s">
        <v>15688</v>
      </c>
      <c r="D7459" s="271" t="s">
        <v>1977</v>
      </c>
      <c r="E7459" s="273">
        <v>110.04</v>
      </c>
    </row>
    <row r="7460" spans="1:5" x14ac:dyDescent="0.2">
      <c r="A7460" s="271">
        <v>97438</v>
      </c>
      <c r="B7460" s="271" t="s">
        <v>290</v>
      </c>
      <c r="C7460" s="272" t="s">
        <v>15689</v>
      </c>
      <c r="D7460" s="271" t="s">
        <v>1977</v>
      </c>
      <c r="E7460" s="273">
        <v>125.62</v>
      </c>
    </row>
    <row r="7461" spans="1:5" x14ac:dyDescent="0.2">
      <c r="A7461" s="271">
        <v>97547</v>
      </c>
      <c r="B7461" s="271" t="s">
        <v>290</v>
      </c>
      <c r="C7461" s="272" t="s">
        <v>15690</v>
      </c>
      <c r="D7461" s="271" t="s">
        <v>1977</v>
      </c>
      <c r="E7461" s="273">
        <v>33.69</v>
      </c>
    </row>
    <row r="7462" spans="1:5" x14ac:dyDescent="0.2">
      <c r="A7462" s="271">
        <v>97549</v>
      </c>
      <c r="B7462" s="271" t="s">
        <v>290</v>
      </c>
      <c r="C7462" s="272" t="s">
        <v>15691</v>
      </c>
      <c r="D7462" s="271" t="s">
        <v>1977</v>
      </c>
      <c r="E7462" s="273">
        <v>51.2</v>
      </c>
    </row>
    <row r="7463" spans="1:5" x14ac:dyDescent="0.2">
      <c r="A7463" s="271">
        <v>97551</v>
      </c>
      <c r="B7463" s="271" t="s">
        <v>290</v>
      </c>
      <c r="C7463" s="272" t="s">
        <v>15692</v>
      </c>
      <c r="D7463" s="271" t="s">
        <v>1977</v>
      </c>
      <c r="E7463" s="273">
        <v>87.75</v>
      </c>
    </row>
    <row r="7464" spans="1:5" x14ac:dyDescent="0.2">
      <c r="A7464" s="271">
        <v>97480</v>
      </c>
      <c r="B7464" s="271" t="s">
        <v>290</v>
      </c>
      <c r="C7464" s="272" t="s">
        <v>15693</v>
      </c>
      <c r="D7464" s="271" t="s">
        <v>1977</v>
      </c>
      <c r="E7464" s="273">
        <v>54.07</v>
      </c>
    </row>
    <row r="7465" spans="1:5" x14ac:dyDescent="0.2">
      <c r="A7465" s="271">
        <v>97518</v>
      </c>
      <c r="B7465" s="271" t="s">
        <v>290</v>
      </c>
      <c r="C7465" s="272" t="s">
        <v>15694</v>
      </c>
      <c r="D7465" s="271" t="s">
        <v>1977</v>
      </c>
      <c r="E7465" s="273">
        <v>49.11</v>
      </c>
    </row>
    <row r="7466" spans="1:5" x14ac:dyDescent="0.2">
      <c r="A7466" s="271">
        <v>97482</v>
      </c>
      <c r="B7466" s="271" t="s">
        <v>290</v>
      </c>
      <c r="C7466" s="272" t="s">
        <v>15695</v>
      </c>
      <c r="D7466" s="271" t="s">
        <v>1977</v>
      </c>
      <c r="E7466" s="273">
        <v>77.099999999999994</v>
      </c>
    </row>
    <row r="7467" spans="1:5" x14ac:dyDescent="0.2">
      <c r="A7467" s="271">
        <v>97520</v>
      </c>
      <c r="B7467" s="271" t="s">
        <v>290</v>
      </c>
      <c r="C7467" s="272" t="s">
        <v>15696</v>
      </c>
      <c r="D7467" s="271" t="s">
        <v>1977</v>
      </c>
      <c r="E7467" s="273">
        <v>68.37</v>
      </c>
    </row>
    <row r="7468" spans="1:5" x14ac:dyDescent="0.2">
      <c r="A7468" s="271">
        <v>97484</v>
      </c>
      <c r="B7468" s="271" t="s">
        <v>290</v>
      </c>
      <c r="C7468" s="272" t="s">
        <v>15697</v>
      </c>
      <c r="D7468" s="271" t="s">
        <v>1977</v>
      </c>
      <c r="E7468" s="273">
        <v>106.57</v>
      </c>
    </row>
    <row r="7469" spans="1:5" x14ac:dyDescent="0.2">
      <c r="A7469" s="271">
        <v>97522</v>
      </c>
      <c r="B7469" s="271" t="s">
        <v>290</v>
      </c>
      <c r="C7469" s="272" t="s">
        <v>15698</v>
      </c>
      <c r="D7469" s="271" t="s">
        <v>1977</v>
      </c>
      <c r="E7469" s="273">
        <v>93.55</v>
      </c>
    </row>
    <row r="7470" spans="1:5" x14ac:dyDescent="0.2">
      <c r="A7470" s="271">
        <v>97453</v>
      </c>
      <c r="B7470" s="271" t="s">
        <v>290</v>
      </c>
      <c r="C7470" s="272" t="s">
        <v>15699</v>
      </c>
      <c r="D7470" s="271" t="s">
        <v>1977</v>
      </c>
      <c r="E7470" s="273">
        <v>185.49</v>
      </c>
    </row>
    <row r="7471" spans="1:5" x14ac:dyDescent="0.2">
      <c r="A7471" s="271">
        <v>97486</v>
      </c>
      <c r="B7471" s="271" t="s">
        <v>290</v>
      </c>
      <c r="C7471" s="272" t="s">
        <v>15700</v>
      </c>
      <c r="D7471" s="271" t="s">
        <v>1977</v>
      </c>
      <c r="E7471" s="273">
        <v>154.83000000000001</v>
      </c>
    </row>
    <row r="7472" spans="1:5" x14ac:dyDescent="0.2">
      <c r="A7472" s="271">
        <v>97524</v>
      </c>
      <c r="B7472" s="271" t="s">
        <v>290</v>
      </c>
      <c r="C7472" s="272" t="s">
        <v>15701</v>
      </c>
      <c r="D7472" s="271" t="s">
        <v>1977</v>
      </c>
      <c r="E7472" s="273">
        <v>136.46</v>
      </c>
    </row>
    <row r="7473" spans="1:5" x14ac:dyDescent="0.2">
      <c r="A7473" s="271">
        <v>97455</v>
      </c>
      <c r="B7473" s="271" t="s">
        <v>290</v>
      </c>
      <c r="C7473" s="272" t="s">
        <v>15702</v>
      </c>
      <c r="D7473" s="271" t="s">
        <v>1977</v>
      </c>
      <c r="E7473" s="273">
        <v>300.33999999999997</v>
      </c>
    </row>
    <row r="7474" spans="1:5" x14ac:dyDescent="0.2">
      <c r="A7474" s="271">
        <v>97488</v>
      </c>
      <c r="B7474" s="271" t="s">
        <v>290</v>
      </c>
      <c r="C7474" s="272" t="s">
        <v>15703</v>
      </c>
      <c r="D7474" s="271" t="s">
        <v>1977</v>
      </c>
      <c r="E7474" s="273">
        <v>274.89999999999998</v>
      </c>
    </row>
    <row r="7475" spans="1:5" x14ac:dyDescent="0.2">
      <c r="A7475" s="271">
        <v>97526</v>
      </c>
      <c r="B7475" s="271" t="s">
        <v>290</v>
      </c>
      <c r="C7475" s="272" t="s">
        <v>15704</v>
      </c>
      <c r="D7475" s="271" t="s">
        <v>1977</v>
      </c>
      <c r="E7475" s="273">
        <v>248.39</v>
      </c>
    </row>
    <row r="7476" spans="1:5" x14ac:dyDescent="0.2">
      <c r="A7476" s="271">
        <v>97457</v>
      </c>
      <c r="B7476" s="271" t="s">
        <v>290</v>
      </c>
      <c r="C7476" s="272" t="s">
        <v>15705</v>
      </c>
      <c r="D7476" s="271" t="s">
        <v>1977</v>
      </c>
      <c r="E7476" s="273">
        <v>548.04999999999995</v>
      </c>
    </row>
    <row r="7477" spans="1:5" x14ac:dyDescent="0.2">
      <c r="A7477" s="271">
        <v>97490</v>
      </c>
      <c r="B7477" s="271" t="s">
        <v>290</v>
      </c>
      <c r="C7477" s="272" t="s">
        <v>15706</v>
      </c>
      <c r="D7477" s="271" t="s">
        <v>1977</v>
      </c>
      <c r="E7477" s="273">
        <v>527.75</v>
      </c>
    </row>
    <row r="7478" spans="1:5" x14ac:dyDescent="0.2">
      <c r="A7478" s="271">
        <v>97528</v>
      </c>
      <c r="B7478" s="271" t="s">
        <v>290</v>
      </c>
      <c r="C7478" s="272" t="s">
        <v>15707</v>
      </c>
      <c r="D7478" s="271" t="s">
        <v>1977</v>
      </c>
      <c r="E7478" s="273">
        <v>493.19</v>
      </c>
    </row>
    <row r="7479" spans="1:5" x14ac:dyDescent="0.2">
      <c r="A7479" s="271">
        <v>101906</v>
      </c>
      <c r="B7479" s="271" t="s">
        <v>290</v>
      </c>
      <c r="C7479" s="272" t="s">
        <v>15708</v>
      </c>
      <c r="D7479" s="271" t="s">
        <v>1977</v>
      </c>
      <c r="E7479" s="273">
        <v>696.31</v>
      </c>
    </row>
    <row r="7480" spans="1:5" x14ac:dyDescent="0.2">
      <c r="A7480" s="271">
        <v>101907</v>
      </c>
      <c r="B7480" s="271" t="s">
        <v>290</v>
      </c>
      <c r="C7480" s="272" t="s">
        <v>15709</v>
      </c>
      <c r="D7480" s="271" t="s">
        <v>1977</v>
      </c>
      <c r="E7480" s="273">
        <v>751.93</v>
      </c>
    </row>
    <row r="7481" spans="1:5" x14ac:dyDescent="0.2">
      <c r="A7481" s="271">
        <v>101911</v>
      </c>
      <c r="B7481" s="271" t="s">
        <v>290</v>
      </c>
      <c r="C7481" s="272" t="s">
        <v>15710</v>
      </c>
      <c r="D7481" s="271" t="s">
        <v>1977</v>
      </c>
      <c r="E7481" s="273">
        <v>362.62</v>
      </c>
    </row>
    <row r="7482" spans="1:5" x14ac:dyDescent="0.2">
      <c r="A7482" s="271">
        <v>101908</v>
      </c>
      <c r="B7482" s="271" t="s">
        <v>290</v>
      </c>
      <c r="C7482" s="272" t="s">
        <v>15711</v>
      </c>
      <c r="D7482" s="271" t="s">
        <v>1977</v>
      </c>
      <c r="E7482" s="273">
        <v>232.85</v>
      </c>
    </row>
    <row r="7483" spans="1:5" x14ac:dyDescent="0.2">
      <c r="A7483" s="271">
        <v>101909</v>
      </c>
      <c r="B7483" s="271" t="s">
        <v>290</v>
      </c>
      <c r="C7483" s="272" t="s">
        <v>15712</v>
      </c>
      <c r="D7483" s="271" t="s">
        <v>1977</v>
      </c>
      <c r="E7483" s="273">
        <v>269.93</v>
      </c>
    </row>
    <row r="7484" spans="1:5" x14ac:dyDescent="0.2">
      <c r="A7484" s="271">
        <v>101910</v>
      </c>
      <c r="B7484" s="271" t="s">
        <v>290</v>
      </c>
      <c r="C7484" s="272" t="s">
        <v>15713</v>
      </c>
      <c r="D7484" s="271" t="s">
        <v>1977</v>
      </c>
      <c r="E7484" s="273">
        <v>316.27</v>
      </c>
    </row>
    <row r="7485" spans="1:5" x14ac:dyDescent="0.2">
      <c r="A7485" s="271">
        <v>101905</v>
      </c>
      <c r="B7485" s="271" t="s">
        <v>290</v>
      </c>
      <c r="C7485" s="272" t="s">
        <v>15714</v>
      </c>
      <c r="D7485" s="271" t="s">
        <v>1977</v>
      </c>
      <c r="E7485" s="273">
        <v>239.8</v>
      </c>
    </row>
    <row r="7486" spans="1:5" x14ac:dyDescent="0.2">
      <c r="A7486" s="271">
        <v>101916</v>
      </c>
      <c r="B7486" s="271" t="s">
        <v>290</v>
      </c>
      <c r="C7486" s="272" t="s">
        <v>15715</v>
      </c>
      <c r="D7486" s="271" t="s">
        <v>1977</v>
      </c>
      <c r="E7486" s="273">
        <v>3511.78</v>
      </c>
    </row>
    <row r="7487" spans="1:5" x14ac:dyDescent="0.2">
      <c r="A7487" s="271">
        <v>101936</v>
      </c>
      <c r="B7487" s="271" t="s">
        <v>290</v>
      </c>
      <c r="C7487" s="272" t="s">
        <v>15716</v>
      </c>
      <c r="D7487" s="271" t="s">
        <v>1977</v>
      </c>
      <c r="E7487" s="273">
        <v>9838.52</v>
      </c>
    </row>
    <row r="7488" spans="1:5" x14ac:dyDescent="0.2">
      <c r="A7488" s="271">
        <v>101937</v>
      </c>
      <c r="B7488" s="271" t="s">
        <v>290</v>
      </c>
      <c r="C7488" s="272" t="s">
        <v>15717</v>
      </c>
      <c r="D7488" s="271" t="s">
        <v>1977</v>
      </c>
      <c r="E7488" s="273">
        <v>17857.05</v>
      </c>
    </row>
    <row r="7489" spans="1:5" x14ac:dyDescent="0.2">
      <c r="A7489" s="271">
        <v>92698</v>
      </c>
      <c r="B7489" s="271" t="s">
        <v>290</v>
      </c>
      <c r="C7489" s="272" t="s">
        <v>15718</v>
      </c>
      <c r="D7489" s="271" t="s">
        <v>1977</v>
      </c>
      <c r="E7489" s="273">
        <v>24.43</v>
      </c>
    </row>
    <row r="7490" spans="1:5" x14ac:dyDescent="0.2">
      <c r="A7490" s="271">
        <v>92700</v>
      </c>
      <c r="B7490" s="271" t="s">
        <v>290</v>
      </c>
      <c r="C7490" s="272" t="s">
        <v>15719</v>
      </c>
      <c r="D7490" s="271" t="s">
        <v>1977</v>
      </c>
      <c r="E7490" s="273">
        <v>40</v>
      </c>
    </row>
    <row r="7491" spans="1:5" x14ac:dyDescent="0.2">
      <c r="A7491" s="271">
        <v>92702</v>
      </c>
      <c r="B7491" s="271" t="s">
        <v>290</v>
      </c>
      <c r="C7491" s="272" t="s">
        <v>15720</v>
      </c>
      <c r="D7491" s="271" t="s">
        <v>1977</v>
      </c>
      <c r="E7491" s="273">
        <v>62.73</v>
      </c>
    </row>
    <row r="7492" spans="1:5" x14ac:dyDescent="0.2">
      <c r="A7492" s="271">
        <v>92669</v>
      </c>
      <c r="B7492" s="271" t="s">
        <v>290</v>
      </c>
      <c r="C7492" s="272" t="s">
        <v>15721</v>
      </c>
      <c r="D7492" s="271" t="s">
        <v>1977</v>
      </c>
      <c r="E7492" s="273">
        <v>46.29</v>
      </c>
    </row>
    <row r="7493" spans="1:5" x14ac:dyDescent="0.2">
      <c r="A7493" s="271">
        <v>92671</v>
      </c>
      <c r="B7493" s="271" t="s">
        <v>290</v>
      </c>
      <c r="C7493" s="272" t="s">
        <v>15722</v>
      </c>
      <c r="D7493" s="271" t="s">
        <v>1977</v>
      </c>
      <c r="E7493" s="273">
        <v>59.72</v>
      </c>
    </row>
    <row r="7494" spans="1:5" x14ac:dyDescent="0.2">
      <c r="A7494" s="271">
        <v>92673</v>
      </c>
      <c r="B7494" s="271" t="s">
        <v>290</v>
      </c>
      <c r="C7494" s="272" t="s">
        <v>15723</v>
      </c>
      <c r="D7494" s="271" t="s">
        <v>1977</v>
      </c>
      <c r="E7494" s="273">
        <v>68.34</v>
      </c>
    </row>
    <row r="7495" spans="1:5" x14ac:dyDescent="0.2">
      <c r="A7495" s="271">
        <v>92675</v>
      </c>
      <c r="B7495" s="271" t="s">
        <v>290</v>
      </c>
      <c r="C7495" s="272" t="s">
        <v>15724</v>
      </c>
      <c r="D7495" s="271" t="s">
        <v>1977</v>
      </c>
      <c r="E7495" s="273">
        <v>87.78</v>
      </c>
    </row>
    <row r="7496" spans="1:5" x14ac:dyDescent="0.2">
      <c r="A7496" s="271">
        <v>92677</v>
      </c>
      <c r="B7496" s="271" t="s">
        <v>290</v>
      </c>
      <c r="C7496" s="272" t="s">
        <v>15725</v>
      </c>
      <c r="D7496" s="271" t="s">
        <v>1977</v>
      </c>
      <c r="E7496" s="273">
        <v>141.99</v>
      </c>
    </row>
    <row r="7497" spans="1:5" x14ac:dyDescent="0.2">
      <c r="A7497" s="271">
        <v>92635</v>
      </c>
      <c r="B7497" s="271" t="s">
        <v>290</v>
      </c>
      <c r="C7497" s="272" t="s">
        <v>15726</v>
      </c>
      <c r="D7497" s="271" t="s">
        <v>1977</v>
      </c>
      <c r="E7497" s="273">
        <v>229.47</v>
      </c>
    </row>
    <row r="7498" spans="1:5" x14ac:dyDescent="0.2">
      <c r="A7498" s="271">
        <v>92679</v>
      </c>
      <c r="B7498" s="271" t="s">
        <v>290</v>
      </c>
      <c r="C7498" s="272" t="s">
        <v>15727</v>
      </c>
      <c r="D7498" s="271" t="s">
        <v>1977</v>
      </c>
      <c r="E7498" s="273">
        <v>194.01</v>
      </c>
    </row>
    <row r="7499" spans="1:5" x14ac:dyDescent="0.2">
      <c r="A7499" s="271">
        <v>92381</v>
      </c>
      <c r="B7499" s="271" t="s">
        <v>290</v>
      </c>
      <c r="C7499" s="272" t="s">
        <v>15728</v>
      </c>
      <c r="D7499" s="271" t="s">
        <v>1977</v>
      </c>
      <c r="E7499" s="273">
        <v>63.39</v>
      </c>
    </row>
    <row r="7500" spans="1:5" x14ac:dyDescent="0.2">
      <c r="A7500" s="271">
        <v>92383</v>
      </c>
      <c r="B7500" s="271" t="s">
        <v>290</v>
      </c>
      <c r="C7500" s="272" t="s">
        <v>15729</v>
      </c>
      <c r="D7500" s="271" t="s">
        <v>1977</v>
      </c>
      <c r="E7500" s="273">
        <v>79.11</v>
      </c>
    </row>
    <row r="7501" spans="1:5" x14ac:dyDescent="0.2">
      <c r="A7501" s="271">
        <v>92385</v>
      </c>
      <c r="B7501" s="271" t="s">
        <v>290</v>
      </c>
      <c r="C7501" s="272" t="s">
        <v>15730</v>
      </c>
      <c r="D7501" s="271" t="s">
        <v>1977</v>
      </c>
      <c r="E7501" s="273">
        <v>90.43</v>
      </c>
    </row>
    <row r="7502" spans="1:5" x14ac:dyDescent="0.2">
      <c r="A7502" s="271">
        <v>92350</v>
      </c>
      <c r="B7502" s="271" t="s">
        <v>290</v>
      </c>
      <c r="C7502" s="272" t="s">
        <v>15731</v>
      </c>
      <c r="D7502" s="271" t="s">
        <v>1977</v>
      </c>
      <c r="E7502" s="273">
        <v>113.31</v>
      </c>
    </row>
    <row r="7503" spans="1:5" x14ac:dyDescent="0.2">
      <c r="A7503" s="271">
        <v>92387</v>
      </c>
      <c r="B7503" s="271" t="s">
        <v>290</v>
      </c>
      <c r="C7503" s="272" t="s">
        <v>15732</v>
      </c>
      <c r="D7503" s="271" t="s">
        <v>1977</v>
      </c>
      <c r="E7503" s="273">
        <v>113.18</v>
      </c>
    </row>
    <row r="7504" spans="1:5" x14ac:dyDescent="0.2">
      <c r="A7504" s="271">
        <v>92352</v>
      </c>
      <c r="B7504" s="271" t="s">
        <v>290</v>
      </c>
      <c r="C7504" s="272" t="s">
        <v>15733</v>
      </c>
      <c r="D7504" s="271" t="s">
        <v>1977</v>
      </c>
      <c r="E7504" s="273">
        <v>169.32</v>
      </c>
    </row>
    <row r="7505" spans="1:5" x14ac:dyDescent="0.2">
      <c r="A7505" s="271">
        <v>92389</v>
      </c>
      <c r="B7505" s="271" t="s">
        <v>290</v>
      </c>
      <c r="C7505" s="272" t="s">
        <v>15734</v>
      </c>
      <c r="D7505" s="271" t="s">
        <v>1977</v>
      </c>
      <c r="E7505" s="273">
        <v>172.45</v>
      </c>
    </row>
    <row r="7506" spans="1:5" x14ac:dyDescent="0.2">
      <c r="A7506" s="271">
        <v>92354</v>
      </c>
      <c r="B7506" s="271" t="s">
        <v>290</v>
      </c>
      <c r="C7506" s="272" t="s">
        <v>15735</v>
      </c>
      <c r="D7506" s="271" t="s">
        <v>1977</v>
      </c>
      <c r="E7506" s="273">
        <v>223.15</v>
      </c>
    </row>
    <row r="7507" spans="1:5" x14ac:dyDescent="0.2">
      <c r="A7507" s="271">
        <v>92699</v>
      </c>
      <c r="B7507" s="271" t="s">
        <v>290</v>
      </c>
      <c r="C7507" s="272" t="s">
        <v>15736</v>
      </c>
      <c r="D7507" s="271" t="s">
        <v>1977</v>
      </c>
      <c r="E7507" s="273">
        <v>23.04</v>
      </c>
    </row>
    <row r="7508" spans="1:5" x14ac:dyDescent="0.2">
      <c r="A7508" s="271">
        <v>92701</v>
      </c>
      <c r="B7508" s="271" t="s">
        <v>290</v>
      </c>
      <c r="C7508" s="272" t="s">
        <v>15737</v>
      </c>
      <c r="D7508" s="271" t="s">
        <v>1977</v>
      </c>
      <c r="E7508" s="273">
        <v>37.92</v>
      </c>
    </row>
    <row r="7509" spans="1:5" x14ac:dyDescent="0.2">
      <c r="A7509" s="271">
        <v>92703</v>
      </c>
      <c r="B7509" s="271" t="s">
        <v>290</v>
      </c>
      <c r="C7509" s="272" t="s">
        <v>15738</v>
      </c>
      <c r="D7509" s="271" t="s">
        <v>1977</v>
      </c>
      <c r="E7509" s="273">
        <v>60.18</v>
      </c>
    </row>
    <row r="7510" spans="1:5" x14ac:dyDescent="0.2">
      <c r="A7510" s="271">
        <v>92670</v>
      </c>
      <c r="B7510" s="271" t="s">
        <v>290</v>
      </c>
      <c r="C7510" s="272" t="s">
        <v>15739</v>
      </c>
      <c r="D7510" s="271" t="s">
        <v>1977</v>
      </c>
      <c r="E7510" s="273">
        <v>43.74</v>
      </c>
    </row>
    <row r="7511" spans="1:5" x14ac:dyDescent="0.2">
      <c r="A7511" s="271">
        <v>92672</v>
      </c>
      <c r="B7511" s="271" t="s">
        <v>290</v>
      </c>
      <c r="C7511" s="272" t="s">
        <v>15740</v>
      </c>
      <c r="D7511" s="271" t="s">
        <v>1977</v>
      </c>
      <c r="E7511" s="273">
        <v>54.63</v>
      </c>
    </row>
    <row r="7512" spans="1:5" x14ac:dyDescent="0.2">
      <c r="A7512" s="271">
        <v>92674</v>
      </c>
      <c r="B7512" s="271" t="s">
        <v>290</v>
      </c>
      <c r="C7512" s="272" t="s">
        <v>15741</v>
      </c>
      <c r="D7512" s="271" t="s">
        <v>1977</v>
      </c>
      <c r="E7512" s="273">
        <v>64.84</v>
      </c>
    </row>
    <row r="7513" spans="1:5" x14ac:dyDescent="0.2">
      <c r="A7513" s="271">
        <v>92676</v>
      </c>
      <c r="B7513" s="271" t="s">
        <v>290</v>
      </c>
      <c r="C7513" s="272" t="s">
        <v>15742</v>
      </c>
      <c r="D7513" s="271" t="s">
        <v>1977</v>
      </c>
      <c r="E7513" s="273">
        <v>85.4</v>
      </c>
    </row>
    <row r="7514" spans="1:5" x14ac:dyDescent="0.2">
      <c r="A7514" s="271">
        <v>92678</v>
      </c>
      <c r="B7514" s="271" t="s">
        <v>290</v>
      </c>
      <c r="C7514" s="272" t="s">
        <v>15743</v>
      </c>
      <c r="D7514" s="271" t="s">
        <v>1977</v>
      </c>
      <c r="E7514" s="273">
        <v>131.5</v>
      </c>
    </row>
    <row r="7515" spans="1:5" x14ac:dyDescent="0.2">
      <c r="A7515" s="271">
        <v>92636</v>
      </c>
      <c r="B7515" s="271" t="s">
        <v>290</v>
      </c>
      <c r="C7515" s="272" t="s">
        <v>15744</v>
      </c>
      <c r="D7515" s="271" t="s">
        <v>1977</v>
      </c>
      <c r="E7515" s="273">
        <v>209.27</v>
      </c>
    </row>
    <row r="7516" spans="1:5" x14ac:dyDescent="0.2">
      <c r="A7516" s="271">
        <v>92680</v>
      </c>
      <c r="B7516" s="271" t="s">
        <v>290</v>
      </c>
      <c r="C7516" s="272" t="s">
        <v>15745</v>
      </c>
      <c r="D7516" s="271" t="s">
        <v>1977</v>
      </c>
      <c r="E7516" s="273">
        <v>173.81</v>
      </c>
    </row>
    <row r="7517" spans="1:5" x14ac:dyDescent="0.2">
      <c r="A7517" s="271">
        <v>92382</v>
      </c>
      <c r="B7517" s="271" t="s">
        <v>290</v>
      </c>
      <c r="C7517" s="272" t="s">
        <v>15746</v>
      </c>
      <c r="D7517" s="271" t="s">
        <v>1977</v>
      </c>
      <c r="E7517" s="273">
        <v>60.84</v>
      </c>
    </row>
    <row r="7518" spans="1:5" x14ac:dyDescent="0.2">
      <c r="A7518" s="271">
        <v>92384</v>
      </c>
      <c r="B7518" s="271" t="s">
        <v>290</v>
      </c>
      <c r="C7518" s="272" t="s">
        <v>15747</v>
      </c>
      <c r="D7518" s="271" t="s">
        <v>1977</v>
      </c>
      <c r="E7518" s="273">
        <v>74.02</v>
      </c>
    </row>
    <row r="7519" spans="1:5" x14ac:dyDescent="0.2">
      <c r="A7519" s="271">
        <v>92386</v>
      </c>
      <c r="B7519" s="271" t="s">
        <v>290</v>
      </c>
      <c r="C7519" s="272" t="s">
        <v>15748</v>
      </c>
      <c r="D7519" s="271" t="s">
        <v>1977</v>
      </c>
      <c r="E7519" s="273">
        <v>86.93</v>
      </c>
    </row>
    <row r="7520" spans="1:5" x14ac:dyDescent="0.2">
      <c r="A7520" s="271">
        <v>92351</v>
      </c>
      <c r="B7520" s="271" t="s">
        <v>290</v>
      </c>
      <c r="C7520" s="272" t="s">
        <v>15749</v>
      </c>
      <c r="D7520" s="271" t="s">
        <v>1977</v>
      </c>
      <c r="E7520" s="273">
        <v>110.93</v>
      </c>
    </row>
    <row r="7521" spans="1:5" x14ac:dyDescent="0.2">
      <c r="A7521" s="271">
        <v>92388</v>
      </c>
      <c r="B7521" s="271" t="s">
        <v>290</v>
      </c>
      <c r="C7521" s="272" t="s">
        <v>15750</v>
      </c>
      <c r="D7521" s="271" t="s">
        <v>1977</v>
      </c>
      <c r="E7521" s="273">
        <v>110.8</v>
      </c>
    </row>
    <row r="7522" spans="1:5" x14ac:dyDescent="0.2">
      <c r="A7522" s="271">
        <v>92353</v>
      </c>
      <c r="B7522" s="271" t="s">
        <v>290</v>
      </c>
      <c r="C7522" s="272" t="s">
        <v>15751</v>
      </c>
      <c r="D7522" s="271" t="s">
        <v>1977</v>
      </c>
      <c r="E7522" s="273">
        <v>158.83000000000001</v>
      </c>
    </row>
    <row r="7523" spans="1:5" x14ac:dyDescent="0.2">
      <c r="A7523" s="271">
        <v>92390</v>
      </c>
      <c r="B7523" s="271" t="s">
        <v>290</v>
      </c>
      <c r="C7523" s="272" t="s">
        <v>15752</v>
      </c>
      <c r="D7523" s="271" t="s">
        <v>1977</v>
      </c>
      <c r="E7523" s="273">
        <v>161.96</v>
      </c>
    </row>
    <row r="7524" spans="1:5" x14ac:dyDescent="0.2">
      <c r="A7524" s="271">
        <v>92355</v>
      </c>
      <c r="B7524" s="271" t="s">
        <v>290</v>
      </c>
      <c r="C7524" s="272" t="s">
        <v>15753</v>
      </c>
      <c r="D7524" s="271" t="s">
        <v>1977</v>
      </c>
      <c r="E7524" s="273">
        <v>202.95</v>
      </c>
    </row>
    <row r="7525" spans="1:5" x14ac:dyDescent="0.2">
      <c r="A7525" s="271">
        <v>101925</v>
      </c>
      <c r="B7525" s="271" t="s">
        <v>290</v>
      </c>
      <c r="C7525" s="272" t="s">
        <v>15754</v>
      </c>
      <c r="D7525" s="271" t="s">
        <v>1977</v>
      </c>
      <c r="E7525" s="273">
        <v>330.92</v>
      </c>
    </row>
    <row r="7526" spans="1:5" x14ac:dyDescent="0.2">
      <c r="A7526" s="271">
        <v>101934</v>
      </c>
      <c r="B7526" s="271" t="s">
        <v>290</v>
      </c>
      <c r="C7526" s="272" t="s">
        <v>15755</v>
      </c>
      <c r="D7526" s="271" t="s">
        <v>1977</v>
      </c>
      <c r="E7526" s="273">
        <v>341.39</v>
      </c>
    </row>
    <row r="7527" spans="1:5" x14ac:dyDescent="0.2">
      <c r="A7527" s="271">
        <v>97541</v>
      </c>
      <c r="B7527" s="271" t="s">
        <v>290</v>
      </c>
      <c r="C7527" s="272" t="s">
        <v>15756</v>
      </c>
      <c r="D7527" s="271" t="s">
        <v>1977</v>
      </c>
      <c r="E7527" s="273">
        <v>29.38</v>
      </c>
    </row>
    <row r="7528" spans="1:5" x14ac:dyDescent="0.2">
      <c r="A7528" s="271">
        <v>97462</v>
      </c>
      <c r="B7528" s="271" t="s">
        <v>290</v>
      </c>
      <c r="C7528" s="272" t="s">
        <v>15757</v>
      </c>
      <c r="D7528" s="271" t="s">
        <v>1977</v>
      </c>
      <c r="E7528" s="273">
        <v>29.08</v>
      </c>
    </row>
    <row r="7529" spans="1:5" x14ac:dyDescent="0.2">
      <c r="A7529" s="271">
        <v>97544</v>
      </c>
      <c r="B7529" s="271" t="s">
        <v>290</v>
      </c>
      <c r="C7529" s="272" t="s">
        <v>15758</v>
      </c>
      <c r="D7529" s="271" t="s">
        <v>1977</v>
      </c>
      <c r="E7529" s="273">
        <v>51.5</v>
      </c>
    </row>
    <row r="7530" spans="1:5" x14ac:dyDescent="0.2">
      <c r="A7530" s="271">
        <v>97500</v>
      </c>
      <c r="B7530" s="271" t="s">
        <v>290</v>
      </c>
      <c r="C7530" s="272" t="s">
        <v>15759</v>
      </c>
      <c r="D7530" s="271" t="s">
        <v>1977</v>
      </c>
      <c r="E7530" s="273">
        <v>25.76</v>
      </c>
    </row>
    <row r="7531" spans="1:5" x14ac:dyDescent="0.2">
      <c r="A7531" s="271">
        <v>97465</v>
      </c>
      <c r="B7531" s="271" t="s">
        <v>290</v>
      </c>
      <c r="C7531" s="272" t="s">
        <v>15760</v>
      </c>
      <c r="D7531" s="271" t="s">
        <v>1977</v>
      </c>
      <c r="E7531" s="273">
        <v>56.08</v>
      </c>
    </row>
    <row r="7532" spans="1:5" x14ac:dyDescent="0.2">
      <c r="A7532" s="271">
        <v>97503</v>
      </c>
      <c r="B7532" s="271" t="s">
        <v>290</v>
      </c>
      <c r="C7532" s="272" t="s">
        <v>15761</v>
      </c>
      <c r="D7532" s="271" t="s">
        <v>1977</v>
      </c>
      <c r="E7532" s="273">
        <v>50.24</v>
      </c>
    </row>
    <row r="7533" spans="1:5" x14ac:dyDescent="0.2">
      <c r="A7533" s="271">
        <v>97468</v>
      </c>
      <c r="B7533" s="271" t="s">
        <v>290</v>
      </c>
      <c r="C7533" s="272" t="s">
        <v>15762</v>
      </c>
      <c r="D7533" s="271" t="s">
        <v>1977</v>
      </c>
      <c r="E7533" s="273">
        <v>71.13</v>
      </c>
    </row>
    <row r="7534" spans="1:5" x14ac:dyDescent="0.2">
      <c r="A7534" s="271">
        <v>97506</v>
      </c>
      <c r="B7534" s="271" t="s">
        <v>290</v>
      </c>
      <c r="C7534" s="272" t="s">
        <v>15763</v>
      </c>
      <c r="D7534" s="271" t="s">
        <v>1977</v>
      </c>
      <c r="E7534" s="273">
        <v>62.49</v>
      </c>
    </row>
    <row r="7535" spans="1:5" x14ac:dyDescent="0.2">
      <c r="A7535" s="271">
        <v>97444</v>
      </c>
      <c r="B7535" s="271" t="s">
        <v>290</v>
      </c>
      <c r="C7535" s="272" t="s">
        <v>15764</v>
      </c>
      <c r="D7535" s="271" t="s">
        <v>1977</v>
      </c>
      <c r="E7535" s="273">
        <v>124.88</v>
      </c>
    </row>
    <row r="7536" spans="1:5" x14ac:dyDescent="0.2">
      <c r="A7536" s="271">
        <v>97471</v>
      </c>
      <c r="B7536" s="271" t="s">
        <v>290</v>
      </c>
      <c r="C7536" s="272" t="s">
        <v>15765</v>
      </c>
      <c r="D7536" s="271" t="s">
        <v>1977</v>
      </c>
      <c r="E7536" s="273">
        <v>104.4</v>
      </c>
    </row>
    <row r="7537" spans="1:5" x14ac:dyDescent="0.2">
      <c r="A7537" s="271">
        <v>97509</v>
      </c>
      <c r="B7537" s="271" t="s">
        <v>290</v>
      </c>
      <c r="C7537" s="272" t="s">
        <v>15766</v>
      </c>
      <c r="D7537" s="271" t="s">
        <v>1977</v>
      </c>
      <c r="E7537" s="273">
        <v>92.16</v>
      </c>
    </row>
    <row r="7538" spans="1:5" x14ac:dyDescent="0.2">
      <c r="A7538" s="271">
        <v>97447</v>
      </c>
      <c r="B7538" s="271" t="s">
        <v>290</v>
      </c>
      <c r="C7538" s="272" t="s">
        <v>15767</v>
      </c>
      <c r="D7538" s="271" t="s">
        <v>1977</v>
      </c>
      <c r="E7538" s="273">
        <v>205.98</v>
      </c>
    </row>
    <row r="7539" spans="1:5" x14ac:dyDescent="0.2">
      <c r="A7539" s="271">
        <v>97475</v>
      </c>
      <c r="B7539" s="271" t="s">
        <v>290</v>
      </c>
      <c r="C7539" s="272" t="s">
        <v>15768</v>
      </c>
      <c r="D7539" s="271" t="s">
        <v>1977</v>
      </c>
      <c r="E7539" s="273">
        <v>188.99</v>
      </c>
    </row>
    <row r="7540" spans="1:5" x14ac:dyDescent="0.2">
      <c r="A7540" s="271">
        <v>97512</v>
      </c>
      <c r="B7540" s="271" t="s">
        <v>290</v>
      </c>
      <c r="C7540" s="272" t="s">
        <v>15769</v>
      </c>
      <c r="D7540" s="271" t="s">
        <v>1977</v>
      </c>
      <c r="E7540" s="273">
        <v>171.42</v>
      </c>
    </row>
    <row r="7541" spans="1:5" x14ac:dyDescent="0.2">
      <c r="A7541" s="271">
        <v>97450</v>
      </c>
      <c r="B7541" s="271" t="s">
        <v>290</v>
      </c>
      <c r="C7541" s="272" t="s">
        <v>15770</v>
      </c>
      <c r="D7541" s="271" t="s">
        <v>1977</v>
      </c>
      <c r="E7541" s="273">
        <v>264.52</v>
      </c>
    </row>
    <row r="7542" spans="1:5" x14ac:dyDescent="0.2">
      <c r="A7542" s="271">
        <v>97478</v>
      </c>
      <c r="B7542" s="271" t="s">
        <v>290</v>
      </c>
      <c r="C7542" s="272" t="s">
        <v>15771</v>
      </c>
      <c r="D7542" s="271" t="s">
        <v>1977</v>
      </c>
      <c r="E7542" s="273">
        <v>251.03</v>
      </c>
    </row>
    <row r="7543" spans="1:5" x14ac:dyDescent="0.2">
      <c r="A7543" s="271">
        <v>97515</v>
      </c>
      <c r="B7543" s="271" t="s">
        <v>290</v>
      </c>
      <c r="C7543" s="272" t="s">
        <v>15772</v>
      </c>
      <c r="D7543" s="271" t="s">
        <v>1977</v>
      </c>
      <c r="E7543" s="273">
        <v>227.92</v>
      </c>
    </row>
    <row r="7544" spans="1:5" x14ac:dyDescent="0.2">
      <c r="A7544" s="271">
        <v>92928</v>
      </c>
      <c r="B7544" s="271" t="s">
        <v>290</v>
      </c>
      <c r="C7544" s="272" t="s">
        <v>15773</v>
      </c>
      <c r="D7544" s="271" t="s">
        <v>1977</v>
      </c>
      <c r="E7544" s="273">
        <v>60.98</v>
      </c>
    </row>
    <row r="7545" spans="1:5" x14ac:dyDescent="0.2">
      <c r="A7545" s="271">
        <v>92943</v>
      </c>
      <c r="B7545" s="271" t="s">
        <v>290</v>
      </c>
      <c r="C7545" s="272" t="s">
        <v>15774</v>
      </c>
      <c r="D7545" s="271" t="s">
        <v>1977</v>
      </c>
      <c r="E7545" s="273">
        <v>46.24</v>
      </c>
    </row>
    <row r="7546" spans="1:5" x14ac:dyDescent="0.2">
      <c r="A7546" s="271">
        <v>92929</v>
      </c>
      <c r="B7546" s="271" t="s">
        <v>290</v>
      </c>
      <c r="C7546" s="272" t="s">
        <v>15775</v>
      </c>
      <c r="D7546" s="271" t="s">
        <v>1977</v>
      </c>
      <c r="E7546" s="273">
        <v>60.98</v>
      </c>
    </row>
    <row r="7547" spans="1:5" x14ac:dyDescent="0.2">
      <c r="A7547" s="271">
        <v>92944</v>
      </c>
      <c r="B7547" s="271" t="s">
        <v>290</v>
      </c>
      <c r="C7547" s="272" t="s">
        <v>15776</v>
      </c>
      <c r="D7547" s="271" t="s">
        <v>1977</v>
      </c>
      <c r="E7547" s="273">
        <v>46.24</v>
      </c>
    </row>
    <row r="7548" spans="1:5" x14ac:dyDescent="0.2">
      <c r="A7548" s="271">
        <v>92930</v>
      </c>
      <c r="B7548" s="271" t="s">
        <v>290</v>
      </c>
      <c r="C7548" s="272" t="s">
        <v>15777</v>
      </c>
      <c r="D7548" s="271" t="s">
        <v>1977</v>
      </c>
      <c r="E7548" s="273">
        <v>60.98</v>
      </c>
    </row>
    <row r="7549" spans="1:5" x14ac:dyDescent="0.2">
      <c r="A7549" s="271">
        <v>92945</v>
      </c>
      <c r="B7549" s="271" t="s">
        <v>290</v>
      </c>
      <c r="C7549" s="272" t="s">
        <v>15778</v>
      </c>
      <c r="D7549" s="271" t="s">
        <v>1977</v>
      </c>
      <c r="E7549" s="273">
        <v>46.24</v>
      </c>
    </row>
    <row r="7550" spans="1:5" x14ac:dyDescent="0.2">
      <c r="A7550" s="271">
        <v>92925</v>
      </c>
      <c r="B7550" s="271" t="s">
        <v>290</v>
      </c>
      <c r="C7550" s="272" t="s">
        <v>15779</v>
      </c>
      <c r="D7550" s="271" t="s">
        <v>1977</v>
      </c>
      <c r="E7550" s="273">
        <v>53.51</v>
      </c>
    </row>
    <row r="7551" spans="1:5" x14ac:dyDescent="0.2">
      <c r="A7551" s="271">
        <v>92940</v>
      </c>
      <c r="B7551" s="271" t="s">
        <v>290</v>
      </c>
      <c r="C7551" s="272" t="s">
        <v>15780</v>
      </c>
      <c r="D7551" s="271" t="s">
        <v>1977</v>
      </c>
      <c r="E7551" s="273">
        <v>40.58</v>
      </c>
    </row>
    <row r="7552" spans="1:5" x14ac:dyDescent="0.2">
      <c r="A7552" s="271">
        <v>92926</v>
      </c>
      <c r="B7552" s="271" t="s">
        <v>290</v>
      </c>
      <c r="C7552" s="272" t="s">
        <v>15781</v>
      </c>
      <c r="D7552" s="271" t="s">
        <v>1977</v>
      </c>
      <c r="E7552" s="273">
        <v>53.5</v>
      </c>
    </row>
    <row r="7553" spans="1:5" x14ac:dyDescent="0.2">
      <c r="A7553" s="271">
        <v>92941</v>
      </c>
      <c r="B7553" s="271" t="s">
        <v>290</v>
      </c>
      <c r="C7553" s="272" t="s">
        <v>15782</v>
      </c>
      <c r="D7553" s="271" t="s">
        <v>1977</v>
      </c>
      <c r="E7553" s="273">
        <v>40.57</v>
      </c>
    </row>
    <row r="7554" spans="1:5" x14ac:dyDescent="0.2">
      <c r="A7554" s="271">
        <v>92927</v>
      </c>
      <c r="B7554" s="271" t="s">
        <v>290</v>
      </c>
      <c r="C7554" s="272" t="s">
        <v>15783</v>
      </c>
      <c r="D7554" s="271" t="s">
        <v>1977</v>
      </c>
      <c r="E7554" s="273">
        <v>53.5</v>
      </c>
    </row>
    <row r="7555" spans="1:5" x14ac:dyDescent="0.2">
      <c r="A7555" s="271">
        <v>92942</v>
      </c>
      <c r="B7555" s="271" t="s">
        <v>290</v>
      </c>
      <c r="C7555" s="272" t="s">
        <v>15784</v>
      </c>
      <c r="D7555" s="271" t="s">
        <v>1977</v>
      </c>
      <c r="E7555" s="273">
        <v>40.57</v>
      </c>
    </row>
    <row r="7556" spans="1:5" x14ac:dyDescent="0.2">
      <c r="A7556" s="271">
        <v>92918</v>
      </c>
      <c r="B7556" s="271" t="s">
        <v>290</v>
      </c>
      <c r="C7556" s="272" t="s">
        <v>15785</v>
      </c>
      <c r="D7556" s="271" t="s">
        <v>1977</v>
      </c>
      <c r="E7556" s="273">
        <v>43.66</v>
      </c>
    </row>
    <row r="7557" spans="1:5" x14ac:dyDescent="0.2">
      <c r="A7557" s="271">
        <v>92938</v>
      </c>
      <c r="B7557" s="271" t="s">
        <v>290</v>
      </c>
      <c r="C7557" s="272" t="s">
        <v>15786</v>
      </c>
      <c r="D7557" s="271" t="s">
        <v>1977</v>
      </c>
      <c r="E7557" s="273">
        <v>32.28</v>
      </c>
    </row>
    <row r="7558" spans="1:5" x14ac:dyDescent="0.2">
      <c r="A7558" s="271">
        <v>92920</v>
      </c>
      <c r="B7558" s="271" t="s">
        <v>290</v>
      </c>
      <c r="C7558" s="272" t="s">
        <v>15787</v>
      </c>
      <c r="D7558" s="271" t="s">
        <v>1977</v>
      </c>
      <c r="E7558" s="273">
        <v>43.93</v>
      </c>
    </row>
    <row r="7559" spans="1:5" x14ac:dyDescent="0.2">
      <c r="A7559" s="271">
        <v>92939</v>
      </c>
      <c r="B7559" s="271" t="s">
        <v>290</v>
      </c>
      <c r="C7559" s="272" t="s">
        <v>15788</v>
      </c>
      <c r="D7559" s="271" t="s">
        <v>1977</v>
      </c>
      <c r="E7559" s="273">
        <v>32.549999999999997</v>
      </c>
    </row>
    <row r="7560" spans="1:5" x14ac:dyDescent="0.2">
      <c r="A7560" s="271">
        <v>92910</v>
      </c>
      <c r="B7560" s="271" t="s">
        <v>290</v>
      </c>
      <c r="C7560" s="272" t="s">
        <v>15789</v>
      </c>
      <c r="D7560" s="271" t="s">
        <v>1977</v>
      </c>
      <c r="E7560" s="273">
        <v>114.43</v>
      </c>
    </row>
    <row r="7561" spans="1:5" x14ac:dyDescent="0.2">
      <c r="A7561" s="271">
        <v>92934</v>
      </c>
      <c r="B7561" s="271" t="s">
        <v>290</v>
      </c>
      <c r="C7561" s="272" t="s">
        <v>15790</v>
      </c>
      <c r="D7561" s="271" t="s">
        <v>1977</v>
      </c>
      <c r="E7561" s="273">
        <v>116.48</v>
      </c>
    </row>
    <row r="7562" spans="1:5" x14ac:dyDescent="0.2">
      <c r="A7562" s="271">
        <v>92949</v>
      </c>
      <c r="B7562" s="271" t="s">
        <v>290</v>
      </c>
      <c r="C7562" s="272" t="s">
        <v>15791</v>
      </c>
      <c r="D7562" s="271" t="s">
        <v>1977</v>
      </c>
      <c r="E7562" s="273">
        <v>96.13</v>
      </c>
    </row>
    <row r="7563" spans="1:5" x14ac:dyDescent="0.2">
      <c r="A7563" s="271">
        <v>92911</v>
      </c>
      <c r="B7563" s="271" t="s">
        <v>290</v>
      </c>
      <c r="C7563" s="272" t="s">
        <v>15792</v>
      </c>
      <c r="D7563" s="271" t="s">
        <v>1977</v>
      </c>
      <c r="E7563" s="273">
        <v>114.43</v>
      </c>
    </row>
    <row r="7564" spans="1:5" x14ac:dyDescent="0.2">
      <c r="A7564" s="271">
        <v>92935</v>
      </c>
      <c r="B7564" s="271" t="s">
        <v>290</v>
      </c>
      <c r="C7564" s="272" t="s">
        <v>15793</v>
      </c>
      <c r="D7564" s="271" t="s">
        <v>1977</v>
      </c>
      <c r="E7564" s="273">
        <v>116.48</v>
      </c>
    </row>
    <row r="7565" spans="1:5" x14ac:dyDescent="0.2">
      <c r="A7565" s="271">
        <v>92950</v>
      </c>
      <c r="B7565" s="271" t="s">
        <v>290</v>
      </c>
      <c r="C7565" s="272" t="s">
        <v>15794</v>
      </c>
      <c r="D7565" s="271" t="s">
        <v>1977</v>
      </c>
      <c r="E7565" s="273">
        <v>96.13</v>
      </c>
    </row>
    <row r="7566" spans="1:5" x14ac:dyDescent="0.2">
      <c r="A7566" s="271">
        <v>92907</v>
      </c>
      <c r="B7566" s="271" t="s">
        <v>290</v>
      </c>
      <c r="C7566" s="272" t="s">
        <v>15795</v>
      </c>
      <c r="D7566" s="271" t="s">
        <v>1977</v>
      </c>
      <c r="E7566" s="273">
        <v>80.19</v>
      </c>
    </row>
    <row r="7567" spans="1:5" x14ac:dyDescent="0.2">
      <c r="A7567" s="271">
        <v>92931</v>
      </c>
      <c r="B7567" s="271" t="s">
        <v>290</v>
      </c>
      <c r="C7567" s="272" t="s">
        <v>15796</v>
      </c>
      <c r="D7567" s="271" t="s">
        <v>1977</v>
      </c>
      <c r="E7567" s="273">
        <v>80.12</v>
      </c>
    </row>
    <row r="7568" spans="1:5" x14ac:dyDescent="0.2">
      <c r="A7568" s="271">
        <v>92946</v>
      </c>
      <c r="B7568" s="271" t="s">
        <v>290</v>
      </c>
      <c r="C7568" s="272" t="s">
        <v>15797</v>
      </c>
      <c r="D7568" s="271" t="s">
        <v>1977</v>
      </c>
      <c r="E7568" s="273">
        <v>63.16</v>
      </c>
    </row>
    <row r="7569" spans="1:5" x14ac:dyDescent="0.2">
      <c r="A7569" s="271">
        <v>92908</v>
      </c>
      <c r="B7569" s="271" t="s">
        <v>290</v>
      </c>
      <c r="C7569" s="272" t="s">
        <v>15798</v>
      </c>
      <c r="D7569" s="271" t="s">
        <v>1977</v>
      </c>
      <c r="E7569" s="273">
        <v>80.19</v>
      </c>
    </row>
    <row r="7570" spans="1:5" x14ac:dyDescent="0.2">
      <c r="A7570" s="271">
        <v>92932</v>
      </c>
      <c r="B7570" s="271" t="s">
        <v>290</v>
      </c>
      <c r="C7570" s="272" t="s">
        <v>15799</v>
      </c>
      <c r="D7570" s="271" t="s">
        <v>1977</v>
      </c>
      <c r="E7570" s="273">
        <v>80.12</v>
      </c>
    </row>
    <row r="7571" spans="1:5" x14ac:dyDescent="0.2">
      <c r="A7571" s="271">
        <v>92947</v>
      </c>
      <c r="B7571" s="271" t="s">
        <v>290</v>
      </c>
      <c r="C7571" s="272" t="s">
        <v>15800</v>
      </c>
      <c r="D7571" s="271" t="s">
        <v>1977</v>
      </c>
      <c r="E7571" s="273">
        <v>63.16</v>
      </c>
    </row>
    <row r="7572" spans="1:5" x14ac:dyDescent="0.2">
      <c r="A7572" s="271">
        <v>92909</v>
      </c>
      <c r="B7572" s="271" t="s">
        <v>290</v>
      </c>
      <c r="C7572" s="272" t="s">
        <v>15801</v>
      </c>
      <c r="D7572" s="271" t="s">
        <v>1977</v>
      </c>
      <c r="E7572" s="273">
        <v>80.19</v>
      </c>
    </row>
    <row r="7573" spans="1:5" x14ac:dyDescent="0.2">
      <c r="A7573" s="271">
        <v>92933</v>
      </c>
      <c r="B7573" s="271" t="s">
        <v>290</v>
      </c>
      <c r="C7573" s="272" t="s">
        <v>15802</v>
      </c>
      <c r="D7573" s="271" t="s">
        <v>1977</v>
      </c>
      <c r="E7573" s="273">
        <v>80.12</v>
      </c>
    </row>
    <row r="7574" spans="1:5" x14ac:dyDescent="0.2">
      <c r="A7574" s="271">
        <v>92948</v>
      </c>
      <c r="B7574" s="271" t="s">
        <v>290</v>
      </c>
      <c r="C7574" s="272" t="s">
        <v>15803</v>
      </c>
      <c r="D7574" s="271" t="s">
        <v>1977</v>
      </c>
      <c r="E7574" s="273">
        <v>63.16</v>
      </c>
    </row>
    <row r="7575" spans="1:5" x14ac:dyDescent="0.2">
      <c r="A7575" s="271">
        <v>92912</v>
      </c>
      <c r="B7575" s="271" t="s">
        <v>290</v>
      </c>
      <c r="C7575" s="272" t="s">
        <v>15804</v>
      </c>
      <c r="D7575" s="271" t="s">
        <v>1977</v>
      </c>
      <c r="E7575" s="273">
        <v>151.77000000000001</v>
      </c>
    </row>
    <row r="7576" spans="1:5" x14ac:dyDescent="0.2">
      <c r="A7576" s="271">
        <v>92913</v>
      </c>
      <c r="B7576" s="271" t="s">
        <v>290</v>
      </c>
      <c r="C7576" s="272" t="s">
        <v>15805</v>
      </c>
      <c r="D7576" s="271" t="s">
        <v>1977</v>
      </c>
      <c r="E7576" s="273">
        <v>155.28</v>
      </c>
    </row>
    <row r="7577" spans="1:5" x14ac:dyDescent="0.2">
      <c r="A7577" s="271">
        <v>92936</v>
      </c>
      <c r="B7577" s="271" t="s">
        <v>290</v>
      </c>
      <c r="C7577" s="272" t="s">
        <v>15806</v>
      </c>
      <c r="D7577" s="271" t="s">
        <v>1977</v>
      </c>
      <c r="E7577" s="273">
        <v>159.5</v>
      </c>
    </row>
    <row r="7578" spans="1:5" x14ac:dyDescent="0.2">
      <c r="A7578" s="271">
        <v>92951</v>
      </c>
      <c r="B7578" s="271" t="s">
        <v>290</v>
      </c>
      <c r="C7578" s="272" t="s">
        <v>15807</v>
      </c>
      <c r="D7578" s="271" t="s">
        <v>1977</v>
      </c>
      <c r="E7578" s="273">
        <v>135.84</v>
      </c>
    </row>
    <row r="7579" spans="1:5" x14ac:dyDescent="0.2">
      <c r="A7579" s="271">
        <v>92914</v>
      </c>
      <c r="B7579" s="271" t="s">
        <v>290</v>
      </c>
      <c r="C7579" s="272" t="s">
        <v>15808</v>
      </c>
      <c r="D7579" s="271" t="s">
        <v>1977</v>
      </c>
      <c r="E7579" s="273">
        <v>155.28</v>
      </c>
    </row>
    <row r="7580" spans="1:5" x14ac:dyDescent="0.2">
      <c r="A7580" s="271">
        <v>92937</v>
      </c>
      <c r="B7580" s="271" t="s">
        <v>290</v>
      </c>
      <c r="C7580" s="272" t="s">
        <v>15809</v>
      </c>
      <c r="D7580" s="271" t="s">
        <v>1977</v>
      </c>
      <c r="E7580" s="273">
        <v>159.5</v>
      </c>
    </row>
    <row r="7581" spans="1:5" x14ac:dyDescent="0.2">
      <c r="A7581" s="271">
        <v>92952</v>
      </c>
      <c r="B7581" s="271" t="s">
        <v>290</v>
      </c>
      <c r="C7581" s="272" t="s">
        <v>15810</v>
      </c>
      <c r="D7581" s="271" t="s">
        <v>1977</v>
      </c>
      <c r="E7581" s="273">
        <v>135.84</v>
      </c>
    </row>
    <row r="7582" spans="1:5" x14ac:dyDescent="0.2">
      <c r="A7582" s="271">
        <v>92953</v>
      </c>
      <c r="B7582" s="271" t="s">
        <v>290</v>
      </c>
      <c r="C7582" s="272" t="s">
        <v>15811</v>
      </c>
      <c r="D7582" s="271" t="s">
        <v>1977</v>
      </c>
      <c r="E7582" s="273">
        <v>28.18</v>
      </c>
    </row>
    <row r="7583" spans="1:5" x14ac:dyDescent="0.2">
      <c r="A7583" s="271">
        <v>101921</v>
      </c>
      <c r="B7583" s="271" t="s">
        <v>290</v>
      </c>
      <c r="C7583" s="272" t="s">
        <v>15812</v>
      </c>
      <c r="D7583" s="271" t="s">
        <v>1977</v>
      </c>
      <c r="E7583" s="273">
        <v>239.41</v>
      </c>
    </row>
    <row r="7584" spans="1:5" x14ac:dyDescent="0.2">
      <c r="A7584" s="271">
        <v>101930</v>
      </c>
      <c r="B7584" s="271" t="s">
        <v>290</v>
      </c>
      <c r="C7584" s="272" t="s">
        <v>15813</v>
      </c>
      <c r="D7584" s="271" t="s">
        <v>1977</v>
      </c>
      <c r="E7584" s="273">
        <v>246.38</v>
      </c>
    </row>
    <row r="7585" spans="1:5" x14ac:dyDescent="0.2">
      <c r="A7585" s="271">
        <v>101922</v>
      </c>
      <c r="B7585" s="271" t="s">
        <v>290</v>
      </c>
      <c r="C7585" s="272" t="s">
        <v>15814</v>
      </c>
      <c r="D7585" s="271" t="s">
        <v>1977</v>
      </c>
      <c r="E7585" s="273">
        <v>239.41</v>
      </c>
    </row>
    <row r="7586" spans="1:5" x14ac:dyDescent="0.2">
      <c r="A7586" s="271">
        <v>101931</v>
      </c>
      <c r="B7586" s="271" t="s">
        <v>290</v>
      </c>
      <c r="C7586" s="272" t="s">
        <v>15815</v>
      </c>
      <c r="D7586" s="271" t="s">
        <v>1977</v>
      </c>
      <c r="E7586" s="273">
        <v>246.38</v>
      </c>
    </row>
    <row r="7587" spans="1:5" x14ac:dyDescent="0.2">
      <c r="A7587" s="271">
        <v>101923</v>
      </c>
      <c r="B7587" s="271" t="s">
        <v>290</v>
      </c>
      <c r="C7587" s="272" t="s">
        <v>15816</v>
      </c>
      <c r="D7587" s="271" t="s">
        <v>1977</v>
      </c>
      <c r="E7587" s="273">
        <v>239.41</v>
      </c>
    </row>
    <row r="7588" spans="1:5" x14ac:dyDescent="0.2">
      <c r="A7588" s="271">
        <v>101932</v>
      </c>
      <c r="B7588" s="271" t="s">
        <v>290</v>
      </c>
      <c r="C7588" s="272" t="s">
        <v>15817</v>
      </c>
      <c r="D7588" s="271" t="s">
        <v>1977</v>
      </c>
      <c r="E7588" s="273">
        <v>246.38</v>
      </c>
    </row>
    <row r="7589" spans="1:5" x14ac:dyDescent="0.2">
      <c r="A7589" s="271">
        <v>97537</v>
      </c>
      <c r="B7589" s="271" t="s">
        <v>290</v>
      </c>
      <c r="C7589" s="272" t="s">
        <v>15818</v>
      </c>
      <c r="D7589" s="271" t="s">
        <v>1977</v>
      </c>
      <c r="E7589" s="273">
        <v>23.79</v>
      </c>
    </row>
    <row r="7590" spans="1:5" x14ac:dyDescent="0.2">
      <c r="A7590" s="271">
        <v>97540</v>
      </c>
      <c r="B7590" s="271" t="s">
        <v>290</v>
      </c>
      <c r="C7590" s="272" t="s">
        <v>15819</v>
      </c>
      <c r="D7590" s="271" t="s">
        <v>1977</v>
      </c>
      <c r="E7590" s="273">
        <v>33.369999999999997</v>
      </c>
    </row>
    <row r="7591" spans="1:5" x14ac:dyDescent="0.2">
      <c r="A7591" s="271">
        <v>97543</v>
      </c>
      <c r="B7591" s="271" t="s">
        <v>290</v>
      </c>
      <c r="C7591" s="272" t="s">
        <v>15820</v>
      </c>
      <c r="D7591" s="271" t="s">
        <v>1977</v>
      </c>
      <c r="E7591" s="273">
        <v>56.29</v>
      </c>
    </row>
    <row r="7592" spans="1:5" x14ac:dyDescent="0.2">
      <c r="A7592" s="271">
        <v>97461</v>
      </c>
      <c r="B7592" s="271" t="s">
        <v>290</v>
      </c>
      <c r="C7592" s="272" t="s">
        <v>15821</v>
      </c>
      <c r="D7592" s="271" t="s">
        <v>1977</v>
      </c>
      <c r="E7592" s="273">
        <v>33.869999999999997</v>
      </c>
    </row>
    <row r="7593" spans="1:5" x14ac:dyDescent="0.2">
      <c r="A7593" s="271">
        <v>97499</v>
      </c>
      <c r="B7593" s="271" t="s">
        <v>290</v>
      </c>
      <c r="C7593" s="272" t="s">
        <v>15822</v>
      </c>
      <c r="D7593" s="271" t="s">
        <v>1977</v>
      </c>
      <c r="E7593" s="273">
        <v>30.55</v>
      </c>
    </row>
    <row r="7594" spans="1:5" x14ac:dyDescent="0.2">
      <c r="A7594" s="271">
        <v>97464</v>
      </c>
      <c r="B7594" s="271" t="s">
        <v>290</v>
      </c>
      <c r="C7594" s="272" t="s">
        <v>15823</v>
      </c>
      <c r="D7594" s="271" t="s">
        <v>1977</v>
      </c>
      <c r="E7594" s="273">
        <v>47.99</v>
      </c>
    </row>
    <row r="7595" spans="1:5" x14ac:dyDescent="0.2">
      <c r="A7595" s="271">
        <v>97502</v>
      </c>
      <c r="B7595" s="271" t="s">
        <v>290</v>
      </c>
      <c r="C7595" s="272" t="s">
        <v>15824</v>
      </c>
      <c r="D7595" s="271" t="s">
        <v>1977</v>
      </c>
      <c r="E7595" s="273">
        <v>41.87</v>
      </c>
    </row>
    <row r="7596" spans="1:5" x14ac:dyDescent="0.2">
      <c r="A7596" s="271">
        <v>97467</v>
      </c>
      <c r="B7596" s="271" t="s">
        <v>290</v>
      </c>
      <c r="C7596" s="272" t="s">
        <v>15825</v>
      </c>
      <c r="D7596" s="271" t="s">
        <v>1977</v>
      </c>
      <c r="E7596" s="273">
        <v>60.78</v>
      </c>
    </row>
    <row r="7597" spans="1:5" x14ac:dyDescent="0.2">
      <c r="A7597" s="271">
        <v>97505</v>
      </c>
      <c r="B7597" s="271" t="s">
        <v>290</v>
      </c>
      <c r="C7597" s="272" t="s">
        <v>15826</v>
      </c>
      <c r="D7597" s="271" t="s">
        <v>1977</v>
      </c>
      <c r="E7597" s="273">
        <v>52.14</v>
      </c>
    </row>
    <row r="7598" spans="1:5" x14ac:dyDescent="0.2">
      <c r="A7598" s="271">
        <v>97443</v>
      </c>
      <c r="B7598" s="271" t="s">
        <v>290</v>
      </c>
      <c r="C7598" s="272" t="s">
        <v>15827</v>
      </c>
      <c r="D7598" s="271" t="s">
        <v>1977</v>
      </c>
      <c r="E7598" s="273">
        <v>108.51</v>
      </c>
    </row>
    <row r="7599" spans="1:5" x14ac:dyDescent="0.2">
      <c r="A7599" s="271">
        <v>97470</v>
      </c>
      <c r="B7599" s="271" t="s">
        <v>290</v>
      </c>
      <c r="C7599" s="272" t="s">
        <v>15828</v>
      </c>
      <c r="D7599" s="271" t="s">
        <v>1977</v>
      </c>
      <c r="E7599" s="273">
        <v>88.03</v>
      </c>
    </row>
    <row r="7600" spans="1:5" x14ac:dyDescent="0.2">
      <c r="A7600" s="271">
        <v>97508</v>
      </c>
      <c r="B7600" s="271" t="s">
        <v>290</v>
      </c>
      <c r="C7600" s="272" t="s">
        <v>15829</v>
      </c>
      <c r="D7600" s="271" t="s">
        <v>1977</v>
      </c>
      <c r="E7600" s="273">
        <v>75.790000000000006</v>
      </c>
    </row>
    <row r="7601" spans="1:5" x14ac:dyDescent="0.2">
      <c r="A7601" s="271">
        <v>97446</v>
      </c>
      <c r="B7601" s="271" t="s">
        <v>290</v>
      </c>
      <c r="C7601" s="272" t="s">
        <v>15830</v>
      </c>
      <c r="D7601" s="271" t="s">
        <v>1977</v>
      </c>
      <c r="E7601" s="273">
        <v>205.98</v>
      </c>
    </row>
    <row r="7602" spans="1:5" x14ac:dyDescent="0.2">
      <c r="A7602" s="271">
        <v>97474</v>
      </c>
      <c r="B7602" s="271" t="s">
        <v>290</v>
      </c>
      <c r="C7602" s="272" t="s">
        <v>15831</v>
      </c>
      <c r="D7602" s="271" t="s">
        <v>1977</v>
      </c>
      <c r="E7602" s="273">
        <v>155.91</v>
      </c>
    </row>
    <row r="7603" spans="1:5" x14ac:dyDescent="0.2">
      <c r="A7603" s="271">
        <v>97511</v>
      </c>
      <c r="B7603" s="271" t="s">
        <v>290</v>
      </c>
      <c r="C7603" s="272" t="s">
        <v>15832</v>
      </c>
      <c r="D7603" s="271" t="s">
        <v>1977</v>
      </c>
      <c r="E7603" s="273">
        <v>138.34</v>
      </c>
    </row>
    <row r="7604" spans="1:5" x14ac:dyDescent="0.2">
      <c r="A7604" s="271">
        <v>97449</v>
      </c>
      <c r="B7604" s="271" t="s">
        <v>290</v>
      </c>
      <c r="C7604" s="272" t="s">
        <v>15833</v>
      </c>
      <c r="D7604" s="271" t="s">
        <v>1977</v>
      </c>
      <c r="E7604" s="273">
        <v>219.96</v>
      </c>
    </row>
    <row r="7605" spans="1:5" x14ac:dyDescent="0.2">
      <c r="A7605" s="271">
        <v>97477</v>
      </c>
      <c r="B7605" s="271" t="s">
        <v>290</v>
      </c>
      <c r="C7605" s="272" t="s">
        <v>15834</v>
      </c>
      <c r="D7605" s="271" t="s">
        <v>1977</v>
      </c>
      <c r="E7605" s="273">
        <v>206.47</v>
      </c>
    </row>
    <row r="7606" spans="1:5" x14ac:dyDescent="0.2">
      <c r="A7606" s="271">
        <v>97514</v>
      </c>
      <c r="B7606" s="271" t="s">
        <v>290</v>
      </c>
      <c r="C7606" s="272" t="s">
        <v>15835</v>
      </c>
      <c r="D7606" s="271" t="s">
        <v>1977</v>
      </c>
      <c r="E7606" s="273">
        <v>183.36</v>
      </c>
    </row>
    <row r="7607" spans="1:5" x14ac:dyDescent="0.2">
      <c r="A7607" s="271">
        <v>101920</v>
      </c>
      <c r="B7607" s="271" t="s">
        <v>290</v>
      </c>
      <c r="C7607" s="272" t="s">
        <v>15836</v>
      </c>
      <c r="D7607" s="271" t="s">
        <v>1977</v>
      </c>
      <c r="E7607" s="273">
        <v>210.68</v>
      </c>
    </row>
    <row r="7608" spans="1:5" x14ac:dyDescent="0.2">
      <c r="A7608" s="271">
        <v>101929</v>
      </c>
      <c r="B7608" s="271" t="s">
        <v>290</v>
      </c>
      <c r="C7608" s="272" t="s">
        <v>15837</v>
      </c>
      <c r="D7608" s="271" t="s">
        <v>1977</v>
      </c>
      <c r="E7608" s="273">
        <v>217.65</v>
      </c>
    </row>
    <row r="7609" spans="1:5" x14ac:dyDescent="0.2">
      <c r="A7609" s="271">
        <v>92693</v>
      </c>
      <c r="B7609" s="271" t="s">
        <v>290</v>
      </c>
      <c r="C7609" s="272" t="s">
        <v>15838</v>
      </c>
      <c r="D7609" s="271" t="s">
        <v>1977</v>
      </c>
      <c r="E7609" s="273">
        <v>16.95</v>
      </c>
    </row>
    <row r="7610" spans="1:5" x14ac:dyDescent="0.2">
      <c r="A7610" s="271">
        <v>92695</v>
      </c>
      <c r="B7610" s="271" t="s">
        <v>290</v>
      </c>
      <c r="C7610" s="272" t="s">
        <v>15839</v>
      </c>
      <c r="D7610" s="271" t="s">
        <v>1977</v>
      </c>
      <c r="E7610" s="273">
        <v>26.79</v>
      </c>
    </row>
    <row r="7611" spans="1:5" x14ac:dyDescent="0.2">
      <c r="A7611" s="271">
        <v>92697</v>
      </c>
      <c r="B7611" s="271" t="s">
        <v>290</v>
      </c>
      <c r="C7611" s="272" t="s">
        <v>15840</v>
      </c>
      <c r="D7611" s="271" t="s">
        <v>1977</v>
      </c>
      <c r="E7611" s="273">
        <v>43.33</v>
      </c>
    </row>
    <row r="7612" spans="1:5" x14ac:dyDescent="0.2">
      <c r="A7612" s="271">
        <v>92658</v>
      </c>
      <c r="B7612" s="271" t="s">
        <v>290</v>
      </c>
      <c r="C7612" s="272" t="s">
        <v>15841</v>
      </c>
      <c r="D7612" s="271" t="s">
        <v>1977</v>
      </c>
      <c r="E7612" s="273">
        <v>32.44</v>
      </c>
    </row>
    <row r="7613" spans="1:5" x14ac:dyDescent="0.2">
      <c r="A7613" s="271">
        <v>92660</v>
      </c>
      <c r="B7613" s="271" t="s">
        <v>290</v>
      </c>
      <c r="C7613" s="272" t="s">
        <v>15842</v>
      </c>
      <c r="D7613" s="271" t="s">
        <v>1977</v>
      </c>
      <c r="E7613" s="273">
        <v>39.15</v>
      </c>
    </row>
    <row r="7614" spans="1:5" x14ac:dyDescent="0.2">
      <c r="A7614" s="271">
        <v>92662</v>
      </c>
      <c r="B7614" s="271" t="s">
        <v>290</v>
      </c>
      <c r="C7614" s="272" t="s">
        <v>15843</v>
      </c>
      <c r="D7614" s="271" t="s">
        <v>1977</v>
      </c>
      <c r="E7614" s="273">
        <v>44.76</v>
      </c>
    </row>
    <row r="7615" spans="1:5" x14ac:dyDescent="0.2">
      <c r="A7615" s="271">
        <v>92664</v>
      </c>
      <c r="B7615" s="271" t="s">
        <v>290</v>
      </c>
      <c r="C7615" s="272" t="s">
        <v>15844</v>
      </c>
      <c r="D7615" s="271" t="s">
        <v>1977</v>
      </c>
      <c r="E7615" s="273">
        <v>59.11</v>
      </c>
    </row>
    <row r="7616" spans="1:5" x14ac:dyDescent="0.2">
      <c r="A7616" s="271">
        <v>92666</v>
      </c>
      <c r="B7616" s="271" t="s">
        <v>290</v>
      </c>
      <c r="C7616" s="272" t="s">
        <v>15845</v>
      </c>
      <c r="D7616" s="271" t="s">
        <v>1977</v>
      </c>
      <c r="E7616" s="273">
        <v>91.6</v>
      </c>
    </row>
    <row r="7617" spans="1:5" x14ac:dyDescent="0.2">
      <c r="A7617" s="271">
        <v>92668</v>
      </c>
      <c r="B7617" s="271" t="s">
        <v>290</v>
      </c>
      <c r="C7617" s="272" t="s">
        <v>15846</v>
      </c>
      <c r="D7617" s="271" t="s">
        <v>1977</v>
      </c>
      <c r="E7617" s="273">
        <v>127.94</v>
      </c>
    </row>
    <row r="7618" spans="1:5" x14ac:dyDescent="0.2">
      <c r="A7618" s="271">
        <v>92370</v>
      </c>
      <c r="B7618" s="271" t="s">
        <v>290</v>
      </c>
      <c r="C7618" s="272" t="s">
        <v>15847</v>
      </c>
      <c r="D7618" s="271" t="s">
        <v>1977</v>
      </c>
      <c r="E7618" s="273">
        <v>43.82</v>
      </c>
    </row>
    <row r="7619" spans="1:5" x14ac:dyDescent="0.2">
      <c r="A7619" s="271">
        <v>92372</v>
      </c>
      <c r="B7619" s="271" t="s">
        <v>290</v>
      </c>
      <c r="C7619" s="272" t="s">
        <v>15848</v>
      </c>
      <c r="D7619" s="271" t="s">
        <v>1977</v>
      </c>
      <c r="E7619" s="273">
        <v>52.08</v>
      </c>
    </row>
    <row r="7620" spans="1:5" x14ac:dyDescent="0.2">
      <c r="A7620" s="271">
        <v>92374</v>
      </c>
      <c r="B7620" s="271" t="s">
        <v>290</v>
      </c>
      <c r="C7620" s="272" t="s">
        <v>15849</v>
      </c>
      <c r="D7620" s="271" t="s">
        <v>1977</v>
      </c>
      <c r="E7620" s="273">
        <v>59.5</v>
      </c>
    </row>
    <row r="7621" spans="1:5" x14ac:dyDescent="0.2">
      <c r="A7621" s="271">
        <v>92345</v>
      </c>
      <c r="B7621" s="271" t="s">
        <v>290</v>
      </c>
      <c r="C7621" s="272" t="s">
        <v>15850</v>
      </c>
      <c r="D7621" s="271" t="s">
        <v>1977</v>
      </c>
      <c r="E7621" s="273">
        <v>76.14</v>
      </c>
    </row>
    <row r="7622" spans="1:5" x14ac:dyDescent="0.2">
      <c r="A7622" s="271">
        <v>92376</v>
      </c>
      <c r="B7622" s="271" t="s">
        <v>290</v>
      </c>
      <c r="C7622" s="272" t="s">
        <v>15851</v>
      </c>
      <c r="D7622" s="271" t="s">
        <v>1977</v>
      </c>
      <c r="E7622" s="273">
        <v>76.069999999999993</v>
      </c>
    </row>
    <row r="7623" spans="1:5" x14ac:dyDescent="0.2">
      <c r="A7623" s="271">
        <v>92347</v>
      </c>
      <c r="B7623" s="271" t="s">
        <v>290</v>
      </c>
      <c r="C7623" s="272" t="s">
        <v>15852</v>
      </c>
      <c r="D7623" s="271" t="s">
        <v>1977</v>
      </c>
      <c r="E7623" s="273">
        <v>109.9</v>
      </c>
    </row>
    <row r="7624" spans="1:5" x14ac:dyDescent="0.2">
      <c r="A7624" s="271">
        <v>92378</v>
      </c>
      <c r="B7624" s="271" t="s">
        <v>290</v>
      </c>
      <c r="C7624" s="272" t="s">
        <v>15853</v>
      </c>
      <c r="D7624" s="271" t="s">
        <v>1977</v>
      </c>
      <c r="E7624" s="273">
        <v>111.95</v>
      </c>
    </row>
    <row r="7625" spans="1:5" x14ac:dyDescent="0.2">
      <c r="A7625" s="271">
        <v>92349</v>
      </c>
      <c r="B7625" s="271" t="s">
        <v>290</v>
      </c>
      <c r="C7625" s="272" t="s">
        <v>15854</v>
      </c>
      <c r="D7625" s="271" t="s">
        <v>1977</v>
      </c>
      <c r="E7625" s="273">
        <v>147.38</v>
      </c>
    </row>
    <row r="7626" spans="1:5" x14ac:dyDescent="0.2">
      <c r="A7626" s="271">
        <v>92380</v>
      </c>
      <c r="B7626" s="271" t="s">
        <v>290</v>
      </c>
      <c r="C7626" s="272" t="s">
        <v>15855</v>
      </c>
      <c r="D7626" s="271" t="s">
        <v>1977</v>
      </c>
      <c r="E7626" s="273">
        <v>151.6</v>
      </c>
    </row>
    <row r="7627" spans="1:5" x14ac:dyDescent="0.2">
      <c r="A7627" s="271">
        <v>101917</v>
      </c>
      <c r="B7627" s="271" t="s">
        <v>290</v>
      </c>
      <c r="C7627" s="272" t="s">
        <v>15856</v>
      </c>
      <c r="D7627" s="271" t="s">
        <v>1977</v>
      </c>
      <c r="E7627" s="273">
        <v>183.18</v>
      </c>
    </row>
    <row r="7628" spans="1:5" x14ac:dyDescent="0.2">
      <c r="A7628" s="271">
        <v>101924</v>
      </c>
      <c r="B7628" s="271" t="s">
        <v>290</v>
      </c>
      <c r="C7628" s="272" t="s">
        <v>15857</v>
      </c>
      <c r="D7628" s="271" t="s">
        <v>1977</v>
      </c>
      <c r="E7628" s="273">
        <v>198.65</v>
      </c>
    </row>
    <row r="7629" spans="1:5" x14ac:dyDescent="0.2">
      <c r="A7629" s="271">
        <v>101933</v>
      </c>
      <c r="B7629" s="271" t="s">
        <v>290</v>
      </c>
      <c r="C7629" s="272" t="s">
        <v>15858</v>
      </c>
      <c r="D7629" s="271" t="s">
        <v>1977</v>
      </c>
      <c r="E7629" s="273">
        <v>205.62</v>
      </c>
    </row>
    <row r="7630" spans="1:5" x14ac:dyDescent="0.2">
      <c r="A7630" s="271">
        <v>92692</v>
      </c>
      <c r="B7630" s="271" t="s">
        <v>290</v>
      </c>
      <c r="C7630" s="272" t="s">
        <v>15859</v>
      </c>
      <c r="D7630" s="271" t="s">
        <v>1977</v>
      </c>
      <c r="E7630" s="273">
        <v>16.53</v>
      </c>
    </row>
    <row r="7631" spans="1:5" x14ac:dyDescent="0.2">
      <c r="A7631" s="271">
        <v>92694</v>
      </c>
      <c r="B7631" s="271" t="s">
        <v>290</v>
      </c>
      <c r="C7631" s="272" t="s">
        <v>15860</v>
      </c>
      <c r="D7631" s="271" t="s">
        <v>1977</v>
      </c>
      <c r="E7631" s="273">
        <v>26.36</v>
      </c>
    </row>
    <row r="7632" spans="1:5" x14ac:dyDescent="0.2">
      <c r="A7632" s="271">
        <v>92696</v>
      </c>
      <c r="B7632" s="271" t="s">
        <v>290</v>
      </c>
      <c r="C7632" s="272" t="s">
        <v>15861</v>
      </c>
      <c r="D7632" s="271" t="s">
        <v>1977</v>
      </c>
      <c r="E7632" s="273">
        <v>41.41</v>
      </c>
    </row>
    <row r="7633" spans="1:5" x14ac:dyDescent="0.2">
      <c r="A7633" s="271">
        <v>92657</v>
      </c>
      <c r="B7633" s="271" t="s">
        <v>290</v>
      </c>
      <c r="C7633" s="272" t="s">
        <v>15862</v>
      </c>
      <c r="D7633" s="271" t="s">
        <v>1977</v>
      </c>
      <c r="E7633" s="273">
        <v>30.52</v>
      </c>
    </row>
    <row r="7634" spans="1:5" x14ac:dyDescent="0.2">
      <c r="A7634" s="271">
        <v>92659</v>
      </c>
      <c r="B7634" s="271" t="s">
        <v>290</v>
      </c>
      <c r="C7634" s="272" t="s">
        <v>15863</v>
      </c>
      <c r="D7634" s="271" t="s">
        <v>1977</v>
      </c>
      <c r="E7634" s="273">
        <v>37.36</v>
      </c>
    </row>
    <row r="7635" spans="1:5" x14ac:dyDescent="0.2">
      <c r="A7635" s="271">
        <v>92661</v>
      </c>
      <c r="B7635" s="271" t="s">
        <v>290</v>
      </c>
      <c r="C7635" s="272" t="s">
        <v>15864</v>
      </c>
      <c r="D7635" s="271" t="s">
        <v>1977</v>
      </c>
      <c r="E7635" s="273">
        <v>44.41</v>
      </c>
    </row>
    <row r="7636" spans="1:5" x14ac:dyDescent="0.2">
      <c r="A7636" s="271">
        <v>92663</v>
      </c>
      <c r="B7636" s="271" t="s">
        <v>290</v>
      </c>
      <c r="C7636" s="272" t="s">
        <v>15865</v>
      </c>
      <c r="D7636" s="271" t="s">
        <v>1977</v>
      </c>
      <c r="E7636" s="273">
        <v>59.14</v>
      </c>
    </row>
    <row r="7637" spans="1:5" x14ac:dyDescent="0.2">
      <c r="A7637" s="271">
        <v>92665</v>
      </c>
      <c r="B7637" s="271" t="s">
        <v>290</v>
      </c>
      <c r="C7637" s="272" t="s">
        <v>15866</v>
      </c>
      <c r="D7637" s="271" t="s">
        <v>1977</v>
      </c>
      <c r="E7637" s="273">
        <v>80.89</v>
      </c>
    </row>
    <row r="7638" spans="1:5" x14ac:dyDescent="0.2">
      <c r="A7638" s="271">
        <v>92667</v>
      </c>
      <c r="B7638" s="271" t="s">
        <v>290</v>
      </c>
      <c r="C7638" s="272" t="s">
        <v>15867</v>
      </c>
      <c r="D7638" s="271" t="s">
        <v>1977</v>
      </c>
      <c r="E7638" s="273">
        <v>118.41</v>
      </c>
    </row>
    <row r="7639" spans="1:5" x14ac:dyDescent="0.2">
      <c r="A7639" s="271">
        <v>92369</v>
      </c>
      <c r="B7639" s="271" t="s">
        <v>290</v>
      </c>
      <c r="C7639" s="272" t="s">
        <v>15868</v>
      </c>
      <c r="D7639" s="271" t="s">
        <v>1977</v>
      </c>
      <c r="E7639" s="273">
        <v>41.9</v>
      </c>
    </row>
    <row r="7640" spans="1:5" x14ac:dyDescent="0.2">
      <c r="A7640" s="271">
        <v>92371</v>
      </c>
      <c r="B7640" s="271" t="s">
        <v>290</v>
      </c>
      <c r="C7640" s="272" t="s">
        <v>15869</v>
      </c>
      <c r="D7640" s="271" t="s">
        <v>1977</v>
      </c>
      <c r="E7640" s="273">
        <v>50.29</v>
      </c>
    </row>
    <row r="7641" spans="1:5" x14ac:dyDescent="0.2">
      <c r="A7641" s="271">
        <v>92373</v>
      </c>
      <c r="B7641" s="271" t="s">
        <v>290</v>
      </c>
      <c r="C7641" s="272" t="s">
        <v>15870</v>
      </c>
      <c r="D7641" s="271" t="s">
        <v>1977</v>
      </c>
      <c r="E7641" s="273">
        <v>59.15</v>
      </c>
    </row>
    <row r="7642" spans="1:5" x14ac:dyDescent="0.2">
      <c r="A7642" s="271">
        <v>92344</v>
      </c>
      <c r="B7642" s="271" t="s">
        <v>290</v>
      </c>
      <c r="C7642" s="272" t="s">
        <v>15871</v>
      </c>
      <c r="D7642" s="271" t="s">
        <v>1977</v>
      </c>
      <c r="E7642" s="273">
        <v>76.17</v>
      </c>
    </row>
    <row r="7643" spans="1:5" x14ac:dyDescent="0.2">
      <c r="A7643" s="271">
        <v>92375</v>
      </c>
      <c r="B7643" s="271" t="s">
        <v>290</v>
      </c>
      <c r="C7643" s="272" t="s">
        <v>15872</v>
      </c>
      <c r="D7643" s="271" t="s">
        <v>1977</v>
      </c>
      <c r="E7643" s="273">
        <v>76.099999999999994</v>
      </c>
    </row>
    <row r="7644" spans="1:5" x14ac:dyDescent="0.2">
      <c r="A7644" s="271">
        <v>92346</v>
      </c>
      <c r="B7644" s="271" t="s">
        <v>290</v>
      </c>
      <c r="C7644" s="272" t="s">
        <v>15873</v>
      </c>
      <c r="D7644" s="271" t="s">
        <v>1977</v>
      </c>
      <c r="E7644" s="273">
        <v>99.19</v>
      </c>
    </row>
    <row r="7645" spans="1:5" x14ac:dyDescent="0.2">
      <c r="A7645" s="271">
        <v>92377</v>
      </c>
      <c r="B7645" s="271" t="s">
        <v>290</v>
      </c>
      <c r="C7645" s="272" t="s">
        <v>15874</v>
      </c>
      <c r="D7645" s="271" t="s">
        <v>1977</v>
      </c>
      <c r="E7645" s="273">
        <v>101.24</v>
      </c>
    </row>
    <row r="7646" spans="1:5" x14ac:dyDescent="0.2">
      <c r="A7646" s="271">
        <v>92348</v>
      </c>
      <c r="B7646" s="271" t="s">
        <v>290</v>
      </c>
      <c r="C7646" s="272" t="s">
        <v>15875</v>
      </c>
      <c r="D7646" s="271" t="s">
        <v>1977</v>
      </c>
      <c r="E7646" s="273">
        <v>137.85</v>
      </c>
    </row>
    <row r="7647" spans="1:5" x14ac:dyDescent="0.2">
      <c r="A7647" s="271">
        <v>92379</v>
      </c>
      <c r="B7647" s="271" t="s">
        <v>290</v>
      </c>
      <c r="C7647" s="272" t="s">
        <v>15876</v>
      </c>
      <c r="D7647" s="271" t="s">
        <v>1977</v>
      </c>
      <c r="E7647" s="273">
        <v>142.07</v>
      </c>
    </row>
    <row r="7648" spans="1:5" x14ac:dyDescent="0.2">
      <c r="A7648" s="271">
        <v>95696</v>
      </c>
      <c r="B7648" s="271" t="s">
        <v>290</v>
      </c>
      <c r="C7648" s="272" t="s">
        <v>15877</v>
      </c>
      <c r="D7648" s="271" t="s">
        <v>1977</v>
      </c>
      <c r="E7648" s="273">
        <v>44.41</v>
      </c>
    </row>
    <row r="7649" spans="1:5" x14ac:dyDescent="0.2">
      <c r="A7649" s="271">
        <v>92335</v>
      </c>
      <c r="B7649" s="271" t="s">
        <v>290</v>
      </c>
      <c r="C7649" s="272" t="s">
        <v>15878</v>
      </c>
      <c r="D7649" s="271" t="s">
        <v>2014</v>
      </c>
      <c r="E7649" s="273">
        <v>118.24</v>
      </c>
    </row>
    <row r="7650" spans="1:5" x14ac:dyDescent="0.2">
      <c r="A7650" s="271">
        <v>92336</v>
      </c>
      <c r="B7650" s="271" t="s">
        <v>290</v>
      </c>
      <c r="C7650" s="272" t="s">
        <v>15879</v>
      </c>
      <c r="D7650" s="271" t="s">
        <v>2014</v>
      </c>
      <c r="E7650" s="273">
        <v>145.34</v>
      </c>
    </row>
    <row r="7651" spans="1:5" x14ac:dyDescent="0.2">
      <c r="A7651" s="271">
        <v>92337</v>
      </c>
      <c r="B7651" s="271" t="s">
        <v>290</v>
      </c>
      <c r="C7651" s="272" t="s">
        <v>15880</v>
      </c>
      <c r="D7651" s="271" t="s">
        <v>2014</v>
      </c>
      <c r="E7651" s="273">
        <v>191.62</v>
      </c>
    </row>
    <row r="7652" spans="1:5" x14ac:dyDescent="0.2">
      <c r="A7652" s="271">
        <v>92687</v>
      </c>
      <c r="B7652" s="271" t="s">
        <v>290</v>
      </c>
      <c r="C7652" s="272" t="s">
        <v>15881</v>
      </c>
      <c r="D7652" s="271" t="s">
        <v>2014</v>
      </c>
      <c r="E7652" s="273">
        <v>36.200000000000003</v>
      </c>
    </row>
    <row r="7653" spans="1:5" x14ac:dyDescent="0.2">
      <c r="A7653" s="271">
        <v>92688</v>
      </c>
      <c r="B7653" s="271" t="s">
        <v>290</v>
      </c>
      <c r="C7653" s="272" t="s">
        <v>15882</v>
      </c>
      <c r="D7653" s="271" t="s">
        <v>2014</v>
      </c>
      <c r="E7653" s="273">
        <v>50.49</v>
      </c>
    </row>
    <row r="7654" spans="1:5" x14ac:dyDescent="0.2">
      <c r="A7654" s="271">
        <v>97536</v>
      </c>
      <c r="B7654" s="271" t="s">
        <v>290</v>
      </c>
      <c r="C7654" s="272" t="s">
        <v>15883</v>
      </c>
      <c r="D7654" s="271" t="s">
        <v>2014</v>
      </c>
      <c r="E7654" s="273">
        <v>77.459999999999994</v>
      </c>
    </row>
    <row r="7655" spans="1:5" x14ac:dyDescent="0.2">
      <c r="A7655" s="271">
        <v>97535</v>
      </c>
      <c r="B7655" s="271" t="s">
        <v>290</v>
      </c>
      <c r="C7655" s="272" t="s">
        <v>15884</v>
      </c>
      <c r="D7655" s="271" t="s">
        <v>2014</v>
      </c>
      <c r="E7655" s="273">
        <v>64.040000000000006</v>
      </c>
    </row>
    <row r="7656" spans="1:5" x14ac:dyDescent="0.2">
      <c r="A7656" s="271">
        <v>92652</v>
      </c>
      <c r="B7656" s="271" t="s">
        <v>290</v>
      </c>
      <c r="C7656" s="272" t="s">
        <v>15885</v>
      </c>
      <c r="D7656" s="271" t="s">
        <v>2014</v>
      </c>
      <c r="E7656" s="273">
        <v>77.599999999999994</v>
      </c>
    </row>
    <row r="7657" spans="1:5" x14ac:dyDescent="0.2">
      <c r="A7657" s="271">
        <v>92653</v>
      </c>
      <c r="B7657" s="271" t="s">
        <v>290</v>
      </c>
      <c r="C7657" s="272" t="s">
        <v>15886</v>
      </c>
      <c r="D7657" s="271" t="s">
        <v>2014</v>
      </c>
      <c r="E7657" s="273">
        <v>88.49</v>
      </c>
    </row>
    <row r="7658" spans="1:5" x14ac:dyDescent="0.2">
      <c r="A7658" s="271">
        <v>92654</v>
      </c>
      <c r="B7658" s="271" t="s">
        <v>290</v>
      </c>
      <c r="C7658" s="272" t="s">
        <v>15887</v>
      </c>
      <c r="D7658" s="271" t="s">
        <v>2014</v>
      </c>
      <c r="E7658" s="273">
        <v>121.1</v>
      </c>
    </row>
    <row r="7659" spans="1:5" x14ac:dyDescent="0.2">
      <c r="A7659" s="271">
        <v>92655</v>
      </c>
      <c r="B7659" s="271" t="s">
        <v>290</v>
      </c>
      <c r="C7659" s="272" t="s">
        <v>15888</v>
      </c>
      <c r="D7659" s="271" t="s">
        <v>2014</v>
      </c>
      <c r="E7659" s="273">
        <v>147.68</v>
      </c>
    </row>
    <row r="7660" spans="1:5" x14ac:dyDescent="0.2">
      <c r="A7660" s="271">
        <v>92656</v>
      </c>
      <c r="B7660" s="271" t="s">
        <v>290</v>
      </c>
      <c r="C7660" s="272" t="s">
        <v>15889</v>
      </c>
      <c r="D7660" s="271" t="s">
        <v>2014</v>
      </c>
      <c r="E7660" s="273">
        <v>193.42</v>
      </c>
    </row>
    <row r="7661" spans="1:5" x14ac:dyDescent="0.2">
      <c r="A7661" s="271">
        <v>101918</v>
      </c>
      <c r="B7661" s="271" t="s">
        <v>290</v>
      </c>
      <c r="C7661" s="272" t="s">
        <v>15890</v>
      </c>
      <c r="D7661" s="271" t="s">
        <v>2014</v>
      </c>
      <c r="E7661" s="273">
        <v>272.63</v>
      </c>
    </row>
    <row r="7662" spans="1:5" x14ac:dyDescent="0.2">
      <c r="A7662" s="271">
        <v>101927</v>
      </c>
      <c r="B7662" s="271" t="s">
        <v>290</v>
      </c>
      <c r="C7662" s="272" t="s">
        <v>15891</v>
      </c>
      <c r="D7662" s="271" t="s">
        <v>2014</v>
      </c>
      <c r="E7662" s="273">
        <v>254.42</v>
      </c>
    </row>
    <row r="7663" spans="1:5" x14ac:dyDescent="0.2">
      <c r="A7663" s="271">
        <v>97498</v>
      </c>
      <c r="B7663" s="271" t="s">
        <v>290</v>
      </c>
      <c r="C7663" s="272" t="s">
        <v>15892</v>
      </c>
      <c r="D7663" s="271" t="s">
        <v>2014</v>
      </c>
      <c r="E7663" s="273">
        <v>58.2</v>
      </c>
    </row>
    <row r="7664" spans="1:5" x14ac:dyDescent="0.2">
      <c r="A7664" s="271">
        <v>92364</v>
      </c>
      <c r="B7664" s="271" t="s">
        <v>290</v>
      </c>
      <c r="C7664" s="272" t="s">
        <v>15893</v>
      </c>
      <c r="D7664" s="271" t="s">
        <v>2014</v>
      </c>
      <c r="E7664" s="273">
        <v>71.760000000000005</v>
      </c>
    </row>
    <row r="7665" spans="1:5" x14ac:dyDescent="0.2">
      <c r="A7665" s="271">
        <v>92365</v>
      </c>
      <c r="B7665" s="271" t="s">
        <v>290</v>
      </c>
      <c r="C7665" s="272" t="s">
        <v>15894</v>
      </c>
      <c r="D7665" s="271" t="s">
        <v>2014</v>
      </c>
      <c r="E7665" s="273">
        <v>82.58</v>
      </c>
    </row>
    <row r="7666" spans="1:5" x14ac:dyDescent="0.2">
      <c r="A7666" s="271">
        <v>92341</v>
      </c>
      <c r="B7666" s="271" t="s">
        <v>290</v>
      </c>
      <c r="C7666" s="272" t="s">
        <v>15895</v>
      </c>
      <c r="D7666" s="271" t="s">
        <v>2014</v>
      </c>
      <c r="E7666" s="273">
        <v>131.04</v>
      </c>
    </row>
    <row r="7667" spans="1:5" x14ac:dyDescent="0.2">
      <c r="A7667" s="271">
        <v>92366</v>
      </c>
      <c r="B7667" s="271" t="s">
        <v>290</v>
      </c>
      <c r="C7667" s="272" t="s">
        <v>15896</v>
      </c>
      <c r="D7667" s="271" t="s">
        <v>2014</v>
      </c>
      <c r="E7667" s="273">
        <v>115.2</v>
      </c>
    </row>
    <row r="7668" spans="1:5" x14ac:dyDescent="0.2">
      <c r="A7668" s="271">
        <v>92342</v>
      </c>
      <c r="B7668" s="271" t="s">
        <v>290</v>
      </c>
      <c r="C7668" s="272" t="s">
        <v>15897</v>
      </c>
      <c r="D7668" s="271" t="s">
        <v>2014</v>
      </c>
      <c r="E7668" s="273">
        <v>158.21</v>
      </c>
    </row>
    <row r="7669" spans="1:5" x14ac:dyDescent="0.2">
      <c r="A7669" s="271">
        <v>92367</v>
      </c>
      <c r="B7669" s="271" t="s">
        <v>290</v>
      </c>
      <c r="C7669" s="272" t="s">
        <v>15898</v>
      </c>
      <c r="D7669" s="271" t="s">
        <v>2014</v>
      </c>
      <c r="E7669" s="273">
        <v>141.66</v>
      </c>
    </row>
    <row r="7670" spans="1:5" x14ac:dyDescent="0.2">
      <c r="A7670" s="271">
        <v>92343</v>
      </c>
      <c r="B7670" s="271" t="s">
        <v>290</v>
      </c>
      <c r="C7670" s="272" t="s">
        <v>15899</v>
      </c>
      <c r="D7670" s="271" t="s">
        <v>2014</v>
      </c>
      <c r="E7670" s="273">
        <v>204.63</v>
      </c>
    </row>
    <row r="7671" spans="1:5" x14ac:dyDescent="0.2">
      <c r="A7671" s="271">
        <v>92368</v>
      </c>
      <c r="B7671" s="271" t="s">
        <v>290</v>
      </c>
      <c r="C7671" s="272" t="s">
        <v>15900</v>
      </c>
      <c r="D7671" s="271" t="s">
        <v>2014</v>
      </c>
      <c r="E7671" s="273">
        <v>187.4</v>
      </c>
    </row>
    <row r="7672" spans="1:5" x14ac:dyDescent="0.2">
      <c r="A7672" s="271">
        <v>92689</v>
      </c>
      <c r="B7672" s="271" t="s">
        <v>290</v>
      </c>
      <c r="C7672" s="272" t="s">
        <v>15901</v>
      </c>
      <c r="D7672" s="271" t="s">
        <v>2014</v>
      </c>
      <c r="E7672" s="273">
        <v>57.12</v>
      </c>
    </row>
    <row r="7673" spans="1:5" x14ac:dyDescent="0.2">
      <c r="A7673" s="271">
        <v>92690</v>
      </c>
      <c r="B7673" s="271" t="s">
        <v>290</v>
      </c>
      <c r="C7673" s="272" t="s">
        <v>15902</v>
      </c>
      <c r="D7673" s="271" t="s">
        <v>2014</v>
      </c>
      <c r="E7673" s="273">
        <v>81.87</v>
      </c>
    </row>
    <row r="7674" spans="1:5" x14ac:dyDescent="0.2">
      <c r="A7674" s="271">
        <v>92691</v>
      </c>
      <c r="B7674" s="271" t="s">
        <v>290</v>
      </c>
      <c r="C7674" s="272" t="s">
        <v>15903</v>
      </c>
      <c r="D7674" s="271" t="s">
        <v>2014</v>
      </c>
      <c r="E7674" s="273">
        <v>107.81</v>
      </c>
    </row>
    <row r="7675" spans="1:5" x14ac:dyDescent="0.2">
      <c r="A7675" s="271">
        <v>92359</v>
      </c>
      <c r="B7675" s="271" t="s">
        <v>290</v>
      </c>
      <c r="C7675" s="272" t="s">
        <v>15904</v>
      </c>
      <c r="D7675" s="271" t="s">
        <v>2014</v>
      </c>
      <c r="E7675" s="273">
        <v>75.59</v>
      </c>
    </row>
    <row r="7676" spans="1:5" x14ac:dyDescent="0.2">
      <c r="A7676" s="271">
        <v>92645</v>
      </c>
      <c r="B7676" s="271" t="s">
        <v>290</v>
      </c>
      <c r="C7676" s="272" t="s">
        <v>15905</v>
      </c>
      <c r="D7676" s="271" t="s">
        <v>2014</v>
      </c>
      <c r="E7676" s="273">
        <v>80.44</v>
      </c>
    </row>
    <row r="7677" spans="1:5" x14ac:dyDescent="0.2">
      <c r="A7677" s="271">
        <v>92360</v>
      </c>
      <c r="B7677" s="271" t="s">
        <v>290</v>
      </c>
      <c r="C7677" s="272" t="s">
        <v>15906</v>
      </c>
      <c r="D7677" s="271" t="s">
        <v>2014</v>
      </c>
      <c r="E7677" s="273">
        <v>100.99</v>
      </c>
    </row>
    <row r="7678" spans="1:5" x14ac:dyDescent="0.2">
      <c r="A7678" s="271">
        <v>92646</v>
      </c>
      <c r="B7678" s="271" t="s">
        <v>290</v>
      </c>
      <c r="C7678" s="272" t="s">
        <v>15907</v>
      </c>
      <c r="D7678" s="271" t="s">
        <v>2014</v>
      </c>
      <c r="E7678" s="273">
        <v>105.84</v>
      </c>
    </row>
    <row r="7679" spans="1:5" x14ac:dyDescent="0.2">
      <c r="A7679" s="271">
        <v>95697</v>
      </c>
      <c r="B7679" s="271" t="s">
        <v>290</v>
      </c>
      <c r="C7679" s="272" t="s">
        <v>15908</v>
      </c>
      <c r="D7679" s="271" t="s">
        <v>2014</v>
      </c>
      <c r="E7679" s="273">
        <v>111.06</v>
      </c>
    </row>
    <row r="7680" spans="1:5" x14ac:dyDescent="0.2">
      <c r="A7680" s="271">
        <v>92648</v>
      </c>
      <c r="B7680" s="271" t="s">
        <v>290</v>
      </c>
      <c r="C7680" s="272" t="s">
        <v>15909</v>
      </c>
      <c r="D7680" s="271" t="s">
        <v>2014</v>
      </c>
      <c r="E7680" s="273">
        <v>115.91</v>
      </c>
    </row>
    <row r="7681" spans="1:5" x14ac:dyDescent="0.2">
      <c r="A7681" s="271">
        <v>92338</v>
      </c>
      <c r="B7681" s="271" t="s">
        <v>290</v>
      </c>
      <c r="C7681" s="272" t="s">
        <v>15910</v>
      </c>
      <c r="D7681" s="271" t="s">
        <v>2014</v>
      </c>
      <c r="E7681" s="273">
        <v>163.44999999999999</v>
      </c>
    </row>
    <row r="7682" spans="1:5" x14ac:dyDescent="0.2">
      <c r="A7682" s="271">
        <v>92361</v>
      </c>
      <c r="B7682" s="271" t="s">
        <v>290</v>
      </c>
      <c r="C7682" s="272" t="s">
        <v>15911</v>
      </c>
      <c r="D7682" s="271" t="s">
        <v>2014</v>
      </c>
      <c r="E7682" s="273">
        <v>136.46</v>
      </c>
    </row>
    <row r="7683" spans="1:5" x14ac:dyDescent="0.2">
      <c r="A7683" s="271">
        <v>92649</v>
      </c>
      <c r="B7683" s="271" t="s">
        <v>290</v>
      </c>
      <c r="C7683" s="272" t="s">
        <v>15912</v>
      </c>
      <c r="D7683" s="271" t="s">
        <v>2014</v>
      </c>
      <c r="E7683" s="273">
        <v>141.32</v>
      </c>
    </row>
    <row r="7684" spans="1:5" x14ac:dyDescent="0.2">
      <c r="A7684" s="271">
        <v>92339</v>
      </c>
      <c r="B7684" s="271" t="s">
        <v>290</v>
      </c>
      <c r="C7684" s="272" t="s">
        <v>15913</v>
      </c>
      <c r="D7684" s="271" t="s">
        <v>2014</v>
      </c>
      <c r="E7684" s="273">
        <v>246.04</v>
      </c>
    </row>
    <row r="7685" spans="1:5" x14ac:dyDescent="0.2">
      <c r="A7685" s="271">
        <v>92362</v>
      </c>
      <c r="B7685" s="271" t="s">
        <v>290</v>
      </c>
      <c r="C7685" s="272" t="s">
        <v>15914</v>
      </c>
      <c r="D7685" s="271" t="s">
        <v>2014</v>
      </c>
      <c r="E7685" s="273">
        <v>217.99</v>
      </c>
    </row>
    <row r="7686" spans="1:5" x14ac:dyDescent="0.2">
      <c r="A7686" s="271">
        <v>92650</v>
      </c>
      <c r="B7686" s="271" t="s">
        <v>290</v>
      </c>
      <c r="C7686" s="272" t="s">
        <v>15915</v>
      </c>
      <c r="D7686" s="271" t="s">
        <v>2014</v>
      </c>
      <c r="E7686" s="273">
        <v>222.85</v>
      </c>
    </row>
    <row r="7687" spans="1:5" x14ac:dyDescent="0.2">
      <c r="A7687" s="271">
        <v>97439</v>
      </c>
      <c r="B7687" s="271" t="s">
        <v>290</v>
      </c>
      <c r="C7687" s="272" t="s">
        <v>15916</v>
      </c>
      <c r="D7687" s="271" t="s">
        <v>1977</v>
      </c>
      <c r="E7687" s="273">
        <v>137.04</v>
      </c>
    </row>
    <row r="7688" spans="1:5" x14ac:dyDescent="0.2">
      <c r="A7688" s="271">
        <v>97440</v>
      </c>
      <c r="B7688" s="271" t="s">
        <v>290</v>
      </c>
      <c r="C7688" s="272" t="s">
        <v>15917</v>
      </c>
      <c r="D7688" s="271" t="s">
        <v>1977</v>
      </c>
      <c r="E7688" s="273">
        <v>163.75</v>
      </c>
    </row>
    <row r="7689" spans="1:5" x14ac:dyDescent="0.2">
      <c r="A7689" s="271">
        <v>97442</v>
      </c>
      <c r="B7689" s="271" t="s">
        <v>290</v>
      </c>
      <c r="C7689" s="272" t="s">
        <v>15918</v>
      </c>
      <c r="D7689" s="271" t="s">
        <v>1977</v>
      </c>
      <c r="E7689" s="273">
        <v>181.17</v>
      </c>
    </row>
    <row r="7690" spans="1:5" x14ac:dyDescent="0.2">
      <c r="A7690" s="271">
        <v>97552</v>
      </c>
      <c r="B7690" s="271" t="s">
        <v>290</v>
      </c>
      <c r="C7690" s="272" t="s">
        <v>15919</v>
      </c>
      <c r="D7690" s="271" t="s">
        <v>1977</v>
      </c>
      <c r="E7690" s="273">
        <v>48.39</v>
      </c>
    </row>
    <row r="7691" spans="1:5" x14ac:dyDescent="0.2">
      <c r="A7691" s="271">
        <v>97553</v>
      </c>
      <c r="B7691" s="271" t="s">
        <v>290</v>
      </c>
      <c r="C7691" s="272" t="s">
        <v>15920</v>
      </c>
      <c r="D7691" s="271" t="s">
        <v>1977</v>
      </c>
      <c r="E7691" s="273">
        <v>71.760000000000005</v>
      </c>
    </row>
    <row r="7692" spans="1:5" x14ac:dyDescent="0.2">
      <c r="A7692" s="271">
        <v>97554</v>
      </c>
      <c r="B7692" s="271" t="s">
        <v>290</v>
      </c>
      <c r="C7692" s="272" t="s">
        <v>15921</v>
      </c>
      <c r="D7692" s="271" t="s">
        <v>1977</v>
      </c>
      <c r="E7692" s="273">
        <v>126.98</v>
      </c>
    </row>
    <row r="7693" spans="1:5" x14ac:dyDescent="0.2">
      <c r="A7693" s="271">
        <v>97491</v>
      </c>
      <c r="B7693" s="271" t="s">
        <v>290</v>
      </c>
      <c r="C7693" s="272" t="s">
        <v>15922</v>
      </c>
      <c r="D7693" s="271" t="s">
        <v>1977</v>
      </c>
      <c r="E7693" s="273">
        <v>81.94</v>
      </c>
    </row>
    <row r="7694" spans="1:5" x14ac:dyDescent="0.2">
      <c r="A7694" s="271">
        <v>97529</v>
      </c>
      <c r="B7694" s="271" t="s">
        <v>290</v>
      </c>
      <c r="C7694" s="272" t="s">
        <v>15923</v>
      </c>
      <c r="D7694" s="271" t="s">
        <v>1977</v>
      </c>
      <c r="E7694" s="273">
        <v>75.42</v>
      </c>
    </row>
    <row r="7695" spans="1:5" x14ac:dyDescent="0.2">
      <c r="A7695" s="271">
        <v>97492</v>
      </c>
      <c r="B7695" s="271" t="s">
        <v>290</v>
      </c>
      <c r="C7695" s="272" t="s">
        <v>15924</v>
      </c>
      <c r="D7695" s="271" t="s">
        <v>1977</v>
      </c>
      <c r="E7695" s="273">
        <v>118.43</v>
      </c>
    </row>
    <row r="7696" spans="1:5" x14ac:dyDescent="0.2">
      <c r="A7696" s="271">
        <v>97530</v>
      </c>
      <c r="B7696" s="271" t="s">
        <v>290</v>
      </c>
      <c r="C7696" s="272" t="s">
        <v>15925</v>
      </c>
      <c r="D7696" s="271" t="s">
        <v>1977</v>
      </c>
      <c r="E7696" s="273">
        <v>106.77</v>
      </c>
    </row>
    <row r="7697" spans="1:5" x14ac:dyDescent="0.2">
      <c r="A7697" s="271">
        <v>97493</v>
      </c>
      <c r="B7697" s="271" t="s">
        <v>290</v>
      </c>
      <c r="C7697" s="272" t="s">
        <v>15926</v>
      </c>
      <c r="D7697" s="271" t="s">
        <v>1977</v>
      </c>
      <c r="E7697" s="273">
        <v>152.22999999999999</v>
      </c>
    </row>
    <row r="7698" spans="1:5" x14ac:dyDescent="0.2">
      <c r="A7698" s="271">
        <v>97531</v>
      </c>
      <c r="B7698" s="271" t="s">
        <v>290</v>
      </c>
      <c r="C7698" s="272" t="s">
        <v>15927</v>
      </c>
      <c r="D7698" s="271" t="s">
        <v>1977</v>
      </c>
      <c r="E7698" s="273">
        <v>134.85</v>
      </c>
    </row>
    <row r="7699" spans="1:5" x14ac:dyDescent="0.2">
      <c r="A7699" s="271">
        <v>97458</v>
      </c>
      <c r="B7699" s="271" t="s">
        <v>290</v>
      </c>
      <c r="C7699" s="272" t="s">
        <v>15928</v>
      </c>
      <c r="D7699" s="271" t="s">
        <v>1977</v>
      </c>
      <c r="E7699" s="273">
        <v>272.43</v>
      </c>
    </row>
    <row r="7700" spans="1:5" x14ac:dyDescent="0.2">
      <c r="A7700" s="271">
        <v>97494</v>
      </c>
      <c r="B7700" s="271" t="s">
        <v>290</v>
      </c>
      <c r="C7700" s="272" t="s">
        <v>15929</v>
      </c>
      <c r="D7700" s="271" t="s">
        <v>1977</v>
      </c>
      <c r="E7700" s="273">
        <v>231.47</v>
      </c>
    </row>
    <row r="7701" spans="1:5" x14ac:dyDescent="0.2">
      <c r="A7701" s="271">
        <v>97532</v>
      </c>
      <c r="B7701" s="271" t="s">
        <v>290</v>
      </c>
      <c r="C7701" s="272" t="s">
        <v>15930</v>
      </c>
      <c r="D7701" s="271" t="s">
        <v>1977</v>
      </c>
      <c r="E7701" s="273">
        <v>206.99</v>
      </c>
    </row>
    <row r="7702" spans="1:5" x14ac:dyDescent="0.2">
      <c r="A7702" s="271">
        <v>97459</v>
      </c>
      <c r="B7702" s="271" t="s">
        <v>290</v>
      </c>
      <c r="C7702" s="272" t="s">
        <v>15931</v>
      </c>
      <c r="D7702" s="271" t="s">
        <v>1977</v>
      </c>
      <c r="E7702" s="273">
        <v>447.67</v>
      </c>
    </row>
    <row r="7703" spans="1:5" x14ac:dyDescent="0.2">
      <c r="A7703" s="271">
        <v>97495</v>
      </c>
      <c r="B7703" s="271" t="s">
        <v>290</v>
      </c>
      <c r="C7703" s="272" t="s">
        <v>15932</v>
      </c>
      <c r="D7703" s="271" t="s">
        <v>1977</v>
      </c>
      <c r="E7703" s="273">
        <v>413.69</v>
      </c>
    </row>
    <row r="7704" spans="1:5" x14ac:dyDescent="0.2">
      <c r="A7704" s="271">
        <v>97533</v>
      </c>
      <c r="B7704" s="271" t="s">
        <v>290</v>
      </c>
      <c r="C7704" s="272" t="s">
        <v>15933</v>
      </c>
      <c r="D7704" s="271" t="s">
        <v>1977</v>
      </c>
      <c r="E7704" s="273">
        <v>383.58</v>
      </c>
    </row>
    <row r="7705" spans="1:5" x14ac:dyDescent="0.2">
      <c r="A7705" s="271">
        <v>97460</v>
      </c>
      <c r="B7705" s="271" t="s">
        <v>290</v>
      </c>
      <c r="C7705" s="272" t="s">
        <v>15934</v>
      </c>
      <c r="D7705" s="271" t="s">
        <v>1977</v>
      </c>
      <c r="E7705" s="273">
        <v>672.24</v>
      </c>
    </row>
    <row r="7706" spans="1:5" x14ac:dyDescent="0.2">
      <c r="A7706" s="271">
        <v>97496</v>
      </c>
      <c r="B7706" s="271" t="s">
        <v>290</v>
      </c>
      <c r="C7706" s="272" t="s">
        <v>15935</v>
      </c>
      <c r="D7706" s="271" t="s">
        <v>1977</v>
      </c>
      <c r="E7706" s="273">
        <v>645.25</v>
      </c>
    </row>
    <row r="7707" spans="1:5" x14ac:dyDescent="0.2">
      <c r="A7707" s="271">
        <v>97534</v>
      </c>
      <c r="B7707" s="271" t="s">
        <v>290</v>
      </c>
      <c r="C7707" s="272" t="s">
        <v>15936</v>
      </c>
      <c r="D7707" s="271" t="s">
        <v>1977</v>
      </c>
      <c r="E7707" s="273">
        <v>599.13</v>
      </c>
    </row>
    <row r="7708" spans="1:5" x14ac:dyDescent="0.2">
      <c r="A7708" s="271">
        <v>101926</v>
      </c>
      <c r="B7708" s="271" t="s">
        <v>290</v>
      </c>
      <c r="C7708" s="272" t="s">
        <v>15937</v>
      </c>
      <c r="D7708" s="271" t="s">
        <v>1977</v>
      </c>
      <c r="E7708" s="273">
        <v>427.13</v>
      </c>
    </row>
    <row r="7709" spans="1:5" x14ac:dyDescent="0.2">
      <c r="A7709" s="271">
        <v>101935</v>
      </c>
      <c r="B7709" s="271" t="s">
        <v>290</v>
      </c>
      <c r="C7709" s="272" t="s">
        <v>15938</v>
      </c>
      <c r="D7709" s="271" t="s">
        <v>1977</v>
      </c>
      <c r="E7709" s="273">
        <v>441.08</v>
      </c>
    </row>
    <row r="7710" spans="1:5" x14ac:dyDescent="0.2">
      <c r="A7710" s="271">
        <v>92704</v>
      </c>
      <c r="B7710" s="271" t="s">
        <v>290</v>
      </c>
      <c r="C7710" s="272" t="s">
        <v>15939</v>
      </c>
      <c r="D7710" s="271" t="s">
        <v>1977</v>
      </c>
      <c r="E7710" s="273">
        <v>31</v>
      </c>
    </row>
    <row r="7711" spans="1:5" x14ac:dyDescent="0.2">
      <c r="A7711" s="271">
        <v>92705</v>
      </c>
      <c r="B7711" s="271" t="s">
        <v>290</v>
      </c>
      <c r="C7711" s="272" t="s">
        <v>15940</v>
      </c>
      <c r="D7711" s="271" t="s">
        <v>1977</v>
      </c>
      <c r="E7711" s="273">
        <v>50.15</v>
      </c>
    </row>
    <row r="7712" spans="1:5" x14ac:dyDescent="0.2">
      <c r="A7712" s="271">
        <v>92706</v>
      </c>
      <c r="B7712" s="271" t="s">
        <v>290</v>
      </c>
      <c r="C7712" s="272" t="s">
        <v>15941</v>
      </c>
      <c r="D7712" s="271" t="s">
        <v>1977</v>
      </c>
      <c r="E7712" s="273">
        <v>81.19</v>
      </c>
    </row>
    <row r="7713" spans="1:5" x14ac:dyDescent="0.2">
      <c r="A7713" s="271">
        <v>92637</v>
      </c>
      <c r="B7713" s="271" t="s">
        <v>290</v>
      </c>
      <c r="C7713" s="272" t="s">
        <v>15942</v>
      </c>
      <c r="D7713" s="271" t="s">
        <v>1977</v>
      </c>
      <c r="E7713" s="273">
        <v>82.1</v>
      </c>
    </row>
    <row r="7714" spans="1:5" x14ac:dyDescent="0.2">
      <c r="A7714" s="271">
        <v>92681</v>
      </c>
      <c r="B7714" s="271" t="s">
        <v>290</v>
      </c>
      <c r="C7714" s="272" t="s">
        <v>15943</v>
      </c>
      <c r="D7714" s="271" t="s">
        <v>1977</v>
      </c>
      <c r="E7714" s="273">
        <v>59.28</v>
      </c>
    </row>
    <row r="7715" spans="1:5" x14ac:dyDescent="0.2">
      <c r="A7715" s="271">
        <v>92638</v>
      </c>
      <c r="B7715" s="271" t="s">
        <v>290</v>
      </c>
      <c r="C7715" s="272" t="s">
        <v>15944</v>
      </c>
      <c r="D7715" s="271" t="s">
        <v>1977</v>
      </c>
      <c r="E7715" s="273">
        <v>99.34</v>
      </c>
    </row>
    <row r="7716" spans="1:5" x14ac:dyDescent="0.2">
      <c r="A7716" s="271">
        <v>92682</v>
      </c>
      <c r="B7716" s="271" t="s">
        <v>290</v>
      </c>
      <c r="C7716" s="272" t="s">
        <v>15945</v>
      </c>
      <c r="D7716" s="271" t="s">
        <v>1977</v>
      </c>
      <c r="E7716" s="273">
        <v>73.400000000000006</v>
      </c>
    </row>
    <row r="7717" spans="1:5" x14ac:dyDescent="0.2">
      <c r="A7717" s="271">
        <v>92639</v>
      </c>
      <c r="B7717" s="271" t="s">
        <v>290</v>
      </c>
      <c r="C7717" s="272" t="s">
        <v>15946</v>
      </c>
      <c r="D7717" s="271" t="s">
        <v>1977</v>
      </c>
      <c r="E7717" s="273">
        <v>114.56</v>
      </c>
    </row>
    <row r="7718" spans="1:5" x14ac:dyDescent="0.2">
      <c r="A7718" s="271">
        <v>92683</v>
      </c>
      <c r="B7718" s="271" t="s">
        <v>290</v>
      </c>
      <c r="C7718" s="272" t="s">
        <v>15947</v>
      </c>
      <c r="D7718" s="271" t="s">
        <v>1977</v>
      </c>
      <c r="E7718" s="273">
        <v>85.13</v>
      </c>
    </row>
    <row r="7719" spans="1:5" x14ac:dyDescent="0.2">
      <c r="A7719" s="271">
        <v>92640</v>
      </c>
      <c r="B7719" s="271" t="s">
        <v>290</v>
      </c>
      <c r="C7719" s="272" t="s">
        <v>15948</v>
      </c>
      <c r="D7719" s="271" t="s">
        <v>1977</v>
      </c>
      <c r="E7719" s="273">
        <v>147.69</v>
      </c>
    </row>
    <row r="7720" spans="1:5" x14ac:dyDescent="0.2">
      <c r="A7720" s="271">
        <v>92684</v>
      </c>
      <c r="B7720" s="271" t="s">
        <v>290</v>
      </c>
      <c r="C7720" s="272" t="s">
        <v>15949</v>
      </c>
      <c r="D7720" s="271" t="s">
        <v>1977</v>
      </c>
      <c r="E7720" s="273">
        <v>113.8</v>
      </c>
    </row>
    <row r="7721" spans="1:5" x14ac:dyDescent="0.2">
      <c r="A7721" s="271">
        <v>92642</v>
      </c>
      <c r="B7721" s="271" t="s">
        <v>290</v>
      </c>
      <c r="C7721" s="272" t="s">
        <v>15950</v>
      </c>
      <c r="D7721" s="271" t="s">
        <v>1977</v>
      </c>
      <c r="E7721" s="273">
        <v>221.16</v>
      </c>
    </row>
    <row r="7722" spans="1:5" x14ac:dyDescent="0.2">
      <c r="A7722" s="271">
        <v>92685</v>
      </c>
      <c r="B7722" s="271" t="s">
        <v>290</v>
      </c>
      <c r="C7722" s="272" t="s">
        <v>15951</v>
      </c>
      <c r="D7722" s="271" t="s">
        <v>1977</v>
      </c>
      <c r="E7722" s="273">
        <v>180.59</v>
      </c>
    </row>
    <row r="7723" spans="1:5" x14ac:dyDescent="0.2">
      <c r="A7723" s="271">
        <v>92644</v>
      </c>
      <c r="B7723" s="271" t="s">
        <v>290</v>
      </c>
      <c r="C7723" s="272" t="s">
        <v>15952</v>
      </c>
      <c r="D7723" s="271" t="s">
        <v>1977</v>
      </c>
      <c r="E7723" s="273">
        <v>277.10000000000002</v>
      </c>
    </row>
    <row r="7724" spans="1:5" x14ac:dyDescent="0.2">
      <c r="A7724" s="271">
        <v>92686</v>
      </c>
      <c r="B7724" s="271" t="s">
        <v>290</v>
      </c>
      <c r="C7724" s="272" t="s">
        <v>15953</v>
      </c>
      <c r="D7724" s="271" t="s">
        <v>1977</v>
      </c>
      <c r="E7724" s="273">
        <v>229.77</v>
      </c>
    </row>
    <row r="7725" spans="1:5" x14ac:dyDescent="0.2">
      <c r="A7725" s="271">
        <v>92356</v>
      </c>
      <c r="B7725" s="271" t="s">
        <v>290</v>
      </c>
      <c r="C7725" s="272" t="s">
        <v>15954</v>
      </c>
      <c r="D7725" s="271" t="s">
        <v>1977</v>
      </c>
      <c r="E7725" s="273">
        <v>147.87</v>
      </c>
    </row>
    <row r="7726" spans="1:5" x14ac:dyDescent="0.2">
      <c r="A7726" s="271">
        <v>92357</v>
      </c>
      <c r="B7726" s="271" t="s">
        <v>290</v>
      </c>
      <c r="C7726" s="272" t="s">
        <v>15955</v>
      </c>
      <c r="D7726" s="271" t="s">
        <v>1977</v>
      </c>
      <c r="E7726" s="273">
        <v>217.07</v>
      </c>
    </row>
    <row r="7727" spans="1:5" x14ac:dyDescent="0.2">
      <c r="A7727" s="271">
        <v>92358</v>
      </c>
      <c r="B7727" s="271" t="s">
        <v>290</v>
      </c>
      <c r="C7727" s="272" t="s">
        <v>15956</v>
      </c>
      <c r="D7727" s="271" t="s">
        <v>1977</v>
      </c>
      <c r="E7727" s="273">
        <v>268.66000000000003</v>
      </c>
    </row>
    <row r="7728" spans="1:5" x14ac:dyDescent="0.2">
      <c r="A7728" s="271">
        <v>101919</v>
      </c>
      <c r="B7728" s="271" t="s">
        <v>290</v>
      </c>
      <c r="C7728" s="272" t="s">
        <v>15957</v>
      </c>
      <c r="D7728" s="271" t="s">
        <v>1977</v>
      </c>
      <c r="E7728" s="273">
        <v>433.82</v>
      </c>
    </row>
    <row r="7729" spans="1:5" x14ac:dyDescent="0.2">
      <c r="A7729" s="271">
        <v>101928</v>
      </c>
      <c r="B7729" s="271" t="s">
        <v>290</v>
      </c>
      <c r="C7729" s="272" t="s">
        <v>15958</v>
      </c>
      <c r="D7729" s="271" t="s">
        <v>1977</v>
      </c>
      <c r="E7729" s="273">
        <v>440.79</v>
      </c>
    </row>
    <row r="7730" spans="1:5" x14ac:dyDescent="0.2">
      <c r="A7730" s="271">
        <v>92904</v>
      </c>
      <c r="B7730" s="271" t="s">
        <v>290</v>
      </c>
      <c r="C7730" s="272" t="s">
        <v>15959</v>
      </c>
      <c r="D7730" s="271" t="s">
        <v>1977</v>
      </c>
      <c r="E7730" s="273">
        <v>35.950000000000003</v>
      </c>
    </row>
    <row r="7731" spans="1:5" x14ac:dyDescent="0.2">
      <c r="A7731" s="271">
        <v>92905</v>
      </c>
      <c r="B7731" s="271" t="s">
        <v>290</v>
      </c>
      <c r="C7731" s="272" t="s">
        <v>15960</v>
      </c>
      <c r="D7731" s="271" t="s">
        <v>1977</v>
      </c>
      <c r="E7731" s="273">
        <v>51.72</v>
      </c>
    </row>
    <row r="7732" spans="1:5" x14ac:dyDescent="0.2">
      <c r="A7732" s="271">
        <v>92906</v>
      </c>
      <c r="B7732" s="271" t="s">
        <v>290</v>
      </c>
      <c r="C7732" s="272" t="s">
        <v>15961</v>
      </c>
      <c r="D7732" s="271" t="s">
        <v>1977</v>
      </c>
      <c r="E7732" s="273">
        <v>64.03</v>
      </c>
    </row>
    <row r="7733" spans="1:5" x14ac:dyDescent="0.2">
      <c r="A7733" s="271">
        <v>92898</v>
      </c>
      <c r="B7733" s="271" t="s">
        <v>290</v>
      </c>
      <c r="C7733" s="272" t="s">
        <v>15962</v>
      </c>
      <c r="D7733" s="271" t="s">
        <v>1977</v>
      </c>
      <c r="E7733" s="273">
        <v>53.14</v>
      </c>
    </row>
    <row r="7734" spans="1:5" x14ac:dyDescent="0.2">
      <c r="A7734" s="271">
        <v>92899</v>
      </c>
      <c r="B7734" s="271" t="s">
        <v>290</v>
      </c>
      <c r="C7734" s="272" t="s">
        <v>15963</v>
      </c>
      <c r="D7734" s="271" t="s">
        <v>1977</v>
      </c>
      <c r="E7734" s="273">
        <v>77.63</v>
      </c>
    </row>
    <row r="7735" spans="1:5" x14ac:dyDescent="0.2">
      <c r="A7735" s="271">
        <v>92900</v>
      </c>
      <c r="B7735" s="271" t="s">
        <v>290</v>
      </c>
      <c r="C7735" s="272" t="s">
        <v>15964</v>
      </c>
      <c r="D7735" s="271" t="s">
        <v>1977</v>
      </c>
      <c r="E7735" s="273">
        <v>93.05</v>
      </c>
    </row>
    <row r="7736" spans="1:5" x14ac:dyDescent="0.2">
      <c r="A7736" s="271">
        <v>92901</v>
      </c>
      <c r="B7736" s="271" t="s">
        <v>290</v>
      </c>
      <c r="C7736" s="272" t="s">
        <v>15965</v>
      </c>
      <c r="D7736" s="271" t="s">
        <v>1977</v>
      </c>
      <c r="E7736" s="273">
        <v>128.66999999999999</v>
      </c>
    </row>
    <row r="7737" spans="1:5" x14ac:dyDescent="0.2">
      <c r="A7737" s="271">
        <v>92902</v>
      </c>
      <c r="B7737" s="271" t="s">
        <v>290</v>
      </c>
      <c r="C7737" s="272" t="s">
        <v>15966</v>
      </c>
      <c r="D7737" s="271" t="s">
        <v>1977</v>
      </c>
      <c r="E7737" s="273">
        <v>200.47</v>
      </c>
    </row>
    <row r="7738" spans="1:5" x14ac:dyDescent="0.2">
      <c r="A7738" s="271">
        <v>92903</v>
      </c>
      <c r="B7738" s="271" t="s">
        <v>290</v>
      </c>
      <c r="C7738" s="272" t="s">
        <v>15967</v>
      </c>
      <c r="D7738" s="271" t="s">
        <v>1977</v>
      </c>
      <c r="E7738" s="273">
        <v>299.32</v>
      </c>
    </row>
    <row r="7739" spans="1:5" x14ac:dyDescent="0.2">
      <c r="A7739" s="271">
        <v>92892</v>
      </c>
      <c r="B7739" s="271" t="s">
        <v>290</v>
      </c>
      <c r="C7739" s="272" t="s">
        <v>15968</v>
      </c>
      <c r="D7739" s="271" t="s">
        <v>1977</v>
      </c>
      <c r="E7739" s="273">
        <v>64.52</v>
      </c>
    </row>
    <row r="7740" spans="1:5" x14ac:dyDescent="0.2">
      <c r="A7740" s="271">
        <v>92893</v>
      </c>
      <c r="B7740" s="271" t="s">
        <v>290</v>
      </c>
      <c r="C7740" s="272" t="s">
        <v>15969</v>
      </c>
      <c r="D7740" s="271" t="s">
        <v>1977</v>
      </c>
      <c r="E7740" s="273">
        <v>90.56</v>
      </c>
    </row>
    <row r="7741" spans="1:5" x14ac:dyDescent="0.2">
      <c r="A7741" s="271">
        <v>92894</v>
      </c>
      <c r="B7741" s="271" t="s">
        <v>290</v>
      </c>
      <c r="C7741" s="272" t="s">
        <v>15970</v>
      </c>
      <c r="D7741" s="271" t="s">
        <v>1977</v>
      </c>
      <c r="E7741" s="273">
        <v>107.79</v>
      </c>
    </row>
    <row r="7742" spans="1:5" x14ac:dyDescent="0.2">
      <c r="A7742" s="271">
        <v>92889</v>
      </c>
      <c r="B7742" s="271" t="s">
        <v>290</v>
      </c>
      <c r="C7742" s="272" t="s">
        <v>15971</v>
      </c>
      <c r="D7742" s="271" t="s">
        <v>1977</v>
      </c>
      <c r="E7742" s="273">
        <v>145.69999999999999</v>
      </c>
    </row>
    <row r="7743" spans="1:5" x14ac:dyDescent="0.2">
      <c r="A7743" s="271">
        <v>92895</v>
      </c>
      <c r="B7743" s="271" t="s">
        <v>290</v>
      </c>
      <c r="C7743" s="272" t="s">
        <v>15972</v>
      </c>
      <c r="D7743" s="271" t="s">
        <v>1977</v>
      </c>
      <c r="E7743" s="273">
        <v>145.63</v>
      </c>
    </row>
    <row r="7744" spans="1:5" x14ac:dyDescent="0.2">
      <c r="A7744" s="271">
        <v>92890</v>
      </c>
      <c r="B7744" s="271" t="s">
        <v>290</v>
      </c>
      <c r="C7744" s="272" t="s">
        <v>15973</v>
      </c>
      <c r="D7744" s="271" t="s">
        <v>1977</v>
      </c>
      <c r="E7744" s="273">
        <v>218.77</v>
      </c>
    </row>
    <row r="7745" spans="1:5" x14ac:dyDescent="0.2">
      <c r="A7745" s="271">
        <v>92896</v>
      </c>
      <c r="B7745" s="271" t="s">
        <v>290</v>
      </c>
      <c r="C7745" s="272" t="s">
        <v>15974</v>
      </c>
      <c r="D7745" s="271" t="s">
        <v>1977</v>
      </c>
      <c r="E7745" s="273">
        <v>220.82</v>
      </c>
    </row>
    <row r="7746" spans="1:5" x14ac:dyDescent="0.2">
      <c r="A7746" s="271">
        <v>92891</v>
      </c>
      <c r="B7746" s="271" t="s">
        <v>290</v>
      </c>
      <c r="C7746" s="272" t="s">
        <v>15975</v>
      </c>
      <c r="D7746" s="271" t="s">
        <v>1977</v>
      </c>
      <c r="E7746" s="273">
        <v>318.76</v>
      </c>
    </row>
    <row r="7747" spans="1:5" x14ac:dyDescent="0.2">
      <c r="A7747" s="271">
        <v>92897</v>
      </c>
      <c r="B7747" s="271" t="s">
        <v>290</v>
      </c>
      <c r="C7747" s="272" t="s">
        <v>15976</v>
      </c>
      <c r="D7747" s="271" t="s">
        <v>1977</v>
      </c>
      <c r="E7747" s="273">
        <v>322.98</v>
      </c>
    </row>
    <row r="7748" spans="1:5" x14ac:dyDescent="0.2">
      <c r="A7748" s="271">
        <v>100822</v>
      </c>
      <c r="B7748" s="271" t="s">
        <v>290</v>
      </c>
      <c r="C7748" s="272" t="s">
        <v>15977</v>
      </c>
      <c r="D7748" s="271" t="s">
        <v>1977</v>
      </c>
      <c r="E7748" s="273">
        <v>0</v>
      </c>
    </row>
    <row r="7749" spans="1:5" x14ac:dyDescent="0.2">
      <c r="A7749" s="271">
        <v>100823</v>
      </c>
      <c r="B7749" s="271" t="s">
        <v>290</v>
      </c>
      <c r="C7749" s="272" t="s">
        <v>15978</v>
      </c>
      <c r="D7749" s="271" t="s">
        <v>1977</v>
      </c>
      <c r="E7749" s="273">
        <v>0</v>
      </c>
    </row>
    <row r="7750" spans="1:5" x14ac:dyDescent="0.2">
      <c r="A7750" s="271">
        <v>100824</v>
      </c>
      <c r="B7750" s="271" t="s">
        <v>290</v>
      </c>
      <c r="C7750" s="272" t="s">
        <v>15979</v>
      </c>
      <c r="D7750" s="271" t="s">
        <v>1977</v>
      </c>
      <c r="E7750" s="273">
        <v>0</v>
      </c>
    </row>
    <row r="7751" spans="1:5" x14ac:dyDescent="0.2">
      <c r="A7751" s="271">
        <v>100825</v>
      </c>
      <c r="B7751" s="271" t="s">
        <v>290</v>
      </c>
      <c r="C7751" s="272" t="s">
        <v>15980</v>
      </c>
      <c r="D7751" s="271" t="s">
        <v>1977</v>
      </c>
      <c r="E7751" s="273">
        <v>0</v>
      </c>
    </row>
    <row r="7752" spans="1:5" x14ac:dyDescent="0.2">
      <c r="A7752" s="271">
        <v>100818</v>
      </c>
      <c r="B7752" s="271" t="s">
        <v>290</v>
      </c>
      <c r="C7752" s="272" t="s">
        <v>15981</v>
      </c>
      <c r="D7752" s="271" t="s">
        <v>1977</v>
      </c>
      <c r="E7752" s="273">
        <v>0</v>
      </c>
    </row>
    <row r="7753" spans="1:5" x14ac:dyDescent="0.2">
      <c r="A7753" s="271">
        <v>100819</v>
      </c>
      <c r="B7753" s="271" t="s">
        <v>290</v>
      </c>
      <c r="C7753" s="272" t="s">
        <v>15982</v>
      </c>
      <c r="D7753" s="271" t="s">
        <v>1977</v>
      </c>
      <c r="E7753" s="273">
        <v>0</v>
      </c>
    </row>
    <row r="7754" spans="1:5" x14ac:dyDescent="0.2">
      <c r="A7754" s="271">
        <v>100820</v>
      </c>
      <c r="B7754" s="271" t="s">
        <v>290</v>
      </c>
      <c r="C7754" s="272" t="s">
        <v>15983</v>
      </c>
      <c r="D7754" s="271" t="s">
        <v>1977</v>
      </c>
      <c r="E7754" s="273">
        <v>0</v>
      </c>
    </row>
    <row r="7755" spans="1:5" x14ac:dyDescent="0.2">
      <c r="A7755" s="271">
        <v>100821</v>
      </c>
      <c r="B7755" s="271" t="s">
        <v>290</v>
      </c>
      <c r="C7755" s="272" t="s">
        <v>15984</v>
      </c>
      <c r="D7755" s="271" t="s">
        <v>1977</v>
      </c>
      <c r="E7755" s="273">
        <v>0</v>
      </c>
    </row>
    <row r="7756" spans="1:5" x14ac:dyDescent="0.2">
      <c r="A7756" s="271">
        <v>100846</v>
      </c>
      <c r="B7756" s="271" t="s">
        <v>290</v>
      </c>
      <c r="C7756" s="272" t="s">
        <v>15985</v>
      </c>
      <c r="D7756" s="271" t="s">
        <v>1977</v>
      </c>
      <c r="E7756" s="273">
        <v>0</v>
      </c>
    </row>
    <row r="7757" spans="1:5" x14ac:dyDescent="0.2">
      <c r="A7757" s="271">
        <v>100834</v>
      </c>
      <c r="B7757" s="271" t="s">
        <v>290</v>
      </c>
      <c r="C7757" s="272" t="s">
        <v>15986</v>
      </c>
      <c r="D7757" s="271" t="s">
        <v>1977</v>
      </c>
      <c r="E7757" s="273">
        <v>0</v>
      </c>
    </row>
    <row r="7758" spans="1:5" x14ac:dyDescent="0.2">
      <c r="A7758" s="271">
        <v>100835</v>
      </c>
      <c r="B7758" s="271" t="s">
        <v>290</v>
      </c>
      <c r="C7758" s="272" t="s">
        <v>15987</v>
      </c>
      <c r="D7758" s="271" t="s">
        <v>1977</v>
      </c>
      <c r="E7758" s="273">
        <v>0</v>
      </c>
    </row>
    <row r="7759" spans="1:5" x14ac:dyDescent="0.2">
      <c r="A7759" s="271">
        <v>100836</v>
      </c>
      <c r="B7759" s="271" t="s">
        <v>290</v>
      </c>
      <c r="C7759" s="272" t="s">
        <v>15988</v>
      </c>
      <c r="D7759" s="271" t="s">
        <v>1977</v>
      </c>
      <c r="E7759" s="273">
        <v>0</v>
      </c>
    </row>
    <row r="7760" spans="1:5" x14ac:dyDescent="0.2">
      <c r="A7760" s="271">
        <v>100837</v>
      </c>
      <c r="B7760" s="271" t="s">
        <v>290</v>
      </c>
      <c r="C7760" s="272" t="s">
        <v>15989</v>
      </c>
      <c r="D7760" s="271" t="s">
        <v>1977</v>
      </c>
      <c r="E7760" s="273">
        <v>0</v>
      </c>
    </row>
    <row r="7761" spans="1:5" x14ac:dyDescent="0.2">
      <c r="A7761" s="271">
        <v>100826</v>
      </c>
      <c r="B7761" s="271" t="s">
        <v>290</v>
      </c>
      <c r="C7761" s="272" t="s">
        <v>15990</v>
      </c>
      <c r="D7761" s="271" t="s">
        <v>1977</v>
      </c>
      <c r="E7761" s="273">
        <v>0</v>
      </c>
    </row>
    <row r="7762" spans="1:5" x14ac:dyDescent="0.2">
      <c r="A7762" s="271">
        <v>100827</v>
      </c>
      <c r="B7762" s="271" t="s">
        <v>290</v>
      </c>
      <c r="C7762" s="272" t="s">
        <v>15991</v>
      </c>
      <c r="D7762" s="271" t="s">
        <v>1977</v>
      </c>
      <c r="E7762" s="273">
        <v>0</v>
      </c>
    </row>
    <row r="7763" spans="1:5" x14ac:dyDescent="0.2">
      <c r="A7763" s="271">
        <v>100828</v>
      </c>
      <c r="B7763" s="271" t="s">
        <v>290</v>
      </c>
      <c r="C7763" s="272" t="s">
        <v>15992</v>
      </c>
      <c r="D7763" s="271" t="s">
        <v>1977</v>
      </c>
      <c r="E7763" s="273">
        <v>0</v>
      </c>
    </row>
    <row r="7764" spans="1:5" x14ac:dyDescent="0.2">
      <c r="A7764" s="271">
        <v>100829</v>
      </c>
      <c r="B7764" s="271" t="s">
        <v>290</v>
      </c>
      <c r="C7764" s="272" t="s">
        <v>15993</v>
      </c>
      <c r="D7764" s="271" t="s">
        <v>1977</v>
      </c>
      <c r="E7764" s="273">
        <v>0</v>
      </c>
    </row>
    <row r="7765" spans="1:5" x14ac:dyDescent="0.2">
      <c r="A7765" s="271">
        <v>100830</v>
      </c>
      <c r="B7765" s="271" t="s">
        <v>290</v>
      </c>
      <c r="C7765" s="272" t="s">
        <v>15994</v>
      </c>
      <c r="D7765" s="271" t="s">
        <v>1977</v>
      </c>
      <c r="E7765" s="273">
        <v>0</v>
      </c>
    </row>
    <row r="7766" spans="1:5" x14ac:dyDescent="0.2">
      <c r="A7766" s="271">
        <v>100831</v>
      </c>
      <c r="B7766" s="271" t="s">
        <v>290</v>
      </c>
      <c r="C7766" s="272" t="s">
        <v>15995</v>
      </c>
      <c r="D7766" s="271" t="s">
        <v>1977</v>
      </c>
      <c r="E7766" s="273">
        <v>0</v>
      </c>
    </row>
    <row r="7767" spans="1:5" x14ac:dyDescent="0.2">
      <c r="A7767" s="271">
        <v>100832</v>
      </c>
      <c r="B7767" s="271" t="s">
        <v>290</v>
      </c>
      <c r="C7767" s="272" t="s">
        <v>15996</v>
      </c>
      <c r="D7767" s="271" t="s">
        <v>1977</v>
      </c>
      <c r="E7767" s="273">
        <v>0</v>
      </c>
    </row>
    <row r="7768" spans="1:5" x14ac:dyDescent="0.2">
      <c r="A7768" s="271">
        <v>100833</v>
      </c>
      <c r="B7768" s="271" t="s">
        <v>290</v>
      </c>
      <c r="C7768" s="272" t="s">
        <v>15997</v>
      </c>
      <c r="D7768" s="271" t="s">
        <v>1977</v>
      </c>
      <c r="E7768" s="273">
        <v>0</v>
      </c>
    </row>
    <row r="7769" spans="1:5" x14ac:dyDescent="0.2">
      <c r="A7769" s="271">
        <v>100790</v>
      </c>
      <c r="B7769" s="271" t="s">
        <v>290</v>
      </c>
      <c r="C7769" s="272" t="s">
        <v>15998</v>
      </c>
      <c r="D7769" s="271" t="s">
        <v>1977</v>
      </c>
      <c r="E7769" s="273">
        <v>0</v>
      </c>
    </row>
    <row r="7770" spans="1:5" x14ac:dyDescent="0.2">
      <c r="A7770" s="271">
        <v>100789</v>
      </c>
      <c r="B7770" s="271" t="s">
        <v>290</v>
      </c>
      <c r="C7770" s="272" t="s">
        <v>15999</v>
      </c>
      <c r="D7770" s="271" t="s">
        <v>1977</v>
      </c>
      <c r="E7770" s="273">
        <v>0</v>
      </c>
    </row>
    <row r="7771" spans="1:5" x14ac:dyDescent="0.2">
      <c r="A7771" s="271">
        <v>100788</v>
      </c>
      <c r="B7771" s="271" t="s">
        <v>290</v>
      </c>
      <c r="C7771" s="272" t="s">
        <v>16000</v>
      </c>
      <c r="D7771" s="271" t="s">
        <v>1977</v>
      </c>
      <c r="E7771" s="273">
        <v>849.38</v>
      </c>
    </row>
    <row r="7772" spans="1:5" x14ac:dyDescent="0.2">
      <c r="A7772" s="271">
        <v>100811</v>
      </c>
      <c r="B7772" s="271" t="s">
        <v>290</v>
      </c>
      <c r="C7772" s="272" t="s">
        <v>16001</v>
      </c>
      <c r="D7772" s="271" t="s">
        <v>1977</v>
      </c>
      <c r="E7772" s="273">
        <v>0</v>
      </c>
    </row>
    <row r="7773" spans="1:5" x14ac:dyDescent="0.2">
      <c r="A7773" s="271">
        <v>100812</v>
      </c>
      <c r="B7773" s="271" t="s">
        <v>290</v>
      </c>
      <c r="C7773" s="272" t="s">
        <v>16002</v>
      </c>
      <c r="D7773" s="271" t="s">
        <v>1977</v>
      </c>
      <c r="E7773" s="273">
        <v>0</v>
      </c>
    </row>
    <row r="7774" spans="1:5" x14ac:dyDescent="0.2">
      <c r="A7774" s="271">
        <v>100813</v>
      </c>
      <c r="B7774" s="271" t="s">
        <v>290</v>
      </c>
      <c r="C7774" s="272" t="s">
        <v>16003</v>
      </c>
      <c r="D7774" s="271" t="s">
        <v>1977</v>
      </c>
      <c r="E7774" s="273">
        <v>0</v>
      </c>
    </row>
    <row r="7775" spans="1:5" x14ac:dyDescent="0.2">
      <c r="A7775" s="271">
        <v>100814</v>
      </c>
      <c r="B7775" s="271" t="s">
        <v>290</v>
      </c>
      <c r="C7775" s="272" t="s">
        <v>16004</v>
      </c>
      <c r="D7775" s="271" t="s">
        <v>1977</v>
      </c>
      <c r="E7775" s="273">
        <v>0</v>
      </c>
    </row>
    <row r="7776" spans="1:5" x14ac:dyDescent="0.2">
      <c r="A7776" s="271">
        <v>100815</v>
      </c>
      <c r="B7776" s="271" t="s">
        <v>290</v>
      </c>
      <c r="C7776" s="272" t="s">
        <v>16005</v>
      </c>
      <c r="D7776" s="271" t="s">
        <v>1977</v>
      </c>
      <c r="E7776" s="273">
        <v>0</v>
      </c>
    </row>
    <row r="7777" spans="1:5" x14ac:dyDescent="0.2">
      <c r="A7777" s="271">
        <v>100816</v>
      </c>
      <c r="B7777" s="271" t="s">
        <v>290</v>
      </c>
      <c r="C7777" s="272" t="s">
        <v>16006</v>
      </c>
      <c r="D7777" s="271" t="s">
        <v>1977</v>
      </c>
      <c r="E7777" s="273">
        <v>0</v>
      </c>
    </row>
    <row r="7778" spans="1:5" x14ac:dyDescent="0.2">
      <c r="A7778" s="271">
        <v>100817</v>
      </c>
      <c r="B7778" s="271" t="s">
        <v>290</v>
      </c>
      <c r="C7778" s="272" t="s">
        <v>16007</v>
      </c>
      <c r="D7778" s="271" t="s">
        <v>1977</v>
      </c>
      <c r="E7778" s="273">
        <v>0</v>
      </c>
    </row>
    <row r="7779" spans="1:5" x14ac:dyDescent="0.2">
      <c r="A7779" s="271">
        <v>100795</v>
      </c>
      <c r="B7779" s="271" t="s">
        <v>290</v>
      </c>
      <c r="C7779" s="272" t="s">
        <v>16008</v>
      </c>
      <c r="D7779" s="271" t="s">
        <v>2014</v>
      </c>
      <c r="E7779" s="273">
        <v>0</v>
      </c>
    </row>
    <row r="7780" spans="1:5" x14ac:dyDescent="0.2">
      <c r="A7780" s="271">
        <v>100842</v>
      </c>
      <c r="B7780" s="271" t="s">
        <v>290</v>
      </c>
      <c r="C7780" s="272" t="s">
        <v>16009</v>
      </c>
      <c r="D7780" s="271" t="s">
        <v>2014</v>
      </c>
      <c r="E7780" s="273">
        <v>0</v>
      </c>
    </row>
    <row r="7781" spans="1:5" x14ac:dyDescent="0.2">
      <c r="A7781" s="271">
        <v>100796</v>
      </c>
      <c r="B7781" s="271" t="s">
        <v>290</v>
      </c>
      <c r="C7781" s="272" t="s">
        <v>16010</v>
      </c>
      <c r="D7781" s="271" t="s">
        <v>2014</v>
      </c>
      <c r="E7781" s="273">
        <v>0</v>
      </c>
    </row>
    <row r="7782" spans="1:5" x14ac:dyDescent="0.2">
      <c r="A7782" s="271">
        <v>100843</v>
      </c>
      <c r="B7782" s="271" t="s">
        <v>290</v>
      </c>
      <c r="C7782" s="272" t="s">
        <v>16011</v>
      </c>
      <c r="D7782" s="271" t="s">
        <v>2014</v>
      </c>
      <c r="E7782" s="273">
        <v>0</v>
      </c>
    </row>
    <row r="7783" spans="1:5" x14ac:dyDescent="0.2">
      <c r="A7783" s="271">
        <v>100844</v>
      </c>
      <c r="B7783" s="271" t="s">
        <v>290</v>
      </c>
      <c r="C7783" s="272" t="s">
        <v>16012</v>
      </c>
      <c r="D7783" s="271" t="s">
        <v>2014</v>
      </c>
      <c r="E7783" s="273">
        <v>0</v>
      </c>
    </row>
    <row r="7784" spans="1:5" x14ac:dyDescent="0.2">
      <c r="A7784" s="271">
        <v>100797</v>
      </c>
      <c r="B7784" s="271" t="s">
        <v>290</v>
      </c>
      <c r="C7784" s="272" t="s">
        <v>16013</v>
      </c>
      <c r="D7784" s="271" t="s">
        <v>2014</v>
      </c>
      <c r="E7784" s="273">
        <v>0</v>
      </c>
    </row>
    <row r="7785" spans="1:5" x14ac:dyDescent="0.2">
      <c r="A7785" s="271">
        <v>100798</v>
      </c>
      <c r="B7785" s="271" t="s">
        <v>290</v>
      </c>
      <c r="C7785" s="272" t="s">
        <v>16014</v>
      </c>
      <c r="D7785" s="271" t="s">
        <v>2014</v>
      </c>
      <c r="E7785" s="273">
        <v>0</v>
      </c>
    </row>
    <row r="7786" spans="1:5" x14ac:dyDescent="0.2">
      <c r="A7786" s="271">
        <v>100845</v>
      </c>
      <c r="B7786" s="271" t="s">
        <v>290</v>
      </c>
      <c r="C7786" s="272" t="s">
        <v>16015</v>
      </c>
      <c r="D7786" s="271" t="s">
        <v>2014</v>
      </c>
      <c r="E7786" s="273">
        <v>0</v>
      </c>
    </row>
    <row r="7787" spans="1:5" x14ac:dyDescent="0.2">
      <c r="A7787" s="271">
        <v>100799</v>
      </c>
      <c r="B7787" s="271" t="s">
        <v>290</v>
      </c>
      <c r="C7787" s="272" t="s">
        <v>16016</v>
      </c>
      <c r="D7787" s="271" t="s">
        <v>2014</v>
      </c>
      <c r="E7787" s="273">
        <v>18.78</v>
      </c>
    </row>
    <row r="7788" spans="1:5" x14ac:dyDescent="0.2">
      <c r="A7788" s="271">
        <v>100807</v>
      </c>
      <c r="B7788" s="271" t="s">
        <v>290</v>
      </c>
      <c r="C7788" s="272" t="s">
        <v>16017</v>
      </c>
      <c r="D7788" s="271" t="s">
        <v>2014</v>
      </c>
      <c r="E7788" s="273">
        <v>25.59</v>
      </c>
    </row>
    <row r="7789" spans="1:5" x14ac:dyDescent="0.2">
      <c r="A7789" s="271">
        <v>100800</v>
      </c>
      <c r="B7789" s="271" t="s">
        <v>290</v>
      </c>
      <c r="C7789" s="272" t="s">
        <v>16018</v>
      </c>
      <c r="D7789" s="271" t="s">
        <v>2014</v>
      </c>
      <c r="E7789" s="273">
        <v>26.24</v>
      </c>
    </row>
    <row r="7790" spans="1:5" x14ac:dyDescent="0.2">
      <c r="A7790" s="271">
        <v>100808</v>
      </c>
      <c r="B7790" s="271" t="s">
        <v>290</v>
      </c>
      <c r="C7790" s="272" t="s">
        <v>16019</v>
      </c>
      <c r="D7790" s="271" t="s">
        <v>2014</v>
      </c>
      <c r="E7790" s="273">
        <v>34.31</v>
      </c>
    </row>
    <row r="7791" spans="1:5" x14ac:dyDescent="0.2">
      <c r="A7791" s="271">
        <v>100801</v>
      </c>
      <c r="B7791" s="271" t="s">
        <v>290</v>
      </c>
      <c r="C7791" s="272" t="s">
        <v>16020</v>
      </c>
      <c r="D7791" s="271" t="s">
        <v>2014</v>
      </c>
      <c r="E7791" s="273">
        <v>34.049999999999997</v>
      </c>
    </row>
    <row r="7792" spans="1:5" x14ac:dyDescent="0.2">
      <c r="A7792" s="271">
        <v>100809</v>
      </c>
      <c r="B7792" s="271" t="s">
        <v>290</v>
      </c>
      <c r="C7792" s="272" t="s">
        <v>16021</v>
      </c>
      <c r="D7792" s="271" t="s">
        <v>2014</v>
      </c>
      <c r="E7792" s="273">
        <v>43.71</v>
      </c>
    </row>
    <row r="7793" spans="1:5" x14ac:dyDescent="0.2">
      <c r="A7793" s="271">
        <v>100802</v>
      </c>
      <c r="B7793" s="271" t="s">
        <v>290</v>
      </c>
      <c r="C7793" s="272" t="s">
        <v>16022</v>
      </c>
      <c r="D7793" s="271" t="s">
        <v>2014</v>
      </c>
      <c r="E7793" s="273">
        <v>45.12</v>
      </c>
    </row>
    <row r="7794" spans="1:5" x14ac:dyDescent="0.2">
      <c r="A7794" s="271">
        <v>100810</v>
      </c>
      <c r="B7794" s="271" t="s">
        <v>290</v>
      </c>
      <c r="C7794" s="272" t="s">
        <v>16023</v>
      </c>
      <c r="D7794" s="271" t="s">
        <v>2014</v>
      </c>
      <c r="E7794" s="273">
        <v>57</v>
      </c>
    </row>
    <row r="7795" spans="1:5" x14ac:dyDescent="0.2">
      <c r="A7795" s="271">
        <v>100791</v>
      </c>
      <c r="B7795" s="271" t="s">
        <v>290</v>
      </c>
      <c r="C7795" s="272" t="s">
        <v>16024</v>
      </c>
      <c r="D7795" s="271" t="s">
        <v>2014</v>
      </c>
      <c r="E7795" s="273">
        <v>18.190000000000001</v>
      </c>
    </row>
    <row r="7796" spans="1:5" x14ac:dyDescent="0.2">
      <c r="A7796" s="271">
        <v>100803</v>
      </c>
      <c r="B7796" s="271" t="s">
        <v>290</v>
      </c>
      <c r="C7796" s="272" t="s">
        <v>16025</v>
      </c>
      <c r="D7796" s="271" t="s">
        <v>2014</v>
      </c>
      <c r="E7796" s="273">
        <v>17</v>
      </c>
    </row>
    <row r="7797" spans="1:5" x14ac:dyDescent="0.2">
      <c r="A7797" s="271">
        <v>100792</v>
      </c>
      <c r="B7797" s="271" t="s">
        <v>290</v>
      </c>
      <c r="C7797" s="272" t="s">
        <v>16026</v>
      </c>
      <c r="D7797" s="271" t="s">
        <v>2014</v>
      </c>
      <c r="E7797" s="273">
        <v>25.66</v>
      </c>
    </row>
    <row r="7798" spans="1:5" x14ac:dyDescent="0.2">
      <c r="A7798" s="271">
        <v>100804</v>
      </c>
      <c r="B7798" s="271" t="s">
        <v>290</v>
      </c>
      <c r="C7798" s="272" t="s">
        <v>16027</v>
      </c>
      <c r="D7798" s="271" t="s">
        <v>2014</v>
      </c>
      <c r="E7798" s="273">
        <v>24.24</v>
      </c>
    </row>
    <row r="7799" spans="1:5" x14ac:dyDescent="0.2">
      <c r="A7799" s="271">
        <v>100793</v>
      </c>
      <c r="B7799" s="271" t="s">
        <v>290</v>
      </c>
      <c r="C7799" s="272" t="s">
        <v>16028</v>
      </c>
      <c r="D7799" s="271" t="s">
        <v>2014</v>
      </c>
      <c r="E7799" s="273">
        <v>33.479999999999997</v>
      </c>
    </row>
    <row r="7800" spans="1:5" x14ac:dyDescent="0.2">
      <c r="A7800" s="271">
        <v>100805</v>
      </c>
      <c r="B7800" s="271" t="s">
        <v>290</v>
      </c>
      <c r="C7800" s="272" t="s">
        <v>16029</v>
      </c>
      <c r="D7800" s="271" t="s">
        <v>2014</v>
      </c>
      <c r="E7800" s="273">
        <v>31.77</v>
      </c>
    </row>
    <row r="7801" spans="1:5" x14ac:dyDescent="0.2">
      <c r="A7801" s="271">
        <v>100794</v>
      </c>
      <c r="B7801" s="271" t="s">
        <v>290</v>
      </c>
      <c r="C7801" s="272" t="s">
        <v>16030</v>
      </c>
      <c r="D7801" s="271" t="s">
        <v>2014</v>
      </c>
      <c r="E7801" s="273">
        <v>44.53</v>
      </c>
    </row>
    <row r="7802" spans="1:5" x14ac:dyDescent="0.2">
      <c r="A7802" s="271">
        <v>100806</v>
      </c>
      <c r="B7802" s="271" t="s">
        <v>290</v>
      </c>
      <c r="C7802" s="272" t="s">
        <v>16031</v>
      </c>
      <c r="D7802" s="271" t="s">
        <v>2014</v>
      </c>
      <c r="E7802" s="273">
        <v>42.45</v>
      </c>
    </row>
    <row r="7803" spans="1:5" x14ac:dyDescent="0.2">
      <c r="A7803" s="271">
        <v>100838</v>
      </c>
      <c r="B7803" s="271" t="s">
        <v>290</v>
      </c>
      <c r="C7803" s="272" t="s">
        <v>16032</v>
      </c>
      <c r="D7803" s="271" t="s">
        <v>1977</v>
      </c>
      <c r="E7803" s="273">
        <v>0</v>
      </c>
    </row>
    <row r="7804" spans="1:5" x14ac:dyDescent="0.2">
      <c r="A7804" s="271">
        <v>100839</v>
      </c>
      <c r="B7804" s="271" t="s">
        <v>290</v>
      </c>
      <c r="C7804" s="272" t="s">
        <v>16033</v>
      </c>
      <c r="D7804" s="271" t="s">
        <v>1977</v>
      </c>
      <c r="E7804" s="273">
        <v>0</v>
      </c>
    </row>
    <row r="7805" spans="1:5" x14ac:dyDescent="0.2">
      <c r="A7805" s="271">
        <v>100840</v>
      </c>
      <c r="B7805" s="271" t="s">
        <v>290</v>
      </c>
      <c r="C7805" s="272" t="s">
        <v>16034</v>
      </c>
      <c r="D7805" s="271" t="s">
        <v>1977</v>
      </c>
      <c r="E7805" s="273">
        <v>0</v>
      </c>
    </row>
    <row r="7806" spans="1:5" x14ac:dyDescent="0.2">
      <c r="A7806" s="271">
        <v>100841</v>
      </c>
      <c r="B7806" s="271" t="s">
        <v>290</v>
      </c>
      <c r="C7806" s="272" t="s">
        <v>16035</v>
      </c>
      <c r="D7806" s="271" t="s">
        <v>1977</v>
      </c>
      <c r="E7806" s="273">
        <v>0</v>
      </c>
    </row>
    <row r="7807" spans="1:5" x14ac:dyDescent="0.2">
      <c r="A7807" s="271">
        <v>103283</v>
      </c>
      <c r="B7807" s="271" t="s">
        <v>290</v>
      </c>
      <c r="C7807" s="272" t="s">
        <v>16036</v>
      </c>
      <c r="D7807" s="271" t="s">
        <v>1977</v>
      </c>
      <c r="E7807" s="273">
        <v>0</v>
      </c>
    </row>
    <row r="7808" spans="1:5" x14ac:dyDescent="0.2">
      <c r="A7808" s="271">
        <v>103284</v>
      </c>
      <c r="B7808" s="271" t="s">
        <v>290</v>
      </c>
      <c r="C7808" s="272" t="s">
        <v>16037</v>
      </c>
      <c r="D7808" s="271" t="s">
        <v>1977</v>
      </c>
      <c r="E7808" s="273">
        <v>0</v>
      </c>
    </row>
    <row r="7809" spans="1:5" x14ac:dyDescent="0.2">
      <c r="A7809" s="271">
        <v>103282</v>
      </c>
      <c r="B7809" s="271" t="s">
        <v>290</v>
      </c>
      <c r="C7809" s="272" t="s">
        <v>16038</v>
      </c>
      <c r="D7809" s="271" t="s">
        <v>1977</v>
      </c>
      <c r="E7809" s="273">
        <v>0</v>
      </c>
    </row>
    <row r="7810" spans="1:5" x14ac:dyDescent="0.2">
      <c r="A7810" s="271">
        <v>103279</v>
      </c>
      <c r="B7810" s="271" t="s">
        <v>290</v>
      </c>
      <c r="C7810" s="272" t="s">
        <v>16039</v>
      </c>
      <c r="D7810" s="271" t="s">
        <v>1977</v>
      </c>
      <c r="E7810" s="273">
        <v>0</v>
      </c>
    </row>
    <row r="7811" spans="1:5" x14ac:dyDescent="0.2">
      <c r="A7811" s="271">
        <v>103280</v>
      </c>
      <c r="B7811" s="271" t="s">
        <v>290</v>
      </c>
      <c r="C7811" s="272" t="s">
        <v>16040</v>
      </c>
      <c r="D7811" s="271" t="s">
        <v>1977</v>
      </c>
      <c r="E7811" s="273">
        <v>0</v>
      </c>
    </row>
    <row r="7812" spans="1:5" x14ac:dyDescent="0.2">
      <c r="A7812" s="271">
        <v>103281</v>
      </c>
      <c r="B7812" s="271" t="s">
        <v>290</v>
      </c>
      <c r="C7812" s="272" t="s">
        <v>16041</v>
      </c>
      <c r="D7812" s="271" t="s">
        <v>1977</v>
      </c>
      <c r="E7812" s="273">
        <v>0</v>
      </c>
    </row>
    <row r="7813" spans="1:5" x14ac:dyDescent="0.2">
      <c r="A7813" s="271">
        <v>103247</v>
      </c>
      <c r="B7813" s="271" t="s">
        <v>290</v>
      </c>
      <c r="C7813" s="272" t="s">
        <v>16042</v>
      </c>
      <c r="D7813" s="271" t="s">
        <v>1977</v>
      </c>
      <c r="E7813" s="273">
        <v>2664.72</v>
      </c>
    </row>
    <row r="7814" spans="1:5" x14ac:dyDescent="0.2">
      <c r="A7814" s="271">
        <v>103250</v>
      </c>
      <c r="B7814" s="271" t="s">
        <v>290</v>
      </c>
      <c r="C7814" s="272" t="s">
        <v>16043</v>
      </c>
      <c r="D7814" s="271" t="s">
        <v>1977</v>
      </c>
      <c r="E7814" s="273">
        <v>3864.32</v>
      </c>
    </row>
    <row r="7815" spans="1:5" x14ac:dyDescent="0.2">
      <c r="A7815" s="271">
        <v>103253</v>
      </c>
      <c r="B7815" s="271" t="s">
        <v>290</v>
      </c>
      <c r="C7815" s="272" t="s">
        <v>16044</v>
      </c>
      <c r="D7815" s="271" t="s">
        <v>1977</v>
      </c>
      <c r="E7815" s="273">
        <v>5261.67</v>
      </c>
    </row>
    <row r="7816" spans="1:5" x14ac:dyDescent="0.2">
      <c r="A7816" s="271">
        <v>103244</v>
      </c>
      <c r="B7816" s="271" t="s">
        <v>290</v>
      </c>
      <c r="C7816" s="272" t="s">
        <v>16045</v>
      </c>
      <c r="D7816" s="271" t="s">
        <v>1977</v>
      </c>
      <c r="E7816" s="273">
        <v>2402.65</v>
      </c>
    </row>
    <row r="7817" spans="1:5" x14ac:dyDescent="0.2">
      <c r="A7817" s="271">
        <v>103256</v>
      </c>
      <c r="B7817" s="271" t="s">
        <v>290</v>
      </c>
      <c r="C7817" s="272" t="s">
        <v>16046</v>
      </c>
      <c r="D7817" s="271" t="s">
        <v>1977</v>
      </c>
      <c r="E7817" s="273">
        <v>9765.44</v>
      </c>
    </row>
    <row r="7818" spans="1:5" x14ac:dyDescent="0.2">
      <c r="A7818" s="271">
        <v>103258</v>
      </c>
      <c r="B7818" s="271" t="s">
        <v>290</v>
      </c>
      <c r="C7818" s="272" t="s">
        <v>16047</v>
      </c>
      <c r="D7818" s="271" t="s">
        <v>1977</v>
      </c>
      <c r="E7818" s="273">
        <v>10914.56</v>
      </c>
    </row>
    <row r="7819" spans="1:5" x14ac:dyDescent="0.2">
      <c r="A7819" s="271">
        <v>103260</v>
      </c>
      <c r="B7819" s="271" t="s">
        <v>290</v>
      </c>
      <c r="C7819" s="272" t="s">
        <v>16048</v>
      </c>
      <c r="D7819" s="271" t="s">
        <v>1977</v>
      </c>
      <c r="E7819" s="273">
        <v>6056.79</v>
      </c>
    </row>
    <row r="7820" spans="1:5" x14ac:dyDescent="0.2">
      <c r="A7820" s="271">
        <v>103261</v>
      </c>
      <c r="B7820" s="271" t="s">
        <v>290</v>
      </c>
      <c r="C7820" s="272" t="s">
        <v>16049</v>
      </c>
      <c r="D7820" s="271" t="s">
        <v>1977</v>
      </c>
      <c r="E7820" s="273">
        <v>12312.08</v>
      </c>
    </row>
    <row r="7821" spans="1:5" x14ac:dyDescent="0.2">
      <c r="A7821" s="271">
        <v>103263</v>
      </c>
      <c r="B7821" s="271" t="s">
        <v>290</v>
      </c>
      <c r="C7821" s="272" t="s">
        <v>16050</v>
      </c>
      <c r="D7821" s="271" t="s">
        <v>1977</v>
      </c>
      <c r="E7821" s="273">
        <v>17127.05</v>
      </c>
    </row>
    <row r="7822" spans="1:5" x14ac:dyDescent="0.2">
      <c r="A7822" s="271">
        <v>103265</v>
      </c>
      <c r="B7822" s="271" t="s">
        <v>290</v>
      </c>
      <c r="C7822" s="272" t="s">
        <v>16051</v>
      </c>
      <c r="D7822" s="271" t="s">
        <v>1977</v>
      </c>
      <c r="E7822" s="273">
        <v>20630.62</v>
      </c>
    </row>
    <row r="7823" spans="1:5" x14ac:dyDescent="0.2">
      <c r="A7823" s="271">
        <v>103268</v>
      </c>
      <c r="B7823" s="271" t="s">
        <v>290</v>
      </c>
      <c r="C7823" s="272" t="s">
        <v>16052</v>
      </c>
      <c r="D7823" s="271" t="s">
        <v>1977</v>
      </c>
      <c r="E7823" s="273">
        <v>7251</v>
      </c>
    </row>
    <row r="7824" spans="1:5" x14ac:dyDescent="0.2">
      <c r="A7824" s="271">
        <v>103270</v>
      </c>
      <c r="B7824" s="271" t="s">
        <v>290</v>
      </c>
      <c r="C7824" s="272" t="s">
        <v>16053</v>
      </c>
      <c r="D7824" s="271" t="s">
        <v>1977</v>
      </c>
      <c r="E7824" s="273">
        <v>7792.34</v>
      </c>
    </row>
    <row r="7825" spans="1:5" x14ac:dyDescent="0.2">
      <c r="A7825" s="271">
        <v>103272</v>
      </c>
      <c r="B7825" s="271" t="s">
        <v>290</v>
      </c>
      <c r="C7825" s="272" t="s">
        <v>16054</v>
      </c>
      <c r="D7825" s="271" t="s">
        <v>1977</v>
      </c>
      <c r="E7825" s="273">
        <v>11392.79</v>
      </c>
    </row>
    <row r="7826" spans="1:5" x14ac:dyDescent="0.2">
      <c r="A7826" s="271">
        <v>103274</v>
      </c>
      <c r="B7826" s="271" t="s">
        <v>290</v>
      </c>
      <c r="C7826" s="272" t="s">
        <v>16055</v>
      </c>
      <c r="D7826" s="271" t="s">
        <v>1977</v>
      </c>
      <c r="E7826" s="273">
        <v>13463.14</v>
      </c>
    </row>
    <row r="7827" spans="1:5" x14ac:dyDescent="0.2">
      <c r="A7827" s="271">
        <v>103276</v>
      </c>
      <c r="B7827" s="271" t="s">
        <v>290</v>
      </c>
      <c r="C7827" s="272" t="s">
        <v>16056</v>
      </c>
      <c r="D7827" s="271" t="s">
        <v>1977</v>
      </c>
      <c r="E7827" s="273">
        <v>14050.96</v>
      </c>
    </row>
    <row r="7828" spans="1:5" x14ac:dyDescent="0.2">
      <c r="A7828" s="271">
        <v>103267</v>
      </c>
      <c r="B7828" s="271" t="s">
        <v>290</v>
      </c>
      <c r="C7828" s="272" t="s">
        <v>16057</v>
      </c>
      <c r="D7828" s="271" t="s">
        <v>1977</v>
      </c>
      <c r="E7828" s="273">
        <v>6113.75</v>
      </c>
    </row>
    <row r="7829" spans="1:5" x14ac:dyDescent="0.2">
      <c r="A7829" s="271">
        <v>103269</v>
      </c>
      <c r="B7829" s="271" t="s">
        <v>290</v>
      </c>
      <c r="C7829" s="272" t="s">
        <v>16058</v>
      </c>
      <c r="D7829" s="271" t="s">
        <v>1977</v>
      </c>
      <c r="E7829" s="273">
        <v>7508.24</v>
      </c>
    </row>
    <row r="7830" spans="1:5" x14ac:dyDescent="0.2">
      <c r="A7830" s="271">
        <v>103271</v>
      </c>
      <c r="B7830" s="271" t="s">
        <v>290</v>
      </c>
      <c r="C7830" s="272" t="s">
        <v>16059</v>
      </c>
      <c r="D7830" s="271" t="s">
        <v>1977</v>
      </c>
      <c r="E7830" s="273">
        <v>11031.5</v>
      </c>
    </row>
    <row r="7831" spans="1:5" x14ac:dyDescent="0.2">
      <c r="A7831" s="271">
        <v>103273</v>
      </c>
      <c r="B7831" s="271" t="s">
        <v>290</v>
      </c>
      <c r="C7831" s="272" t="s">
        <v>16060</v>
      </c>
      <c r="D7831" s="271" t="s">
        <v>1977</v>
      </c>
      <c r="E7831" s="273">
        <v>11763.97</v>
      </c>
    </row>
    <row r="7832" spans="1:5" x14ac:dyDescent="0.2">
      <c r="A7832" s="271">
        <v>103275</v>
      </c>
      <c r="B7832" s="271" t="s">
        <v>290</v>
      </c>
      <c r="C7832" s="272" t="s">
        <v>16061</v>
      </c>
      <c r="D7832" s="271" t="s">
        <v>1977</v>
      </c>
      <c r="E7832" s="273">
        <v>13393.77</v>
      </c>
    </row>
    <row r="7833" spans="1:5" x14ac:dyDescent="0.2">
      <c r="A7833" s="271">
        <v>103248</v>
      </c>
      <c r="B7833" s="271" t="s">
        <v>290</v>
      </c>
      <c r="C7833" s="272" t="s">
        <v>16062</v>
      </c>
      <c r="D7833" s="271" t="s">
        <v>1977</v>
      </c>
      <c r="E7833" s="273">
        <v>2180.7600000000002</v>
      </c>
    </row>
    <row r="7834" spans="1:5" x14ac:dyDescent="0.2">
      <c r="A7834" s="271">
        <v>103249</v>
      </c>
      <c r="B7834" s="271" t="s">
        <v>290</v>
      </c>
      <c r="C7834" s="272" t="s">
        <v>16063</v>
      </c>
      <c r="D7834" s="271" t="s">
        <v>1977</v>
      </c>
      <c r="E7834" s="273">
        <v>2341.5700000000002</v>
      </c>
    </row>
    <row r="7835" spans="1:5" x14ac:dyDescent="0.2">
      <c r="A7835" s="271">
        <v>103251</v>
      </c>
      <c r="B7835" s="271" t="s">
        <v>290</v>
      </c>
      <c r="C7835" s="272" t="s">
        <v>16064</v>
      </c>
      <c r="D7835" s="271" t="s">
        <v>1977</v>
      </c>
      <c r="E7835" s="273">
        <v>3056.01</v>
      </c>
    </row>
    <row r="7836" spans="1:5" x14ac:dyDescent="0.2">
      <c r="A7836" s="271">
        <v>103252</v>
      </c>
      <c r="B7836" s="271" t="s">
        <v>290</v>
      </c>
      <c r="C7836" s="272" t="s">
        <v>16065</v>
      </c>
      <c r="D7836" s="271" t="s">
        <v>1977</v>
      </c>
      <c r="E7836" s="273">
        <v>3381.98</v>
      </c>
    </row>
    <row r="7837" spans="1:5" x14ac:dyDescent="0.2">
      <c r="A7837" s="271">
        <v>103254</v>
      </c>
      <c r="B7837" s="271" t="s">
        <v>290</v>
      </c>
      <c r="C7837" s="272" t="s">
        <v>16066</v>
      </c>
      <c r="D7837" s="271" t="s">
        <v>1977</v>
      </c>
      <c r="E7837" s="273">
        <v>3940.19</v>
      </c>
    </row>
    <row r="7838" spans="1:5" x14ac:dyDescent="0.2">
      <c r="A7838" s="271">
        <v>103255</v>
      </c>
      <c r="B7838" s="271" t="s">
        <v>290</v>
      </c>
      <c r="C7838" s="272" t="s">
        <v>16067</v>
      </c>
      <c r="D7838" s="271" t="s">
        <v>1977</v>
      </c>
      <c r="E7838" s="273">
        <v>4406.4399999999996</v>
      </c>
    </row>
    <row r="7839" spans="1:5" x14ac:dyDescent="0.2">
      <c r="A7839" s="271">
        <v>103245</v>
      </c>
      <c r="B7839" s="271" t="s">
        <v>290</v>
      </c>
      <c r="C7839" s="272" t="s">
        <v>16068</v>
      </c>
      <c r="D7839" s="271" t="s">
        <v>1977</v>
      </c>
      <c r="E7839" s="273">
        <v>1898.78</v>
      </c>
    </row>
    <row r="7840" spans="1:5" x14ac:dyDescent="0.2">
      <c r="A7840" s="271">
        <v>103246</v>
      </c>
      <c r="B7840" s="271" t="s">
        <v>290</v>
      </c>
      <c r="C7840" s="272" t="s">
        <v>16069</v>
      </c>
      <c r="D7840" s="271" t="s">
        <v>1977</v>
      </c>
      <c r="E7840" s="273">
        <v>2069.1799999999998</v>
      </c>
    </row>
    <row r="7841" spans="1:5" x14ac:dyDescent="0.2">
      <c r="A7841" s="271">
        <v>103257</v>
      </c>
      <c r="B7841" s="271" t="s">
        <v>290</v>
      </c>
      <c r="C7841" s="272" t="s">
        <v>16070</v>
      </c>
      <c r="D7841" s="271" t="s">
        <v>1977</v>
      </c>
      <c r="E7841" s="273">
        <v>5593.4</v>
      </c>
    </row>
    <row r="7842" spans="1:5" x14ac:dyDescent="0.2">
      <c r="A7842" s="271">
        <v>103259</v>
      </c>
      <c r="B7842" s="271" t="s">
        <v>290</v>
      </c>
      <c r="C7842" s="272" t="s">
        <v>16071</v>
      </c>
      <c r="D7842" s="271" t="s">
        <v>1977</v>
      </c>
      <c r="E7842" s="273">
        <v>5897.12</v>
      </c>
    </row>
    <row r="7843" spans="1:5" x14ac:dyDescent="0.2">
      <c r="A7843" s="271">
        <v>103262</v>
      </c>
      <c r="B7843" s="271" t="s">
        <v>290</v>
      </c>
      <c r="C7843" s="272" t="s">
        <v>16072</v>
      </c>
      <c r="D7843" s="271" t="s">
        <v>1977</v>
      </c>
      <c r="E7843" s="273">
        <v>7740.51</v>
      </c>
    </row>
    <row r="7844" spans="1:5" x14ac:dyDescent="0.2">
      <c r="A7844" s="271">
        <v>103264</v>
      </c>
      <c r="B7844" s="271" t="s">
        <v>290</v>
      </c>
      <c r="C7844" s="272" t="s">
        <v>16073</v>
      </c>
      <c r="D7844" s="271" t="s">
        <v>1977</v>
      </c>
      <c r="E7844" s="273">
        <v>9642.08</v>
      </c>
    </row>
    <row r="7845" spans="1:5" x14ac:dyDescent="0.2">
      <c r="A7845" s="271">
        <v>103266</v>
      </c>
      <c r="B7845" s="271" t="s">
        <v>290</v>
      </c>
      <c r="C7845" s="272" t="s">
        <v>16074</v>
      </c>
      <c r="D7845" s="271" t="s">
        <v>1977</v>
      </c>
      <c r="E7845" s="273">
        <v>10758.58</v>
      </c>
    </row>
    <row r="7846" spans="1:5" x14ac:dyDescent="0.2">
      <c r="A7846" s="271">
        <v>103277</v>
      </c>
      <c r="B7846" s="271" t="s">
        <v>290</v>
      </c>
      <c r="C7846" s="272" t="s">
        <v>16075</v>
      </c>
      <c r="D7846" s="271" t="s">
        <v>1977</v>
      </c>
      <c r="E7846" s="273">
        <v>25914.46</v>
      </c>
    </row>
    <row r="7847" spans="1:5" x14ac:dyDescent="0.2">
      <c r="A7847" s="271">
        <v>103278</v>
      </c>
      <c r="B7847" s="271" t="s">
        <v>290</v>
      </c>
      <c r="C7847" s="272" t="s">
        <v>16076</v>
      </c>
      <c r="D7847" s="271" t="s">
        <v>1977</v>
      </c>
      <c r="E7847" s="273">
        <v>33136.44</v>
      </c>
    </row>
    <row r="7848" spans="1:5" x14ac:dyDescent="0.2">
      <c r="A7848" s="271">
        <v>103285</v>
      </c>
      <c r="B7848" s="271" t="s">
        <v>290</v>
      </c>
      <c r="C7848" s="272" t="s">
        <v>16077</v>
      </c>
      <c r="D7848" s="271" t="s">
        <v>1977</v>
      </c>
      <c r="E7848" s="273">
        <v>0</v>
      </c>
    </row>
    <row r="7849" spans="1:5" x14ac:dyDescent="0.2">
      <c r="A7849" s="271">
        <v>103286</v>
      </c>
      <c r="B7849" s="271" t="s">
        <v>290</v>
      </c>
      <c r="C7849" s="272" t="s">
        <v>16078</v>
      </c>
      <c r="D7849" s="271" t="s">
        <v>1977</v>
      </c>
      <c r="E7849" s="273">
        <v>0</v>
      </c>
    </row>
    <row r="7850" spans="1:5" x14ac:dyDescent="0.2">
      <c r="A7850" s="271">
        <v>103287</v>
      </c>
      <c r="B7850" s="271" t="s">
        <v>290</v>
      </c>
      <c r="C7850" s="272" t="s">
        <v>16079</v>
      </c>
      <c r="D7850" s="271" t="s">
        <v>1977</v>
      </c>
      <c r="E7850" s="273">
        <v>0</v>
      </c>
    </row>
    <row r="7851" spans="1:5" x14ac:dyDescent="0.2">
      <c r="A7851" s="271">
        <v>103288</v>
      </c>
      <c r="B7851" s="271" t="s">
        <v>290</v>
      </c>
      <c r="C7851" s="272" t="s">
        <v>16080</v>
      </c>
      <c r="D7851" s="271" t="s">
        <v>1977</v>
      </c>
      <c r="E7851" s="273">
        <v>17.22</v>
      </c>
    </row>
    <row r="7852" spans="1:5" x14ac:dyDescent="0.2">
      <c r="A7852" s="271">
        <v>103291</v>
      </c>
      <c r="B7852" s="271" t="s">
        <v>290</v>
      </c>
      <c r="C7852" s="272" t="s">
        <v>16081</v>
      </c>
      <c r="D7852" s="271" t="s">
        <v>2014</v>
      </c>
      <c r="E7852" s="273">
        <v>64</v>
      </c>
    </row>
    <row r="7853" spans="1:5" x14ac:dyDescent="0.2">
      <c r="A7853" s="271">
        <v>103289</v>
      </c>
      <c r="B7853" s="271" t="s">
        <v>290</v>
      </c>
      <c r="C7853" s="272" t="s">
        <v>16082</v>
      </c>
      <c r="D7853" s="271" t="s">
        <v>2014</v>
      </c>
      <c r="E7853" s="273">
        <v>33.4</v>
      </c>
    </row>
    <row r="7854" spans="1:5" x14ac:dyDescent="0.2">
      <c r="A7854" s="271">
        <v>103290</v>
      </c>
      <c r="B7854" s="271" t="s">
        <v>290</v>
      </c>
      <c r="C7854" s="272" t="s">
        <v>16083</v>
      </c>
      <c r="D7854" s="271" t="s">
        <v>2014</v>
      </c>
      <c r="E7854" s="273">
        <v>51.1</v>
      </c>
    </row>
    <row r="7855" spans="1:5" x14ac:dyDescent="0.2">
      <c r="A7855" s="271">
        <v>103292</v>
      </c>
      <c r="B7855" s="271" t="s">
        <v>290</v>
      </c>
      <c r="C7855" s="272" t="s">
        <v>16084</v>
      </c>
      <c r="D7855" s="271" t="s">
        <v>2014</v>
      </c>
      <c r="E7855" s="273">
        <v>77.11</v>
      </c>
    </row>
    <row r="7856" spans="1:5" x14ac:dyDescent="0.2">
      <c r="A7856" s="271">
        <v>97333</v>
      </c>
      <c r="B7856" s="271" t="s">
        <v>290</v>
      </c>
      <c r="C7856" s="272" t="s">
        <v>16085</v>
      </c>
      <c r="D7856" s="271" t="s">
        <v>2014</v>
      </c>
      <c r="E7856" s="273">
        <v>59.15</v>
      </c>
    </row>
    <row r="7857" spans="1:5" x14ac:dyDescent="0.2">
      <c r="A7857" s="271">
        <v>97329</v>
      </c>
      <c r="B7857" s="271" t="s">
        <v>290</v>
      </c>
      <c r="C7857" s="272" t="s">
        <v>16086</v>
      </c>
      <c r="D7857" s="271" t="s">
        <v>2014</v>
      </c>
      <c r="E7857" s="273">
        <v>58.55</v>
      </c>
    </row>
    <row r="7858" spans="1:5" x14ac:dyDescent="0.2">
      <c r="A7858" s="271">
        <v>97331</v>
      </c>
      <c r="B7858" s="271" t="s">
        <v>290</v>
      </c>
      <c r="C7858" s="272" t="s">
        <v>16087</v>
      </c>
      <c r="D7858" s="271" t="s">
        <v>2014</v>
      </c>
      <c r="E7858" s="273">
        <v>28.55</v>
      </c>
    </row>
    <row r="7859" spans="1:5" x14ac:dyDescent="0.2">
      <c r="A7859" s="271">
        <v>97327</v>
      </c>
      <c r="B7859" s="271" t="s">
        <v>290</v>
      </c>
      <c r="C7859" s="272" t="s">
        <v>16088</v>
      </c>
      <c r="D7859" s="271" t="s">
        <v>2014</v>
      </c>
      <c r="E7859" s="273">
        <v>28.13</v>
      </c>
    </row>
    <row r="7860" spans="1:5" x14ac:dyDescent="0.2">
      <c r="A7860" s="271">
        <v>97332</v>
      </c>
      <c r="B7860" s="271" t="s">
        <v>290</v>
      </c>
      <c r="C7860" s="272" t="s">
        <v>16089</v>
      </c>
      <c r="D7860" s="271" t="s">
        <v>2014</v>
      </c>
      <c r="E7860" s="273">
        <v>46.25</v>
      </c>
    </row>
    <row r="7861" spans="1:5" x14ac:dyDescent="0.2">
      <c r="A7861" s="271">
        <v>97328</v>
      </c>
      <c r="B7861" s="271" t="s">
        <v>290</v>
      </c>
      <c r="C7861" s="272" t="s">
        <v>16090</v>
      </c>
      <c r="D7861" s="271" t="s">
        <v>2014</v>
      </c>
      <c r="E7861" s="273">
        <v>45.77</v>
      </c>
    </row>
    <row r="7862" spans="1:5" x14ac:dyDescent="0.2">
      <c r="A7862" s="271">
        <v>97334</v>
      </c>
      <c r="B7862" s="271" t="s">
        <v>290</v>
      </c>
      <c r="C7862" s="272" t="s">
        <v>16091</v>
      </c>
      <c r="D7862" s="271" t="s">
        <v>2014</v>
      </c>
      <c r="E7862" s="273">
        <v>72.260000000000005</v>
      </c>
    </row>
    <row r="7863" spans="1:5" x14ac:dyDescent="0.2">
      <c r="A7863" s="271">
        <v>97330</v>
      </c>
      <c r="B7863" s="271" t="s">
        <v>290</v>
      </c>
      <c r="C7863" s="272" t="s">
        <v>16092</v>
      </c>
      <c r="D7863" s="271" t="s">
        <v>2014</v>
      </c>
      <c r="E7863" s="273">
        <v>71.59</v>
      </c>
    </row>
    <row r="7864" spans="1:5" x14ac:dyDescent="0.2">
      <c r="A7864" s="271">
        <v>93085</v>
      </c>
      <c r="B7864" s="271" t="s">
        <v>290</v>
      </c>
      <c r="C7864" s="272" t="s">
        <v>16093</v>
      </c>
      <c r="D7864" s="271" t="s">
        <v>1977</v>
      </c>
      <c r="E7864" s="273">
        <v>17.309999999999999</v>
      </c>
    </row>
    <row r="7865" spans="1:5" x14ac:dyDescent="0.2">
      <c r="A7865" s="271">
        <v>103892</v>
      </c>
      <c r="B7865" s="271" t="s">
        <v>290</v>
      </c>
      <c r="C7865" s="272" t="s">
        <v>16094</v>
      </c>
      <c r="D7865" s="271" t="s">
        <v>1977</v>
      </c>
      <c r="E7865" s="273">
        <v>18.52</v>
      </c>
    </row>
    <row r="7866" spans="1:5" x14ac:dyDescent="0.2">
      <c r="A7866" s="271">
        <v>103823</v>
      </c>
      <c r="B7866" s="271" t="s">
        <v>290</v>
      </c>
      <c r="C7866" s="272" t="s">
        <v>16095</v>
      </c>
      <c r="D7866" s="271" t="s">
        <v>1977</v>
      </c>
      <c r="E7866" s="273">
        <v>20.96</v>
      </c>
    </row>
    <row r="7867" spans="1:5" x14ac:dyDescent="0.2">
      <c r="A7867" s="271">
        <v>103856</v>
      </c>
      <c r="B7867" s="271" t="s">
        <v>290</v>
      </c>
      <c r="C7867" s="272" t="s">
        <v>16096</v>
      </c>
      <c r="D7867" s="271" t="s">
        <v>1977</v>
      </c>
      <c r="E7867" s="273">
        <v>18.489999999999998</v>
      </c>
    </row>
    <row r="7868" spans="1:5" x14ac:dyDescent="0.2">
      <c r="A7868" s="271">
        <v>93108</v>
      </c>
      <c r="B7868" s="271" t="s">
        <v>290</v>
      </c>
      <c r="C7868" s="272" t="s">
        <v>16097</v>
      </c>
      <c r="D7868" s="271" t="s">
        <v>1977</v>
      </c>
      <c r="E7868" s="273">
        <v>15.43</v>
      </c>
    </row>
    <row r="7869" spans="1:5" x14ac:dyDescent="0.2">
      <c r="A7869" s="271">
        <v>93091</v>
      </c>
      <c r="B7869" s="271" t="s">
        <v>290</v>
      </c>
      <c r="C7869" s="272" t="s">
        <v>16098</v>
      </c>
      <c r="D7869" s="271" t="s">
        <v>1977</v>
      </c>
      <c r="E7869" s="273">
        <v>18.68</v>
      </c>
    </row>
    <row r="7870" spans="1:5" x14ac:dyDescent="0.2">
      <c r="A7870" s="271">
        <v>103900</v>
      </c>
      <c r="B7870" s="271" t="s">
        <v>290</v>
      </c>
      <c r="C7870" s="272" t="s">
        <v>16099</v>
      </c>
      <c r="D7870" s="271" t="s">
        <v>1977</v>
      </c>
      <c r="E7870" s="273">
        <v>23.77</v>
      </c>
    </row>
    <row r="7871" spans="1:5" x14ac:dyDescent="0.2">
      <c r="A7871" s="271">
        <v>103831</v>
      </c>
      <c r="B7871" s="271" t="s">
        <v>290</v>
      </c>
      <c r="C7871" s="272" t="s">
        <v>16100</v>
      </c>
      <c r="D7871" s="271" t="s">
        <v>1977</v>
      </c>
      <c r="E7871" s="273">
        <v>31.27</v>
      </c>
    </row>
    <row r="7872" spans="1:5" x14ac:dyDescent="0.2">
      <c r="A7872" s="271">
        <v>103864</v>
      </c>
      <c r="B7872" s="271" t="s">
        <v>290</v>
      </c>
      <c r="C7872" s="272" t="s">
        <v>16101</v>
      </c>
      <c r="D7872" s="271" t="s">
        <v>1977</v>
      </c>
      <c r="E7872" s="273">
        <v>25.12</v>
      </c>
    </row>
    <row r="7873" spans="1:5" x14ac:dyDescent="0.2">
      <c r="A7873" s="271">
        <v>93133</v>
      </c>
      <c r="B7873" s="271" t="s">
        <v>290</v>
      </c>
      <c r="C7873" s="272" t="s">
        <v>16102</v>
      </c>
      <c r="D7873" s="271" t="s">
        <v>1977</v>
      </c>
      <c r="E7873" s="273">
        <v>22.17</v>
      </c>
    </row>
    <row r="7874" spans="1:5" x14ac:dyDescent="0.2">
      <c r="A7874" s="271">
        <v>93057</v>
      </c>
      <c r="B7874" s="271" t="s">
        <v>290</v>
      </c>
      <c r="C7874" s="272" t="s">
        <v>16103</v>
      </c>
      <c r="D7874" s="271" t="s">
        <v>1977</v>
      </c>
      <c r="E7874" s="273">
        <v>15.41</v>
      </c>
    </row>
    <row r="7875" spans="1:5" x14ac:dyDescent="0.2">
      <c r="A7875" s="271">
        <v>93062</v>
      </c>
      <c r="B7875" s="271" t="s">
        <v>290</v>
      </c>
      <c r="C7875" s="272" t="s">
        <v>16104</v>
      </c>
      <c r="D7875" s="271" t="s">
        <v>1977</v>
      </c>
      <c r="E7875" s="273">
        <v>29.33</v>
      </c>
    </row>
    <row r="7876" spans="1:5" x14ac:dyDescent="0.2">
      <c r="A7876" s="271">
        <v>93065</v>
      </c>
      <c r="B7876" s="271" t="s">
        <v>290</v>
      </c>
      <c r="C7876" s="272" t="s">
        <v>16105</v>
      </c>
      <c r="D7876" s="271" t="s">
        <v>1977</v>
      </c>
      <c r="E7876" s="273">
        <v>47.66</v>
      </c>
    </row>
    <row r="7877" spans="1:5" x14ac:dyDescent="0.2">
      <c r="A7877" s="271">
        <v>93068</v>
      </c>
      <c r="B7877" s="271" t="s">
        <v>290</v>
      </c>
      <c r="C7877" s="272" t="s">
        <v>16106</v>
      </c>
      <c r="D7877" s="271" t="s">
        <v>1977</v>
      </c>
      <c r="E7877" s="273">
        <v>66.98</v>
      </c>
    </row>
    <row r="7878" spans="1:5" x14ac:dyDescent="0.2">
      <c r="A7878" s="271">
        <v>93071</v>
      </c>
      <c r="B7878" s="271" t="s">
        <v>290</v>
      </c>
      <c r="C7878" s="272" t="s">
        <v>16107</v>
      </c>
      <c r="D7878" s="271" t="s">
        <v>1977</v>
      </c>
      <c r="E7878" s="273">
        <v>181.32</v>
      </c>
    </row>
    <row r="7879" spans="1:5" x14ac:dyDescent="0.2">
      <c r="A7879" s="271">
        <v>93081</v>
      </c>
      <c r="B7879" s="271" t="s">
        <v>290</v>
      </c>
      <c r="C7879" s="272" t="s">
        <v>16108</v>
      </c>
      <c r="D7879" s="271" t="s">
        <v>1977</v>
      </c>
      <c r="E7879" s="273">
        <v>20.45</v>
      </c>
    </row>
    <row r="7880" spans="1:5" x14ac:dyDescent="0.2">
      <c r="A7880" s="271">
        <v>103887</v>
      </c>
      <c r="B7880" s="271" t="s">
        <v>290</v>
      </c>
      <c r="C7880" s="272" t="s">
        <v>16109</v>
      </c>
      <c r="D7880" s="271" t="s">
        <v>1977</v>
      </c>
      <c r="E7880" s="273">
        <v>22.38</v>
      </c>
    </row>
    <row r="7881" spans="1:5" x14ac:dyDescent="0.2">
      <c r="A7881" s="271">
        <v>103818</v>
      </c>
      <c r="B7881" s="271" t="s">
        <v>290</v>
      </c>
      <c r="C7881" s="272" t="s">
        <v>16110</v>
      </c>
      <c r="D7881" s="271" t="s">
        <v>1977</v>
      </c>
      <c r="E7881" s="273">
        <v>22.35</v>
      </c>
    </row>
    <row r="7882" spans="1:5" x14ac:dyDescent="0.2">
      <c r="A7882" s="271">
        <v>103851</v>
      </c>
      <c r="B7882" s="271" t="s">
        <v>290</v>
      </c>
      <c r="C7882" s="272" t="s">
        <v>16111</v>
      </c>
      <c r="D7882" s="271" t="s">
        <v>1977</v>
      </c>
      <c r="E7882" s="273">
        <v>22.07</v>
      </c>
    </row>
    <row r="7883" spans="1:5" x14ac:dyDescent="0.2">
      <c r="A7883" s="271">
        <v>93104</v>
      </c>
      <c r="B7883" s="271" t="s">
        <v>290</v>
      </c>
      <c r="C7883" s="272" t="s">
        <v>16112</v>
      </c>
      <c r="D7883" s="271" t="s">
        <v>1977</v>
      </c>
      <c r="E7883" s="273">
        <v>20.56</v>
      </c>
    </row>
    <row r="7884" spans="1:5" x14ac:dyDescent="0.2">
      <c r="A7884" s="271">
        <v>98602</v>
      </c>
      <c r="B7884" s="271" t="s">
        <v>290</v>
      </c>
      <c r="C7884" s="272" t="s">
        <v>16113</v>
      </c>
      <c r="D7884" s="271" t="s">
        <v>1977</v>
      </c>
      <c r="E7884" s="273">
        <v>19.77</v>
      </c>
    </row>
    <row r="7885" spans="1:5" x14ac:dyDescent="0.2">
      <c r="A7885" s="271">
        <v>93087</v>
      </c>
      <c r="B7885" s="271" t="s">
        <v>290</v>
      </c>
      <c r="C7885" s="272" t="s">
        <v>16114</v>
      </c>
      <c r="D7885" s="271" t="s">
        <v>1977</v>
      </c>
      <c r="E7885" s="273">
        <v>21.47</v>
      </c>
    </row>
    <row r="7886" spans="1:5" x14ac:dyDescent="0.2">
      <c r="A7886" s="271">
        <v>103893</v>
      </c>
      <c r="B7886" s="271" t="s">
        <v>290</v>
      </c>
      <c r="C7886" s="272" t="s">
        <v>16115</v>
      </c>
      <c r="D7886" s="271" t="s">
        <v>1977</v>
      </c>
      <c r="E7886" s="273">
        <v>23.82</v>
      </c>
    </row>
    <row r="7887" spans="1:5" x14ac:dyDescent="0.2">
      <c r="A7887" s="271">
        <v>103824</v>
      </c>
      <c r="B7887" s="271" t="s">
        <v>290</v>
      </c>
      <c r="C7887" s="272" t="s">
        <v>16116</v>
      </c>
      <c r="D7887" s="271" t="s">
        <v>1977</v>
      </c>
      <c r="E7887" s="273">
        <v>26.44</v>
      </c>
    </row>
    <row r="7888" spans="1:5" x14ac:dyDescent="0.2">
      <c r="A7888" s="271">
        <v>103857</v>
      </c>
      <c r="B7888" s="271" t="s">
        <v>290</v>
      </c>
      <c r="C7888" s="272" t="s">
        <v>16117</v>
      </c>
      <c r="D7888" s="271" t="s">
        <v>1977</v>
      </c>
      <c r="E7888" s="273">
        <v>24.16</v>
      </c>
    </row>
    <row r="7889" spans="1:5" x14ac:dyDescent="0.2">
      <c r="A7889" s="271">
        <v>93110</v>
      </c>
      <c r="B7889" s="271" t="s">
        <v>290</v>
      </c>
      <c r="C7889" s="272" t="s">
        <v>16118</v>
      </c>
      <c r="D7889" s="271" t="s">
        <v>1977</v>
      </c>
      <c r="E7889" s="273">
        <v>22.72</v>
      </c>
    </row>
    <row r="7890" spans="1:5" x14ac:dyDescent="0.2">
      <c r="A7890" s="271">
        <v>93054</v>
      </c>
      <c r="B7890" s="271" t="s">
        <v>290</v>
      </c>
      <c r="C7890" s="272" t="s">
        <v>16119</v>
      </c>
      <c r="D7890" s="271" t="s">
        <v>1977</v>
      </c>
      <c r="E7890" s="273">
        <v>24.54</v>
      </c>
    </row>
    <row r="7891" spans="1:5" x14ac:dyDescent="0.2">
      <c r="A7891" s="271">
        <v>93088</v>
      </c>
      <c r="B7891" s="271" t="s">
        <v>290</v>
      </c>
      <c r="C7891" s="272" t="s">
        <v>16120</v>
      </c>
      <c r="D7891" s="271" t="s">
        <v>1977</v>
      </c>
      <c r="E7891" s="273">
        <v>26.57</v>
      </c>
    </row>
    <row r="7892" spans="1:5" x14ac:dyDescent="0.2">
      <c r="A7892" s="271">
        <v>103894</v>
      </c>
      <c r="B7892" s="271" t="s">
        <v>290</v>
      </c>
      <c r="C7892" s="272" t="s">
        <v>16121</v>
      </c>
      <c r="D7892" s="271" t="s">
        <v>1977</v>
      </c>
      <c r="E7892" s="273">
        <v>28.59</v>
      </c>
    </row>
    <row r="7893" spans="1:5" x14ac:dyDescent="0.2">
      <c r="A7893" s="271">
        <v>103825</v>
      </c>
      <c r="B7893" s="271" t="s">
        <v>290</v>
      </c>
      <c r="C7893" s="272" t="s">
        <v>16122</v>
      </c>
      <c r="D7893" s="271" t="s">
        <v>1977</v>
      </c>
      <c r="E7893" s="273">
        <v>31.21</v>
      </c>
    </row>
    <row r="7894" spans="1:5" x14ac:dyDescent="0.2">
      <c r="A7894" s="271">
        <v>103858</v>
      </c>
      <c r="B7894" s="271" t="s">
        <v>290</v>
      </c>
      <c r="C7894" s="272" t="s">
        <v>16123</v>
      </c>
      <c r="D7894" s="271" t="s">
        <v>1977</v>
      </c>
      <c r="E7894" s="273">
        <v>28.94</v>
      </c>
    </row>
    <row r="7895" spans="1:5" x14ac:dyDescent="0.2">
      <c r="A7895" s="271">
        <v>93111</v>
      </c>
      <c r="B7895" s="271" t="s">
        <v>290</v>
      </c>
      <c r="C7895" s="272" t="s">
        <v>16124</v>
      </c>
      <c r="D7895" s="271" t="s">
        <v>1977</v>
      </c>
      <c r="E7895" s="273">
        <v>27.5</v>
      </c>
    </row>
    <row r="7896" spans="1:5" x14ac:dyDescent="0.2">
      <c r="A7896" s="271">
        <v>93059</v>
      </c>
      <c r="B7896" s="271" t="s">
        <v>290</v>
      </c>
      <c r="C7896" s="272" t="s">
        <v>16125</v>
      </c>
      <c r="D7896" s="271" t="s">
        <v>1977</v>
      </c>
      <c r="E7896" s="273">
        <v>31.73</v>
      </c>
    </row>
    <row r="7897" spans="1:5" x14ac:dyDescent="0.2">
      <c r="A7897" s="271">
        <v>93093</v>
      </c>
      <c r="B7897" s="271" t="s">
        <v>290</v>
      </c>
      <c r="C7897" s="272" t="s">
        <v>16126</v>
      </c>
      <c r="D7897" s="271" t="s">
        <v>1977</v>
      </c>
      <c r="E7897" s="273">
        <v>33.31</v>
      </c>
    </row>
    <row r="7898" spans="1:5" x14ac:dyDescent="0.2">
      <c r="A7898" s="271">
        <v>103899</v>
      </c>
      <c r="B7898" s="271" t="s">
        <v>290</v>
      </c>
      <c r="C7898" s="272" t="s">
        <v>16127</v>
      </c>
      <c r="D7898" s="271" t="s">
        <v>1977</v>
      </c>
      <c r="E7898" s="273">
        <v>36.03</v>
      </c>
    </row>
    <row r="7899" spans="1:5" x14ac:dyDescent="0.2">
      <c r="A7899" s="271">
        <v>103830</v>
      </c>
      <c r="B7899" s="271" t="s">
        <v>290</v>
      </c>
      <c r="C7899" s="272" t="s">
        <v>16128</v>
      </c>
      <c r="D7899" s="271" t="s">
        <v>1977</v>
      </c>
      <c r="E7899" s="273">
        <v>40.67</v>
      </c>
    </row>
    <row r="7900" spans="1:5" x14ac:dyDescent="0.2">
      <c r="A7900" s="271">
        <v>103863</v>
      </c>
      <c r="B7900" s="271" t="s">
        <v>290</v>
      </c>
      <c r="C7900" s="272" t="s">
        <v>16129</v>
      </c>
      <c r="D7900" s="271" t="s">
        <v>1977</v>
      </c>
      <c r="E7900" s="273">
        <v>36.94</v>
      </c>
    </row>
    <row r="7901" spans="1:5" x14ac:dyDescent="0.2">
      <c r="A7901" s="271">
        <v>93114</v>
      </c>
      <c r="B7901" s="271" t="s">
        <v>290</v>
      </c>
      <c r="C7901" s="272" t="s">
        <v>16130</v>
      </c>
      <c r="D7901" s="271" t="s">
        <v>1977</v>
      </c>
      <c r="E7901" s="273">
        <v>35.54</v>
      </c>
    </row>
    <row r="7902" spans="1:5" x14ac:dyDescent="0.2">
      <c r="A7902" s="271">
        <v>93075</v>
      </c>
      <c r="B7902" s="271" t="s">
        <v>290</v>
      </c>
      <c r="C7902" s="272" t="s">
        <v>16131</v>
      </c>
      <c r="D7902" s="271" t="s">
        <v>1977</v>
      </c>
      <c r="E7902" s="273">
        <v>21.86</v>
      </c>
    </row>
    <row r="7903" spans="1:5" x14ac:dyDescent="0.2">
      <c r="A7903" s="271">
        <v>103876</v>
      </c>
      <c r="B7903" s="271" t="s">
        <v>290</v>
      </c>
      <c r="C7903" s="272" t="s">
        <v>16132</v>
      </c>
      <c r="D7903" s="271" t="s">
        <v>1977</v>
      </c>
      <c r="E7903" s="273">
        <v>24.74</v>
      </c>
    </row>
    <row r="7904" spans="1:5" x14ac:dyDescent="0.2">
      <c r="A7904" s="271">
        <v>103807</v>
      </c>
      <c r="B7904" s="271" t="s">
        <v>290</v>
      </c>
      <c r="C7904" s="272" t="s">
        <v>16133</v>
      </c>
      <c r="D7904" s="271" t="s">
        <v>1977</v>
      </c>
      <c r="E7904" s="273">
        <v>24.7</v>
      </c>
    </row>
    <row r="7905" spans="1:5" x14ac:dyDescent="0.2">
      <c r="A7905" s="271">
        <v>103840</v>
      </c>
      <c r="B7905" s="271" t="s">
        <v>290</v>
      </c>
      <c r="C7905" s="272" t="s">
        <v>16134</v>
      </c>
      <c r="D7905" s="271" t="s">
        <v>1977</v>
      </c>
      <c r="E7905" s="273">
        <v>24.26</v>
      </c>
    </row>
    <row r="7906" spans="1:5" x14ac:dyDescent="0.2">
      <c r="A7906" s="271">
        <v>93098</v>
      </c>
      <c r="B7906" s="271" t="s">
        <v>290</v>
      </c>
      <c r="C7906" s="272" t="s">
        <v>16135</v>
      </c>
      <c r="D7906" s="271" t="s">
        <v>1977</v>
      </c>
      <c r="E7906" s="273">
        <v>22.01</v>
      </c>
    </row>
    <row r="7907" spans="1:5" x14ac:dyDescent="0.2">
      <c r="A7907" s="271">
        <v>93120</v>
      </c>
      <c r="B7907" s="271" t="s">
        <v>290</v>
      </c>
      <c r="C7907" s="272" t="s">
        <v>16136</v>
      </c>
      <c r="D7907" s="271" t="s">
        <v>1977</v>
      </c>
      <c r="E7907" s="273">
        <v>28.1</v>
      </c>
    </row>
    <row r="7908" spans="1:5" x14ac:dyDescent="0.2">
      <c r="A7908" s="271">
        <v>93077</v>
      </c>
      <c r="B7908" s="271" t="s">
        <v>290</v>
      </c>
      <c r="C7908" s="272" t="s">
        <v>16137</v>
      </c>
      <c r="D7908" s="271" t="s">
        <v>1977</v>
      </c>
      <c r="E7908" s="273">
        <v>30.64</v>
      </c>
    </row>
    <row r="7909" spans="1:5" x14ac:dyDescent="0.2">
      <c r="A7909" s="271">
        <v>103879</v>
      </c>
      <c r="B7909" s="271" t="s">
        <v>290</v>
      </c>
      <c r="C7909" s="272" t="s">
        <v>16138</v>
      </c>
      <c r="D7909" s="271" t="s">
        <v>1977</v>
      </c>
      <c r="E7909" s="273">
        <v>34.159999999999997</v>
      </c>
    </row>
    <row r="7910" spans="1:5" x14ac:dyDescent="0.2">
      <c r="A7910" s="271">
        <v>103810</v>
      </c>
      <c r="B7910" s="271" t="s">
        <v>290</v>
      </c>
      <c r="C7910" s="272" t="s">
        <v>16139</v>
      </c>
      <c r="D7910" s="271" t="s">
        <v>1977</v>
      </c>
      <c r="E7910" s="273">
        <v>38.06</v>
      </c>
    </row>
    <row r="7911" spans="1:5" x14ac:dyDescent="0.2">
      <c r="A7911" s="271">
        <v>103843</v>
      </c>
      <c r="B7911" s="271" t="s">
        <v>290</v>
      </c>
      <c r="C7911" s="272" t="s">
        <v>16140</v>
      </c>
      <c r="D7911" s="271" t="s">
        <v>1977</v>
      </c>
      <c r="E7911" s="273">
        <v>34.65</v>
      </c>
    </row>
    <row r="7912" spans="1:5" x14ac:dyDescent="0.2">
      <c r="A7912" s="271">
        <v>93100</v>
      </c>
      <c r="B7912" s="271" t="s">
        <v>290</v>
      </c>
      <c r="C7912" s="272" t="s">
        <v>16141</v>
      </c>
      <c r="D7912" s="271" t="s">
        <v>1977</v>
      </c>
      <c r="E7912" s="273">
        <v>32.51</v>
      </c>
    </row>
    <row r="7913" spans="1:5" x14ac:dyDescent="0.2">
      <c r="A7913" s="271">
        <v>93121</v>
      </c>
      <c r="B7913" s="271" t="s">
        <v>290</v>
      </c>
      <c r="C7913" s="272" t="s">
        <v>16142</v>
      </c>
      <c r="D7913" s="271" t="s">
        <v>1977</v>
      </c>
      <c r="E7913" s="273">
        <v>31.97</v>
      </c>
    </row>
    <row r="7914" spans="1:5" x14ac:dyDescent="0.2">
      <c r="A7914" s="271">
        <v>93078</v>
      </c>
      <c r="B7914" s="271" t="s">
        <v>290</v>
      </c>
      <c r="C7914" s="272" t="s">
        <v>16143</v>
      </c>
      <c r="D7914" s="271" t="s">
        <v>1977</v>
      </c>
      <c r="E7914" s="273">
        <v>34.51</v>
      </c>
    </row>
    <row r="7915" spans="1:5" x14ac:dyDescent="0.2">
      <c r="A7915" s="271">
        <v>103880</v>
      </c>
      <c r="B7915" s="271" t="s">
        <v>290</v>
      </c>
      <c r="C7915" s="272" t="s">
        <v>16144</v>
      </c>
      <c r="D7915" s="271" t="s">
        <v>1977</v>
      </c>
      <c r="E7915" s="273">
        <v>38.03</v>
      </c>
    </row>
    <row r="7916" spans="1:5" x14ac:dyDescent="0.2">
      <c r="A7916" s="271">
        <v>103811</v>
      </c>
      <c r="B7916" s="271" t="s">
        <v>290</v>
      </c>
      <c r="C7916" s="272" t="s">
        <v>16145</v>
      </c>
      <c r="D7916" s="271" t="s">
        <v>1977</v>
      </c>
      <c r="E7916" s="273">
        <v>41.93</v>
      </c>
    </row>
    <row r="7917" spans="1:5" x14ac:dyDescent="0.2">
      <c r="A7917" s="271">
        <v>103844</v>
      </c>
      <c r="B7917" s="271" t="s">
        <v>290</v>
      </c>
      <c r="C7917" s="272" t="s">
        <v>16146</v>
      </c>
      <c r="D7917" s="271" t="s">
        <v>1977</v>
      </c>
      <c r="E7917" s="273">
        <v>38.53</v>
      </c>
    </row>
    <row r="7918" spans="1:5" x14ac:dyDescent="0.2">
      <c r="A7918" s="271">
        <v>93101</v>
      </c>
      <c r="B7918" s="271" t="s">
        <v>290</v>
      </c>
      <c r="C7918" s="272" t="s">
        <v>16147</v>
      </c>
      <c r="D7918" s="271" t="s">
        <v>1977</v>
      </c>
      <c r="E7918" s="273">
        <v>36.380000000000003</v>
      </c>
    </row>
    <row r="7919" spans="1:5" x14ac:dyDescent="0.2">
      <c r="A7919" s="271">
        <v>92311</v>
      </c>
      <c r="B7919" s="271" t="s">
        <v>290</v>
      </c>
      <c r="C7919" s="272" t="s">
        <v>16148</v>
      </c>
      <c r="D7919" s="271" t="s">
        <v>1977</v>
      </c>
      <c r="E7919" s="273">
        <v>14.88</v>
      </c>
    </row>
    <row r="7920" spans="1:5" x14ac:dyDescent="0.2">
      <c r="A7920" s="271">
        <v>103874</v>
      </c>
      <c r="B7920" s="271" t="s">
        <v>290</v>
      </c>
      <c r="C7920" s="272" t="s">
        <v>16149</v>
      </c>
      <c r="D7920" s="271" t="s">
        <v>1977</v>
      </c>
      <c r="E7920" s="273">
        <v>21.23</v>
      </c>
    </row>
    <row r="7921" spans="1:5" x14ac:dyDescent="0.2">
      <c r="A7921" s="271">
        <v>103805</v>
      </c>
      <c r="B7921" s="271" t="s">
        <v>290</v>
      </c>
      <c r="C7921" s="272" t="s">
        <v>16150</v>
      </c>
      <c r="D7921" s="271" t="s">
        <v>1977</v>
      </c>
      <c r="E7921" s="273">
        <v>21.15</v>
      </c>
    </row>
    <row r="7922" spans="1:5" x14ac:dyDescent="0.2">
      <c r="A7922" s="271">
        <v>103838</v>
      </c>
      <c r="B7922" s="271" t="s">
        <v>290</v>
      </c>
      <c r="C7922" s="272" t="s">
        <v>16151</v>
      </c>
      <c r="D7922" s="271" t="s">
        <v>1977</v>
      </c>
      <c r="E7922" s="273">
        <v>20.28</v>
      </c>
    </row>
    <row r="7923" spans="1:5" x14ac:dyDescent="0.2">
      <c r="A7923" s="271">
        <v>92326</v>
      </c>
      <c r="B7923" s="271" t="s">
        <v>290</v>
      </c>
      <c r="C7923" s="272" t="s">
        <v>16152</v>
      </c>
      <c r="D7923" s="271" t="s">
        <v>1977</v>
      </c>
      <c r="E7923" s="273">
        <v>15.76</v>
      </c>
    </row>
    <row r="7924" spans="1:5" x14ac:dyDescent="0.2">
      <c r="A7924" s="271">
        <v>92287</v>
      </c>
      <c r="B7924" s="271" t="s">
        <v>290</v>
      </c>
      <c r="C7924" s="272" t="s">
        <v>16153</v>
      </c>
      <c r="D7924" s="271" t="s">
        <v>1977</v>
      </c>
      <c r="E7924" s="273">
        <v>19.34</v>
      </c>
    </row>
    <row r="7925" spans="1:5" x14ac:dyDescent="0.2">
      <c r="A7925" s="271">
        <v>92312</v>
      </c>
      <c r="B7925" s="271" t="s">
        <v>290</v>
      </c>
      <c r="C7925" s="272" t="s">
        <v>16154</v>
      </c>
      <c r="D7925" s="271" t="s">
        <v>1977</v>
      </c>
      <c r="E7925" s="273">
        <v>24.4</v>
      </c>
    </row>
    <row r="7926" spans="1:5" x14ac:dyDescent="0.2">
      <c r="A7926" s="271">
        <v>103877</v>
      </c>
      <c r="B7926" s="271" t="s">
        <v>290</v>
      </c>
      <c r="C7926" s="272" t="s">
        <v>16155</v>
      </c>
      <c r="D7926" s="271" t="s">
        <v>1977</v>
      </c>
      <c r="E7926" s="273">
        <v>31.46</v>
      </c>
    </row>
    <row r="7927" spans="1:5" x14ac:dyDescent="0.2">
      <c r="A7927" s="271">
        <v>103808</v>
      </c>
      <c r="B7927" s="271" t="s">
        <v>290</v>
      </c>
      <c r="C7927" s="272" t="s">
        <v>16156</v>
      </c>
      <c r="D7927" s="271" t="s">
        <v>1977</v>
      </c>
      <c r="E7927" s="273">
        <v>39.25</v>
      </c>
    </row>
    <row r="7928" spans="1:5" x14ac:dyDescent="0.2">
      <c r="A7928" s="271">
        <v>103841</v>
      </c>
      <c r="B7928" s="271" t="s">
        <v>290</v>
      </c>
      <c r="C7928" s="272" t="s">
        <v>16157</v>
      </c>
      <c r="D7928" s="271" t="s">
        <v>1977</v>
      </c>
      <c r="E7928" s="273">
        <v>32.450000000000003</v>
      </c>
    </row>
    <row r="7929" spans="1:5" x14ac:dyDescent="0.2">
      <c r="A7929" s="271">
        <v>92327</v>
      </c>
      <c r="B7929" s="271" t="s">
        <v>290</v>
      </c>
      <c r="C7929" s="272" t="s">
        <v>16158</v>
      </c>
      <c r="D7929" s="271" t="s">
        <v>1977</v>
      </c>
      <c r="E7929" s="273">
        <v>28.14</v>
      </c>
    </row>
    <row r="7930" spans="1:5" x14ac:dyDescent="0.2">
      <c r="A7930" s="271">
        <v>92288</v>
      </c>
      <c r="B7930" s="271" t="s">
        <v>290</v>
      </c>
      <c r="C7930" s="272" t="s">
        <v>16159</v>
      </c>
      <c r="D7930" s="271" t="s">
        <v>1977</v>
      </c>
      <c r="E7930" s="273">
        <v>30.32</v>
      </c>
    </row>
    <row r="7931" spans="1:5" x14ac:dyDescent="0.2">
      <c r="A7931" s="271">
        <v>92313</v>
      </c>
      <c r="B7931" s="271" t="s">
        <v>290</v>
      </c>
      <c r="C7931" s="272" t="s">
        <v>16160</v>
      </c>
      <c r="D7931" s="271" t="s">
        <v>1977</v>
      </c>
      <c r="E7931" s="273">
        <v>34.99</v>
      </c>
    </row>
    <row r="7932" spans="1:5" x14ac:dyDescent="0.2">
      <c r="A7932" s="271">
        <v>103881</v>
      </c>
      <c r="B7932" s="271" t="s">
        <v>290</v>
      </c>
      <c r="C7932" s="272" t="s">
        <v>16161</v>
      </c>
      <c r="D7932" s="271" t="s">
        <v>1977</v>
      </c>
      <c r="E7932" s="273">
        <v>43.18</v>
      </c>
    </row>
    <row r="7933" spans="1:5" x14ac:dyDescent="0.2">
      <c r="A7933" s="271">
        <v>103812</v>
      </c>
      <c r="B7933" s="271" t="s">
        <v>290</v>
      </c>
      <c r="C7933" s="272" t="s">
        <v>16162</v>
      </c>
      <c r="D7933" s="271" t="s">
        <v>1977</v>
      </c>
      <c r="E7933" s="273">
        <v>57.7</v>
      </c>
    </row>
    <row r="7934" spans="1:5" x14ac:dyDescent="0.2">
      <c r="A7934" s="271">
        <v>103845</v>
      </c>
      <c r="B7934" s="271" t="s">
        <v>290</v>
      </c>
      <c r="C7934" s="272" t="s">
        <v>16163</v>
      </c>
      <c r="D7934" s="271" t="s">
        <v>1977</v>
      </c>
      <c r="E7934" s="273">
        <v>45.81</v>
      </c>
    </row>
    <row r="7935" spans="1:5" x14ac:dyDescent="0.2">
      <c r="A7935" s="271">
        <v>92328</v>
      </c>
      <c r="B7935" s="271" t="s">
        <v>290</v>
      </c>
      <c r="C7935" s="272" t="s">
        <v>16164</v>
      </c>
      <c r="D7935" s="271" t="s">
        <v>1977</v>
      </c>
      <c r="E7935" s="273">
        <v>41.68</v>
      </c>
    </row>
    <row r="7936" spans="1:5" x14ac:dyDescent="0.2">
      <c r="A7936" s="271">
        <v>92289</v>
      </c>
      <c r="B7936" s="271" t="s">
        <v>290</v>
      </c>
      <c r="C7936" s="272" t="s">
        <v>16165</v>
      </c>
      <c r="D7936" s="271" t="s">
        <v>1977</v>
      </c>
      <c r="E7936" s="273">
        <v>53.32</v>
      </c>
    </row>
    <row r="7937" spans="1:5" x14ac:dyDescent="0.2">
      <c r="A7937" s="271">
        <v>92290</v>
      </c>
      <c r="B7937" s="271" t="s">
        <v>290</v>
      </c>
      <c r="C7937" s="272" t="s">
        <v>16166</v>
      </c>
      <c r="D7937" s="271" t="s">
        <v>1977</v>
      </c>
      <c r="E7937" s="273">
        <v>80.47</v>
      </c>
    </row>
    <row r="7938" spans="1:5" x14ac:dyDescent="0.2">
      <c r="A7938" s="271">
        <v>92291</v>
      </c>
      <c r="B7938" s="271" t="s">
        <v>290</v>
      </c>
      <c r="C7938" s="272" t="s">
        <v>16167</v>
      </c>
      <c r="D7938" s="271" t="s">
        <v>1977</v>
      </c>
      <c r="E7938" s="273">
        <v>124.37</v>
      </c>
    </row>
    <row r="7939" spans="1:5" x14ac:dyDescent="0.2">
      <c r="A7939" s="271">
        <v>92292</v>
      </c>
      <c r="B7939" s="271" t="s">
        <v>290</v>
      </c>
      <c r="C7939" s="272" t="s">
        <v>16168</v>
      </c>
      <c r="D7939" s="271" t="s">
        <v>1977</v>
      </c>
      <c r="E7939" s="273">
        <v>382.34</v>
      </c>
    </row>
    <row r="7940" spans="1:5" x14ac:dyDescent="0.2">
      <c r="A7940" s="271">
        <v>93082</v>
      </c>
      <c r="B7940" s="271" t="s">
        <v>290</v>
      </c>
      <c r="C7940" s="272" t="s">
        <v>16169</v>
      </c>
      <c r="D7940" s="271" t="s">
        <v>1977</v>
      </c>
      <c r="E7940" s="273">
        <v>26.36</v>
      </c>
    </row>
    <row r="7941" spans="1:5" x14ac:dyDescent="0.2">
      <c r="A7941" s="271">
        <v>103885</v>
      </c>
      <c r="B7941" s="271" t="s">
        <v>290</v>
      </c>
      <c r="C7941" s="272" t="s">
        <v>16170</v>
      </c>
      <c r="D7941" s="271" t="s">
        <v>1977</v>
      </c>
      <c r="E7941" s="273">
        <v>30.22</v>
      </c>
    </row>
    <row r="7942" spans="1:5" x14ac:dyDescent="0.2">
      <c r="A7942" s="271">
        <v>103816</v>
      </c>
      <c r="B7942" s="271" t="s">
        <v>290</v>
      </c>
      <c r="C7942" s="272" t="s">
        <v>16171</v>
      </c>
      <c r="D7942" s="271" t="s">
        <v>1977</v>
      </c>
      <c r="E7942" s="273">
        <v>30.18</v>
      </c>
    </row>
    <row r="7943" spans="1:5" x14ac:dyDescent="0.2">
      <c r="A7943" s="271">
        <v>103849</v>
      </c>
      <c r="B7943" s="271" t="s">
        <v>290</v>
      </c>
      <c r="C7943" s="272" t="s">
        <v>16172</v>
      </c>
      <c r="D7943" s="271" t="s">
        <v>1977</v>
      </c>
      <c r="E7943" s="273">
        <v>29.6</v>
      </c>
    </row>
    <row r="7944" spans="1:5" x14ac:dyDescent="0.2">
      <c r="A7944" s="271">
        <v>93105</v>
      </c>
      <c r="B7944" s="271" t="s">
        <v>290</v>
      </c>
      <c r="C7944" s="272" t="s">
        <v>16173</v>
      </c>
      <c r="D7944" s="271" t="s">
        <v>1977</v>
      </c>
      <c r="E7944" s="273">
        <v>26.57</v>
      </c>
    </row>
    <row r="7945" spans="1:5" x14ac:dyDescent="0.2">
      <c r="A7945" s="271">
        <v>93055</v>
      </c>
      <c r="B7945" s="271" t="s">
        <v>290</v>
      </c>
      <c r="C7945" s="272" t="s">
        <v>16174</v>
      </c>
      <c r="D7945" s="271" t="s">
        <v>1977</v>
      </c>
      <c r="E7945" s="273">
        <v>48.28</v>
      </c>
    </row>
    <row r="7946" spans="1:5" x14ac:dyDescent="0.2">
      <c r="A7946" s="271">
        <v>93089</v>
      </c>
      <c r="B7946" s="271" t="s">
        <v>290</v>
      </c>
      <c r="C7946" s="272" t="s">
        <v>16175</v>
      </c>
      <c r="D7946" s="271" t="s">
        <v>1977</v>
      </c>
      <c r="E7946" s="273">
        <v>51.67</v>
      </c>
    </row>
    <row r="7947" spans="1:5" x14ac:dyDescent="0.2">
      <c r="A7947" s="271">
        <v>103891</v>
      </c>
      <c r="B7947" s="271" t="s">
        <v>290</v>
      </c>
      <c r="C7947" s="272" t="s">
        <v>16176</v>
      </c>
      <c r="D7947" s="271" t="s">
        <v>1977</v>
      </c>
      <c r="E7947" s="273">
        <v>56.39</v>
      </c>
    </row>
    <row r="7948" spans="1:5" x14ac:dyDescent="0.2">
      <c r="A7948" s="271">
        <v>103822</v>
      </c>
      <c r="B7948" s="271" t="s">
        <v>290</v>
      </c>
      <c r="C7948" s="272" t="s">
        <v>16177</v>
      </c>
      <c r="D7948" s="271" t="s">
        <v>1977</v>
      </c>
      <c r="E7948" s="273">
        <v>61.63</v>
      </c>
    </row>
    <row r="7949" spans="1:5" x14ac:dyDescent="0.2">
      <c r="A7949" s="271">
        <v>103855</v>
      </c>
      <c r="B7949" s="271" t="s">
        <v>290</v>
      </c>
      <c r="C7949" s="272" t="s">
        <v>16178</v>
      </c>
      <c r="D7949" s="271" t="s">
        <v>1977</v>
      </c>
      <c r="E7949" s="273">
        <v>57.06</v>
      </c>
    </row>
    <row r="7950" spans="1:5" x14ac:dyDescent="0.2">
      <c r="A7950" s="271">
        <v>93112</v>
      </c>
      <c r="B7950" s="271" t="s">
        <v>290</v>
      </c>
      <c r="C7950" s="272" t="s">
        <v>16179</v>
      </c>
      <c r="D7950" s="271" t="s">
        <v>1977</v>
      </c>
      <c r="E7950" s="273">
        <v>54.17</v>
      </c>
    </row>
    <row r="7951" spans="1:5" x14ac:dyDescent="0.2">
      <c r="A7951" s="271">
        <v>93060</v>
      </c>
      <c r="B7951" s="271" t="s">
        <v>290</v>
      </c>
      <c r="C7951" s="272" t="s">
        <v>16180</v>
      </c>
      <c r="D7951" s="271" t="s">
        <v>1977</v>
      </c>
      <c r="E7951" s="273">
        <v>84.4</v>
      </c>
    </row>
    <row r="7952" spans="1:5" x14ac:dyDescent="0.2">
      <c r="A7952" s="271">
        <v>93094</v>
      </c>
      <c r="B7952" s="271" t="s">
        <v>290</v>
      </c>
      <c r="C7952" s="272" t="s">
        <v>16181</v>
      </c>
      <c r="D7952" s="271" t="s">
        <v>1977</v>
      </c>
      <c r="E7952" s="273">
        <v>87.53</v>
      </c>
    </row>
    <row r="7953" spans="1:5" x14ac:dyDescent="0.2">
      <c r="A7953" s="271">
        <v>103897</v>
      </c>
      <c r="B7953" s="271" t="s">
        <v>290</v>
      </c>
      <c r="C7953" s="272" t="s">
        <v>16182</v>
      </c>
      <c r="D7953" s="271" t="s">
        <v>1977</v>
      </c>
      <c r="E7953" s="273">
        <v>92.99</v>
      </c>
    </row>
    <row r="7954" spans="1:5" x14ac:dyDescent="0.2">
      <c r="A7954" s="271">
        <v>103828</v>
      </c>
      <c r="B7954" s="271" t="s">
        <v>290</v>
      </c>
      <c r="C7954" s="272" t="s">
        <v>16183</v>
      </c>
      <c r="D7954" s="271" t="s">
        <v>1977</v>
      </c>
      <c r="E7954" s="273">
        <v>102.23</v>
      </c>
    </row>
    <row r="7955" spans="1:5" x14ac:dyDescent="0.2">
      <c r="A7955" s="271">
        <v>103861</v>
      </c>
      <c r="B7955" s="271" t="s">
        <v>290</v>
      </c>
      <c r="C7955" s="272" t="s">
        <v>16184</v>
      </c>
      <c r="D7955" s="271" t="s">
        <v>1977</v>
      </c>
      <c r="E7955" s="273">
        <v>94.79</v>
      </c>
    </row>
    <row r="7956" spans="1:5" x14ac:dyDescent="0.2">
      <c r="A7956" s="271">
        <v>93115</v>
      </c>
      <c r="B7956" s="271" t="s">
        <v>290</v>
      </c>
      <c r="C7956" s="272" t="s">
        <v>16185</v>
      </c>
      <c r="D7956" s="271" t="s">
        <v>1977</v>
      </c>
      <c r="E7956" s="273">
        <v>92.01</v>
      </c>
    </row>
    <row r="7957" spans="1:5" x14ac:dyDescent="0.2">
      <c r="A7957" s="271">
        <v>93074</v>
      </c>
      <c r="B7957" s="271" t="s">
        <v>290</v>
      </c>
      <c r="C7957" s="272" t="s">
        <v>16186</v>
      </c>
      <c r="D7957" s="271" t="s">
        <v>1977</v>
      </c>
      <c r="E7957" s="273">
        <v>15.43</v>
      </c>
    </row>
    <row r="7958" spans="1:5" x14ac:dyDescent="0.2">
      <c r="A7958" s="271">
        <v>103875</v>
      </c>
      <c r="B7958" s="271" t="s">
        <v>290</v>
      </c>
      <c r="C7958" s="272" t="s">
        <v>16187</v>
      </c>
      <c r="D7958" s="271" t="s">
        <v>1977</v>
      </c>
      <c r="E7958" s="273">
        <v>21.2</v>
      </c>
    </row>
    <row r="7959" spans="1:5" x14ac:dyDescent="0.2">
      <c r="A7959" s="271">
        <v>103806</v>
      </c>
      <c r="B7959" s="271" t="s">
        <v>290</v>
      </c>
      <c r="C7959" s="272" t="s">
        <v>16188</v>
      </c>
      <c r="D7959" s="271" t="s">
        <v>1977</v>
      </c>
      <c r="E7959" s="273">
        <v>21.12</v>
      </c>
    </row>
    <row r="7960" spans="1:5" x14ac:dyDescent="0.2">
      <c r="A7960" s="271">
        <v>103839</v>
      </c>
      <c r="B7960" s="271" t="s">
        <v>290</v>
      </c>
      <c r="C7960" s="272" t="s">
        <v>16189</v>
      </c>
      <c r="D7960" s="271" t="s">
        <v>1977</v>
      </c>
      <c r="E7960" s="273">
        <v>20.25</v>
      </c>
    </row>
    <row r="7961" spans="1:5" x14ac:dyDescent="0.2">
      <c r="A7961" s="271">
        <v>93097</v>
      </c>
      <c r="B7961" s="271" t="s">
        <v>290</v>
      </c>
      <c r="C7961" s="272" t="s">
        <v>16190</v>
      </c>
      <c r="D7961" s="271" t="s">
        <v>1977</v>
      </c>
      <c r="E7961" s="273">
        <v>15.74</v>
      </c>
    </row>
    <row r="7962" spans="1:5" x14ac:dyDescent="0.2">
      <c r="A7962" s="271">
        <v>93119</v>
      </c>
      <c r="B7962" s="271" t="s">
        <v>290</v>
      </c>
      <c r="C7962" s="272" t="s">
        <v>16191</v>
      </c>
      <c r="D7962" s="271" t="s">
        <v>1977</v>
      </c>
      <c r="E7962" s="273">
        <v>19.03</v>
      </c>
    </row>
    <row r="7963" spans="1:5" x14ac:dyDescent="0.2">
      <c r="A7963" s="271">
        <v>93076</v>
      </c>
      <c r="B7963" s="271" t="s">
        <v>290</v>
      </c>
      <c r="C7963" s="272" t="s">
        <v>16192</v>
      </c>
      <c r="D7963" s="271" t="s">
        <v>1977</v>
      </c>
      <c r="E7963" s="273">
        <v>24.09</v>
      </c>
    </row>
    <row r="7964" spans="1:5" x14ac:dyDescent="0.2">
      <c r="A7964" s="271">
        <v>103878</v>
      </c>
      <c r="B7964" s="271" t="s">
        <v>290</v>
      </c>
      <c r="C7964" s="272" t="s">
        <v>16193</v>
      </c>
      <c r="D7964" s="271" t="s">
        <v>1977</v>
      </c>
      <c r="E7964" s="273">
        <v>31.15</v>
      </c>
    </row>
    <row r="7965" spans="1:5" x14ac:dyDescent="0.2">
      <c r="A7965" s="271">
        <v>103809</v>
      </c>
      <c r="B7965" s="271" t="s">
        <v>290</v>
      </c>
      <c r="C7965" s="272" t="s">
        <v>16194</v>
      </c>
      <c r="D7965" s="271" t="s">
        <v>1977</v>
      </c>
      <c r="E7965" s="273">
        <v>38.94</v>
      </c>
    </row>
    <row r="7966" spans="1:5" x14ac:dyDescent="0.2">
      <c r="A7966" s="271">
        <v>103842</v>
      </c>
      <c r="B7966" s="271" t="s">
        <v>290</v>
      </c>
      <c r="C7966" s="272" t="s">
        <v>16195</v>
      </c>
      <c r="D7966" s="271" t="s">
        <v>1977</v>
      </c>
      <c r="E7966" s="273">
        <v>32.14</v>
      </c>
    </row>
    <row r="7967" spans="1:5" x14ac:dyDescent="0.2">
      <c r="A7967" s="271">
        <v>93099</v>
      </c>
      <c r="B7967" s="271" t="s">
        <v>290</v>
      </c>
      <c r="C7967" s="272" t="s">
        <v>16196</v>
      </c>
      <c r="D7967" s="271" t="s">
        <v>1977</v>
      </c>
      <c r="E7967" s="273">
        <v>27.83</v>
      </c>
    </row>
    <row r="7968" spans="1:5" x14ac:dyDescent="0.2">
      <c r="A7968" s="271">
        <v>93122</v>
      </c>
      <c r="B7968" s="271" t="s">
        <v>290</v>
      </c>
      <c r="C7968" s="272" t="s">
        <v>16197</v>
      </c>
      <c r="D7968" s="271" t="s">
        <v>1977</v>
      </c>
      <c r="E7968" s="273">
        <v>28.44</v>
      </c>
    </row>
    <row r="7969" spans="1:5" x14ac:dyDescent="0.2">
      <c r="A7969" s="271">
        <v>93079</v>
      </c>
      <c r="B7969" s="271" t="s">
        <v>290</v>
      </c>
      <c r="C7969" s="272" t="s">
        <v>16198</v>
      </c>
      <c r="D7969" s="271" t="s">
        <v>1977</v>
      </c>
      <c r="E7969" s="273">
        <v>33.11</v>
      </c>
    </row>
    <row r="7970" spans="1:5" x14ac:dyDescent="0.2">
      <c r="A7970" s="271">
        <v>103882</v>
      </c>
      <c r="B7970" s="271" t="s">
        <v>290</v>
      </c>
      <c r="C7970" s="272" t="s">
        <v>16199</v>
      </c>
      <c r="D7970" s="271" t="s">
        <v>1977</v>
      </c>
      <c r="E7970" s="273">
        <v>41.3</v>
      </c>
    </row>
    <row r="7971" spans="1:5" x14ac:dyDescent="0.2">
      <c r="A7971" s="271">
        <v>103813</v>
      </c>
      <c r="B7971" s="271" t="s">
        <v>290</v>
      </c>
      <c r="C7971" s="272" t="s">
        <v>16200</v>
      </c>
      <c r="D7971" s="271" t="s">
        <v>1977</v>
      </c>
      <c r="E7971" s="273">
        <v>55.82</v>
      </c>
    </row>
    <row r="7972" spans="1:5" x14ac:dyDescent="0.2">
      <c r="A7972" s="271">
        <v>103846</v>
      </c>
      <c r="B7972" s="271" t="s">
        <v>290</v>
      </c>
      <c r="C7972" s="272" t="s">
        <v>16201</v>
      </c>
      <c r="D7972" s="271" t="s">
        <v>1977</v>
      </c>
      <c r="E7972" s="273">
        <v>43.93</v>
      </c>
    </row>
    <row r="7973" spans="1:5" x14ac:dyDescent="0.2">
      <c r="A7973" s="271">
        <v>93102</v>
      </c>
      <c r="B7973" s="271" t="s">
        <v>290</v>
      </c>
      <c r="C7973" s="272" t="s">
        <v>16202</v>
      </c>
      <c r="D7973" s="271" t="s">
        <v>1977</v>
      </c>
      <c r="E7973" s="273">
        <v>39.799999999999997</v>
      </c>
    </row>
    <row r="7974" spans="1:5" x14ac:dyDescent="0.2">
      <c r="A7974" s="271">
        <v>93123</v>
      </c>
      <c r="B7974" s="271" t="s">
        <v>290</v>
      </c>
      <c r="C7974" s="272" t="s">
        <v>16203</v>
      </c>
      <c r="D7974" s="271" t="s">
        <v>1977</v>
      </c>
      <c r="E7974" s="273">
        <v>62.56</v>
      </c>
    </row>
    <row r="7975" spans="1:5" x14ac:dyDescent="0.2">
      <c r="A7975" s="271">
        <v>93124</v>
      </c>
      <c r="B7975" s="271" t="s">
        <v>290</v>
      </c>
      <c r="C7975" s="272" t="s">
        <v>16204</v>
      </c>
      <c r="D7975" s="271" t="s">
        <v>1977</v>
      </c>
      <c r="E7975" s="273">
        <v>97.82</v>
      </c>
    </row>
    <row r="7976" spans="1:5" x14ac:dyDescent="0.2">
      <c r="A7976" s="271">
        <v>93125</v>
      </c>
      <c r="B7976" s="271" t="s">
        <v>290</v>
      </c>
      <c r="C7976" s="272" t="s">
        <v>16205</v>
      </c>
      <c r="D7976" s="271" t="s">
        <v>1977</v>
      </c>
      <c r="E7976" s="273">
        <v>143.59</v>
      </c>
    </row>
    <row r="7977" spans="1:5" x14ac:dyDescent="0.2">
      <c r="A7977" s="271">
        <v>93126</v>
      </c>
      <c r="B7977" s="271" t="s">
        <v>290</v>
      </c>
      <c r="C7977" s="272" t="s">
        <v>16206</v>
      </c>
      <c r="D7977" s="271" t="s">
        <v>1977</v>
      </c>
      <c r="E7977" s="273">
        <v>315.51</v>
      </c>
    </row>
    <row r="7978" spans="1:5" x14ac:dyDescent="0.2">
      <c r="A7978" s="271">
        <v>93063</v>
      </c>
      <c r="B7978" s="271" t="s">
        <v>290</v>
      </c>
      <c r="C7978" s="272" t="s">
        <v>16207</v>
      </c>
      <c r="D7978" s="271" t="s">
        <v>1977</v>
      </c>
      <c r="E7978" s="273">
        <v>697.97</v>
      </c>
    </row>
    <row r="7979" spans="1:5" x14ac:dyDescent="0.2">
      <c r="A7979" s="271">
        <v>93066</v>
      </c>
      <c r="B7979" s="271" t="s">
        <v>290</v>
      </c>
      <c r="C7979" s="272" t="s">
        <v>16208</v>
      </c>
      <c r="D7979" s="271" t="s">
        <v>1977</v>
      </c>
      <c r="E7979" s="273">
        <v>875.88</v>
      </c>
    </row>
    <row r="7980" spans="1:5" x14ac:dyDescent="0.2">
      <c r="A7980" s="271">
        <v>93069</v>
      </c>
      <c r="B7980" s="271" t="s">
        <v>290</v>
      </c>
      <c r="C7980" s="272" t="s">
        <v>16209</v>
      </c>
      <c r="D7980" s="271" t="s">
        <v>1977</v>
      </c>
      <c r="E7980" s="273">
        <v>1214.02</v>
      </c>
    </row>
    <row r="7981" spans="1:5" x14ac:dyDescent="0.2">
      <c r="A7981" s="271">
        <v>93072</v>
      </c>
      <c r="B7981" s="271" t="s">
        <v>290</v>
      </c>
      <c r="C7981" s="272" t="s">
        <v>16210</v>
      </c>
      <c r="D7981" s="271" t="s">
        <v>1977</v>
      </c>
      <c r="E7981" s="273">
        <v>1602.08</v>
      </c>
    </row>
    <row r="7982" spans="1:5" x14ac:dyDescent="0.2">
      <c r="A7982" s="271">
        <v>93083</v>
      </c>
      <c r="B7982" s="271" t="s">
        <v>290</v>
      </c>
      <c r="C7982" s="272" t="s">
        <v>16211</v>
      </c>
      <c r="D7982" s="271" t="s">
        <v>1977</v>
      </c>
      <c r="E7982" s="273">
        <v>479.69</v>
      </c>
    </row>
    <row r="7983" spans="1:5" x14ac:dyDescent="0.2">
      <c r="A7983" s="271">
        <v>103886</v>
      </c>
      <c r="B7983" s="271" t="s">
        <v>290</v>
      </c>
      <c r="C7983" s="272" t="s">
        <v>16212</v>
      </c>
      <c r="D7983" s="271" t="s">
        <v>1977</v>
      </c>
      <c r="E7983" s="273">
        <v>483.55</v>
      </c>
    </row>
    <row r="7984" spans="1:5" x14ac:dyDescent="0.2">
      <c r="A7984" s="271">
        <v>103817</v>
      </c>
      <c r="B7984" s="271" t="s">
        <v>290</v>
      </c>
      <c r="C7984" s="272" t="s">
        <v>16213</v>
      </c>
      <c r="D7984" s="271" t="s">
        <v>1977</v>
      </c>
      <c r="E7984" s="273">
        <v>483.51</v>
      </c>
    </row>
    <row r="7985" spans="1:5" x14ac:dyDescent="0.2">
      <c r="A7985" s="271">
        <v>103850</v>
      </c>
      <c r="B7985" s="271" t="s">
        <v>290</v>
      </c>
      <c r="C7985" s="272" t="s">
        <v>16214</v>
      </c>
      <c r="D7985" s="271" t="s">
        <v>1977</v>
      </c>
      <c r="E7985" s="273">
        <v>482.93</v>
      </c>
    </row>
    <row r="7986" spans="1:5" x14ac:dyDescent="0.2">
      <c r="A7986" s="271">
        <v>93106</v>
      </c>
      <c r="B7986" s="271" t="s">
        <v>290</v>
      </c>
      <c r="C7986" s="272" t="s">
        <v>16215</v>
      </c>
      <c r="D7986" s="271" t="s">
        <v>1977</v>
      </c>
      <c r="E7986" s="273">
        <v>479.9</v>
      </c>
    </row>
    <row r="7987" spans="1:5" x14ac:dyDescent="0.2">
      <c r="A7987" s="271">
        <v>93052</v>
      </c>
      <c r="B7987" s="271" t="s">
        <v>290</v>
      </c>
      <c r="C7987" s="272" t="s">
        <v>16216</v>
      </c>
      <c r="D7987" s="271" t="s">
        <v>1977</v>
      </c>
      <c r="E7987" s="273">
        <v>553.51</v>
      </c>
    </row>
    <row r="7988" spans="1:5" x14ac:dyDescent="0.2">
      <c r="A7988" s="271">
        <v>93086</v>
      </c>
      <c r="B7988" s="271" t="s">
        <v>290</v>
      </c>
      <c r="C7988" s="272" t="s">
        <v>16217</v>
      </c>
      <c r="D7988" s="271" t="s">
        <v>1977</v>
      </c>
      <c r="E7988" s="273">
        <v>556.9</v>
      </c>
    </row>
    <row r="7989" spans="1:5" x14ac:dyDescent="0.2">
      <c r="A7989" s="271">
        <v>103890</v>
      </c>
      <c r="B7989" s="271" t="s">
        <v>290</v>
      </c>
      <c r="C7989" s="272" t="s">
        <v>16218</v>
      </c>
      <c r="D7989" s="271" t="s">
        <v>1977</v>
      </c>
      <c r="E7989" s="273">
        <v>561.62</v>
      </c>
    </row>
    <row r="7990" spans="1:5" x14ac:dyDescent="0.2">
      <c r="A7990" s="271">
        <v>103821</v>
      </c>
      <c r="B7990" s="271" t="s">
        <v>290</v>
      </c>
      <c r="C7990" s="272" t="s">
        <v>16219</v>
      </c>
      <c r="D7990" s="271" t="s">
        <v>1977</v>
      </c>
      <c r="E7990" s="273">
        <v>566.86</v>
      </c>
    </row>
    <row r="7991" spans="1:5" x14ac:dyDescent="0.2">
      <c r="A7991" s="271">
        <v>103854</v>
      </c>
      <c r="B7991" s="271" t="s">
        <v>290</v>
      </c>
      <c r="C7991" s="272" t="s">
        <v>16220</v>
      </c>
      <c r="D7991" s="271" t="s">
        <v>1977</v>
      </c>
      <c r="E7991" s="273">
        <v>562.29</v>
      </c>
    </row>
    <row r="7992" spans="1:5" x14ac:dyDescent="0.2">
      <c r="A7992" s="271">
        <v>93109</v>
      </c>
      <c r="B7992" s="271" t="s">
        <v>290</v>
      </c>
      <c r="C7992" s="272" t="s">
        <v>16221</v>
      </c>
      <c r="D7992" s="271" t="s">
        <v>1977</v>
      </c>
      <c r="E7992" s="273">
        <v>559.4</v>
      </c>
    </row>
    <row r="7993" spans="1:5" x14ac:dyDescent="0.2">
      <c r="A7993" s="271">
        <v>93058</v>
      </c>
      <c r="B7993" s="271" t="s">
        <v>290</v>
      </c>
      <c r="C7993" s="272" t="s">
        <v>16222</v>
      </c>
      <c r="D7993" s="271" t="s">
        <v>1977</v>
      </c>
      <c r="E7993" s="273">
        <v>609.03</v>
      </c>
    </row>
    <row r="7994" spans="1:5" x14ac:dyDescent="0.2">
      <c r="A7994" s="271">
        <v>93092</v>
      </c>
      <c r="B7994" s="271" t="s">
        <v>290</v>
      </c>
      <c r="C7994" s="272" t="s">
        <v>16223</v>
      </c>
      <c r="D7994" s="271" t="s">
        <v>1977</v>
      </c>
      <c r="E7994" s="273">
        <v>612.16</v>
      </c>
    </row>
    <row r="7995" spans="1:5" x14ac:dyDescent="0.2">
      <c r="A7995" s="271">
        <v>103898</v>
      </c>
      <c r="B7995" s="271" t="s">
        <v>290</v>
      </c>
      <c r="C7995" s="272" t="s">
        <v>16224</v>
      </c>
      <c r="D7995" s="271" t="s">
        <v>1977</v>
      </c>
      <c r="E7995" s="273">
        <v>617.62</v>
      </c>
    </row>
    <row r="7996" spans="1:5" x14ac:dyDescent="0.2">
      <c r="A7996" s="271">
        <v>103829</v>
      </c>
      <c r="B7996" s="271" t="s">
        <v>290</v>
      </c>
      <c r="C7996" s="272" t="s">
        <v>16225</v>
      </c>
      <c r="D7996" s="271" t="s">
        <v>1977</v>
      </c>
      <c r="E7996" s="273">
        <v>626.86</v>
      </c>
    </row>
    <row r="7997" spans="1:5" x14ac:dyDescent="0.2">
      <c r="A7997" s="271">
        <v>103862</v>
      </c>
      <c r="B7997" s="271" t="s">
        <v>290</v>
      </c>
      <c r="C7997" s="272" t="s">
        <v>16226</v>
      </c>
      <c r="D7997" s="271" t="s">
        <v>1977</v>
      </c>
      <c r="E7997" s="273">
        <v>619.41999999999996</v>
      </c>
    </row>
    <row r="7998" spans="1:5" x14ac:dyDescent="0.2">
      <c r="A7998" s="271">
        <v>93116</v>
      </c>
      <c r="B7998" s="271" t="s">
        <v>290</v>
      </c>
      <c r="C7998" s="272" t="s">
        <v>16227</v>
      </c>
      <c r="D7998" s="271" t="s">
        <v>1977</v>
      </c>
      <c r="E7998" s="273">
        <v>616.64</v>
      </c>
    </row>
    <row r="7999" spans="1:5" x14ac:dyDescent="0.2">
      <c r="A7999" s="271">
        <v>92314</v>
      </c>
      <c r="B7999" s="271" t="s">
        <v>290</v>
      </c>
      <c r="C7999" s="272" t="s">
        <v>16228</v>
      </c>
      <c r="D7999" s="271" t="s">
        <v>1977</v>
      </c>
      <c r="E7999" s="273">
        <v>10.02</v>
      </c>
    </row>
    <row r="8000" spans="1:5" x14ac:dyDescent="0.2">
      <c r="A8000" s="271">
        <v>103883</v>
      </c>
      <c r="B8000" s="271" t="s">
        <v>290</v>
      </c>
      <c r="C8000" s="272" t="s">
        <v>16229</v>
      </c>
      <c r="D8000" s="271" t="s">
        <v>1977</v>
      </c>
      <c r="E8000" s="273">
        <v>13.88</v>
      </c>
    </row>
    <row r="8001" spans="1:5" x14ac:dyDescent="0.2">
      <c r="A8001" s="271">
        <v>103814</v>
      </c>
      <c r="B8001" s="271" t="s">
        <v>290</v>
      </c>
      <c r="C8001" s="272" t="s">
        <v>16230</v>
      </c>
      <c r="D8001" s="271" t="s">
        <v>1977</v>
      </c>
      <c r="E8001" s="273">
        <v>13.84</v>
      </c>
    </row>
    <row r="8002" spans="1:5" x14ac:dyDescent="0.2">
      <c r="A8002" s="271">
        <v>103847</v>
      </c>
      <c r="B8002" s="271" t="s">
        <v>290</v>
      </c>
      <c r="C8002" s="272" t="s">
        <v>16231</v>
      </c>
      <c r="D8002" s="271" t="s">
        <v>1977</v>
      </c>
      <c r="E8002" s="273">
        <v>13.26</v>
      </c>
    </row>
    <row r="8003" spans="1:5" x14ac:dyDescent="0.2">
      <c r="A8003" s="271">
        <v>92329</v>
      </c>
      <c r="B8003" s="271" t="s">
        <v>290</v>
      </c>
      <c r="C8003" s="272" t="s">
        <v>16232</v>
      </c>
      <c r="D8003" s="271" t="s">
        <v>1977</v>
      </c>
      <c r="E8003" s="273">
        <v>10.23</v>
      </c>
    </row>
    <row r="8004" spans="1:5" x14ac:dyDescent="0.2">
      <c r="A8004" s="271">
        <v>92293</v>
      </c>
      <c r="B8004" s="271" t="s">
        <v>290</v>
      </c>
      <c r="C8004" s="272" t="s">
        <v>16233</v>
      </c>
      <c r="D8004" s="271" t="s">
        <v>1977</v>
      </c>
      <c r="E8004" s="273">
        <v>11.04</v>
      </c>
    </row>
    <row r="8005" spans="1:5" x14ac:dyDescent="0.2">
      <c r="A8005" s="271">
        <v>92315</v>
      </c>
      <c r="B8005" s="271" t="s">
        <v>290</v>
      </c>
      <c r="C8005" s="272" t="s">
        <v>16234</v>
      </c>
      <c r="D8005" s="271" t="s">
        <v>1977</v>
      </c>
      <c r="E8005" s="273">
        <v>14.43</v>
      </c>
    </row>
    <row r="8006" spans="1:5" x14ac:dyDescent="0.2">
      <c r="A8006" s="271">
        <v>103888</v>
      </c>
      <c r="B8006" s="271" t="s">
        <v>290</v>
      </c>
      <c r="C8006" s="272" t="s">
        <v>16235</v>
      </c>
      <c r="D8006" s="271" t="s">
        <v>1977</v>
      </c>
      <c r="E8006" s="273">
        <v>19.149999999999999</v>
      </c>
    </row>
    <row r="8007" spans="1:5" x14ac:dyDescent="0.2">
      <c r="A8007" s="271">
        <v>103819</v>
      </c>
      <c r="B8007" s="271" t="s">
        <v>290</v>
      </c>
      <c r="C8007" s="272" t="s">
        <v>16236</v>
      </c>
      <c r="D8007" s="271" t="s">
        <v>1977</v>
      </c>
      <c r="E8007" s="273">
        <v>24.39</v>
      </c>
    </row>
    <row r="8008" spans="1:5" x14ac:dyDescent="0.2">
      <c r="A8008" s="271">
        <v>103852</v>
      </c>
      <c r="B8008" s="271" t="s">
        <v>290</v>
      </c>
      <c r="C8008" s="272" t="s">
        <v>16237</v>
      </c>
      <c r="D8008" s="271" t="s">
        <v>1977</v>
      </c>
      <c r="E8008" s="273">
        <v>19.82</v>
      </c>
    </row>
    <row r="8009" spans="1:5" x14ac:dyDescent="0.2">
      <c r="A8009" s="271">
        <v>92330</v>
      </c>
      <c r="B8009" s="271" t="s">
        <v>290</v>
      </c>
      <c r="C8009" s="272" t="s">
        <v>16238</v>
      </c>
      <c r="D8009" s="271" t="s">
        <v>1977</v>
      </c>
      <c r="E8009" s="273">
        <v>16.93</v>
      </c>
    </row>
    <row r="8010" spans="1:5" x14ac:dyDescent="0.2">
      <c r="A8010" s="271">
        <v>92294</v>
      </c>
      <c r="B8010" s="271" t="s">
        <v>290</v>
      </c>
      <c r="C8010" s="272" t="s">
        <v>16239</v>
      </c>
      <c r="D8010" s="271" t="s">
        <v>1977</v>
      </c>
      <c r="E8010" s="273">
        <v>18.52</v>
      </c>
    </row>
    <row r="8011" spans="1:5" x14ac:dyDescent="0.2">
      <c r="A8011" s="271">
        <v>92316</v>
      </c>
      <c r="B8011" s="271" t="s">
        <v>290</v>
      </c>
      <c r="C8011" s="272" t="s">
        <v>16240</v>
      </c>
      <c r="D8011" s="271" t="s">
        <v>1977</v>
      </c>
      <c r="E8011" s="273">
        <v>21.65</v>
      </c>
    </row>
    <row r="8012" spans="1:5" x14ac:dyDescent="0.2">
      <c r="A8012" s="271">
        <v>103895</v>
      </c>
      <c r="B8012" s="271" t="s">
        <v>290</v>
      </c>
      <c r="C8012" s="272" t="s">
        <v>16241</v>
      </c>
      <c r="D8012" s="271" t="s">
        <v>1977</v>
      </c>
      <c r="E8012" s="273">
        <v>27.11</v>
      </c>
    </row>
    <row r="8013" spans="1:5" x14ac:dyDescent="0.2">
      <c r="A8013" s="271">
        <v>103826</v>
      </c>
      <c r="B8013" s="271" t="s">
        <v>290</v>
      </c>
      <c r="C8013" s="272" t="s">
        <v>16242</v>
      </c>
      <c r="D8013" s="271" t="s">
        <v>1977</v>
      </c>
      <c r="E8013" s="273">
        <v>36.35</v>
      </c>
    </row>
    <row r="8014" spans="1:5" x14ac:dyDescent="0.2">
      <c r="A8014" s="271">
        <v>103859</v>
      </c>
      <c r="B8014" s="271" t="s">
        <v>290</v>
      </c>
      <c r="C8014" s="272" t="s">
        <v>16243</v>
      </c>
      <c r="D8014" s="271" t="s">
        <v>1977</v>
      </c>
      <c r="E8014" s="273">
        <v>28.91</v>
      </c>
    </row>
    <row r="8015" spans="1:5" x14ac:dyDescent="0.2">
      <c r="A8015" s="271">
        <v>92331</v>
      </c>
      <c r="B8015" s="271" t="s">
        <v>290</v>
      </c>
      <c r="C8015" s="272" t="s">
        <v>16244</v>
      </c>
      <c r="D8015" s="271" t="s">
        <v>1977</v>
      </c>
      <c r="E8015" s="273">
        <v>26.13</v>
      </c>
    </row>
    <row r="8016" spans="1:5" x14ac:dyDescent="0.2">
      <c r="A8016" s="271">
        <v>92295</v>
      </c>
      <c r="B8016" s="271" t="s">
        <v>290</v>
      </c>
      <c r="C8016" s="272" t="s">
        <v>16245</v>
      </c>
      <c r="D8016" s="271" t="s">
        <v>1977</v>
      </c>
      <c r="E8016" s="273">
        <v>34.590000000000003</v>
      </c>
    </row>
    <row r="8017" spans="1:5" x14ac:dyDescent="0.2">
      <c r="A8017" s="271">
        <v>92296</v>
      </c>
      <c r="B8017" s="271" t="s">
        <v>290</v>
      </c>
      <c r="C8017" s="272" t="s">
        <v>16246</v>
      </c>
      <c r="D8017" s="271" t="s">
        <v>1977</v>
      </c>
      <c r="E8017" s="273">
        <v>45.75</v>
      </c>
    </row>
    <row r="8018" spans="1:5" x14ac:dyDescent="0.2">
      <c r="A8018" s="271">
        <v>92297</v>
      </c>
      <c r="B8018" s="271" t="s">
        <v>290</v>
      </c>
      <c r="C8018" s="272" t="s">
        <v>16247</v>
      </c>
      <c r="D8018" s="271" t="s">
        <v>1977</v>
      </c>
      <c r="E8018" s="273">
        <v>70.78</v>
      </c>
    </row>
    <row r="8019" spans="1:5" x14ac:dyDescent="0.2">
      <c r="A8019" s="271">
        <v>92298</v>
      </c>
      <c r="B8019" s="271" t="s">
        <v>290</v>
      </c>
      <c r="C8019" s="272" t="s">
        <v>16248</v>
      </c>
      <c r="D8019" s="271" t="s">
        <v>1977</v>
      </c>
      <c r="E8019" s="273">
        <v>197.25</v>
      </c>
    </row>
    <row r="8020" spans="1:5" x14ac:dyDescent="0.2">
      <c r="A8020" s="271">
        <v>93080</v>
      </c>
      <c r="B8020" s="271" t="s">
        <v>290</v>
      </c>
      <c r="C8020" s="272" t="s">
        <v>16249</v>
      </c>
      <c r="D8020" s="271" t="s">
        <v>1977</v>
      </c>
      <c r="E8020" s="273">
        <v>10.050000000000001</v>
      </c>
    </row>
    <row r="8021" spans="1:5" x14ac:dyDescent="0.2">
      <c r="A8021" s="271">
        <v>103884</v>
      </c>
      <c r="B8021" s="271" t="s">
        <v>290</v>
      </c>
      <c r="C8021" s="272" t="s">
        <v>16250</v>
      </c>
      <c r="D8021" s="271" t="s">
        <v>1977</v>
      </c>
      <c r="E8021" s="273">
        <v>13.91</v>
      </c>
    </row>
    <row r="8022" spans="1:5" x14ac:dyDescent="0.2">
      <c r="A8022" s="271">
        <v>103815</v>
      </c>
      <c r="B8022" s="271" t="s">
        <v>290</v>
      </c>
      <c r="C8022" s="272" t="s">
        <v>16251</v>
      </c>
      <c r="D8022" s="271" t="s">
        <v>1977</v>
      </c>
      <c r="E8022" s="273">
        <v>13.87</v>
      </c>
    </row>
    <row r="8023" spans="1:5" x14ac:dyDescent="0.2">
      <c r="A8023" s="271">
        <v>103848</v>
      </c>
      <c r="B8023" s="271" t="s">
        <v>290</v>
      </c>
      <c r="C8023" s="272" t="s">
        <v>16252</v>
      </c>
      <c r="D8023" s="271" t="s">
        <v>1977</v>
      </c>
      <c r="E8023" s="273">
        <v>13.29</v>
      </c>
    </row>
    <row r="8024" spans="1:5" x14ac:dyDescent="0.2">
      <c r="A8024" s="271">
        <v>93103</v>
      </c>
      <c r="B8024" s="271" t="s">
        <v>290</v>
      </c>
      <c r="C8024" s="272" t="s">
        <v>16253</v>
      </c>
      <c r="D8024" s="271" t="s">
        <v>1977</v>
      </c>
      <c r="E8024" s="273">
        <v>10.26</v>
      </c>
    </row>
    <row r="8025" spans="1:5" x14ac:dyDescent="0.2">
      <c r="A8025" s="271">
        <v>93050</v>
      </c>
      <c r="B8025" s="271" t="s">
        <v>290</v>
      </c>
      <c r="C8025" s="272" t="s">
        <v>16254</v>
      </c>
      <c r="D8025" s="271" t="s">
        <v>1977</v>
      </c>
      <c r="E8025" s="273">
        <v>12.44</v>
      </c>
    </row>
    <row r="8026" spans="1:5" x14ac:dyDescent="0.2">
      <c r="A8026" s="271">
        <v>93084</v>
      </c>
      <c r="B8026" s="271" t="s">
        <v>290</v>
      </c>
      <c r="C8026" s="272" t="s">
        <v>16255</v>
      </c>
      <c r="D8026" s="271" t="s">
        <v>1977</v>
      </c>
      <c r="E8026" s="273">
        <v>15.83</v>
      </c>
    </row>
    <row r="8027" spans="1:5" x14ac:dyDescent="0.2">
      <c r="A8027" s="271">
        <v>103889</v>
      </c>
      <c r="B8027" s="271" t="s">
        <v>290</v>
      </c>
      <c r="C8027" s="272" t="s">
        <v>16256</v>
      </c>
      <c r="D8027" s="271" t="s">
        <v>1977</v>
      </c>
      <c r="E8027" s="273">
        <v>20.55</v>
      </c>
    </row>
    <row r="8028" spans="1:5" x14ac:dyDescent="0.2">
      <c r="A8028" s="271">
        <v>103820</v>
      </c>
      <c r="B8028" s="271" t="s">
        <v>290</v>
      </c>
      <c r="C8028" s="272" t="s">
        <v>16257</v>
      </c>
      <c r="D8028" s="271" t="s">
        <v>1977</v>
      </c>
      <c r="E8028" s="273">
        <v>25.79</v>
      </c>
    </row>
    <row r="8029" spans="1:5" x14ac:dyDescent="0.2">
      <c r="A8029" s="271">
        <v>103853</v>
      </c>
      <c r="B8029" s="271" t="s">
        <v>290</v>
      </c>
      <c r="C8029" s="272" t="s">
        <v>16258</v>
      </c>
      <c r="D8029" s="271" t="s">
        <v>1977</v>
      </c>
      <c r="E8029" s="273">
        <v>21.22</v>
      </c>
    </row>
    <row r="8030" spans="1:5" x14ac:dyDescent="0.2">
      <c r="A8030" s="271">
        <v>93107</v>
      </c>
      <c r="B8030" s="271" t="s">
        <v>290</v>
      </c>
      <c r="C8030" s="272" t="s">
        <v>16259</v>
      </c>
      <c r="D8030" s="271" t="s">
        <v>1977</v>
      </c>
      <c r="E8030" s="273">
        <v>18.329999999999998</v>
      </c>
    </row>
    <row r="8031" spans="1:5" x14ac:dyDescent="0.2">
      <c r="A8031" s="271">
        <v>93056</v>
      </c>
      <c r="B8031" s="271" t="s">
        <v>290</v>
      </c>
      <c r="C8031" s="272" t="s">
        <v>16260</v>
      </c>
      <c r="D8031" s="271" t="s">
        <v>1977</v>
      </c>
      <c r="E8031" s="273">
        <v>18.52</v>
      </c>
    </row>
    <row r="8032" spans="1:5" x14ac:dyDescent="0.2">
      <c r="A8032" s="271">
        <v>93090</v>
      </c>
      <c r="B8032" s="271" t="s">
        <v>290</v>
      </c>
      <c r="C8032" s="272" t="s">
        <v>16261</v>
      </c>
      <c r="D8032" s="271" t="s">
        <v>1977</v>
      </c>
      <c r="E8032" s="273">
        <v>21.65</v>
      </c>
    </row>
    <row r="8033" spans="1:5" x14ac:dyDescent="0.2">
      <c r="A8033" s="271">
        <v>103896</v>
      </c>
      <c r="B8033" s="271" t="s">
        <v>290</v>
      </c>
      <c r="C8033" s="272" t="s">
        <v>16262</v>
      </c>
      <c r="D8033" s="271" t="s">
        <v>1977</v>
      </c>
      <c r="E8033" s="273">
        <v>27.11</v>
      </c>
    </row>
    <row r="8034" spans="1:5" x14ac:dyDescent="0.2">
      <c r="A8034" s="271">
        <v>103827</v>
      </c>
      <c r="B8034" s="271" t="s">
        <v>290</v>
      </c>
      <c r="C8034" s="272" t="s">
        <v>16263</v>
      </c>
      <c r="D8034" s="271" t="s">
        <v>1977</v>
      </c>
      <c r="E8034" s="273">
        <v>36.35</v>
      </c>
    </row>
    <row r="8035" spans="1:5" x14ac:dyDescent="0.2">
      <c r="A8035" s="271">
        <v>103860</v>
      </c>
      <c r="B8035" s="271" t="s">
        <v>290</v>
      </c>
      <c r="C8035" s="272" t="s">
        <v>16264</v>
      </c>
      <c r="D8035" s="271" t="s">
        <v>1977</v>
      </c>
      <c r="E8035" s="273">
        <v>28.91</v>
      </c>
    </row>
    <row r="8036" spans="1:5" x14ac:dyDescent="0.2">
      <c r="A8036" s="271">
        <v>93113</v>
      </c>
      <c r="B8036" s="271" t="s">
        <v>290</v>
      </c>
      <c r="C8036" s="272" t="s">
        <v>16265</v>
      </c>
      <c r="D8036" s="271" t="s">
        <v>1977</v>
      </c>
      <c r="E8036" s="273">
        <v>26.13</v>
      </c>
    </row>
    <row r="8037" spans="1:5" x14ac:dyDescent="0.2">
      <c r="A8037" s="271">
        <v>93061</v>
      </c>
      <c r="B8037" s="271" t="s">
        <v>290</v>
      </c>
      <c r="C8037" s="272" t="s">
        <v>16266</v>
      </c>
      <c r="D8037" s="271" t="s">
        <v>1977</v>
      </c>
      <c r="E8037" s="273">
        <v>34.729999999999997</v>
      </c>
    </row>
    <row r="8038" spans="1:5" x14ac:dyDescent="0.2">
      <c r="A8038" s="271">
        <v>93064</v>
      </c>
      <c r="B8038" s="271" t="s">
        <v>290</v>
      </c>
      <c r="C8038" s="272" t="s">
        <v>16267</v>
      </c>
      <c r="D8038" s="271" t="s">
        <v>1977</v>
      </c>
      <c r="E8038" s="273">
        <v>53.06</v>
      </c>
    </row>
    <row r="8039" spans="1:5" x14ac:dyDescent="0.2">
      <c r="A8039" s="271">
        <v>93067</v>
      </c>
      <c r="B8039" s="271" t="s">
        <v>290</v>
      </c>
      <c r="C8039" s="272" t="s">
        <v>16268</v>
      </c>
      <c r="D8039" s="271" t="s">
        <v>1977</v>
      </c>
      <c r="E8039" s="273">
        <v>78.739999999999995</v>
      </c>
    </row>
    <row r="8040" spans="1:5" x14ac:dyDescent="0.2">
      <c r="A8040" s="271">
        <v>93070</v>
      </c>
      <c r="B8040" s="271" t="s">
        <v>290</v>
      </c>
      <c r="C8040" s="272" t="s">
        <v>16269</v>
      </c>
      <c r="D8040" s="271" t="s">
        <v>1977</v>
      </c>
      <c r="E8040" s="273">
        <v>197.25</v>
      </c>
    </row>
    <row r="8041" spans="1:5" x14ac:dyDescent="0.2">
      <c r="A8041" s="271">
        <v>93117</v>
      </c>
      <c r="B8041" s="271" t="s">
        <v>290</v>
      </c>
      <c r="C8041" s="272" t="s">
        <v>16270</v>
      </c>
      <c r="D8041" s="271" t="s">
        <v>1977</v>
      </c>
      <c r="E8041" s="273">
        <v>62.93</v>
      </c>
    </row>
    <row r="8042" spans="1:5" x14ac:dyDescent="0.2">
      <c r="A8042" s="271">
        <v>93118</v>
      </c>
      <c r="B8042" s="271" t="s">
        <v>290</v>
      </c>
      <c r="C8042" s="272" t="s">
        <v>16271</v>
      </c>
      <c r="D8042" s="271" t="s">
        <v>1977</v>
      </c>
      <c r="E8042" s="273">
        <v>92.8</v>
      </c>
    </row>
    <row r="8043" spans="1:5" x14ac:dyDescent="0.2">
      <c r="A8043" s="271">
        <v>92317</v>
      </c>
      <c r="B8043" s="271" t="s">
        <v>290</v>
      </c>
      <c r="C8043" s="272" t="s">
        <v>16272</v>
      </c>
      <c r="D8043" s="271" t="s">
        <v>1977</v>
      </c>
      <c r="E8043" s="273">
        <v>20.94</v>
      </c>
    </row>
    <row r="8044" spans="1:5" x14ac:dyDescent="0.2">
      <c r="A8044" s="271">
        <v>92332</v>
      </c>
      <c r="B8044" s="271" t="s">
        <v>290</v>
      </c>
      <c r="C8044" s="272" t="s">
        <v>16273</v>
      </c>
      <c r="D8044" s="271" t="s">
        <v>1977</v>
      </c>
      <c r="E8044" s="273">
        <v>21.36</v>
      </c>
    </row>
    <row r="8045" spans="1:5" x14ac:dyDescent="0.2">
      <c r="A8045" s="271">
        <v>92299</v>
      </c>
      <c r="B8045" s="271" t="s">
        <v>290</v>
      </c>
      <c r="C8045" s="272" t="s">
        <v>16274</v>
      </c>
      <c r="D8045" s="271" t="s">
        <v>1977</v>
      </c>
      <c r="E8045" s="273">
        <v>25.46</v>
      </c>
    </row>
    <row r="8046" spans="1:5" x14ac:dyDescent="0.2">
      <c r="A8046" s="271">
        <v>92318</v>
      </c>
      <c r="B8046" s="271" t="s">
        <v>290</v>
      </c>
      <c r="C8046" s="272" t="s">
        <v>16275</v>
      </c>
      <c r="D8046" s="271" t="s">
        <v>1977</v>
      </c>
      <c r="E8046" s="273">
        <v>32.22</v>
      </c>
    </row>
    <row r="8047" spans="1:5" x14ac:dyDescent="0.2">
      <c r="A8047" s="271">
        <v>103833</v>
      </c>
      <c r="B8047" s="271" t="s">
        <v>290</v>
      </c>
      <c r="C8047" s="272" t="s">
        <v>16276</v>
      </c>
      <c r="D8047" s="271" t="s">
        <v>1977</v>
      </c>
      <c r="E8047" s="273">
        <v>52.05</v>
      </c>
    </row>
    <row r="8048" spans="1:5" x14ac:dyDescent="0.2">
      <c r="A8048" s="271">
        <v>92333</v>
      </c>
      <c r="B8048" s="271" t="s">
        <v>290</v>
      </c>
      <c r="C8048" s="272" t="s">
        <v>16277</v>
      </c>
      <c r="D8048" s="271" t="s">
        <v>1977</v>
      </c>
      <c r="E8048" s="273">
        <v>37.21</v>
      </c>
    </row>
    <row r="8049" spans="1:5" x14ac:dyDescent="0.2">
      <c r="A8049" s="271">
        <v>92300</v>
      </c>
      <c r="B8049" s="271" t="s">
        <v>290</v>
      </c>
      <c r="C8049" s="272" t="s">
        <v>16278</v>
      </c>
      <c r="D8049" s="271" t="s">
        <v>1977</v>
      </c>
      <c r="E8049" s="273">
        <v>38.590000000000003</v>
      </c>
    </row>
    <row r="8050" spans="1:5" x14ac:dyDescent="0.2">
      <c r="A8050" s="271">
        <v>92319</v>
      </c>
      <c r="B8050" s="271" t="s">
        <v>290</v>
      </c>
      <c r="C8050" s="272" t="s">
        <v>16279</v>
      </c>
      <c r="D8050" s="271" t="s">
        <v>1977</v>
      </c>
      <c r="E8050" s="273">
        <v>44.84</v>
      </c>
    </row>
    <row r="8051" spans="1:5" x14ac:dyDescent="0.2">
      <c r="A8051" s="271">
        <v>92334</v>
      </c>
      <c r="B8051" s="271" t="s">
        <v>290</v>
      </c>
      <c r="C8051" s="272" t="s">
        <v>16280</v>
      </c>
      <c r="D8051" s="271" t="s">
        <v>1977</v>
      </c>
      <c r="E8051" s="273">
        <v>53.75</v>
      </c>
    </row>
    <row r="8052" spans="1:5" x14ac:dyDescent="0.2">
      <c r="A8052" s="271">
        <v>92301</v>
      </c>
      <c r="B8052" s="271" t="s">
        <v>290</v>
      </c>
      <c r="C8052" s="272" t="s">
        <v>16281</v>
      </c>
      <c r="D8052" s="271" t="s">
        <v>1977</v>
      </c>
      <c r="E8052" s="273">
        <v>75.63</v>
      </c>
    </row>
    <row r="8053" spans="1:5" x14ac:dyDescent="0.2">
      <c r="A8053" s="271">
        <v>92302</v>
      </c>
      <c r="B8053" s="271" t="s">
        <v>290</v>
      </c>
      <c r="C8053" s="272" t="s">
        <v>16282</v>
      </c>
      <c r="D8053" s="271" t="s">
        <v>1977</v>
      </c>
      <c r="E8053" s="273">
        <v>99.77</v>
      </c>
    </row>
    <row r="8054" spans="1:5" x14ac:dyDescent="0.2">
      <c r="A8054" s="271">
        <v>92303</v>
      </c>
      <c r="B8054" s="271" t="s">
        <v>290</v>
      </c>
      <c r="C8054" s="272" t="s">
        <v>16283</v>
      </c>
      <c r="D8054" s="271" t="s">
        <v>1977</v>
      </c>
      <c r="E8054" s="273">
        <v>182.25</v>
      </c>
    </row>
    <row r="8055" spans="1:5" x14ac:dyDescent="0.2">
      <c r="A8055" s="271">
        <v>92304</v>
      </c>
      <c r="B8055" s="271" t="s">
        <v>290</v>
      </c>
      <c r="C8055" s="272" t="s">
        <v>16284</v>
      </c>
      <c r="D8055" s="271" t="s">
        <v>1977</v>
      </c>
      <c r="E8055" s="273">
        <v>470.33</v>
      </c>
    </row>
    <row r="8056" spans="1:5" x14ac:dyDescent="0.2">
      <c r="A8056" s="271">
        <v>103835</v>
      </c>
      <c r="B8056" s="271" t="s">
        <v>290</v>
      </c>
      <c r="C8056" s="272" t="s">
        <v>16285</v>
      </c>
      <c r="D8056" s="271" t="s">
        <v>2014</v>
      </c>
      <c r="E8056" s="273">
        <v>69.17</v>
      </c>
    </row>
    <row r="8057" spans="1:5" x14ac:dyDescent="0.2">
      <c r="A8057" s="271">
        <v>92308</v>
      </c>
      <c r="B8057" s="271" t="s">
        <v>290</v>
      </c>
      <c r="C8057" s="272" t="s">
        <v>16286</v>
      </c>
      <c r="D8057" s="271" t="s">
        <v>2014</v>
      </c>
      <c r="E8057" s="273">
        <v>57.18</v>
      </c>
    </row>
    <row r="8058" spans="1:5" x14ac:dyDescent="0.2">
      <c r="A8058" s="271">
        <v>103871</v>
      </c>
      <c r="B8058" s="271" t="s">
        <v>290</v>
      </c>
      <c r="C8058" s="272" t="s">
        <v>16287</v>
      </c>
      <c r="D8058" s="271" t="s">
        <v>2014</v>
      </c>
      <c r="E8058" s="273">
        <v>68.400000000000006</v>
      </c>
    </row>
    <row r="8059" spans="1:5" x14ac:dyDescent="0.2">
      <c r="A8059" s="271">
        <v>92323</v>
      </c>
      <c r="B8059" s="271" t="s">
        <v>290</v>
      </c>
      <c r="C8059" s="272" t="s">
        <v>16288</v>
      </c>
      <c r="D8059" s="271" t="s">
        <v>2014</v>
      </c>
      <c r="E8059" s="273">
        <v>67.78</v>
      </c>
    </row>
    <row r="8060" spans="1:5" x14ac:dyDescent="0.2">
      <c r="A8060" s="271">
        <v>92305</v>
      </c>
      <c r="B8060" s="271" t="s">
        <v>290</v>
      </c>
      <c r="C8060" s="272" t="s">
        <v>16289</v>
      </c>
      <c r="D8060" s="271" t="s">
        <v>2014</v>
      </c>
      <c r="E8060" s="273">
        <v>41.54</v>
      </c>
    </row>
    <row r="8061" spans="1:5" x14ac:dyDescent="0.2">
      <c r="A8061" s="271">
        <v>103868</v>
      </c>
      <c r="B8061" s="271" t="s">
        <v>290</v>
      </c>
      <c r="C8061" s="272" t="s">
        <v>16290</v>
      </c>
      <c r="D8061" s="271" t="s">
        <v>2014</v>
      </c>
      <c r="E8061" s="273">
        <v>56.25</v>
      </c>
    </row>
    <row r="8062" spans="1:5" x14ac:dyDescent="0.2">
      <c r="A8062" s="271">
        <v>103802</v>
      </c>
      <c r="B8062" s="271" t="s">
        <v>290</v>
      </c>
      <c r="C8062" s="272" t="s">
        <v>16291</v>
      </c>
      <c r="D8062" s="271" t="s">
        <v>2014</v>
      </c>
      <c r="E8062" s="273">
        <v>44.22</v>
      </c>
    </row>
    <row r="8063" spans="1:5" x14ac:dyDescent="0.2">
      <c r="A8063" s="271">
        <v>92320</v>
      </c>
      <c r="B8063" s="271" t="s">
        <v>290</v>
      </c>
      <c r="C8063" s="272" t="s">
        <v>16292</v>
      </c>
      <c r="D8063" s="271" t="s">
        <v>2014</v>
      </c>
      <c r="E8063" s="273">
        <v>55.48</v>
      </c>
    </row>
    <row r="8064" spans="1:5" x14ac:dyDescent="0.2">
      <c r="A8064" s="271">
        <v>97335</v>
      </c>
      <c r="B8064" s="271" t="s">
        <v>290</v>
      </c>
      <c r="C8064" s="272" t="s">
        <v>16293</v>
      </c>
      <c r="D8064" s="271" t="s">
        <v>2014</v>
      </c>
      <c r="E8064" s="273">
        <v>86.23</v>
      </c>
    </row>
    <row r="8065" spans="1:5" x14ac:dyDescent="0.2">
      <c r="A8065" s="271">
        <v>103836</v>
      </c>
      <c r="B8065" s="271" t="s">
        <v>290</v>
      </c>
      <c r="C8065" s="272" t="s">
        <v>16294</v>
      </c>
      <c r="D8065" s="271" t="s">
        <v>2014</v>
      </c>
      <c r="E8065" s="273">
        <v>106.92</v>
      </c>
    </row>
    <row r="8066" spans="1:5" x14ac:dyDescent="0.2">
      <c r="A8066" s="271">
        <v>92281</v>
      </c>
      <c r="B8066" s="271" t="s">
        <v>290</v>
      </c>
      <c r="C8066" s="272" t="s">
        <v>16295</v>
      </c>
      <c r="D8066" s="271" t="s">
        <v>2014</v>
      </c>
      <c r="E8066" s="273">
        <v>115.64</v>
      </c>
    </row>
    <row r="8067" spans="1:5" x14ac:dyDescent="0.2">
      <c r="A8067" s="271">
        <v>92309</v>
      </c>
      <c r="B8067" s="271" t="s">
        <v>290</v>
      </c>
      <c r="C8067" s="272" t="s">
        <v>16296</v>
      </c>
      <c r="D8067" s="271" t="s">
        <v>2014</v>
      </c>
      <c r="E8067" s="273">
        <v>125.82</v>
      </c>
    </row>
    <row r="8068" spans="1:5" x14ac:dyDescent="0.2">
      <c r="A8068" s="271">
        <v>103872</v>
      </c>
      <c r="B8068" s="271" t="s">
        <v>290</v>
      </c>
      <c r="C8068" s="272" t="s">
        <v>16297</v>
      </c>
      <c r="D8068" s="271" t="s">
        <v>2014</v>
      </c>
      <c r="E8068" s="273">
        <v>139.93</v>
      </c>
    </row>
    <row r="8069" spans="1:5" x14ac:dyDescent="0.2">
      <c r="A8069" s="271">
        <v>92324</v>
      </c>
      <c r="B8069" s="271" t="s">
        <v>290</v>
      </c>
      <c r="C8069" s="272" t="s">
        <v>16298</v>
      </c>
      <c r="D8069" s="271" t="s">
        <v>2014</v>
      </c>
      <c r="E8069" s="273">
        <v>146.5</v>
      </c>
    </row>
    <row r="8070" spans="1:5" x14ac:dyDescent="0.2">
      <c r="A8070" s="271">
        <v>92275</v>
      </c>
      <c r="B8070" s="271" t="s">
        <v>290</v>
      </c>
      <c r="C8070" s="272" t="s">
        <v>16299</v>
      </c>
      <c r="D8070" s="271" t="s">
        <v>2014</v>
      </c>
      <c r="E8070" s="273">
        <v>60.04</v>
      </c>
    </row>
    <row r="8071" spans="1:5" x14ac:dyDescent="0.2">
      <c r="A8071" s="271">
        <v>92306</v>
      </c>
      <c r="B8071" s="271" t="s">
        <v>290</v>
      </c>
      <c r="C8071" s="272" t="s">
        <v>16300</v>
      </c>
      <c r="D8071" s="271" t="s">
        <v>2014</v>
      </c>
      <c r="E8071" s="273">
        <v>66.84</v>
      </c>
    </row>
    <row r="8072" spans="1:5" x14ac:dyDescent="0.2">
      <c r="A8072" s="271">
        <v>103869</v>
      </c>
      <c r="B8072" s="271" t="s">
        <v>290</v>
      </c>
      <c r="C8072" s="272" t="s">
        <v>16301</v>
      </c>
      <c r="D8072" s="271" t="s">
        <v>2014</v>
      </c>
      <c r="E8072" s="273">
        <v>84.43</v>
      </c>
    </row>
    <row r="8073" spans="1:5" x14ac:dyDescent="0.2">
      <c r="A8073" s="271">
        <v>103803</v>
      </c>
      <c r="B8073" s="271" t="s">
        <v>290</v>
      </c>
      <c r="C8073" s="272" t="s">
        <v>16302</v>
      </c>
      <c r="D8073" s="271" t="s">
        <v>2014</v>
      </c>
      <c r="E8073" s="273">
        <v>76</v>
      </c>
    </row>
    <row r="8074" spans="1:5" x14ac:dyDescent="0.2">
      <c r="A8074" s="271">
        <v>92321</v>
      </c>
      <c r="B8074" s="271" t="s">
        <v>290</v>
      </c>
      <c r="C8074" s="272" t="s">
        <v>16303</v>
      </c>
      <c r="D8074" s="271" t="s">
        <v>2014</v>
      </c>
      <c r="E8074" s="273">
        <v>90.86</v>
      </c>
    </row>
    <row r="8075" spans="1:5" x14ac:dyDescent="0.2">
      <c r="A8075" s="271">
        <v>97336</v>
      </c>
      <c r="B8075" s="271" t="s">
        <v>290</v>
      </c>
      <c r="C8075" s="272" t="s">
        <v>16304</v>
      </c>
      <c r="D8075" s="271" t="s">
        <v>2014</v>
      </c>
      <c r="E8075" s="273">
        <v>109.77</v>
      </c>
    </row>
    <row r="8076" spans="1:5" x14ac:dyDescent="0.2">
      <c r="A8076" s="271">
        <v>103837</v>
      </c>
      <c r="B8076" s="271" t="s">
        <v>290</v>
      </c>
      <c r="C8076" s="272" t="s">
        <v>16305</v>
      </c>
      <c r="D8076" s="271" t="s">
        <v>2014</v>
      </c>
      <c r="E8076" s="273">
        <v>134.68</v>
      </c>
    </row>
    <row r="8077" spans="1:5" x14ac:dyDescent="0.2">
      <c r="A8077" s="271">
        <v>92282</v>
      </c>
      <c r="B8077" s="271" t="s">
        <v>290</v>
      </c>
      <c r="C8077" s="272" t="s">
        <v>16306</v>
      </c>
      <c r="D8077" s="271" t="s">
        <v>2014</v>
      </c>
      <c r="E8077" s="273">
        <v>134.11000000000001</v>
      </c>
    </row>
    <row r="8078" spans="1:5" x14ac:dyDescent="0.2">
      <c r="A8078" s="271">
        <v>92310</v>
      </c>
      <c r="B8078" s="271" t="s">
        <v>290</v>
      </c>
      <c r="C8078" s="272" t="s">
        <v>16307</v>
      </c>
      <c r="D8078" s="271" t="s">
        <v>2014</v>
      </c>
      <c r="E8078" s="273">
        <v>144.6</v>
      </c>
    </row>
    <row r="8079" spans="1:5" x14ac:dyDescent="0.2">
      <c r="A8079" s="271">
        <v>103873</v>
      </c>
      <c r="B8079" s="271" t="s">
        <v>290</v>
      </c>
      <c r="C8079" s="272" t="s">
        <v>16308</v>
      </c>
      <c r="D8079" s="271" t="s">
        <v>2014</v>
      </c>
      <c r="E8079" s="273">
        <v>161.16999999999999</v>
      </c>
    </row>
    <row r="8080" spans="1:5" x14ac:dyDescent="0.2">
      <c r="A8080" s="271">
        <v>92325</v>
      </c>
      <c r="B8080" s="271" t="s">
        <v>290</v>
      </c>
      <c r="C8080" s="272" t="s">
        <v>16309</v>
      </c>
      <c r="D8080" s="271" t="s">
        <v>2014</v>
      </c>
      <c r="E8080" s="273">
        <v>173.91</v>
      </c>
    </row>
    <row r="8081" spans="1:5" x14ac:dyDescent="0.2">
      <c r="A8081" s="271">
        <v>92276</v>
      </c>
      <c r="B8081" s="271" t="s">
        <v>290</v>
      </c>
      <c r="C8081" s="272" t="s">
        <v>16310</v>
      </c>
      <c r="D8081" s="271" t="s">
        <v>2014</v>
      </c>
      <c r="E8081" s="273">
        <v>76.27</v>
      </c>
    </row>
    <row r="8082" spans="1:5" x14ac:dyDescent="0.2">
      <c r="A8082" s="271">
        <v>92307</v>
      </c>
      <c r="B8082" s="271" t="s">
        <v>290</v>
      </c>
      <c r="C8082" s="272" t="s">
        <v>16311</v>
      </c>
      <c r="D8082" s="271" t="s">
        <v>2014</v>
      </c>
      <c r="E8082" s="273">
        <v>83.36</v>
      </c>
    </row>
    <row r="8083" spans="1:5" x14ac:dyDescent="0.2">
      <c r="A8083" s="271">
        <v>103870</v>
      </c>
      <c r="B8083" s="271" t="s">
        <v>290</v>
      </c>
      <c r="C8083" s="272" t="s">
        <v>16312</v>
      </c>
      <c r="D8083" s="271" t="s">
        <v>2014</v>
      </c>
      <c r="E8083" s="273">
        <v>103.43</v>
      </c>
    </row>
    <row r="8084" spans="1:5" x14ac:dyDescent="0.2">
      <c r="A8084" s="271">
        <v>103804</v>
      </c>
      <c r="B8084" s="271" t="s">
        <v>290</v>
      </c>
      <c r="C8084" s="272" t="s">
        <v>16313</v>
      </c>
      <c r="D8084" s="271" t="s">
        <v>2014</v>
      </c>
      <c r="E8084" s="273">
        <v>91.45</v>
      </c>
    </row>
    <row r="8085" spans="1:5" x14ac:dyDescent="0.2">
      <c r="A8085" s="271">
        <v>92322</v>
      </c>
      <c r="B8085" s="271" t="s">
        <v>290</v>
      </c>
      <c r="C8085" s="272" t="s">
        <v>16314</v>
      </c>
      <c r="D8085" s="271" t="s">
        <v>2014</v>
      </c>
      <c r="E8085" s="273">
        <v>116.04</v>
      </c>
    </row>
    <row r="8086" spans="1:5" x14ac:dyDescent="0.2">
      <c r="A8086" s="271">
        <v>97337</v>
      </c>
      <c r="B8086" s="271" t="s">
        <v>290</v>
      </c>
      <c r="C8086" s="272" t="s">
        <v>16315</v>
      </c>
      <c r="D8086" s="271" t="s">
        <v>2014</v>
      </c>
      <c r="E8086" s="273">
        <v>164.94</v>
      </c>
    </row>
    <row r="8087" spans="1:5" x14ac:dyDescent="0.2">
      <c r="A8087" s="271">
        <v>92283</v>
      </c>
      <c r="B8087" s="271" t="s">
        <v>290</v>
      </c>
      <c r="C8087" s="272" t="s">
        <v>16316</v>
      </c>
      <c r="D8087" s="271" t="s">
        <v>2014</v>
      </c>
      <c r="E8087" s="273">
        <v>183.06</v>
      </c>
    </row>
    <row r="8088" spans="1:5" x14ac:dyDescent="0.2">
      <c r="A8088" s="271">
        <v>92277</v>
      </c>
      <c r="B8088" s="271" t="s">
        <v>290</v>
      </c>
      <c r="C8088" s="272" t="s">
        <v>16317</v>
      </c>
      <c r="D8088" s="271" t="s">
        <v>2014</v>
      </c>
      <c r="E8088" s="273">
        <v>110.1</v>
      </c>
    </row>
    <row r="8089" spans="1:5" x14ac:dyDescent="0.2">
      <c r="A8089" s="271">
        <v>97338</v>
      </c>
      <c r="B8089" s="271" t="s">
        <v>290</v>
      </c>
      <c r="C8089" s="272" t="s">
        <v>16318</v>
      </c>
      <c r="D8089" s="271" t="s">
        <v>2014</v>
      </c>
      <c r="E8089" s="273">
        <v>198.46</v>
      </c>
    </row>
    <row r="8090" spans="1:5" x14ac:dyDescent="0.2">
      <c r="A8090" s="271">
        <v>92284</v>
      </c>
      <c r="B8090" s="271" t="s">
        <v>290</v>
      </c>
      <c r="C8090" s="272" t="s">
        <v>16319</v>
      </c>
      <c r="D8090" s="271" t="s">
        <v>2014</v>
      </c>
      <c r="E8090" s="273">
        <v>231.18</v>
      </c>
    </row>
    <row r="8091" spans="1:5" x14ac:dyDescent="0.2">
      <c r="A8091" s="271">
        <v>92278</v>
      </c>
      <c r="B8091" s="271" t="s">
        <v>290</v>
      </c>
      <c r="C8091" s="272" t="s">
        <v>16320</v>
      </c>
      <c r="D8091" s="271" t="s">
        <v>2014</v>
      </c>
      <c r="E8091" s="273">
        <v>148.07</v>
      </c>
    </row>
    <row r="8092" spans="1:5" x14ac:dyDescent="0.2">
      <c r="A8092" s="271">
        <v>97339</v>
      </c>
      <c r="B8092" s="271" t="s">
        <v>290</v>
      </c>
      <c r="C8092" s="272" t="s">
        <v>16321</v>
      </c>
      <c r="D8092" s="271" t="s">
        <v>2014</v>
      </c>
      <c r="E8092" s="273">
        <v>213.93</v>
      </c>
    </row>
    <row r="8093" spans="1:5" x14ac:dyDescent="0.2">
      <c r="A8093" s="271">
        <v>92285</v>
      </c>
      <c r="B8093" s="271" t="s">
        <v>290</v>
      </c>
      <c r="C8093" s="272" t="s">
        <v>16322</v>
      </c>
      <c r="D8093" s="271" t="s">
        <v>2014</v>
      </c>
      <c r="E8093" s="273">
        <v>313.14</v>
      </c>
    </row>
    <row r="8094" spans="1:5" x14ac:dyDescent="0.2">
      <c r="A8094" s="271">
        <v>92279</v>
      </c>
      <c r="B8094" s="271" t="s">
        <v>290</v>
      </c>
      <c r="C8094" s="272" t="s">
        <v>16323</v>
      </c>
      <c r="D8094" s="271" t="s">
        <v>2014</v>
      </c>
      <c r="E8094" s="273">
        <v>213.93</v>
      </c>
    </row>
    <row r="8095" spans="1:5" x14ac:dyDescent="0.2">
      <c r="A8095" s="271">
        <v>97340</v>
      </c>
      <c r="B8095" s="271" t="s">
        <v>290</v>
      </c>
      <c r="C8095" s="272" t="s">
        <v>16324</v>
      </c>
      <c r="D8095" s="271" t="s">
        <v>2014</v>
      </c>
      <c r="E8095" s="273">
        <v>215.46</v>
      </c>
    </row>
    <row r="8096" spans="1:5" x14ac:dyDescent="0.2">
      <c r="A8096" s="271">
        <v>92286</v>
      </c>
      <c r="B8096" s="271" t="s">
        <v>290</v>
      </c>
      <c r="C8096" s="272" t="s">
        <v>16325</v>
      </c>
      <c r="D8096" s="271" t="s">
        <v>2014</v>
      </c>
      <c r="E8096" s="273">
        <v>400.76</v>
      </c>
    </row>
    <row r="8097" spans="1:5" x14ac:dyDescent="0.2">
      <c r="A8097" s="271">
        <v>92280</v>
      </c>
      <c r="B8097" s="271" t="s">
        <v>290</v>
      </c>
      <c r="C8097" s="272" t="s">
        <v>16326</v>
      </c>
      <c r="D8097" s="271" t="s">
        <v>2014</v>
      </c>
      <c r="E8097" s="273">
        <v>300.17</v>
      </c>
    </row>
    <row r="8098" spans="1:5" x14ac:dyDescent="0.2">
      <c r="A8098" s="271">
        <v>103901</v>
      </c>
      <c r="B8098" s="271" t="s">
        <v>290</v>
      </c>
      <c r="C8098" s="272" t="s">
        <v>16327</v>
      </c>
      <c r="D8098" s="271" t="s">
        <v>1977</v>
      </c>
      <c r="E8098" s="273">
        <v>28.64</v>
      </c>
    </row>
    <row r="8099" spans="1:5" x14ac:dyDescent="0.2">
      <c r="A8099" s="271">
        <v>103832</v>
      </c>
      <c r="B8099" s="271" t="s">
        <v>290</v>
      </c>
      <c r="C8099" s="272" t="s">
        <v>16328</v>
      </c>
      <c r="D8099" s="271" t="s">
        <v>1977</v>
      </c>
      <c r="E8099" s="273">
        <v>28.53</v>
      </c>
    </row>
    <row r="8100" spans="1:5" x14ac:dyDescent="0.2">
      <c r="A8100" s="271">
        <v>103865</v>
      </c>
      <c r="B8100" s="271" t="s">
        <v>290</v>
      </c>
      <c r="C8100" s="272" t="s">
        <v>16329</v>
      </c>
      <c r="D8100" s="271" t="s">
        <v>1977</v>
      </c>
      <c r="E8100" s="273">
        <v>27.37</v>
      </c>
    </row>
    <row r="8101" spans="1:5" x14ac:dyDescent="0.2">
      <c r="A8101" s="271">
        <v>103902</v>
      </c>
      <c r="B8101" s="271" t="s">
        <v>290</v>
      </c>
      <c r="C8101" s="272" t="s">
        <v>16330</v>
      </c>
      <c r="D8101" s="271" t="s">
        <v>1977</v>
      </c>
      <c r="E8101" s="273">
        <v>41.64</v>
      </c>
    </row>
    <row r="8102" spans="1:5" x14ac:dyDescent="0.2">
      <c r="A8102" s="271">
        <v>103866</v>
      </c>
      <c r="B8102" s="271" t="s">
        <v>290</v>
      </c>
      <c r="C8102" s="272" t="s">
        <v>16331</v>
      </c>
      <c r="D8102" s="271" t="s">
        <v>1977</v>
      </c>
      <c r="E8102" s="273">
        <v>42.97</v>
      </c>
    </row>
    <row r="8103" spans="1:5" x14ac:dyDescent="0.2">
      <c r="A8103" s="271">
        <v>103903</v>
      </c>
      <c r="B8103" s="271" t="s">
        <v>290</v>
      </c>
      <c r="C8103" s="272" t="s">
        <v>16332</v>
      </c>
      <c r="D8103" s="271" t="s">
        <v>1977</v>
      </c>
      <c r="E8103" s="273">
        <v>55.75</v>
      </c>
    </row>
    <row r="8104" spans="1:5" x14ac:dyDescent="0.2">
      <c r="A8104" s="271">
        <v>103834</v>
      </c>
      <c r="B8104" s="271" t="s">
        <v>290</v>
      </c>
      <c r="C8104" s="272" t="s">
        <v>16333</v>
      </c>
      <c r="D8104" s="271" t="s">
        <v>1977</v>
      </c>
      <c r="E8104" s="273">
        <v>75.16</v>
      </c>
    </row>
    <row r="8105" spans="1:5" x14ac:dyDescent="0.2">
      <c r="A8105" s="271">
        <v>103867</v>
      </c>
      <c r="B8105" s="271" t="s">
        <v>290</v>
      </c>
      <c r="C8105" s="272" t="s">
        <v>16334</v>
      </c>
      <c r="D8105" s="271" t="s">
        <v>1977</v>
      </c>
      <c r="E8105" s="273">
        <v>59.29</v>
      </c>
    </row>
    <row r="8106" spans="1:5" x14ac:dyDescent="0.2">
      <c r="A8106" s="271">
        <v>105113</v>
      </c>
      <c r="B8106" s="271" t="s">
        <v>290</v>
      </c>
      <c r="C8106" s="272" t="s">
        <v>16335</v>
      </c>
      <c r="D8106" s="271" t="s">
        <v>1977</v>
      </c>
      <c r="E8106" s="273">
        <v>8313.65</v>
      </c>
    </row>
    <row r="8107" spans="1:5" x14ac:dyDescent="0.2">
      <c r="A8107" s="271">
        <v>98461</v>
      </c>
      <c r="B8107" s="271" t="s">
        <v>290</v>
      </c>
      <c r="C8107" s="272" t="s">
        <v>16336</v>
      </c>
      <c r="D8107" s="271" t="s">
        <v>1977</v>
      </c>
      <c r="E8107" s="273">
        <v>6285.32</v>
      </c>
    </row>
    <row r="8108" spans="1:5" x14ac:dyDescent="0.2">
      <c r="A8108" s="271">
        <v>98462</v>
      </c>
      <c r="B8108" s="271" t="s">
        <v>290</v>
      </c>
      <c r="C8108" s="272" t="s">
        <v>16337</v>
      </c>
      <c r="D8108" s="271" t="s">
        <v>1977</v>
      </c>
      <c r="E8108" s="273">
        <v>10744.8</v>
      </c>
    </row>
    <row r="8109" spans="1:5" x14ac:dyDescent="0.2">
      <c r="A8109" s="271">
        <v>105130</v>
      </c>
      <c r="B8109" s="271" t="s">
        <v>290</v>
      </c>
      <c r="C8109" s="272" t="s">
        <v>16338</v>
      </c>
      <c r="D8109" s="271" t="s">
        <v>2014</v>
      </c>
      <c r="E8109" s="273">
        <v>32.619999999999997</v>
      </c>
    </row>
    <row r="8110" spans="1:5" x14ac:dyDescent="0.2">
      <c r="A8110" s="271">
        <v>105114</v>
      </c>
      <c r="B8110" s="271" t="s">
        <v>290</v>
      </c>
      <c r="C8110" s="272" t="s">
        <v>16339</v>
      </c>
      <c r="D8110" s="271" t="s">
        <v>1980</v>
      </c>
      <c r="E8110" s="273">
        <v>1940.19</v>
      </c>
    </row>
    <row r="8111" spans="1:5" x14ac:dyDescent="0.2">
      <c r="A8111" s="271">
        <v>105129</v>
      </c>
      <c r="B8111" s="271" t="s">
        <v>290</v>
      </c>
      <c r="C8111" s="272" t="s">
        <v>16340</v>
      </c>
      <c r="D8111" s="271" t="s">
        <v>1977</v>
      </c>
      <c r="E8111" s="273">
        <v>0</v>
      </c>
    </row>
    <row r="8112" spans="1:5" x14ac:dyDescent="0.2">
      <c r="A8112" s="271">
        <v>105127</v>
      </c>
      <c r="B8112" s="271" t="s">
        <v>290</v>
      </c>
      <c r="C8112" s="272" t="s">
        <v>16341</v>
      </c>
      <c r="D8112" s="271" t="s">
        <v>2014</v>
      </c>
      <c r="E8112" s="273">
        <v>37.81</v>
      </c>
    </row>
    <row r="8113" spans="1:5" x14ac:dyDescent="0.2">
      <c r="A8113" s="271">
        <v>105128</v>
      </c>
      <c r="B8113" s="271" t="s">
        <v>290</v>
      </c>
      <c r="C8113" s="272" t="s">
        <v>16342</v>
      </c>
      <c r="D8113" s="271" t="s">
        <v>2014</v>
      </c>
      <c r="E8113" s="273">
        <v>122.63</v>
      </c>
    </row>
    <row r="8114" spans="1:5" x14ac:dyDescent="0.2">
      <c r="A8114" s="271">
        <v>105126</v>
      </c>
      <c r="B8114" s="271" t="s">
        <v>290</v>
      </c>
      <c r="C8114" s="272" t="s">
        <v>16343</v>
      </c>
      <c r="D8114" s="271" t="s">
        <v>2014</v>
      </c>
      <c r="E8114" s="273">
        <v>42.09</v>
      </c>
    </row>
    <row r="8115" spans="1:5" x14ac:dyDescent="0.2">
      <c r="A8115" s="271">
        <v>105116</v>
      </c>
      <c r="B8115" s="271" t="s">
        <v>290</v>
      </c>
      <c r="C8115" s="272" t="s">
        <v>16344</v>
      </c>
      <c r="D8115" s="271" t="s">
        <v>1977</v>
      </c>
      <c r="E8115" s="273">
        <v>14.8</v>
      </c>
    </row>
    <row r="8116" spans="1:5" x14ac:dyDescent="0.2">
      <c r="A8116" s="271">
        <v>105115</v>
      </c>
      <c r="B8116" s="271" t="s">
        <v>290</v>
      </c>
      <c r="C8116" s="272" t="s">
        <v>16345</v>
      </c>
      <c r="D8116" s="271" t="s">
        <v>1977</v>
      </c>
      <c r="E8116" s="273">
        <v>142.11000000000001</v>
      </c>
    </row>
    <row r="8117" spans="1:5" x14ac:dyDescent="0.2">
      <c r="A8117" s="271">
        <v>98453</v>
      </c>
      <c r="B8117" s="271" t="s">
        <v>290</v>
      </c>
      <c r="C8117" s="272" t="s">
        <v>16346</v>
      </c>
      <c r="D8117" s="271" t="s">
        <v>2012</v>
      </c>
      <c r="E8117" s="273">
        <v>174.49</v>
      </c>
    </row>
    <row r="8118" spans="1:5" x14ac:dyDescent="0.2">
      <c r="A8118" s="271">
        <v>98454</v>
      </c>
      <c r="B8118" s="271" t="s">
        <v>290</v>
      </c>
      <c r="C8118" s="272" t="s">
        <v>16347</v>
      </c>
      <c r="D8118" s="271" t="s">
        <v>2012</v>
      </c>
      <c r="E8118" s="273">
        <v>219.71</v>
      </c>
    </row>
    <row r="8119" spans="1:5" x14ac:dyDescent="0.2">
      <c r="A8119" s="271">
        <v>98449</v>
      </c>
      <c r="B8119" s="271" t="s">
        <v>290</v>
      </c>
      <c r="C8119" s="272" t="s">
        <v>16348</v>
      </c>
      <c r="D8119" s="271" t="s">
        <v>2012</v>
      </c>
      <c r="E8119" s="273">
        <v>150.65</v>
      </c>
    </row>
    <row r="8120" spans="1:5" x14ac:dyDescent="0.2">
      <c r="A8120" s="271">
        <v>98455</v>
      </c>
      <c r="B8120" s="271" t="s">
        <v>290</v>
      </c>
      <c r="C8120" s="272" t="s">
        <v>16349</v>
      </c>
      <c r="D8120" s="271" t="s">
        <v>2012</v>
      </c>
      <c r="E8120" s="273">
        <v>140.69999999999999</v>
      </c>
    </row>
    <row r="8121" spans="1:5" x14ac:dyDescent="0.2">
      <c r="A8121" s="271">
        <v>98456</v>
      </c>
      <c r="B8121" s="271" t="s">
        <v>290</v>
      </c>
      <c r="C8121" s="272" t="s">
        <v>16350</v>
      </c>
      <c r="D8121" s="271" t="s">
        <v>2012</v>
      </c>
      <c r="E8121" s="273">
        <v>178.78</v>
      </c>
    </row>
    <row r="8122" spans="1:5" x14ac:dyDescent="0.2">
      <c r="A8122" s="271">
        <v>98451</v>
      </c>
      <c r="B8122" s="271" t="s">
        <v>290</v>
      </c>
      <c r="C8122" s="272" t="s">
        <v>16351</v>
      </c>
      <c r="D8122" s="271" t="s">
        <v>2012</v>
      </c>
      <c r="E8122" s="273">
        <v>122.03</v>
      </c>
    </row>
    <row r="8123" spans="1:5" x14ac:dyDescent="0.2">
      <c r="A8123" s="271">
        <v>98445</v>
      </c>
      <c r="B8123" s="271" t="s">
        <v>290</v>
      </c>
      <c r="C8123" s="272" t="s">
        <v>16352</v>
      </c>
      <c r="D8123" s="271" t="s">
        <v>2012</v>
      </c>
      <c r="E8123" s="273">
        <v>126.13</v>
      </c>
    </row>
    <row r="8124" spans="1:5" x14ac:dyDescent="0.2">
      <c r="A8124" s="271">
        <v>98446</v>
      </c>
      <c r="B8124" s="271" t="s">
        <v>290</v>
      </c>
      <c r="C8124" s="272" t="s">
        <v>16353</v>
      </c>
      <c r="D8124" s="271" t="s">
        <v>2012</v>
      </c>
      <c r="E8124" s="273">
        <v>161.71</v>
      </c>
    </row>
    <row r="8125" spans="1:5" x14ac:dyDescent="0.2">
      <c r="A8125" s="271">
        <v>98441</v>
      </c>
      <c r="B8125" s="271" t="s">
        <v>290</v>
      </c>
      <c r="C8125" s="272" t="s">
        <v>16354</v>
      </c>
      <c r="D8125" s="271" t="s">
        <v>2012</v>
      </c>
      <c r="E8125" s="273">
        <v>107.31</v>
      </c>
    </row>
    <row r="8126" spans="1:5" x14ac:dyDescent="0.2">
      <c r="A8126" s="271">
        <v>98447</v>
      </c>
      <c r="B8126" s="271" t="s">
        <v>290</v>
      </c>
      <c r="C8126" s="272" t="s">
        <v>16355</v>
      </c>
      <c r="D8126" s="271" t="s">
        <v>2012</v>
      </c>
      <c r="E8126" s="273">
        <v>96.85</v>
      </c>
    </row>
    <row r="8127" spans="1:5" x14ac:dyDescent="0.2">
      <c r="A8127" s="271">
        <v>98448</v>
      </c>
      <c r="B8127" s="271" t="s">
        <v>290</v>
      </c>
      <c r="C8127" s="272" t="s">
        <v>16356</v>
      </c>
      <c r="D8127" s="271" t="s">
        <v>2012</v>
      </c>
      <c r="E8127" s="273">
        <v>124.79</v>
      </c>
    </row>
    <row r="8128" spans="1:5" x14ac:dyDescent="0.2">
      <c r="A8128" s="271">
        <v>98443</v>
      </c>
      <c r="B8128" s="271" t="s">
        <v>290</v>
      </c>
      <c r="C8128" s="272" t="s">
        <v>16357</v>
      </c>
      <c r="D8128" s="271" t="s">
        <v>2012</v>
      </c>
      <c r="E8128" s="273">
        <v>82.2</v>
      </c>
    </row>
    <row r="8129" spans="1:5" x14ac:dyDescent="0.2">
      <c r="A8129" s="271">
        <v>105122</v>
      </c>
      <c r="B8129" s="271" t="s">
        <v>290</v>
      </c>
      <c r="C8129" s="272" t="s">
        <v>16358</v>
      </c>
      <c r="D8129" s="271" t="s">
        <v>2012</v>
      </c>
      <c r="E8129" s="273">
        <v>0</v>
      </c>
    </row>
    <row r="8130" spans="1:5" x14ac:dyDescent="0.2">
      <c r="A8130" s="271">
        <v>105125</v>
      </c>
      <c r="B8130" s="271" t="s">
        <v>290</v>
      </c>
      <c r="C8130" s="272" t="s">
        <v>16359</v>
      </c>
      <c r="D8130" s="271" t="s">
        <v>2012</v>
      </c>
      <c r="E8130" s="273">
        <v>0</v>
      </c>
    </row>
    <row r="8131" spans="1:5" x14ac:dyDescent="0.2">
      <c r="A8131" s="271">
        <v>105133</v>
      </c>
      <c r="B8131" s="271" t="s">
        <v>290</v>
      </c>
      <c r="C8131" s="272" t="s">
        <v>16360</v>
      </c>
      <c r="D8131" s="271" t="s">
        <v>2012</v>
      </c>
      <c r="E8131" s="273">
        <v>0</v>
      </c>
    </row>
    <row r="8132" spans="1:5" x14ac:dyDescent="0.2">
      <c r="A8132" s="271">
        <v>105123</v>
      </c>
      <c r="B8132" s="271" t="s">
        <v>290</v>
      </c>
      <c r="C8132" s="272" t="s">
        <v>16361</v>
      </c>
      <c r="D8132" s="271" t="s">
        <v>2012</v>
      </c>
      <c r="E8132" s="273">
        <v>0</v>
      </c>
    </row>
    <row r="8133" spans="1:5" x14ac:dyDescent="0.2">
      <c r="A8133" s="271">
        <v>105124</v>
      </c>
      <c r="B8133" s="271" t="s">
        <v>290</v>
      </c>
      <c r="C8133" s="272" t="s">
        <v>16362</v>
      </c>
      <c r="D8133" s="271" t="s">
        <v>2012</v>
      </c>
      <c r="E8133" s="273">
        <v>0</v>
      </c>
    </row>
    <row r="8134" spans="1:5" x14ac:dyDescent="0.2">
      <c r="A8134" s="271">
        <v>105134</v>
      </c>
      <c r="B8134" s="271" t="s">
        <v>290</v>
      </c>
      <c r="C8134" s="272" t="s">
        <v>16363</v>
      </c>
      <c r="D8134" s="271" t="s">
        <v>2012</v>
      </c>
      <c r="E8134" s="273">
        <v>0</v>
      </c>
    </row>
    <row r="8135" spans="1:5" x14ac:dyDescent="0.2">
      <c r="A8135" s="271">
        <v>105117</v>
      </c>
      <c r="B8135" s="271" t="s">
        <v>290</v>
      </c>
      <c r="C8135" s="272" t="s">
        <v>16364</v>
      </c>
      <c r="D8135" s="271" t="s">
        <v>2012</v>
      </c>
      <c r="E8135" s="273">
        <v>0</v>
      </c>
    </row>
    <row r="8136" spans="1:5" x14ac:dyDescent="0.2">
      <c r="A8136" s="271">
        <v>105119</v>
      </c>
      <c r="B8136" s="271" t="s">
        <v>290</v>
      </c>
      <c r="C8136" s="272" t="s">
        <v>16365</v>
      </c>
      <c r="D8136" s="271" t="s">
        <v>2012</v>
      </c>
      <c r="E8136" s="273">
        <v>0</v>
      </c>
    </row>
    <row r="8137" spans="1:5" x14ac:dyDescent="0.2">
      <c r="A8137" s="271">
        <v>105131</v>
      </c>
      <c r="B8137" s="271" t="s">
        <v>290</v>
      </c>
      <c r="C8137" s="272" t="s">
        <v>16366</v>
      </c>
      <c r="D8137" s="271" t="s">
        <v>2012</v>
      </c>
      <c r="E8137" s="273">
        <v>0</v>
      </c>
    </row>
    <row r="8138" spans="1:5" x14ac:dyDescent="0.2">
      <c r="A8138" s="271">
        <v>105120</v>
      </c>
      <c r="B8138" s="271" t="s">
        <v>290</v>
      </c>
      <c r="C8138" s="272" t="s">
        <v>16367</v>
      </c>
      <c r="D8138" s="271" t="s">
        <v>2012</v>
      </c>
      <c r="E8138" s="273">
        <v>0</v>
      </c>
    </row>
    <row r="8139" spans="1:5" x14ac:dyDescent="0.2">
      <c r="A8139" s="271">
        <v>105121</v>
      </c>
      <c r="B8139" s="271" t="s">
        <v>290</v>
      </c>
      <c r="C8139" s="272" t="s">
        <v>16368</v>
      </c>
      <c r="D8139" s="271" t="s">
        <v>2012</v>
      </c>
      <c r="E8139" s="273">
        <v>0</v>
      </c>
    </row>
    <row r="8140" spans="1:5" x14ac:dyDescent="0.2">
      <c r="A8140" s="271">
        <v>105132</v>
      </c>
      <c r="B8140" s="271" t="s">
        <v>290</v>
      </c>
      <c r="C8140" s="272" t="s">
        <v>16369</v>
      </c>
      <c r="D8140" s="271" t="s">
        <v>2012</v>
      </c>
      <c r="E8140" s="273">
        <v>0</v>
      </c>
    </row>
    <row r="8141" spans="1:5" x14ac:dyDescent="0.2">
      <c r="A8141" s="271">
        <v>98460</v>
      </c>
      <c r="B8141" s="271" t="s">
        <v>290</v>
      </c>
      <c r="C8141" s="272" t="s">
        <v>16370</v>
      </c>
      <c r="D8141" s="271" t="s">
        <v>2012</v>
      </c>
      <c r="E8141" s="273">
        <v>72.75</v>
      </c>
    </row>
    <row r="8142" spans="1:5" x14ac:dyDescent="0.2">
      <c r="A8142" s="271">
        <v>98457</v>
      </c>
      <c r="B8142" s="271" t="s">
        <v>290</v>
      </c>
      <c r="C8142" s="272" t="s">
        <v>16371</v>
      </c>
      <c r="D8142" s="271" t="s">
        <v>2012</v>
      </c>
      <c r="E8142" s="273">
        <v>0</v>
      </c>
    </row>
    <row r="8143" spans="1:5" x14ac:dyDescent="0.2">
      <c r="A8143" s="271">
        <v>98458</v>
      </c>
      <c r="B8143" s="271" t="s">
        <v>290</v>
      </c>
      <c r="C8143" s="272" t="s">
        <v>16372</v>
      </c>
      <c r="D8143" s="271" t="s">
        <v>2012</v>
      </c>
      <c r="E8143" s="273">
        <v>106.77</v>
      </c>
    </row>
    <row r="8144" spans="1:5" x14ac:dyDescent="0.2">
      <c r="A8144" s="271">
        <v>98459</v>
      </c>
      <c r="B8144" s="271" t="s">
        <v>290</v>
      </c>
      <c r="C8144" s="272" t="s">
        <v>16373</v>
      </c>
      <c r="D8144" s="271" t="s">
        <v>2012</v>
      </c>
      <c r="E8144" s="273">
        <v>96.46</v>
      </c>
    </row>
    <row r="8145" spans="1:5" x14ac:dyDescent="0.2">
      <c r="A8145" s="271">
        <v>105118</v>
      </c>
      <c r="B8145" s="271" t="s">
        <v>290</v>
      </c>
      <c r="C8145" s="272" t="s">
        <v>16374</v>
      </c>
      <c r="D8145" s="271" t="s">
        <v>2012</v>
      </c>
      <c r="E8145" s="273">
        <v>0</v>
      </c>
    </row>
    <row r="8146" spans="1:5" x14ac:dyDescent="0.2">
      <c r="A8146" s="271">
        <v>101956</v>
      </c>
      <c r="B8146" s="271" t="s">
        <v>290</v>
      </c>
      <c r="C8146" s="272" t="s">
        <v>16375</v>
      </c>
      <c r="D8146" s="271" t="s">
        <v>2012</v>
      </c>
      <c r="E8146" s="273">
        <v>0</v>
      </c>
    </row>
    <row r="8147" spans="1:5" x14ac:dyDescent="0.2">
      <c r="A8147" s="271">
        <v>104690</v>
      </c>
      <c r="B8147" s="271" t="s">
        <v>290</v>
      </c>
      <c r="C8147" s="272" t="s">
        <v>16376</v>
      </c>
      <c r="D8147" s="271" t="s">
        <v>2012</v>
      </c>
      <c r="E8147" s="273">
        <v>0</v>
      </c>
    </row>
    <row r="8148" spans="1:5" x14ac:dyDescent="0.2">
      <c r="A8148" s="271">
        <v>101958</v>
      </c>
      <c r="B8148" s="271" t="s">
        <v>290</v>
      </c>
      <c r="C8148" s="272" t="s">
        <v>16377</v>
      </c>
      <c r="D8148" s="271" t="s">
        <v>2012</v>
      </c>
      <c r="E8148" s="273">
        <v>0</v>
      </c>
    </row>
    <row r="8149" spans="1:5" x14ac:dyDescent="0.2">
      <c r="A8149" s="271">
        <v>101955</v>
      </c>
      <c r="B8149" s="271" t="s">
        <v>290</v>
      </c>
      <c r="C8149" s="272" t="s">
        <v>16378</v>
      </c>
      <c r="D8149" s="271" t="s">
        <v>2012</v>
      </c>
      <c r="E8149" s="273">
        <v>0</v>
      </c>
    </row>
    <row r="8150" spans="1:5" x14ac:dyDescent="0.2">
      <c r="A8150" s="271">
        <v>101948</v>
      </c>
      <c r="B8150" s="271" t="s">
        <v>290</v>
      </c>
      <c r="C8150" s="272" t="s">
        <v>16379</v>
      </c>
      <c r="D8150" s="271" t="s">
        <v>2012</v>
      </c>
      <c r="E8150" s="273">
        <v>0</v>
      </c>
    </row>
    <row r="8151" spans="1:5" x14ac:dyDescent="0.2">
      <c r="A8151" s="271">
        <v>101949</v>
      </c>
      <c r="B8151" s="271" t="s">
        <v>290</v>
      </c>
      <c r="C8151" s="272" t="s">
        <v>16380</v>
      </c>
      <c r="D8151" s="271" t="s">
        <v>2012</v>
      </c>
      <c r="E8151" s="273">
        <v>0</v>
      </c>
    </row>
    <row r="8152" spans="1:5" x14ac:dyDescent="0.2">
      <c r="A8152" s="271">
        <v>101950</v>
      </c>
      <c r="B8152" s="271" t="s">
        <v>290</v>
      </c>
      <c r="C8152" s="272" t="s">
        <v>16381</v>
      </c>
      <c r="D8152" s="271" t="s">
        <v>2012</v>
      </c>
      <c r="E8152" s="273">
        <v>0</v>
      </c>
    </row>
    <row r="8153" spans="1:5" x14ac:dyDescent="0.2">
      <c r="A8153" s="271">
        <v>101947</v>
      </c>
      <c r="B8153" s="271" t="s">
        <v>290</v>
      </c>
      <c r="C8153" s="272" t="s">
        <v>16382</v>
      </c>
      <c r="D8153" s="271" t="s">
        <v>2012</v>
      </c>
      <c r="E8153" s="273">
        <v>0</v>
      </c>
    </row>
    <row r="8154" spans="1:5" x14ac:dyDescent="0.2">
      <c r="A8154" s="271">
        <v>101960</v>
      </c>
      <c r="B8154" s="271" t="s">
        <v>290</v>
      </c>
      <c r="C8154" s="272" t="s">
        <v>16383</v>
      </c>
      <c r="D8154" s="271" t="s">
        <v>2012</v>
      </c>
      <c r="E8154" s="273">
        <v>0</v>
      </c>
    </row>
    <row r="8155" spans="1:5" x14ac:dyDescent="0.2">
      <c r="A8155" s="271">
        <v>101961</v>
      </c>
      <c r="B8155" s="271" t="s">
        <v>290</v>
      </c>
      <c r="C8155" s="272" t="s">
        <v>16384</v>
      </c>
      <c r="D8155" s="271" t="s">
        <v>2012</v>
      </c>
      <c r="E8155" s="273">
        <v>0</v>
      </c>
    </row>
    <row r="8156" spans="1:5" x14ac:dyDescent="0.2">
      <c r="A8156" s="271">
        <v>101962</v>
      </c>
      <c r="B8156" s="271" t="s">
        <v>290</v>
      </c>
      <c r="C8156" s="272" t="s">
        <v>16385</v>
      </c>
      <c r="D8156" s="271" t="s">
        <v>2012</v>
      </c>
      <c r="E8156" s="273">
        <v>0</v>
      </c>
    </row>
    <row r="8157" spans="1:5" x14ac:dyDescent="0.2">
      <c r="A8157" s="271">
        <v>101959</v>
      </c>
      <c r="B8157" s="271" t="s">
        <v>290</v>
      </c>
      <c r="C8157" s="272" t="s">
        <v>16386</v>
      </c>
      <c r="D8157" s="271" t="s">
        <v>2012</v>
      </c>
      <c r="E8157" s="273">
        <v>0</v>
      </c>
    </row>
    <row r="8158" spans="1:5" x14ac:dyDescent="0.2">
      <c r="A8158" s="271">
        <v>101952</v>
      </c>
      <c r="B8158" s="271" t="s">
        <v>290</v>
      </c>
      <c r="C8158" s="272" t="s">
        <v>16387</v>
      </c>
      <c r="D8158" s="271" t="s">
        <v>2012</v>
      </c>
      <c r="E8158" s="273">
        <v>0</v>
      </c>
    </row>
    <row r="8159" spans="1:5" x14ac:dyDescent="0.2">
      <c r="A8159" s="271">
        <v>101953</v>
      </c>
      <c r="B8159" s="271" t="s">
        <v>290</v>
      </c>
      <c r="C8159" s="272" t="s">
        <v>16388</v>
      </c>
      <c r="D8159" s="271" t="s">
        <v>2012</v>
      </c>
      <c r="E8159" s="273">
        <v>0</v>
      </c>
    </row>
    <row r="8160" spans="1:5" x14ac:dyDescent="0.2">
      <c r="A8160" s="271">
        <v>101954</v>
      </c>
      <c r="B8160" s="271" t="s">
        <v>290</v>
      </c>
      <c r="C8160" s="272" t="s">
        <v>16389</v>
      </c>
      <c r="D8160" s="271" t="s">
        <v>2012</v>
      </c>
      <c r="E8160" s="273">
        <v>0</v>
      </c>
    </row>
    <row r="8161" spans="1:5" x14ac:dyDescent="0.2">
      <c r="A8161" s="271">
        <v>101951</v>
      </c>
      <c r="B8161" s="271" t="s">
        <v>290</v>
      </c>
      <c r="C8161" s="272" t="s">
        <v>16390</v>
      </c>
      <c r="D8161" s="271" t="s">
        <v>2012</v>
      </c>
      <c r="E8161" s="273">
        <v>0</v>
      </c>
    </row>
    <row r="8162" spans="1:5" x14ac:dyDescent="0.2">
      <c r="A8162" s="271">
        <v>101964</v>
      </c>
      <c r="B8162" s="271" t="s">
        <v>290</v>
      </c>
      <c r="C8162" s="272" t="s">
        <v>16391</v>
      </c>
      <c r="D8162" s="271" t="s">
        <v>2012</v>
      </c>
      <c r="E8162" s="273">
        <v>181.13</v>
      </c>
    </row>
    <row r="8163" spans="1:5" x14ac:dyDescent="0.2">
      <c r="A8163" s="271">
        <v>101963</v>
      </c>
      <c r="B8163" s="271" t="s">
        <v>290</v>
      </c>
      <c r="C8163" s="272" t="s">
        <v>16392</v>
      </c>
      <c r="D8163" s="271" t="s">
        <v>2012</v>
      </c>
      <c r="E8163" s="273">
        <v>194.87</v>
      </c>
    </row>
    <row r="8164" spans="1:5" x14ac:dyDescent="0.2">
      <c r="A8164" s="271">
        <v>100323</v>
      </c>
      <c r="B8164" s="271" t="s">
        <v>290</v>
      </c>
      <c r="C8164" s="272" t="s">
        <v>16393</v>
      </c>
      <c r="D8164" s="271" t="s">
        <v>1980</v>
      </c>
      <c r="E8164" s="273">
        <v>174.01</v>
      </c>
    </row>
    <row r="8165" spans="1:5" x14ac:dyDescent="0.2">
      <c r="A8165" s="271">
        <v>100324</v>
      </c>
      <c r="B8165" s="271" t="s">
        <v>290</v>
      </c>
      <c r="C8165" s="272" t="s">
        <v>16394</v>
      </c>
      <c r="D8165" s="271" t="s">
        <v>1980</v>
      </c>
      <c r="E8165" s="273">
        <v>238.42</v>
      </c>
    </row>
    <row r="8166" spans="1:5" x14ac:dyDescent="0.2">
      <c r="A8166" s="271">
        <v>96624</v>
      </c>
      <c r="B8166" s="271" t="s">
        <v>290</v>
      </c>
      <c r="C8166" s="272" t="s">
        <v>16395</v>
      </c>
      <c r="D8166" s="271" t="s">
        <v>1980</v>
      </c>
      <c r="E8166" s="273">
        <v>238.87</v>
      </c>
    </row>
    <row r="8167" spans="1:5" x14ac:dyDescent="0.2">
      <c r="A8167" s="271">
        <v>100322</v>
      </c>
      <c r="B8167" s="271" t="s">
        <v>290</v>
      </c>
      <c r="C8167" s="272" t="s">
        <v>16396</v>
      </c>
      <c r="D8167" s="271" t="s">
        <v>1980</v>
      </c>
      <c r="E8167" s="273">
        <v>228.67</v>
      </c>
    </row>
    <row r="8168" spans="1:5" x14ac:dyDescent="0.2">
      <c r="A8168" s="271">
        <v>96623</v>
      </c>
      <c r="B8168" s="271" t="s">
        <v>290</v>
      </c>
      <c r="C8168" s="272" t="s">
        <v>16397</v>
      </c>
      <c r="D8168" s="271" t="s">
        <v>1980</v>
      </c>
      <c r="E8168" s="273">
        <v>256.36</v>
      </c>
    </row>
    <row r="8169" spans="1:5" x14ac:dyDescent="0.2">
      <c r="A8169" s="271">
        <v>96622</v>
      </c>
      <c r="B8169" s="271" t="s">
        <v>290</v>
      </c>
      <c r="C8169" s="272" t="s">
        <v>16398</v>
      </c>
      <c r="D8169" s="271" t="s">
        <v>1980</v>
      </c>
      <c r="E8169" s="273">
        <v>281.45</v>
      </c>
    </row>
    <row r="8170" spans="1:5" x14ac:dyDescent="0.2">
      <c r="A8170" s="271">
        <v>96621</v>
      </c>
      <c r="B8170" s="271" t="s">
        <v>290</v>
      </c>
      <c r="C8170" s="272" t="s">
        <v>16399</v>
      </c>
      <c r="D8170" s="271" t="s">
        <v>1980</v>
      </c>
      <c r="E8170" s="273">
        <v>298.93</v>
      </c>
    </row>
    <row r="8171" spans="1:5" x14ac:dyDescent="0.2">
      <c r="A8171" s="271">
        <v>96617</v>
      </c>
      <c r="B8171" s="271" t="s">
        <v>290</v>
      </c>
      <c r="C8171" s="272" t="s">
        <v>16400</v>
      </c>
      <c r="D8171" s="271" t="s">
        <v>2012</v>
      </c>
      <c r="E8171" s="273">
        <v>20.94</v>
      </c>
    </row>
    <row r="8172" spans="1:5" x14ac:dyDescent="0.2">
      <c r="A8172" s="271">
        <v>96619</v>
      </c>
      <c r="B8172" s="271" t="s">
        <v>290</v>
      </c>
      <c r="C8172" s="272" t="s">
        <v>16401</v>
      </c>
      <c r="D8172" s="271" t="s">
        <v>2012</v>
      </c>
      <c r="E8172" s="273">
        <v>41.83</v>
      </c>
    </row>
    <row r="8173" spans="1:5" x14ac:dyDescent="0.2">
      <c r="A8173" s="271">
        <v>96616</v>
      </c>
      <c r="B8173" s="271" t="s">
        <v>290</v>
      </c>
      <c r="C8173" s="272" t="s">
        <v>16402</v>
      </c>
      <c r="D8173" s="271" t="s">
        <v>1980</v>
      </c>
      <c r="E8173" s="273">
        <v>836.82</v>
      </c>
    </row>
    <row r="8174" spans="1:5" x14ac:dyDescent="0.2">
      <c r="A8174" s="271">
        <v>95240</v>
      </c>
      <c r="B8174" s="271" t="s">
        <v>290</v>
      </c>
      <c r="C8174" s="272" t="s">
        <v>16403</v>
      </c>
      <c r="D8174" s="271" t="s">
        <v>2012</v>
      </c>
      <c r="E8174" s="273">
        <v>20</v>
      </c>
    </row>
    <row r="8175" spans="1:5" x14ac:dyDescent="0.2">
      <c r="A8175" s="271">
        <v>95241</v>
      </c>
      <c r="B8175" s="271" t="s">
        <v>290</v>
      </c>
      <c r="C8175" s="272" t="s">
        <v>16404</v>
      </c>
      <c r="D8175" s="271" t="s">
        <v>2012</v>
      </c>
      <c r="E8175" s="273">
        <v>38.17</v>
      </c>
    </row>
    <row r="8176" spans="1:5" x14ac:dyDescent="0.2">
      <c r="A8176" s="271">
        <v>96620</v>
      </c>
      <c r="B8176" s="271" t="s">
        <v>290</v>
      </c>
      <c r="C8176" s="272" t="s">
        <v>16405</v>
      </c>
      <c r="D8176" s="271" t="s">
        <v>1980</v>
      </c>
      <c r="E8176" s="273">
        <v>763.79</v>
      </c>
    </row>
    <row r="8177" spans="1:5" x14ac:dyDescent="0.2">
      <c r="A8177" s="271">
        <v>104043</v>
      </c>
      <c r="B8177" s="271" t="s">
        <v>290</v>
      </c>
      <c r="C8177" s="272" t="s">
        <v>16406</v>
      </c>
      <c r="D8177" s="271" t="s">
        <v>1977</v>
      </c>
      <c r="E8177" s="273">
        <v>9.02</v>
      </c>
    </row>
    <row r="8178" spans="1:5" x14ac:dyDescent="0.2">
      <c r="A8178" s="271">
        <v>104044</v>
      </c>
      <c r="B8178" s="271" t="s">
        <v>290</v>
      </c>
      <c r="C8178" s="272" t="s">
        <v>16407</v>
      </c>
      <c r="D8178" s="271" t="s">
        <v>1977</v>
      </c>
      <c r="E8178" s="273">
        <v>9.7200000000000006</v>
      </c>
    </row>
    <row r="8179" spans="1:5" x14ac:dyDescent="0.2">
      <c r="A8179" s="271">
        <v>104045</v>
      </c>
      <c r="B8179" s="271" t="s">
        <v>290</v>
      </c>
      <c r="C8179" s="272" t="s">
        <v>16408</v>
      </c>
      <c r="D8179" s="271" t="s">
        <v>1977</v>
      </c>
      <c r="E8179" s="273">
        <v>14.7</v>
      </c>
    </row>
    <row r="8180" spans="1:5" x14ac:dyDescent="0.2">
      <c r="A8180" s="271">
        <v>104049</v>
      </c>
      <c r="B8180" s="271" t="s">
        <v>290</v>
      </c>
      <c r="C8180" s="272" t="s">
        <v>16409</v>
      </c>
      <c r="D8180" s="271" t="s">
        <v>1977</v>
      </c>
      <c r="E8180" s="273">
        <v>7.03</v>
      </c>
    </row>
    <row r="8181" spans="1:5" x14ac:dyDescent="0.2">
      <c r="A8181" s="271">
        <v>104050</v>
      </c>
      <c r="B8181" s="271" t="s">
        <v>290</v>
      </c>
      <c r="C8181" s="272" t="s">
        <v>16410</v>
      </c>
      <c r="D8181" s="271" t="s">
        <v>1977</v>
      </c>
      <c r="E8181" s="273">
        <v>10.61</v>
      </c>
    </row>
    <row r="8182" spans="1:5" x14ac:dyDescent="0.2">
      <c r="A8182" s="271">
        <v>104084</v>
      </c>
      <c r="B8182" s="271" t="s">
        <v>290</v>
      </c>
      <c r="C8182" s="272" t="s">
        <v>16411</v>
      </c>
      <c r="D8182" s="271" t="s">
        <v>1977</v>
      </c>
      <c r="E8182" s="273">
        <v>102.65</v>
      </c>
    </row>
    <row r="8183" spans="1:5" x14ac:dyDescent="0.2">
      <c r="A8183" s="271">
        <v>104037</v>
      </c>
      <c r="B8183" s="271" t="s">
        <v>290</v>
      </c>
      <c r="C8183" s="272" t="s">
        <v>16412</v>
      </c>
      <c r="D8183" s="271" t="s">
        <v>1977</v>
      </c>
      <c r="E8183" s="273">
        <v>0</v>
      </c>
    </row>
    <row r="8184" spans="1:5" x14ac:dyDescent="0.2">
      <c r="A8184" s="271">
        <v>104035</v>
      </c>
      <c r="B8184" s="271" t="s">
        <v>290</v>
      </c>
      <c r="C8184" s="272" t="s">
        <v>16413</v>
      </c>
      <c r="D8184" s="271" t="s">
        <v>1977</v>
      </c>
      <c r="E8184" s="273">
        <v>41.16</v>
      </c>
    </row>
    <row r="8185" spans="1:5" x14ac:dyDescent="0.2">
      <c r="A8185" s="271">
        <v>104036</v>
      </c>
      <c r="B8185" s="271" t="s">
        <v>290</v>
      </c>
      <c r="C8185" s="272" t="s">
        <v>16414</v>
      </c>
      <c r="D8185" s="271" t="s">
        <v>1977</v>
      </c>
      <c r="E8185" s="273">
        <v>42.49</v>
      </c>
    </row>
    <row r="8186" spans="1:5" x14ac:dyDescent="0.2">
      <c r="A8186" s="271">
        <v>104034</v>
      </c>
      <c r="B8186" s="271" t="s">
        <v>290</v>
      </c>
      <c r="C8186" s="272" t="s">
        <v>16415</v>
      </c>
      <c r="D8186" s="271" t="s">
        <v>1977</v>
      </c>
      <c r="E8186" s="273">
        <v>33.1</v>
      </c>
    </row>
    <row r="8187" spans="1:5" x14ac:dyDescent="0.2">
      <c r="A8187" s="271">
        <v>104031</v>
      </c>
      <c r="B8187" s="271" t="s">
        <v>290</v>
      </c>
      <c r="C8187" s="272" t="s">
        <v>16416</v>
      </c>
      <c r="D8187" s="271" t="s">
        <v>1977</v>
      </c>
      <c r="E8187" s="273">
        <v>22.42</v>
      </c>
    </row>
    <row r="8188" spans="1:5" x14ac:dyDescent="0.2">
      <c r="A8188" s="271">
        <v>104032</v>
      </c>
      <c r="B8188" s="271" t="s">
        <v>290</v>
      </c>
      <c r="C8188" s="272" t="s">
        <v>16417</v>
      </c>
      <c r="D8188" s="271" t="s">
        <v>1977</v>
      </c>
      <c r="E8188" s="273">
        <v>27.96</v>
      </c>
    </row>
    <row r="8189" spans="1:5" x14ac:dyDescent="0.2">
      <c r="A8189" s="271">
        <v>104033</v>
      </c>
      <c r="B8189" s="271" t="s">
        <v>290</v>
      </c>
      <c r="C8189" s="272" t="s">
        <v>16418</v>
      </c>
      <c r="D8189" s="271" t="s">
        <v>1977</v>
      </c>
      <c r="E8189" s="273">
        <v>25.61</v>
      </c>
    </row>
    <row r="8190" spans="1:5" x14ac:dyDescent="0.2">
      <c r="A8190" s="271">
        <v>104038</v>
      </c>
      <c r="B8190" s="271" t="s">
        <v>290</v>
      </c>
      <c r="C8190" s="272" t="s">
        <v>16419</v>
      </c>
      <c r="D8190" s="271" t="s">
        <v>1977</v>
      </c>
      <c r="E8190" s="273">
        <v>0</v>
      </c>
    </row>
    <row r="8191" spans="1:5" x14ac:dyDescent="0.2">
      <c r="A8191" s="271">
        <v>104051</v>
      </c>
      <c r="B8191" s="271" t="s">
        <v>290</v>
      </c>
      <c r="C8191" s="272" t="s">
        <v>16420</v>
      </c>
      <c r="D8191" s="271" t="s">
        <v>1977</v>
      </c>
      <c r="E8191" s="273">
        <v>8.09</v>
      </c>
    </row>
    <row r="8192" spans="1:5" x14ac:dyDescent="0.2">
      <c r="A8192" s="271">
        <v>104052</v>
      </c>
      <c r="B8192" s="271" t="s">
        <v>290</v>
      </c>
      <c r="C8192" s="272" t="s">
        <v>16421</v>
      </c>
      <c r="D8192" s="271" t="s">
        <v>1977</v>
      </c>
      <c r="E8192" s="273">
        <v>11.28</v>
      </c>
    </row>
    <row r="8193" spans="1:5" x14ac:dyDescent="0.2">
      <c r="A8193" s="271">
        <v>104046</v>
      </c>
      <c r="B8193" s="271" t="s">
        <v>290</v>
      </c>
      <c r="C8193" s="272" t="s">
        <v>16422</v>
      </c>
      <c r="D8193" s="271" t="s">
        <v>1977</v>
      </c>
      <c r="E8193" s="273">
        <v>8.66</v>
      </c>
    </row>
    <row r="8194" spans="1:5" x14ac:dyDescent="0.2">
      <c r="A8194" s="271">
        <v>104047</v>
      </c>
      <c r="B8194" s="271" t="s">
        <v>290</v>
      </c>
      <c r="C8194" s="272" t="s">
        <v>16423</v>
      </c>
      <c r="D8194" s="271" t="s">
        <v>1977</v>
      </c>
      <c r="E8194" s="273">
        <v>10.08</v>
      </c>
    </row>
    <row r="8195" spans="1:5" x14ac:dyDescent="0.2">
      <c r="A8195" s="271">
        <v>104048</v>
      </c>
      <c r="B8195" s="271" t="s">
        <v>290</v>
      </c>
      <c r="C8195" s="272" t="s">
        <v>16424</v>
      </c>
      <c r="D8195" s="271" t="s">
        <v>1977</v>
      </c>
      <c r="E8195" s="273">
        <v>14.38</v>
      </c>
    </row>
    <row r="8196" spans="1:5" x14ac:dyDescent="0.2">
      <c r="A8196" s="271">
        <v>104063</v>
      </c>
      <c r="B8196" s="271" t="s">
        <v>290</v>
      </c>
      <c r="C8196" s="272" t="s">
        <v>16425</v>
      </c>
      <c r="D8196" s="271" t="s">
        <v>1977</v>
      </c>
      <c r="E8196" s="273">
        <v>86.76</v>
      </c>
    </row>
    <row r="8197" spans="1:5" x14ac:dyDescent="0.2">
      <c r="A8197" s="271">
        <v>104065</v>
      </c>
      <c r="B8197" s="271" t="s">
        <v>290</v>
      </c>
      <c r="C8197" s="272" t="s">
        <v>16426</v>
      </c>
      <c r="D8197" s="271" t="s">
        <v>1977</v>
      </c>
      <c r="E8197" s="273">
        <v>188.2</v>
      </c>
    </row>
    <row r="8198" spans="1:5" x14ac:dyDescent="0.2">
      <c r="A8198" s="271">
        <v>104062</v>
      </c>
      <c r="B8198" s="271" t="s">
        <v>290</v>
      </c>
      <c r="C8198" s="272" t="s">
        <v>16427</v>
      </c>
      <c r="D8198" s="271" t="s">
        <v>1977</v>
      </c>
      <c r="E8198" s="273">
        <v>91.37</v>
      </c>
    </row>
    <row r="8199" spans="1:5" x14ac:dyDescent="0.2">
      <c r="A8199" s="271">
        <v>104064</v>
      </c>
      <c r="B8199" s="271" t="s">
        <v>290</v>
      </c>
      <c r="C8199" s="272" t="s">
        <v>16428</v>
      </c>
      <c r="D8199" s="271" t="s">
        <v>1977</v>
      </c>
      <c r="E8199" s="273">
        <v>222.89</v>
      </c>
    </row>
    <row r="8200" spans="1:5" x14ac:dyDescent="0.2">
      <c r="A8200" s="271">
        <v>104059</v>
      </c>
      <c r="B8200" s="271" t="s">
        <v>290</v>
      </c>
      <c r="C8200" s="272" t="s">
        <v>16429</v>
      </c>
      <c r="D8200" s="271" t="s">
        <v>1977</v>
      </c>
      <c r="E8200" s="273">
        <v>13.38</v>
      </c>
    </row>
    <row r="8201" spans="1:5" x14ac:dyDescent="0.2">
      <c r="A8201" s="271">
        <v>104058</v>
      </c>
      <c r="B8201" s="271" t="s">
        <v>290</v>
      </c>
      <c r="C8201" s="272" t="s">
        <v>16430</v>
      </c>
      <c r="D8201" s="271" t="s">
        <v>1977</v>
      </c>
      <c r="E8201" s="273">
        <v>8.84</v>
      </c>
    </row>
    <row r="8202" spans="1:5" x14ac:dyDescent="0.2">
      <c r="A8202" s="271">
        <v>104082</v>
      </c>
      <c r="B8202" s="271" t="s">
        <v>290</v>
      </c>
      <c r="C8202" s="272" t="s">
        <v>16431</v>
      </c>
      <c r="D8202" s="271" t="s">
        <v>1977</v>
      </c>
      <c r="E8202" s="273">
        <v>37.06</v>
      </c>
    </row>
    <row r="8203" spans="1:5" x14ac:dyDescent="0.2">
      <c r="A8203" s="271">
        <v>104083</v>
      </c>
      <c r="B8203" s="271" t="s">
        <v>290</v>
      </c>
      <c r="C8203" s="272" t="s">
        <v>16432</v>
      </c>
      <c r="D8203" s="271" t="s">
        <v>1977</v>
      </c>
      <c r="E8203" s="273">
        <v>89.57</v>
      </c>
    </row>
    <row r="8204" spans="1:5" x14ac:dyDescent="0.2">
      <c r="A8204" s="271">
        <v>104057</v>
      </c>
      <c r="B8204" s="271" t="s">
        <v>290</v>
      </c>
      <c r="C8204" s="272" t="s">
        <v>16433</v>
      </c>
      <c r="D8204" s="271" t="s">
        <v>1977</v>
      </c>
      <c r="E8204" s="273">
        <v>0</v>
      </c>
    </row>
    <row r="8205" spans="1:5" x14ac:dyDescent="0.2">
      <c r="A8205" s="271">
        <v>104056</v>
      </c>
      <c r="B8205" s="271" t="s">
        <v>290</v>
      </c>
      <c r="C8205" s="272" t="s">
        <v>16434</v>
      </c>
      <c r="D8205" s="271" t="s">
        <v>1977</v>
      </c>
      <c r="E8205" s="273">
        <v>30.22</v>
      </c>
    </row>
    <row r="8206" spans="1:5" x14ac:dyDescent="0.2">
      <c r="A8206" s="271">
        <v>104055</v>
      </c>
      <c r="B8206" s="271" t="s">
        <v>290</v>
      </c>
      <c r="C8206" s="272" t="s">
        <v>16435</v>
      </c>
      <c r="D8206" s="271" t="s">
        <v>1977</v>
      </c>
      <c r="E8206" s="273">
        <v>20.05</v>
      </c>
    </row>
    <row r="8207" spans="1:5" x14ac:dyDescent="0.2">
      <c r="A8207" s="271">
        <v>104076</v>
      </c>
      <c r="B8207" s="271" t="s">
        <v>290</v>
      </c>
      <c r="C8207" s="272" t="s">
        <v>16436</v>
      </c>
      <c r="D8207" s="271" t="s">
        <v>1977</v>
      </c>
      <c r="E8207" s="273">
        <v>57.95</v>
      </c>
    </row>
    <row r="8208" spans="1:5" x14ac:dyDescent="0.2">
      <c r="A8208" s="271">
        <v>104060</v>
      </c>
      <c r="B8208" s="271" t="s">
        <v>290</v>
      </c>
      <c r="C8208" s="272" t="s">
        <v>16437</v>
      </c>
      <c r="D8208" s="271" t="s">
        <v>2014</v>
      </c>
      <c r="E8208" s="273">
        <v>9.85</v>
      </c>
    </row>
    <row r="8209" spans="1:5" x14ac:dyDescent="0.2">
      <c r="A8209" s="271">
        <v>104061</v>
      </c>
      <c r="B8209" s="271" t="s">
        <v>290</v>
      </c>
      <c r="C8209" s="272" t="s">
        <v>16438</v>
      </c>
      <c r="D8209" s="271" t="s">
        <v>2014</v>
      </c>
      <c r="E8209" s="273">
        <v>17.5</v>
      </c>
    </row>
    <row r="8210" spans="1:5" x14ac:dyDescent="0.2">
      <c r="A8210" s="271">
        <v>104085</v>
      </c>
      <c r="B8210" s="271" t="s">
        <v>290</v>
      </c>
      <c r="C8210" s="272" t="s">
        <v>16439</v>
      </c>
      <c r="D8210" s="271" t="s">
        <v>2014</v>
      </c>
      <c r="E8210" s="273">
        <v>68.81</v>
      </c>
    </row>
    <row r="8211" spans="1:5" x14ac:dyDescent="0.2">
      <c r="A8211" s="271">
        <v>104086</v>
      </c>
      <c r="B8211" s="271" t="s">
        <v>290</v>
      </c>
      <c r="C8211" s="272" t="s">
        <v>16440</v>
      </c>
      <c r="D8211" s="271" t="s">
        <v>2014</v>
      </c>
      <c r="E8211" s="273">
        <v>123.69</v>
      </c>
    </row>
    <row r="8212" spans="1:5" x14ac:dyDescent="0.2">
      <c r="A8212" s="271">
        <v>104073</v>
      </c>
      <c r="B8212" s="271" t="s">
        <v>290</v>
      </c>
      <c r="C8212" s="272" t="s">
        <v>16441</v>
      </c>
      <c r="D8212" s="271" t="s">
        <v>1977</v>
      </c>
      <c r="E8212" s="273">
        <v>0</v>
      </c>
    </row>
    <row r="8213" spans="1:5" x14ac:dyDescent="0.2">
      <c r="A8213" s="271">
        <v>104074</v>
      </c>
      <c r="B8213" s="271" t="s">
        <v>290</v>
      </c>
      <c r="C8213" s="272" t="s">
        <v>16442</v>
      </c>
      <c r="D8213" s="271" t="s">
        <v>1977</v>
      </c>
      <c r="E8213" s="273">
        <v>0</v>
      </c>
    </row>
    <row r="8214" spans="1:5" x14ac:dyDescent="0.2">
      <c r="A8214" s="271">
        <v>104075</v>
      </c>
      <c r="B8214" s="271" t="s">
        <v>290</v>
      </c>
      <c r="C8214" s="272" t="s">
        <v>16443</v>
      </c>
      <c r="D8214" s="271" t="s">
        <v>1977</v>
      </c>
      <c r="E8214" s="273">
        <v>0</v>
      </c>
    </row>
    <row r="8215" spans="1:5" x14ac:dyDescent="0.2">
      <c r="A8215" s="271">
        <v>104039</v>
      </c>
      <c r="B8215" s="271" t="s">
        <v>290</v>
      </c>
      <c r="C8215" s="272" t="s">
        <v>16444</v>
      </c>
      <c r="D8215" s="271" t="s">
        <v>1977</v>
      </c>
      <c r="E8215" s="273">
        <v>74.19</v>
      </c>
    </row>
    <row r="8216" spans="1:5" x14ac:dyDescent="0.2">
      <c r="A8216" s="271">
        <v>104040</v>
      </c>
      <c r="B8216" s="271" t="s">
        <v>290</v>
      </c>
      <c r="C8216" s="272" t="s">
        <v>16445</v>
      </c>
      <c r="D8216" s="271" t="s">
        <v>1977</v>
      </c>
      <c r="E8216" s="273">
        <v>0</v>
      </c>
    </row>
    <row r="8217" spans="1:5" x14ac:dyDescent="0.2">
      <c r="A8217" s="271">
        <v>104041</v>
      </c>
      <c r="B8217" s="271" t="s">
        <v>290</v>
      </c>
      <c r="C8217" s="272" t="s">
        <v>16446</v>
      </c>
      <c r="D8217" s="271" t="s">
        <v>1977</v>
      </c>
      <c r="E8217" s="273">
        <v>0</v>
      </c>
    </row>
    <row r="8218" spans="1:5" x14ac:dyDescent="0.2">
      <c r="A8218" s="271">
        <v>104042</v>
      </c>
      <c r="B8218" s="271" t="s">
        <v>290</v>
      </c>
      <c r="C8218" s="272" t="s">
        <v>16447</v>
      </c>
      <c r="D8218" s="271" t="s">
        <v>1977</v>
      </c>
      <c r="E8218" s="273">
        <v>0</v>
      </c>
    </row>
    <row r="8219" spans="1:5" x14ac:dyDescent="0.2">
      <c r="A8219" s="271">
        <v>104072</v>
      </c>
      <c r="B8219" s="271" t="s">
        <v>290</v>
      </c>
      <c r="C8219" s="272" t="s">
        <v>16448</v>
      </c>
      <c r="D8219" s="271" t="s">
        <v>1977</v>
      </c>
      <c r="E8219" s="273">
        <v>339.07</v>
      </c>
    </row>
    <row r="8220" spans="1:5" x14ac:dyDescent="0.2">
      <c r="A8220" s="271">
        <v>104053</v>
      </c>
      <c r="B8220" s="271" t="s">
        <v>290</v>
      </c>
      <c r="C8220" s="272" t="s">
        <v>16449</v>
      </c>
      <c r="D8220" s="271" t="s">
        <v>1977</v>
      </c>
      <c r="E8220" s="273">
        <v>9.25</v>
      </c>
    </row>
    <row r="8221" spans="1:5" x14ac:dyDescent="0.2">
      <c r="A8221" s="271">
        <v>104054</v>
      </c>
      <c r="B8221" s="271" t="s">
        <v>290</v>
      </c>
      <c r="C8221" s="272" t="s">
        <v>16450</v>
      </c>
      <c r="D8221" s="271" t="s">
        <v>1977</v>
      </c>
      <c r="E8221" s="273">
        <v>17.68</v>
      </c>
    </row>
    <row r="8222" spans="1:5" x14ac:dyDescent="0.2">
      <c r="A8222" s="271">
        <v>99818</v>
      </c>
      <c r="B8222" s="271" t="s">
        <v>290</v>
      </c>
      <c r="C8222" s="272" t="s">
        <v>16451</v>
      </c>
      <c r="D8222" s="271" t="s">
        <v>1977</v>
      </c>
      <c r="E8222" s="273">
        <v>6.19</v>
      </c>
    </row>
    <row r="8223" spans="1:5" x14ac:dyDescent="0.2">
      <c r="A8223" s="271">
        <v>99819</v>
      </c>
      <c r="B8223" s="271" t="s">
        <v>290</v>
      </c>
      <c r="C8223" s="272" t="s">
        <v>16452</v>
      </c>
      <c r="D8223" s="271" t="s">
        <v>2012</v>
      </c>
      <c r="E8223" s="273">
        <v>20.97</v>
      </c>
    </row>
    <row r="8224" spans="1:5" x14ac:dyDescent="0.2">
      <c r="A8224" s="271">
        <v>99811</v>
      </c>
      <c r="B8224" s="271" t="s">
        <v>290</v>
      </c>
      <c r="C8224" s="272" t="s">
        <v>16453</v>
      </c>
      <c r="D8224" s="271" t="s">
        <v>2012</v>
      </c>
      <c r="E8224" s="273">
        <v>4.41</v>
      </c>
    </row>
    <row r="8225" spans="1:5" x14ac:dyDescent="0.2">
      <c r="A8225" s="271">
        <v>99826</v>
      </c>
      <c r="B8225" s="271" t="s">
        <v>290</v>
      </c>
      <c r="C8225" s="272" t="s">
        <v>16454</v>
      </c>
      <c r="D8225" s="271" t="s">
        <v>2012</v>
      </c>
      <c r="E8225" s="273">
        <v>1.92</v>
      </c>
    </row>
    <row r="8226" spans="1:5" x14ac:dyDescent="0.2">
      <c r="A8226" s="271">
        <v>99821</v>
      </c>
      <c r="B8226" s="271" t="s">
        <v>290</v>
      </c>
      <c r="C8226" s="272" t="s">
        <v>16455</v>
      </c>
      <c r="D8226" s="271" t="s">
        <v>2012</v>
      </c>
      <c r="E8226" s="273">
        <v>3.55</v>
      </c>
    </row>
    <row r="8227" spans="1:5" x14ac:dyDescent="0.2">
      <c r="A8227" s="271">
        <v>99820</v>
      </c>
      <c r="B8227" s="271" t="s">
        <v>290</v>
      </c>
      <c r="C8227" s="272" t="s">
        <v>16456</v>
      </c>
      <c r="D8227" s="271" t="s">
        <v>2012</v>
      </c>
      <c r="E8227" s="273">
        <v>2.2999999999999998</v>
      </c>
    </row>
    <row r="8228" spans="1:5" x14ac:dyDescent="0.2">
      <c r="A8228" s="271">
        <v>99812</v>
      </c>
      <c r="B8228" s="271" t="s">
        <v>290</v>
      </c>
      <c r="C8228" s="272" t="s">
        <v>16457</v>
      </c>
      <c r="D8228" s="271" t="s">
        <v>2012</v>
      </c>
      <c r="E8228" s="273">
        <v>1.41</v>
      </c>
    </row>
    <row r="8229" spans="1:5" x14ac:dyDescent="0.2">
      <c r="A8229" s="271">
        <v>99817</v>
      </c>
      <c r="B8229" s="271" t="s">
        <v>290</v>
      </c>
      <c r="C8229" s="272" t="s">
        <v>16458</v>
      </c>
      <c r="D8229" s="271" t="s">
        <v>1977</v>
      </c>
      <c r="E8229" s="273">
        <v>6.19</v>
      </c>
    </row>
    <row r="8230" spans="1:5" x14ac:dyDescent="0.2">
      <c r="A8230" s="271">
        <v>99813</v>
      </c>
      <c r="B8230" s="271" t="s">
        <v>290</v>
      </c>
      <c r="C8230" s="272" t="s">
        <v>16459</v>
      </c>
      <c r="D8230" s="271" t="s">
        <v>2012</v>
      </c>
      <c r="E8230" s="273">
        <v>1.19</v>
      </c>
    </row>
    <row r="8231" spans="1:5" x14ac:dyDescent="0.2">
      <c r="A8231" s="271">
        <v>99815</v>
      </c>
      <c r="B8231" s="271" t="s">
        <v>290</v>
      </c>
      <c r="C8231" s="272" t="s">
        <v>16460</v>
      </c>
      <c r="D8231" s="271" t="s">
        <v>1977</v>
      </c>
      <c r="E8231" s="273">
        <v>10.18</v>
      </c>
    </row>
    <row r="8232" spans="1:5" x14ac:dyDescent="0.2">
      <c r="A8232" s="271">
        <v>99805</v>
      </c>
      <c r="B8232" s="271" t="s">
        <v>290</v>
      </c>
      <c r="C8232" s="272" t="s">
        <v>16461</v>
      </c>
      <c r="D8232" s="271" t="s">
        <v>2012</v>
      </c>
      <c r="E8232" s="273">
        <v>13.86</v>
      </c>
    </row>
    <row r="8233" spans="1:5" x14ac:dyDescent="0.2">
      <c r="A8233" s="271">
        <v>99803</v>
      </c>
      <c r="B8233" s="271" t="s">
        <v>290</v>
      </c>
      <c r="C8233" s="272" t="s">
        <v>16462</v>
      </c>
      <c r="D8233" s="271" t="s">
        <v>2012</v>
      </c>
      <c r="E8233" s="273">
        <v>2.59</v>
      </c>
    </row>
    <row r="8234" spans="1:5" x14ac:dyDescent="0.2">
      <c r="A8234" s="271">
        <v>99802</v>
      </c>
      <c r="B8234" s="271" t="s">
        <v>290</v>
      </c>
      <c r="C8234" s="272" t="s">
        <v>16463</v>
      </c>
      <c r="D8234" s="271" t="s">
        <v>2012</v>
      </c>
      <c r="E8234" s="273">
        <v>0.66</v>
      </c>
    </row>
    <row r="8235" spans="1:5" x14ac:dyDescent="0.2">
      <c r="A8235" s="271">
        <v>99804</v>
      </c>
      <c r="B8235" s="271" t="s">
        <v>290</v>
      </c>
      <c r="C8235" s="272" t="s">
        <v>16464</v>
      </c>
      <c r="D8235" s="271" t="s">
        <v>2012</v>
      </c>
      <c r="E8235" s="273">
        <v>6.7</v>
      </c>
    </row>
    <row r="8236" spans="1:5" x14ac:dyDescent="0.2">
      <c r="A8236" s="271">
        <v>99809</v>
      </c>
      <c r="B8236" s="271" t="s">
        <v>290</v>
      </c>
      <c r="C8236" s="272" t="s">
        <v>16465</v>
      </c>
      <c r="D8236" s="271" t="s">
        <v>2012</v>
      </c>
      <c r="E8236" s="273">
        <v>7.38</v>
      </c>
    </row>
    <row r="8237" spans="1:5" x14ac:dyDescent="0.2">
      <c r="A8237" s="271">
        <v>99810</v>
      </c>
      <c r="B8237" s="271" t="s">
        <v>290</v>
      </c>
      <c r="C8237" s="272" t="s">
        <v>16466</v>
      </c>
      <c r="D8237" s="271" t="s">
        <v>2012</v>
      </c>
      <c r="E8237" s="273">
        <v>9.16</v>
      </c>
    </row>
    <row r="8238" spans="1:5" x14ac:dyDescent="0.2">
      <c r="A8238" s="271">
        <v>99801</v>
      </c>
      <c r="B8238" s="271" t="s">
        <v>290</v>
      </c>
      <c r="C8238" s="272" t="s">
        <v>16467</v>
      </c>
      <c r="D8238" s="271" t="s">
        <v>2012</v>
      </c>
      <c r="E8238" s="273">
        <v>0</v>
      </c>
    </row>
    <row r="8239" spans="1:5" x14ac:dyDescent="0.2">
      <c r="A8239" s="271">
        <v>99822</v>
      </c>
      <c r="B8239" s="271" t="s">
        <v>290</v>
      </c>
      <c r="C8239" s="272" t="s">
        <v>16468</v>
      </c>
      <c r="D8239" s="271" t="s">
        <v>2012</v>
      </c>
      <c r="E8239" s="273">
        <v>1.25</v>
      </c>
    </row>
    <row r="8240" spans="1:5" x14ac:dyDescent="0.2">
      <c r="A8240" s="271">
        <v>99825</v>
      </c>
      <c r="B8240" s="271" t="s">
        <v>290</v>
      </c>
      <c r="C8240" s="272" t="s">
        <v>16469</v>
      </c>
      <c r="D8240" s="271" t="s">
        <v>2012</v>
      </c>
      <c r="E8240" s="273">
        <v>4.1900000000000004</v>
      </c>
    </row>
    <row r="8241" spans="1:5" x14ac:dyDescent="0.2">
      <c r="A8241" s="271">
        <v>99824</v>
      </c>
      <c r="B8241" s="271" t="s">
        <v>290</v>
      </c>
      <c r="C8241" s="272" t="s">
        <v>16470</v>
      </c>
      <c r="D8241" s="271" t="s">
        <v>2012</v>
      </c>
      <c r="E8241" s="273">
        <v>3.02</v>
      </c>
    </row>
    <row r="8242" spans="1:5" x14ac:dyDescent="0.2">
      <c r="A8242" s="271">
        <v>99823</v>
      </c>
      <c r="B8242" s="271" t="s">
        <v>290</v>
      </c>
      <c r="C8242" s="272" t="s">
        <v>16471</v>
      </c>
      <c r="D8242" s="271" t="s">
        <v>2012</v>
      </c>
      <c r="E8242" s="273">
        <v>2.73</v>
      </c>
    </row>
    <row r="8243" spans="1:5" x14ac:dyDescent="0.2">
      <c r="A8243" s="271">
        <v>99806</v>
      </c>
      <c r="B8243" s="271" t="s">
        <v>290</v>
      </c>
      <c r="C8243" s="272" t="s">
        <v>16472</v>
      </c>
      <c r="D8243" s="271" t="s">
        <v>2012</v>
      </c>
      <c r="E8243" s="273">
        <v>1.07</v>
      </c>
    </row>
    <row r="8244" spans="1:5" x14ac:dyDescent="0.2">
      <c r="A8244" s="271">
        <v>99807</v>
      </c>
      <c r="B8244" s="271" t="s">
        <v>290</v>
      </c>
      <c r="C8244" s="272" t="s">
        <v>16473</v>
      </c>
      <c r="D8244" s="271" t="s">
        <v>2012</v>
      </c>
      <c r="E8244" s="273">
        <v>2.02</v>
      </c>
    </row>
    <row r="8245" spans="1:5" x14ac:dyDescent="0.2">
      <c r="A8245" s="271">
        <v>99808</v>
      </c>
      <c r="B8245" s="271" t="s">
        <v>290</v>
      </c>
      <c r="C8245" s="272" t="s">
        <v>16474</v>
      </c>
      <c r="D8245" s="271" t="s">
        <v>2012</v>
      </c>
      <c r="E8245" s="273">
        <v>4.7699999999999996</v>
      </c>
    </row>
    <row r="8246" spans="1:5" x14ac:dyDescent="0.2">
      <c r="A8246" s="271">
        <v>99814</v>
      </c>
      <c r="B8246" s="271" t="s">
        <v>290</v>
      </c>
      <c r="C8246" s="272" t="s">
        <v>16475</v>
      </c>
      <c r="D8246" s="271" t="s">
        <v>2012</v>
      </c>
      <c r="E8246" s="273">
        <v>2.44</v>
      </c>
    </row>
    <row r="8247" spans="1:5" x14ac:dyDescent="0.2">
      <c r="A8247" s="271">
        <v>99816</v>
      </c>
      <c r="B8247" s="271" t="s">
        <v>290</v>
      </c>
      <c r="C8247" s="272" t="s">
        <v>16476</v>
      </c>
      <c r="D8247" s="271" t="s">
        <v>1977</v>
      </c>
      <c r="E8247" s="273">
        <v>10.85</v>
      </c>
    </row>
    <row r="8248" spans="1:5" x14ac:dyDescent="0.2">
      <c r="A8248" s="271">
        <v>88238</v>
      </c>
      <c r="B8248" s="271" t="s">
        <v>290</v>
      </c>
      <c r="C8248" s="272" t="s">
        <v>16477</v>
      </c>
      <c r="D8248" s="271" t="s">
        <v>1924</v>
      </c>
      <c r="E8248" s="273">
        <v>28.93</v>
      </c>
    </row>
    <row r="8249" spans="1:5" x14ac:dyDescent="0.2">
      <c r="A8249" s="271">
        <v>101374</v>
      </c>
      <c r="B8249" s="271" t="s">
        <v>290</v>
      </c>
      <c r="C8249" s="272" t="s">
        <v>16477</v>
      </c>
      <c r="D8249" s="271" t="s">
        <v>1959</v>
      </c>
      <c r="E8249" s="273">
        <v>5203.12</v>
      </c>
    </row>
    <row r="8250" spans="1:5" x14ac:dyDescent="0.2">
      <c r="A8250" s="271">
        <v>88239</v>
      </c>
      <c r="B8250" s="271" t="s">
        <v>290</v>
      </c>
      <c r="C8250" s="272" t="s">
        <v>16478</v>
      </c>
      <c r="D8250" s="271" t="s">
        <v>1924</v>
      </c>
      <c r="E8250" s="273">
        <v>28.77</v>
      </c>
    </row>
    <row r="8251" spans="1:5" x14ac:dyDescent="0.2">
      <c r="A8251" s="271">
        <v>101375</v>
      </c>
      <c r="B8251" s="271" t="s">
        <v>290</v>
      </c>
      <c r="C8251" s="272" t="s">
        <v>16479</v>
      </c>
      <c r="D8251" s="271" t="s">
        <v>1959</v>
      </c>
      <c r="E8251" s="273">
        <v>5272.1</v>
      </c>
    </row>
    <row r="8252" spans="1:5" x14ac:dyDescent="0.2">
      <c r="A8252" s="271">
        <v>88240</v>
      </c>
      <c r="B8252" s="271" t="s">
        <v>290</v>
      </c>
      <c r="C8252" s="272" t="s">
        <v>16480</v>
      </c>
      <c r="D8252" s="271" t="s">
        <v>1924</v>
      </c>
      <c r="E8252" s="273">
        <v>27.74</v>
      </c>
    </row>
    <row r="8253" spans="1:5" x14ac:dyDescent="0.2">
      <c r="A8253" s="271">
        <v>101376</v>
      </c>
      <c r="B8253" s="271" t="s">
        <v>290</v>
      </c>
      <c r="C8253" s="272" t="s">
        <v>16481</v>
      </c>
      <c r="D8253" s="271" t="s">
        <v>1959</v>
      </c>
      <c r="E8253" s="273">
        <v>4976.1000000000004</v>
      </c>
    </row>
    <row r="8254" spans="1:5" x14ac:dyDescent="0.2">
      <c r="A8254" s="271">
        <v>88241</v>
      </c>
      <c r="B8254" s="271" t="s">
        <v>290</v>
      </c>
      <c r="C8254" s="272" t="s">
        <v>16482</v>
      </c>
      <c r="D8254" s="271" t="s">
        <v>1924</v>
      </c>
      <c r="E8254" s="273">
        <v>27.15</v>
      </c>
    </row>
    <row r="8255" spans="1:5" x14ac:dyDescent="0.2">
      <c r="A8255" s="271">
        <v>101377</v>
      </c>
      <c r="B8255" s="271" t="s">
        <v>290</v>
      </c>
      <c r="C8255" s="272" t="s">
        <v>16482</v>
      </c>
      <c r="D8255" s="271" t="s">
        <v>1959</v>
      </c>
      <c r="E8255" s="273">
        <v>4892.1099999999997</v>
      </c>
    </row>
    <row r="8256" spans="1:5" x14ac:dyDescent="0.2">
      <c r="A8256" s="271">
        <v>88242</v>
      </c>
      <c r="B8256" s="271" t="s">
        <v>290</v>
      </c>
      <c r="C8256" s="272" t="s">
        <v>16483</v>
      </c>
      <c r="D8256" s="271" t="s">
        <v>1924</v>
      </c>
      <c r="E8256" s="273">
        <v>28.99</v>
      </c>
    </row>
    <row r="8257" spans="1:5" x14ac:dyDescent="0.2">
      <c r="A8257" s="271">
        <v>100301</v>
      </c>
      <c r="B8257" s="271" t="s">
        <v>290</v>
      </c>
      <c r="C8257" s="272" t="s">
        <v>16484</v>
      </c>
      <c r="D8257" s="271" t="s">
        <v>1924</v>
      </c>
      <c r="E8257" s="273">
        <v>30.8</v>
      </c>
    </row>
    <row r="8258" spans="1:5" x14ac:dyDescent="0.2">
      <c r="A8258" s="271">
        <v>101378</v>
      </c>
      <c r="B8258" s="271" t="s">
        <v>290</v>
      </c>
      <c r="C8258" s="272" t="s">
        <v>16484</v>
      </c>
      <c r="D8258" s="271" t="s">
        <v>1959</v>
      </c>
      <c r="E8258" s="273">
        <v>5551.93</v>
      </c>
    </row>
    <row r="8259" spans="1:5" x14ac:dyDescent="0.2">
      <c r="A8259" s="271">
        <v>101379</v>
      </c>
      <c r="B8259" s="271" t="s">
        <v>290</v>
      </c>
      <c r="C8259" s="272" t="s">
        <v>16485</v>
      </c>
      <c r="D8259" s="271" t="s">
        <v>1959</v>
      </c>
      <c r="E8259" s="273">
        <v>5203.12</v>
      </c>
    </row>
    <row r="8260" spans="1:5" x14ac:dyDescent="0.2">
      <c r="A8260" s="271">
        <v>88243</v>
      </c>
      <c r="B8260" s="271" t="s">
        <v>290</v>
      </c>
      <c r="C8260" s="272" t="s">
        <v>16486</v>
      </c>
      <c r="D8260" s="271" t="s">
        <v>1924</v>
      </c>
      <c r="E8260" s="273">
        <v>27.06</v>
      </c>
    </row>
    <row r="8261" spans="1:5" x14ac:dyDescent="0.2">
      <c r="A8261" s="271">
        <v>101380</v>
      </c>
      <c r="B8261" s="271" t="s">
        <v>290</v>
      </c>
      <c r="C8261" s="272" t="s">
        <v>16486</v>
      </c>
      <c r="D8261" s="271" t="s">
        <v>1959</v>
      </c>
      <c r="E8261" s="273">
        <v>4873.83</v>
      </c>
    </row>
    <row r="8262" spans="1:5" x14ac:dyDescent="0.2">
      <c r="A8262" s="271">
        <v>90766</v>
      </c>
      <c r="B8262" s="271" t="s">
        <v>290</v>
      </c>
      <c r="C8262" s="272" t="s">
        <v>16487</v>
      </c>
      <c r="D8262" s="271" t="s">
        <v>1924</v>
      </c>
      <c r="E8262" s="273">
        <v>25.61</v>
      </c>
    </row>
    <row r="8263" spans="1:5" x14ac:dyDescent="0.2">
      <c r="A8263" s="271">
        <v>93563</v>
      </c>
      <c r="B8263" s="271" t="s">
        <v>290</v>
      </c>
      <c r="C8263" s="272" t="s">
        <v>16487</v>
      </c>
      <c r="D8263" s="271" t="s">
        <v>1959</v>
      </c>
      <c r="E8263" s="273">
        <v>4522.2</v>
      </c>
    </row>
    <row r="8264" spans="1:5" x14ac:dyDescent="0.2">
      <c r="A8264" s="271">
        <v>90767</v>
      </c>
      <c r="B8264" s="271" t="s">
        <v>290</v>
      </c>
      <c r="C8264" s="272" t="s">
        <v>16488</v>
      </c>
      <c r="D8264" s="271" t="s">
        <v>1924</v>
      </c>
      <c r="E8264" s="273">
        <v>26.38</v>
      </c>
    </row>
    <row r="8265" spans="1:5" x14ac:dyDescent="0.2">
      <c r="A8265" s="271">
        <v>93564</v>
      </c>
      <c r="B8265" s="271" t="s">
        <v>290</v>
      </c>
      <c r="C8265" s="272" t="s">
        <v>16488</v>
      </c>
      <c r="D8265" s="271" t="s">
        <v>1959</v>
      </c>
      <c r="E8265" s="273">
        <v>4644.54</v>
      </c>
    </row>
    <row r="8266" spans="1:5" x14ac:dyDescent="0.2">
      <c r="A8266" s="271">
        <v>88245</v>
      </c>
      <c r="B8266" s="271" t="s">
        <v>290</v>
      </c>
      <c r="C8266" s="272" t="s">
        <v>16489</v>
      </c>
      <c r="D8266" s="271" t="s">
        <v>1924</v>
      </c>
      <c r="E8266" s="273">
        <v>33.1</v>
      </c>
    </row>
    <row r="8267" spans="1:5" x14ac:dyDescent="0.2">
      <c r="A8267" s="271">
        <v>101381</v>
      </c>
      <c r="B8267" s="271" t="s">
        <v>290</v>
      </c>
      <c r="C8267" s="272" t="s">
        <v>16489</v>
      </c>
      <c r="D8267" s="271" t="s">
        <v>1959</v>
      </c>
      <c r="E8267" s="273">
        <v>5928.94</v>
      </c>
    </row>
    <row r="8268" spans="1:5" x14ac:dyDescent="0.2">
      <c r="A8268" s="271">
        <v>90768</v>
      </c>
      <c r="B8268" s="271" t="s">
        <v>290</v>
      </c>
      <c r="C8268" s="272" t="s">
        <v>16490</v>
      </c>
      <c r="D8268" s="271" t="s">
        <v>1924</v>
      </c>
      <c r="E8268" s="273">
        <v>117.42</v>
      </c>
    </row>
    <row r="8269" spans="1:5" x14ac:dyDescent="0.2">
      <c r="A8269" s="271">
        <v>90769</v>
      </c>
      <c r="B8269" s="271" t="s">
        <v>290</v>
      </c>
      <c r="C8269" s="272" t="s">
        <v>16491</v>
      </c>
      <c r="D8269" s="271" t="s">
        <v>1924</v>
      </c>
      <c r="E8269" s="273">
        <v>133.37</v>
      </c>
    </row>
    <row r="8270" spans="1:5" x14ac:dyDescent="0.2">
      <c r="A8270" s="271">
        <v>90770</v>
      </c>
      <c r="B8270" s="271" t="s">
        <v>290</v>
      </c>
      <c r="C8270" s="272" t="s">
        <v>16492</v>
      </c>
      <c r="D8270" s="271" t="s">
        <v>1924</v>
      </c>
      <c r="E8270" s="273">
        <v>137.52000000000001</v>
      </c>
    </row>
    <row r="8271" spans="1:5" x14ac:dyDescent="0.2">
      <c r="A8271" s="271">
        <v>93569</v>
      </c>
      <c r="B8271" s="271" t="s">
        <v>290</v>
      </c>
      <c r="C8271" s="272" t="s">
        <v>16493</v>
      </c>
      <c r="D8271" s="271" t="s">
        <v>1959</v>
      </c>
      <c r="E8271" s="273">
        <v>20593.91</v>
      </c>
    </row>
    <row r="8272" spans="1:5" x14ac:dyDescent="0.2">
      <c r="A8272" s="271">
        <v>93570</v>
      </c>
      <c r="B8272" s="271" t="s">
        <v>290</v>
      </c>
      <c r="C8272" s="272" t="s">
        <v>16494</v>
      </c>
      <c r="D8272" s="271" t="s">
        <v>1959</v>
      </c>
      <c r="E8272" s="273">
        <v>23386.16</v>
      </c>
    </row>
    <row r="8273" spans="1:5" x14ac:dyDescent="0.2">
      <c r="A8273" s="271">
        <v>93571</v>
      </c>
      <c r="B8273" s="271" t="s">
        <v>290</v>
      </c>
      <c r="C8273" s="272" t="s">
        <v>16495</v>
      </c>
      <c r="D8273" s="271" t="s">
        <v>1959</v>
      </c>
      <c r="E8273" s="273">
        <v>24111.3</v>
      </c>
    </row>
    <row r="8274" spans="1:5" x14ac:dyDescent="0.2">
      <c r="A8274" s="271">
        <v>101382</v>
      </c>
      <c r="B8274" s="271" t="s">
        <v>290</v>
      </c>
      <c r="C8274" s="272" t="s">
        <v>16496</v>
      </c>
      <c r="D8274" s="271" t="s">
        <v>1959</v>
      </c>
      <c r="E8274" s="273">
        <v>5154.3900000000003</v>
      </c>
    </row>
    <row r="8275" spans="1:5" x14ac:dyDescent="0.2">
      <c r="A8275" s="271">
        <v>88246</v>
      </c>
      <c r="B8275" s="271" t="s">
        <v>290</v>
      </c>
      <c r="C8275" s="272" t="s">
        <v>16497</v>
      </c>
      <c r="D8275" s="271" t="s">
        <v>1924</v>
      </c>
      <c r="E8275" s="273">
        <v>28.8</v>
      </c>
    </row>
    <row r="8276" spans="1:5" x14ac:dyDescent="0.2">
      <c r="A8276" s="271">
        <v>100303</v>
      </c>
      <c r="B8276" s="271" t="s">
        <v>290</v>
      </c>
      <c r="C8276" s="272" t="s">
        <v>16498</v>
      </c>
      <c r="D8276" s="271" t="s">
        <v>1924</v>
      </c>
      <c r="E8276" s="273">
        <v>24.4</v>
      </c>
    </row>
    <row r="8277" spans="1:5" x14ac:dyDescent="0.2">
      <c r="A8277" s="271">
        <v>101383</v>
      </c>
      <c r="B8277" s="271" t="s">
        <v>290</v>
      </c>
      <c r="C8277" s="272" t="s">
        <v>16498</v>
      </c>
      <c r="D8277" s="271" t="s">
        <v>1959</v>
      </c>
      <c r="E8277" s="273">
        <v>4407.2</v>
      </c>
    </row>
    <row r="8278" spans="1:5" x14ac:dyDescent="0.2">
      <c r="A8278" s="271">
        <v>88247</v>
      </c>
      <c r="B8278" s="271" t="s">
        <v>290</v>
      </c>
      <c r="C8278" s="272" t="s">
        <v>16499</v>
      </c>
      <c r="D8278" s="271" t="s">
        <v>1924</v>
      </c>
      <c r="E8278" s="273">
        <v>29.45</v>
      </c>
    </row>
    <row r="8279" spans="1:5" x14ac:dyDescent="0.2">
      <c r="A8279" s="271">
        <v>88248</v>
      </c>
      <c r="B8279" s="271" t="s">
        <v>290</v>
      </c>
      <c r="C8279" s="272" t="s">
        <v>16500</v>
      </c>
      <c r="D8279" s="271" t="s">
        <v>1924</v>
      </c>
      <c r="E8279" s="273">
        <v>28.4</v>
      </c>
    </row>
    <row r="8280" spans="1:5" x14ac:dyDescent="0.2">
      <c r="A8280" s="271">
        <v>101384</v>
      </c>
      <c r="B8280" s="271" t="s">
        <v>290</v>
      </c>
      <c r="C8280" s="272" t="s">
        <v>16500</v>
      </c>
      <c r="D8280" s="271" t="s">
        <v>1959</v>
      </c>
      <c r="E8280" s="273">
        <v>5095.6400000000003</v>
      </c>
    </row>
    <row r="8281" spans="1:5" x14ac:dyDescent="0.2">
      <c r="A8281" s="271">
        <v>90772</v>
      </c>
      <c r="B8281" s="271" t="s">
        <v>290</v>
      </c>
      <c r="C8281" s="272" t="s">
        <v>16501</v>
      </c>
      <c r="D8281" s="271" t="s">
        <v>1924</v>
      </c>
      <c r="E8281" s="273">
        <v>19.350000000000001</v>
      </c>
    </row>
    <row r="8282" spans="1:5" x14ac:dyDescent="0.2">
      <c r="A8282" s="271">
        <v>93566</v>
      </c>
      <c r="B8282" s="271" t="s">
        <v>290</v>
      </c>
      <c r="C8282" s="272" t="s">
        <v>16501</v>
      </c>
      <c r="D8282" s="271" t="s">
        <v>1959</v>
      </c>
      <c r="E8282" s="273">
        <v>3427.17</v>
      </c>
    </row>
    <row r="8283" spans="1:5" x14ac:dyDescent="0.2">
      <c r="A8283" s="271">
        <v>101385</v>
      </c>
      <c r="B8283" s="271" t="s">
        <v>290</v>
      </c>
      <c r="C8283" s="272" t="s">
        <v>16502</v>
      </c>
      <c r="D8283" s="271" t="s">
        <v>1959</v>
      </c>
      <c r="E8283" s="273">
        <v>5427.03</v>
      </c>
    </row>
    <row r="8284" spans="1:5" x14ac:dyDescent="0.2">
      <c r="A8284" s="271">
        <v>88249</v>
      </c>
      <c r="B8284" s="271" t="s">
        <v>290</v>
      </c>
      <c r="C8284" s="272" t="s">
        <v>16503</v>
      </c>
      <c r="D8284" s="271" t="s">
        <v>1924</v>
      </c>
      <c r="E8284" s="273">
        <v>30.78</v>
      </c>
    </row>
    <row r="8285" spans="1:5" x14ac:dyDescent="0.2">
      <c r="A8285" s="271">
        <v>88250</v>
      </c>
      <c r="B8285" s="271" t="s">
        <v>290</v>
      </c>
      <c r="C8285" s="272" t="s">
        <v>16504</v>
      </c>
      <c r="D8285" s="271" t="s">
        <v>1924</v>
      </c>
      <c r="E8285" s="273">
        <v>27.74</v>
      </c>
    </row>
    <row r="8286" spans="1:5" x14ac:dyDescent="0.2">
      <c r="A8286" s="271">
        <v>101386</v>
      </c>
      <c r="B8286" s="271" t="s">
        <v>290</v>
      </c>
      <c r="C8286" s="272" t="s">
        <v>16504</v>
      </c>
      <c r="D8286" s="271" t="s">
        <v>1959</v>
      </c>
      <c r="E8286" s="273">
        <v>4976.1000000000004</v>
      </c>
    </row>
    <row r="8287" spans="1:5" x14ac:dyDescent="0.2">
      <c r="A8287" s="271">
        <v>101387</v>
      </c>
      <c r="B8287" s="271" t="s">
        <v>290</v>
      </c>
      <c r="C8287" s="272" t="s">
        <v>16505</v>
      </c>
      <c r="D8287" s="271" t="s">
        <v>1959</v>
      </c>
      <c r="E8287" s="273">
        <v>5211.16</v>
      </c>
    </row>
    <row r="8288" spans="1:5" x14ac:dyDescent="0.2">
      <c r="A8288" s="271">
        <v>88251</v>
      </c>
      <c r="B8288" s="271" t="s">
        <v>290</v>
      </c>
      <c r="C8288" s="272" t="s">
        <v>16506</v>
      </c>
      <c r="D8288" s="271" t="s">
        <v>1924</v>
      </c>
      <c r="E8288" s="273">
        <v>28.93</v>
      </c>
    </row>
    <row r="8289" spans="1:5" x14ac:dyDescent="0.2">
      <c r="A8289" s="271">
        <v>88252</v>
      </c>
      <c r="B8289" s="271" t="s">
        <v>290</v>
      </c>
      <c r="C8289" s="272" t="s">
        <v>16507</v>
      </c>
      <c r="D8289" s="271" t="s">
        <v>1924</v>
      </c>
      <c r="E8289" s="273">
        <v>26.59</v>
      </c>
    </row>
    <row r="8290" spans="1:5" x14ac:dyDescent="0.2">
      <c r="A8290" s="271">
        <v>101388</v>
      </c>
      <c r="B8290" s="271" t="s">
        <v>290</v>
      </c>
      <c r="C8290" s="272" t="s">
        <v>16507</v>
      </c>
      <c r="D8290" s="271" t="s">
        <v>1959</v>
      </c>
      <c r="E8290" s="273">
        <v>4786.13</v>
      </c>
    </row>
    <row r="8291" spans="1:5" x14ac:dyDescent="0.2">
      <c r="A8291" s="271">
        <v>88253</v>
      </c>
      <c r="B8291" s="271" t="s">
        <v>290</v>
      </c>
      <c r="C8291" s="272" t="s">
        <v>16508</v>
      </c>
      <c r="D8291" s="271" t="s">
        <v>1924</v>
      </c>
      <c r="E8291" s="273">
        <v>11.41</v>
      </c>
    </row>
    <row r="8292" spans="1:5" x14ac:dyDescent="0.2">
      <c r="A8292" s="271">
        <v>101389</v>
      </c>
      <c r="B8292" s="271" t="s">
        <v>290</v>
      </c>
      <c r="C8292" s="272" t="s">
        <v>16508</v>
      </c>
      <c r="D8292" s="271" t="s">
        <v>1959</v>
      </c>
      <c r="E8292" s="273">
        <v>2033.81</v>
      </c>
    </row>
    <row r="8293" spans="1:5" x14ac:dyDescent="0.2">
      <c r="A8293" s="271">
        <v>101390</v>
      </c>
      <c r="B8293" s="271" t="s">
        <v>290</v>
      </c>
      <c r="C8293" s="272" t="s">
        <v>16509</v>
      </c>
      <c r="D8293" s="271" t="s">
        <v>1959</v>
      </c>
      <c r="E8293" s="273">
        <v>8583.5300000000007</v>
      </c>
    </row>
    <row r="8294" spans="1:5" x14ac:dyDescent="0.2">
      <c r="A8294" s="271">
        <v>88255</v>
      </c>
      <c r="B8294" s="271" t="s">
        <v>290</v>
      </c>
      <c r="C8294" s="272" t="s">
        <v>16510</v>
      </c>
      <c r="D8294" s="271" t="s">
        <v>1924</v>
      </c>
      <c r="E8294" s="273">
        <v>48.82</v>
      </c>
    </row>
    <row r="8295" spans="1:5" x14ac:dyDescent="0.2">
      <c r="A8295" s="271">
        <v>101391</v>
      </c>
      <c r="B8295" s="271" t="s">
        <v>290</v>
      </c>
      <c r="C8295" s="272" t="s">
        <v>16511</v>
      </c>
      <c r="D8295" s="271" t="s">
        <v>1959</v>
      </c>
      <c r="E8295" s="273">
        <v>5939.32</v>
      </c>
    </row>
    <row r="8296" spans="1:5" x14ac:dyDescent="0.2">
      <c r="A8296" s="271">
        <v>88256</v>
      </c>
      <c r="B8296" s="271" t="s">
        <v>290</v>
      </c>
      <c r="C8296" s="272" t="s">
        <v>16512</v>
      </c>
      <c r="D8296" s="271" t="s">
        <v>1924</v>
      </c>
      <c r="E8296" s="273">
        <v>33.17</v>
      </c>
    </row>
    <row r="8297" spans="1:5" x14ac:dyDescent="0.2">
      <c r="A8297" s="271">
        <v>88257</v>
      </c>
      <c r="B8297" s="271" t="s">
        <v>290</v>
      </c>
      <c r="C8297" s="272" t="s">
        <v>16513</v>
      </c>
      <c r="D8297" s="271" t="s">
        <v>1924</v>
      </c>
      <c r="E8297" s="273">
        <v>32.17</v>
      </c>
    </row>
    <row r="8298" spans="1:5" x14ac:dyDescent="0.2">
      <c r="A8298" s="271">
        <v>101392</v>
      </c>
      <c r="B8298" s="271" t="s">
        <v>290</v>
      </c>
      <c r="C8298" s="272" t="s">
        <v>16514</v>
      </c>
      <c r="D8298" s="271" t="s">
        <v>1959</v>
      </c>
      <c r="E8298" s="273">
        <v>5742.44</v>
      </c>
    </row>
    <row r="8299" spans="1:5" x14ac:dyDescent="0.2">
      <c r="A8299" s="271">
        <v>88260</v>
      </c>
      <c r="B8299" s="271" t="s">
        <v>290</v>
      </c>
      <c r="C8299" s="272" t="s">
        <v>16515</v>
      </c>
      <c r="D8299" s="271" t="s">
        <v>1924</v>
      </c>
      <c r="E8299" s="273">
        <v>29.57</v>
      </c>
    </row>
    <row r="8300" spans="1:5" x14ac:dyDescent="0.2">
      <c r="A8300" s="271">
        <v>101394</v>
      </c>
      <c r="B8300" s="271" t="s">
        <v>290</v>
      </c>
      <c r="C8300" s="272" t="s">
        <v>16515</v>
      </c>
      <c r="D8300" s="271" t="s">
        <v>1959</v>
      </c>
      <c r="E8300" s="273">
        <v>5313.7</v>
      </c>
    </row>
    <row r="8301" spans="1:5" x14ac:dyDescent="0.2">
      <c r="A8301" s="271">
        <v>101395</v>
      </c>
      <c r="B8301" s="271" t="s">
        <v>290</v>
      </c>
      <c r="C8301" s="272" t="s">
        <v>16516</v>
      </c>
      <c r="D8301" s="271" t="s">
        <v>1959</v>
      </c>
      <c r="E8301" s="273">
        <v>5169</v>
      </c>
    </row>
    <row r="8302" spans="1:5" x14ac:dyDescent="0.2">
      <c r="A8302" s="271">
        <v>88261</v>
      </c>
      <c r="B8302" s="271" t="s">
        <v>290</v>
      </c>
      <c r="C8302" s="272" t="s">
        <v>16517</v>
      </c>
      <c r="D8302" s="271" t="s">
        <v>1924</v>
      </c>
      <c r="E8302" s="273">
        <v>35.909999999999997</v>
      </c>
    </row>
    <row r="8303" spans="1:5" x14ac:dyDescent="0.2">
      <c r="A8303" s="271">
        <v>101396</v>
      </c>
      <c r="B8303" s="271" t="s">
        <v>290</v>
      </c>
      <c r="C8303" s="272" t="s">
        <v>16518</v>
      </c>
      <c r="D8303" s="271" t="s">
        <v>1959</v>
      </c>
      <c r="E8303" s="273">
        <v>6412.09</v>
      </c>
    </row>
    <row r="8304" spans="1:5" x14ac:dyDescent="0.2">
      <c r="A8304" s="271">
        <v>88262</v>
      </c>
      <c r="B8304" s="271" t="s">
        <v>290</v>
      </c>
      <c r="C8304" s="272" t="s">
        <v>16519</v>
      </c>
      <c r="D8304" s="271" t="s">
        <v>1924</v>
      </c>
      <c r="E8304" s="273">
        <v>35.82</v>
      </c>
    </row>
    <row r="8305" spans="1:5" x14ac:dyDescent="0.2">
      <c r="A8305" s="271">
        <v>101397</v>
      </c>
      <c r="B8305" s="271" t="s">
        <v>290</v>
      </c>
      <c r="C8305" s="272" t="s">
        <v>16519</v>
      </c>
      <c r="D8305" s="271" t="s">
        <v>1959</v>
      </c>
      <c r="E8305" s="273">
        <v>6401.07</v>
      </c>
    </row>
    <row r="8306" spans="1:5" x14ac:dyDescent="0.2">
      <c r="A8306" s="271">
        <v>101398</v>
      </c>
      <c r="B8306" s="271" t="s">
        <v>290</v>
      </c>
      <c r="C8306" s="272" t="s">
        <v>16520</v>
      </c>
      <c r="D8306" s="271" t="s">
        <v>1959</v>
      </c>
      <c r="E8306" s="273">
        <v>4577.3900000000003</v>
      </c>
    </row>
    <row r="8307" spans="1:5" x14ac:dyDescent="0.2">
      <c r="A8307" s="271">
        <v>88263</v>
      </c>
      <c r="B8307" s="271" t="s">
        <v>290</v>
      </c>
      <c r="C8307" s="272" t="s">
        <v>16521</v>
      </c>
      <c r="D8307" s="271" t="s">
        <v>1924</v>
      </c>
      <c r="E8307" s="273">
        <v>25.49</v>
      </c>
    </row>
    <row r="8308" spans="1:5" x14ac:dyDescent="0.2">
      <c r="A8308" s="271">
        <v>95308</v>
      </c>
      <c r="B8308" s="271" t="s">
        <v>290</v>
      </c>
      <c r="C8308" s="272" t="s">
        <v>16522</v>
      </c>
      <c r="D8308" s="271" t="s">
        <v>1924</v>
      </c>
      <c r="E8308" s="273">
        <v>0.21</v>
      </c>
    </row>
    <row r="8309" spans="1:5" x14ac:dyDescent="0.2">
      <c r="A8309" s="271">
        <v>101286</v>
      </c>
      <c r="B8309" s="271" t="s">
        <v>290</v>
      </c>
      <c r="C8309" s="272" t="s">
        <v>16523</v>
      </c>
      <c r="D8309" s="271" t="s">
        <v>1959</v>
      </c>
      <c r="E8309" s="273">
        <v>28.72</v>
      </c>
    </row>
    <row r="8310" spans="1:5" x14ac:dyDescent="0.2">
      <c r="A8310" s="271">
        <v>95309</v>
      </c>
      <c r="B8310" s="271" t="s">
        <v>290</v>
      </c>
      <c r="C8310" s="272" t="s">
        <v>16524</v>
      </c>
      <c r="D8310" s="271" t="s">
        <v>1924</v>
      </c>
      <c r="E8310" s="273">
        <v>0.27</v>
      </c>
    </row>
    <row r="8311" spans="1:5" x14ac:dyDescent="0.2">
      <c r="A8311" s="271">
        <v>101287</v>
      </c>
      <c r="B8311" s="271" t="s">
        <v>290</v>
      </c>
      <c r="C8311" s="272" t="s">
        <v>16525</v>
      </c>
      <c r="D8311" s="271" t="s">
        <v>1959</v>
      </c>
      <c r="E8311" s="273">
        <v>92.93</v>
      </c>
    </row>
    <row r="8312" spans="1:5" x14ac:dyDescent="0.2">
      <c r="A8312" s="271">
        <v>95310</v>
      </c>
      <c r="B8312" s="271" t="s">
        <v>290</v>
      </c>
      <c r="C8312" s="272" t="s">
        <v>16526</v>
      </c>
      <c r="D8312" s="271" t="s">
        <v>1924</v>
      </c>
      <c r="E8312" s="273">
        <v>0.21</v>
      </c>
    </row>
    <row r="8313" spans="1:5" x14ac:dyDescent="0.2">
      <c r="A8313" s="271">
        <v>101288</v>
      </c>
      <c r="B8313" s="271" t="s">
        <v>290</v>
      </c>
      <c r="C8313" s="272" t="s">
        <v>16527</v>
      </c>
      <c r="D8313" s="271" t="s">
        <v>1959</v>
      </c>
      <c r="E8313" s="273">
        <v>28.72</v>
      </c>
    </row>
    <row r="8314" spans="1:5" x14ac:dyDescent="0.2">
      <c r="A8314" s="271">
        <v>95311</v>
      </c>
      <c r="B8314" s="271" t="s">
        <v>290</v>
      </c>
      <c r="C8314" s="272" t="s">
        <v>16528</v>
      </c>
      <c r="D8314" s="271" t="s">
        <v>1924</v>
      </c>
      <c r="E8314" s="273">
        <v>0.19</v>
      </c>
    </row>
    <row r="8315" spans="1:5" x14ac:dyDescent="0.2">
      <c r="A8315" s="271">
        <v>101289</v>
      </c>
      <c r="B8315" s="271" t="s">
        <v>290</v>
      </c>
      <c r="C8315" s="272" t="s">
        <v>16529</v>
      </c>
      <c r="D8315" s="271" t="s">
        <v>1959</v>
      </c>
      <c r="E8315" s="273">
        <v>26.04</v>
      </c>
    </row>
    <row r="8316" spans="1:5" x14ac:dyDescent="0.2">
      <c r="A8316" s="271">
        <v>95312</v>
      </c>
      <c r="B8316" s="271" t="s">
        <v>290</v>
      </c>
      <c r="C8316" s="272" t="s">
        <v>16530</v>
      </c>
      <c r="D8316" s="271" t="s">
        <v>1924</v>
      </c>
      <c r="E8316" s="273">
        <v>0.27</v>
      </c>
    </row>
    <row r="8317" spans="1:5" x14ac:dyDescent="0.2">
      <c r="A8317" s="271">
        <v>100291</v>
      </c>
      <c r="B8317" s="271" t="s">
        <v>290</v>
      </c>
      <c r="C8317" s="272" t="s">
        <v>16531</v>
      </c>
      <c r="D8317" s="271" t="s">
        <v>1924</v>
      </c>
      <c r="E8317" s="273">
        <v>0.27</v>
      </c>
    </row>
    <row r="8318" spans="1:5" x14ac:dyDescent="0.2">
      <c r="A8318" s="271">
        <v>101290</v>
      </c>
      <c r="B8318" s="271" t="s">
        <v>290</v>
      </c>
      <c r="C8318" s="272" t="s">
        <v>16532</v>
      </c>
      <c r="D8318" s="271" t="s">
        <v>1959</v>
      </c>
      <c r="E8318" s="273">
        <v>36.76</v>
      </c>
    </row>
    <row r="8319" spans="1:5" x14ac:dyDescent="0.2">
      <c r="A8319" s="271">
        <v>101291</v>
      </c>
      <c r="B8319" s="271" t="s">
        <v>290</v>
      </c>
      <c r="C8319" s="272" t="s">
        <v>16533</v>
      </c>
      <c r="D8319" s="271" t="s">
        <v>1959</v>
      </c>
      <c r="E8319" s="273">
        <v>28.72</v>
      </c>
    </row>
    <row r="8320" spans="1:5" x14ac:dyDescent="0.2">
      <c r="A8320" s="271">
        <v>95313</v>
      </c>
      <c r="B8320" s="271" t="s">
        <v>290</v>
      </c>
      <c r="C8320" s="272" t="s">
        <v>16534</v>
      </c>
      <c r="D8320" s="271" t="s">
        <v>1924</v>
      </c>
      <c r="E8320" s="273">
        <v>0.19</v>
      </c>
    </row>
    <row r="8321" spans="1:5" x14ac:dyDescent="0.2">
      <c r="A8321" s="271">
        <v>101292</v>
      </c>
      <c r="B8321" s="271" t="s">
        <v>290</v>
      </c>
      <c r="C8321" s="272" t="s">
        <v>16535</v>
      </c>
      <c r="D8321" s="271" t="s">
        <v>1959</v>
      </c>
      <c r="E8321" s="273">
        <v>26.04</v>
      </c>
    </row>
    <row r="8322" spans="1:5" x14ac:dyDescent="0.2">
      <c r="A8322" s="271">
        <v>95392</v>
      </c>
      <c r="B8322" s="271" t="s">
        <v>290</v>
      </c>
      <c r="C8322" s="272" t="s">
        <v>16536</v>
      </c>
      <c r="D8322" s="271" t="s">
        <v>1924</v>
      </c>
      <c r="E8322" s="273">
        <v>0.11</v>
      </c>
    </row>
    <row r="8323" spans="1:5" x14ac:dyDescent="0.2">
      <c r="A8323" s="271">
        <v>95413</v>
      </c>
      <c r="B8323" s="271" t="s">
        <v>290</v>
      </c>
      <c r="C8323" s="272" t="s">
        <v>16537</v>
      </c>
      <c r="D8323" s="271" t="s">
        <v>1959</v>
      </c>
      <c r="E8323" s="273">
        <v>15.53</v>
      </c>
    </row>
    <row r="8324" spans="1:5" x14ac:dyDescent="0.2">
      <c r="A8324" s="271">
        <v>95393</v>
      </c>
      <c r="B8324" s="271" t="s">
        <v>290</v>
      </c>
      <c r="C8324" s="272" t="s">
        <v>16538</v>
      </c>
      <c r="D8324" s="271" t="s">
        <v>1924</v>
      </c>
      <c r="E8324" s="273">
        <v>0.49</v>
      </c>
    </row>
    <row r="8325" spans="1:5" x14ac:dyDescent="0.2">
      <c r="A8325" s="271">
        <v>95414</v>
      </c>
      <c r="B8325" s="271" t="s">
        <v>290</v>
      </c>
      <c r="C8325" s="272" t="s">
        <v>16539</v>
      </c>
      <c r="D8325" s="271" t="s">
        <v>1959</v>
      </c>
      <c r="E8325" s="273">
        <v>65.92</v>
      </c>
    </row>
    <row r="8326" spans="1:5" x14ac:dyDescent="0.2">
      <c r="A8326" s="271">
        <v>95314</v>
      </c>
      <c r="B8326" s="271" t="s">
        <v>290</v>
      </c>
      <c r="C8326" s="272" t="s">
        <v>16540</v>
      </c>
      <c r="D8326" s="271" t="s">
        <v>1924</v>
      </c>
      <c r="E8326" s="273">
        <v>0.26</v>
      </c>
    </row>
    <row r="8327" spans="1:5" x14ac:dyDescent="0.2">
      <c r="A8327" s="271">
        <v>101293</v>
      </c>
      <c r="B8327" s="271" t="s">
        <v>290</v>
      </c>
      <c r="C8327" s="272" t="s">
        <v>16541</v>
      </c>
      <c r="D8327" s="271" t="s">
        <v>1959</v>
      </c>
      <c r="E8327" s="273">
        <v>34.979999999999997</v>
      </c>
    </row>
    <row r="8328" spans="1:5" x14ac:dyDescent="0.2">
      <c r="A8328" s="271">
        <v>95394</v>
      </c>
      <c r="B8328" s="271" t="s">
        <v>290</v>
      </c>
      <c r="C8328" s="272" t="s">
        <v>16542</v>
      </c>
      <c r="D8328" s="271" t="s">
        <v>1924</v>
      </c>
      <c r="E8328" s="273">
        <v>0.94</v>
      </c>
    </row>
    <row r="8329" spans="1:5" x14ac:dyDescent="0.2">
      <c r="A8329" s="271">
        <v>95395</v>
      </c>
      <c r="B8329" s="271" t="s">
        <v>290</v>
      </c>
      <c r="C8329" s="272" t="s">
        <v>16543</v>
      </c>
      <c r="D8329" s="271" t="s">
        <v>1924</v>
      </c>
      <c r="E8329" s="273">
        <v>1.08</v>
      </c>
    </row>
    <row r="8330" spans="1:5" x14ac:dyDescent="0.2">
      <c r="A8330" s="271">
        <v>95396</v>
      </c>
      <c r="B8330" s="271" t="s">
        <v>290</v>
      </c>
      <c r="C8330" s="272" t="s">
        <v>16544</v>
      </c>
      <c r="D8330" s="271" t="s">
        <v>1924</v>
      </c>
      <c r="E8330" s="273">
        <v>1.1100000000000001</v>
      </c>
    </row>
    <row r="8331" spans="1:5" x14ac:dyDescent="0.2">
      <c r="A8331" s="271">
        <v>95419</v>
      </c>
      <c r="B8331" s="271" t="s">
        <v>290</v>
      </c>
      <c r="C8331" s="272" t="s">
        <v>16545</v>
      </c>
      <c r="D8331" s="271" t="s">
        <v>1959</v>
      </c>
      <c r="E8331" s="273">
        <v>125.41</v>
      </c>
    </row>
    <row r="8332" spans="1:5" x14ac:dyDescent="0.2">
      <c r="A8332" s="271">
        <v>95420</v>
      </c>
      <c r="B8332" s="271" t="s">
        <v>290</v>
      </c>
      <c r="C8332" s="272" t="s">
        <v>16546</v>
      </c>
      <c r="D8332" s="271" t="s">
        <v>1959</v>
      </c>
      <c r="E8332" s="273">
        <v>142.78</v>
      </c>
    </row>
    <row r="8333" spans="1:5" x14ac:dyDescent="0.2">
      <c r="A8333" s="271">
        <v>95421</v>
      </c>
      <c r="B8333" s="271" t="s">
        <v>290</v>
      </c>
      <c r="C8333" s="272" t="s">
        <v>16547</v>
      </c>
      <c r="D8333" s="271" t="s">
        <v>1959</v>
      </c>
      <c r="E8333" s="273">
        <v>147.29</v>
      </c>
    </row>
    <row r="8334" spans="1:5" x14ac:dyDescent="0.2">
      <c r="A8334" s="271">
        <v>101294</v>
      </c>
      <c r="B8334" s="271" t="s">
        <v>290</v>
      </c>
      <c r="C8334" s="272" t="s">
        <v>16548</v>
      </c>
      <c r="D8334" s="271" t="s">
        <v>1959</v>
      </c>
      <c r="E8334" s="273">
        <v>38.630000000000003</v>
      </c>
    </row>
    <row r="8335" spans="1:5" x14ac:dyDescent="0.2">
      <c r="A8335" s="271">
        <v>95315</v>
      </c>
      <c r="B8335" s="271" t="s">
        <v>290</v>
      </c>
      <c r="C8335" s="272" t="s">
        <v>16549</v>
      </c>
      <c r="D8335" s="271" t="s">
        <v>1924</v>
      </c>
      <c r="E8335" s="273">
        <v>0.28999999999999998</v>
      </c>
    </row>
    <row r="8336" spans="1:5" x14ac:dyDescent="0.2">
      <c r="A8336" s="271">
        <v>100293</v>
      </c>
      <c r="B8336" s="271" t="s">
        <v>290</v>
      </c>
      <c r="C8336" s="272" t="s">
        <v>16550</v>
      </c>
      <c r="D8336" s="271" t="s">
        <v>1924</v>
      </c>
      <c r="E8336" s="273">
        <v>0.21</v>
      </c>
    </row>
    <row r="8337" spans="1:5" x14ac:dyDescent="0.2">
      <c r="A8337" s="271">
        <v>101295</v>
      </c>
      <c r="B8337" s="271" t="s">
        <v>290</v>
      </c>
      <c r="C8337" s="272" t="s">
        <v>16551</v>
      </c>
      <c r="D8337" s="271" t="s">
        <v>1959</v>
      </c>
      <c r="E8337" s="273">
        <v>27.92</v>
      </c>
    </row>
    <row r="8338" spans="1:5" x14ac:dyDescent="0.2">
      <c r="A8338" s="271">
        <v>95316</v>
      </c>
      <c r="B8338" s="271" t="s">
        <v>290</v>
      </c>
      <c r="C8338" s="272" t="s">
        <v>16552</v>
      </c>
      <c r="D8338" s="271" t="s">
        <v>1924</v>
      </c>
      <c r="E8338" s="273">
        <v>0.7</v>
      </c>
    </row>
    <row r="8339" spans="1:5" x14ac:dyDescent="0.2">
      <c r="A8339" s="271">
        <v>95317</v>
      </c>
      <c r="B8339" s="271" t="s">
        <v>290</v>
      </c>
      <c r="C8339" s="272" t="s">
        <v>16553</v>
      </c>
      <c r="D8339" s="271" t="s">
        <v>1924</v>
      </c>
      <c r="E8339" s="273">
        <v>0.33</v>
      </c>
    </row>
    <row r="8340" spans="1:5" x14ac:dyDescent="0.2">
      <c r="A8340" s="271">
        <v>101296</v>
      </c>
      <c r="B8340" s="271" t="s">
        <v>290</v>
      </c>
      <c r="C8340" s="272" t="s">
        <v>16554</v>
      </c>
      <c r="D8340" s="271" t="s">
        <v>1959</v>
      </c>
      <c r="E8340" s="273">
        <v>44.76</v>
      </c>
    </row>
    <row r="8341" spans="1:5" x14ac:dyDescent="0.2">
      <c r="A8341" s="271">
        <v>95398</v>
      </c>
      <c r="B8341" s="271" t="s">
        <v>290</v>
      </c>
      <c r="C8341" s="272" t="s">
        <v>16555</v>
      </c>
      <c r="D8341" s="271" t="s">
        <v>1924</v>
      </c>
      <c r="E8341" s="273">
        <v>0.08</v>
      </c>
    </row>
    <row r="8342" spans="1:5" x14ac:dyDescent="0.2">
      <c r="A8342" s="271">
        <v>95416</v>
      </c>
      <c r="B8342" s="271" t="s">
        <v>290</v>
      </c>
      <c r="C8342" s="272" t="s">
        <v>16556</v>
      </c>
      <c r="D8342" s="271" t="s">
        <v>1959</v>
      </c>
      <c r="E8342" s="273">
        <v>11.35</v>
      </c>
    </row>
    <row r="8343" spans="1:5" x14ac:dyDescent="0.2">
      <c r="A8343" s="271">
        <v>101297</v>
      </c>
      <c r="B8343" s="271" t="s">
        <v>290</v>
      </c>
      <c r="C8343" s="272" t="s">
        <v>16557</v>
      </c>
      <c r="D8343" s="271" t="s">
        <v>1959</v>
      </c>
      <c r="E8343" s="273">
        <v>30.95</v>
      </c>
    </row>
    <row r="8344" spans="1:5" x14ac:dyDescent="0.2">
      <c r="A8344" s="271">
        <v>95318</v>
      </c>
      <c r="B8344" s="271" t="s">
        <v>290</v>
      </c>
      <c r="C8344" s="272" t="s">
        <v>16558</v>
      </c>
      <c r="D8344" s="271" t="s">
        <v>1924</v>
      </c>
      <c r="E8344" s="273">
        <v>0.23</v>
      </c>
    </row>
    <row r="8345" spans="1:5" x14ac:dyDescent="0.2">
      <c r="A8345" s="271">
        <v>101298</v>
      </c>
      <c r="B8345" s="271" t="s">
        <v>290</v>
      </c>
      <c r="C8345" s="272" t="s">
        <v>16559</v>
      </c>
      <c r="D8345" s="271" t="s">
        <v>1959</v>
      </c>
      <c r="E8345" s="273">
        <v>28.72</v>
      </c>
    </row>
    <row r="8346" spans="1:5" x14ac:dyDescent="0.2">
      <c r="A8346" s="271">
        <v>95319</v>
      </c>
      <c r="B8346" s="271" t="s">
        <v>290</v>
      </c>
      <c r="C8346" s="272" t="s">
        <v>16560</v>
      </c>
      <c r="D8346" s="271" t="s">
        <v>1924</v>
      </c>
      <c r="E8346" s="273">
        <v>0.21</v>
      </c>
    </row>
    <row r="8347" spans="1:5" x14ac:dyDescent="0.2">
      <c r="A8347" s="271">
        <v>101299</v>
      </c>
      <c r="B8347" s="271" t="s">
        <v>290</v>
      </c>
      <c r="C8347" s="272" t="s">
        <v>16561</v>
      </c>
      <c r="D8347" s="271" t="s">
        <v>1959</v>
      </c>
      <c r="E8347" s="273">
        <v>36.76</v>
      </c>
    </row>
    <row r="8348" spans="1:5" x14ac:dyDescent="0.2">
      <c r="A8348" s="271">
        <v>95320</v>
      </c>
      <c r="B8348" s="271" t="s">
        <v>290</v>
      </c>
      <c r="C8348" s="272" t="s">
        <v>16562</v>
      </c>
      <c r="D8348" s="271" t="s">
        <v>1924</v>
      </c>
      <c r="E8348" s="273">
        <v>0.21</v>
      </c>
    </row>
    <row r="8349" spans="1:5" x14ac:dyDescent="0.2">
      <c r="A8349" s="271">
        <v>95321</v>
      </c>
      <c r="B8349" s="271" t="s">
        <v>290</v>
      </c>
      <c r="C8349" s="272" t="s">
        <v>16563</v>
      </c>
      <c r="D8349" s="271" t="s">
        <v>1924</v>
      </c>
      <c r="E8349" s="273">
        <v>0.19</v>
      </c>
    </row>
    <row r="8350" spans="1:5" x14ac:dyDescent="0.2">
      <c r="A8350" s="271">
        <v>101300</v>
      </c>
      <c r="B8350" s="271" t="s">
        <v>290</v>
      </c>
      <c r="C8350" s="272" t="s">
        <v>16564</v>
      </c>
      <c r="D8350" s="271" t="s">
        <v>1959</v>
      </c>
      <c r="E8350" s="273">
        <v>25.29</v>
      </c>
    </row>
    <row r="8351" spans="1:5" x14ac:dyDescent="0.2">
      <c r="A8351" s="271">
        <v>95322</v>
      </c>
      <c r="B8351" s="271" t="s">
        <v>290</v>
      </c>
      <c r="C8351" s="272" t="s">
        <v>16565</v>
      </c>
      <c r="D8351" s="271" t="s">
        <v>1924</v>
      </c>
      <c r="E8351" s="273">
        <v>7.0000000000000007E-2</v>
      </c>
    </row>
    <row r="8352" spans="1:5" x14ac:dyDescent="0.2">
      <c r="A8352" s="271">
        <v>101301</v>
      </c>
      <c r="B8352" s="271" t="s">
        <v>290</v>
      </c>
      <c r="C8352" s="272" t="s">
        <v>16566</v>
      </c>
      <c r="D8352" s="271" t="s">
        <v>1959</v>
      </c>
      <c r="E8352" s="273">
        <v>9.94</v>
      </c>
    </row>
    <row r="8353" spans="1:5" x14ac:dyDescent="0.2">
      <c r="A8353" s="271">
        <v>95323</v>
      </c>
      <c r="B8353" s="271" t="s">
        <v>290</v>
      </c>
      <c r="C8353" s="272" t="s">
        <v>16567</v>
      </c>
      <c r="D8353" s="271" t="s">
        <v>1924</v>
      </c>
      <c r="E8353" s="273">
        <v>0.38</v>
      </c>
    </row>
    <row r="8354" spans="1:5" x14ac:dyDescent="0.2">
      <c r="A8354" s="271">
        <v>101302</v>
      </c>
      <c r="B8354" s="271" t="s">
        <v>290</v>
      </c>
      <c r="C8354" s="272" t="s">
        <v>16568</v>
      </c>
      <c r="D8354" s="271" t="s">
        <v>1959</v>
      </c>
      <c r="E8354" s="273">
        <v>50.69</v>
      </c>
    </row>
    <row r="8355" spans="1:5" x14ac:dyDescent="0.2">
      <c r="A8355" s="271">
        <v>95324</v>
      </c>
      <c r="B8355" s="271" t="s">
        <v>290</v>
      </c>
      <c r="C8355" s="272" t="s">
        <v>16569</v>
      </c>
      <c r="D8355" s="271" t="s">
        <v>1924</v>
      </c>
      <c r="E8355" s="273">
        <v>0.33</v>
      </c>
    </row>
    <row r="8356" spans="1:5" x14ac:dyDescent="0.2">
      <c r="A8356" s="271">
        <v>101304</v>
      </c>
      <c r="B8356" s="271" t="s">
        <v>290</v>
      </c>
      <c r="C8356" s="272" t="s">
        <v>16570</v>
      </c>
      <c r="D8356" s="271" t="s">
        <v>1959</v>
      </c>
      <c r="E8356" s="273">
        <v>44.77</v>
      </c>
    </row>
    <row r="8357" spans="1:5" x14ac:dyDescent="0.2">
      <c r="A8357" s="271">
        <v>95325</v>
      </c>
      <c r="B8357" s="271" t="s">
        <v>290</v>
      </c>
      <c r="C8357" s="272" t="s">
        <v>16571</v>
      </c>
      <c r="D8357" s="271" t="s">
        <v>1924</v>
      </c>
      <c r="E8357" s="273">
        <v>0.41</v>
      </c>
    </row>
    <row r="8358" spans="1:5" x14ac:dyDescent="0.2">
      <c r="A8358" s="271">
        <v>101305</v>
      </c>
      <c r="B8358" s="271" t="s">
        <v>290</v>
      </c>
      <c r="C8358" s="272" t="s">
        <v>16572</v>
      </c>
      <c r="D8358" s="271" t="s">
        <v>1959</v>
      </c>
      <c r="E8358" s="273">
        <v>54.78</v>
      </c>
    </row>
    <row r="8359" spans="1:5" x14ac:dyDescent="0.2">
      <c r="A8359" s="271">
        <v>95328</v>
      </c>
      <c r="B8359" s="271" t="s">
        <v>290</v>
      </c>
      <c r="C8359" s="272" t="s">
        <v>16573</v>
      </c>
      <c r="D8359" s="271" t="s">
        <v>1924</v>
      </c>
      <c r="E8359" s="273">
        <v>0.22</v>
      </c>
    </row>
    <row r="8360" spans="1:5" x14ac:dyDescent="0.2">
      <c r="A8360" s="271">
        <v>101307</v>
      </c>
      <c r="B8360" s="271" t="s">
        <v>290</v>
      </c>
      <c r="C8360" s="272" t="s">
        <v>16574</v>
      </c>
      <c r="D8360" s="271" t="s">
        <v>1959</v>
      </c>
      <c r="E8360" s="273">
        <v>29.68</v>
      </c>
    </row>
    <row r="8361" spans="1:5" x14ac:dyDescent="0.2">
      <c r="A8361" s="271">
        <v>101309</v>
      </c>
      <c r="B8361" s="271" t="s">
        <v>290</v>
      </c>
      <c r="C8361" s="272" t="s">
        <v>16575</v>
      </c>
      <c r="D8361" s="271" t="s">
        <v>1959</v>
      </c>
      <c r="E8361" s="273">
        <v>36.76</v>
      </c>
    </row>
    <row r="8362" spans="1:5" x14ac:dyDescent="0.2">
      <c r="A8362" s="271">
        <v>95329</v>
      </c>
      <c r="B8362" s="271" t="s">
        <v>290</v>
      </c>
      <c r="C8362" s="272" t="s">
        <v>16576</v>
      </c>
      <c r="D8362" s="271" t="s">
        <v>1924</v>
      </c>
      <c r="E8362" s="273">
        <v>0.38</v>
      </c>
    </row>
    <row r="8363" spans="1:5" x14ac:dyDescent="0.2">
      <c r="A8363" s="271">
        <v>101310</v>
      </c>
      <c r="B8363" s="271" t="s">
        <v>290</v>
      </c>
      <c r="C8363" s="272" t="s">
        <v>16577</v>
      </c>
      <c r="D8363" s="271" t="s">
        <v>1959</v>
      </c>
      <c r="E8363" s="273">
        <v>50.43</v>
      </c>
    </row>
    <row r="8364" spans="1:5" x14ac:dyDescent="0.2">
      <c r="A8364" s="271">
        <v>101311</v>
      </c>
      <c r="B8364" s="271" t="s">
        <v>290</v>
      </c>
      <c r="C8364" s="272" t="s">
        <v>16578</v>
      </c>
      <c r="D8364" s="271" t="s">
        <v>1959</v>
      </c>
      <c r="E8364" s="273">
        <v>39.409999999999997</v>
      </c>
    </row>
    <row r="8365" spans="1:5" x14ac:dyDescent="0.2">
      <c r="A8365" s="271">
        <v>95330</v>
      </c>
      <c r="B8365" s="271" t="s">
        <v>290</v>
      </c>
      <c r="C8365" s="272" t="s">
        <v>16579</v>
      </c>
      <c r="D8365" s="271" t="s">
        <v>1924</v>
      </c>
      <c r="E8365" s="273">
        <v>0.28999999999999998</v>
      </c>
    </row>
    <row r="8366" spans="1:5" x14ac:dyDescent="0.2">
      <c r="A8366" s="271">
        <v>101312</v>
      </c>
      <c r="B8366" s="271" t="s">
        <v>290</v>
      </c>
      <c r="C8366" s="272" t="s">
        <v>16580</v>
      </c>
      <c r="D8366" s="271" t="s">
        <v>1959</v>
      </c>
      <c r="E8366" s="273">
        <v>25.29</v>
      </c>
    </row>
    <row r="8367" spans="1:5" x14ac:dyDescent="0.2">
      <c r="A8367" s="271">
        <v>95331</v>
      </c>
      <c r="B8367" s="271" t="s">
        <v>290</v>
      </c>
      <c r="C8367" s="272" t="s">
        <v>16581</v>
      </c>
      <c r="D8367" s="271" t="s">
        <v>1924</v>
      </c>
      <c r="E8367" s="273">
        <v>0.19</v>
      </c>
    </row>
    <row r="8368" spans="1:5" x14ac:dyDescent="0.2">
      <c r="A8368" s="271">
        <v>95400</v>
      </c>
      <c r="B8368" s="271" t="s">
        <v>290</v>
      </c>
      <c r="C8368" s="272" t="s">
        <v>16582</v>
      </c>
      <c r="D8368" s="271" t="s">
        <v>1924</v>
      </c>
      <c r="E8368" s="273">
        <v>0.06</v>
      </c>
    </row>
    <row r="8369" spans="1:5" x14ac:dyDescent="0.2">
      <c r="A8369" s="271">
        <v>95411</v>
      </c>
      <c r="B8369" s="271" t="s">
        <v>290</v>
      </c>
      <c r="C8369" s="272" t="s">
        <v>16583</v>
      </c>
      <c r="D8369" s="271" t="s">
        <v>1959</v>
      </c>
      <c r="E8369" s="273">
        <v>8.5</v>
      </c>
    </row>
    <row r="8370" spans="1:5" x14ac:dyDescent="0.2">
      <c r="A8370" s="271">
        <v>95332</v>
      </c>
      <c r="B8370" s="271" t="s">
        <v>290</v>
      </c>
      <c r="C8370" s="272" t="s">
        <v>16584</v>
      </c>
      <c r="D8370" s="271" t="s">
        <v>1924</v>
      </c>
      <c r="E8370" s="273">
        <v>1.0900000000000001</v>
      </c>
    </row>
    <row r="8371" spans="1:5" x14ac:dyDescent="0.2">
      <c r="A8371" s="271">
        <v>101313</v>
      </c>
      <c r="B8371" s="271" t="s">
        <v>290</v>
      </c>
      <c r="C8371" s="272" t="s">
        <v>16585</v>
      </c>
      <c r="D8371" s="271" t="s">
        <v>1959</v>
      </c>
      <c r="E8371" s="273">
        <v>144.49</v>
      </c>
    </row>
    <row r="8372" spans="1:5" x14ac:dyDescent="0.2">
      <c r="A8372" s="271">
        <v>95334</v>
      </c>
      <c r="B8372" s="271" t="s">
        <v>290</v>
      </c>
      <c r="C8372" s="272" t="s">
        <v>16586</v>
      </c>
      <c r="D8372" s="271" t="s">
        <v>1924</v>
      </c>
      <c r="E8372" s="273">
        <v>1.03</v>
      </c>
    </row>
    <row r="8373" spans="1:5" x14ac:dyDescent="0.2">
      <c r="A8373" s="271">
        <v>101315</v>
      </c>
      <c r="B8373" s="271" t="s">
        <v>290</v>
      </c>
      <c r="C8373" s="272" t="s">
        <v>16587</v>
      </c>
      <c r="D8373" s="271" t="s">
        <v>1959</v>
      </c>
      <c r="E8373" s="273">
        <v>137.41999999999999</v>
      </c>
    </row>
    <row r="8374" spans="1:5" x14ac:dyDescent="0.2">
      <c r="A8374" s="271">
        <v>95335</v>
      </c>
      <c r="B8374" s="271" t="s">
        <v>290</v>
      </c>
      <c r="C8374" s="272" t="s">
        <v>16588</v>
      </c>
      <c r="D8374" s="271" t="s">
        <v>1924</v>
      </c>
      <c r="E8374" s="273">
        <v>0.39</v>
      </c>
    </row>
    <row r="8375" spans="1:5" x14ac:dyDescent="0.2">
      <c r="A8375" s="271">
        <v>101316</v>
      </c>
      <c r="B8375" s="271" t="s">
        <v>290</v>
      </c>
      <c r="C8375" s="272" t="s">
        <v>16589</v>
      </c>
      <c r="D8375" s="271" t="s">
        <v>1959</v>
      </c>
      <c r="E8375" s="273">
        <v>52.65</v>
      </c>
    </row>
    <row r="8376" spans="1:5" x14ac:dyDescent="0.2">
      <c r="A8376" s="271">
        <v>95401</v>
      </c>
      <c r="B8376" s="271" t="s">
        <v>290</v>
      </c>
      <c r="C8376" s="272" t="s">
        <v>16590</v>
      </c>
      <c r="D8376" s="271" t="s">
        <v>1924</v>
      </c>
      <c r="E8376" s="273">
        <v>0.75</v>
      </c>
    </row>
    <row r="8377" spans="1:5" x14ac:dyDescent="0.2">
      <c r="A8377" s="271">
        <v>95422</v>
      </c>
      <c r="B8377" s="271" t="s">
        <v>290</v>
      </c>
      <c r="C8377" s="272" t="s">
        <v>16591</v>
      </c>
      <c r="D8377" s="271" t="s">
        <v>1959</v>
      </c>
      <c r="E8377" s="273">
        <v>99.41</v>
      </c>
    </row>
    <row r="8378" spans="1:5" x14ac:dyDescent="0.2">
      <c r="A8378" s="271">
        <v>95402</v>
      </c>
      <c r="B8378" s="271" t="s">
        <v>290</v>
      </c>
      <c r="C8378" s="272" t="s">
        <v>16592</v>
      </c>
      <c r="D8378" s="271" t="s">
        <v>1924</v>
      </c>
      <c r="E8378" s="273">
        <v>1.87</v>
      </c>
    </row>
    <row r="8379" spans="1:5" x14ac:dyDescent="0.2">
      <c r="A8379" s="271">
        <v>95415</v>
      </c>
      <c r="B8379" s="271" t="s">
        <v>290</v>
      </c>
      <c r="C8379" s="272" t="s">
        <v>16593</v>
      </c>
      <c r="D8379" s="271" t="s">
        <v>1959</v>
      </c>
      <c r="E8379" s="273">
        <v>248.15</v>
      </c>
    </row>
    <row r="8380" spans="1:5" x14ac:dyDescent="0.2">
      <c r="A8380" s="271">
        <v>95403</v>
      </c>
      <c r="B8380" s="271" t="s">
        <v>290</v>
      </c>
      <c r="C8380" s="272" t="s">
        <v>16594</v>
      </c>
      <c r="D8380" s="271" t="s">
        <v>1924</v>
      </c>
      <c r="E8380" s="273">
        <v>2.0099999999999998</v>
      </c>
    </row>
    <row r="8381" spans="1:5" x14ac:dyDescent="0.2">
      <c r="A8381" s="271">
        <v>95417</v>
      </c>
      <c r="B8381" s="271" t="s">
        <v>290</v>
      </c>
      <c r="C8381" s="272" t="s">
        <v>16595</v>
      </c>
      <c r="D8381" s="271" t="s">
        <v>1959</v>
      </c>
      <c r="E8381" s="273">
        <v>266.60000000000002</v>
      </c>
    </row>
    <row r="8382" spans="1:5" x14ac:dyDescent="0.2">
      <c r="A8382" s="271">
        <v>95404</v>
      </c>
      <c r="B8382" s="271" t="s">
        <v>290</v>
      </c>
      <c r="C8382" s="272" t="s">
        <v>16596</v>
      </c>
      <c r="D8382" s="271" t="s">
        <v>1924</v>
      </c>
      <c r="E8382" s="273">
        <v>2.35</v>
      </c>
    </row>
    <row r="8383" spans="1:5" x14ac:dyDescent="0.2">
      <c r="A8383" s="271">
        <v>95418</v>
      </c>
      <c r="B8383" s="271" t="s">
        <v>290</v>
      </c>
      <c r="C8383" s="272" t="s">
        <v>16597</v>
      </c>
      <c r="D8383" s="271" t="s">
        <v>1959</v>
      </c>
      <c r="E8383" s="273">
        <v>311.73</v>
      </c>
    </row>
    <row r="8384" spans="1:5" x14ac:dyDescent="0.2">
      <c r="A8384" s="271">
        <v>95337</v>
      </c>
      <c r="B8384" s="271" t="s">
        <v>290</v>
      </c>
      <c r="C8384" s="272" t="s">
        <v>16598</v>
      </c>
      <c r="D8384" s="271" t="s">
        <v>1924</v>
      </c>
      <c r="E8384" s="273">
        <v>0.18</v>
      </c>
    </row>
    <row r="8385" spans="1:5" x14ac:dyDescent="0.2">
      <c r="A8385" s="271">
        <v>101322</v>
      </c>
      <c r="B8385" s="271" t="s">
        <v>290</v>
      </c>
      <c r="C8385" s="272" t="s">
        <v>16599</v>
      </c>
      <c r="D8385" s="271" t="s">
        <v>1959</v>
      </c>
      <c r="E8385" s="273">
        <v>25.07</v>
      </c>
    </row>
    <row r="8386" spans="1:5" x14ac:dyDescent="0.2">
      <c r="A8386" s="271">
        <v>95338</v>
      </c>
      <c r="B8386" s="271" t="s">
        <v>290</v>
      </c>
      <c r="C8386" s="272" t="s">
        <v>16600</v>
      </c>
      <c r="D8386" s="271" t="s">
        <v>1924</v>
      </c>
      <c r="E8386" s="273">
        <v>0.44</v>
      </c>
    </row>
    <row r="8387" spans="1:5" x14ac:dyDescent="0.2">
      <c r="A8387" s="271">
        <v>101323</v>
      </c>
      <c r="B8387" s="271" t="s">
        <v>290</v>
      </c>
      <c r="C8387" s="272" t="s">
        <v>16601</v>
      </c>
      <c r="D8387" s="271" t="s">
        <v>1959</v>
      </c>
      <c r="E8387" s="273">
        <v>58.94</v>
      </c>
    </row>
    <row r="8388" spans="1:5" x14ac:dyDescent="0.2">
      <c r="A8388" s="271">
        <v>102918</v>
      </c>
      <c r="B8388" s="271" t="s">
        <v>290</v>
      </c>
      <c r="C8388" s="272" t="s">
        <v>16602</v>
      </c>
      <c r="D8388" s="271" t="s">
        <v>1924</v>
      </c>
      <c r="E8388" s="273">
        <v>0</v>
      </c>
    </row>
    <row r="8389" spans="1:5" x14ac:dyDescent="0.2">
      <c r="A8389" s="271">
        <v>101325</v>
      </c>
      <c r="B8389" s="271" t="s">
        <v>290</v>
      </c>
      <c r="C8389" s="272" t="s">
        <v>16603</v>
      </c>
      <c r="D8389" s="271" t="s">
        <v>1959</v>
      </c>
      <c r="E8389" s="273">
        <v>58.49</v>
      </c>
    </row>
    <row r="8390" spans="1:5" x14ac:dyDescent="0.2">
      <c r="A8390" s="271">
        <v>95390</v>
      </c>
      <c r="B8390" s="271" t="s">
        <v>290</v>
      </c>
      <c r="C8390" s="272" t="s">
        <v>16604</v>
      </c>
      <c r="D8390" s="271" t="s">
        <v>1924</v>
      </c>
      <c r="E8390" s="273">
        <v>0.09</v>
      </c>
    </row>
    <row r="8391" spans="1:5" x14ac:dyDescent="0.2">
      <c r="A8391" s="271">
        <v>101326</v>
      </c>
      <c r="B8391" s="271" t="s">
        <v>290</v>
      </c>
      <c r="C8391" s="272" t="s">
        <v>16605</v>
      </c>
      <c r="D8391" s="271" t="s">
        <v>1959</v>
      </c>
      <c r="E8391" s="273">
        <v>12.61</v>
      </c>
    </row>
    <row r="8392" spans="1:5" x14ac:dyDescent="0.2">
      <c r="A8392" s="271">
        <v>95340</v>
      </c>
      <c r="B8392" s="271" t="s">
        <v>290</v>
      </c>
      <c r="C8392" s="272" t="s">
        <v>16606</v>
      </c>
      <c r="D8392" s="271" t="s">
        <v>1924</v>
      </c>
      <c r="E8392" s="273">
        <v>0.37</v>
      </c>
    </row>
    <row r="8393" spans="1:5" x14ac:dyDescent="0.2">
      <c r="A8393" s="271">
        <v>101330</v>
      </c>
      <c r="B8393" s="271" t="s">
        <v>290</v>
      </c>
      <c r="C8393" s="272" t="s">
        <v>16607</v>
      </c>
      <c r="D8393" s="271" t="s">
        <v>1959</v>
      </c>
      <c r="E8393" s="273">
        <v>49.29</v>
      </c>
    </row>
    <row r="8394" spans="1:5" x14ac:dyDescent="0.2">
      <c r="A8394" s="271">
        <v>101331</v>
      </c>
      <c r="B8394" s="271" t="s">
        <v>290</v>
      </c>
      <c r="C8394" s="272" t="s">
        <v>16608</v>
      </c>
      <c r="D8394" s="271" t="s">
        <v>1959</v>
      </c>
      <c r="E8394" s="273">
        <v>45.1</v>
      </c>
    </row>
    <row r="8395" spans="1:5" x14ac:dyDescent="0.2">
      <c r="A8395" s="271">
        <v>95341</v>
      </c>
      <c r="B8395" s="271" t="s">
        <v>290</v>
      </c>
      <c r="C8395" s="272" t="s">
        <v>16609</v>
      </c>
      <c r="D8395" s="271" t="s">
        <v>1924</v>
      </c>
      <c r="E8395" s="273">
        <v>0.34</v>
      </c>
    </row>
    <row r="8396" spans="1:5" x14ac:dyDescent="0.2">
      <c r="A8396" s="271">
        <v>95339</v>
      </c>
      <c r="B8396" s="271" t="s">
        <v>290</v>
      </c>
      <c r="C8396" s="272" t="s">
        <v>16610</v>
      </c>
      <c r="D8396" s="271" t="s">
        <v>1924</v>
      </c>
      <c r="E8396" s="273">
        <v>0.45</v>
      </c>
    </row>
    <row r="8397" spans="1:5" x14ac:dyDescent="0.2">
      <c r="A8397" s="271">
        <v>101329</v>
      </c>
      <c r="B8397" s="271" t="s">
        <v>290</v>
      </c>
      <c r="C8397" s="272" t="s">
        <v>16611</v>
      </c>
      <c r="D8397" s="271" t="s">
        <v>1959</v>
      </c>
      <c r="E8397" s="273">
        <v>59.66</v>
      </c>
    </row>
    <row r="8398" spans="1:5" x14ac:dyDescent="0.2">
      <c r="A8398" s="271">
        <v>95342</v>
      </c>
      <c r="B8398" s="271" t="s">
        <v>290</v>
      </c>
      <c r="C8398" s="272" t="s">
        <v>16612</v>
      </c>
      <c r="D8398" s="271" t="s">
        <v>1924</v>
      </c>
      <c r="E8398" s="273">
        <v>0.28000000000000003</v>
      </c>
    </row>
    <row r="8399" spans="1:5" x14ac:dyDescent="0.2">
      <c r="A8399" s="271">
        <v>101333</v>
      </c>
      <c r="B8399" s="271" t="s">
        <v>290</v>
      </c>
      <c r="C8399" s="272" t="s">
        <v>16613</v>
      </c>
      <c r="D8399" s="271" t="s">
        <v>1959</v>
      </c>
      <c r="E8399" s="273">
        <v>37.58</v>
      </c>
    </row>
    <row r="8400" spans="1:5" x14ac:dyDescent="0.2">
      <c r="A8400" s="271">
        <v>100298</v>
      </c>
      <c r="B8400" s="271" t="s">
        <v>290</v>
      </c>
      <c r="C8400" s="272" t="s">
        <v>16614</v>
      </c>
      <c r="D8400" s="271" t="s">
        <v>1924</v>
      </c>
      <c r="E8400" s="273">
        <v>0.68</v>
      </c>
    </row>
    <row r="8401" spans="1:5" x14ac:dyDescent="0.2">
      <c r="A8401" s="271">
        <v>101334</v>
      </c>
      <c r="B8401" s="271" t="s">
        <v>290</v>
      </c>
      <c r="C8401" s="272" t="s">
        <v>16615</v>
      </c>
      <c r="D8401" s="271" t="s">
        <v>1959</v>
      </c>
      <c r="E8401" s="273">
        <v>91.08</v>
      </c>
    </row>
    <row r="8402" spans="1:5" x14ac:dyDescent="0.2">
      <c r="A8402" s="271">
        <v>95405</v>
      </c>
      <c r="B8402" s="271" t="s">
        <v>290</v>
      </c>
      <c r="C8402" s="272" t="s">
        <v>16616</v>
      </c>
      <c r="D8402" s="271" t="s">
        <v>1924</v>
      </c>
      <c r="E8402" s="273">
        <v>1.22</v>
      </c>
    </row>
    <row r="8403" spans="1:5" x14ac:dyDescent="0.2">
      <c r="A8403" s="271">
        <v>95423</v>
      </c>
      <c r="B8403" s="271" t="s">
        <v>290</v>
      </c>
      <c r="C8403" s="272" t="s">
        <v>16617</v>
      </c>
      <c r="D8403" s="271" t="s">
        <v>1959</v>
      </c>
      <c r="E8403" s="273">
        <v>162.16</v>
      </c>
    </row>
    <row r="8404" spans="1:5" x14ac:dyDescent="0.2">
      <c r="A8404" s="271">
        <v>100295</v>
      </c>
      <c r="B8404" s="271" t="s">
        <v>290</v>
      </c>
      <c r="C8404" s="272" t="s">
        <v>16618</v>
      </c>
      <c r="D8404" s="271" t="s">
        <v>1924</v>
      </c>
      <c r="E8404" s="273">
        <v>0.85</v>
      </c>
    </row>
    <row r="8405" spans="1:5" x14ac:dyDescent="0.2">
      <c r="A8405" s="271">
        <v>101303</v>
      </c>
      <c r="B8405" s="271" t="s">
        <v>290</v>
      </c>
      <c r="C8405" s="272" t="s">
        <v>16619</v>
      </c>
      <c r="D8405" s="271" t="s">
        <v>1959</v>
      </c>
      <c r="E8405" s="273">
        <v>112.72</v>
      </c>
    </row>
    <row r="8406" spans="1:5" x14ac:dyDescent="0.2">
      <c r="A8406" s="271">
        <v>95344</v>
      </c>
      <c r="B8406" s="271" t="s">
        <v>290</v>
      </c>
      <c r="C8406" s="272" t="s">
        <v>16620</v>
      </c>
      <c r="D8406" s="271" t="s">
        <v>1924</v>
      </c>
      <c r="E8406" s="273">
        <v>0.28999999999999998</v>
      </c>
    </row>
    <row r="8407" spans="1:5" x14ac:dyDescent="0.2">
      <c r="A8407" s="271">
        <v>101308</v>
      </c>
      <c r="B8407" s="271" t="s">
        <v>290</v>
      </c>
      <c r="C8407" s="272" t="s">
        <v>16621</v>
      </c>
      <c r="D8407" s="271" t="s">
        <v>1959</v>
      </c>
      <c r="E8407" s="273">
        <v>39.119999999999997</v>
      </c>
    </row>
    <row r="8408" spans="1:5" x14ac:dyDescent="0.2">
      <c r="A8408" s="271">
        <v>105536</v>
      </c>
      <c r="B8408" s="271" t="s">
        <v>290</v>
      </c>
      <c r="C8408" s="272" t="s">
        <v>16622</v>
      </c>
      <c r="D8408" s="271" t="s">
        <v>1924</v>
      </c>
      <c r="E8408" s="273">
        <v>0</v>
      </c>
    </row>
    <row r="8409" spans="1:5" x14ac:dyDescent="0.2">
      <c r="A8409" s="271">
        <v>101320</v>
      </c>
      <c r="B8409" s="271" t="s">
        <v>290</v>
      </c>
      <c r="C8409" s="272" t="s">
        <v>16623</v>
      </c>
      <c r="D8409" s="271" t="s">
        <v>1959</v>
      </c>
      <c r="E8409" s="273">
        <v>37.58</v>
      </c>
    </row>
    <row r="8410" spans="1:5" x14ac:dyDescent="0.2">
      <c r="A8410" s="271">
        <v>95343</v>
      </c>
      <c r="B8410" s="271" t="s">
        <v>290</v>
      </c>
      <c r="C8410" s="272" t="s">
        <v>16624</v>
      </c>
      <c r="D8410" s="271" t="s">
        <v>1924</v>
      </c>
      <c r="E8410" s="273">
        <v>0.44</v>
      </c>
    </row>
    <row r="8411" spans="1:5" x14ac:dyDescent="0.2">
      <c r="A8411" s="271">
        <v>95345</v>
      </c>
      <c r="B8411" s="271" t="s">
        <v>290</v>
      </c>
      <c r="C8411" s="272" t="s">
        <v>16625</v>
      </c>
      <c r="D8411" s="271" t="s">
        <v>1924</v>
      </c>
      <c r="E8411" s="273">
        <v>1.05</v>
      </c>
    </row>
    <row r="8412" spans="1:5" x14ac:dyDescent="0.2">
      <c r="A8412" s="271">
        <v>95346</v>
      </c>
      <c r="B8412" s="271" t="s">
        <v>290</v>
      </c>
      <c r="C8412" s="272" t="s">
        <v>16626</v>
      </c>
      <c r="D8412" s="271" t="s">
        <v>1924</v>
      </c>
      <c r="E8412" s="273">
        <v>0.12</v>
      </c>
    </row>
    <row r="8413" spans="1:5" x14ac:dyDescent="0.2">
      <c r="A8413" s="271">
        <v>101324</v>
      </c>
      <c r="B8413" s="271" t="s">
        <v>290</v>
      </c>
      <c r="C8413" s="272" t="s">
        <v>16627</v>
      </c>
      <c r="D8413" s="271" t="s">
        <v>1959</v>
      </c>
      <c r="E8413" s="273">
        <v>17</v>
      </c>
    </row>
    <row r="8414" spans="1:5" x14ac:dyDescent="0.2">
      <c r="A8414" s="271">
        <v>101328</v>
      </c>
      <c r="B8414" s="271" t="s">
        <v>290</v>
      </c>
      <c r="C8414" s="272" t="s">
        <v>16628</v>
      </c>
      <c r="D8414" s="271" t="s">
        <v>1959</v>
      </c>
      <c r="E8414" s="273">
        <v>20.350000000000001</v>
      </c>
    </row>
    <row r="8415" spans="1:5" x14ac:dyDescent="0.2">
      <c r="A8415" s="271">
        <v>95347</v>
      </c>
      <c r="B8415" s="271" t="s">
        <v>290</v>
      </c>
      <c r="C8415" s="272" t="s">
        <v>16629</v>
      </c>
      <c r="D8415" s="271" t="s">
        <v>1924</v>
      </c>
      <c r="E8415" s="273">
        <v>0.12</v>
      </c>
    </row>
    <row r="8416" spans="1:5" x14ac:dyDescent="0.2">
      <c r="A8416" s="271">
        <v>95408</v>
      </c>
      <c r="B8416" s="271" t="s">
        <v>290</v>
      </c>
      <c r="C8416" s="272" t="s">
        <v>16630</v>
      </c>
      <c r="D8416" s="271" t="s">
        <v>1959</v>
      </c>
      <c r="E8416" s="273">
        <v>16.36</v>
      </c>
    </row>
    <row r="8417" spans="1:5" x14ac:dyDescent="0.2">
      <c r="A8417" s="271">
        <v>95348</v>
      </c>
      <c r="B8417" s="271" t="s">
        <v>290</v>
      </c>
      <c r="C8417" s="272" t="s">
        <v>16631</v>
      </c>
      <c r="D8417" s="271" t="s">
        <v>1924</v>
      </c>
      <c r="E8417" s="273">
        <v>0.15</v>
      </c>
    </row>
    <row r="8418" spans="1:5" x14ac:dyDescent="0.2">
      <c r="A8418" s="271">
        <v>101332</v>
      </c>
      <c r="B8418" s="271" t="s">
        <v>290</v>
      </c>
      <c r="C8418" s="272" t="s">
        <v>16632</v>
      </c>
      <c r="D8418" s="271" t="s">
        <v>1959</v>
      </c>
      <c r="E8418" s="273">
        <v>13.63</v>
      </c>
    </row>
    <row r="8419" spans="1:5" x14ac:dyDescent="0.2">
      <c r="A8419" s="271">
        <v>95349</v>
      </c>
      <c r="B8419" s="271" t="s">
        <v>290</v>
      </c>
      <c r="C8419" s="272" t="s">
        <v>16633</v>
      </c>
      <c r="D8419" s="271" t="s">
        <v>1924</v>
      </c>
      <c r="E8419" s="273">
        <v>0.1</v>
      </c>
    </row>
    <row r="8420" spans="1:5" x14ac:dyDescent="0.2">
      <c r="A8420" s="271">
        <v>101336</v>
      </c>
      <c r="B8420" s="271" t="s">
        <v>290</v>
      </c>
      <c r="C8420" s="272" t="s">
        <v>16634</v>
      </c>
      <c r="D8420" s="271" t="s">
        <v>1959</v>
      </c>
      <c r="E8420" s="273">
        <v>57.13</v>
      </c>
    </row>
    <row r="8421" spans="1:5" x14ac:dyDescent="0.2">
      <c r="A8421" s="271">
        <v>95351</v>
      </c>
      <c r="B8421" s="271" t="s">
        <v>290</v>
      </c>
      <c r="C8421" s="272" t="s">
        <v>16635</v>
      </c>
      <c r="D8421" s="271" t="s">
        <v>1924</v>
      </c>
      <c r="E8421" s="273">
        <v>0.43</v>
      </c>
    </row>
    <row r="8422" spans="1:5" x14ac:dyDescent="0.2">
      <c r="A8422" s="271">
        <v>95352</v>
      </c>
      <c r="B8422" s="271" t="s">
        <v>290</v>
      </c>
      <c r="C8422" s="272" t="s">
        <v>16636</v>
      </c>
      <c r="D8422" s="271" t="s">
        <v>1924</v>
      </c>
      <c r="E8422" s="273">
        <v>0.15</v>
      </c>
    </row>
    <row r="8423" spans="1:5" x14ac:dyDescent="0.2">
      <c r="A8423" s="271">
        <v>101337</v>
      </c>
      <c r="B8423" s="271" t="s">
        <v>290</v>
      </c>
      <c r="C8423" s="272" t="s">
        <v>16637</v>
      </c>
      <c r="D8423" s="271" t="s">
        <v>1959</v>
      </c>
      <c r="E8423" s="273">
        <v>20.69</v>
      </c>
    </row>
    <row r="8424" spans="1:5" x14ac:dyDescent="0.2">
      <c r="A8424" s="271">
        <v>101338</v>
      </c>
      <c r="B8424" s="271" t="s">
        <v>290</v>
      </c>
      <c r="C8424" s="272" t="s">
        <v>16638</v>
      </c>
      <c r="D8424" s="271" t="s">
        <v>1959</v>
      </c>
      <c r="E8424" s="273">
        <v>32.049999999999997</v>
      </c>
    </row>
    <row r="8425" spans="1:5" x14ac:dyDescent="0.2">
      <c r="A8425" s="271">
        <v>95354</v>
      </c>
      <c r="B8425" s="271" t="s">
        <v>290</v>
      </c>
      <c r="C8425" s="272" t="s">
        <v>16639</v>
      </c>
      <c r="D8425" s="271" t="s">
        <v>1924</v>
      </c>
      <c r="E8425" s="273">
        <v>0.22</v>
      </c>
    </row>
    <row r="8426" spans="1:5" x14ac:dyDescent="0.2">
      <c r="A8426" s="271">
        <v>101339</v>
      </c>
      <c r="B8426" s="271" t="s">
        <v>290</v>
      </c>
      <c r="C8426" s="272" t="s">
        <v>16640</v>
      </c>
      <c r="D8426" s="271" t="s">
        <v>1959</v>
      </c>
      <c r="E8426" s="273">
        <v>29.91</v>
      </c>
    </row>
    <row r="8427" spans="1:5" x14ac:dyDescent="0.2">
      <c r="A8427" s="271">
        <v>101340</v>
      </c>
      <c r="B8427" s="271" t="s">
        <v>290</v>
      </c>
      <c r="C8427" s="272" t="s">
        <v>16641</v>
      </c>
      <c r="D8427" s="271" t="s">
        <v>1959</v>
      </c>
      <c r="E8427" s="273">
        <v>25.56</v>
      </c>
    </row>
    <row r="8428" spans="1:5" x14ac:dyDescent="0.2">
      <c r="A8428" s="271">
        <v>95389</v>
      </c>
      <c r="B8428" s="271" t="s">
        <v>290</v>
      </c>
      <c r="C8428" s="272" t="s">
        <v>16642</v>
      </c>
      <c r="D8428" s="271" t="s">
        <v>1924</v>
      </c>
      <c r="E8428" s="273">
        <v>0.19</v>
      </c>
    </row>
    <row r="8429" spans="1:5" x14ac:dyDescent="0.2">
      <c r="A8429" s="271">
        <v>101341</v>
      </c>
      <c r="B8429" s="271" t="s">
        <v>290</v>
      </c>
      <c r="C8429" s="272" t="s">
        <v>16643</v>
      </c>
      <c r="D8429" s="271" t="s">
        <v>1959</v>
      </c>
      <c r="E8429" s="273">
        <v>18.170000000000002</v>
      </c>
    </row>
    <row r="8430" spans="1:5" x14ac:dyDescent="0.2">
      <c r="A8430" s="271">
        <v>95355</v>
      </c>
      <c r="B8430" s="271" t="s">
        <v>290</v>
      </c>
      <c r="C8430" s="272" t="s">
        <v>16644</v>
      </c>
      <c r="D8430" s="271" t="s">
        <v>1924</v>
      </c>
      <c r="E8430" s="273">
        <v>0.13</v>
      </c>
    </row>
    <row r="8431" spans="1:5" x14ac:dyDescent="0.2">
      <c r="A8431" s="271">
        <v>95356</v>
      </c>
      <c r="B8431" s="271" t="s">
        <v>290</v>
      </c>
      <c r="C8431" s="272" t="s">
        <v>16645</v>
      </c>
      <c r="D8431" s="271" t="s">
        <v>1924</v>
      </c>
      <c r="E8431" s="273">
        <v>0.22</v>
      </c>
    </row>
    <row r="8432" spans="1:5" x14ac:dyDescent="0.2">
      <c r="A8432" s="271">
        <v>101342</v>
      </c>
      <c r="B8432" s="271" t="s">
        <v>290</v>
      </c>
      <c r="C8432" s="272" t="s">
        <v>16646</v>
      </c>
      <c r="D8432" s="271" t="s">
        <v>1959</v>
      </c>
      <c r="E8432" s="273">
        <v>29.91</v>
      </c>
    </row>
    <row r="8433" spans="1:5" x14ac:dyDescent="0.2">
      <c r="A8433" s="271">
        <v>95357</v>
      </c>
      <c r="B8433" s="271" t="s">
        <v>290</v>
      </c>
      <c r="C8433" s="272" t="s">
        <v>16647</v>
      </c>
      <c r="D8433" s="271" t="s">
        <v>1924</v>
      </c>
      <c r="E8433" s="273">
        <v>0.34</v>
      </c>
    </row>
    <row r="8434" spans="1:5" x14ac:dyDescent="0.2">
      <c r="A8434" s="271">
        <v>101343</v>
      </c>
      <c r="B8434" s="271" t="s">
        <v>290</v>
      </c>
      <c r="C8434" s="272" t="s">
        <v>16648</v>
      </c>
      <c r="D8434" s="271" t="s">
        <v>1959</v>
      </c>
      <c r="E8434" s="273">
        <v>45.49</v>
      </c>
    </row>
    <row r="8435" spans="1:5" x14ac:dyDescent="0.2">
      <c r="A8435" s="271">
        <v>95358</v>
      </c>
      <c r="B8435" s="271" t="s">
        <v>290</v>
      </c>
      <c r="C8435" s="272" t="s">
        <v>16649</v>
      </c>
      <c r="D8435" s="271" t="s">
        <v>1924</v>
      </c>
      <c r="E8435" s="273">
        <v>0.37</v>
      </c>
    </row>
    <row r="8436" spans="1:5" x14ac:dyDescent="0.2">
      <c r="A8436" s="271">
        <v>101344</v>
      </c>
      <c r="B8436" s="271" t="s">
        <v>290</v>
      </c>
      <c r="C8436" s="272" t="s">
        <v>16650</v>
      </c>
      <c r="D8436" s="271" t="s">
        <v>1959</v>
      </c>
      <c r="E8436" s="273">
        <v>49.05</v>
      </c>
    </row>
    <row r="8437" spans="1:5" x14ac:dyDescent="0.2">
      <c r="A8437" s="271">
        <v>95359</v>
      </c>
      <c r="B8437" s="271" t="s">
        <v>290</v>
      </c>
      <c r="C8437" s="272" t="s">
        <v>16651</v>
      </c>
      <c r="D8437" s="271" t="s">
        <v>1924</v>
      </c>
      <c r="E8437" s="273">
        <v>0.65</v>
      </c>
    </row>
    <row r="8438" spans="1:5" x14ac:dyDescent="0.2">
      <c r="A8438" s="271">
        <v>101345</v>
      </c>
      <c r="B8438" s="271" t="s">
        <v>290</v>
      </c>
      <c r="C8438" s="272" t="s">
        <v>16652</v>
      </c>
      <c r="D8438" s="271" t="s">
        <v>1959</v>
      </c>
      <c r="E8438" s="273">
        <v>86.14</v>
      </c>
    </row>
    <row r="8439" spans="1:5" x14ac:dyDescent="0.2">
      <c r="A8439" s="271">
        <v>101346</v>
      </c>
      <c r="B8439" s="271" t="s">
        <v>290</v>
      </c>
      <c r="C8439" s="272" t="s">
        <v>16653</v>
      </c>
      <c r="D8439" s="271" t="s">
        <v>1959</v>
      </c>
      <c r="E8439" s="273">
        <v>27.01</v>
      </c>
    </row>
    <row r="8440" spans="1:5" x14ac:dyDescent="0.2">
      <c r="A8440" s="271">
        <v>101347</v>
      </c>
      <c r="B8440" s="271" t="s">
        <v>290</v>
      </c>
      <c r="C8440" s="272" t="s">
        <v>16654</v>
      </c>
      <c r="D8440" s="271" t="s">
        <v>1959</v>
      </c>
      <c r="E8440" s="273">
        <v>47.45</v>
      </c>
    </row>
    <row r="8441" spans="1:5" x14ac:dyDescent="0.2">
      <c r="A8441" s="271">
        <v>95361</v>
      </c>
      <c r="B8441" s="271" t="s">
        <v>290</v>
      </c>
      <c r="C8441" s="272" t="s">
        <v>16655</v>
      </c>
      <c r="D8441" s="271" t="s">
        <v>1924</v>
      </c>
      <c r="E8441" s="273">
        <v>0.16</v>
      </c>
    </row>
    <row r="8442" spans="1:5" x14ac:dyDescent="0.2">
      <c r="A8442" s="271">
        <v>101348</v>
      </c>
      <c r="B8442" s="271" t="s">
        <v>290</v>
      </c>
      <c r="C8442" s="272" t="s">
        <v>16656</v>
      </c>
      <c r="D8442" s="271" t="s">
        <v>1959</v>
      </c>
      <c r="E8442" s="273">
        <v>22.37</v>
      </c>
    </row>
    <row r="8443" spans="1:5" x14ac:dyDescent="0.2">
      <c r="A8443" s="271">
        <v>101349</v>
      </c>
      <c r="B8443" s="271" t="s">
        <v>290</v>
      </c>
      <c r="C8443" s="272" t="s">
        <v>16657</v>
      </c>
      <c r="D8443" s="271" t="s">
        <v>1959</v>
      </c>
      <c r="E8443" s="273">
        <v>39.99</v>
      </c>
    </row>
    <row r="8444" spans="1:5" x14ac:dyDescent="0.2">
      <c r="A8444" s="271">
        <v>95362</v>
      </c>
      <c r="B8444" s="271" t="s">
        <v>290</v>
      </c>
      <c r="C8444" s="272" t="s">
        <v>16658</v>
      </c>
      <c r="D8444" s="271" t="s">
        <v>1924</v>
      </c>
      <c r="E8444" s="273">
        <v>0.3</v>
      </c>
    </row>
    <row r="8445" spans="1:5" x14ac:dyDescent="0.2">
      <c r="A8445" s="271">
        <v>95363</v>
      </c>
      <c r="B8445" s="271" t="s">
        <v>290</v>
      </c>
      <c r="C8445" s="272" t="s">
        <v>16659</v>
      </c>
      <c r="D8445" s="271" t="s">
        <v>1924</v>
      </c>
      <c r="E8445" s="273">
        <v>0.3</v>
      </c>
    </row>
    <row r="8446" spans="1:5" x14ac:dyDescent="0.2">
      <c r="A8446" s="271">
        <v>101350</v>
      </c>
      <c r="B8446" s="271" t="s">
        <v>290</v>
      </c>
      <c r="C8446" s="272" t="s">
        <v>16660</v>
      </c>
      <c r="D8446" s="271" t="s">
        <v>1959</v>
      </c>
      <c r="E8446" s="273">
        <v>39.99</v>
      </c>
    </row>
    <row r="8447" spans="1:5" x14ac:dyDescent="0.2">
      <c r="A8447" s="271">
        <v>95360</v>
      </c>
      <c r="B8447" s="271" t="s">
        <v>290</v>
      </c>
      <c r="C8447" s="272" t="s">
        <v>16661</v>
      </c>
      <c r="D8447" s="271" t="s">
        <v>1924</v>
      </c>
      <c r="E8447" s="273">
        <v>0.35</v>
      </c>
    </row>
    <row r="8448" spans="1:5" x14ac:dyDescent="0.2">
      <c r="A8448" s="271">
        <v>101351</v>
      </c>
      <c r="B8448" s="271" t="s">
        <v>290</v>
      </c>
      <c r="C8448" s="272" t="s">
        <v>16662</v>
      </c>
      <c r="D8448" s="271" t="s">
        <v>1959</v>
      </c>
      <c r="E8448" s="273">
        <v>29.91</v>
      </c>
    </row>
    <row r="8449" spans="1:5" x14ac:dyDescent="0.2">
      <c r="A8449" s="271">
        <v>95365</v>
      </c>
      <c r="B8449" s="271" t="s">
        <v>290</v>
      </c>
      <c r="C8449" s="272" t="s">
        <v>16663</v>
      </c>
      <c r="D8449" s="271" t="s">
        <v>1924</v>
      </c>
      <c r="E8449" s="273">
        <v>0.22</v>
      </c>
    </row>
    <row r="8450" spans="1:5" x14ac:dyDescent="0.2">
      <c r="A8450" s="271">
        <v>101352</v>
      </c>
      <c r="B8450" s="271" t="s">
        <v>290</v>
      </c>
      <c r="C8450" s="272" t="s">
        <v>16664</v>
      </c>
      <c r="D8450" s="271" t="s">
        <v>1959</v>
      </c>
      <c r="E8450" s="273">
        <v>29.91</v>
      </c>
    </row>
    <row r="8451" spans="1:5" x14ac:dyDescent="0.2">
      <c r="A8451" s="271">
        <v>95364</v>
      </c>
      <c r="B8451" s="271" t="s">
        <v>290</v>
      </c>
      <c r="C8451" s="272" t="s">
        <v>16665</v>
      </c>
      <c r="D8451" s="271" t="s">
        <v>1924</v>
      </c>
      <c r="E8451" s="273">
        <v>0.22</v>
      </c>
    </row>
    <row r="8452" spans="1:5" x14ac:dyDescent="0.2">
      <c r="A8452" s="271">
        <v>95366</v>
      </c>
      <c r="B8452" s="271" t="s">
        <v>290</v>
      </c>
      <c r="C8452" s="272" t="s">
        <v>16666</v>
      </c>
      <c r="D8452" s="271" t="s">
        <v>1924</v>
      </c>
      <c r="E8452" s="273">
        <v>0.18</v>
      </c>
    </row>
    <row r="8453" spans="1:5" x14ac:dyDescent="0.2">
      <c r="A8453" s="271">
        <v>101353</v>
      </c>
      <c r="B8453" s="271" t="s">
        <v>290</v>
      </c>
      <c r="C8453" s="272" t="s">
        <v>16667</v>
      </c>
      <c r="D8453" s="271" t="s">
        <v>1959</v>
      </c>
      <c r="E8453" s="273">
        <v>24.48</v>
      </c>
    </row>
    <row r="8454" spans="1:5" x14ac:dyDescent="0.2">
      <c r="A8454" s="271">
        <v>95367</v>
      </c>
      <c r="B8454" s="271" t="s">
        <v>290</v>
      </c>
      <c r="C8454" s="272" t="s">
        <v>16668</v>
      </c>
      <c r="D8454" s="271" t="s">
        <v>1924</v>
      </c>
      <c r="E8454" s="273">
        <v>0.3</v>
      </c>
    </row>
    <row r="8455" spans="1:5" x14ac:dyDescent="0.2">
      <c r="A8455" s="271">
        <v>101355</v>
      </c>
      <c r="B8455" s="271" t="s">
        <v>290</v>
      </c>
      <c r="C8455" s="272" t="s">
        <v>16669</v>
      </c>
      <c r="D8455" s="271" t="s">
        <v>1959</v>
      </c>
      <c r="E8455" s="273">
        <v>39.99</v>
      </c>
    </row>
    <row r="8456" spans="1:5" x14ac:dyDescent="0.2">
      <c r="A8456" s="271">
        <v>95368</v>
      </c>
      <c r="B8456" s="271" t="s">
        <v>290</v>
      </c>
      <c r="C8456" s="272" t="s">
        <v>16670</v>
      </c>
      <c r="D8456" s="271" t="s">
        <v>1924</v>
      </c>
      <c r="E8456" s="273">
        <v>0.2</v>
      </c>
    </row>
    <row r="8457" spans="1:5" x14ac:dyDescent="0.2">
      <c r="A8457" s="271">
        <v>95369</v>
      </c>
      <c r="B8457" s="271" t="s">
        <v>290</v>
      </c>
      <c r="C8457" s="272" t="s">
        <v>16671</v>
      </c>
      <c r="D8457" s="271" t="s">
        <v>1924</v>
      </c>
      <c r="E8457" s="273">
        <v>0.24</v>
      </c>
    </row>
    <row r="8458" spans="1:5" x14ac:dyDescent="0.2">
      <c r="A8458" s="271">
        <v>95370</v>
      </c>
      <c r="B8458" s="271" t="s">
        <v>290</v>
      </c>
      <c r="C8458" s="272" t="s">
        <v>16672</v>
      </c>
      <c r="D8458" s="271" t="s">
        <v>1924</v>
      </c>
      <c r="E8458" s="273">
        <v>0.33</v>
      </c>
    </row>
    <row r="8459" spans="1:5" x14ac:dyDescent="0.2">
      <c r="A8459" s="271">
        <v>101356</v>
      </c>
      <c r="B8459" s="271" t="s">
        <v>290</v>
      </c>
      <c r="C8459" s="272" t="s">
        <v>16673</v>
      </c>
      <c r="D8459" s="271" t="s">
        <v>1959</v>
      </c>
      <c r="E8459" s="273">
        <v>44.77</v>
      </c>
    </row>
    <row r="8460" spans="1:5" x14ac:dyDescent="0.2">
      <c r="A8460" s="271">
        <v>95371</v>
      </c>
      <c r="B8460" s="271" t="s">
        <v>290</v>
      </c>
      <c r="C8460" s="272" t="s">
        <v>16674</v>
      </c>
      <c r="D8460" s="271" t="s">
        <v>1924</v>
      </c>
      <c r="E8460" s="273">
        <v>0.48</v>
      </c>
    </row>
    <row r="8461" spans="1:5" x14ac:dyDescent="0.2">
      <c r="A8461" s="271">
        <v>101357</v>
      </c>
      <c r="B8461" s="271" t="s">
        <v>290</v>
      </c>
      <c r="C8461" s="272" t="s">
        <v>16675</v>
      </c>
      <c r="D8461" s="271" t="s">
        <v>1959</v>
      </c>
      <c r="E8461" s="273">
        <v>64.28</v>
      </c>
    </row>
    <row r="8462" spans="1:5" x14ac:dyDescent="0.2">
      <c r="A8462" s="271">
        <v>95372</v>
      </c>
      <c r="B8462" s="271" t="s">
        <v>290</v>
      </c>
      <c r="C8462" s="272" t="s">
        <v>16676</v>
      </c>
      <c r="D8462" s="271" t="s">
        <v>1924</v>
      </c>
      <c r="E8462" s="273">
        <v>0.35</v>
      </c>
    </row>
    <row r="8463" spans="1:5" x14ac:dyDescent="0.2">
      <c r="A8463" s="271">
        <v>101358</v>
      </c>
      <c r="B8463" s="271" t="s">
        <v>290</v>
      </c>
      <c r="C8463" s="272" t="s">
        <v>16677</v>
      </c>
      <c r="D8463" s="271" t="s">
        <v>1959</v>
      </c>
      <c r="E8463" s="273">
        <v>46.62</v>
      </c>
    </row>
    <row r="8464" spans="1:5" x14ac:dyDescent="0.2">
      <c r="A8464" s="271">
        <v>95373</v>
      </c>
      <c r="B8464" s="271" t="s">
        <v>290</v>
      </c>
      <c r="C8464" s="272" t="s">
        <v>16678</v>
      </c>
      <c r="D8464" s="271" t="s">
        <v>1924</v>
      </c>
      <c r="E8464" s="273">
        <v>0.32</v>
      </c>
    </row>
    <row r="8465" spans="1:5" x14ac:dyDescent="0.2">
      <c r="A8465" s="271">
        <v>101359</v>
      </c>
      <c r="B8465" s="271" t="s">
        <v>290</v>
      </c>
      <c r="C8465" s="272" t="s">
        <v>16679</v>
      </c>
      <c r="D8465" s="271" t="s">
        <v>1959</v>
      </c>
      <c r="E8465" s="273">
        <v>42.99</v>
      </c>
    </row>
    <row r="8466" spans="1:5" x14ac:dyDescent="0.2">
      <c r="A8466" s="271">
        <v>101360</v>
      </c>
      <c r="B8466" s="271" t="s">
        <v>290</v>
      </c>
      <c r="C8466" s="272" t="s">
        <v>16680</v>
      </c>
      <c r="D8466" s="271" t="s">
        <v>1959</v>
      </c>
      <c r="E8466" s="273">
        <v>46.62</v>
      </c>
    </row>
    <row r="8467" spans="1:5" x14ac:dyDescent="0.2">
      <c r="A8467" s="271">
        <v>95374</v>
      </c>
      <c r="B8467" s="271" t="s">
        <v>290</v>
      </c>
      <c r="C8467" s="272" t="s">
        <v>16681</v>
      </c>
      <c r="D8467" s="271" t="s">
        <v>1924</v>
      </c>
      <c r="E8467" s="273">
        <v>0.35</v>
      </c>
    </row>
    <row r="8468" spans="1:5" x14ac:dyDescent="0.2">
      <c r="A8468" s="271">
        <v>95375</v>
      </c>
      <c r="B8468" s="271" t="s">
        <v>290</v>
      </c>
      <c r="C8468" s="272" t="s">
        <v>16682</v>
      </c>
      <c r="D8468" s="271" t="s">
        <v>1924</v>
      </c>
      <c r="E8468" s="273">
        <v>0.45</v>
      </c>
    </row>
    <row r="8469" spans="1:5" x14ac:dyDescent="0.2">
      <c r="A8469" s="271">
        <v>101361</v>
      </c>
      <c r="B8469" s="271" t="s">
        <v>290</v>
      </c>
      <c r="C8469" s="272" t="s">
        <v>16683</v>
      </c>
      <c r="D8469" s="271" t="s">
        <v>1959</v>
      </c>
      <c r="E8469" s="273">
        <v>60.1</v>
      </c>
    </row>
    <row r="8470" spans="1:5" x14ac:dyDescent="0.2">
      <c r="A8470" s="271">
        <v>95376</v>
      </c>
      <c r="B8470" s="271" t="s">
        <v>290</v>
      </c>
      <c r="C8470" s="272" t="s">
        <v>16684</v>
      </c>
      <c r="D8470" s="271" t="s">
        <v>1924</v>
      </c>
      <c r="E8470" s="273">
        <v>0.09</v>
      </c>
    </row>
    <row r="8471" spans="1:5" x14ac:dyDescent="0.2">
      <c r="A8471" s="271">
        <v>95377</v>
      </c>
      <c r="B8471" s="271" t="s">
        <v>290</v>
      </c>
      <c r="C8471" s="272" t="s">
        <v>16685</v>
      </c>
      <c r="D8471" s="271" t="s">
        <v>1924</v>
      </c>
      <c r="E8471" s="273">
        <v>0.31</v>
      </c>
    </row>
    <row r="8472" spans="1:5" x14ac:dyDescent="0.2">
      <c r="A8472" s="271">
        <v>101363</v>
      </c>
      <c r="B8472" s="271" t="s">
        <v>290</v>
      </c>
      <c r="C8472" s="272" t="s">
        <v>16686</v>
      </c>
      <c r="D8472" s="271" t="s">
        <v>1959</v>
      </c>
      <c r="E8472" s="273">
        <v>41.19</v>
      </c>
    </row>
    <row r="8473" spans="1:5" x14ac:dyDescent="0.2">
      <c r="A8473" s="271">
        <v>95378</v>
      </c>
      <c r="B8473" s="271" t="s">
        <v>290</v>
      </c>
      <c r="C8473" s="272" t="s">
        <v>16687</v>
      </c>
      <c r="D8473" s="271" t="s">
        <v>1924</v>
      </c>
      <c r="E8473" s="273">
        <v>0.35</v>
      </c>
    </row>
    <row r="8474" spans="1:5" x14ac:dyDescent="0.2">
      <c r="A8474" s="271">
        <v>101364</v>
      </c>
      <c r="B8474" s="271" t="s">
        <v>290</v>
      </c>
      <c r="C8474" s="272" t="s">
        <v>16688</v>
      </c>
      <c r="D8474" s="271" t="s">
        <v>1959</v>
      </c>
      <c r="E8474" s="273">
        <v>46.48</v>
      </c>
    </row>
    <row r="8475" spans="1:5" x14ac:dyDescent="0.2">
      <c r="A8475" s="271">
        <v>95379</v>
      </c>
      <c r="B8475" s="271" t="s">
        <v>290</v>
      </c>
      <c r="C8475" s="272" t="s">
        <v>16689</v>
      </c>
      <c r="D8475" s="271" t="s">
        <v>1924</v>
      </c>
      <c r="E8475" s="273">
        <v>0.28999999999999998</v>
      </c>
    </row>
    <row r="8476" spans="1:5" x14ac:dyDescent="0.2">
      <c r="A8476" s="271">
        <v>101365</v>
      </c>
      <c r="B8476" s="271" t="s">
        <v>290</v>
      </c>
      <c r="C8476" s="272" t="s">
        <v>16690</v>
      </c>
      <c r="D8476" s="271" t="s">
        <v>1959</v>
      </c>
      <c r="E8476" s="273">
        <v>39.28</v>
      </c>
    </row>
    <row r="8477" spans="1:5" x14ac:dyDescent="0.2">
      <c r="A8477" s="271">
        <v>95380</v>
      </c>
      <c r="B8477" s="271" t="s">
        <v>290</v>
      </c>
      <c r="C8477" s="272" t="s">
        <v>16691</v>
      </c>
      <c r="D8477" s="271" t="s">
        <v>1924</v>
      </c>
      <c r="E8477" s="273">
        <v>0.34</v>
      </c>
    </row>
    <row r="8478" spans="1:5" x14ac:dyDescent="0.2">
      <c r="A8478" s="271">
        <v>101366</v>
      </c>
      <c r="B8478" s="271" t="s">
        <v>290</v>
      </c>
      <c r="C8478" s="272" t="s">
        <v>16692</v>
      </c>
      <c r="D8478" s="271" t="s">
        <v>1959</v>
      </c>
      <c r="E8478" s="273">
        <v>46.15</v>
      </c>
    </row>
    <row r="8479" spans="1:5" x14ac:dyDescent="0.2">
      <c r="A8479" s="271">
        <v>100535</v>
      </c>
      <c r="B8479" s="271" t="s">
        <v>290</v>
      </c>
      <c r="C8479" s="272" t="s">
        <v>16693</v>
      </c>
      <c r="D8479" s="271" t="s">
        <v>1924</v>
      </c>
      <c r="E8479" s="273">
        <v>0.28000000000000003</v>
      </c>
    </row>
    <row r="8480" spans="1:5" x14ac:dyDescent="0.2">
      <c r="A8480" s="271">
        <v>100536</v>
      </c>
      <c r="B8480" s="271" t="s">
        <v>290</v>
      </c>
      <c r="C8480" s="272" t="s">
        <v>16694</v>
      </c>
      <c r="D8480" s="271" t="s">
        <v>1959</v>
      </c>
      <c r="E8480" s="273">
        <v>37.770000000000003</v>
      </c>
    </row>
    <row r="8481" spans="1:5" x14ac:dyDescent="0.2">
      <c r="A8481" s="271">
        <v>101368</v>
      </c>
      <c r="B8481" s="271" t="s">
        <v>290</v>
      </c>
      <c r="C8481" s="272" t="s">
        <v>16695</v>
      </c>
      <c r="D8481" s="271" t="s">
        <v>1959</v>
      </c>
      <c r="E8481" s="273">
        <v>52.04</v>
      </c>
    </row>
    <row r="8482" spans="1:5" x14ac:dyDescent="0.2">
      <c r="A8482" s="271">
        <v>101369</v>
      </c>
      <c r="B8482" s="271" t="s">
        <v>290</v>
      </c>
      <c r="C8482" s="272" t="s">
        <v>16696</v>
      </c>
      <c r="D8482" s="271" t="s">
        <v>1959</v>
      </c>
      <c r="E8482" s="273">
        <v>78.87</v>
      </c>
    </row>
    <row r="8483" spans="1:5" x14ac:dyDescent="0.2">
      <c r="A8483" s="271">
        <v>95385</v>
      </c>
      <c r="B8483" s="271" t="s">
        <v>290</v>
      </c>
      <c r="C8483" s="272" t="s">
        <v>16697</v>
      </c>
      <c r="D8483" s="271" t="s">
        <v>1924</v>
      </c>
      <c r="E8483" s="273">
        <v>0.28999999999999998</v>
      </c>
    </row>
    <row r="8484" spans="1:5" x14ac:dyDescent="0.2">
      <c r="A8484" s="271">
        <v>101370</v>
      </c>
      <c r="B8484" s="271" t="s">
        <v>290</v>
      </c>
      <c r="C8484" s="272" t="s">
        <v>16698</v>
      </c>
      <c r="D8484" s="271" t="s">
        <v>1959</v>
      </c>
      <c r="E8484" s="273">
        <v>38.94</v>
      </c>
    </row>
    <row r="8485" spans="1:5" x14ac:dyDescent="0.2">
      <c r="A8485" s="271">
        <v>95406</v>
      </c>
      <c r="B8485" s="271" t="s">
        <v>290</v>
      </c>
      <c r="C8485" s="272" t="s">
        <v>16699</v>
      </c>
      <c r="D8485" s="271" t="s">
        <v>1924</v>
      </c>
      <c r="E8485" s="273">
        <v>0.16</v>
      </c>
    </row>
    <row r="8486" spans="1:5" x14ac:dyDescent="0.2">
      <c r="A8486" s="271">
        <v>95424</v>
      </c>
      <c r="B8486" s="271" t="s">
        <v>290</v>
      </c>
      <c r="C8486" s="272" t="s">
        <v>16700</v>
      </c>
      <c r="D8486" s="271" t="s">
        <v>1959</v>
      </c>
      <c r="E8486" s="273">
        <v>22.1</v>
      </c>
    </row>
    <row r="8487" spans="1:5" x14ac:dyDescent="0.2">
      <c r="A8487" s="271">
        <v>95386</v>
      </c>
      <c r="B8487" s="271" t="s">
        <v>290</v>
      </c>
      <c r="C8487" s="272" t="s">
        <v>16701</v>
      </c>
      <c r="D8487" s="271" t="s">
        <v>1924</v>
      </c>
      <c r="E8487" s="273">
        <v>0.35</v>
      </c>
    </row>
    <row r="8488" spans="1:5" x14ac:dyDescent="0.2">
      <c r="A8488" s="271">
        <v>95383</v>
      </c>
      <c r="B8488" s="271" t="s">
        <v>290</v>
      </c>
      <c r="C8488" s="272" t="s">
        <v>16702</v>
      </c>
      <c r="D8488" s="271" t="s">
        <v>1924</v>
      </c>
      <c r="E8488" s="273">
        <v>0.39</v>
      </c>
    </row>
    <row r="8489" spans="1:5" x14ac:dyDescent="0.2">
      <c r="A8489" s="271">
        <v>95384</v>
      </c>
      <c r="B8489" s="271" t="s">
        <v>290</v>
      </c>
      <c r="C8489" s="272" t="s">
        <v>16703</v>
      </c>
      <c r="D8489" s="271" t="s">
        <v>1924</v>
      </c>
      <c r="E8489" s="273">
        <v>0.59</v>
      </c>
    </row>
    <row r="8490" spans="1:5" x14ac:dyDescent="0.2">
      <c r="A8490" s="271">
        <v>100299</v>
      </c>
      <c r="B8490" s="271" t="s">
        <v>290</v>
      </c>
      <c r="C8490" s="272" t="s">
        <v>16704</v>
      </c>
      <c r="D8490" s="271" t="s">
        <v>1924</v>
      </c>
      <c r="E8490" s="273">
        <v>0.6</v>
      </c>
    </row>
    <row r="8491" spans="1:5" x14ac:dyDescent="0.2">
      <c r="A8491" s="271">
        <v>100315</v>
      </c>
      <c r="B8491" s="271" t="s">
        <v>290</v>
      </c>
      <c r="C8491" s="272" t="s">
        <v>16705</v>
      </c>
      <c r="D8491" s="271" t="s">
        <v>1959</v>
      </c>
      <c r="E8491" s="273">
        <v>79.91</v>
      </c>
    </row>
    <row r="8492" spans="1:5" x14ac:dyDescent="0.2">
      <c r="A8492" s="271">
        <v>95387</v>
      </c>
      <c r="B8492" s="271" t="s">
        <v>290</v>
      </c>
      <c r="C8492" s="272" t="s">
        <v>16706</v>
      </c>
      <c r="D8492" s="271" t="s">
        <v>1924</v>
      </c>
      <c r="E8492" s="273">
        <v>0.28000000000000003</v>
      </c>
    </row>
    <row r="8493" spans="1:5" x14ac:dyDescent="0.2">
      <c r="A8493" s="271">
        <v>101371</v>
      </c>
      <c r="B8493" s="271" t="s">
        <v>290</v>
      </c>
      <c r="C8493" s="272" t="s">
        <v>16707</v>
      </c>
      <c r="D8493" s="271" t="s">
        <v>1959</v>
      </c>
      <c r="E8493" s="273">
        <v>37.19</v>
      </c>
    </row>
    <row r="8494" spans="1:5" x14ac:dyDescent="0.2">
      <c r="A8494" s="271">
        <v>100288</v>
      </c>
      <c r="B8494" s="271" t="s">
        <v>290</v>
      </c>
      <c r="C8494" s="272" t="s">
        <v>16708</v>
      </c>
      <c r="D8494" s="271" t="s">
        <v>1924</v>
      </c>
      <c r="E8494" s="273">
        <v>0.08</v>
      </c>
    </row>
    <row r="8495" spans="1:5" x14ac:dyDescent="0.2">
      <c r="A8495" s="271">
        <v>101372</v>
      </c>
      <c r="B8495" s="271" t="s">
        <v>290</v>
      </c>
      <c r="C8495" s="272" t="s">
        <v>16709</v>
      </c>
      <c r="D8495" s="271" t="s">
        <v>1959</v>
      </c>
      <c r="E8495" s="273">
        <v>11.13</v>
      </c>
    </row>
    <row r="8496" spans="1:5" x14ac:dyDescent="0.2">
      <c r="A8496" s="271">
        <v>90775</v>
      </c>
      <c r="B8496" s="271" t="s">
        <v>290</v>
      </c>
      <c r="C8496" s="272" t="s">
        <v>16710</v>
      </c>
      <c r="D8496" s="271" t="s">
        <v>1924</v>
      </c>
      <c r="E8496" s="273">
        <v>15</v>
      </c>
    </row>
    <row r="8497" spans="1:5" x14ac:dyDescent="0.2">
      <c r="A8497" s="271">
        <v>93561</v>
      </c>
      <c r="B8497" s="271" t="s">
        <v>290</v>
      </c>
      <c r="C8497" s="272" t="s">
        <v>16710</v>
      </c>
      <c r="D8497" s="271" t="s">
        <v>1959</v>
      </c>
      <c r="E8497" s="273">
        <v>2664.67</v>
      </c>
    </row>
    <row r="8498" spans="1:5" x14ac:dyDescent="0.2">
      <c r="A8498" s="271">
        <v>88264</v>
      </c>
      <c r="B8498" s="271" t="s">
        <v>290</v>
      </c>
      <c r="C8498" s="272" t="s">
        <v>16711</v>
      </c>
      <c r="D8498" s="271" t="s">
        <v>1924</v>
      </c>
      <c r="E8498" s="273">
        <v>40.32</v>
      </c>
    </row>
    <row r="8499" spans="1:5" x14ac:dyDescent="0.2">
      <c r="A8499" s="271">
        <v>101399</v>
      </c>
      <c r="B8499" s="271" t="s">
        <v>290</v>
      </c>
      <c r="C8499" s="272" t="s">
        <v>16711</v>
      </c>
      <c r="D8499" s="271" t="s">
        <v>1959</v>
      </c>
      <c r="E8499" s="273">
        <v>7158.05</v>
      </c>
    </row>
    <row r="8500" spans="1:5" x14ac:dyDescent="0.2">
      <c r="A8500" s="271">
        <v>88266</v>
      </c>
      <c r="B8500" s="271" t="s">
        <v>290</v>
      </c>
      <c r="C8500" s="272" t="s">
        <v>16712</v>
      </c>
      <c r="D8500" s="271" t="s">
        <v>1924</v>
      </c>
      <c r="E8500" s="273">
        <v>44.64</v>
      </c>
    </row>
    <row r="8501" spans="1:5" x14ac:dyDescent="0.2">
      <c r="A8501" s="271">
        <v>101401</v>
      </c>
      <c r="B8501" s="271" t="s">
        <v>290</v>
      </c>
      <c r="C8501" s="272" t="s">
        <v>16712</v>
      </c>
      <c r="D8501" s="271" t="s">
        <v>1959</v>
      </c>
      <c r="E8501" s="273">
        <v>7921.43</v>
      </c>
    </row>
    <row r="8502" spans="1:5" x14ac:dyDescent="0.2">
      <c r="A8502" s="271">
        <v>88267</v>
      </c>
      <c r="B8502" s="271" t="s">
        <v>290</v>
      </c>
      <c r="C8502" s="272" t="s">
        <v>16713</v>
      </c>
      <c r="D8502" s="271" t="s">
        <v>1924</v>
      </c>
      <c r="E8502" s="273">
        <v>31.8</v>
      </c>
    </row>
    <row r="8503" spans="1:5" x14ac:dyDescent="0.2">
      <c r="A8503" s="271">
        <v>101402</v>
      </c>
      <c r="B8503" s="271" t="s">
        <v>290</v>
      </c>
      <c r="C8503" s="272" t="s">
        <v>16713</v>
      </c>
      <c r="D8503" s="271" t="s">
        <v>1959</v>
      </c>
      <c r="E8503" s="273">
        <v>5686.11</v>
      </c>
    </row>
    <row r="8504" spans="1:5" x14ac:dyDescent="0.2">
      <c r="A8504" s="271">
        <v>90776</v>
      </c>
      <c r="B8504" s="271" t="s">
        <v>290</v>
      </c>
      <c r="C8504" s="272" t="s">
        <v>16714</v>
      </c>
      <c r="D8504" s="271" t="s">
        <v>1924</v>
      </c>
      <c r="E8504" s="273">
        <v>39.1</v>
      </c>
    </row>
    <row r="8505" spans="1:5" x14ac:dyDescent="0.2">
      <c r="A8505" s="271">
        <v>93572</v>
      </c>
      <c r="B8505" s="271" t="s">
        <v>290</v>
      </c>
      <c r="C8505" s="272" t="s">
        <v>16715</v>
      </c>
      <c r="D8505" s="271" t="s">
        <v>1959</v>
      </c>
      <c r="E8505" s="273">
        <v>6867.64</v>
      </c>
    </row>
    <row r="8506" spans="1:5" x14ac:dyDescent="0.2">
      <c r="A8506" s="271">
        <v>90777</v>
      </c>
      <c r="B8506" s="271" t="s">
        <v>290</v>
      </c>
      <c r="C8506" s="272" t="s">
        <v>16716</v>
      </c>
      <c r="D8506" s="271" t="s">
        <v>1924</v>
      </c>
      <c r="E8506" s="273">
        <v>131.36000000000001</v>
      </c>
    </row>
    <row r="8507" spans="1:5" x14ac:dyDescent="0.2">
      <c r="A8507" s="271">
        <v>93565</v>
      </c>
      <c r="B8507" s="271" t="s">
        <v>290</v>
      </c>
      <c r="C8507" s="272" t="s">
        <v>16716</v>
      </c>
      <c r="D8507" s="271" t="s">
        <v>1959</v>
      </c>
      <c r="E8507" s="273">
        <v>22998.2</v>
      </c>
    </row>
    <row r="8508" spans="1:5" x14ac:dyDescent="0.2">
      <c r="A8508" s="271">
        <v>90778</v>
      </c>
      <c r="B8508" s="271" t="s">
        <v>290</v>
      </c>
      <c r="C8508" s="272" t="s">
        <v>16717</v>
      </c>
      <c r="D8508" s="271" t="s">
        <v>1924</v>
      </c>
      <c r="E8508" s="273">
        <v>140.96</v>
      </c>
    </row>
    <row r="8509" spans="1:5" x14ac:dyDescent="0.2">
      <c r="A8509" s="271">
        <v>93567</v>
      </c>
      <c r="B8509" s="271" t="s">
        <v>290</v>
      </c>
      <c r="C8509" s="272" t="s">
        <v>16717</v>
      </c>
      <c r="D8509" s="271" t="s">
        <v>1959</v>
      </c>
      <c r="E8509" s="273">
        <v>24675.95</v>
      </c>
    </row>
    <row r="8510" spans="1:5" x14ac:dyDescent="0.2">
      <c r="A8510" s="271">
        <v>90779</v>
      </c>
      <c r="B8510" s="271" t="s">
        <v>290</v>
      </c>
      <c r="C8510" s="272" t="s">
        <v>16718</v>
      </c>
      <c r="D8510" s="271" t="s">
        <v>1924</v>
      </c>
      <c r="E8510" s="273">
        <v>164.42</v>
      </c>
    </row>
    <row r="8511" spans="1:5" x14ac:dyDescent="0.2">
      <c r="A8511" s="271">
        <v>93568</v>
      </c>
      <c r="B8511" s="271" t="s">
        <v>290</v>
      </c>
      <c r="C8511" s="272" t="s">
        <v>16718</v>
      </c>
      <c r="D8511" s="271" t="s">
        <v>1959</v>
      </c>
      <c r="E8511" s="273">
        <v>28779.77</v>
      </c>
    </row>
    <row r="8512" spans="1:5" x14ac:dyDescent="0.2">
      <c r="A8512" s="271">
        <v>88269</v>
      </c>
      <c r="B8512" s="271" t="s">
        <v>290</v>
      </c>
      <c r="C8512" s="272" t="s">
        <v>16719</v>
      </c>
      <c r="D8512" s="271" t="s">
        <v>1924</v>
      </c>
      <c r="E8512" s="273">
        <v>26.52</v>
      </c>
    </row>
    <row r="8513" spans="1:5" x14ac:dyDescent="0.2">
      <c r="A8513" s="271">
        <v>101407</v>
      </c>
      <c r="B8513" s="271" t="s">
        <v>290</v>
      </c>
      <c r="C8513" s="272" t="s">
        <v>16719</v>
      </c>
      <c r="D8513" s="271" t="s">
        <v>1959</v>
      </c>
      <c r="E8513" s="273">
        <v>4778.7700000000004</v>
      </c>
    </row>
    <row r="8514" spans="1:5" x14ac:dyDescent="0.2">
      <c r="A8514" s="271">
        <v>88270</v>
      </c>
      <c r="B8514" s="271" t="s">
        <v>290</v>
      </c>
      <c r="C8514" s="272" t="s">
        <v>16720</v>
      </c>
      <c r="D8514" s="271" t="s">
        <v>1924</v>
      </c>
      <c r="E8514" s="273">
        <v>31.37</v>
      </c>
    </row>
    <row r="8515" spans="1:5" x14ac:dyDescent="0.2">
      <c r="A8515" s="271">
        <v>101408</v>
      </c>
      <c r="B8515" s="271" t="s">
        <v>290</v>
      </c>
      <c r="C8515" s="272" t="s">
        <v>16720</v>
      </c>
      <c r="D8515" s="271" t="s">
        <v>1959</v>
      </c>
      <c r="E8515" s="273">
        <v>5618.33</v>
      </c>
    </row>
    <row r="8516" spans="1:5" x14ac:dyDescent="0.2">
      <c r="A8516" s="271">
        <v>102919</v>
      </c>
      <c r="B8516" s="271" t="s">
        <v>290</v>
      </c>
      <c r="C8516" s="272" t="s">
        <v>16721</v>
      </c>
      <c r="D8516" s="271" t="s">
        <v>1924</v>
      </c>
      <c r="E8516" s="273">
        <v>0</v>
      </c>
    </row>
    <row r="8517" spans="1:5" x14ac:dyDescent="0.2">
      <c r="A8517" s="271">
        <v>101409</v>
      </c>
      <c r="B8517" s="271" t="s">
        <v>290</v>
      </c>
      <c r="C8517" s="272" t="s">
        <v>16722</v>
      </c>
      <c r="D8517" s="271" t="s">
        <v>1959</v>
      </c>
      <c r="E8517" s="273">
        <v>6960.47</v>
      </c>
    </row>
    <row r="8518" spans="1:5" x14ac:dyDescent="0.2">
      <c r="A8518" s="271">
        <v>88441</v>
      </c>
      <c r="B8518" s="271" t="s">
        <v>290</v>
      </c>
      <c r="C8518" s="272" t="s">
        <v>16723</v>
      </c>
      <c r="D8518" s="271" t="s">
        <v>1924</v>
      </c>
      <c r="E8518" s="273">
        <v>28.75</v>
      </c>
    </row>
    <row r="8519" spans="1:5" x14ac:dyDescent="0.2">
      <c r="A8519" s="271">
        <v>101410</v>
      </c>
      <c r="B8519" s="271" t="s">
        <v>290</v>
      </c>
      <c r="C8519" s="272" t="s">
        <v>16723</v>
      </c>
      <c r="D8519" s="271" t="s">
        <v>1959</v>
      </c>
      <c r="E8519" s="273">
        <v>5175.16</v>
      </c>
    </row>
    <row r="8520" spans="1:5" x14ac:dyDescent="0.2">
      <c r="A8520" s="271">
        <v>88272</v>
      </c>
      <c r="B8520" s="271" t="s">
        <v>290</v>
      </c>
      <c r="C8520" s="272" t="s">
        <v>16724</v>
      </c>
      <c r="D8520" s="271" t="s">
        <v>1924</v>
      </c>
      <c r="E8520" s="273">
        <v>36.4</v>
      </c>
    </row>
    <row r="8521" spans="1:5" x14ac:dyDescent="0.2">
      <c r="A8521" s="271">
        <v>88273</v>
      </c>
      <c r="B8521" s="271" t="s">
        <v>290</v>
      </c>
      <c r="C8521" s="272" t="s">
        <v>16725</v>
      </c>
      <c r="D8521" s="271" t="s">
        <v>1924</v>
      </c>
      <c r="E8521" s="273">
        <v>35.31</v>
      </c>
    </row>
    <row r="8522" spans="1:5" x14ac:dyDescent="0.2">
      <c r="A8522" s="271">
        <v>101413</v>
      </c>
      <c r="B8522" s="271" t="s">
        <v>290</v>
      </c>
      <c r="C8522" s="272" t="s">
        <v>16725</v>
      </c>
      <c r="D8522" s="271" t="s">
        <v>1959</v>
      </c>
      <c r="E8522" s="273">
        <v>6308.32</v>
      </c>
    </row>
    <row r="8523" spans="1:5" x14ac:dyDescent="0.2">
      <c r="A8523" s="271">
        <v>101414</v>
      </c>
      <c r="B8523" s="271" t="s">
        <v>290</v>
      </c>
      <c r="C8523" s="272" t="s">
        <v>16726</v>
      </c>
      <c r="D8523" s="271" t="s">
        <v>1959</v>
      </c>
      <c r="E8523" s="273">
        <v>5969.53</v>
      </c>
    </row>
    <row r="8524" spans="1:5" x14ac:dyDescent="0.2">
      <c r="A8524" s="271">
        <v>88274</v>
      </c>
      <c r="B8524" s="271" t="s">
        <v>290</v>
      </c>
      <c r="C8524" s="272" t="s">
        <v>16727</v>
      </c>
      <c r="D8524" s="271" t="s">
        <v>1924</v>
      </c>
      <c r="E8524" s="273">
        <v>33.36</v>
      </c>
    </row>
    <row r="8525" spans="1:5" x14ac:dyDescent="0.2">
      <c r="A8525" s="271">
        <v>101412</v>
      </c>
      <c r="B8525" s="271" t="s">
        <v>290</v>
      </c>
      <c r="C8525" s="272" t="s">
        <v>16728</v>
      </c>
      <c r="D8525" s="271" t="s">
        <v>1959</v>
      </c>
      <c r="E8525" s="273">
        <v>6511.29</v>
      </c>
    </row>
    <row r="8526" spans="1:5" x14ac:dyDescent="0.2">
      <c r="A8526" s="271">
        <v>101415</v>
      </c>
      <c r="B8526" s="271" t="s">
        <v>290</v>
      </c>
      <c r="C8526" s="272" t="s">
        <v>16729</v>
      </c>
      <c r="D8526" s="271" t="s">
        <v>1959</v>
      </c>
      <c r="E8526" s="273">
        <v>7682.89</v>
      </c>
    </row>
    <row r="8527" spans="1:5" x14ac:dyDescent="0.2">
      <c r="A8527" s="271">
        <v>100308</v>
      </c>
      <c r="B8527" s="271" t="s">
        <v>290</v>
      </c>
      <c r="C8527" s="272" t="s">
        <v>16730</v>
      </c>
      <c r="D8527" s="271" t="s">
        <v>1924</v>
      </c>
      <c r="E8527" s="273">
        <v>35.53</v>
      </c>
    </row>
    <row r="8528" spans="1:5" x14ac:dyDescent="0.2">
      <c r="A8528" s="271">
        <v>101416</v>
      </c>
      <c r="B8528" s="271" t="s">
        <v>290</v>
      </c>
      <c r="C8528" s="272" t="s">
        <v>16730</v>
      </c>
      <c r="D8528" s="271" t="s">
        <v>1959</v>
      </c>
      <c r="E8528" s="273">
        <v>6339.27</v>
      </c>
    </row>
    <row r="8529" spans="1:5" x14ac:dyDescent="0.2">
      <c r="A8529" s="271">
        <v>88275</v>
      </c>
      <c r="B8529" s="271" t="s">
        <v>290</v>
      </c>
      <c r="C8529" s="272" t="s">
        <v>16731</v>
      </c>
      <c r="D8529" s="271" t="s">
        <v>1924</v>
      </c>
      <c r="E8529" s="273">
        <v>43.19</v>
      </c>
    </row>
    <row r="8530" spans="1:5" x14ac:dyDescent="0.2">
      <c r="A8530" s="271">
        <v>90780</v>
      </c>
      <c r="B8530" s="271" t="s">
        <v>290</v>
      </c>
      <c r="C8530" s="272" t="s">
        <v>16732</v>
      </c>
      <c r="D8530" s="271" t="s">
        <v>1924</v>
      </c>
      <c r="E8530" s="273">
        <v>61.95</v>
      </c>
    </row>
    <row r="8531" spans="1:5" x14ac:dyDescent="0.2">
      <c r="A8531" s="271">
        <v>94295</v>
      </c>
      <c r="B8531" s="271" t="s">
        <v>290</v>
      </c>
      <c r="C8531" s="272" t="s">
        <v>16732</v>
      </c>
      <c r="D8531" s="271" t="s">
        <v>1959</v>
      </c>
      <c r="E8531" s="273">
        <v>10859.75</v>
      </c>
    </row>
    <row r="8532" spans="1:5" x14ac:dyDescent="0.2">
      <c r="A8532" s="271">
        <v>88277</v>
      </c>
      <c r="B8532" s="271" t="s">
        <v>290</v>
      </c>
      <c r="C8532" s="272" t="s">
        <v>16733</v>
      </c>
      <c r="D8532" s="271" t="s">
        <v>1924</v>
      </c>
      <c r="E8532" s="273">
        <v>39.119999999999997</v>
      </c>
    </row>
    <row r="8533" spans="1:5" x14ac:dyDescent="0.2">
      <c r="A8533" s="271">
        <v>101417</v>
      </c>
      <c r="B8533" s="271" t="s">
        <v>290</v>
      </c>
      <c r="C8533" s="272" t="s">
        <v>16734</v>
      </c>
      <c r="D8533" s="271" t="s">
        <v>1959</v>
      </c>
      <c r="E8533" s="273">
        <v>6834.36</v>
      </c>
    </row>
    <row r="8534" spans="1:5" x14ac:dyDescent="0.2">
      <c r="A8534" s="271">
        <v>100307</v>
      </c>
      <c r="B8534" s="271" t="s">
        <v>290</v>
      </c>
      <c r="C8534" s="272" t="s">
        <v>16735</v>
      </c>
      <c r="D8534" s="271" t="s">
        <v>1924</v>
      </c>
      <c r="E8534" s="273">
        <v>38.409999999999997</v>
      </c>
    </row>
    <row r="8535" spans="1:5" x14ac:dyDescent="0.2">
      <c r="A8535" s="271">
        <v>88278</v>
      </c>
      <c r="B8535" s="271" t="s">
        <v>290</v>
      </c>
      <c r="C8535" s="272" t="s">
        <v>16736</v>
      </c>
      <c r="D8535" s="271" t="s">
        <v>1924</v>
      </c>
      <c r="E8535" s="273">
        <v>34.65</v>
      </c>
    </row>
    <row r="8536" spans="1:5" x14ac:dyDescent="0.2">
      <c r="A8536" s="271">
        <v>101418</v>
      </c>
      <c r="B8536" s="271" t="s">
        <v>290</v>
      </c>
      <c r="C8536" s="272" t="s">
        <v>16737</v>
      </c>
      <c r="D8536" s="271" t="s">
        <v>1959</v>
      </c>
      <c r="E8536" s="273">
        <v>6182.43</v>
      </c>
    </row>
    <row r="8537" spans="1:5" x14ac:dyDescent="0.2">
      <c r="A8537" s="271">
        <v>105535</v>
      </c>
      <c r="B8537" s="271" t="s">
        <v>290</v>
      </c>
      <c r="C8537" s="272" t="s">
        <v>16738</v>
      </c>
      <c r="D8537" s="271" t="s">
        <v>1924</v>
      </c>
      <c r="E8537" s="273">
        <v>0</v>
      </c>
    </row>
    <row r="8538" spans="1:5" x14ac:dyDescent="0.2">
      <c r="A8538" s="271">
        <v>101419</v>
      </c>
      <c r="B8538" s="271" t="s">
        <v>290</v>
      </c>
      <c r="C8538" s="272" t="s">
        <v>16739</v>
      </c>
      <c r="D8538" s="271" t="s">
        <v>1959</v>
      </c>
      <c r="E8538" s="273">
        <v>7914.08</v>
      </c>
    </row>
    <row r="8539" spans="1:5" x14ac:dyDescent="0.2">
      <c r="A8539" s="271">
        <v>88279</v>
      </c>
      <c r="B8539" s="271" t="s">
        <v>290</v>
      </c>
      <c r="C8539" s="272" t="s">
        <v>16740</v>
      </c>
      <c r="D8539" s="271" t="s">
        <v>1924</v>
      </c>
      <c r="E8539" s="273">
        <v>45.18</v>
      </c>
    </row>
    <row r="8540" spans="1:5" x14ac:dyDescent="0.2">
      <c r="A8540" s="271">
        <v>88281</v>
      </c>
      <c r="B8540" s="271" t="s">
        <v>290</v>
      </c>
      <c r="C8540" s="272" t="s">
        <v>16741</v>
      </c>
      <c r="D8540" s="271" t="s">
        <v>1924</v>
      </c>
      <c r="E8540" s="273">
        <v>34.14</v>
      </c>
    </row>
    <row r="8541" spans="1:5" x14ac:dyDescent="0.2">
      <c r="A8541" s="271">
        <v>93558</v>
      </c>
      <c r="B8541" s="271" t="s">
        <v>290</v>
      </c>
      <c r="C8541" s="272" t="s">
        <v>16742</v>
      </c>
      <c r="D8541" s="271" t="s">
        <v>1959</v>
      </c>
      <c r="E8541" s="273">
        <v>5930.62</v>
      </c>
    </row>
    <row r="8542" spans="1:5" x14ac:dyDescent="0.2">
      <c r="A8542" s="271">
        <v>101420</v>
      </c>
      <c r="B8542" s="271" t="s">
        <v>290</v>
      </c>
      <c r="C8542" s="272" t="s">
        <v>16743</v>
      </c>
      <c r="D8542" s="271" t="s">
        <v>1959</v>
      </c>
      <c r="E8542" s="273">
        <v>6098.78</v>
      </c>
    </row>
    <row r="8543" spans="1:5" x14ac:dyDescent="0.2">
      <c r="A8543" s="271">
        <v>101421</v>
      </c>
      <c r="B8543" s="271" t="s">
        <v>290</v>
      </c>
      <c r="C8543" s="272" t="s">
        <v>16744</v>
      </c>
      <c r="D8543" s="271" t="s">
        <v>1959</v>
      </c>
      <c r="E8543" s="273">
        <v>6976.44</v>
      </c>
    </row>
    <row r="8544" spans="1:5" x14ac:dyDescent="0.2">
      <c r="A8544" s="271">
        <v>88282</v>
      </c>
      <c r="B8544" s="271" t="s">
        <v>290</v>
      </c>
      <c r="C8544" s="272" t="s">
        <v>16745</v>
      </c>
      <c r="D8544" s="271" t="s">
        <v>1924</v>
      </c>
      <c r="E8544" s="273">
        <v>33.18</v>
      </c>
    </row>
    <row r="8545" spans="1:5" x14ac:dyDescent="0.2">
      <c r="A8545" s="271">
        <v>88283</v>
      </c>
      <c r="B8545" s="271" t="s">
        <v>290</v>
      </c>
      <c r="C8545" s="272" t="s">
        <v>16746</v>
      </c>
      <c r="D8545" s="271" t="s">
        <v>1924</v>
      </c>
      <c r="E8545" s="273">
        <v>39.130000000000003</v>
      </c>
    </row>
    <row r="8546" spans="1:5" x14ac:dyDescent="0.2">
      <c r="A8546" s="271">
        <v>101422</v>
      </c>
      <c r="B8546" s="271" t="s">
        <v>290</v>
      </c>
      <c r="C8546" s="272" t="s">
        <v>16747</v>
      </c>
      <c r="D8546" s="271" t="s">
        <v>1959</v>
      </c>
      <c r="E8546" s="273">
        <v>5214.1899999999996</v>
      </c>
    </row>
    <row r="8547" spans="1:5" x14ac:dyDescent="0.2">
      <c r="A8547" s="271">
        <v>88284</v>
      </c>
      <c r="B8547" s="271" t="s">
        <v>290</v>
      </c>
      <c r="C8547" s="272" t="s">
        <v>16748</v>
      </c>
      <c r="D8547" s="271" t="s">
        <v>1924</v>
      </c>
      <c r="E8547" s="273">
        <v>29.08</v>
      </c>
    </row>
    <row r="8548" spans="1:5" x14ac:dyDescent="0.2">
      <c r="A8548" s="271">
        <v>101424</v>
      </c>
      <c r="B8548" s="271" t="s">
        <v>290</v>
      </c>
      <c r="C8548" s="272" t="s">
        <v>16749</v>
      </c>
      <c r="D8548" s="271" t="s">
        <v>1959</v>
      </c>
      <c r="E8548" s="273">
        <v>6332.47</v>
      </c>
    </row>
    <row r="8549" spans="1:5" x14ac:dyDescent="0.2">
      <c r="A8549" s="271">
        <v>88286</v>
      </c>
      <c r="B8549" s="271" t="s">
        <v>290</v>
      </c>
      <c r="C8549" s="272" t="s">
        <v>16750</v>
      </c>
      <c r="D8549" s="271" t="s">
        <v>1924</v>
      </c>
      <c r="E8549" s="273">
        <v>35.53</v>
      </c>
    </row>
    <row r="8550" spans="1:5" x14ac:dyDescent="0.2">
      <c r="A8550" s="271">
        <v>88288</v>
      </c>
      <c r="B8550" s="271" t="s">
        <v>290</v>
      </c>
      <c r="C8550" s="272" t="s">
        <v>16751</v>
      </c>
      <c r="D8550" s="271" t="s">
        <v>1924</v>
      </c>
      <c r="E8550" s="273">
        <v>21.27</v>
      </c>
    </row>
    <row r="8551" spans="1:5" x14ac:dyDescent="0.2">
      <c r="A8551" s="271">
        <v>101425</v>
      </c>
      <c r="B8551" s="271" t="s">
        <v>290</v>
      </c>
      <c r="C8551" s="272" t="s">
        <v>16751</v>
      </c>
      <c r="D8551" s="271" t="s">
        <v>1959</v>
      </c>
      <c r="E8551" s="273">
        <v>3761.55</v>
      </c>
    </row>
    <row r="8552" spans="1:5" x14ac:dyDescent="0.2">
      <c r="A8552" s="271">
        <v>101426</v>
      </c>
      <c r="B8552" s="271" t="s">
        <v>290</v>
      </c>
      <c r="C8552" s="272" t="s">
        <v>16752</v>
      </c>
      <c r="D8552" s="271" t="s">
        <v>1959</v>
      </c>
      <c r="E8552" s="273">
        <v>6794.7</v>
      </c>
    </row>
    <row r="8553" spans="1:5" x14ac:dyDescent="0.2">
      <c r="A8553" s="271">
        <v>88291</v>
      </c>
      <c r="B8553" s="271" t="s">
        <v>290</v>
      </c>
      <c r="C8553" s="272" t="s">
        <v>16753</v>
      </c>
      <c r="D8553" s="271" t="s">
        <v>1924</v>
      </c>
      <c r="E8553" s="273">
        <v>36.17</v>
      </c>
    </row>
    <row r="8554" spans="1:5" x14ac:dyDescent="0.2">
      <c r="A8554" s="271">
        <v>101427</v>
      </c>
      <c r="B8554" s="271" t="s">
        <v>290</v>
      </c>
      <c r="C8554" s="272" t="s">
        <v>16753</v>
      </c>
      <c r="D8554" s="271" t="s">
        <v>1959</v>
      </c>
      <c r="E8554" s="273">
        <v>6450.67</v>
      </c>
    </row>
    <row r="8555" spans="1:5" x14ac:dyDescent="0.2">
      <c r="A8555" s="271">
        <v>101428</v>
      </c>
      <c r="B8555" s="271" t="s">
        <v>290</v>
      </c>
      <c r="C8555" s="272" t="s">
        <v>16754</v>
      </c>
      <c r="D8555" s="271" t="s">
        <v>1959</v>
      </c>
      <c r="E8555" s="273">
        <v>5751.56</v>
      </c>
    </row>
    <row r="8556" spans="1:5" x14ac:dyDescent="0.2">
      <c r="A8556" s="271">
        <v>88377</v>
      </c>
      <c r="B8556" s="271" t="s">
        <v>290</v>
      </c>
      <c r="C8556" s="272" t="s">
        <v>16755</v>
      </c>
      <c r="D8556" s="271" t="s">
        <v>1924</v>
      </c>
      <c r="E8556" s="273">
        <v>32.17</v>
      </c>
    </row>
    <row r="8557" spans="1:5" x14ac:dyDescent="0.2">
      <c r="A8557" s="271">
        <v>101429</v>
      </c>
      <c r="B8557" s="271" t="s">
        <v>290</v>
      </c>
      <c r="C8557" s="272" t="s">
        <v>16756</v>
      </c>
      <c r="D8557" s="271" t="s">
        <v>1959</v>
      </c>
      <c r="E8557" s="273">
        <v>4563.42</v>
      </c>
    </row>
    <row r="8558" spans="1:5" x14ac:dyDescent="0.2">
      <c r="A8558" s="271">
        <v>88292</v>
      </c>
      <c r="B8558" s="271" t="s">
        <v>290</v>
      </c>
      <c r="C8558" s="272" t="s">
        <v>16757</v>
      </c>
      <c r="D8558" s="271" t="s">
        <v>1924</v>
      </c>
      <c r="E8558" s="273">
        <v>25.38</v>
      </c>
    </row>
    <row r="8559" spans="1:5" x14ac:dyDescent="0.2">
      <c r="A8559" s="271">
        <v>88293</v>
      </c>
      <c r="B8559" s="271" t="s">
        <v>290</v>
      </c>
      <c r="C8559" s="272" t="s">
        <v>16758</v>
      </c>
      <c r="D8559" s="271" t="s">
        <v>1924</v>
      </c>
      <c r="E8559" s="273">
        <v>36.17</v>
      </c>
    </row>
    <row r="8560" spans="1:5" x14ac:dyDescent="0.2">
      <c r="A8560" s="271">
        <v>101430</v>
      </c>
      <c r="B8560" s="271" t="s">
        <v>290</v>
      </c>
      <c r="C8560" s="272" t="s">
        <v>16759</v>
      </c>
      <c r="D8560" s="271" t="s">
        <v>1959</v>
      </c>
      <c r="E8560" s="273">
        <v>6450.67</v>
      </c>
    </row>
    <row r="8561" spans="1:5" x14ac:dyDescent="0.2">
      <c r="A8561" s="271">
        <v>88294</v>
      </c>
      <c r="B8561" s="271" t="s">
        <v>290</v>
      </c>
      <c r="C8561" s="272" t="s">
        <v>16760</v>
      </c>
      <c r="D8561" s="271" t="s">
        <v>1924</v>
      </c>
      <c r="E8561" s="273">
        <v>38.89</v>
      </c>
    </row>
    <row r="8562" spans="1:5" x14ac:dyDescent="0.2">
      <c r="A8562" s="271">
        <v>101431</v>
      </c>
      <c r="B8562" s="271" t="s">
        <v>290</v>
      </c>
      <c r="C8562" s="272" t="s">
        <v>16760</v>
      </c>
      <c r="D8562" s="271" t="s">
        <v>1959</v>
      </c>
      <c r="E8562" s="273">
        <v>6922.39</v>
      </c>
    </row>
    <row r="8563" spans="1:5" x14ac:dyDescent="0.2">
      <c r="A8563" s="271">
        <v>88295</v>
      </c>
      <c r="B8563" s="271" t="s">
        <v>290</v>
      </c>
      <c r="C8563" s="272" t="s">
        <v>16761</v>
      </c>
      <c r="D8563" s="271" t="s">
        <v>1924</v>
      </c>
      <c r="E8563" s="273">
        <v>31.74</v>
      </c>
    </row>
    <row r="8564" spans="1:5" x14ac:dyDescent="0.2">
      <c r="A8564" s="271">
        <v>101432</v>
      </c>
      <c r="B8564" s="271" t="s">
        <v>290</v>
      </c>
      <c r="C8564" s="272" t="s">
        <v>16762</v>
      </c>
      <c r="D8564" s="271" t="s">
        <v>1959</v>
      </c>
      <c r="E8564" s="273">
        <v>5668.65</v>
      </c>
    </row>
    <row r="8565" spans="1:5" x14ac:dyDescent="0.2">
      <c r="A8565" s="271">
        <v>88296</v>
      </c>
      <c r="B8565" s="271" t="s">
        <v>290</v>
      </c>
      <c r="C8565" s="272" t="s">
        <v>16763</v>
      </c>
      <c r="D8565" s="271" t="s">
        <v>1924</v>
      </c>
      <c r="E8565" s="273">
        <v>49.18</v>
      </c>
    </row>
    <row r="8566" spans="1:5" x14ac:dyDescent="0.2">
      <c r="A8566" s="271">
        <v>101433</v>
      </c>
      <c r="B8566" s="271" t="s">
        <v>290</v>
      </c>
      <c r="C8566" s="272" t="s">
        <v>16763</v>
      </c>
      <c r="D8566" s="271" t="s">
        <v>1959</v>
      </c>
      <c r="E8566" s="273">
        <v>8714.4500000000007</v>
      </c>
    </row>
    <row r="8567" spans="1:5" x14ac:dyDescent="0.2">
      <c r="A8567" s="271">
        <v>101434</v>
      </c>
      <c r="B8567" s="271" t="s">
        <v>290</v>
      </c>
      <c r="C8567" s="272" t="s">
        <v>16764</v>
      </c>
      <c r="D8567" s="271" t="s">
        <v>1959</v>
      </c>
      <c r="E8567" s="273">
        <v>4777.2299999999996</v>
      </c>
    </row>
    <row r="8568" spans="1:5" x14ac:dyDescent="0.2">
      <c r="A8568" s="271">
        <v>88298</v>
      </c>
      <c r="B8568" s="271" t="s">
        <v>290</v>
      </c>
      <c r="C8568" s="272" t="s">
        <v>16765</v>
      </c>
      <c r="D8568" s="271" t="s">
        <v>1924</v>
      </c>
      <c r="E8568" s="273">
        <v>29.23</v>
      </c>
    </row>
    <row r="8569" spans="1:5" x14ac:dyDescent="0.2">
      <c r="A8569" s="271">
        <v>101436</v>
      </c>
      <c r="B8569" s="271" t="s">
        <v>290</v>
      </c>
      <c r="C8569" s="272" t="s">
        <v>16765</v>
      </c>
      <c r="D8569" s="271" t="s">
        <v>1959</v>
      </c>
      <c r="E8569" s="273">
        <v>5238.07</v>
      </c>
    </row>
    <row r="8570" spans="1:5" x14ac:dyDescent="0.2">
      <c r="A8570" s="271">
        <v>101437</v>
      </c>
      <c r="B8570" s="271" t="s">
        <v>290</v>
      </c>
      <c r="C8570" s="272" t="s">
        <v>16766</v>
      </c>
      <c r="D8570" s="271" t="s">
        <v>1959</v>
      </c>
      <c r="E8570" s="273">
        <v>8070.52</v>
      </c>
    </row>
    <row r="8571" spans="1:5" x14ac:dyDescent="0.2">
      <c r="A8571" s="271">
        <v>88299</v>
      </c>
      <c r="B8571" s="271" t="s">
        <v>290</v>
      </c>
      <c r="C8571" s="272" t="s">
        <v>16767</v>
      </c>
      <c r="D8571" s="271" t="s">
        <v>1924</v>
      </c>
      <c r="E8571" s="273">
        <v>45.42</v>
      </c>
    </row>
    <row r="8572" spans="1:5" x14ac:dyDescent="0.2">
      <c r="A8572" s="271">
        <v>88300</v>
      </c>
      <c r="B8572" s="271" t="s">
        <v>290</v>
      </c>
      <c r="C8572" s="272" t="s">
        <v>16768</v>
      </c>
      <c r="D8572" s="271" t="s">
        <v>1924</v>
      </c>
      <c r="E8572" s="273">
        <v>45.42</v>
      </c>
    </row>
    <row r="8573" spans="1:5" x14ac:dyDescent="0.2">
      <c r="A8573" s="271">
        <v>101438</v>
      </c>
      <c r="B8573" s="271" t="s">
        <v>290</v>
      </c>
      <c r="C8573" s="272" t="s">
        <v>16768</v>
      </c>
      <c r="D8573" s="271" t="s">
        <v>1959</v>
      </c>
      <c r="E8573" s="273">
        <v>8070.52</v>
      </c>
    </row>
    <row r="8574" spans="1:5" x14ac:dyDescent="0.2">
      <c r="A8574" s="271">
        <v>88297</v>
      </c>
      <c r="B8574" s="271" t="s">
        <v>290</v>
      </c>
      <c r="C8574" s="272" t="s">
        <v>16769</v>
      </c>
      <c r="D8574" s="271" t="s">
        <v>1924</v>
      </c>
      <c r="E8574" s="273">
        <v>40.18</v>
      </c>
    </row>
    <row r="8575" spans="1:5" x14ac:dyDescent="0.2">
      <c r="A8575" s="271">
        <v>101435</v>
      </c>
      <c r="B8575" s="271" t="s">
        <v>290</v>
      </c>
      <c r="C8575" s="272" t="s">
        <v>16770</v>
      </c>
      <c r="D8575" s="271" t="s">
        <v>1959</v>
      </c>
      <c r="E8575" s="273">
        <v>7149.11</v>
      </c>
    </row>
    <row r="8576" spans="1:5" x14ac:dyDescent="0.2">
      <c r="A8576" s="271">
        <v>101440</v>
      </c>
      <c r="B8576" s="271" t="s">
        <v>290</v>
      </c>
      <c r="C8576" s="272" t="s">
        <v>16771</v>
      </c>
      <c r="D8576" s="271" t="s">
        <v>1959</v>
      </c>
      <c r="E8576" s="273">
        <v>6450.67</v>
      </c>
    </row>
    <row r="8577" spans="1:5" x14ac:dyDescent="0.2">
      <c r="A8577" s="271">
        <v>88302</v>
      </c>
      <c r="B8577" s="271" t="s">
        <v>290</v>
      </c>
      <c r="C8577" s="272" t="s">
        <v>16772</v>
      </c>
      <c r="D8577" s="271" t="s">
        <v>1924</v>
      </c>
      <c r="E8577" s="273">
        <v>36.17</v>
      </c>
    </row>
    <row r="8578" spans="1:5" x14ac:dyDescent="0.2">
      <c r="A8578" s="271">
        <v>88301</v>
      </c>
      <c r="B8578" s="271" t="s">
        <v>290</v>
      </c>
      <c r="C8578" s="272" t="s">
        <v>16773</v>
      </c>
      <c r="D8578" s="271" t="s">
        <v>1924</v>
      </c>
      <c r="E8578" s="273">
        <v>36.17</v>
      </c>
    </row>
    <row r="8579" spans="1:5" x14ac:dyDescent="0.2">
      <c r="A8579" s="271">
        <v>101439</v>
      </c>
      <c r="B8579" s="271" t="s">
        <v>290</v>
      </c>
      <c r="C8579" s="272" t="s">
        <v>16773</v>
      </c>
      <c r="D8579" s="271" t="s">
        <v>1959</v>
      </c>
      <c r="E8579" s="273">
        <v>6450.67</v>
      </c>
    </row>
    <row r="8580" spans="1:5" x14ac:dyDescent="0.2">
      <c r="A8580" s="271">
        <v>88303</v>
      </c>
      <c r="B8580" s="271" t="s">
        <v>290</v>
      </c>
      <c r="C8580" s="272" t="s">
        <v>16774</v>
      </c>
      <c r="D8580" s="271" t="s">
        <v>1924</v>
      </c>
      <c r="E8580" s="273">
        <v>31.18</v>
      </c>
    </row>
    <row r="8581" spans="1:5" x14ac:dyDescent="0.2">
      <c r="A8581" s="271">
        <v>101441</v>
      </c>
      <c r="B8581" s="271" t="s">
        <v>290</v>
      </c>
      <c r="C8581" s="272" t="s">
        <v>16774</v>
      </c>
      <c r="D8581" s="271" t="s">
        <v>1959</v>
      </c>
      <c r="E8581" s="273">
        <v>5577.57</v>
      </c>
    </row>
    <row r="8582" spans="1:5" x14ac:dyDescent="0.2">
      <c r="A8582" s="271">
        <v>88304</v>
      </c>
      <c r="B8582" s="271" t="s">
        <v>290</v>
      </c>
      <c r="C8582" s="272" t="s">
        <v>16775</v>
      </c>
      <c r="D8582" s="271" t="s">
        <v>1924</v>
      </c>
      <c r="E8582" s="273">
        <v>45.42</v>
      </c>
    </row>
    <row r="8583" spans="1:5" x14ac:dyDescent="0.2">
      <c r="A8583" s="271">
        <v>101443</v>
      </c>
      <c r="B8583" s="271" t="s">
        <v>290</v>
      </c>
      <c r="C8583" s="272" t="s">
        <v>16775</v>
      </c>
      <c r="D8583" s="271" t="s">
        <v>1959</v>
      </c>
      <c r="E8583" s="273">
        <v>8070.52</v>
      </c>
    </row>
    <row r="8584" spans="1:5" x14ac:dyDescent="0.2">
      <c r="A8584" s="271">
        <v>88306</v>
      </c>
      <c r="B8584" s="271" t="s">
        <v>290</v>
      </c>
      <c r="C8584" s="272" t="s">
        <v>16776</v>
      </c>
      <c r="D8584" s="271" t="s">
        <v>1924</v>
      </c>
      <c r="E8584" s="273">
        <v>26.62</v>
      </c>
    </row>
    <row r="8585" spans="1:5" x14ac:dyDescent="0.2">
      <c r="A8585" s="271">
        <v>88307</v>
      </c>
      <c r="B8585" s="271" t="s">
        <v>290</v>
      </c>
      <c r="C8585" s="272" t="s">
        <v>16777</v>
      </c>
      <c r="D8585" s="271" t="s">
        <v>1924</v>
      </c>
      <c r="E8585" s="273">
        <v>38.119999999999997</v>
      </c>
    </row>
    <row r="8586" spans="1:5" x14ac:dyDescent="0.2">
      <c r="A8586" s="271">
        <v>88308</v>
      </c>
      <c r="B8586" s="271" t="s">
        <v>290</v>
      </c>
      <c r="C8586" s="272" t="s">
        <v>16778</v>
      </c>
      <c r="D8586" s="271" t="s">
        <v>1924</v>
      </c>
      <c r="E8586" s="273">
        <v>33.17</v>
      </c>
    </row>
    <row r="8587" spans="1:5" x14ac:dyDescent="0.2">
      <c r="A8587" s="271">
        <v>101444</v>
      </c>
      <c r="B8587" s="271" t="s">
        <v>290</v>
      </c>
      <c r="C8587" s="272" t="s">
        <v>16778</v>
      </c>
      <c r="D8587" s="271" t="s">
        <v>1959</v>
      </c>
      <c r="E8587" s="273">
        <v>5939.32</v>
      </c>
    </row>
    <row r="8588" spans="1:5" x14ac:dyDescent="0.2">
      <c r="A8588" s="271">
        <v>88309</v>
      </c>
      <c r="B8588" s="271" t="s">
        <v>290</v>
      </c>
      <c r="C8588" s="272" t="s">
        <v>16779</v>
      </c>
      <c r="D8588" s="271" t="s">
        <v>1924</v>
      </c>
      <c r="E8588" s="273">
        <v>33.32</v>
      </c>
    </row>
    <row r="8589" spans="1:5" x14ac:dyDescent="0.2">
      <c r="A8589" s="271">
        <v>101445</v>
      </c>
      <c r="B8589" s="271" t="s">
        <v>290</v>
      </c>
      <c r="C8589" s="272" t="s">
        <v>16779</v>
      </c>
      <c r="D8589" s="271" t="s">
        <v>1959</v>
      </c>
      <c r="E8589" s="273">
        <v>5958.24</v>
      </c>
    </row>
    <row r="8590" spans="1:5" x14ac:dyDescent="0.2">
      <c r="A8590" s="271">
        <v>88310</v>
      </c>
      <c r="B8590" s="271" t="s">
        <v>290</v>
      </c>
      <c r="C8590" s="272" t="s">
        <v>16780</v>
      </c>
      <c r="D8590" s="271" t="s">
        <v>1924</v>
      </c>
      <c r="E8590" s="273">
        <v>35.96</v>
      </c>
    </row>
    <row r="8591" spans="1:5" x14ac:dyDescent="0.2">
      <c r="A8591" s="271">
        <v>101446</v>
      </c>
      <c r="B8591" s="271" t="s">
        <v>290</v>
      </c>
      <c r="C8591" s="272" t="s">
        <v>16780</v>
      </c>
      <c r="D8591" s="271" t="s">
        <v>1959</v>
      </c>
      <c r="E8591" s="273">
        <v>6448.76</v>
      </c>
    </row>
    <row r="8592" spans="1:5" x14ac:dyDescent="0.2">
      <c r="A8592" s="271">
        <v>88311</v>
      </c>
      <c r="B8592" s="271" t="s">
        <v>290</v>
      </c>
      <c r="C8592" s="272" t="s">
        <v>16781</v>
      </c>
      <c r="D8592" s="271" t="s">
        <v>1924</v>
      </c>
      <c r="E8592" s="273">
        <v>34.06</v>
      </c>
    </row>
    <row r="8593" spans="1:5" x14ac:dyDescent="0.2">
      <c r="A8593" s="271">
        <v>101447</v>
      </c>
      <c r="B8593" s="271" t="s">
        <v>290</v>
      </c>
      <c r="C8593" s="272" t="s">
        <v>16781</v>
      </c>
      <c r="D8593" s="271" t="s">
        <v>1959</v>
      </c>
      <c r="E8593" s="273">
        <v>6118.93</v>
      </c>
    </row>
    <row r="8594" spans="1:5" x14ac:dyDescent="0.2">
      <c r="A8594" s="271">
        <v>88312</v>
      </c>
      <c r="B8594" s="271" t="s">
        <v>290</v>
      </c>
      <c r="C8594" s="272" t="s">
        <v>16782</v>
      </c>
      <c r="D8594" s="271" t="s">
        <v>1924</v>
      </c>
      <c r="E8594" s="273">
        <v>35.96</v>
      </c>
    </row>
    <row r="8595" spans="1:5" x14ac:dyDescent="0.2">
      <c r="A8595" s="271">
        <v>101448</v>
      </c>
      <c r="B8595" s="271" t="s">
        <v>290</v>
      </c>
      <c r="C8595" s="272" t="s">
        <v>16782</v>
      </c>
      <c r="D8595" s="271" t="s">
        <v>1959</v>
      </c>
      <c r="E8595" s="273">
        <v>6448.76</v>
      </c>
    </row>
    <row r="8596" spans="1:5" x14ac:dyDescent="0.2">
      <c r="A8596" s="271">
        <v>101449</v>
      </c>
      <c r="B8596" s="271" t="s">
        <v>290</v>
      </c>
      <c r="C8596" s="272" t="s">
        <v>16783</v>
      </c>
      <c r="D8596" s="271" t="s">
        <v>1959</v>
      </c>
      <c r="E8596" s="273">
        <v>5465.31</v>
      </c>
    </row>
    <row r="8597" spans="1:5" x14ac:dyDescent="0.2">
      <c r="A8597" s="271">
        <v>88313</v>
      </c>
      <c r="B8597" s="271" t="s">
        <v>290</v>
      </c>
      <c r="C8597" s="272" t="s">
        <v>16784</v>
      </c>
      <c r="D8597" s="271" t="s">
        <v>1924</v>
      </c>
      <c r="E8597" s="273">
        <v>30.61</v>
      </c>
    </row>
    <row r="8598" spans="1:5" x14ac:dyDescent="0.2">
      <c r="A8598" s="271">
        <v>88314</v>
      </c>
      <c r="B8598" s="271" t="s">
        <v>290</v>
      </c>
      <c r="C8598" s="272" t="s">
        <v>16785</v>
      </c>
      <c r="D8598" s="271" t="s">
        <v>1924</v>
      </c>
      <c r="E8598" s="273">
        <v>28.25</v>
      </c>
    </row>
    <row r="8599" spans="1:5" x14ac:dyDescent="0.2">
      <c r="A8599" s="271">
        <v>88315</v>
      </c>
      <c r="B8599" s="271" t="s">
        <v>290</v>
      </c>
      <c r="C8599" s="272" t="s">
        <v>16786</v>
      </c>
      <c r="D8599" s="271" t="s">
        <v>1924</v>
      </c>
      <c r="E8599" s="273">
        <v>37.21</v>
      </c>
    </row>
    <row r="8600" spans="1:5" x14ac:dyDescent="0.2">
      <c r="A8600" s="271">
        <v>101451</v>
      </c>
      <c r="B8600" s="271" t="s">
        <v>290</v>
      </c>
      <c r="C8600" s="272" t="s">
        <v>16786</v>
      </c>
      <c r="D8600" s="271" t="s">
        <v>1959</v>
      </c>
      <c r="E8600" s="273">
        <v>6650.31</v>
      </c>
    </row>
    <row r="8601" spans="1:5" x14ac:dyDescent="0.2">
      <c r="A8601" s="271">
        <v>88316</v>
      </c>
      <c r="B8601" s="271" t="s">
        <v>290</v>
      </c>
      <c r="C8601" s="272" t="s">
        <v>16787</v>
      </c>
      <c r="D8601" s="271" t="s">
        <v>1924</v>
      </c>
      <c r="E8601" s="273">
        <v>26.75</v>
      </c>
    </row>
    <row r="8602" spans="1:5" x14ac:dyDescent="0.2">
      <c r="A8602" s="271">
        <v>101452</v>
      </c>
      <c r="B8602" s="271" t="s">
        <v>290</v>
      </c>
      <c r="C8602" s="272" t="s">
        <v>16788</v>
      </c>
      <c r="D8602" s="271" t="s">
        <v>1959</v>
      </c>
      <c r="E8602" s="273">
        <v>4807.32</v>
      </c>
    </row>
    <row r="8603" spans="1:5" x14ac:dyDescent="0.2">
      <c r="A8603" s="271">
        <v>95967</v>
      </c>
      <c r="B8603" s="271" t="s">
        <v>290</v>
      </c>
      <c r="C8603" s="272" t="s">
        <v>16789</v>
      </c>
      <c r="D8603" s="271" t="s">
        <v>1924</v>
      </c>
      <c r="E8603" s="273">
        <v>180.06</v>
      </c>
    </row>
    <row r="8604" spans="1:5" x14ac:dyDescent="0.2">
      <c r="A8604" s="271">
        <v>88318</v>
      </c>
      <c r="B8604" s="271" t="s">
        <v>290</v>
      </c>
      <c r="C8604" s="272" t="s">
        <v>16790</v>
      </c>
      <c r="D8604" s="271" t="s">
        <v>1924</v>
      </c>
      <c r="E8604" s="273">
        <v>41.45</v>
      </c>
    </row>
    <row r="8605" spans="1:5" x14ac:dyDescent="0.2">
      <c r="A8605" s="271">
        <v>88317</v>
      </c>
      <c r="B8605" s="271" t="s">
        <v>290</v>
      </c>
      <c r="C8605" s="272" t="s">
        <v>16791</v>
      </c>
      <c r="D8605" s="271" t="s">
        <v>1924</v>
      </c>
      <c r="E8605" s="273">
        <v>36.89</v>
      </c>
    </row>
    <row r="8606" spans="1:5" x14ac:dyDescent="0.2">
      <c r="A8606" s="271">
        <v>101453</v>
      </c>
      <c r="B8606" s="271" t="s">
        <v>290</v>
      </c>
      <c r="C8606" s="272" t="s">
        <v>16791</v>
      </c>
      <c r="D8606" s="271" t="s">
        <v>1959</v>
      </c>
      <c r="E8606" s="273">
        <v>6604.65</v>
      </c>
    </row>
    <row r="8607" spans="1:5" x14ac:dyDescent="0.2">
      <c r="A8607" s="271">
        <v>101454</v>
      </c>
      <c r="B8607" s="271" t="s">
        <v>290</v>
      </c>
      <c r="C8607" s="272" t="s">
        <v>16792</v>
      </c>
      <c r="D8607" s="271" t="s">
        <v>1959</v>
      </c>
      <c r="E8607" s="273">
        <v>7403.13</v>
      </c>
    </row>
    <row r="8608" spans="1:5" x14ac:dyDescent="0.2">
      <c r="A8608" s="271">
        <v>100533</v>
      </c>
      <c r="B8608" s="271" t="s">
        <v>290</v>
      </c>
      <c r="C8608" s="272" t="s">
        <v>16793</v>
      </c>
      <c r="D8608" s="271" t="s">
        <v>1924</v>
      </c>
      <c r="E8608" s="273">
        <v>18.47</v>
      </c>
    </row>
    <row r="8609" spans="1:5" x14ac:dyDescent="0.2">
      <c r="A8609" s="271">
        <v>100534</v>
      </c>
      <c r="B8609" s="271" t="s">
        <v>290</v>
      </c>
      <c r="C8609" s="272" t="s">
        <v>16793</v>
      </c>
      <c r="D8609" s="271" t="s">
        <v>1959</v>
      </c>
      <c r="E8609" s="273">
        <v>3278.31</v>
      </c>
    </row>
    <row r="8610" spans="1:5" x14ac:dyDescent="0.2">
      <c r="A8610" s="271">
        <v>88323</v>
      </c>
      <c r="B8610" s="271" t="s">
        <v>290</v>
      </c>
      <c r="C8610" s="272" t="s">
        <v>16794</v>
      </c>
      <c r="D8610" s="271" t="s">
        <v>1924</v>
      </c>
      <c r="E8610" s="273">
        <v>35.49</v>
      </c>
    </row>
    <row r="8611" spans="1:5" x14ac:dyDescent="0.2">
      <c r="A8611" s="271">
        <v>101458</v>
      </c>
      <c r="B8611" s="271" t="s">
        <v>290</v>
      </c>
      <c r="C8611" s="272" t="s">
        <v>16795</v>
      </c>
      <c r="D8611" s="271" t="s">
        <v>1959</v>
      </c>
      <c r="E8611" s="273">
        <v>6346.69</v>
      </c>
    </row>
    <row r="8612" spans="1:5" x14ac:dyDescent="0.2">
      <c r="A8612" s="271">
        <v>90781</v>
      </c>
      <c r="B8612" s="271" t="s">
        <v>290</v>
      </c>
      <c r="C8612" s="272" t="s">
        <v>16796</v>
      </c>
      <c r="D8612" s="271" t="s">
        <v>1924</v>
      </c>
      <c r="E8612" s="273">
        <v>22.58</v>
      </c>
    </row>
    <row r="8613" spans="1:5" x14ac:dyDescent="0.2">
      <c r="A8613" s="271">
        <v>94296</v>
      </c>
      <c r="B8613" s="271" t="s">
        <v>290</v>
      </c>
      <c r="C8613" s="272" t="s">
        <v>16796</v>
      </c>
      <c r="D8613" s="271" t="s">
        <v>1959</v>
      </c>
      <c r="E8613" s="273">
        <v>3987.88</v>
      </c>
    </row>
    <row r="8614" spans="1:5" x14ac:dyDescent="0.2">
      <c r="A8614" s="271">
        <v>88324</v>
      </c>
      <c r="B8614" s="271" t="s">
        <v>290</v>
      </c>
      <c r="C8614" s="272" t="s">
        <v>16797</v>
      </c>
      <c r="D8614" s="271" t="s">
        <v>1924</v>
      </c>
      <c r="E8614" s="273">
        <v>40.18</v>
      </c>
    </row>
    <row r="8615" spans="1:5" x14ac:dyDescent="0.2">
      <c r="A8615" s="271">
        <v>88321</v>
      </c>
      <c r="B8615" s="271" t="s">
        <v>290</v>
      </c>
      <c r="C8615" s="272" t="s">
        <v>16798</v>
      </c>
      <c r="D8615" s="271" t="s">
        <v>1924</v>
      </c>
      <c r="E8615" s="273">
        <v>50.13</v>
      </c>
    </row>
    <row r="8616" spans="1:5" x14ac:dyDescent="0.2">
      <c r="A8616" s="271">
        <v>101456</v>
      </c>
      <c r="B8616" s="271" t="s">
        <v>290</v>
      </c>
      <c r="C8616" s="272" t="s">
        <v>16799</v>
      </c>
      <c r="D8616" s="271" t="s">
        <v>1959</v>
      </c>
      <c r="E8616" s="273">
        <v>8816.27</v>
      </c>
    </row>
    <row r="8617" spans="1:5" x14ac:dyDescent="0.2">
      <c r="A8617" s="271">
        <v>88322</v>
      </c>
      <c r="B8617" s="271" t="s">
        <v>290</v>
      </c>
      <c r="C8617" s="272" t="s">
        <v>16800</v>
      </c>
      <c r="D8617" s="271" t="s">
        <v>1924</v>
      </c>
      <c r="E8617" s="273">
        <v>54.72</v>
      </c>
    </row>
    <row r="8618" spans="1:5" x14ac:dyDescent="0.2">
      <c r="A8618" s="271">
        <v>100309</v>
      </c>
      <c r="B8618" s="271" t="s">
        <v>290</v>
      </c>
      <c r="C8618" s="272" t="s">
        <v>16801</v>
      </c>
      <c r="D8618" s="271" t="s">
        <v>1924</v>
      </c>
      <c r="E8618" s="273">
        <v>36.61</v>
      </c>
    </row>
    <row r="8619" spans="1:5" x14ac:dyDescent="0.2">
      <c r="A8619" s="271">
        <v>100321</v>
      </c>
      <c r="B8619" s="271" t="s">
        <v>290</v>
      </c>
      <c r="C8619" s="272" t="s">
        <v>16801</v>
      </c>
      <c r="D8619" s="271" t="s">
        <v>1959</v>
      </c>
      <c r="E8619" s="273">
        <v>6432.7</v>
      </c>
    </row>
    <row r="8620" spans="1:5" x14ac:dyDescent="0.2">
      <c r="A8620" s="271">
        <v>101457</v>
      </c>
      <c r="B8620" s="271" t="s">
        <v>290</v>
      </c>
      <c r="C8620" s="272" t="s">
        <v>16802</v>
      </c>
      <c r="D8620" s="271" t="s">
        <v>1959</v>
      </c>
      <c r="E8620" s="273">
        <v>10797.28</v>
      </c>
    </row>
    <row r="8621" spans="1:5" x14ac:dyDescent="0.2">
      <c r="A8621" s="271">
        <v>88325</v>
      </c>
      <c r="B8621" s="271" t="s">
        <v>290</v>
      </c>
      <c r="C8621" s="272" t="s">
        <v>16803</v>
      </c>
      <c r="D8621" s="271" t="s">
        <v>1924</v>
      </c>
      <c r="E8621" s="273">
        <v>29.24</v>
      </c>
    </row>
    <row r="8622" spans="1:5" x14ac:dyDescent="0.2">
      <c r="A8622" s="271">
        <v>101459</v>
      </c>
      <c r="B8622" s="271" t="s">
        <v>290</v>
      </c>
      <c r="C8622" s="272" t="s">
        <v>16803</v>
      </c>
      <c r="D8622" s="271" t="s">
        <v>1959</v>
      </c>
      <c r="E8622" s="273">
        <v>5250.37</v>
      </c>
    </row>
    <row r="8623" spans="1:5" x14ac:dyDescent="0.2">
      <c r="A8623" s="271">
        <v>100289</v>
      </c>
      <c r="B8623" s="271" t="s">
        <v>290</v>
      </c>
      <c r="C8623" s="272" t="s">
        <v>16804</v>
      </c>
      <c r="D8623" s="271" t="s">
        <v>1924</v>
      </c>
      <c r="E8623" s="273">
        <v>26.46</v>
      </c>
    </row>
    <row r="8624" spans="1:5" x14ac:dyDescent="0.2">
      <c r="A8624" s="271">
        <v>101460</v>
      </c>
      <c r="B8624" s="271" t="s">
        <v>290</v>
      </c>
      <c r="C8624" s="272" t="s">
        <v>16804</v>
      </c>
      <c r="D8624" s="271" t="s">
        <v>1959</v>
      </c>
      <c r="E8624" s="273">
        <v>4769.05</v>
      </c>
    </row>
    <row r="8625" spans="1:5" x14ac:dyDescent="0.2">
      <c r="A8625" s="271">
        <v>105011</v>
      </c>
      <c r="B8625" s="271" t="s">
        <v>290</v>
      </c>
      <c r="C8625" s="272" t="s">
        <v>16805</v>
      </c>
      <c r="D8625" s="271" t="s">
        <v>2014</v>
      </c>
      <c r="E8625" s="273">
        <v>0.67</v>
      </c>
    </row>
    <row r="8626" spans="1:5" x14ac:dyDescent="0.2">
      <c r="A8626" s="271">
        <v>99061</v>
      </c>
      <c r="B8626" s="271" t="s">
        <v>290</v>
      </c>
      <c r="C8626" s="272" t="s">
        <v>16806</v>
      </c>
      <c r="D8626" s="271" t="s">
        <v>1977</v>
      </c>
      <c r="E8626" s="273">
        <v>137.66999999999999</v>
      </c>
    </row>
    <row r="8627" spans="1:5" x14ac:dyDescent="0.2">
      <c r="A8627" s="271">
        <v>99060</v>
      </c>
      <c r="B8627" s="271" t="s">
        <v>290</v>
      </c>
      <c r="C8627" s="272" t="s">
        <v>16807</v>
      </c>
      <c r="D8627" s="271" t="s">
        <v>1977</v>
      </c>
      <c r="E8627" s="273">
        <v>221.56</v>
      </c>
    </row>
    <row r="8628" spans="1:5" x14ac:dyDescent="0.2">
      <c r="A8628" s="271">
        <v>105008</v>
      </c>
      <c r="B8628" s="271" t="s">
        <v>290</v>
      </c>
      <c r="C8628" s="272" t="s">
        <v>16808</v>
      </c>
      <c r="D8628" s="271" t="s">
        <v>1977</v>
      </c>
      <c r="E8628" s="273">
        <v>0</v>
      </c>
    </row>
    <row r="8629" spans="1:5" x14ac:dyDescent="0.2">
      <c r="A8629" s="271">
        <v>105009</v>
      </c>
      <c r="B8629" s="271" t="s">
        <v>290</v>
      </c>
      <c r="C8629" s="272" t="s">
        <v>16809</v>
      </c>
      <c r="D8629" s="271" t="s">
        <v>2014</v>
      </c>
      <c r="E8629" s="273">
        <v>91.26</v>
      </c>
    </row>
    <row r="8630" spans="1:5" x14ac:dyDescent="0.2">
      <c r="A8630" s="271">
        <v>99059</v>
      </c>
      <c r="B8630" s="271" t="s">
        <v>290</v>
      </c>
      <c r="C8630" s="272" t="s">
        <v>16810</v>
      </c>
      <c r="D8630" s="271" t="s">
        <v>2014</v>
      </c>
      <c r="E8630" s="273">
        <v>74.260000000000005</v>
      </c>
    </row>
    <row r="8631" spans="1:5" x14ac:dyDescent="0.2">
      <c r="A8631" s="271">
        <v>105137</v>
      </c>
      <c r="B8631" s="271" t="s">
        <v>290</v>
      </c>
      <c r="C8631" s="272" t="s">
        <v>16811</v>
      </c>
      <c r="D8631" s="271" t="s">
        <v>2014</v>
      </c>
      <c r="E8631" s="273">
        <v>0</v>
      </c>
    </row>
    <row r="8632" spans="1:5" x14ac:dyDescent="0.2">
      <c r="A8632" s="271">
        <v>105136</v>
      </c>
      <c r="B8632" s="271" t="s">
        <v>290</v>
      </c>
      <c r="C8632" s="272" t="s">
        <v>16812</v>
      </c>
      <c r="D8632" s="271" t="s">
        <v>1977</v>
      </c>
      <c r="E8632" s="273">
        <v>0</v>
      </c>
    </row>
    <row r="8633" spans="1:5" x14ac:dyDescent="0.2">
      <c r="A8633" s="271">
        <v>105007</v>
      </c>
      <c r="B8633" s="271" t="s">
        <v>290</v>
      </c>
      <c r="C8633" s="272" t="s">
        <v>16813</v>
      </c>
      <c r="D8633" s="271" t="s">
        <v>1977</v>
      </c>
      <c r="E8633" s="273">
        <v>47.63</v>
      </c>
    </row>
    <row r="8634" spans="1:5" x14ac:dyDescent="0.2">
      <c r="A8634" s="271">
        <v>99063</v>
      </c>
      <c r="B8634" s="271" t="s">
        <v>290</v>
      </c>
      <c r="C8634" s="272" t="s">
        <v>16814</v>
      </c>
      <c r="D8634" s="271" t="s">
        <v>2014</v>
      </c>
      <c r="E8634" s="273">
        <v>11.11</v>
      </c>
    </row>
    <row r="8635" spans="1:5" x14ac:dyDescent="0.2">
      <c r="A8635" s="271">
        <v>105010</v>
      </c>
      <c r="B8635" s="271" t="s">
        <v>290</v>
      </c>
      <c r="C8635" s="272" t="s">
        <v>16815</v>
      </c>
      <c r="D8635" s="271" t="s">
        <v>1977</v>
      </c>
      <c r="E8635" s="273">
        <v>0</v>
      </c>
    </row>
    <row r="8636" spans="1:5" x14ac:dyDescent="0.2">
      <c r="A8636" s="271">
        <v>99062</v>
      </c>
      <c r="B8636" s="271" t="s">
        <v>290</v>
      </c>
      <c r="C8636" s="272" t="s">
        <v>16816</v>
      </c>
      <c r="D8636" s="271" t="s">
        <v>1977</v>
      </c>
      <c r="E8636" s="273">
        <v>2.59</v>
      </c>
    </row>
    <row r="8637" spans="1:5" x14ac:dyDescent="0.2">
      <c r="A8637" s="271">
        <v>100857</v>
      </c>
      <c r="B8637" s="271" t="s">
        <v>290</v>
      </c>
      <c r="C8637" s="272" t="s">
        <v>16817</v>
      </c>
      <c r="D8637" s="271" t="s">
        <v>1977</v>
      </c>
      <c r="E8637" s="273">
        <v>416.55</v>
      </c>
    </row>
    <row r="8638" spans="1:5" x14ac:dyDescent="0.2">
      <c r="A8638" s="271">
        <v>86905</v>
      </c>
      <c r="B8638" s="271" t="s">
        <v>290</v>
      </c>
      <c r="C8638" s="272" t="s">
        <v>16818</v>
      </c>
      <c r="D8638" s="271" t="s">
        <v>1977</v>
      </c>
      <c r="E8638" s="273">
        <v>323.87</v>
      </c>
    </row>
    <row r="8639" spans="1:5" x14ac:dyDescent="0.2">
      <c r="A8639" s="271">
        <v>86908</v>
      </c>
      <c r="B8639" s="271" t="s">
        <v>290</v>
      </c>
      <c r="C8639" s="272" t="s">
        <v>16819</v>
      </c>
      <c r="D8639" s="271" t="s">
        <v>1977</v>
      </c>
      <c r="E8639" s="273">
        <v>382.94</v>
      </c>
    </row>
    <row r="8640" spans="1:5" x14ac:dyDescent="0.2">
      <c r="A8640" s="271">
        <v>100849</v>
      </c>
      <c r="B8640" s="271" t="s">
        <v>290</v>
      </c>
      <c r="C8640" s="272" t="s">
        <v>16820</v>
      </c>
      <c r="D8640" s="271" t="s">
        <v>1977</v>
      </c>
      <c r="E8640" s="273">
        <v>45.08</v>
      </c>
    </row>
    <row r="8641" spans="1:5" x14ac:dyDescent="0.2">
      <c r="A8641" s="271">
        <v>100851</v>
      </c>
      <c r="B8641" s="271" t="s">
        <v>290</v>
      </c>
      <c r="C8641" s="272" t="s">
        <v>16821</v>
      </c>
      <c r="D8641" s="271" t="s">
        <v>1977</v>
      </c>
      <c r="E8641" s="273">
        <v>88.97</v>
      </c>
    </row>
    <row r="8642" spans="1:5" x14ac:dyDescent="0.2">
      <c r="A8642" s="271">
        <v>100850</v>
      </c>
      <c r="B8642" s="271" t="s">
        <v>290</v>
      </c>
      <c r="C8642" s="272" t="s">
        <v>16822</v>
      </c>
      <c r="D8642" s="271" t="s">
        <v>1977</v>
      </c>
      <c r="E8642" s="273">
        <v>0</v>
      </c>
    </row>
    <row r="8643" spans="1:5" x14ac:dyDescent="0.2">
      <c r="A8643" s="271">
        <v>86895</v>
      </c>
      <c r="B8643" s="271" t="s">
        <v>290</v>
      </c>
      <c r="C8643" s="272" t="s">
        <v>16823</v>
      </c>
      <c r="D8643" s="271" t="s">
        <v>1977</v>
      </c>
      <c r="E8643" s="273">
        <v>278.25</v>
      </c>
    </row>
    <row r="8644" spans="1:5" x14ac:dyDescent="0.2">
      <c r="A8644" s="271">
        <v>86889</v>
      </c>
      <c r="B8644" s="271" t="s">
        <v>290</v>
      </c>
      <c r="C8644" s="272" t="s">
        <v>16824</v>
      </c>
      <c r="D8644" s="271" t="s">
        <v>1977</v>
      </c>
      <c r="E8644" s="273">
        <v>501.59</v>
      </c>
    </row>
    <row r="8645" spans="1:5" x14ac:dyDescent="0.2">
      <c r="A8645" s="271">
        <v>86899</v>
      </c>
      <c r="B8645" s="271" t="s">
        <v>290</v>
      </c>
      <c r="C8645" s="272" t="s">
        <v>16825</v>
      </c>
      <c r="D8645" s="271" t="s">
        <v>1977</v>
      </c>
      <c r="E8645" s="273">
        <v>221.32</v>
      </c>
    </row>
    <row r="8646" spans="1:5" x14ac:dyDescent="0.2">
      <c r="A8646" s="271">
        <v>86893</v>
      </c>
      <c r="B8646" s="271" t="s">
        <v>290</v>
      </c>
      <c r="C8646" s="272" t="s">
        <v>16826</v>
      </c>
      <c r="D8646" s="271" t="s">
        <v>1977</v>
      </c>
      <c r="E8646" s="273">
        <v>349.83</v>
      </c>
    </row>
    <row r="8647" spans="1:5" x14ac:dyDescent="0.2">
      <c r="A8647" s="271">
        <v>86934</v>
      </c>
      <c r="B8647" s="271" t="s">
        <v>290</v>
      </c>
      <c r="C8647" s="272" t="s">
        <v>16827</v>
      </c>
      <c r="D8647" s="271" t="s">
        <v>1977</v>
      </c>
      <c r="E8647" s="273">
        <v>365.09</v>
      </c>
    </row>
    <row r="8648" spans="1:5" x14ac:dyDescent="0.2">
      <c r="A8648" s="271">
        <v>86933</v>
      </c>
      <c r="B8648" s="271" t="s">
        <v>290</v>
      </c>
      <c r="C8648" s="272" t="s">
        <v>16828</v>
      </c>
      <c r="D8648" s="271" t="s">
        <v>1977</v>
      </c>
      <c r="E8648" s="273">
        <v>374.94</v>
      </c>
    </row>
    <row r="8649" spans="1:5" x14ac:dyDescent="0.2">
      <c r="A8649" s="271">
        <v>86894</v>
      </c>
      <c r="B8649" s="271" t="s">
        <v>290</v>
      </c>
      <c r="C8649" s="272" t="s">
        <v>16829</v>
      </c>
      <c r="D8649" s="271" t="s">
        <v>1977</v>
      </c>
      <c r="E8649" s="273">
        <v>257.42</v>
      </c>
    </row>
    <row r="8650" spans="1:5" x14ac:dyDescent="0.2">
      <c r="A8650" s="271">
        <v>93441</v>
      </c>
      <c r="B8650" s="271" t="s">
        <v>290</v>
      </c>
      <c r="C8650" s="272" t="s">
        <v>16830</v>
      </c>
      <c r="D8650" s="271" t="s">
        <v>1977</v>
      </c>
      <c r="E8650" s="273">
        <v>914.48</v>
      </c>
    </row>
    <row r="8651" spans="1:5" x14ac:dyDescent="0.2">
      <c r="A8651" s="271">
        <v>93396</v>
      </c>
      <c r="B8651" s="271" t="s">
        <v>290</v>
      </c>
      <c r="C8651" s="272" t="s">
        <v>16831</v>
      </c>
      <c r="D8651" s="271" t="s">
        <v>1977</v>
      </c>
      <c r="E8651" s="273">
        <v>607.28</v>
      </c>
    </row>
    <row r="8652" spans="1:5" x14ac:dyDescent="0.2">
      <c r="A8652" s="271">
        <v>93442</v>
      </c>
      <c r="B8652" s="271" t="s">
        <v>290</v>
      </c>
      <c r="C8652" s="272" t="s">
        <v>16832</v>
      </c>
      <c r="D8652" s="271" t="s">
        <v>1977</v>
      </c>
      <c r="E8652" s="273">
        <v>1014.37</v>
      </c>
    </row>
    <row r="8653" spans="1:5" x14ac:dyDescent="0.2">
      <c r="A8653" s="271">
        <v>86947</v>
      </c>
      <c r="B8653" s="271" t="s">
        <v>290</v>
      </c>
      <c r="C8653" s="272" t="s">
        <v>16833</v>
      </c>
      <c r="D8653" s="271" t="s">
        <v>1977</v>
      </c>
      <c r="E8653" s="273">
        <v>1142.6400000000001</v>
      </c>
    </row>
    <row r="8654" spans="1:5" x14ac:dyDescent="0.2">
      <c r="A8654" s="271">
        <v>100875</v>
      </c>
      <c r="B8654" s="271" t="s">
        <v>290</v>
      </c>
      <c r="C8654" s="272" t="s">
        <v>16834</v>
      </c>
      <c r="D8654" s="271" t="s">
        <v>1977</v>
      </c>
      <c r="E8654" s="273">
        <v>1079.81</v>
      </c>
    </row>
    <row r="8655" spans="1:5" x14ac:dyDescent="0.2">
      <c r="A8655" s="271">
        <v>100863</v>
      </c>
      <c r="B8655" s="271" t="s">
        <v>290</v>
      </c>
      <c r="C8655" s="272" t="s">
        <v>16835</v>
      </c>
      <c r="D8655" s="271" t="s">
        <v>1977</v>
      </c>
      <c r="E8655" s="273">
        <v>613.87</v>
      </c>
    </row>
    <row r="8656" spans="1:5" x14ac:dyDescent="0.2">
      <c r="A8656" s="271">
        <v>100864</v>
      </c>
      <c r="B8656" s="271" t="s">
        <v>290</v>
      </c>
      <c r="C8656" s="272" t="s">
        <v>16836</v>
      </c>
      <c r="D8656" s="271" t="s">
        <v>1977</v>
      </c>
      <c r="E8656" s="273">
        <v>671.49</v>
      </c>
    </row>
    <row r="8657" spans="1:5" x14ac:dyDescent="0.2">
      <c r="A8657" s="271">
        <v>100865</v>
      </c>
      <c r="B8657" s="271" t="s">
        <v>290</v>
      </c>
      <c r="C8657" s="272" t="s">
        <v>16837</v>
      </c>
      <c r="D8657" s="271" t="s">
        <v>1977</v>
      </c>
      <c r="E8657" s="273">
        <v>583.94000000000005</v>
      </c>
    </row>
    <row r="8658" spans="1:5" x14ac:dyDescent="0.2">
      <c r="A8658" s="271">
        <v>100866</v>
      </c>
      <c r="B8658" s="271" t="s">
        <v>290</v>
      </c>
      <c r="C8658" s="272" t="s">
        <v>16838</v>
      </c>
      <c r="D8658" s="271" t="s">
        <v>1977</v>
      </c>
      <c r="E8658" s="273">
        <v>320.89999999999998</v>
      </c>
    </row>
    <row r="8659" spans="1:5" x14ac:dyDescent="0.2">
      <c r="A8659" s="271">
        <v>100867</v>
      </c>
      <c r="B8659" s="271" t="s">
        <v>290</v>
      </c>
      <c r="C8659" s="272" t="s">
        <v>16839</v>
      </c>
      <c r="D8659" s="271" t="s">
        <v>1977</v>
      </c>
      <c r="E8659" s="273">
        <v>339.9</v>
      </c>
    </row>
    <row r="8660" spans="1:5" x14ac:dyDescent="0.2">
      <c r="A8660" s="271">
        <v>100868</v>
      </c>
      <c r="B8660" s="271" t="s">
        <v>290</v>
      </c>
      <c r="C8660" s="272" t="s">
        <v>16840</v>
      </c>
      <c r="D8660" s="271" t="s">
        <v>1977</v>
      </c>
      <c r="E8660" s="273">
        <v>352.54</v>
      </c>
    </row>
    <row r="8661" spans="1:5" x14ac:dyDescent="0.2">
      <c r="A8661" s="271">
        <v>100869</v>
      </c>
      <c r="B8661" s="271" t="s">
        <v>290</v>
      </c>
      <c r="C8661" s="272" t="s">
        <v>16841</v>
      </c>
      <c r="D8661" s="271" t="s">
        <v>1977</v>
      </c>
      <c r="E8661" s="273">
        <v>362.24</v>
      </c>
    </row>
    <row r="8662" spans="1:5" x14ac:dyDescent="0.2">
      <c r="A8662" s="271">
        <v>100870</v>
      </c>
      <c r="B8662" s="271" t="s">
        <v>290</v>
      </c>
      <c r="C8662" s="272" t="s">
        <v>16842</v>
      </c>
      <c r="D8662" s="271" t="s">
        <v>1977</v>
      </c>
      <c r="E8662" s="273">
        <v>256.25</v>
      </c>
    </row>
    <row r="8663" spans="1:5" x14ac:dyDescent="0.2">
      <c r="A8663" s="271">
        <v>100871</v>
      </c>
      <c r="B8663" s="271" t="s">
        <v>290</v>
      </c>
      <c r="C8663" s="272" t="s">
        <v>16843</v>
      </c>
      <c r="D8663" s="271" t="s">
        <v>1977</v>
      </c>
      <c r="E8663" s="273">
        <v>271.95999999999998</v>
      </c>
    </row>
    <row r="8664" spans="1:5" x14ac:dyDescent="0.2">
      <c r="A8664" s="271">
        <v>100872</v>
      </c>
      <c r="B8664" s="271" t="s">
        <v>290</v>
      </c>
      <c r="C8664" s="272" t="s">
        <v>16844</v>
      </c>
      <c r="D8664" s="271" t="s">
        <v>1977</v>
      </c>
      <c r="E8664" s="273">
        <v>282</v>
      </c>
    </row>
    <row r="8665" spans="1:5" x14ac:dyDescent="0.2">
      <c r="A8665" s="271">
        <v>100873</v>
      </c>
      <c r="B8665" s="271" t="s">
        <v>290</v>
      </c>
      <c r="C8665" s="272" t="s">
        <v>16845</v>
      </c>
      <c r="D8665" s="271" t="s">
        <v>1977</v>
      </c>
      <c r="E8665" s="273">
        <v>288.26</v>
      </c>
    </row>
    <row r="8666" spans="1:5" x14ac:dyDescent="0.2">
      <c r="A8666" s="271">
        <v>100860</v>
      </c>
      <c r="B8666" s="271" t="s">
        <v>290</v>
      </c>
      <c r="C8666" s="272" t="s">
        <v>16846</v>
      </c>
      <c r="D8666" s="271" t="s">
        <v>1977</v>
      </c>
      <c r="E8666" s="273">
        <v>107.95</v>
      </c>
    </row>
    <row r="8667" spans="1:5" x14ac:dyDescent="0.2">
      <c r="A8667" s="271">
        <v>86936</v>
      </c>
      <c r="B8667" s="271" t="s">
        <v>290</v>
      </c>
      <c r="C8667" s="272" t="s">
        <v>16847</v>
      </c>
      <c r="D8667" s="271" t="s">
        <v>1977</v>
      </c>
      <c r="E8667" s="273">
        <v>548.92999999999995</v>
      </c>
    </row>
    <row r="8668" spans="1:5" x14ac:dyDescent="0.2">
      <c r="A8668" s="271">
        <v>86935</v>
      </c>
      <c r="B8668" s="271" t="s">
        <v>290</v>
      </c>
      <c r="C8668" s="272" t="s">
        <v>16848</v>
      </c>
      <c r="D8668" s="271" t="s">
        <v>1977</v>
      </c>
      <c r="E8668" s="273">
        <v>331.23</v>
      </c>
    </row>
    <row r="8669" spans="1:5" x14ac:dyDescent="0.2">
      <c r="A8669" s="271">
        <v>86901</v>
      </c>
      <c r="B8669" s="271" t="s">
        <v>290</v>
      </c>
      <c r="C8669" s="272" t="s">
        <v>16849</v>
      </c>
      <c r="D8669" s="271" t="s">
        <v>1977</v>
      </c>
      <c r="E8669" s="273">
        <v>169.76</v>
      </c>
    </row>
    <row r="8670" spans="1:5" x14ac:dyDescent="0.2">
      <c r="A8670" s="271">
        <v>86938</v>
      </c>
      <c r="B8670" s="271" t="s">
        <v>290</v>
      </c>
      <c r="C8670" s="272" t="s">
        <v>16850</v>
      </c>
      <c r="D8670" s="271" t="s">
        <v>1977</v>
      </c>
      <c r="E8670" s="273">
        <v>475.35</v>
      </c>
    </row>
    <row r="8671" spans="1:5" x14ac:dyDescent="0.2">
      <c r="A8671" s="271">
        <v>86937</v>
      </c>
      <c r="B8671" s="271" t="s">
        <v>290</v>
      </c>
      <c r="C8671" s="272" t="s">
        <v>16851</v>
      </c>
      <c r="D8671" s="271" t="s">
        <v>1977</v>
      </c>
      <c r="E8671" s="273">
        <v>257.64999999999998</v>
      </c>
    </row>
    <row r="8672" spans="1:5" x14ac:dyDescent="0.2">
      <c r="A8672" s="271">
        <v>86900</v>
      </c>
      <c r="B8672" s="271" t="s">
        <v>290</v>
      </c>
      <c r="C8672" s="272" t="s">
        <v>16852</v>
      </c>
      <c r="D8672" s="271" t="s">
        <v>1977</v>
      </c>
      <c r="E8672" s="273">
        <v>237.46</v>
      </c>
    </row>
    <row r="8673" spans="1:5" x14ac:dyDescent="0.2">
      <c r="A8673" s="271">
        <v>100852</v>
      </c>
      <c r="B8673" s="271" t="s">
        <v>290</v>
      </c>
      <c r="C8673" s="272" t="s">
        <v>16853</v>
      </c>
      <c r="D8673" s="271" t="s">
        <v>1977</v>
      </c>
      <c r="E8673" s="273">
        <v>259.79000000000002</v>
      </c>
    </row>
    <row r="8674" spans="1:5" x14ac:dyDescent="0.2">
      <c r="A8674" s="271">
        <v>86886</v>
      </c>
      <c r="B8674" s="271" t="s">
        <v>290</v>
      </c>
      <c r="C8674" s="272" t="s">
        <v>16854</v>
      </c>
      <c r="D8674" s="271" t="s">
        <v>1977</v>
      </c>
      <c r="E8674" s="273">
        <v>56.32</v>
      </c>
    </row>
    <row r="8675" spans="1:5" x14ac:dyDescent="0.2">
      <c r="A8675" s="271">
        <v>86887</v>
      </c>
      <c r="B8675" s="271" t="s">
        <v>290</v>
      </c>
      <c r="C8675" s="272" t="s">
        <v>16855</v>
      </c>
      <c r="D8675" s="271" t="s">
        <v>1977</v>
      </c>
      <c r="E8675" s="273">
        <v>61.05</v>
      </c>
    </row>
    <row r="8676" spans="1:5" x14ac:dyDescent="0.2">
      <c r="A8676" s="271">
        <v>86884</v>
      </c>
      <c r="B8676" s="271" t="s">
        <v>290</v>
      </c>
      <c r="C8676" s="272" t="s">
        <v>16856</v>
      </c>
      <c r="D8676" s="271" t="s">
        <v>1977</v>
      </c>
      <c r="E8676" s="273">
        <v>11.29</v>
      </c>
    </row>
    <row r="8677" spans="1:5" x14ac:dyDescent="0.2">
      <c r="A8677" s="271">
        <v>86885</v>
      </c>
      <c r="B8677" s="271" t="s">
        <v>290</v>
      </c>
      <c r="C8677" s="272" t="s">
        <v>16857</v>
      </c>
      <c r="D8677" s="271" t="s">
        <v>1977</v>
      </c>
      <c r="E8677" s="273">
        <v>12.62</v>
      </c>
    </row>
    <row r="8678" spans="1:5" x14ac:dyDescent="0.2">
      <c r="A8678" s="271">
        <v>95546</v>
      </c>
      <c r="B8678" s="271" t="s">
        <v>290</v>
      </c>
      <c r="C8678" s="272" t="s">
        <v>16858</v>
      </c>
      <c r="D8678" s="271" t="s">
        <v>1977</v>
      </c>
      <c r="E8678" s="273">
        <v>197.54</v>
      </c>
    </row>
    <row r="8679" spans="1:5" x14ac:dyDescent="0.2">
      <c r="A8679" s="271">
        <v>86902</v>
      </c>
      <c r="B8679" s="271" t="s">
        <v>290</v>
      </c>
      <c r="C8679" s="272" t="s">
        <v>16859</v>
      </c>
      <c r="D8679" s="271" t="s">
        <v>1977</v>
      </c>
      <c r="E8679" s="273">
        <v>353.1</v>
      </c>
    </row>
    <row r="8680" spans="1:5" x14ac:dyDescent="0.2">
      <c r="A8680" s="271">
        <v>86939</v>
      </c>
      <c r="B8680" s="271" t="s">
        <v>290</v>
      </c>
      <c r="C8680" s="272" t="s">
        <v>16860</v>
      </c>
      <c r="D8680" s="271" t="s">
        <v>1977</v>
      </c>
      <c r="E8680" s="273">
        <v>446.45</v>
      </c>
    </row>
    <row r="8681" spans="1:5" x14ac:dyDescent="0.2">
      <c r="A8681" s="271">
        <v>86903</v>
      </c>
      <c r="B8681" s="271" t="s">
        <v>290</v>
      </c>
      <c r="C8681" s="272" t="s">
        <v>16861</v>
      </c>
      <c r="D8681" s="271" t="s">
        <v>1977</v>
      </c>
      <c r="E8681" s="273">
        <v>401.68</v>
      </c>
    </row>
    <row r="8682" spans="1:5" x14ac:dyDescent="0.2">
      <c r="A8682" s="271">
        <v>86940</v>
      </c>
      <c r="B8682" s="271" t="s">
        <v>290</v>
      </c>
      <c r="C8682" s="272" t="s">
        <v>16862</v>
      </c>
      <c r="D8682" s="271" t="s">
        <v>1977</v>
      </c>
      <c r="E8682" s="273">
        <v>1153.24</v>
      </c>
    </row>
    <row r="8683" spans="1:5" x14ac:dyDescent="0.2">
      <c r="A8683" s="271">
        <v>86941</v>
      </c>
      <c r="B8683" s="271" t="s">
        <v>290</v>
      </c>
      <c r="C8683" s="272" t="s">
        <v>16863</v>
      </c>
      <c r="D8683" s="271" t="s">
        <v>1977</v>
      </c>
      <c r="E8683" s="273">
        <v>882.01</v>
      </c>
    </row>
    <row r="8684" spans="1:5" x14ac:dyDescent="0.2">
      <c r="A8684" s="271">
        <v>86904</v>
      </c>
      <c r="B8684" s="271" t="s">
        <v>290</v>
      </c>
      <c r="C8684" s="272" t="s">
        <v>16864</v>
      </c>
      <c r="D8684" s="271" t="s">
        <v>1977</v>
      </c>
      <c r="E8684" s="273">
        <v>168.05</v>
      </c>
    </row>
    <row r="8685" spans="1:5" x14ac:dyDescent="0.2">
      <c r="A8685" s="271">
        <v>86943</v>
      </c>
      <c r="B8685" s="271" t="s">
        <v>290</v>
      </c>
      <c r="C8685" s="272" t="s">
        <v>16865</v>
      </c>
      <c r="D8685" s="271" t="s">
        <v>1977</v>
      </c>
      <c r="E8685" s="273">
        <v>261.39999999999998</v>
      </c>
    </row>
    <row r="8686" spans="1:5" x14ac:dyDescent="0.2">
      <c r="A8686" s="271">
        <v>86942</v>
      </c>
      <c r="B8686" s="271" t="s">
        <v>290</v>
      </c>
      <c r="C8686" s="272" t="s">
        <v>16866</v>
      </c>
      <c r="D8686" s="271" t="s">
        <v>1977</v>
      </c>
      <c r="E8686" s="273">
        <v>271.25</v>
      </c>
    </row>
    <row r="8687" spans="1:5" x14ac:dyDescent="0.2">
      <c r="A8687" s="271">
        <v>100856</v>
      </c>
      <c r="B8687" s="271" t="s">
        <v>290</v>
      </c>
      <c r="C8687" s="272" t="s">
        <v>16867</v>
      </c>
      <c r="D8687" s="271" t="s">
        <v>1977</v>
      </c>
      <c r="E8687" s="273">
        <v>31.17</v>
      </c>
    </row>
    <row r="8688" spans="1:5" x14ac:dyDescent="0.2">
      <c r="A8688" s="271">
        <v>100858</v>
      </c>
      <c r="B8688" s="271" t="s">
        <v>290</v>
      </c>
      <c r="C8688" s="272" t="s">
        <v>16868</v>
      </c>
      <c r="D8688" s="271" t="s">
        <v>1977</v>
      </c>
      <c r="E8688" s="273">
        <v>776.07</v>
      </c>
    </row>
    <row r="8689" spans="1:5" x14ac:dyDescent="0.2">
      <c r="A8689" s="271">
        <v>100859</v>
      </c>
      <c r="B8689" s="271" t="s">
        <v>290</v>
      </c>
      <c r="C8689" s="272" t="s">
        <v>16869</v>
      </c>
      <c r="D8689" s="271" t="s">
        <v>1977</v>
      </c>
      <c r="E8689" s="273">
        <v>1183.99</v>
      </c>
    </row>
    <row r="8690" spans="1:5" x14ac:dyDescent="0.2">
      <c r="A8690" s="271">
        <v>95544</v>
      </c>
      <c r="B8690" s="271" t="s">
        <v>290</v>
      </c>
      <c r="C8690" s="272" t="s">
        <v>16870</v>
      </c>
      <c r="D8690" s="271" t="s">
        <v>1977</v>
      </c>
      <c r="E8690" s="273">
        <v>59.89</v>
      </c>
    </row>
    <row r="8691" spans="1:5" x14ac:dyDescent="0.2">
      <c r="A8691" s="271">
        <v>95543</v>
      </c>
      <c r="B8691" s="271" t="s">
        <v>290</v>
      </c>
      <c r="C8691" s="272" t="s">
        <v>16871</v>
      </c>
      <c r="D8691" s="271" t="s">
        <v>1977</v>
      </c>
      <c r="E8691" s="273">
        <v>81.540000000000006</v>
      </c>
    </row>
    <row r="8692" spans="1:5" x14ac:dyDescent="0.2">
      <c r="A8692" s="271">
        <v>95542</v>
      </c>
      <c r="B8692" s="271" t="s">
        <v>290</v>
      </c>
      <c r="C8692" s="272" t="s">
        <v>16872</v>
      </c>
      <c r="D8692" s="271" t="s">
        <v>1977</v>
      </c>
      <c r="E8692" s="273">
        <v>48.75</v>
      </c>
    </row>
    <row r="8693" spans="1:5" x14ac:dyDescent="0.2">
      <c r="A8693" s="271">
        <v>100874</v>
      </c>
      <c r="B8693" s="271" t="s">
        <v>290</v>
      </c>
      <c r="C8693" s="272" t="s">
        <v>16873</v>
      </c>
      <c r="D8693" s="271" t="s">
        <v>1977</v>
      </c>
      <c r="E8693" s="273">
        <v>320.89999999999998</v>
      </c>
    </row>
    <row r="8694" spans="1:5" x14ac:dyDescent="0.2">
      <c r="A8694" s="271">
        <v>95545</v>
      </c>
      <c r="B8694" s="271" t="s">
        <v>290</v>
      </c>
      <c r="C8694" s="272" t="s">
        <v>16874</v>
      </c>
      <c r="D8694" s="271" t="s">
        <v>1977</v>
      </c>
      <c r="E8694" s="273">
        <v>58.7</v>
      </c>
    </row>
    <row r="8695" spans="1:5" x14ac:dyDescent="0.2">
      <c r="A8695" s="271">
        <v>95547</v>
      </c>
      <c r="B8695" s="271" t="s">
        <v>290</v>
      </c>
      <c r="C8695" s="272" t="s">
        <v>16875</v>
      </c>
      <c r="D8695" s="271" t="s">
        <v>1977</v>
      </c>
      <c r="E8695" s="273">
        <v>76.62</v>
      </c>
    </row>
    <row r="8696" spans="1:5" x14ac:dyDescent="0.2">
      <c r="A8696" s="271">
        <v>86883</v>
      </c>
      <c r="B8696" s="271" t="s">
        <v>290</v>
      </c>
      <c r="C8696" s="272" t="s">
        <v>16876</v>
      </c>
      <c r="D8696" s="271" t="s">
        <v>1977</v>
      </c>
      <c r="E8696" s="273">
        <v>11.94</v>
      </c>
    </row>
    <row r="8697" spans="1:5" x14ac:dyDescent="0.2">
      <c r="A8697" s="271">
        <v>86881</v>
      </c>
      <c r="B8697" s="271" t="s">
        <v>290</v>
      </c>
      <c r="C8697" s="272" t="s">
        <v>16877</v>
      </c>
      <c r="D8697" s="271" t="s">
        <v>1977</v>
      </c>
      <c r="E8697" s="273">
        <v>229.64</v>
      </c>
    </row>
    <row r="8698" spans="1:5" x14ac:dyDescent="0.2">
      <c r="A8698" s="271">
        <v>86882</v>
      </c>
      <c r="B8698" s="271" t="s">
        <v>290</v>
      </c>
      <c r="C8698" s="272" t="s">
        <v>16878</v>
      </c>
      <c r="D8698" s="271" t="s">
        <v>1977</v>
      </c>
      <c r="E8698" s="273">
        <v>21.79</v>
      </c>
    </row>
    <row r="8699" spans="1:5" x14ac:dyDescent="0.2">
      <c r="A8699" s="271">
        <v>100862</v>
      </c>
      <c r="B8699" s="271" t="s">
        <v>290</v>
      </c>
      <c r="C8699" s="272" t="s">
        <v>16879</v>
      </c>
      <c r="D8699" s="271" t="s">
        <v>1977</v>
      </c>
      <c r="E8699" s="273">
        <v>41.17</v>
      </c>
    </row>
    <row r="8700" spans="1:5" x14ac:dyDescent="0.2">
      <c r="A8700" s="271">
        <v>100861</v>
      </c>
      <c r="B8700" s="271" t="s">
        <v>290</v>
      </c>
      <c r="C8700" s="272" t="s">
        <v>16880</v>
      </c>
      <c r="D8700" s="271" t="s">
        <v>1977</v>
      </c>
      <c r="E8700" s="273">
        <v>37.76</v>
      </c>
    </row>
    <row r="8701" spans="1:5" x14ac:dyDescent="0.2">
      <c r="A8701" s="271">
        <v>86872</v>
      </c>
      <c r="B8701" s="271" t="s">
        <v>290</v>
      </c>
      <c r="C8701" s="272" t="s">
        <v>16881</v>
      </c>
      <c r="D8701" s="271" t="s">
        <v>1977</v>
      </c>
      <c r="E8701" s="273">
        <v>831.83</v>
      </c>
    </row>
    <row r="8702" spans="1:5" x14ac:dyDescent="0.2">
      <c r="A8702" s="271">
        <v>86919</v>
      </c>
      <c r="B8702" s="271" t="s">
        <v>290</v>
      </c>
      <c r="C8702" s="272" t="s">
        <v>16882</v>
      </c>
      <c r="D8702" s="271" t="s">
        <v>1977</v>
      </c>
      <c r="E8702" s="273">
        <v>999.04</v>
      </c>
    </row>
    <row r="8703" spans="1:5" x14ac:dyDescent="0.2">
      <c r="A8703" s="271">
        <v>86920</v>
      </c>
      <c r="B8703" s="271" t="s">
        <v>290</v>
      </c>
      <c r="C8703" s="272" t="s">
        <v>16883</v>
      </c>
      <c r="D8703" s="271" t="s">
        <v>1977</v>
      </c>
      <c r="E8703" s="273">
        <v>899.06</v>
      </c>
    </row>
    <row r="8704" spans="1:5" x14ac:dyDescent="0.2">
      <c r="A8704" s="271">
        <v>86921</v>
      </c>
      <c r="B8704" s="271" t="s">
        <v>290</v>
      </c>
      <c r="C8704" s="272" t="s">
        <v>16884</v>
      </c>
      <c r="D8704" s="271" t="s">
        <v>1977</v>
      </c>
      <c r="E8704" s="273">
        <v>876.16</v>
      </c>
    </row>
    <row r="8705" spans="1:5" x14ac:dyDescent="0.2">
      <c r="A8705" s="271">
        <v>86874</v>
      </c>
      <c r="B8705" s="271" t="s">
        <v>290</v>
      </c>
      <c r="C8705" s="272" t="s">
        <v>16885</v>
      </c>
      <c r="D8705" s="271" t="s">
        <v>1977</v>
      </c>
      <c r="E8705" s="273">
        <v>582.17999999999995</v>
      </c>
    </row>
    <row r="8706" spans="1:5" x14ac:dyDescent="0.2">
      <c r="A8706" s="271">
        <v>86922</v>
      </c>
      <c r="B8706" s="271" t="s">
        <v>290</v>
      </c>
      <c r="C8706" s="272" t="s">
        <v>16886</v>
      </c>
      <c r="D8706" s="271" t="s">
        <v>1977</v>
      </c>
      <c r="E8706" s="273">
        <v>967.09</v>
      </c>
    </row>
    <row r="8707" spans="1:5" x14ac:dyDescent="0.2">
      <c r="A8707" s="271">
        <v>86923</v>
      </c>
      <c r="B8707" s="271" t="s">
        <v>290</v>
      </c>
      <c r="C8707" s="272" t="s">
        <v>16887</v>
      </c>
      <c r="D8707" s="271" t="s">
        <v>1977</v>
      </c>
      <c r="E8707" s="273">
        <v>659.26</v>
      </c>
    </row>
    <row r="8708" spans="1:5" x14ac:dyDescent="0.2">
      <c r="A8708" s="271">
        <v>86924</v>
      </c>
      <c r="B8708" s="271" t="s">
        <v>290</v>
      </c>
      <c r="C8708" s="272" t="s">
        <v>16888</v>
      </c>
      <c r="D8708" s="271" t="s">
        <v>1977</v>
      </c>
      <c r="E8708" s="273">
        <v>636.36</v>
      </c>
    </row>
    <row r="8709" spans="1:5" x14ac:dyDescent="0.2">
      <c r="A8709" s="271">
        <v>86875</v>
      </c>
      <c r="B8709" s="271" t="s">
        <v>290</v>
      </c>
      <c r="C8709" s="272" t="s">
        <v>16889</v>
      </c>
      <c r="D8709" s="271" t="s">
        <v>1977</v>
      </c>
      <c r="E8709" s="273">
        <v>456.01</v>
      </c>
    </row>
    <row r="8710" spans="1:5" x14ac:dyDescent="0.2">
      <c r="A8710" s="271">
        <v>86925</v>
      </c>
      <c r="B8710" s="271" t="s">
        <v>290</v>
      </c>
      <c r="C8710" s="272" t="s">
        <v>16890</v>
      </c>
      <c r="D8710" s="271" t="s">
        <v>1977</v>
      </c>
      <c r="E8710" s="273">
        <v>523.24</v>
      </c>
    </row>
    <row r="8711" spans="1:5" x14ac:dyDescent="0.2">
      <c r="A8711" s="271">
        <v>86926</v>
      </c>
      <c r="B8711" s="271" t="s">
        <v>290</v>
      </c>
      <c r="C8711" s="272" t="s">
        <v>16891</v>
      </c>
      <c r="D8711" s="271" t="s">
        <v>1977</v>
      </c>
      <c r="E8711" s="273">
        <v>500.34</v>
      </c>
    </row>
    <row r="8712" spans="1:5" x14ac:dyDescent="0.2">
      <c r="A8712" s="271">
        <v>86876</v>
      </c>
      <c r="B8712" s="271" t="s">
        <v>290</v>
      </c>
      <c r="C8712" s="272" t="s">
        <v>16892</v>
      </c>
      <c r="D8712" s="271" t="s">
        <v>1977</v>
      </c>
      <c r="E8712" s="273">
        <v>266.12</v>
      </c>
    </row>
    <row r="8713" spans="1:5" x14ac:dyDescent="0.2">
      <c r="A8713" s="271">
        <v>86929</v>
      </c>
      <c r="B8713" s="271" t="s">
        <v>290</v>
      </c>
      <c r="C8713" s="272" t="s">
        <v>16893</v>
      </c>
      <c r="D8713" s="271" t="s">
        <v>1977</v>
      </c>
      <c r="E8713" s="273">
        <v>333.35</v>
      </c>
    </row>
    <row r="8714" spans="1:5" x14ac:dyDescent="0.2">
      <c r="A8714" s="271">
        <v>86930</v>
      </c>
      <c r="B8714" s="271" t="s">
        <v>290</v>
      </c>
      <c r="C8714" s="272" t="s">
        <v>16894</v>
      </c>
      <c r="D8714" s="271" t="s">
        <v>1977</v>
      </c>
      <c r="E8714" s="273">
        <v>310.45</v>
      </c>
    </row>
    <row r="8715" spans="1:5" x14ac:dyDescent="0.2">
      <c r="A8715" s="271">
        <v>86927</v>
      </c>
      <c r="B8715" s="271" t="s">
        <v>290</v>
      </c>
      <c r="C8715" s="272" t="s">
        <v>16895</v>
      </c>
      <c r="D8715" s="271" t="s">
        <v>1977</v>
      </c>
      <c r="E8715" s="273">
        <v>343.2</v>
      </c>
    </row>
    <row r="8716" spans="1:5" x14ac:dyDescent="0.2">
      <c r="A8716" s="271">
        <v>86928</v>
      </c>
      <c r="B8716" s="271" t="s">
        <v>290</v>
      </c>
      <c r="C8716" s="272" t="s">
        <v>16896</v>
      </c>
      <c r="D8716" s="271" t="s">
        <v>1977</v>
      </c>
      <c r="E8716" s="273">
        <v>320.3</v>
      </c>
    </row>
    <row r="8717" spans="1:5" x14ac:dyDescent="0.2">
      <c r="A8717" s="271">
        <v>86914</v>
      </c>
      <c r="B8717" s="271" t="s">
        <v>290</v>
      </c>
      <c r="C8717" s="272" t="s">
        <v>16897</v>
      </c>
      <c r="D8717" s="271" t="s">
        <v>1977</v>
      </c>
      <c r="E8717" s="273">
        <v>79.319999999999993</v>
      </c>
    </row>
    <row r="8718" spans="1:5" x14ac:dyDescent="0.2">
      <c r="A8718" s="271">
        <v>86913</v>
      </c>
      <c r="B8718" s="271" t="s">
        <v>290</v>
      </c>
      <c r="C8718" s="272" t="s">
        <v>16898</v>
      </c>
      <c r="D8718" s="271" t="s">
        <v>1977</v>
      </c>
      <c r="E8718" s="273">
        <v>45.26</v>
      </c>
    </row>
    <row r="8719" spans="1:5" x14ac:dyDescent="0.2">
      <c r="A8719" s="271">
        <v>100853</v>
      </c>
      <c r="B8719" s="271" t="s">
        <v>290</v>
      </c>
      <c r="C8719" s="272" t="s">
        <v>16899</v>
      </c>
      <c r="D8719" s="271" t="s">
        <v>1977</v>
      </c>
      <c r="E8719" s="273">
        <v>276.27999999999997</v>
      </c>
    </row>
    <row r="8720" spans="1:5" x14ac:dyDescent="0.2">
      <c r="A8720" s="271">
        <v>100854</v>
      </c>
      <c r="B8720" s="271" t="s">
        <v>290</v>
      </c>
      <c r="C8720" s="272" t="s">
        <v>16900</v>
      </c>
      <c r="D8720" s="271" t="s">
        <v>1977</v>
      </c>
      <c r="E8720" s="273">
        <v>1413.53</v>
      </c>
    </row>
    <row r="8721" spans="1:5" x14ac:dyDescent="0.2">
      <c r="A8721" s="271">
        <v>86915</v>
      </c>
      <c r="B8721" s="271" t="s">
        <v>290</v>
      </c>
      <c r="C8721" s="272" t="s">
        <v>16901</v>
      </c>
      <c r="D8721" s="271" t="s">
        <v>1977</v>
      </c>
      <c r="E8721" s="273">
        <v>113.69</v>
      </c>
    </row>
    <row r="8722" spans="1:5" x14ac:dyDescent="0.2">
      <c r="A8722" s="271">
        <v>86906</v>
      </c>
      <c r="B8722" s="271" t="s">
        <v>290</v>
      </c>
      <c r="C8722" s="272" t="s">
        <v>16902</v>
      </c>
      <c r="D8722" s="271" t="s">
        <v>1977</v>
      </c>
      <c r="E8722" s="273">
        <v>60.09</v>
      </c>
    </row>
    <row r="8723" spans="1:5" x14ac:dyDescent="0.2">
      <c r="A8723" s="271">
        <v>86911</v>
      </c>
      <c r="B8723" s="271" t="s">
        <v>290</v>
      </c>
      <c r="C8723" s="272" t="s">
        <v>16903</v>
      </c>
      <c r="D8723" s="271" t="s">
        <v>1977</v>
      </c>
      <c r="E8723" s="273">
        <v>70.37</v>
      </c>
    </row>
    <row r="8724" spans="1:5" x14ac:dyDescent="0.2">
      <c r="A8724" s="271">
        <v>86909</v>
      </c>
      <c r="B8724" s="271" t="s">
        <v>290</v>
      </c>
      <c r="C8724" s="272" t="s">
        <v>16904</v>
      </c>
      <c r="D8724" s="271" t="s">
        <v>1977</v>
      </c>
      <c r="E8724" s="273">
        <v>104.32</v>
      </c>
    </row>
    <row r="8725" spans="1:5" x14ac:dyDescent="0.2">
      <c r="A8725" s="271">
        <v>86910</v>
      </c>
      <c r="B8725" s="271" t="s">
        <v>290</v>
      </c>
      <c r="C8725" s="272" t="s">
        <v>16905</v>
      </c>
      <c r="D8725" s="271" t="s">
        <v>1977</v>
      </c>
      <c r="E8725" s="273">
        <v>101.99</v>
      </c>
    </row>
    <row r="8726" spans="1:5" x14ac:dyDescent="0.2">
      <c r="A8726" s="271">
        <v>86916</v>
      </c>
      <c r="B8726" s="271" t="s">
        <v>290</v>
      </c>
      <c r="C8726" s="272" t="s">
        <v>16906</v>
      </c>
      <c r="D8726" s="271" t="s">
        <v>1977</v>
      </c>
      <c r="E8726" s="273">
        <v>22.36</v>
      </c>
    </row>
    <row r="8727" spans="1:5" x14ac:dyDescent="0.2">
      <c r="A8727" s="271">
        <v>95469</v>
      </c>
      <c r="B8727" s="271" t="s">
        <v>290</v>
      </c>
      <c r="C8727" s="272" t="s">
        <v>16907</v>
      </c>
      <c r="D8727" s="271" t="s">
        <v>1977</v>
      </c>
      <c r="E8727" s="273">
        <v>340.13</v>
      </c>
    </row>
    <row r="8728" spans="1:5" x14ac:dyDescent="0.2">
      <c r="A8728" s="271">
        <v>95470</v>
      </c>
      <c r="B8728" s="271" t="s">
        <v>290</v>
      </c>
      <c r="C8728" s="272" t="s">
        <v>16908</v>
      </c>
      <c r="D8728" s="271" t="s">
        <v>1977</v>
      </c>
      <c r="E8728" s="273">
        <v>349.68</v>
      </c>
    </row>
    <row r="8729" spans="1:5" x14ac:dyDescent="0.2">
      <c r="A8729" s="271">
        <v>95471</v>
      </c>
      <c r="B8729" s="271" t="s">
        <v>290</v>
      </c>
      <c r="C8729" s="272" t="s">
        <v>16909</v>
      </c>
      <c r="D8729" s="271" t="s">
        <v>1977</v>
      </c>
      <c r="E8729" s="273">
        <v>892.35</v>
      </c>
    </row>
    <row r="8730" spans="1:5" x14ac:dyDescent="0.2">
      <c r="A8730" s="271">
        <v>95472</v>
      </c>
      <c r="B8730" s="271" t="s">
        <v>290</v>
      </c>
      <c r="C8730" s="272" t="s">
        <v>16910</v>
      </c>
      <c r="D8730" s="271" t="s">
        <v>1977</v>
      </c>
      <c r="E8730" s="273">
        <v>901.9</v>
      </c>
    </row>
    <row r="8731" spans="1:5" x14ac:dyDescent="0.2">
      <c r="A8731" s="271">
        <v>100848</v>
      </c>
      <c r="B8731" s="271" t="s">
        <v>290</v>
      </c>
      <c r="C8731" s="272" t="s">
        <v>16911</v>
      </c>
      <c r="D8731" s="271" t="s">
        <v>1977</v>
      </c>
      <c r="E8731" s="273">
        <v>637.99</v>
      </c>
    </row>
    <row r="8732" spans="1:5" x14ac:dyDescent="0.2">
      <c r="A8732" s="271">
        <v>86888</v>
      </c>
      <c r="B8732" s="271" t="s">
        <v>290</v>
      </c>
      <c r="C8732" s="272" t="s">
        <v>16912</v>
      </c>
      <c r="D8732" s="271" t="s">
        <v>1977</v>
      </c>
      <c r="E8732" s="273">
        <v>564.44000000000005</v>
      </c>
    </row>
    <row r="8733" spans="1:5" x14ac:dyDescent="0.2">
      <c r="A8733" s="271">
        <v>86932</v>
      </c>
      <c r="B8733" s="271" t="s">
        <v>290</v>
      </c>
      <c r="C8733" s="272" t="s">
        <v>16913</v>
      </c>
      <c r="D8733" s="271" t="s">
        <v>1977</v>
      </c>
      <c r="E8733" s="273">
        <v>625.49</v>
      </c>
    </row>
    <row r="8734" spans="1:5" x14ac:dyDescent="0.2">
      <c r="A8734" s="271">
        <v>86931</v>
      </c>
      <c r="B8734" s="271" t="s">
        <v>290</v>
      </c>
      <c r="C8734" s="272" t="s">
        <v>16914</v>
      </c>
      <c r="D8734" s="271" t="s">
        <v>1977</v>
      </c>
      <c r="E8734" s="273">
        <v>577.05999999999995</v>
      </c>
    </row>
    <row r="8735" spans="1:5" x14ac:dyDescent="0.2">
      <c r="A8735" s="271">
        <v>100878</v>
      </c>
      <c r="B8735" s="271" t="s">
        <v>290</v>
      </c>
      <c r="C8735" s="272" t="s">
        <v>16915</v>
      </c>
      <c r="D8735" s="271" t="s">
        <v>1977</v>
      </c>
      <c r="E8735" s="273">
        <v>761.85</v>
      </c>
    </row>
    <row r="8736" spans="1:5" x14ac:dyDescent="0.2">
      <c r="A8736" s="271">
        <v>86877</v>
      </c>
      <c r="B8736" s="271" t="s">
        <v>290</v>
      </c>
      <c r="C8736" s="272" t="s">
        <v>16916</v>
      </c>
      <c r="D8736" s="271" t="s">
        <v>1977</v>
      </c>
      <c r="E8736" s="273">
        <v>75.95</v>
      </c>
    </row>
    <row r="8737" spans="1:5" x14ac:dyDescent="0.2">
      <c r="A8737" s="271">
        <v>86878</v>
      </c>
      <c r="B8737" s="271" t="s">
        <v>290</v>
      </c>
      <c r="C8737" s="272" t="s">
        <v>16917</v>
      </c>
      <c r="D8737" s="271" t="s">
        <v>1977</v>
      </c>
      <c r="E8737" s="273">
        <v>81.83</v>
      </c>
    </row>
    <row r="8738" spans="1:5" x14ac:dyDescent="0.2">
      <c r="A8738" s="271">
        <v>86879</v>
      </c>
      <c r="B8738" s="271" t="s">
        <v>290</v>
      </c>
      <c r="C8738" s="272" t="s">
        <v>16918</v>
      </c>
      <c r="D8738" s="271" t="s">
        <v>1977</v>
      </c>
      <c r="E8738" s="273">
        <v>10.029999999999999</v>
      </c>
    </row>
    <row r="8739" spans="1:5" x14ac:dyDescent="0.2">
      <c r="A8739" s="271">
        <v>86880</v>
      </c>
      <c r="B8739" s="271" t="s">
        <v>290</v>
      </c>
      <c r="C8739" s="272" t="s">
        <v>16919</v>
      </c>
      <c r="D8739" s="271" t="s">
        <v>1977</v>
      </c>
      <c r="E8739" s="273">
        <v>25.36</v>
      </c>
    </row>
    <row r="8740" spans="1:5" x14ac:dyDescent="0.2">
      <c r="A8740" s="271">
        <v>101663</v>
      </c>
      <c r="B8740" s="271" t="s">
        <v>290</v>
      </c>
      <c r="C8740" s="272" t="s">
        <v>16920</v>
      </c>
      <c r="D8740" s="271" t="s">
        <v>1977</v>
      </c>
      <c r="E8740" s="273">
        <v>30.86</v>
      </c>
    </row>
    <row r="8741" spans="1:5" x14ac:dyDescent="0.2">
      <c r="A8741" s="271">
        <v>101664</v>
      </c>
      <c r="B8741" s="271" t="s">
        <v>290</v>
      </c>
      <c r="C8741" s="272" t="s">
        <v>16921</v>
      </c>
      <c r="D8741" s="271" t="s">
        <v>1977</v>
      </c>
      <c r="E8741" s="273">
        <v>32.119999999999997</v>
      </c>
    </row>
    <row r="8742" spans="1:5" x14ac:dyDescent="0.2">
      <c r="A8742" s="271">
        <v>101665</v>
      </c>
      <c r="B8742" s="271" t="s">
        <v>290</v>
      </c>
      <c r="C8742" s="272" t="s">
        <v>16922</v>
      </c>
      <c r="D8742" s="271" t="s">
        <v>1977</v>
      </c>
      <c r="E8742" s="273">
        <v>37.5</v>
      </c>
    </row>
    <row r="8743" spans="1:5" x14ac:dyDescent="0.2">
      <c r="A8743" s="271">
        <v>101634</v>
      </c>
      <c r="B8743" s="271" t="s">
        <v>290</v>
      </c>
      <c r="C8743" s="272" t="s">
        <v>16923</v>
      </c>
      <c r="D8743" s="271" t="s">
        <v>1977</v>
      </c>
      <c r="E8743" s="273">
        <v>0</v>
      </c>
    </row>
    <row r="8744" spans="1:5" x14ac:dyDescent="0.2">
      <c r="A8744" s="271">
        <v>101635</v>
      </c>
      <c r="B8744" s="271" t="s">
        <v>290</v>
      </c>
      <c r="C8744" s="272" t="s">
        <v>16924</v>
      </c>
      <c r="D8744" s="271" t="s">
        <v>1977</v>
      </c>
      <c r="E8744" s="273">
        <v>0</v>
      </c>
    </row>
    <row r="8745" spans="1:5" x14ac:dyDescent="0.2">
      <c r="A8745" s="271">
        <v>101636</v>
      </c>
      <c r="B8745" s="271" t="s">
        <v>290</v>
      </c>
      <c r="C8745" s="272" t="s">
        <v>16925</v>
      </c>
      <c r="D8745" s="271" t="s">
        <v>1977</v>
      </c>
      <c r="E8745" s="273">
        <v>153.75</v>
      </c>
    </row>
    <row r="8746" spans="1:5" x14ac:dyDescent="0.2">
      <c r="A8746" s="271">
        <v>101637</v>
      </c>
      <c r="B8746" s="271" t="s">
        <v>290</v>
      </c>
      <c r="C8746" s="272" t="s">
        <v>16926</v>
      </c>
      <c r="D8746" s="271" t="s">
        <v>1977</v>
      </c>
      <c r="E8746" s="273">
        <v>148.07</v>
      </c>
    </row>
    <row r="8747" spans="1:5" x14ac:dyDescent="0.2">
      <c r="A8747" s="271">
        <v>101638</v>
      </c>
      <c r="B8747" s="271" t="s">
        <v>290</v>
      </c>
      <c r="C8747" s="272" t="s">
        <v>16927</v>
      </c>
      <c r="D8747" s="271" t="s">
        <v>1977</v>
      </c>
      <c r="E8747" s="273">
        <v>0</v>
      </c>
    </row>
    <row r="8748" spans="1:5" x14ac:dyDescent="0.2">
      <c r="A8748" s="271">
        <v>101639</v>
      </c>
      <c r="B8748" s="271" t="s">
        <v>290</v>
      </c>
      <c r="C8748" s="272" t="s">
        <v>16928</v>
      </c>
      <c r="D8748" s="271" t="s">
        <v>1977</v>
      </c>
      <c r="E8748" s="273">
        <v>0</v>
      </c>
    </row>
    <row r="8749" spans="1:5" x14ac:dyDescent="0.2">
      <c r="A8749" s="271">
        <v>105919</v>
      </c>
      <c r="B8749" s="271" t="s">
        <v>290</v>
      </c>
      <c r="C8749" s="272" t="s">
        <v>16929</v>
      </c>
      <c r="D8749" s="271" t="s">
        <v>1977</v>
      </c>
      <c r="E8749" s="273">
        <v>0</v>
      </c>
    </row>
    <row r="8750" spans="1:5" x14ac:dyDescent="0.2">
      <c r="A8750" s="271">
        <v>101658</v>
      </c>
      <c r="B8750" s="271" t="s">
        <v>290</v>
      </c>
      <c r="C8750" s="272" t="s">
        <v>16930</v>
      </c>
      <c r="D8750" s="271" t="s">
        <v>1977</v>
      </c>
      <c r="E8750" s="273">
        <v>531.14</v>
      </c>
    </row>
    <row r="8751" spans="1:5" x14ac:dyDescent="0.2">
      <c r="A8751" s="271">
        <v>101659</v>
      </c>
      <c r="B8751" s="271" t="s">
        <v>290</v>
      </c>
      <c r="C8751" s="272" t="s">
        <v>16931</v>
      </c>
      <c r="D8751" s="271" t="s">
        <v>1977</v>
      </c>
      <c r="E8751" s="273">
        <v>604.85</v>
      </c>
    </row>
    <row r="8752" spans="1:5" x14ac:dyDescent="0.2">
      <c r="A8752" s="271">
        <v>101660</v>
      </c>
      <c r="B8752" s="271" t="s">
        <v>290</v>
      </c>
      <c r="C8752" s="272" t="s">
        <v>16932</v>
      </c>
      <c r="D8752" s="271" t="s">
        <v>1977</v>
      </c>
      <c r="E8752" s="273">
        <v>952.8</v>
      </c>
    </row>
    <row r="8753" spans="1:5" x14ac:dyDescent="0.2">
      <c r="A8753" s="271">
        <v>101654</v>
      </c>
      <c r="B8753" s="271" t="s">
        <v>290</v>
      </c>
      <c r="C8753" s="272" t="s">
        <v>16933</v>
      </c>
      <c r="D8753" s="271" t="s">
        <v>1977</v>
      </c>
      <c r="E8753" s="273">
        <v>212.05</v>
      </c>
    </row>
    <row r="8754" spans="1:5" x14ac:dyDescent="0.2">
      <c r="A8754" s="271">
        <v>101655</v>
      </c>
      <c r="B8754" s="271" t="s">
        <v>290</v>
      </c>
      <c r="C8754" s="272" t="s">
        <v>16934</v>
      </c>
      <c r="D8754" s="271" t="s">
        <v>1977</v>
      </c>
      <c r="E8754" s="273">
        <v>327.94</v>
      </c>
    </row>
    <row r="8755" spans="1:5" x14ac:dyDescent="0.2">
      <c r="A8755" s="271">
        <v>101656</v>
      </c>
      <c r="B8755" s="271" t="s">
        <v>290</v>
      </c>
      <c r="C8755" s="272" t="s">
        <v>16935</v>
      </c>
      <c r="D8755" s="271" t="s">
        <v>1977</v>
      </c>
      <c r="E8755" s="273">
        <v>354.99</v>
      </c>
    </row>
    <row r="8756" spans="1:5" x14ac:dyDescent="0.2">
      <c r="A8756" s="271">
        <v>101657</v>
      </c>
      <c r="B8756" s="271" t="s">
        <v>290</v>
      </c>
      <c r="C8756" s="272" t="s">
        <v>16936</v>
      </c>
      <c r="D8756" s="271" t="s">
        <v>1977</v>
      </c>
      <c r="E8756" s="273">
        <v>412.63</v>
      </c>
    </row>
    <row r="8757" spans="1:5" x14ac:dyDescent="0.2">
      <c r="A8757" s="271">
        <v>105923</v>
      </c>
      <c r="B8757" s="271" t="s">
        <v>290</v>
      </c>
      <c r="C8757" s="272" t="s">
        <v>16937</v>
      </c>
      <c r="D8757" s="271" t="s">
        <v>1977</v>
      </c>
      <c r="E8757" s="273">
        <v>0</v>
      </c>
    </row>
    <row r="8758" spans="1:5" x14ac:dyDescent="0.2">
      <c r="A8758" s="271">
        <v>105921</v>
      </c>
      <c r="B8758" s="271" t="s">
        <v>290</v>
      </c>
      <c r="C8758" s="272" t="s">
        <v>16938</v>
      </c>
      <c r="D8758" s="271" t="s">
        <v>1977</v>
      </c>
      <c r="E8758" s="273">
        <v>0</v>
      </c>
    </row>
    <row r="8759" spans="1:5" x14ac:dyDescent="0.2">
      <c r="A8759" s="271">
        <v>105920</v>
      </c>
      <c r="B8759" s="271" t="s">
        <v>290</v>
      </c>
      <c r="C8759" s="272" t="s">
        <v>16939</v>
      </c>
      <c r="D8759" s="271" t="s">
        <v>1977</v>
      </c>
      <c r="E8759" s="273">
        <v>0</v>
      </c>
    </row>
    <row r="8760" spans="1:5" x14ac:dyDescent="0.2">
      <c r="A8760" s="271">
        <v>105922</v>
      </c>
      <c r="B8760" s="271" t="s">
        <v>290</v>
      </c>
      <c r="C8760" s="272" t="s">
        <v>16940</v>
      </c>
      <c r="D8760" s="271" t="s">
        <v>1977</v>
      </c>
      <c r="E8760" s="273">
        <v>0</v>
      </c>
    </row>
    <row r="8761" spans="1:5" x14ac:dyDescent="0.2">
      <c r="A8761" s="271">
        <v>101632</v>
      </c>
      <c r="B8761" s="271" t="s">
        <v>290</v>
      </c>
      <c r="C8761" s="272" t="s">
        <v>16941</v>
      </c>
      <c r="D8761" s="271" t="s">
        <v>1977</v>
      </c>
      <c r="E8761" s="273">
        <v>36.549999999999997</v>
      </c>
    </row>
    <row r="8762" spans="1:5" x14ac:dyDescent="0.2">
      <c r="A8762" s="271">
        <v>101661</v>
      </c>
      <c r="B8762" s="271" t="s">
        <v>290</v>
      </c>
      <c r="C8762" s="272" t="s">
        <v>16942</v>
      </c>
      <c r="D8762" s="271" t="s">
        <v>1977</v>
      </c>
      <c r="E8762" s="273">
        <v>145.55000000000001</v>
      </c>
    </row>
    <row r="8763" spans="1:5" x14ac:dyDescent="0.2">
      <c r="A8763" s="271">
        <v>105924</v>
      </c>
      <c r="B8763" s="271" t="s">
        <v>290</v>
      </c>
      <c r="C8763" s="272" t="s">
        <v>16943</v>
      </c>
      <c r="D8763" s="271" t="s">
        <v>1977</v>
      </c>
      <c r="E8763" s="273">
        <v>16.16</v>
      </c>
    </row>
    <row r="8764" spans="1:5" x14ac:dyDescent="0.2">
      <c r="A8764" s="271">
        <v>101651</v>
      </c>
      <c r="B8764" s="271" t="s">
        <v>290</v>
      </c>
      <c r="C8764" s="272" t="s">
        <v>16944</v>
      </c>
      <c r="D8764" s="271" t="s">
        <v>1977</v>
      </c>
      <c r="E8764" s="273">
        <v>64.040000000000006</v>
      </c>
    </row>
    <row r="8765" spans="1:5" x14ac:dyDescent="0.2">
      <c r="A8765" s="271">
        <v>101630</v>
      </c>
      <c r="B8765" s="271" t="s">
        <v>290</v>
      </c>
      <c r="C8765" s="272" t="s">
        <v>16945</v>
      </c>
      <c r="D8765" s="271" t="s">
        <v>1977</v>
      </c>
      <c r="E8765" s="273">
        <v>77.33</v>
      </c>
    </row>
    <row r="8766" spans="1:5" x14ac:dyDescent="0.2">
      <c r="A8766" s="271">
        <v>101633</v>
      </c>
      <c r="B8766" s="271" t="s">
        <v>290</v>
      </c>
      <c r="C8766" s="272" t="s">
        <v>16946</v>
      </c>
      <c r="D8766" s="271" t="s">
        <v>1977</v>
      </c>
      <c r="E8766" s="273">
        <v>97.5</v>
      </c>
    </row>
    <row r="8767" spans="1:5" x14ac:dyDescent="0.2">
      <c r="A8767" s="271">
        <v>104219</v>
      </c>
      <c r="B8767" s="271" t="s">
        <v>290</v>
      </c>
      <c r="C8767" s="272" t="s">
        <v>16947</v>
      </c>
      <c r="D8767" s="271" t="s">
        <v>2012</v>
      </c>
      <c r="E8767" s="273">
        <v>88.11</v>
      </c>
    </row>
    <row r="8768" spans="1:5" x14ac:dyDescent="0.2">
      <c r="A8768" s="271">
        <v>104223</v>
      </c>
      <c r="B8768" s="271" t="s">
        <v>290</v>
      </c>
      <c r="C8768" s="272" t="s">
        <v>16948</v>
      </c>
      <c r="D8768" s="271" t="s">
        <v>2012</v>
      </c>
      <c r="E8768" s="273">
        <v>115.17</v>
      </c>
    </row>
    <row r="8769" spans="1:5" x14ac:dyDescent="0.2">
      <c r="A8769" s="271">
        <v>104227</v>
      </c>
      <c r="B8769" s="271" t="s">
        <v>290</v>
      </c>
      <c r="C8769" s="272" t="s">
        <v>16949</v>
      </c>
      <c r="D8769" s="271" t="s">
        <v>2012</v>
      </c>
      <c r="E8769" s="273">
        <v>133.04</v>
      </c>
    </row>
    <row r="8770" spans="1:5" x14ac:dyDescent="0.2">
      <c r="A8770" s="271">
        <v>104231</v>
      </c>
      <c r="B8770" s="271" t="s">
        <v>290</v>
      </c>
      <c r="C8770" s="272" t="s">
        <v>16950</v>
      </c>
      <c r="D8770" s="271" t="s">
        <v>2012</v>
      </c>
      <c r="E8770" s="273">
        <v>146.69999999999999</v>
      </c>
    </row>
    <row r="8771" spans="1:5" x14ac:dyDescent="0.2">
      <c r="A8771" s="271">
        <v>104235</v>
      </c>
      <c r="B8771" s="271" t="s">
        <v>290</v>
      </c>
      <c r="C8771" s="272" t="s">
        <v>16951</v>
      </c>
      <c r="D8771" s="271" t="s">
        <v>2012</v>
      </c>
      <c r="E8771" s="273">
        <v>71.91</v>
      </c>
    </row>
    <row r="8772" spans="1:5" x14ac:dyDescent="0.2">
      <c r="A8772" s="271">
        <v>104239</v>
      </c>
      <c r="B8772" s="271" t="s">
        <v>290</v>
      </c>
      <c r="C8772" s="272" t="s">
        <v>16952</v>
      </c>
      <c r="D8772" s="271" t="s">
        <v>2012</v>
      </c>
      <c r="E8772" s="273">
        <v>97.86</v>
      </c>
    </row>
    <row r="8773" spans="1:5" x14ac:dyDescent="0.2">
      <c r="A8773" s="271">
        <v>104243</v>
      </c>
      <c r="B8773" s="271" t="s">
        <v>290</v>
      </c>
      <c r="C8773" s="272" t="s">
        <v>16953</v>
      </c>
      <c r="D8773" s="271" t="s">
        <v>2012</v>
      </c>
      <c r="E8773" s="273">
        <v>114.57</v>
      </c>
    </row>
    <row r="8774" spans="1:5" x14ac:dyDescent="0.2">
      <c r="A8774" s="271">
        <v>104247</v>
      </c>
      <c r="B8774" s="271" t="s">
        <v>290</v>
      </c>
      <c r="C8774" s="272" t="s">
        <v>16954</v>
      </c>
      <c r="D8774" s="271" t="s">
        <v>2012</v>
      </c>
      <c r="E8774" s="273">
        <v>122.19</v>
      </c>
    </row>
    <row r="8775" spans="1:5" x14ac:dyDescent="0.2">
      <c r="A8775" s="271">
        <v>87795</v>
      </c>
      <c r="B8775" s="271" t="s">
        <v>290</v>
      </c>
      <c r="C8775" s="272" t="s">
        <v>16955</v>
      </c>
      <c r="D8775" s="271" t="s">
        <v>2012</v>
      </c>
      <c r="E8775" s="273">
        <v>74.489999999999995</v>
      </c>
    </row>
    <row r="8776" spans="1:5" x14ac:dyDescent="0.2">
      <c r="A8776" s="271">
        <v>87800</v>
      </c>
      <c r="B8776" s="271" t="s">
        <v>290</v>
      </c>
      <c r="C8776" s="272" t="s">
        <v>16956</v>
      </c>
      <c r="D8776" s="271" t="s">
        <v>2012</v>
      </c>
      <c r="E8776" s="273">
        <v>101.57</v>
      </c>
    </row>
    <row r="8777" spans="1:5" x14ac:dyDescent="0.2">
      <c r="A8777" s="271">
        <v>87804</v>
      </c>
      <c r="B8777" s="271" t="s">
        <v>290</v>
      </c>
      <c r="C8777" s="272" t="s">
        <v>16957</v>
      </c>
      <c r="D8777" s="271" t="s">
        <v>2012</v>
      </c>
      <c r="E8777" s="273">
        <v>118.28</v>
      </c>
    </row>
    <row r="8778" spans="1:5" x14ac:dyDescent="0.2">
      <c r="A8778" s="271">
        <v>87808</v>
      </c>
      <c r="B8778" s="271" t="s">
        <v>290</v>
      </c>
      <c r="C8778" s="272" t="s">
        <v>16958</v>
      </c>
      <c r="D8778" s="271" t="s">
        <v>2012</v>
      </c>
      <c r="E8778" s="273">
        <v>125.8</v>
      </c>
    </row>
    <row r="8779" spans="1:5" x14ac:dyDescent="0.2">
      <c r="A8779" s="271">
        <v>87778</v>
      </c>
      <c r="B8779" s="271" t="s">
        <v>290</v>
      </c>
      <c r="C8779" s="272" t="s">
        <v>16959</v>
      </c>
      <c r="D8779" s="271" t="s">
        <v>2012</v>
      </c>
      <c r="E8779" s="273">
        <v>92.31</v>
      </c>
    </row>
    <row r="8780" spans="1:5" x14ac:dyDescent="0.2">
      <c r="A8780" s="271">
        <v>87783</v>
      </c>
      <c r="B8780" s="271" t="s">
        <v>290</v>
      </c>
      <c r="C8780" s="272" t="s">
        <v>16960</v>
      </c>
      <c r="D8780" s="271" t="s">
        <v>2012</v>
      </c>
      <c r="E8780" s="273">
        <v>120.63</v>
      </c>
    </row>
    <row r="8781" spans="1:5" x14ac:dyDescent="0.2">
      <c r="A8781" s="271">
        <v>87787</v>
      </c>
      <c r="B8781" s="271" t="s">
        <v>290</v>
      </c>
      <c r="C8781" s="272" t="s">
        <v>16961</v>
      </c>
      <c r="D8781" s="271" t="s">
        <v>2012</v>
      </c>
      <c r="E8781" s="273">
        <v>138.5</v>
      </c>
    </row>
    <row r="8782" spans="1:5" x14ac:dyDescent="0.2">
      <c r="A8782" s="271">
        <v>87791</v>
      </c>
      <c r="B8782" s="271" t="s">
        <v>290</v>
      </c>
      <c r="C8782" s="272" t="s">
        <v>16962</v>
      </c>
      <c r="D8782" s="271" t="s">
        <v>2012</v>
      </c>
      <c r="E8782" s="273">
        <v>152.72</v>
      </c>
    </row>
    <row r="8783" spans="1:5" x14ac:dyDescent="0.2">
      <c r="A8783" s="271">
        <v>87832</v>
      </c>
      <c r="B8783" s="271" t="s">
        <v>290</v>
      </c>
      <c r="C8783" s="272" t="s">
        <v>16963</v>
      </c>
      <c r="D8783" s="271" t="s">
        <v>2012</v>
      </c>
      <c r="E8783" s="273">
        <v>145.93</v>
      </c>
    </row>
    <row r="8784" spans="1:5" x14ac:dyDescent="0.2">
      <c r="A8784" s="271">
        <v>87812</v>
      </c>
      <c r="B8784" s="271" t="s">
        <v>290</v>
      </c>
      <c r="C8784" s="272" t="s">
        <v>16964</v>
      </c>
      <c r="D8784" s="271" t="s">
        <v>2012</v>
      </c>
      <c r="E8784" s="273">
        <v>115.3</v>
      </c>
    </row>
    <row r="8785" spans="1:5" x14ac:dyDescent="0.2">
      <c r="A8785" s="271">
        <v>87816</v>
      </c>
      <c r="B8785" s="271" t="s">
        <v>290</v>
      </c>
      <c r="C8785" s="272" t="s">
        <v>16965</v>
      </c>
      <c r="D8785" s="271" t="s">
        <v>2012</v>
      </c>
      <c r="E8785" s="273">
        <v>142.46</v>
      </c>
    </row>
    <row r="8786" spans="1:5" x14ac:dyDescent="0.2">
      <c r="A8786" s="271">
        <v>87820</v>
      </c>
      <c r="B8786" s="271" t="s">
        <v>290</v>
      </c>
      <c r="C8786" s="272" t="s">
        <v>16966</v>
      </c>
      <c r="D8786" s="271" t="s">
        <v>2012</v>
      </c>
      <c r="E8786" s="273">
        <v>159.16999999999999</v>
      </c>
    </row>
    <row r="8787" spans="1:5" x14ac:dyDescent="0.2">
      <c r="A8787" s="271">
        <v>87824</v>
      </c>
      <c r="B8787" s="271" t="s">
        <v>290</v>
      </c>
      <c r="C8787" s="272" t="s">
        <v>16967</v>
      </c>
      <c r="D8787" s="271" t="s">
        <v>2012</v>
      </c>
      <c r="E8787" s="273">
        <v>185.42</v>
      </c>
    </row>
    <row r="8788" spans="1:5" x14ac:dyDescent="0.2">
      <c r="A8788" s="271">
        <v>87828</v>
      </c>
      <c r="B8788" s="271" t="s">
        <v>290</v>
      </c>
      <c r="C8788" s="272" t="s">
        <v>16968</v>
      </c>
      <c r="D8788" s="271" t="s">
        <v>2012</v>
      </c>
      <c r="E8788" s="273">
        <v>116.66</v>
      </c>
    </row>
    <row r="8789" spans="1:5" x14ac:dyDescent="0.2">
      <c r="A8789" s="271">
        <v>104251</v>
      </c>
      <c r="B8789" s="271" t="s">
        <v>290</v>
      </c>
      <c r="C8789" s="272" t="s">
        <v>16969</v>
      </c>
      <c r="D8789" s="271" t="s">
        <v>2012</v>
      </c>
      <c r="E8789" s="273">
        <v>107.74</v>
      </c>
    </row>
    <row r="8790" spans="1:5" x14ac:dyDescent="0.2">
      <c r="A8790" s="271">
        <v>104255</v>
      </c>
      <c r="B8790" s="271" t="s">
        <v>290</v>
      </c>
      <c r="C8790" s="272" t="s">
        <v>16970</v>
      </c>
      <c r="D8790" s="271" t="s">
        <v>2012</v>
      </c>
      <c r="E8790" s="273">
        <v>133.69</v>
      </c>
    </row>
    <row r="8791" spans="1:5" x14ac:dyDescent="0.2">
      <c r="A8791" s="271">
        <v>104259</v>
      </c>
      <c r="B8791" s="271" t="s">
        <v>290</v>
      </c>
      <c r="C8791" s="272" t="s">
        <v>16971</v>
      </c>
      <c r="D8791" s="271" t="s">
        <v>2012</v>
      </c>
      <c r="E8791" s="273">
        <v>150.4</v>
      </c>
    </row>
    <row r="8792" spans="1:5" x14ac:dyDescent="0.2">
      <c r="A8792" s="271">
        <v>104263</v>
      </c>
      <c r="B8792" s="271" t="s">
        <v>290</v>
      </c>
      <c r="C8792" s="272" t="s">
        <v>16972</v>
      </c>
      <c r="D8792" s="271" t="s">
        <v>2012</v>
      </c>
      <c r="E8792" s="273">
        <v>174.6</v>
      </c>
    </row>
    <row r="8793" spans="1:5" x14ac:dyDescent="0.2">
      <c r="A8793" s="271">
        <v>87794</v>
      </c>
      <c r="B8793" s="271" t="s">
        <v>290</v>
      </c>
      <c r="C8793" s="272" t="s">
        <v>16973</v>
      </c>
      <c r="D8793" s="271" t="s">
        <v>2012</v>
      </c>
      <c r="E8793" s="273">
        <v>49.27</v>
      </c>
    </row>
    <row r="8794" spans="1:5" x14ac:dyDescent="0.2">
      <c r="A8794" s="271">
        <v>87799</v>
      </c>
      <c r="B8794" s="271" t="s">
        <v>290</v>
      </c>
      <c r="C8794" s="272" t="s">
        <v>16974</v>
      </c>
      <c r="D8794" s="271" t="s">
        <v>2012</v>
      </c>
      <c r="E8794" s="273">
        <v>68.08</v>
      </c>
    </row>
    <row r="8795" spans="1:5" x14ac:dyDescent="0.2">
      <c r="A8795" s="271">
        <v>87803</v>
      </c>
      <c r="B8795" s="271" t="s">
        <v>290</v>
      </c>
      <c r="C8795" s="272" t="s">
        <v>16975</v>
      </c>
      <c r="D8795" s="271" t="s">
        <v>2012</v>
      </c>
      <c r="E8795" s="273">
        <v>75.42</v>
      </c>
    </row>
    <row r="8796" spans="1:5" x14ac:dyDescent="0.2">
      <c r="A8796" s="271">
        <v>87807</v>
      </c>
      <c r="B8796" s="271" t="s">
        <v>290</v>
      </c>
      <c r="C8796" s="272" t="s">
        <v>16976</v>
      </c>
      <c r="D8796" s="271" t="s">
        <v>2012</v>
      </c>
      <c r="E8796" s="273">
        <v>82.39</v>
      </c>
    </row>
    <row r="8797" spans="1:5" x14ac:dyDescent="0.2">
      <c r="A8797" s="271">
        <v>104218</v>
      </c>
      <c r="B8797" s="271" t="s">
        <v>290</v>
      </c>
      <c r="C8797" s="272" t="s">
        <v>16977</v>
      </c>
      <c r="D8797" s="271" t="s">
        <v>2012</v>
      </c>
      <c r="E8797" s="273">
        <v>61.94</v>
      </c>
    </row>
    <row r="8798" spans="1:5" x14ac:dyDescent="0.2">
      <c r="A8798" s="271">
        <v>87777</v>
      </c>
      <c r="B8798" s="271" t="s">
        <v>290</v>
      </c>
      <c r="C8798" s="272" t="s">
        <v>16978</v>
      </c>
      <c r="D8798" s="271" t="s">
        <v>2012</v>
      </c>
      <c r="E8798" s="273">
        <v>66.63</v>
      </c>
    </row>
    <row r="8799" spans="1:5" x14ac:dyDescent="0.2">
      <c r="A8799" s="271">
        <v>104222</v>
      </c>
      <c r="B8799" s="271" t="s">
        <v>290</v>
      </c>
      <c r="C8799" s="272" t="s">
        <v>16979</v>
      </c>
      <c r="D8799" s="271" t="s">
        <v>2012</v>
      </c>
      <c r="E8799" s="273">
        <v>79.89</v>
      </c>
    </row>
    <row r="8800" spans="1:5" x14ac:dyDescent="0.2">
      <c r="A8800" s="271">
        <v>87781</v>
      </c>
      <c r="B8800" s="271" t="s">
        <v>290</v>
      </c>
      <c r="C8800" s="272" t="s">
        <v>16980</v>
      </c>
      <c r="D8800" s="271" t="s">
        <v>2012</v>
      </c>
      <c r="E8800" s="273">
        <v>85.89</v>
      </c>
    </row>
    <row r="8801" spans="1:5" x14ac:dyDescent="0.2">
      <c r="A8801" s="271">
        <v>104226</v>
      </c>
      <c r="B8801" s="271" t="s">
        <v>290</v>
      </c>
      <c r="C8801" s="272" t="s">
        <v>16981</v>
      </c>
      <c r="D8801" s="271" t="s">
        <v>2012</v>
      </c>
      <c r="E8801" s="273">
        <v>87.74</v>
      </c>
    </row>
    <row r="8802" spans="1:5" x14ac:dyDescent="0.2">
      <c r="A8802" s="271">
        <v>87786</v>
      </c>
      <c r="B8802" s="271" t="s">
        <v>290</v>
      </c>
      <c r="C8802" s="272" t="s">
        <v>16982</v>
      </c>
      <c r="D8802" s="271" t="s">
        <v>2012</v>
      </c>
      <c r="E8802" s="273">
        <v>93.74</v>
      </c>
    </row>
    <row r="8803" spans="1:5" x14ac:dyDescent="0.2">
      <c r="A8803" s="271">
        <v>104230</v>
      </c>
      <c r="B8803" s="271" t="s">
        <v>290</v>
      </c>
      <c r="C8803" s="272" t="s">
        <v>16983</v>
      </c>
      <c r="D8803" s="271" t="s">
        <v>2012</v>
      </c>
      <c r="E8803" s="273">
        <v>103.16</v>
      </c>
    </row>
    <row r="8804" spans="1:5" x14ac:dyDescent="0.2">
      <c r="A8804" s="271">
        <v>104234</v>
      </c>
      <c r="B8804" s="271" t="s">
        <v>290</v>
      </c>
      <c r="C8804" s="272" t="s">
        <v>16984</v>
      </c>
      <c r="D8804" s="271" t="s">
        <v>2012</v>
      </c>
      <c r="E8804" s="273">
        <v>46.51</v>
      </c>
    </row>
    <row r="8805" spans="1:5" x14ac:dyDescent="0.2">
      <c r="A8805" s="271">
        <v>104238</v>
      </c>
      <c r="B8805" s="271" t="s">
        <v>290</v>
      </c>
      <c r="C8805" s="272" t="s">
        <v>16985</v>
      </c>
      <c r="D8805" s="271" t="s">
        <v>2012</v>
      </c>
      <c r="E8805" s="273">
        <v>63.99</v>
      </c>
    </row>
    <row r="8806" spans="1:5" x14ac:dyDescent="0.2">
      <c r="A8806" s="271">
        <v>104242</v>
      </c>
      <c r="B8806" s="271" t="s">
        <v>290</v>
      </c>
      <c r="C8806" s="272" t="s">
        <v>16986</v>
      </c>
      <c r="D8806" s="271" t="s">
        <v>2012</v>
      </c>
      <c r="E8806" s="273">
        <v>71.33</v>
      </c>
    </row>
    <row r="8807" spans="1:5" x14ac:dyDescent="0.2">
      <c r="A8807" s="271">
        <v>104246</v>
      </c>
      <c r="B8807" s="271" t="s">
        <v>290</v>
      </c>
      <c r="C8807" s="272" t="s">
        <v>16987</v>
      </c>
      <c r="D8807" s="271" t="s">
        <v>2012</v>
      </c>
      <c r="E8807" s="273">
        <v>77.88</v>
      </c>
    </row>
    <row r="8808" spans="1:5" x14ac:dyDescent="0.2">
      <c r="A8808" s="271">
        <v>104250</v>
      </c>
      <c r="B8808" s="271" t="s">
        <v>290</v>
      </c>
      <c r="C8808" s="272" t="s">
        <v>16988</v>
      </c>
      <c r="D8808" s="271" t="s">
        <v>2012</v>
      </c>
      <c r="E8808" s="273">
        <v>86.13</v>
      </c>
    </row>
    <row r="8809" spans="1:5" x14ac:dyDescent="0.2">
      <c r="A8809" s="271">
        <v>87811</v>
      </c>
      <c r="B8809" s="271" t="s">
        <v>290</v>
      </c>
      <c r="C8809" s="272" t="s">
        <v>16989</v>
      </c>
      <c r="D8809" s="271" t="s">
        <v>2012</v>
      </c>
      <c r="E8809" s="273">
        <v>94.53</v>
      </c>
    </row>
    <row r="8810" spans="1:5" x14ac:dyDescent="0.2">
      <c r="A8810" s="271">
        <v>104254</v>
      </c>
      <c r="B8810" s="271" t="s">
        <v>290</v>
      </c>
      <c r="C8810" s="272" t="s">
        <v>16990</v>
      </c>
      <c r="D8810" s="271" t="s">
        <v>2012</v>
      </c>
      <c r="E8810" s="273">
        <v>103.61</v>
      </c>
    </row>
    <row r="8811" spans="1:5" x14ac:dyDescent="0.2">
      <c r="A8811" s="271">
        <v>87815</v>
      </c>
      <c r="B8811" s="271" t="s">
        <v>290</v>
      </c>
      <c r="C8811" s="272" t="s">
        <v>16991</v>
      </c>
      <c r="D8811" s="271" t="s">
        <v>2012</v>
      </c>
      <c r="E8811" s="273">
        <v>113.34</v>
      </c>
    </row>
    <row r="8812" spans="1:5" x14ac:dyDescent="0.2">
      <c r="A8812" s="271">
        <v>104258</v>
      </c>
      <c r="B8812" s="271" t="s">
        <v>290</v>
      </c>
      <c r="C8812" s="272" t="s">
        <v>16992</v>
      </c>
      <c r="D8812" s="271" t="s">
        <v>2012</v>
      </c>
      <c r="E8812" s="273">
        <v>110.95</v>
      </c>
    </row>
    <row r="8813" spans="1:5" x14ac:dyDescent="0.2">
      <c r="A8813" s="271">
        <v>87819</v>
      </c>
      <c r="B8813" s="271" t="s">
        <v>290</v>
      </c>
      <c r="C8813" s="272" t="s">
        <v>16993</v>
      </c>
      <c r="D8813" s="271" t="s">
        <v>2012</v>
      </c>
      <c r="E8813" s="273">
        <v>120.68</v>
      </c>
    </row>
    <row r="8814" spans="1:5" x14ac:dyDescent="0.2">
      <c r="A8814" s="271">
        <v>104262</v>
      </c>
      <c r="B8814" s="271" t="s">
        <v>290</v>
      </c>
      <c r="C8814" s="272" t="s">
        <v>16994</v>
      </c>
      <c r="D8814" s="271" t="s">
        <v>2012</v>
      </c>
      <c r="E8814" s="273">
        <v>143.34</v>
      </c>
    </row>
    <row r="8815" spans="1:5" x14ac:dyDescent="0.2">
      <c r="A8815" s="271">
        <v>87823</v>
      </c>
      <c r="B8815" s="271" t="s">
        <v>290</v>
      </c>
      <c r="C8815" s="272" t="s">
        <v>16995</v>
      </c>
      <c r="D8815" s="271" t="s">
        <v>2012</v>
      </c>
      <c r="E8815" s="273">
        <v>156.61000000000001</v>
      </c>
    </row>
    <row r="8816" spans="1:5" x14ac:dyDescent="0.2">
      <c r="A8816" s="271">
        <v>87827</v>
      </c>
      <c r="B8816" s="271" t="s">
        <v>290</v>
      </c>
      <c r="C8816" s="272" t="s">
        <v>16996</v>
      </c>
      <c r="D8816" s="271" t="s">
        <v>2012</v>
      </c>
      <c r="E8816" s="273">
        <v>88.62</v>
      </c>
    </row>
    <row r="8817" spans="1:5" x14ac:dyDescent="0.2">
      <c r="A8817" s="271">
        <v>87831</v>
      </c>
      <c r="B8817" s="271" t="s">
        <v>290</v>
      </c>
      <c r="C8817" s="272" t="s">
        <v>16997</v>
      </c>
      <c r="D8817" s="271" t="s">
        <v>2012</v>
      </c>
      <c r="E8817" s="273">
        <v>107.37</v>
      </c>
    </row>
    <row r="8818" spans="1:5" x14ac:dyDescent="0.2">
      <c r="A8818" s="271">
        <v>104220</v>
      </c>
      <c r="B8818" s="271" t="s">
        <v>290</v>
      </c>
      <c r="C8818" s="272" t="s">
        <v>16998</v>
      </c>
      <c r="D8818" s="271" t="s">
        <v>2012</v>
      </c>
      <c r="E8818" s="273">
        <v>60.54</v>
      </c>
    </row>
    <row r="8819" spans="1:5" x14ac:dyDescent="0.2">
      <c r="A8819" s="271">
        <v>104203</v>
      </c>
      <c r="B8819" s="271" t="s">
        <v>290</v>
      </c>
      <c r="C8819" s="272" t="s">
        <v>16999</v>
      </c>
      <c r="D8819" s="271" t="s">
        <v>2012</v>
      </c>
      <c r="E8819" s="273">
        <v>65.33</v>
      </c>
    </row>
    <row r="8820" spans="1:5" x14ac:dyDescent="0.2">
      <c r="A8820" s="271">
        <v>104224</v>
      </c>
      <c r="B8820" s="271" t="s">
        <v>290</v>
      </c>
      <c r="C8820" s="272" t="s">
        <v>17000</v>
      </c>
      <c r="D8820" s="271" t="s">
        <v>2012</v>
      </c>
      <c r="E8820" s="273">
        <v>78.03</v>
      </c>
    </row>
    <row r="8821" spans="1:5" x14ac:dyDescent="0.2">
      <c r="A8821" s="271">
        <v>104204</v>
      </c>
      <c r="B8821" s="271" t="s">
        <v>290</v>
      </c>
      <c r="C8821" s="272" t="s">
        <v>17001</v>
      </c>
      <c r="D8821" s="271" t="s">
        <v>2012</v>
      </c>
      <c r="E8821" s="273">
        <v>84.26</v>
      </c>
    </row>
    <row r="8822" spans="1:5" x14ac:dyDescent="0.2">
      <c r="A8822" s="271">
        <v>104228</v>
      </c>
      <c r="B8822" s="271" t="s">
        <v>290</v>
      </c>
      <c r="C8822" s="272" t="s">
        <v>17002</v>
      </c>
      <c r="D8822" s="271" t="s">
        <v>2012</v>
      </c>
      <c r="E8822" s="273">
        <v>85.04</v>
      </c>
    </row>
    <row r="8823" spans="1:5" x14ac:dyDescent="0.2">
      <c r="A8823" s="271">
        <v>104205</v>
      </c>
      <c r="B8823" s="271" t="s">
        <v>290</v>
      </c>
      <c r="C8823" s="272" t="s">
        <v>17003</v>
      </c>
      <c r="D8823" s="271" t="s">
        <v>2012</v>
      </c>
      <c r="E8823" s="273">
        <v>91.27</v>
      </c>
    </row>
    <row r="8824" spans="1:5" x14ac:dyDescent="0.2">
      <c r="A8824" s="271">
        <v>104232</v>
      </c>
      <c r="B8824" s="271" t="s">
        <v>290</v>
      </c>
      <c r="C8824" s="272" t="s">
        <v>17004</v>
      </c>
      <c r="D8824" s="271" t="s">
        <v>2012</v>
      </c>
      <c r="E8824" s="273">
        <v>93.98</v>
      </c>
    </row>
    <row r="8825" spans="1:5" x14ac:dyDescent="0.2">
      <c r="A8825" s="271">
        <v>104206</v>
      </c>
      <c r="B8825" s="271" t="s">
        <v>290</v>
      </c>
      <c r="C8825" s="272" t="s">
        <v>17005</v>
      </c>
      <c r="D8825" s="271" t="s">
        <v>2012</v>
      </c>
      <c r="E8825" s="273">
        <v>100.85</v>
      </c>
    </row>
    <row r="8826" spans="1:5" x14ac:dyDescent="0.2">
      <c r="A8826" s="271">
        <v>104236</v>
      </c>
      <c r="B8826" s="271" t="s">
        <v>290</v>
      </c>
      <c r="C8826" s="272" t="s">
        <v>17006</v>
      </c>
      <c r="D8826" s="271" t="s">
        <v>2012</v>
      </c>
      <c r="E8826" s="273">
        <v>44.77</v>
      </c>
    </row>
    <row r="8827" spans="1:5" x14ac:dyDescent="0.2">
      <c r="A8827" s="271">
        <v>104207</v>
      </c>
      <c r="B8827" s="271" t="s">
        <v>290</v>
      </c>
      <c r="C8827" s="272" t="s">
        <v>17007</v>
      </c>
      <c r="D8827" s="271" t="s">
        <v>2012</v>
      </c>
      <c r="E8827" s="273">
        <v>47.71</v>
      </c>
    </row>
    <row r="8828" spans="1:5" x14ac:dyDescent="0.2">
      <c r="A8828" s="271">
        <v>104240</v>
      </c>
      <c r="B8828" s="271" t="s">
        <v>290</v>
      </c>
      <c r="C8828" s="272" t="s">
        <v>17008</v>
      </c>
      <c r="D8828" s="271" t="s">
        <v>2012</v>
      </c>
      <c r="E8828" s="273">
        <v>61.91</v>
      </c>
    </row>
    <row r="8829" spans="1:5" x14ac:dyDescent="0.2">
      <c r="A8829" s="271">
        <v>104208</v>
      </c>
      <c r="B8829" s="271" t="s">
        <v>290</v>
      </c>
      <c r="C8829" s="272" t="s">
        <v>17009</v>
      </c>
      <c r="D8829" s="271" t="s">
        <v>2012</v>
      </c>
      <c r="E8829" s="273">
        <v>66.14</v>
      </c>
    </row>
    <row r="8830" spans="1:5" x14ac:dyDescent="0.2">
      <c r="A8830" s="271">
        <v>104244</v>
      </c>
      <c r="B8830" s="271" t="s">
        <v>290</v>
      </c>
      <c r="C8830" s="272" t="s">
        <v>17010</v>
      </c>
      <c r="D8830" s="271" t="s">
        <v>2012</v>
      </c>
      <c r="E8830" s="273">
        <v>68.489999999999995</v>
      </c>
    </row>
    <row r="8831" spans="1:5" x14ac:dyDescent="0.2">
      <c r="A8831" s="271">
        <v>104209</v>
      </c>
      <c r="B8831" s="271" t="s">
        <v>290</v>
      </c>
      <c r="C8831" s="272" t="s">
        <v>17011</v>
      </c>
      <c r="D8831" s="271" t="s">
        <v>2012</v>
      </c>
      <c r="E8831" s="273">
        <v>72.73</v>
      </c>
    </row>
    <row r="8832" spans="1:5" x14ac:dyDescent="0.2">
      <c r="A8832" s="271">
        <v>104248</v>
      </c>
      <c r="B8832" s="271" t="s">
        <v>290</v>
      </c>
      <c r="C8832" s="272" t="s">
        <v>17012</v>
      </c>
      <c r="D8832" s="271" t="s">
        <v>2012</v>
      </c>
      <c r="E8832" s="273">
        <v>70.959999999999994</v>
      </c>
    </row>
    <row r="8833" spans="1:5" x14ac:dyDescent="0.2">
      <c r="A8833" s="271">
        <v>104210</v>
      </c>
      <c r="B8833" s="271" t="s">
        <v>290</v>
      </c>
      <c r="C8833" s="272" t="s">
        <v>17013</v>
      </c>
      <c r="D8833" s="271" t="s">
        <v>2012</v>
      </c>
      <c r="E8833" s="273">
        <v>75.08</v>
      </c>
    </row>
    <row r="8834" spans="1:5" x14ac:dyDescent="0.2">
      <c r="A8834" s="271">
        <v>104252</v>
      </c>
      <c r="B8834" s="271" t="s">
        <v>290</v>
      </c>
      <c r="C8834" s="272" t="s">
        <v>17014</v>
      </c>
      <c r="D8834" s="271" t="s">
        <v>2012</v>
      </c>
      <c r="E8834" s="273">
        <v>86.1</v>
      </c>
    </row>
    <row r="8835" spans="1:5" x14ac:dyDescent="0.2">
      <c r="A8835" s="271">
        <v>104211</v>
      </c>
      <c r="B8835" s="271" t="s">
        <v>290</v>
      </c>
      <c r="C8835" s="272" t="s">
        <v>17015</v>
      </c>
      <c r="D8835" s="271" t="s">
        <v>2012</v>
      </c>
      <c r="E8835" s="273">
        <v>94.72</v>
      </c>
    </row>
    <row r="8836" spans="1:5" x14ac:dyDescent="0.2">
      <c r="A8836" s="271">
        <v>104212</v>
      </c>
      <c r="B8836" s="271" t="s">
        <v>290</v>
      </c>
      <c r="C8836" s="272" t="s">
        <v>17016</v>
      </c>
      <c r="D8836" s="271" t="s">
        <v>2012</v>
      </c>
      <c r="E8836" s="273">
        <v>113.24</v>
      </c>
    </row>
    <row r="8837" spans="1:5" x14ac:dyDescent="0.2">
      <c r="A8837" s="271">
        <v>104213</v>
      </c>
      <c r="B8837" s="271" t="s">
        <v>290</v>
      </c>
      <c r="C8837" s="272" t="s">
        <v>17017</v>
      </c>
      <c r="D8837" s="271" t="s">
        <v>2012</v>
      </c>
      <c r="E8837" s="273">
        <v>119.83</v>
      </c>
    </row>
    <row r="8838" spans="1:5" x14ac:dyDescent="0.2">
      <c r="A8838" s="271">
        <v>104214</v>
      </c>
      <c r="B8838" s="271" t="s">
        <v>290</v>
      </c>
      <c r="C8838" s="272" t="s">
        <v>17018</v>
      </c>
      <c r="D8838" s="271" t="s">
        <v>2012</v>
      </c>
      <c r="E8838" s="273">
        <v>143.55000000000001</v>
      </c>
    </row>
    <row r="8839" spans="1:5" x14ac:dyDescent="0.2">
      <c r="A8839" s="271">
        <v>104215</v>
      </c>
      <c r="B8839" s="271" t="s">
        <v>290</v>
      </c>
      <c r="C8839" s="272" t="s">
        <v>17019</v>
      </c>
      <c r="D8839" s="271" t="s">
        <v>2012</v>
      </c>
      <c r="E8839" s="273">
        <v>87.61</v>
      </c>
    </row>
    <row r="8840" spans="1:5" x14ac:dyDescent="0.2">
      <c r="A8840" s="271">
        <v>104216</v>
      </c>
      <c r="B8840" s="271" t="s">
        <v>290</v>
      </c>
      <c r="C8840" s="272" t="s">
        <v>17020</v>
      </c>
      <c r="D8840" s="271" t="s">
        <v>2012</v>
      </c>
      <c r="E8840" s="273">
        <v>105.64</v>
      </c>
    </row>
    <row r="8841" spans="1:5" x14ac:dyDescent="0.2">
      <c r="A8841" s="271">
        <v>104217</v>
      </c>
      <c r="B8841" s="271" t="s">
        <v>290</v>
      </c>
      <c r="C8841" s="272" t="s">
        <v>17021</v>
      </c>
      <c r="D8841" s="271" t="s">
        <v>2012</v>
      </c>
      <c r="E8841" s="273">
        <v>57.49</v>
      </c>
    </row>
    <row r="8842" spans="1:5" x14ac:dyDescent="0.2">
      <c r="A8842" s="271">
        <v>104221</v>
      </c>
      <c r="B8842" s="271" t="s">
        <v>290</v>
      </c>
      <c r="C8842" s="272" t="s">
        <v>17022</v>
      </c>
      <c r="D8842" s="271" t="s">
        <v>2012</v>
      </c>
      <c r="E8842" s="273">
        <v>73.930000000000007</v>
      </c>
    </row>
    <row r="8843" spans="1:5" x14ac:dyDescent="0.2">
      <c r="A8843" s="271">
        <v>104225</v>
      </c>
      <c r="B8843" s="271" t="s">
        <v>290</v>
      </c>
      <c r="C8843" s="272" t="s">
        <v>17023</v>
      </c>
      <c r="D8843" s="271" t="s">
        <v>2012</v>
      </c>
      <c r="E8843" s="273">
        <v>80.27</v>
      </c>
    </row>
    <row r="8844" spans="1:5" x14ac:dyDescent="0.2">
      <c r="A8844" s="271">
        <v>104229</v>
      </c>
      <c r="B8844" s="271" t="s">
        <v>290</v>
      </c>
      <c r="C8844" s="272" t="s">
        <v>17024</v>
      </c>
      <c r="D8844" s="271" t="s">
        <v>2012</v>
      </c>
      <c r="E8844" s="273">
        <v>94.93</v>
      </c>
    </row>
    <row r="8845" spans="1:5" x14ac:dyDescent="0.2">
      <c r="A8845" s="271">
        <v>104233</v>
      </c>
      <c r="B8845" s="271" t="s">
        <v>290</v>
      </c>
      <c r="C8845" s="272" t="s">
        <v>17025</v>
      </c>
      <c r="D8845" s="271" t="s">
        <v>2012</v>
      </c>
      <c r="E8845" s="273">
        <v>42.36</v>
      </c>
    </row>
    <row r="8846" spans="1:5" x14ac:dyDescent="0.2">
      <c r="A8846" s="271">
        <v>104237</v>
      </c>
      <c r="B8846" s="271" t="s">
        <v>290</v>
      </c>
      <c r="C8846" s="272" t="s">
        <v>17026</v>
      </c>
      <c r="D8846" s="271" t="s">
        <v>2012</v>
      </c>
      <c r="E8846" s="273">
        <v>58.43</v>
      </c>
    </row>
    <row r="8847" spans="1:5" x14ac:dyDescent="0.2">
      <c r="A8847" s="271">
        <v>104241</v>
      </c>
      <c r="B8847" s="271" t="s">
        <v>290</v>
      </c>
      <c r="C8847" s="272" t="s">
        <v>17027</v>
      </c>
      <c r="D8847" s="271" t="s">
        <v>2012</v>
      </c>
      <c r="E8847" s="273">
        <v>64.349999999999994</v>
      </c>
    </row>
    <row r="8848" spans="1:5" x14ac:dyDescent="0.2">
      <c r="A8848" s="271">
        <v>104245</v>
      </c>
      <c r="B8848" s="271" t="s">
        <v>290</v>
      </c>
      <c r="C8848" s="272" t="s">
        <v>17028</v>
      </c>
      <c r="D8848" s="271" t="s">
        <v>2012</v>
      </c>
      <c r="E8848" s="273">
        <v>70.19</v>
      </c>
    </row>
    <row r="8849" spans="1:5" x14ac:dyDescent="0.2">
      <c r="A8849" s="271">
        <v>104249</v>
      </c>
      <c r="B8849" s="271" t="s">
        <v>290</v>
      </c>
      <c r="C8849" s="272" t="s">
        <v>17029</v>
      </c>
      <c r="D8849" s="271" t="s">
        <v>2012</v>
      </c>
      <c r="E8849" s="273">
        <v>81.98</v>
      </c>
    </row>
    <row r="8850" spans="1:5" x14ac:dyDescent="0.2">
      <c r="A8850" s="271">
        <v>104253</v>
      </c>
      <c r="B8850" s="271" t="s">
        <v>290</v>
      </c>
      <c r="C8850" s="272" t="s">
        <v>17030</v>
      </c>
      <c r="D8850" s="271" t="s">
        <v>2012</v>
      </c>
      <c r="E8850" s="273">
        <v>98.05</v>
      </c>
    </row>
    <row r="8851" spans="1:5" x14ac:dyDescent="0.2">
      <c r="A8851" s="271">
        <v>104256</v>
      </c>
      <c r="B8851" s="271" t="s">
        <v>290</v>
      </c>
      <c r="C8851" s="272" t="s">
        <v>17031</v>
      </c>
      <c r="D8851" s="271" t="s">
        <v>2012</v>
      </c>
      <c r="E8851" s="273">
        <v>103.24</v>
      </c>
    </row>
    <row r="8852" spans="1:5" x14ac:dyDescent="0.2">
      <c r="A8852" s="271">
        <v>104260</v>
      </c>
      <c r="B8852" s="271" t="s">
        <v>290</v>
      </c>
      <c r="C8852" s="272" t="s">
        <v>17032</v>
      </c>
      <c r="D8852" s="271" t="s">
        <v>2012</v>
      </c>
      <c r="E8852" s="273">
        <v>109.82</v>
      </c>
    </row>
    <row r="8853" spans="1:5" x14ac:dyDescent="0.2">
      <c r="A8853" s="271">
        <v>104264</v>
      </c>
      <c r="B8853" s="271" t="s">
        <v>290</v>
      </c>
      <c r="C8853" s="272" t="s">
        <v>17033</v>
      </c>
      <c r="D8853" s="271" t="s">
        <v>2012</v>
      </c>
      <c r="E8853" s="273">
        <v>131.19999999999999</v>
      </c>
    </row>
    <row r="8854" spans="1:5" x14ac:dyDescent="0.2">
      <c r="A8854" s="271">
        <v>87792</v>
      </c>
      <c r="B8854" s="271" t="s">
        <v>290</v>
      </c>
      <c r="C8854" s="272" t="s">
        <v>17034</v>
      </c>
      <c r="D8854" s="271" t="s">
        <v>2012</v>
      </c>
      <c r="E8854" s="273">
        <v>45.12</v>
      </c>
    </row>
    <row r="8855" spans="1:5" x14ac:dyDescent="0.2">
      <c r="A8855" s="271">
        <v>87797</v>
      </c>
      <c r="B8855" s="271" t="s">
        <v>290</v>
      </c>
      <c r="C8855" s="272" t="s">
        <v>17035</v>
      </c>
      <c r="D8855" s="271" t="s">
        <v>2012</v>
      </c>
      <c r="E8855" s="273">
        <v>62.52</v>
      </c>
    </row>
    <row r="8856" spans="1:5" x14ac:dyDescent="0.2">
      <c r="A8856" s="271">
        <v>87801</v>
      </c>
      <c r="B8856" s="271" t="s">
        <v>290</v>
      </c>
      <c r="C8856" s="272" t="s">
        <v>17036</v>
      </c>
      <c r="D8856" s="271" t="s">
        <v>2012</v>
      </c>
      <c r="E8856" s="273">
        <v>68.44</v>
      </c>
    </row>
    <row r="8857" spans="1:5" x14ac:dyDescent="0.2">
      <c r="A8857" s="271">
        <v>87805</v>
      </c>
      <c r="B8857" s="271" t="s">
        <v>290</v>
      </c>
      <c r="C8857" s="272" t="s">
        <v>17037</v>
      </c>
      <c r="D8857" s="271" t="s">
        <v>2012</v>
      </c>
      <c r="E8857" s="273">
        <v>74.7</v>
      </c>
    </row>
    <row r="8858" spans="1:5" x14ac:dyDescent="0.2">
      <c r="A8858" s="271">
        <v>87775</v>
      </c>
      <c r="B8858" s="271" t="s">
        <v>290</v>
      </c>
      <c r="C8858" s="272" t="s">
        <v>17038</v>
      </c>
      <c r="D8858" s="271" t="s">
        <v>2012</v>
      </c>
      <c r="E8858" s="273">
        <v>62.18</v>
      </c>
    </row>
    <row r="8859" spans="1:5" x14ac:dyDescent="0.2">
      <c r="A8859" s="271">
        <v>87779</v>
      </c>
      <c r="B8859" s="271" t="s">
        <v>290</v>
      </c>
      <c r="C8859" s="272" t="s">
        <v>17039</v>
      </c>
      <c r="D8859" s="271" t="s">
        <v>2012</v>
      </c>
      <c r="E8859" s="273">
        <v>79.930000000000007</v>
      </c>
    </row>
    <row r="8860" spans="1:5" x14ac:dyDescent="0.2">
      <c r="A8860" s="271">
        <v>87784</v>
      </c>
      <c r="B8860" s="271" t="s">
        <v>290</v>
      </c>
      <c r="C8860" s="272" t="s">
        <v>17040</v>
      </c>
      <c r="D8860" s="271" t="s">
        <v>2012</v>
      </c>
      <c r="E8860" s="273">
        <v>86.27</v>
      </c>
    </row>
    <row r="8861" spans="1:5" x14ac:dyDescent="0.2">
      <c r="A8861" s="271">
        <v>87788</v>
      </c>
      <c r="B8861" s="271" t="s">
        <v>290</v>
      </c>
      <c r="C8861" s="272" t="s">
        <v>17041</v>
      </c>
      <c r="D8861" s="271" t="s">
        <v>2012</v>
      </c>
      <c r="E8861" s="273">
        <v>102.38</v>
      </c>
    </row>
    <row r="8862" spans="1:5" x14ac:dyDescent="0.2">
      <c r="A8862" s="271">
        <v>87809</v>
      </c>
      <c r="B8862" s="271" t="s">
        <v>290</v>
      </c>
      <c r="C8862" s="272" t="s">
        <v>17042</v>
      </c>
      <c r="D8862" s="271" t="s">
        <v>2012</v>
      </c>
      <c r="E8862" s="273">
        <v>90.38</v>
      </c>
    </row>
    <row r="8863" spans="1:5" x14ac:dyDescent="0.2">
      <c r="A8863" s="271">
        <v>87813</v>
      </c>
      <c r="B8863" s="271" t="s">
        <v>290</v>
      </c>
      <c r="C8863" s="272" t="s">
        <v>17043</v>
      </c>
      <c r="D8863" s="271" t="s">
        <v>2012</v>
      </c>
      <c r="E8863" s="273">
        <v>107.78</v>
      </c>
    </row>
    <row r="8864" spans="1:5" x14ac:dyDescent="0.2">
      <c r="A8864" s="271">
        <v>104257</v>
      </c>
      <c r="B8864" s="271" t="s">
        <v>290</v>
      </c>
      <c r="C8864" s="272" t="s">
        <v>17044</v>
      </c>
      <c r="D8864" s="271" t="s">
        <v>2012</v>
      </c>
      <c r="E8864" s="273">
        <v>103.97</v>
      </c>
    </row>
    <row r="8865" spans="1:5" x14ac:dyDescent="0.2">
      <c r="A8865" s="271">
        <v>87817</v>
      </c>
      <c r="B8865" s="271" t="s">
        <v>290</v>
      </c>
      <c r="C8865" s="272" t="s">
        <v>17045</v>
      </c>
      <c r="D8865" s="271" t="s">
        <v>2012</v>
      </c>
      <c r="E8865" s="273">
        <v>113.7</v>
      </c>
    </row>
    <row r="8866" spans="1:5" x14ac:dyDescent="0.2">
      <c r="A8866" s="271">
        <v>104261</v>
      </c>
      <c r="B8866" s="271" t="s">
        <v>290</v>
      </c>
      <c r="C8866" s="272" t="s">
        <v>17046</v>
      </c>
      <c r="D8866" s="271" t="s">
        <v>2012</v>
      </c>
      <c r="E8866" s="273">
        <v>135.65</v>
      </c>
    </row>
    <row r="8867" spans="1:5" x14ac:dyDescent="0.2">
      <c r="A8867" s="271">
        <v>87821</v>
      </c>
      <c r="B8867" s="271" t="s">
        <v>290</v>
      </c>
      <c r="C8867" s="272" t="s">
        <v>17047</v>
      </c>
      <c r="D8867" s="271" t="s">
        <v>2012</v>
      </c>
      <c r="E8867" s="273">
        <v>148.91999999999999</v>
      </c>
    </row>
    <row r="8868" spans="1:5" x14ac:dyDescent="0.2">
      <c r="A8868" s="271">
        <v>87825</v>
      </c>
      <c r="B8868" s="271" t="s">
        <v>290</v>
      </c>
      <c r="C8868" s="272" t="s">
        <v>17048</v>
      </c>
      <c r="D8868" s="271" t="s">
        <v>2012</v>
      </c>
      <c r="E8868" s="273">
        <v>83.54</v>
      </c>
    </row>
    <row r="8869" spans="1:5" x14ac:dyDescent="0.2">
      <c r="A8869" s="271">
        <v>87829</v>
      </c>
      <c r="B8869" s="271" t="s">
        <v>290</v>
      </c>
      <c r="C8869" s="272" t="s">
        <v>17049</v>
      </c>
      <c r="D8869" s="271" t="s">
        <v>2012</v>
      </c>
      <c r="E8869" s="273">
        <v>100.56</v>
      </c>
    </row>
    <row r="8870" spans="1:5" x14ac:dyDescent="0.2">
      <c r="A8870" s="271">
        <v>87557</v>
      </c>
      <c r="B8870" s="271" t="s">
        <v>290</v>
      </c>
      <c r="C8870" s="272" t="s">
        <v>17050</v>
      </c>
      <c r="D8870" s="271" t="s">
        <v>2012</v>
      </c>
      <c r="E8870" s="273">
        <v>43.3</v>
      </c>
    </row>
    <row r="8871" spans="1:5" x14ac:dyDescent="0.2">
      <c r="A8871" s="271">
        <v>87539</v>
      </c>
      <c r="B8871" s="271" t="s">
        <v>290</v>
      </c>
      <c r="C8871" s="272" t="s">
        <v>17051</v>
      </c>
      <c r="D8871" s="271" t="s">
        <v>2012</v>
      </c>
      <c r="E8871" s="273">
        <v>65.099999999999994</v>
      </c>
    </row>
    <row r="8872" spans="1:5" x14ac:dyDescent="0.2">
      <c r="A8872" s="271">
        <v>104972</v>
      </c>
      <c r="B8872" s="271" t="s">
        <v>290</v>
      </c>
      <c r="C8872" s="272" t="s">
        <v>17052</v>
      </c>
      <c r="D8872" s="271" t="s">
        <v>2012</v>
      </c>
      <c r="E8872" s="273">
        <v>39.31</v>
      </c>
    </row>
    <row r="8873" spans="1:5" x14ac:dyDescent="0.2">
      <c r="A8873" s="271">
        <v>104954</v>
      </c>
      <c r="B8873" s="271" t="s">
        <v>290</v>
      </c>
      <c r="C8873" s="272" t="s">
        <v>17053</v>
      </c>
      <c r="D8873" s="271" t="s">
        <v>2012</v>
      </c>
      <c r="E8873" s="273">
        <v>54.14</v>
      </c>
    </row>
    <row r="8874" spans="1:5" x14ac:dyDescent="0.2">
      <c r="A8874" s="271">
        <v>104976</v>
      </c>
      <c r="B8874" s="271" t="s">
        <v>290</v>
      </c>
      <c r="C8874" s="272" t="s">
        <v>17054</v>
      </c>
      <c r="D8874" s="271" t="s">
        <v>2012</v>
      </c>
      <c r="E8874" s="273">
        <v>34.520000000000003</v>
      </c>
    </row>
    <row r="8875" spans="1:5" x14ac:dyDescent="0.2">
      <c r="A8875" s="271">
        <v>104966</v>
      </c>
      <c r="B8875" s="271" t="s">
        <v>290</v>
      </c>
      <c r="C8875" s="272" t="s">
        <v>17055</v>
      </c>
      <c r="D8875" s="271" t="s">
        <v>2012</v>
      </c>
      <c r="E8875" s="273">
        <v>49.34</v>
      </c>
    </row>
    <row r="8876" spans="1:5" x14ac:dyDescent="0.2">
      <c r="A8876" s="271">
        <v>104968</v>
      </c>
      <c r="B8876" s="271" t="s">
        <v>290</v>
      </c>
      <c r="C8876" s="272" t="s">
        <v>17056</v>
      </c>
      <c r="D8876" s="271" t="s">
        <v>2012</v>
      </c>
      <c r="E8876" s="273">
        <v>47.36</v>
      </c>
    </row>
    <row r="8877" spans="1:5" x14ac:dyDescent="0.2">
      <c r="A8877" s="271">
        <v>104962</v>
      </c>
      <c r="B8877" s="271" t="s">
        <v>290</v>
      </c>
      <c r="C8877" s="272" t="s">
        <v>17057</v>
      </c>
      <c r="D8877" s="271" t="s">
        <v>2012</v>
      </c>
      <c r="E8877" s="273">
        <v>62.18</v>
      </c>
    </row>
    <row r="8878" spans="1:5" x14ac:dyDescent="0.2">
      <c r="A8878" s="271">
        <v>87550</v>
      </c>
      <c r="B8878" s="271" t="s">
        <v>290</v>
      </c>
      <c r="C8878" s="272" t="s">
        <v>17058</v>
      </c>
      <c r="D8878" s="271" t="s">
        <v>2012</v>
      </c>
      <c r="E8878" s="273">
        <v>30.41</v>
      </c>
    </row>
    <row r="8879" spans="1:5" x14ac:dyDescent="0.2">
      <c r="A8879" s="271">
        <v>87532</v>
      </c>
      <c r="B8879" s="271" t="s">
        <v>290</v>
      </c>
      <c r="C8879" s="272" t="s">
        <v>17059</v>
      </c>
      <c r="D8879" s="271" t="s">
        <v>2012</v>
      </c>
      <c r="E8879" s="273">
        <v>42.84</v>
      </c>
    </row>
    <row r="8880" spans="1:5" x14ac:dyDescent="0.2">
      <c r="A8880" s="271">
        <v>87554</v>
      </c>
      <c r="B8880" s="271" t="s">
        <v>290</v>
      </c>
      <c r="C8880" s="272" t="s">
        <v>17060</v>
      </c>
      <c r="D8880" s="271" t="s">
        <v>2012</v>
      </c>
      <c r="E8880" s="273">
        <v>27.32</v>
      </c>
    </row>
    <row r="8881" spans="1:5" x14ac:dyDescent="0.2">
      <c r="A8881" s="271">
        <v>87536</v>
      </c>
      <c r="B8881" s="271" t="s">
        <v>290</v>
      </c>
      <c r="C8881" s="272" t="s">
        <v>17061</v>
      </c>
      <c r="D8881" s="271" t="s">
        <v>2012</v>
      </c>
      <c r="E8881" s="273">
        <v>39.76</v>
      </c>
    </row>
    <row r="8882" spans="1:5" x14ac:dyDescent="0.2">
      <c r="A8882" s="271">
        <v>87528</v>
      </c>
      <c r="B8882" s="271" t="s">
        <v>290</v>
      </c>
      <c r="C8882" s="272" t="s">
        <v>17062</v>
      </c>
      <c r="D8882" s="271" t="s">
        <v>2012</v>
      </c>
      <c r="E8882" s="273">
        <v>48.04</v>
      </c>
    </row>
    <row r="8883" spans="1:5" x14ac:dyDescent="0.2">
      <c r="A8883" s="271">
        <v>87546</v>
      </c>
      <c r="B8883" s="271" t="s">
        <v>290</v>
      </c>
      <c r="C8883" s="272" t="s">
        <v>17063</v>
      </c>
      <c r="D8883" s="271" t="s">
        <v>2012</v>
      </c>
      <c r="E8883" s="273">
        <v>35.61</v>
      </c>
    </row>
    <row r="8884" spans="1:5" x14ac:dyDescent="0.2">
      <c r="A8884" s="271">
        <v>104971</v>
      </c>
      <c r="B8884" s="271" t="s">
        <v>290</v>
      </c>
      <c r="C8884" s="272" t="s">
        <v>17064</v>
      </c>
      <c r="D8884" s="271" t="s">
        <v>2012</v>
      </c>
      <c r="E8884" s="273">
        <v>36.56</v>
      </c>
    </row>
    <row r="8885" spans="1:5" x14ac:dyDescent="0.2">
      <c r="A8885" s="271">
        <v>104965</v>
      </c>
      <c r="B8885" s="271" t="s">
        <v>290</v>
      </c>
      <c r="C8885" s="272" t="s">
        <v>17065</v>
      </c>
      <c r="D8885" s="271" t="s">
        <v>2012</v>
      </c>
      <c r="E8885" s="273">
        <v>49.84</v>
      </c>
    </row>
    <row r="8886" spans="1:5" x14ac:dyDescent="0.2">
      <c r="A8886" s="271">
        <v>104975</v>
      </c>
      <c r="B8886" s="271" t="s">
        <v>290</v>
      </c>
      <c r="C8886" s="272" t="s">
        <v>17066</v>
      </c>
      <c r="D8886" s="271" t="s">
        <v>2012</v>
      </c>
      <c r="E8886" s="273">
        <v>31.77</v>
      </c>
    </row>
    <row r="8887" spans="1:5" x14ac:dyDescent="0.2">
      <c r="A8887" s="271">
        <v>104957</v>
      </c>
      <c r="B8887" s="271" t="s">
        <v>290</v>
      </c>
      <c r="C8887" s="272" t="s">
        <v>17067</v>
      </c>
      <c r="D8887" s="271" t="s">
        <v>2012</v>
      </c>
      <c r="E8887" s="273">
        <v>45.04</v>
      </c>
    </row>
    <row r="8888" spans="1:5" x14ac:dyDescent="0.2">
      <c r="A8888" s="271">
        <v>104967</v>
      </c>
      <c r="B8888" s="271" t="s">
        <v>290</v>
      </c>
      <c r="C8888" s="272" t="s">
        <v>17068</v>
      </c>
      <c r="D8888" s="271" t="s">
        <v>2012</v>
      </c>
      <c r="E8888" s="273">
        <v>44.61</v>
      </c>
    </row>
    <row r="8889" spans="1:5" x14ac:dyDescent="0.2">
      <c r="A8889" s="271">
        <v>104961</v>
      </c>
      <c r="B8889" s="271" t="s">
        <v>290</v>
      </c>
      <c r="C8889" s="272" t="s">
        <v>17069</v>
      </c>
      <c r="D8889" s="271" t="s">
        <v>2012</v>
      </c>
      <c r="E8889" s="273">
        <v>57.88</v>
      </c>
    </row>
    <row r="8890" spans="1:5" x14ac:dyDescent="0.2">
      <c r="A8890" s="271">
        <v>87549</v>
      </c>
      <c r="B8890" s="271" t="s">
        <v>290</v>
      </c>
      <c r="C8890" s="272" t="s">
        <v>17070</v>
      </c>
      <c r="D8890" s="271" t="s">
        <v>2012</v>
      </c>
      <c r="E8890" s="273">
        <v>27.66</v>
      </c>
    </row>
    <row r="8891" spans="1:5" x14ac:dyDescent="0.2">
      <c r="A8891" s="271">
        <v>87531</v>
      </c>
      <c r="B8891" s="271" t="s">
        <v>290</v>
      </c>
      <c r="C8891" s="272" t="s">
        <v>17071</v>
      </c>
      <c r="D8891" s="271" t="s">
        <v>2012</v>
      </c>
      <c r="E8891" s="273">
        <v>38.54</v>
      </c>
    </row>
    <row r="8892" spans="1:5" x14ac:dyDescent="0.2">
      <c r="A8892" s="271">
        <v>87553</v>
      </c>
      <c r="B8892" s="271" t="s">
        <v>290</v>
      </c>
      <c r="C8892" s="272" t="s">
        <v>17072</v>
      </c>
      <c r="D8892" s="271" t="s">
        <v>2012</v>
      </c>
      <c r="E8892" s="273">
        <v>24.57</v>
      </c>
    </row>
    <row r="8893" spans="1:5" x14ac:dyDescent="0.2">
      <c r="A8893" s="271">
        <v>87535</v>
      </c>
      <c r="B8893" s="271" t="s">
        <v>290</v>
      </c>
      <c r="C8893" s="272" t="s">
        <v>17073</v>
      </c>
      <c r="D8893" s="271" t="s">
        <v>2012</v>
      </c>
      <c r="E8893" s="273">
        <v>35.46</v>
      </c>
    </row>
    <row r="8894" spans="1:5" x14ac:dyDescent="0.2">
      <c r="A8894" s="271">
        <v>87527</v>
      </c>
      <c r="B8894" s="271" t="s">
        <v>290</v>
      </c>
      <c r="C8894" s="272" t="s">
        <v>17074</v>
      </c>
      <c r="D8894" s="271" t="s">
        <v>2012</v>
      </c>
      <c r="E8894" s="273">
        <v>43.74</v>
      </c>
    </row>
    <row r="8895" spans="1:5" x14ac:dyDescent="0.2">
      <c r="A8895" s="271">
        <v>87545</v>
      </c>
      <c r="B8895" s="271" t="s">
        <v>290</v>
      </c>
      <c r="C8895" s="272" t="s">
        <v>17075</v>
      </c>
      <c r="D8895" s="271" t="s">
        <v>2012</v>
      </c>
      <c r="E8895" s="273">
        <v>32.86</v>
      </c>
    </row>
    <row r="8896" spans="1:5" x14ac:dyDescent="0.2">
      <c r="A8896" s="271">
        <v>104960</v>
      </c>
      <c r="B8896" s="271" t="s">
        <v>290</v>
      </c>
      <c r="C8896" s="272" t="s">
        <v>17076</v>
      </c>
      <c r="D8896" s="271" t="s">
        <v>2012</v>
      </c>
      <c r="E8896" s="273">
        <v>41.47</v>
      </c>
    </row>
    <row r="8897" spans="1:5" x14ac:dyDescent="0.2">
      <c r="A8897" s="271">
        <v>87561</v>
      </c>
      <c r="B8897" s="271" t="s">
        <v>290</v>
      </c>
      <c r="C8897" s="272" t="s">
        <v>17077</v>
      </c>
      <c r="D8897" s="271" t="s">
        <v>2012</v>
      </c>
      <c r="E8897" s="273">
        <v>42.63</v>
      </c>
    </row>
    <row r="8898" spans="1:5" x14ac:dyDescent="0.2">
      <c r="A8898" s="271">
        <v>104953</v>
      </c>
      <c r="B8898" s="271" t="s">
        <v>290</v>
      </c>
      <c r="C8898" s="272" t="s">
        <v>17078</v>
      </c>
      <c r="D8898" s="271" t="s">
        <v>2012</v>
      </c>
      <c r="E8898" s="273">
        <v>63.27</v>
      </c>
    </row>
    <row r="8899" spans="1:5" x14ac:dyDescent="0.2">
      <c r="A8899" s="271">
        <v>87543</v>
      </c>
      <c r="B8899" s="271" t="s">
        <v>290</v>
      </c>
      <c r="C8899" s="272" t="s">
        <v>17079</v>
      </c>
      <c r="D8899" s="271" t="s">
        <v>2012</v>
      </c>
      <c r="E8899" s="273">
        <v>25.34</v>
      </c>
    </row>
    <row r="8900" spans="1:5" x14ac:dyDescent="0.2">
      <c r="A8900" s="271">
        <v>104959</v>
      </c>
      <c r="B8900" s="271" t="s">
        <v>290</v>
      </c>
      <c r="C8900" s="272" t="s">
        <v>17080</v>
      </c>
      <c r="D8900" s="271" t="s">
        <v>2012</v>
      </c>
      <c r="E8900" s="273">
        <v>28.09</v>
      </c>
    </row>
    <row r="8901" spans="1:5" x14ac:dyDescent="0.2">
      <c r="A8901" s="271">
        <v>104958</v>
      </c>
      <c r="B8901" s="271" t="s">
        <v>290</v>
      </c>
      <c r="C8901" s="272" t="s">
        <v>17081</v>
      </c>
      <c r="D8901" s="271" t="s">
        <v>2012</v>
      </c>
      <c r="E8901" s="273">
        <v>25.34</v>
      </c>
    </row>
    <row r="8902" spans="1:5" x14ac:dyDescent="0.2">
      <c r="A8902" s="271">
        <v>104970</v>
      </c>
      <c r="B8902" s="271" t="s">
        <v>290</v>
      </c>
      <c r="C8902" s="272" t="s">
        <v>17082</v>
      </c>
      <c r="D8902" s="271" t="s">
        <v>2012</v>
      </c>
      <c r="E8902" s="273">
        <v>41.64</v>
      </c>
    </row>
    <row r="8903" spans="1:5" x14ac:dyDescent="0.2">
      <c r="A8903" s="271">
        <v>104964</v>
      </c>
      <c r="B8903" s="271" t="s">
        <v>290</v>
      </c>
      <c r="C8903" s="272" t="s">
        <v>17083</v>
      </c>
      <c r="D8903" s="271" t="s">
        <v>2012</v>
      </c>
      <c r="E8903" s="273">
        <v>56.46</v>
      </c>
    </row>
    <row r="8904" spans="1:5" x14ac:dyDescent="0.2">
      <c r="A8904" s="271">
        <v>104956</v>
      </c>
      <c r="B8904" s="271" t="s">
        <v>290</v>
      </c>
      <c r="C8904" s="272" t="s">
        <v>17084</v>
      </c>
      <c r="D8904" s="271" t="s">
        <v>2012</v>
      </c>
      <c r="E8904" s="273">
        <v>50.55</v>
      </c>
    </row>
    <row r="8905" spans="1:5" x14ac:dyDescent="0.2">
      <c r="A8905" s="271">
        <v>104974</v>
      </c>
      <c r="B8905" s="271" t="s">
        <v>290</v>
      </c>
      <c r="C8905" s="272" t="s">
        <v>17085</v>
      </c>
      <c r="D8905" s="271" t="s">
        <v>2012</v>
      </c>
      <c r="E8905" s="273">
        <v>35.71</v>
      </c>
    </row>
    <row r="8906" spans="1:5" x14ac:dyDescent="0.2">
      <c r="A8906" s="271">
        <v>87548</v>
      </c>
      <c r="B8906" s="271" t="s">
        <v>290</v>
      </c>
      <c r="C8906" s="272" t="s">
        <v>17086</v>
      </c>
      <c r="D8906" s="271" t="s">
        <v>2012</v>
      </c>
      <c r="E8906" s="273">
        <v>31.91</v>
      </c>
    </row>
    <row r="8907" spans="1:5" x14ac:dyDescent="0.2">
      <c r="A8907" s="271">
        <v>87530</v>
      </c>
      <c r="B8907" s="271" t="s">
        <v>290</v>
      </c>
      <c r="C8907" s="272" t="s">
        <v>17087</v>
      </c>
      <c r="D8907" s="271" t="s">
        <v>2012</v>
      </c>
      <c r="E8907" s="273">
        <v>44.35</v>
      </c>
    </row>
    <row r="8908" spans="1:5" x14ac:dyDescent="0.2">
      <c r="A8908" s="271">
        <v>104952</v>
      </c>
      <c r="B8908" s="271" t="s">
        <v>290</v>
      </c>
      <c r="C8908" s="272" t="s">
        <v>17088</v>
      </c>
      <c r="D8908" s="271" t="s">
        <v>2012</v>
      </c>
      <c r="E8908" s="273">
        <v>40.53</v>
      </c>
    </row>
    <row r="8909" spans="1:5" x14ac:dyDescent="0.2">
      <c r="A8909" s="271">
        <v>104969</v>
      </c>
      <c r="B8909" s="271" t="s">
        <v>290</v>
      </c>
      <c r="C8909" s="272" t="s">
        <v>17089</v>
      </c>
      <c r="D8909" s="271" t="s">
        <v>2012</v>
      </c>
      <c r="E8909" s="273">
        <v>38.89</v>
      </c>
    </row>
    <row r="8910" spans="1:5" x14ac:dyDescent="0.2">
      <c r="A8910" s="271">
        <v>104963</v>
      </c>
      <c r="B8910" s="271" t="s">
        <v>290</v>
      </c>
      <c r="C8910" s="272" t="s">
        <v>17090</v>
      </c>
      <c r="D8910" s="271" t="s">
        <v>2012</v>
      </c>
      <c r="E8910" s="273">
        <v>52.16</v>
      </c>
    </row>
    <row r="8911" spans="1:5" x14ac:dyDescent="0.2">
      <c r="A8911" s="271">
        <v>104955</v>
      </c>
      <c r="B8911" s="271" t="s">
        <v>290</v>
      </c>
      <c r="C8911" s="272" t="s">
        <v>17091</v>
      </c>
      <c r="D8911" s="271" t="s">
        <v>2012</v>
      </c>
      <c r="E8911" s="273">
        <v>46.25</v>
      </c>
    </row>
    <row r="8912" spans="1:5" x14ac:dyDescent="0.2">
      <c r="A8912" s="271">
        <v>104973</v>
      </c>
      <c r="B8912" s="271" t="s">
        <v>290</v>
      </c>
      <c r="C8912" s="272" t="s">
        <v>17092</v>
      </c>
      <c r="D8912" s="271" t="s">
        <v>2012</v>
      </c>
      <c r="E8912" s="273">
        <v>32.96</v>
      </c>
    </row>
    <row r="8913" spans="1:5" x14ac:dyDescent="0.2">
      <c r="A8913" s="271">
        <v>87547</v>
      </c>
      <c r="B8913" s="271" t="s">
        <v>290</v>
      </c>
      <c r="C8913" s="272" t="s">
        <v>17093</v>
      </c>
      <c r="D8913" s="271" t="s">
        <v>2012</v>
      </c>
      <c r="E8913" s="273">
        <v>29.16</v>
      </c>
    </row>
    <row r="8914" spans="1:5" x14ac:dyDescent="0.2">
      <c r="A8914" s="271">
        <v>87529</v>
      </c>
      <c r="B8914" s="271" t="s">
        <v>290</v>
      </c>
      <c r="C8914" s="272" t="s">
        <v>17094</v>
      </c>
      <c r="D8914" s="271" t="s">
        <v>2012</v>
      </c>
      <c r="E8914" s="273">
        <v>40.049999999999997</v>
      </c>
    </row>
    <row r="8915" spans="1:5" x14ac:dyDescent="0.2">
      <c r="A8915" s="271">
        <v>104951</v>
      </c>
      <c r="B8915" s="271" t="s">
        <v>290</v>
      </c>
      <c r="C8915" s="272" t="s">
        <v>17095</v>
      </c>
      <c r="D8915" s="271" t="s">
        <v>2012</v>
      </c>
      <c r="E8915" s="273">
        <v>36.229999999999997</v>
      </c>
    </row>
    <row r="8916" spans="1:5" x14ac:dyDescent="0.2">
      <c r="A8916" s="271">
        <v>104978</v>
      </c>
      <c r="B8916" s="271" t="s">
        <v>290</v>
      </c>
      <c r="C8916" s="272" t="s">
        <v>17096</v>
      </c>
      <c r="D8916" s="271" t="s">
        <v>2012</v>
      </c>
      <c r="E8916" s="273">
        <v>41.82</v>
      </c>
    </row>
    <row r="8917" spans="1:5" x14ac:dyDescent="0.2">
      <c r="A8917" s="271">
        <v>104977</v>
      </c>
      <c r="B8917" s="271" t="s">
        <v>290</v>
      </c>
      <c r="C8917" s="272" t="s">
        <v>17097</v>
      </c>
      <c r="D8917" s="271" t="s">
        <v>2012</v>
      </c>
      <c r="E8917" s="273">
        <v>54.88</v>
      </c>
    </row>
    <row r="8918" spans="1:5" x14ac:dyDescent="0.2">
      <c r="A8918" s="271">
        <v>90408</v>
      </c>
      <c r="B8918" s="271" t="s">
        <v>290</v>
      </c>
      <c r="C8918" s="272" t="s">
        <v>17098</v>
      </c>
      <c r="D8918" s="271" t="s">
        <v>2012</v>
      </c>
      <c r="E8918" s="273">
        <v>36.340000000000003</v>
      </c>
    </row>
    <row r="8919" spans="1:5" x14ac:dyDescent="0.2">
      <c r="A8919" s="271">
        <v>90406</v>
      </c>
      <c r="B8919" s="271" t="s">
        <v>290</v>
      </c>
      <c r="C8919" s="272" t="s">
        <v>17099</v>
      </c>
      <c r="D8919" s="271" t="s">
        <v>2012</v>
      </c>
      <c r="E8919" s="273">
        <v>48.22</v>
      </c>
    </row>
    <row r="8920" spans="1:5" x14ac:dyDescent="0.2">
      <c r="A8920" s="271">
        <v>103313</v>
      </c>
      <c r="B8920" s="271" t="s">
        <v>290</v>
      </c>
      <c r="C8920" s="272" t="s">
        <v>17100</v>
      </c>
      <c r="D8920" s="271" t="s">
        <v>1977</v>
      </c>
      <c r="E8920" s="273">
        <v>0</v>
      </c>
    </row>
    <row r="8921" spans="1:5" x14ac:dyDescent="0.2">
      <c r="A8921" s="271">
        <v>103309</v>
      </c>
      <c r="B8921" s="271" t="s">
        <v>290</v>
      </c>
      <c r="C8921" s="272" t="s">
        <v>17101</v>
      </c>
      <c r="D8921" s="271" t="s">
        <v>1977</v>
      </c>
      <c r="E8921" s="273">
        <v>0</v>
      </c>
    </row>
    <row r="8922" spans="1:5" x14ac:dyDescent="0.2">
      <c r="A8922" s="271">
        <v>103312</v>
      </c>
      <c r="B8922" s="271" t="s">
        <v>290</v>
      </c>
      <c r="C8922" s="272" t="s">
        <v>17102</v>
      </c>
      <c r="D8922" s="271" t="s">
        <v>1977</v>
      </c>
      <c r="E8922" s="273">
        <v>0</v>
      </c>
    </row>
    <row r="8923" spans="1:5" x14ac:dyDescent="0.2">
      <c r="A8923" s="271">
        <v>103296</v>
      </c>
      <c r="B8923" s="271" t="s">
        <v>290</v>
      </c>
      <c r="C8923" s="272" t="s">
        <v>17103</v>
      </c>
      <c r="D8923" s="271" t="s">
        <v>1977</v>
      </c>
      <c r="E8923" s="273">
        <v>0</v>
      </c>
    </row>
    <row r="8924" spans="1:5" x14ac:dyDescent="0.2">
      <c r="A8924" s="271">
        <v>103300</v>
      </c>
      <c r="B8924" s="271" t="s">
        <v>290</v>
      </c>
      <c r="C8924" s="272" t="s">
        <v>17104</v>
      </c>
      <c r="D8924" s="271" t="s">
        <v>1977</v>
      </c>
      <c r="E8924" s="273">
        <v>0</v>
      </c>
    </row>
    <row r="8925" spans="1:5" x14ac:dyDescent="0.2">
      <c r="A8925" s="271">
        <v>103301</v>
      </c>
      <c r="B8925" s="271" t="s">
        <v>290</v>
      </c>
      <c r="C8925" s="272" t="s">
        <v>17105</v>
      </c>
      <c r="D8925" s="271" t="s">
        <v>1977</v>
      </c>
      <c r="E8925" s="273">
        <v>0</v>
      </c>
    </row>
    <row r="8926" spans="1:5" x14ac:dyDescent="0.2">
      <c r="A8926" s="271">
        <v>103304</v>
      </c>
      <c r="B8926" s="271" t="s">
        <v>290</v>
      </c>
      <c r="C8926" s="272" t="s">
        <v>17106</v>
      </c>
      <c r="D8926" s="271" t="s">
        <v>1977</v>
      </c>
      <c r="E8926" s="273">
        <v>1257.44</v>
      </c>
    </row>
    <row r="8927" spans="1:5" x14ac:dyDescent="0.2">
      <c r="A8927" s="271">
        <v>103305</v>
      </c>
      <c r="B8927" s="271" t="s">
        <v>290</v>
      </c>
      <c r="C8927" s="272" t="s">
        <v>17107</v>
      </c>
      <c r="D8927" s="271" t="s">
        <v>1977</v>
      </c>
      <c r="E8927" s="273">
        <v>0</v>
      </c>
    </row>
    <row r="8928" spans="1:5" x14ac:dyDescent="0.2">
      <c r="A8928" s="271">
        <v>103294</v>
      </c>
      <c r="B8928" s="271" t="s">
        <v>290</v>
      </c>
      <c r="C8928" s="272" t="s">
        <v>17108</v>
      </c>
      <c r="D8928" s="271" t="s">
        <v>1977</v>
      </c>
      <c r="E8928" s="273">
        <v>0</v>
      </c>
    </row>
    <row r="8929" spans="1:5" x14ac:dyDescent="0.2">
      <c r="A8929" s="271">
        <v>103298</v>
      </c>
      <c r="B8929" s="271" t="s">
        <v>290</v>
      </c>
      <c r="C8929" s="272" t="s">
        <v>17109</v>
      </c>
      <c r="D8929" s="271" t="s">
        <v>1977</v>
      </c>
      <c r="E8929" s="273">
        <v>0</v>
      </c>
    </row>
    <row r="8930" spans="1:5" x14ac:dyDescent="0.2">
      <c r="A8930" s="271">
        <v>103293</v>
      </c>
      <c r="B8930" s="271" t="s">
        <v>290</v>
      </c>
      <c r="C8930" s="272" t="s">
        <v>17110</v>
      </c>
      <c r="D8930" s="271" t="s">
        <v>1977</v>
      </c>
      <c r="E8930" s="273">
        <v>0</v>
      </c>
    </row>
    <row r="8931" spans="1:5" x14ac:dyDescent="0.2">
      <c r="A8931" s="271">
        <v>103297</v>
      </c>
      <c r="B8931" s="271" t="s">
        <v>290</v>
      </c>
      <c r="C8931" s="272" t="s">
        <v>17111</v>
      </c>
      <c r="D8931" s="271" t="s">
        <v>1977</v>
      </c>
      <c r="E8931" s="273">
        <v>0</v>
      </c>
    </row>
    <row r="8932" spans="1:5" x14ac:dyDescent="0.2">
      <c r="A8932" s="271">
        <v>103311</v>
      </c>
      <c r="B8932" s="271" t="s">
        <v>290</v>
      </c>
      <c r="C8932" s="272" t="s">
        <v>17112</v>
      </c>
      <c r="D8932" s="271" t="s">
        <v>1977</v>
      </c>
      <c r="E8932" s="273">
        <v>0</v>
      </c>
    </row>
    <row r="8933" spans="1:5" x14ac:dyDescent="0.2">
      <c r="A8933" s="271">
        <v>103306</v>
      </c>
      <c r="B8933" s="271" t="s">
        <v>290</v>
      </c>
      <c r="C8933" s="272" t="s">
        <v>17113</v>
      </c>
      <c r="D8933" s="271" t="s">
        <v>1977</v>
      </c>
      <c r="E8933" s="273">
        <v>0</v>
      </c>
    </row>
    <row r="8934" spans="1:5" x14ac:dyDescent="0.2">
      <c r="A8934" s="271">
        <v>103308</v>
      </c>
      <c r="B8934" s="271" t="s">
        <v>290</v>
      </c>
      <c r="C8934" s="272" t="s">
        <v>17114</v>
      </c>
      <c r="D8934" s="271" t="s">
        <v>1977</v>
      </c>
      <c r="E8934" s="273">
        <v>0</v>
      </c>
    </row>
    <row r="8935" spans="1:5" x14ac:dyDescent="0.2">
      <c r="A8935" s="271">
        <v>103295</v>
      </c>
      <c r="B8935" s="271" t="s">
        <v>290</v>
      </c>
      <c r="C8935" s="272" t="s">
        <v>17115</v>
      </c>
      <c r="D8935" s="271" t="s">
        <v>1977</v>
      </c>
      <c r="E8935" s="273">
        <v>0</v>
      </c>
    </row>
    <row r="8936" spans="1:5" x14ac:dyDescent="0.2">
      <c r="A8936" s="271">
        <v>103299</v>
      </c>
      <c r="B8936" s="271" t="s">
        <v>290</v>
      </c>
      <c r="C8936" s="272" t="s">
        <v>17116</v>
      </c>
      <c r="D8936" s="271" t="s">
        <v>1977</v>
      </c>
      <c r="E8936" s="273">
        <v>0</v>
      </c>
    </row>
    <row r="8937" spans="1:5" x14ac:dyDescent="0.2">
      <c r="A8937" s="271">
        <v>103302</v>
      </c>
      <c r="B8937" s="271" t="s">
        <v>290</v>
      </c>
      <c r="C8937" s="272" t="s">
        <v>17117</v>
      </c>
      <c r="D8937" s="271" t="s">
        <v>1977</v>
      </c>
      <c r="E8937" s="273">
        <v>0</v>
      </c>
    </row>
    <row r="8938" spans="1:5" x14ac:dyDescent="0.2">
      <c r="A8938" s="271">
        <v>103307</v>
      </c>
      <c r="B8938" s="271" t="s">
        <v>290</v>
      </c>
      <c r="C8938" s="272" t="s">
        <v>17118</v>
      </c>
      <c r="D8938" s="271" t="s">
        <v>1977</v>
      </c>
      <c r="E8938" s="273">
        <v>1357.56</v>
      </c>
    </row>
    <row r="8939" spans="1:5" x14ac:dyDescent="0.2">
      <c r="A8939" s="271">
        <v>103310</v>
      </c>
      <c r="B8939" s="271" t="s">
        <v>290</v>
      </c>
      <c r="C8939" s="272" t="s">
        <v>17119</v>
      </c>
      <c r="D8939" s="271" t="s">
        <v>1977</v>
      </c>
      <c r="E8939" s="273">
        <v>1295.95</v>
      </c>
    </row>
    <row r="8940" spans="1:5" x14ac:dyDescent="0.2">
      <c r="A8940" s="271">
        <v>103303</v>
      </c>
      <c r="B8940" s="271" t="s">
        <v>290</v>
      </c>
      <c r="C8940" s="272" t="s">
        <v>17120</v>
      </c>
      <c r="D8940" s="271" t="s">
        <v>1977</v>
      </c>
      <c r="E8940" s="273">
        <v>0</v>
      </c>
    </row>
    <row r="8941" spans="1:5" x14ac:dyDescent="0.2">
      <c r="A8941" s="271">
        <v>103314</v>
      </c>
      <c r="B8941" s="271" t="s">
        <v>290</v>
      </c>
      <c r="C8941" s="272" t="s">
        <v>17121</v>
      </c>
      <c r="D8941" s="271" t="s">
        <v>2012</v>
      </c>
      <c r="E8941" s="273">
        <v>274.52999999999997</v>
      </c>
    </row>
    <row r="8942" spans="1:5" x14ac:dyDescent="0.2">
      <c r="A8942" s="271">
        <v>103315</v>
      </c>
      <c r="B8942" s="271" t="s">
        <v>290</v>
      </c>
      <c r="C8942" s="272" t="s">
        <v>17122</v>
      </c>
      <c r="D8942" s="271" t="s">
        <v>2012</v>
      </c>
      <c r="E8942" s="273">
        <v>264.06</v>
      </c>
    </row>
    <row r="8943" spans="1:5" x14ac:dyDescent="0.2">
      <c r="A8943" s="271">
        <v>105188</v>
      </c>
      <c r="B8943" s="271" t="s">
        <v>290</v>
      </c>
      <c r="C8943" s="272" t="s">
        <v>17123</v>
      </c>
      <c r="D8943" s="271" t="s">
        <v>2012</v>
      </c>
      <c r="E8943" s="273">
        <v>142.96</v>
      </c>
    </row>
    <row r="8944" spans="1:5" x14ac:dyDescent="0.2">
      <c r="A8944" s="271">
        <v>87841</v>
      </c>
      <c r="B8944" s="271" t="s">
        <v>290</v>
      </c>
      <c r="C8944" s="272" t="s">
        <v>17124</v>
      </c>
      <c r="D8944" s="271" t="s">
        <v>2012</v>
      </c>
      <c r="E8944" s="273">
        <v>129.93</v>
      </c>
    </row>
    <row r="8945" spans="1:5" x14ac:dyDescent="0.2">
      <c r="A8945" s="271">
        <v>87853</v>
      </c>
      <c r="B8945" s="271" t="s">
        <v>290</v>
      </c>
      <c r="C8945" s="272" t="s">
        <v>17125</v>
      </c>
      <c r="D8945" s="271" t="s">
        <v>2012</v>
      </c>
      <c r="E8945" s="273">
        <v>145.49</v>
      </c>
    </row>
    <row r="8946" spans="1:5" x14ac:dyDescent="0.2">
      <c r="A8946" s="271">
        <v>105187</v>
      </c>
      <c r="B8946" s="271" t="s">
        <v>290</v>
      </c>
      <c r="C8946" s="272" t="s">
        <v>17126</v>
      </c>
      <c r="D8946" s="271" t="s">
        <v>2012</v>
      </c>
      <c r="E8946" s="273">
        <v>194.61</v>
      </c>
    </row>
    <row r="8947" spans="1:5" x14ac:dyDescent="0.2">
      <c r="A8947" s="271">
        <v>87840</v>
      </c>
      <c r="B8947" s="271" t="s">
        <v>290</v>
      </c>
      <c r="C8947" s="272" t="s">
        <v>17127</v>
      </c>
      <c r="D8947" s="271" t="s">
        <v>2012</v>
      </c>
      <c r="E8947" s="273">
        <v>181.57</v>
      </c>
    </row>
    <row r="8948" spans="1:5" x14ac:dyDescent="0.2">
      <c r="A8948" s="271">
        <v>87852</v>
      </c>
      <c r="B8948" s="271" t="s">
        <v>290</v>
      </c>
      <c r="C8948" s="272" t="s">
        <v>17128</v>
      </c>
      <c r="D8948" s="271" t="s">
        <v>2012</v>
      </c>
      <c r="E8948" s="273">
        <v>197.14</v>
      </c>
    </row>
    <row r="8949" spans="1:5" x14ac:dyDescent="0.2">
      <c r="A8949" s="271">
        <v>105186</v>
      </c>
      <c r="B8949" s="271" t="s">
        <v>290</v>
      </c>
      <c r="C8949" s="272" t="s">
        <v>17129</v>
      </c>
      <c r="D8949" s="271" t="s">
        <v>2012</v>
      </c>
      <c r="E8949" s="273">
        <v>149.86000000000001</v>
      </c>
    </row>
    <row r="8950" spans="1:5" x14ac:dyDescent="0.2">
      <c r="A8950" s="271">
        <v>87839</v>
      </c>
      <c r="B8950" s="271" t="s">
        <v>290</v>
      </c>
      <c r="C8950" s="272" t="s">
        <v>17130</v>
      </c>
      <c r="D8950" s="271" t="s">
        <v>2012</v>
      </c>
      <c r="E8950" s="273">
        <v>137.02000000000001</v>
      </c>
    </row>
    <row r="8951" spans="1:5" x14ac:dyDescent="0.2">
      <c r="A8951" s="271">
        <v>87851</v>
      </c>
      <c r="B8951" s="271" t="s">
        <v>290</v>
      </c>
      <c r="C8951" s="272" t="s">
        <v>17131</v>
      </c>
      <c r="D8951" s="271" t="s">
        <v>2012</v>
      </c>
      <c r="E8951" s="273">
        <v>153.18</v>
      </c>
    </row>
    <row r="8952" spans="1:5" x14ac:dyDescent="0.2">
      <c r="A8952" s="271">
        <v>105185</v>
      </c>
      <c r="B8952" s="271" t="s">
        <v>290</v>
      </c>
      <c r="C8952" s="272" t="s">
        <v>17132</v>
      </c>
      <c r="D8952" s="271" t="s">
        <v>2012</v>
      </c>
      <c r="E8952" s="273">
        <v>201.79</v>
      </c>
    </row>
    <row r="8953" spans="1:5" x14ac:dyDescent="0.2">
      <c r="A8953" s="271">
        <v>87838</v>
      </c>
      <c r="B8953" s="271" t="s">
        <v>290</v>
      </c>
      <c r="C8953" s="272" t="s">
        <v>17133</v>
      </c>
      <c r="D8953" s="271" t="s">
        <v>2012</v>
      </c>
      <c r="E8953" s="273">
        <v>189.01</v>
      </c>
    </row>
    <row r="8954" spans="1:5" x14ac:dyDescent="0.2">
      <c r="A8954" s="271">
        <v>87850</v>
      </c>
      <c r="B8954" s="271" t="s">
        <v>290</v>
      </c>
      <c r="C8954" s="272" t="s">
        <v>17134</v>
      </c>
      <c r="D8954" s="271" t="s">
        <v>2012</v>
      </c>
      <c r="E8954" s="273">
        <v>205.18</v>
      </c>
    </row>
    <row r="8955" spans="1:5" x14ac:dyDescent="0.2">
      <c r="A8955" s="271">
        <v>105110</v>
      </c>
      <c r="B8955" s="271" t="s">
        <v>290</v>
      </c>
      <c r="C8955" s="272" t="s">
        <v>17135</v>
      </c>
      <c r="D8955" s="271" t="s">
        <v>2014</v>
      </c>
      <c r="E8955" s="273">
        <v>252.28</v>
      </c>
    </row>
    <row r="8956" spans="1:5" x14ac:dyDescent="0.2">
      <c r="A8956" s="271">
        <v>105105</v>
      </c>
      <c r="B8956" s="271" t="s">
        <v>290</v>
      </c>
      <c r="C8956" s="272" t="s">
        <v>17136</v>
      </c>
      <c r="D8956" s="271" t="s">
        <v>2014</v>
      </c>
      <c r="E8956" s="273">
        <v>83.79</v>
      </c>
    </row>
    <row r="8957" spans="1:5" x14ac:dyDescent="0.2">
      <c r="A8957" s="271">
        <v>105103</v>
      </c>
      <c r="B8957" s="271" t="s">
        <v>290</v>
      </c>
      <c r="C8957" s="272" t="s">
        <v>17137</v>
      </c>
      <c r="D8957" s="271" t="s">
        <v>2014</v>
      </c>
      <c r="E8957" s="273">
        <v>119.32</v>
      </c>
    </row>
    <row r="8958" spans="1:5" x14ac:dyDescent="0.2">
      <c r="A8958" s="271">
        <v>105112</v>
      </c>
      <c r="B8958" s="271" t="s">
        <v>290</v>
      </c>
      <c r="C8958" s="272" t="s">
        <v>17138</v>
      </c>
      <c r="D8958" s="271" t="s">
        <v>2014</v>
      </c>
      <c r="E8958" s="273">
        <v>210.69</v>
      </c>
    </row>
    <row r="8959" spans="1:5" x14ac:dyDescent="0.2">
      <c r="A8959" s="271">
        <v>105109</v>
      </c>
      <c r="B8959" s="271" t="s">
        <v>290</v>
      </c>
      <c r="C8959" s="272" t="s">
        <v>17139</v>
      </c>
      <c r="D8959" s="271" t="s">
        <v>1977</v>
      </c>
      <c r="E8959" s="273">
        <v>0</v>
      </c>
    </row>
    <row r="8960" spans="1:5" x14ac:dyDescent="0.2">
      <c r="A8960" s="271">
        <v>105108</v>
      </c>
      <c r="B8960" s="271" t="s">
        <v>290</v>
      </c>
      <c r="C8960" s="272" t="s">
        <v>17140</v>
      </c>
      <c r="D8960" s="271" t="s">
        <v>1977</v>
      </c>
      <c r="E8960" s="273">
        <v>0</v>
      </c>
    </row>
    <row r="8961" spans="1:5" x14ac:dyDescent="0.2">
      <c r="A8961" s="271">
        <v>105104</v>
      </c>
      <c r="B8961" s="271" t="s">
        <v>290</v>
      </c>
      <c r="C8961" s="272" t="s">
        <v>17141</v>
      </c>
      <c r="D8961" s="271" t="s">
        <v>1977</v>
      </c>
      <c r="E8961" s="273">
        <v>5165.9799999999996</v>
      </c>
    </row>
    <row r="8962" spans="1:5" x14ac:dyDescent="0.2">
      <c r="A8962" s="271">
        <v>105107</v>
      </c>
      <c r="B8962" s="271" t="s">
        <v>290</v>
      </c>
      <c r="C8962" s="272" t="s">
        <v>17142</v>
      </c>
      <c r="D8962" s="271" t="s">
        <v>1977</v>
      </c>
      <c r="E8962" s="273">
        <v>4010.74</v>
      </c>
    </row>
    <row r="8963" spans="1:5" x14ac:dyDescent="0.2">
      <c r="A8963" s="271">
        <v>105106</v>
      </c>
      <c r="B8963" s="271" t="s">
        <v>290</v>
      </c>
      <c r="C8963" s="272" t="s">
        <v>17143</v>
      </c>
      <c r="D8963" s="271" t="s">
        <v>1977</v>
      </c>
      <c r="E8963" s="273">
        <v>2716.21</v>
      </c>
    </row>
    <row r="8964" spans="1:5" x14ac:dyDescent="0.2">
      <c r="A8964" s="271">
        <v>105111</v>
      </c>
      <c r="B8964" s="271" t="s">
        <v>290</v>
      </c>
      <c r="C8964" s="272" t="s">
        <v>17144</v>
      </c>
      <c r="D8964" s="271" t="s">
        <v>1977</v>
      </c>
      <c r="E8964" s="273">
        <v>20195.39</v>
      </c>
    </row>
    <row r="8965" spans="1:5" x14ac:dyDescent="0.2">
      <c r="A8965" s="271">
        <v>98520</v>
      </c>
      <c r="B8965" s="271" t="s">
        <v>290</v>
      </c>
      <c r="C8965" s="272" t="s">
        <v>17145</v>
      </c>
      <c r="D8965" s="271" t="s">
        <v>2012</v>
      </c>
      <c r="E8965" s="273">
        <v>6.09</v>
      </c>
    </row>
    <row r="8966" spans="1:5" x14ac:dyDescent="0.2">
      <c r="A8966" s="271">
        <v>98521</v>
      </c>
      <c r="B8966" s="271" t="s">
        <v>290</v>
      </c>
      <c r="C8966" s="272" t="s">
        <v>17146</v>
      </c>
      <c r="D8966" s="271" t="s">
        <v>2012</v>
      </c>
      <c r="E8966" s="273">
        <v>0.42</v>
      </c>
    </row>
    <row r="8967" spans="1:5" x14ac:dyDescent="0.2">
      <c r="A8967" s="271">
        <v>105521</v>
      </c>
      <c r="B8967" s="271" t="s">
        <v>290</v>
      </c>
      <c r="C8967" s="272" t="s">
        <v>17147</v>
      </c>
      <c r="D8967" s="271" t="s">
        <v>2012</v>
      </c>
      <c r="E8967" s="273">
        <v>4.2</v>
      </c>
    </row>
    <row r="8968" spans="1:5" x14ac:dyDescent="0.2">
      <c r="A8968" s="271">
        <v>98509</v>
      </c>
      <c r="B8968" s="271" t="s">
        <v>290</v>
      </c>
      <c r="C8968" s="272" t="s">
        <v>17148</v>
      </c>
      <c r="D8968" s="271" t="s">
        <v>1977</v>
      </c>
      <c r="E8968" s="273">
        <v>57.87</v>
      </c>
    </row>
    <row r="8969" spans="1:5" x14ac:dyDescent="0.2">
      <c r="A8969" s="271">
        <v>98507</v>
      </c>
      <c r="B8969" s="271" t="s">
        <v>290</v>
      </c>
      <c r="C8969" s="272" t="s">
        <v>17149</v>
      </c>
      <c r="D8969" s="271" t="s">
        <v>1977</v>
      </c>
      <c r="E8969" s="273">
        <v>0</v>
      </c>
    </row>
    <row r="8970" spans="1:5" x14ac:dyDescent="0.2">
      <c r="A8970" s="271">
        <v>98508</v>
      </c>
      <c r="B8970" s="271" t="s">
        <v>290</v>
      </c>
      <c r="C8970" s="272" t="s">
        <v>17150</v>
      </c>
      <c r="D8970" s="271" t="s">
        <v>1977</v>
      </c>
      <c r="E8970" s="273">
        <v>0</v>
      </c>
    </row>
    <row r="8971" spans="1:5" x14ac:dyDescent="0.2">
      <c r="A8971" s="271">
        <v>98506</v>
      </c>
      <c r="B8971" s="271" t="s">
        <v>290</v>
      </c>
      <c r="C8971" s="272" t="s">
        <v>17151</v>
      </c>
      <c r="D8971" s="271" t="s">
        <v>1977</v>
      </c>
      <c r="E8971" s="273">
        <v>0</v>
      </c>
    </row>
    <row r="8972" spans="1:5" x14ac:dyDescent="0.2">
      <c r="A8972" s="271">
        <v>98505</v>
      </c>
      <c r="B8972" s="271" t="s">
        <v>290</v>
      </c>
      <c r="C8972" s="272" t="s">
        <v>17152</v>
      </c>
      <c r="D8972" s="271" t="s">
        <v>2012</v>
      </c>
      <c r="E8972" s="273">
        <v>86.97</v>
      </c>
    </row>
    <row r="8973" spans="1:5" x14ac:dyDescent="0.2">
      <c r="A8973" s="271">
        <v>98504</v>
      </c>
      <c r="B8973" s="271" t="s">
        <v>290</v>
      </c>
      <c r="C8973" s="272" t="s">
        <v>17153</v>
      </c>
      <c r="D8973" s="271" t="s">
        <v>2012</v>
      </c>
      <c r="E8973" s="273">
        <v>15.07</v>
      </c>
    </row>
    <row r="8974" spans="1:5" x14ac:dyDescent="0.2">
      <c r="A8974" s="271">
        <v>98503</v>
      </c>
      <c r="B8974" s="271" t="s">
        <v>290</v>
      </c>
      <c r="C8974" s="272" t="s">
        <v>17154</v>
      </c>
      <c r="D8974" s="271" t="s">
        <v>2012</v>
      </c>
      <c r="E8974" s="273">
        <v>23.38</v>
      </c>
    </row>
    <row r="8975" spans="1:5" x14ac:dyDescent="0.2">
      <c r="A8975" s="271">
        <v>103946</v>
      </c>
      <c r="B8975" s="271" t="s">
        <v>290</v>
      </c>
      <c r="C8975" s="272" t="s">
        <v>17155</v>
      </c>
      <c r="D8975" s="271" t="s">
        <v>2012</v>
      </c>
      <c r="E8975" s="273">
        <v>19.309999999999999</v>
      </c>
    </row>
    <row r="8976" spans="1:5" x14ac:dyDescent="0.2">
      <c r="A8976" s="271">
        <v>98517</v>
      </c>
      <c r="B8976" s="271" t="s">
        <v>290</v>
      </c>
      <c r="C8976" s="272" t="s">
        <v>17156</v>
      </c>
      <c r="D8976" s="271" t="s">
        <v>1977</v>
      </c>
      <c r="E8976" s="273">
        <v>0</v>
      </c>
    </row>
    <row r="8977" spans="1:5" x14ac:dyDescent="0.2">
      <c r="A8977" s="271">
        <v>98518</v>
      </c>
      <c r="B8977" s="271" t="s">
        <v>290</v>
      </c>
      <c r="C8977" s="272" t="s">
        <v>17157</v>
      </c>
      <c r="D8977" s="271" t="s">
        <v>1977</v>
      </c>
      <c r="E8977" s="273">
        <v>0</v>
      </c>
    </row>
    <row r="8978" spans="1:5" x14ac:dyDescent="0.2">
      <c r="A8978" s="271">
        <v>98516</v>
      </c>
      <c r="B8978" s="271" t="s">
        <v>290</v>
      </c>
      <c r="C8978" s="272" t="s">
        <v>17158</v>
      </c>
      <c r="D8978" s="271" t="s">
        <v>1977</v>
      </c>
      <c r="E8978" s="273">
        <v>354.25</v>
      </c>
    </row>
    <row r="8979" spans="1:5" x14ac:dyDescent="0.2">
      <c r="A8979" s="271">
        <v>98514</v>
      </c>
      <c r="B8979" s="271" t="s">
        <v>290</v>
      </c>
      <c r="C8979" s="272" t="s">
        <v>17159</v>
      </c>
      <c r="D8979" s="271" t="s">
        <v>1977</v>
      </c>
      <c r="E8979" s="273">
        <v>0</v>
      </c>
    </row>
    <row r="8980" spans="1:5" x14ac:dyDescent="0.2">
      <c r="A8980" s="271">
        <v>98515</v>
      </c>
      <c r="B8980" s="271" t="s">
        <v>290</v>
      </c>
      <c r="C8980" s="272" t="s">
        <v>17160</v>
      </c>
      <c r="D8980" s="271" t="s">
        <v>1977</v>
      </c>
      <c r="E8980" s="273">
        <v>0</v>
      </c>
    </row>
    <row r="8981" spans="1:5" x14ac:dyDescent="0.2">
      <c r="A8981" s="271">
        <v>98513</v>
      </c>
      <c r="B8981" s="271" t="s">
        <v>290</v>
      </c>
      <c r="C8981" s="272" t="s">
        <v>17161</v>
      </c>
      <c r="D8981" s="271" t="s">
        <v>1977</v>
      </c>
      <c r="E8981" s="273">
        <v>0</v>
      </c>
    </row>
    <row r="8982" spans="1:5" x14ac:dyDescent="0.2">
      <c r="A8982" s="271">
        <v>98511</v>
      </c>
      <c r="B8982" s="271" t="s">
        <v>290</v>
      </c>
      <c r="C8982" s="272" t="s">
        <v>17162</v>
      </c>
      <c r="D8982" s="271" t="s">
        <v>1977</v>
      </c>
      <c r="E8982" s="273">
        <v>176.91</v>
      </c>
    </row>
    <row r="8983" spans="1:5" x14ac:dyDescent="0.2">
      <c r="A8983" s="271">
        <v>98512</v>
      </c>
      <c r="B8983" s="271" t="s">
        <v>290</v>
      </c>
      <c r="C8983" s="272" t="s">
        <v>17163</v>
      </c>
      <c r="D8983" s="271" t="s">
        <v>1977</v>
      </c>
      <c r="E8983" s="273">
        <v>0</v>
      </c>
    </row>
    <row r="8984" spans="1:5" x14ac:dyDescent="0.2">
      <c r="A8984" s="271">
        <v>98510</v>
      </c>
      <c r="B8984" s="271" t="s">
        <v>290</v>
      </c>
      <c r="C8984" s="272" t="s">
        <v>17164</v>
      </c>
      <c r="D8984" s="271" t="s">
        <v>1977</v>
      </c>
      <c r="E8984" s="273">
        <v>101.37</v>
      </c>
    </row>
    <row r="8985" spans="1:5" x14ac:dyDescent="0.2">
      <c r="A8985" s="271">
        <v>98519</v>
      </c>
      <c r="B8985" s="271" t="s">
        <v>290</v>
      </c>
      <c r="C8985" s="272" t="s">
        <v>17165</v>
      </c>
      <c r="D8985" s="271" t="s">
        <v>2012</v>
      </c>
      <c r="E8985" s="273">
        <v>4.54</v>
      </c>
    </row>
    <row r="8986" spans="1:5" x14ac:dyDescent="0.2">
      <c r="A8986" s="271">
        <v>91599</v>
      </c>
      <c r="B8986" s="271" t="s">
        <v>290</v>
      </c>
      <c r="C8986" s="272" t="s">
        <v>17166</v>
      </c>
      <c r="D8986" s="271" t="s">
        <v>1982</v>
      </c>
      <c r="E8986" s="273">
        <v>9.2799999999999994</v>
      </c>
    </row>
    <row r="8987" spans="1:5" x14ac:dyDescent="0.2">
      <c r="A8987" s="271">
        <v>100065</v>
      </c>
      <c r="B8987" s="271" t="s">
        <v>290</v>
      </c>
      <c r="C8987" s="272" t="s">
        <v>17167</v>
      </c>
      <c r="D8987" s="271" t="s">
        <v>1982</v>
      </c>
      <c r="E8987" s="273">
        <v>0</v>
      </c>
    </row>
    <row r="8988" spans="1:5" x14ac:dyDescent="0.2">
      <c r="A8988" s="271">
        <v>100069</v>
      </c>
      <c r="B8988" s="271" t="s">
        <v>290</v>
      </c>
      <c r="C8988" s="272" t="s">
        <v>17168</v>
      </c>
      <c r="D8988" s="271" t="s">
        <v>1982</v>
      </c>
      <c r="E8988" s="273">
        <v>0</v>
      </c>
    </row>
    <row r="8989" spans="1:5" x14ac:dyDescent="0.2">
      <c r="A8989" s="271">
        <v>100063</v>
      </c>
      <c r="B8989" s="271" t="s">
        <v>290</v>
      </c>
      <c r="C8989" s="272" t="s">
        <v>17169</v>
      </c>
      <c r="D8989" s="271" t="s">
        <v>1982</v>
      </c>
      <c r="E8989" s="273">
        <v>0</v>
      </c>
    </row>
    <row r="8990" spans="1:5" x14ac:dyDescent="0.2">
      <c r="A8990" s="271">
        <v>91597</v>
      </c>
      <c r="B8990" s="271" t="s">
        <v>290</v>
      </c>
      <c r="C8990" s="272" t="s">
        <v>17170</v>
      </c>
      <c r="D8990" s="271" t="s">
        <v>1982</v>
      </c>
      <c r="E8990" s="273">
        <v>8.9499999999999993</v>
      </c>
    </row>
    <row r="8991" spans="1:5" x14ac:dyDescent="0.2">
      <c r="A8991" s="271">
        <v>91598</v>
      </c>
      <c r="B8991" s="271" t="s">
        <v>290</v>
      </c>
      <c r="C8991" s="272" t="s">
        <v>17171</v>
      </c>
      <c r="D8991" s="271" t="s">
        <v>1982</v>
      </c>
      <c r="E8991" s="273">
        <v>11.91</v>
      </c>
    </row>
    <row r="8992" spans="1:5" x14ac:dyDescent="0.2">
      <c r="A8992" s="271">
        <v>91596</v>
      </c>
      <c r="B8992" s="271" t="s">
        <v>290</v>
      </c>
      <c r="C8992" s="272" t="s">
        <v>17172</v>
      </c>
      <c r="D8992" s="271" t="s">
        <v>1982</v>
      </c>
      <c r="E8992" s="273">
        <v>12.31</v>
      </c>
    </row>
    <row r="8993" spans="1:5" x14ac:dyDescent="0.2">
      <c r="A8993" s="271">
        <v>100064</v>
      </c>
      <c r="B8993" s="271" t="s">
        <v>290</v>
      </c>
      <c r="C8993" s="272" t="s">
        <v>17173</v>
      </c>
      <c r="D8993" s="271" t="s">
        <v>1982</v>
      </c>
      <c r="E8993" s="273">
        <v>12.24</v>
      </c>
    </row>
    <row r="8994" spans="1:5" x14ac:dyDescent="0.2">
      <c r="A8994" s="271">
        <v>100066</v>
      </c>
      <c r="B8994" s="271" t="s">
        <v>290</v>
      </c>
      <c r="C8994" s="272" t="s">
        <v>17174</v>
      </c>
      <c r="D8994" s="271" t="s">
        <v>1982</v>
      </c>
      <c r="E8994" s="273">
        <v>12.29</v>
      </c>
    </row>
    <row r="8995" spans="1:5" x14ac:dyDescent="0.2">
      <c r="A8995" s="271">
        <v>91603</v>
      </c>
      <c r="B8995" s="271" t="s">
        <v>290</v>
      </c>
      <c r="C8995" s="272" t="s">
        <v>17175</v>
      </c>
      <c r="D8995" s="271" t="s">
        <v>1982</v>
      </c>
      <c r="E8995" s="273">
        <v>11.46</v>
      </c>
    </row>
    <row r="8996" spans="1:5" x14ac:dyDescent="0.2">
      <c r="A8996" s="271">
        <v>100068</v>
      </c>
      <c r="B8996" s="271" t="s">
        <v>290</v>
      </c>
      <c r="C8996" s="272" t="s">
        <v>17176</v>
      </c>
      <c r="D8996" s="271" t="s">
        <v>1982</v>
      </c>
      <c r="E8996" s="273">
        <v>9.86</v>
      </c>
    </row>
    <row r="8997" spans="1:5" x14ac:dyDescent="0.2">
      <c r="A8997" s="271">
        <v>100067</v>
      </c>
      <c r="B8997" s="271" t="s">
        <v>290</v>
      </c>
      <c r="C8997" s="272" t="s">
        <v>17177</v>
      </c>
      <c r="D8997" s="271" t="s">
        <v>1982</v>
      </c>
      <c r="E8997" s="273">
        <v>13.62</v>
      </c>
    </row>
    <row r="8998" spans="1:5" x14ac:dyDescent="0.2">
      <c r="A8998" s="271">
        <v>91601</v>
      </c>
      <c r="B8998" s="271" t="s">
        <v>290</v>
      </c>
      <c r="C8998" s="272" t="s">
        <v>17178</v>
      </c>
      <c r="D8998" s="271" t="s">
        <v>1982</v>
      </c>
      <c r="E8998" s="273">
        <v>13.95</v>
      </c>
    </row>
    <row r="8999" spans="1:5" x14ac:dyDescent="0.2">
      <c r="A8999" s="271">
        <v>91602</v>
      </c>
      <c r="B8999" s="271" t="s">
        <v>290</v>
      </c>
      <c r="C8999" s="272" t="s">
        <v>17179</v>
      </c>
      <c r="D8999" s="271" t="s">
        <v>1982</v>
      </c>
      <c r="E8999" s="273">
        <v>12.88</v>
      </c>
    </row>
    <row r="9000" spans="1:5" x14ac:dyDescent="0.2">
      <c r="A9000" s="271">
        <v>91593</v>
      </c>
      <c r="B9000" s="271" t="s">
        <v>290</v>
      </c>
      <c r="C9000" s="272" t="s">
        <v>17180</v>
      </c>
      <c r="D9000" s="271" t="s">
        <v>1982</v>
      </c>
      <c r="E9000" s="273">
        <v>12.43</v>
      </c>
    </row>
    <row r="9001" spans="1:5" x14ac:dyDescent="0.2">
      <c r="A9001" s="271">
        <v>105814</v>
      </c>
      <c r="B9001" s="271" t="s">
        <v>290</v>
      </c>
      <c r="C9001" s="272" t="s">
        <v>17181</v>
      </c>
      <c r="D9001" s="271" t="s">
        <v>1982</v>
      </c>
      <c r="E9001" s="273">
        <v>12.14</v>
      </c>
    </row>
    <row r="9002" spans="1:5" x14ac:dyDescent="0.2">
      <c r="A9002" s="271">
        <v>91594</v>
      </c>
      <c r="B9002" s="271" t="s">
        <v>290</v>
      </c>
      <c r="C9002" s="272" t="s">
        <v>17182</v>
      </c>
      <c r="D9002" s="271" t="s">
        <v>1982</v>
      </c>
      <c r="E9002" s="273">
        <v>12.41</v>
      </c>
    </row>
    <row r="9003" spans="1:5" x14ac:dyDescent="0.2">
      <c r="A9003" s="271">
        <v>91595</v>
      </c>
      <c r="B9003" s="271" t="s">
        <v>290</v>
      </c>
      <c r="C9003" s="272" t="s">
        <v>17183</v>
      </c>
      <c r="D9003" s="271" t="s">
        <v>1982</v>
      </c>
      <c r="E9003" s="273">
        <v>12.64</v>
      </c>
    </row>
    <row r="9004" spans="1:5" x14ac:dyDescent="0.2">
      <c r="A9004" s="271">
        <v>105815</v>
      </c>
      <c r="B9004" s="271" t="s">
        <v>290</v>
      </c>
      <c r="C9004" s="272" t="s">
        <v>17184</v>
      </c>
      <c r="D9004" s="271" t="s">
        <v>1982</v>
      </c>
      <c r="E9004" s="273">
        <v>0</v>
      </c>
    </row>
    <row r="9005" spans="1:5" x14ac:dyDescent="0.2">
      <c r="A9005" s="271">
        <v>91600</v>
      </c>
      <c r="B9005" s="271" t="s">
        <v>290</v>
      </c>
      <c r="C9005" s="272" t="s">
        <v>17185</v>
      </c>
      <c r="D9005" s="271" t="s">
        <v>1982</v>
      </c>
      <c r="E9005" s="273">
        <v>13.73</v>
      </c>
    </row>
    <row r="9006" spans="1:5" x14ac:dyDescent="0.2">
      <c r="A9006" s="271">
        <v>99235</v>
      </c>
      <c r="B9006" s="271" t="s">
        <v>290</v>
      </c>
      <c r="C9006" s="272" t="s">
        <v>17186</v>
      </c>
      <c r="D9006" s="271" t="s">
        <v>1980</v>
      </c>
      <c r="E9006" s="273">
        <v>772.88</v>
      </c>
    </row>
    <row r="9007" spans="1:5" x14ac:dyDescent="0.2">
      <c r="A9007" s="271">
        <v>105539</v>
      </c>
      <c r="B9007" s="271" t="s">
        <v>290</v>
      </c>
      <c r="C9007" s="272" t="s">
        <v>17187</v>
      </c>
      <c r="D9007" s="271" t="s">
        <v>1980</v>
      </c>
      <c r="E9007" s="273">
        <v>0</v>
      </c>
    </row>
    <row r="9008" spans="1:5" x14ac:dyDescent="0.2">
      <c r="A9008" s="271">
        <v>99439</v>
      </c>
      <c r="B9008" s="271" t="s">
        <v>290</v>
      </c>
      <c r="C9008" s="272" t="s">
        <v>17188</v>
      </c>
      <c r="D9008" s="271" t="s">
        <v>1980</v>
      </c>
      <c r="E9008" s="273">
        <v>851.55</v>
      </c>
    </row>
    <row r="9009" spans="1:5" x14ac:dyDescent="0.2">
      <c r="A9009" s="271">
        <v>105540</v>
      </c>
      <c r="B9009" s="271" t="s">
        <v>290</v>
      </c>
      <c r="C9009" s="272" t="s">
        <v>17189</v>
      </c>
      <c r="D9009" s="271" t="s">
        <v>1980</v>
      </c>
      <c r="E9009" s="273">
        <v>0</v>
      </c>
    </row>
    <row r="9010" spans="1:5" x14ac:dyDescent="0.2">
      <c r="A9010" s="271">
        <v>103184</v>
      </c>
      <c r="B9010" s="271" t="s">
        <v>290</v>
      </c>
      <c r="C9010" s="272" t="s">
        <v>17190</v>
      </c>
      <c r="D9010" s="271" t="s">
        <v>1980</v>
      </c>
      <c r="E9010" s="273">
        <v>798.2</v>
      </c>
    </row>
    <row r="9011" spans="1:5" x14ac:dyDescent="0.2">
      <c r="A9011" s="271">
        <v>103183</v>
      </c>
      <c r="B9011" s="271" t="s">
        <v>290</v>
      </c>
      <c r="C9011" s="272" t="s">
        <v>17191</v>
      </c>
      <c r="D9011" s="271" t="s">
        <v>1980</v>
      </c>
      <c r="E9011" s="273">
        <v>939.27</v>
      </c>
    </row>
    <row r="9012" spans="1:5" x14ac:dyDescent="0.2">
      <c r="A9012" s="271">
        <v>99434</v>
      </c>
      <c r="B9012" s="271" t="s">
        <v>290</v>
      </c>
      <c r="C9012" s="272" t="s">
        <v>17192</v>
      </c>
      <c r="D9012" s="271" t="s">
        <v>1980</v>
      </c>
      <c r="E9012" s="273">
        <v>866.51</v>
      </c>
    </row>
    <row r="9013" spans="1:5" x14ac:dyDescent="0.2">
      <c r="A9013" s="271">
        <v>99431</v>
      </c>
      <c r="B9013" s="271" t="s">
        <v>290</v>
      </c>
      <c r="C9013" s="272" t="s">
        <v>17193</v>
      </c>
      <c r="D9013" s="271" t="s">
        <v>1980</v>
      </c>
      <c r="E9013" s="273">
        <v>862.11</v>
      </c>
    </row>
    <row r="9014" spans="1:5" x14ac:dyDescent="0.2">
      <c r="A9014" s="271">
        <v>99435</v>
      </c>
      <c r="B9014" s="271" t="s">
        <v>290</v>
      </c>
      <c r="C9014" s="272" t="s">
        <v>17194</v>
      </c>
      <c r="D9014" s="271" t="s">
        <v>1980</v>
      </c>
      <c r="E9014" s="273">
        <v>845.81</v>
      </c>
    </row>
    <row r="9015" spans="1:5" x14ac:dyDescent="0.2">
      <c r="A9015" s="271">
        <v>99432</v>
      </c>
      <c r="B9015" s="271" t="s">
        <v>290</v>
      </c>
      <c r="C9015" s="272" t="s">
        <v>17195</v>
      </c>
      <c r="D9015" s="271" t="s">
        <v>1980</v>
      </c>
      <c r="E9015" s="273">
        <v>842.65</v>
      </c>
    </row>
    <row r="9016" spans="1:5" x14ac:dyDescent="0.2">
      <c r="A9016" s="271">
        <v>99438</v>
      </c>
      <c r="B9016" s="271" t="s">
        <v>290</v>
      </c>
      <c r="C9016" s="272" t="s">
        <v>17196</v>
      </c>
      <c r="D9016" s="271" t="s">
        <v>1980</v>
      </c>
      <c r="E9016" s="273">
        <v>830.48</v>
      </c>
    </row>
    <row r="9017" spans="1:5" x14ac:dyDescent="0.2">
      <c r="A9017" s="271">
        <v>105538</v>
      </c>
      <c r="B9017" s="271" t="s">
        <v>290</v>
      </c>
      <c r="C9017" s="272" t="s">
        <v>17197</v>
      </c>
      <c r="D9017" s="271" t="s">
        <v>1980</v>
      </c>
      <c r="E9017" s="273">
        <v>0</v>
      </c>
    </row>
    <row r="9018" spans="1:5" x14ac:dyDescent="0.2">
      <c r="A9018" s="271">
        <v>99436</v>
      </c>
      <c r="B9018" s="271" t="s">
        <v>290</v>
      </c>
      <c r="C9018" s="272" t="s">
        <v>17198</v>
      </c>
      <c r="D9018" s="271" t="s">
        <v>1980</v>
      </c>
      <c r="E9018" s="273">
        <v>939.57</v>
      </c>
    </row>
    <row r="9019" spans="1:5" x14ac:dyDescent="0.2">
      <c r="A9019" s="271">
        <v>99437</v>
      </c>
      <c r="B9019" s="271" t="s">
        <v>290</v>
      </c>
      <c r="C9019" s="272" t="s">
        <v>17199</v>
      </c>
      <c r="D9019" s="271" t="s">
        <v>1980</v>
      </c>
      <c r="E9019" s="273">
        <v>822.14</v>
      </c>
    </row>
    <row r="9020" spans="1:5" x14ac:dyDescent="0.2">
      <c r="A9020" s="271">
        <v>105537</v>
      </c>
      <c r="B9020" s="271" t="s">
        <v>290</v>
      </c>
      <c r="C9020" s="272" t="s">
        <v>17200</v>
      </c>
      <c r="D9020" s="271" t="s">
        <v>1980</v>
      </c>
      <c r="E9020" s="273">
        <v>0</v>
      </c>
    </row>
    <row r="9021" spans="1:5" x14ac:dyDescent="0.2">
      <c r="A9021" s="271">
        <v>99433</v>
      </c>
      <c r="B9021" s="271" t="s">
        <v>290</v>
      </c>
      <c r="C9021" s="272" t="s">
        <v>17201</v>
      </c>
      <c r="D9021" s="271" t="s">
        <v>1980</v>
      </c>
      <c r="E9021" s="273">
        <v>914.37</v>
      </c>
    </row>
    <row r="9022" spans="1:5" x14ac:dyDescent="0.2">
      <c r="A9022" s="271">
        <v>104422</v>
      </c>
      <c r="B9022" s="271" t="s">
        <v>290</v>
      </c>
      <c r="C9022" s="272" t="s">
        <v>17202</v>
      </c>
      <c r="D9022" s="271" t="s">
        <v>2012</v>
      </c>
      <c r="E9022" s="273">
        <v>11</v>
      </c>
    </row>
    <row r="9023" spans="1:5" x14ac:dyDescent="0.2">
      <c r="A9023" s="271">
        <v>105824</v>
      </c>
      <c r="B9023" s="271" t="s">
        <v>290</v>
      </c>
      <c r="C9023" s="272" t="s">
        <v>17203</v>
      </c>
      <c r="D9023" s="271" t="s">
        <v>2012</v>
      </c>
      <c r="E9023" s="273">
        <v>13.22</v>
      </c>
    </row>
    <row r="9024" spans="1:5" x14ac:dyDescent="0.2">
      <c r="A9024" s="271">
        <v>105825</v>
      </c>
      <c r="B9024" s="271" t="s">
        <v>290</v>
      </c>
      <c r="C9024" s="272" t="s">
        <v>17204</v>
      </c>
      <c r="D9024" s="271" t="s">
        <v>2012</v>
      </c>
      <c r="E9024" s="273">
        <v>7.59</v>
      </c>
    </row>
    <row r="9025" spans="1:5" x14ac:dyDescent="0.2">
      <c r="A9025" s="271">
        <v>104421</v>
      </c>
      <c r="B9025" s="271" t="s">
        <v>290</v>
      </c>
      <c r="C9025" s="272" t="s">
        <v>17205</v>
      </c>
      <c r="D9025" s="271" t="s">
        <v>2012</v>
      </c>
      <c r="E9025" s="273">
        <v>17.18</v>
      </c>
    </row>
    <row r="9026" spans="1:5" x14ac:dyDescent="0.2">
      <c r="A9026" s="271">
        <v>105822</v>
      </c>
      <c r="B9026" s="271" t="s">
        <v>290</v>
      </c>
      <c r="C9026" s="272" t="s">
        <v>17206</v>
      </c>
      <c r="D9026" s="271" t="s">
        <v>2012</v>
      </c>
      <c r="E9026" s="273">
        <v>19.399999999999999</v>
      </c>
    </row>
    <row r="9027" spans="1:5" x14ac:dyDescent="0.2">
      <c r="A9027" s="271">
        <v>105823</v>
      </c>
      <c r="B9027" s="271" t="s">
        <v>290</v>
      </c>
      <c r="C9027" s="272" t="s">
        <v>17207</v>
      </c>
      <c r="D9027" s="271" t="s">
        <v>2012</v>
      </c>
      <c r="E9027" s="273">
        <v>13.77</v>
      </c>
    </row>
    <row r="9028" spans="1:5" x14ac:dyDescent="0.2">
      <c r="A9028" s="271">
        <v>104423</v>
      </c>
      <c r="B9028" s="271" t="s">
        <v>290</v>
      </c>
      <c r="C9028" s="272" t="s">
        <v>17208</v>
      </c>
      <c r="D9028" s="271" t="s">
        <v>2012</v>
      </c>
      <c r="E9028" s="273">
        <v>15.33</v>
      </c>
    </row>
    <row r="9029" spans="1:5" x14ac:dyDescent="0.2">
      <c r="A9029" s="271">
        <v>105826</v>
      </c>
      <c r="B9029" s="271" t="s">
        <v>290</v>
      </c>
      <c r="C9029" s="272" t="s">
        <v>17209</v>
      </c>
      <c r="D9029" s="271" t="s">
        <v>2012</v>
      </c>
      <c r="E9029" s="273">
        <v>17.55</v>
      </c>
    </row>
    <row r="9030" spans="1:5" x14ac:dyDescent="0.2">
      <c r="A9030" s="271">
        <v>105827</v>
      </c>
      <c r="B9030" s="271" t="s">
        <v>290</v>
      </c>
      <c r="C9030" s="272" t="s">
        <v>17210</v>
      </c>
      <c r="D9030" s="271" t="s">
        <v>2012</v>
      </c>
      <c r="E9030" s="273">
        <v>11.92</v>
      </c>
    </row>
    <row r="9031" spans="1:5" x14ac:dyDescent="0.2">
      <c r="A9031" s="271">
        <v>104425</v>
      </c>
      <c r="B9031" s="271" t="s">
        <v>290</v>
      </c>
      <c r="C9031" s="272" t="s">
        <v>17211</v>
      </c>
      <c r="D9031" s="271" t="s">
        <v>2012</v>
      </c>
      <c r="E9031" s="273">
        <v>9.11</v>
      </c>
    </row>
    <row r="9032" spans="1:5" x14ac:dyDescent="0.2">
      <c r="A9032" s="271">
        <v>105828</v>
      </c>
      <c r="B9032" s="271" t="s">
        <v>290</v>
      </c>
      <c r="C9032" s="272" t="s">
        <v>17212</v>
      </c>
      <c r="D9032" s="271" t="s">
        <v>2012</v>
      </c>
      <c r="E9032" s="273">
        <v>11.33</v>
      </c>
    </row>
    <row r="9033" spans="1:5" x14ac:dyDescent="0.2">
      <c r="A9033" s="271">
        <v>105829</v>
      </c>
      <c r="B9033" s="271" t="s">
        <v>290</v>
      </c>
      <c r="C9033" s="272" t="s">
        <v>17213</v>
      </c>
      <c r="D9033" s="271" t="s">
        <v>2012</v>
      </c>
      <c r="E9033" s="273">
        <v>5.7</v>
      </c>
    </row>
    <row r="9034" spans="1:5" x14ac:dyDescent="0.2">
      <c r="A9034" s="271">
        <v>91525</v>
      </c>
      <c r="B9034" s="271" t="s">
        <v>290</v>
      </c>
      <c r="C9034" s="272" t="s">
        <v>17214</v>
      </c>
      <c r="D9034" s="271" t="s">
        <v>2012</v>
      </c>
      <c r="E9034" s="273">
        <v>7.84</v>
      </c>
    </row>
    <row r="9035" spans="1:5" x14ac:dyDescent="0.2">
      <c r="A9035" s="271">
        <v>105818</v>
      </c>
      <c r="B9035" s="271" t="s">
        <v>290</v>
      </c>
      <c r="C9035" s="272" t="s">
        <v>17215</v>
      </c>
      <c r="D9035" s="271" t="s">
        <v>2012</v>
      </c>
      <c r="E9035" s="273">
        <v>11.64</v>
      </c>
    </row>
    <row r="9036" spans="1:5" x14ac:dyDescent="0.2">
      <c r="A9036" s="271">
        <v>105819</v>
      </c>
      <c r="B9036" s="271" t="s">
        <v>290</v>
      </c>
      <c r="C9036" s="272" t="s">
        <v>17216</v>
      </c>
      <c r="D9036" s="271" t="s">
        <v>2012</v>
      </c>
      <c r="E9036" s="273">
        <v>6.07</v>
      </c>
    </row>
    <row r="9037" spans="1:5" x14ac:dyDescent="0.2">
      <c r="A9037" s="271">
        <v>104414</v>
      </c>
      <c r="B9037" s="271" t="s">
        <v>290</v>
      </c>
      <c r="C9037" s="272" t="s">
        <v>17217</v>
      </c>
      <c r="D9037" s="271" t="s">
        <v>2012</v>
      </c>
      <c r="E9037" s="273">
        <v>6.86</v>
      </c>
    </row>
    <row r="9038" spans="1:5" x14ac:dyDescent="0.2">
      <c r="A9038" s="271">
        <v>105816</v>
      </c>
      <c r="B9038" s="271" t="s">
        <v>290</v>
      </c>
      <c r="C9038" s="272" t="s">
        <v>17218</v>
      </c>
      <c r="D9038" s="271" t="s">
        <v>2012</v>
      </c>
      <c r="E9038" s="273">
        <v>10.66</v>
      </c>
    </row>
    <row r="9039" spans="1:5" x14ac:dyDescent="0.2">
      <c r="A9039" s="271">
        <v>105817</v>
      </c>
      <c r="B9039" s="271" t="s">
        <v>290</v>
      </c>
      <c r="C9039" s="272" t="s">
        <v>17219</v>
      </c>
      <c r="D9039" s="271" t="s">
        <v>2012</v>
      </c>
      <c r="E9039" s="273">
        <v>5.09</v>
      </c>
    </row>
    <row r="9040" spans="1:5" x14ac:dyDescent="0.2">
      <c r="A9040" s="271">
        <v>104415</v>
      </c>
      <c r="B9040" s="271" t="s">
        <v>290</v>
      </c>
      <c r="C9040" s="272" t="s">
        <v>17220</v>
      </c>
      <c r="D9040" s="271" t="s">
        <v>2012</v>
      </c>
      <c r="E9040" s="273">
        <v>12.95</v>
      </c>
    </row>
    <row r="9041" spans="1:5" x14ac:dyDescent="0.2">
      <c r="A9041" s="271">
        <v>105820</v>
      </c>
      <c r="B9041" s="271" t="s">
        <v>290</v>
      </c>
      <c r="C9041" s="272" t="s">
        <v>17221</v>
      </c>
      <c r="D9041" s="271" t="s">
        <v>2012</v>
      </c>
      <c r="E9041" s="273">
        <v>16.75</v>
      </c>
    </row>
    <row r="9042" spans="1:5" x14ac:dyDescent="0.2">
      <c r="A9042" s="271">
        <v>105821</v>
      </c>
      <c r="B9042" s="271" t="s">
        <v>290</v>
      </c>
      <c r="C9042" s="272" t="s">
        <v>17222</v>
      </c>
      <c r="D9042" s="271" t="s">
        <v>2012</v>
      </c>
      <c r="E9042" s="273">
        <v>11.18</v>
      </c>
    </row>
    <row r="9043" spans="1:5" x14ac:dyDescent="0.2">
      <c r="A9043" s="271">
        <v>104418</v>
      </c>
      <c r="B9043" s="271" t="s">
        <v>290</v>
      </c>
      <c r="C9043" s="272" t="s">
        <v>17223</v>
      </c>
      <c r="D9043" s="271" t="s">
        <v>2012</v>
      </c>
      <c r="E9043" s="273">
        <v>3.08</v>
      </c>
    </row>
    <row r="9044" spans="1:5" x14ac:dyDescent="0.2">
      <c r="A9044" s="271">
        <v>91515</v>
      </c>
      <c r="B9044" s="271" t="s">
        <v>290</v>
      </c>
      <c r="C9044" s="272" t="s">
        <v>17224</v>
      </c>
      <c r="D9044" s="271" t="s">
        <v>2012</v>
      </c>
      <c r="E9044" s="273">
        <v>5.66</v>
      </c>
    </row>
    <row r="9045" spans="1:5" x14ac:dyDescent="0.2">
      <c r="A9045" s="271">
        <v>104419</v>
      </c>
      <c r="B9045" s="271" t="s">
        <v>290</v>
      </c>
      <c r="C9045" s="272" t="s">
        <v>17225</v>
      </c>
      <c r="D9045" s="271" t="s">
        <v>2012</v>
      </c>
      <c r="E9045" s="273">
        <v>4.9000000000000004</v>
      </c>
    </row>
    <row r="9046" spans="1:5" x14ac:dyDescent="0.2">
      <c r="A9046" s="271">
        <v>91519</v>
      </c>
      <c r="B9046" s="271" t="s">
        <v>290</v>
      </c>
      <c r="C9046" s="272" t="s">
        <v>17226</v>
      </c>
      <c r="D9046" s="271" t="s">
        <v>2012</v>
      </c>
      <c r="E9046" s="273">
        <v>2.35</v>
      </c>
    </row>
    <row r="9047" spans="1:5" x14ac:dyDescent="0.2">
      <c r="A9047" s="271">
        <v>91520</v>
      </c>
      <c r="B9047" s="271" t="s">
        <v>290</v>
      </c>
      <c r="C9047" s="272" t="s">
        <v>17227</v>
      </c>
      <c r="D9047" s="271" t="s">
        <v>2012</v>
      </c>
      <c r="E9047" s="273">
        <v>2.38</v>
      </c>
    </row>
    <row r="9048" spans="1:5" x14ac:dyDescent="0.2">
      <c r="A9048" s="271">
        <v>104416</v>
      </c>
      <c r="B9048" s="271" t="s">
        <v>290</v>
      </c>
      <c r="C9048" s="272" t="s">
        <v>17228</v>
      </c>
      <c r="D9048" s="271" t="s">
        <v>2012</v>
      </c>
      <c r="E9048" s="273">
        <v>1.96</v>
      </c>
    </row>
    <row r="9049" spans="1:5" x14ac:dyDescent="0.2">
      <c r="A9049" s="271">
        <v>104417</v>
      </c>
      <c r="B9049" s="271" t="s">
        <v>290</v>
      </c>
      <c r="C9049" s="272" t="s">
        <v>17229</v>
      </c>
      <c r="D9049" s="271" t="s">
        <v>2012</v>
      </c>
      <c r="E9049" s="273">
        <v>4.4800000000000004</v>
      </c>
    </row>
    <row r="9050" spans="1:5" x14ac:dyDescent="0.2">
      <c r="A9050" s="271">
        <v>91522</v>
      </c>
      <c r="B9050" s="271" t="s">
        <v>290</v>
      </c>
      <c r="C9050" s="272" t="s">
        <v>17230</v>
      </c>
      <c r="D9050" s="271" t="s">
        <v>2012</v>
      </c>
      <c r="E9050" s="273">
        <v>4.0199999999999996</v>
      </c>
    </row>
    <row r="9051" spans="1:5" x14ac:dyDescent="0.2">
      <c r="A9051" s="271">
        <v>104412</v>
      </c>
      <c r="B9051" s="271" t="s">
        <v>290</v>
      </c>
      <c r="C9051" s="272" t="s">
        <v>17231</v>
      </c>
      <c r="D9051" s="271" t="s">
        <v>2012</v>
      </c>
      <c r="E9051" s="273">
        <v>3.6</v>
      </c>
    </row>
    <row r="9052" spans="1:5" x14ac:dyDescent="0.2">
      <c r="A9052" s="271">
        <v>104413</v>
      </c>
      <c r="B9052" s="271" t="s">
        <v>290</v>
      </c>
      <c r="C9052" s="272" t="s">
        <v>17232</v>
      </c>
      <c r="D9052" s="271" t="s">
        <v>2012</v>
      </c>
      <c r="E9052" s="273">
        <v>6.15</v>
      </c>
    </row>
    <row r="9053" spans="1:5" x14ac:dyDescent="0.2">
      <c r="A9053" s="271">
        <v>102569</v>
      </c>
      <c r="B9053" s="271" t="s">
        <v>290</v>
      </c>
      <c r="C9053" s="272" t="s">
        <v>17233</v>
      </c>
      <c r="D9053" s="271" t="s">
        <v>2012</v>
      </c>
      <c r="E9053" s="273">
        <v>0</v>
      </c>
    </row>
    <row r="9054" spans="1:5" x14ac:dyDescent="0.2">
      <c r="A9054" s="271">
        <v>102574</v>
      </c>
      <c r="B9054" s="271" t="s">
        <v>290</v>
      </c>
      <c r="C9054" s="272" t="s">
        <v>17234</v>
      </c>
      <c r="D9054" s="271" t="s">
        <v>2012</v>
      </c>
      <c r="E9054" s="273">
        <v>0</v>
      </c>
    </row>
    <row r="9055" spans="1:5" x14ac:dyDescent="0.2">
      <c r="A9055" s="271">
        <v>102573</v>
      </c>
      <c r="B9055" s="271" t="s">
        <v>290</v>
      </c>
      <c r="C9055" s="272" t="s">
        <v>17235</v>
      </c>
      <c r="D9055" s="271" t="s">
        <v>2012</v>
      </c>
      <c r="E9055" s="273">
        <v>0</v>
      </c>
    </row>
    <row r="9056" spans="1:5" x14ac:dyDescent="0.2">
      <c r="A9056" s="271">
        <v>102577</v>
      </c>
      <c r="B9056" s="271" t="s">
        <v>290</v>
      </c>
      <c r="C9056" s="272" t="s">
        <v>17236</v>
      </c>
      <c r="D9056" s="271" t="s">
        <v>2012</v>
      </c>
      <c r="E9056" s="273">
        <v>0</v>
      </c>
    </row>
    <row r="9057" spans="1:5" x14ac:dyDescent="0.2">
      <c r="A9057" s="271">
        <v>102576</v>
      </c>
      <c r="B9057" s="271" t="s">
        <v>290</v>
      </c>
      <c r="C9057" s="272" t="s">
        <v>17237</v>
      </c>
      <c r="D9057" s="271" t="s">
        <v>2012</v>
      </c>
      <c r="E9057" s="273">
        <v>0</v>
      </c>
    </row>
    <row r="9058" spans="1:5" x14ac:dyDescent="0.2">
      <c r="A9058" s="271">
        <v>103083</v>
      </c>
      <c r="B9058" s="271" t="s">
        <v>290</v>
      </c>
      <c r="C9058" s="272" t="s">
        <v>17238</v>
      </c>
      <c r="D9058" s="271" t="s">
        <v>2012</v>
      </c>
      <c r="E9058" s="273">
        <v>0</v>
      </c>
    </row>
    <row r="9059" spans="1:5" x14ac:dyDescent="0.2">
      <c r="A9059" s="271">
        <v>103081</v>
      </c>
      <c r="B9059" s="271" t="s">
        <v>290</v>
      </c>
      <c r="C9059" s="272" t="s">
        <v>17239</v>
      </c>
      <c r="D9059" s="271" t="s">
        <v>2012</v>
      </c>
      <c r="E9059" s="273">
        <v>0</v>
      </c>
    </row>
    <row r="9060" spans="1:5" x14ac:dyDescent="0.2">
      <c r="A9060" s="271">
        <v>103082</v>
      </c>
      <c r="B9060" s="271" t="s">
        <v>290</v>
      </c>
      <c r="C9060" s="272" t="s">
        <v>17240</v>
      </c>
      <c r="D9060" s="271" t="s">
        <v>2012</v>
      </c>
      <c r="E9060" s="273">
        <v>0</v>
      </c>
    </row>
    <row r="9061" spans="1:5" x14ac:dyDescent="0.2">
      <c r="A9061" s="271">
        <v>103086</v>
      </c>
      <c r="B9061" s="271" t="s">
        <v>290</v>
      </c>
      <c r="C9061" s="272" t="s">
        <v>17241</v>
      </c>
      <c r="D9061" s="271" t="s">
        <v>2012</v>
      </c>
      <c r="E9061" s="273">
        <v>0</v>
      </c>
    </row>
    <row r="9062" spans="1:5" x14ac:dyDescent="0.2">
      <c r="A9062" s="271">
        <v>103085</v>
      </c>
      <c r="B9062" s="271" t="s">
        <v>290</v>
      </c>
      <c r="C9062" s="272" t="s">
        <v>17242</v>
      </c>
      <c r="D9062" s="271" t="s">
        <v>2012</v>
      </c>
      <c r="E9062" s="273">
        <v>0</v>
      </c>
    </row>
    <row r="9063" spans="1:5" x14ac:dyDescent="0.2">
      <c r="A9063" s="271">
        <v>104726</v>
      </c>
      <c r="B9063" s="271" t="s">
        <v>290</v>
      </c>
      <c r="C9063" s="272" t="s">
        <v>17243</v>
      </c>
      <c r="D9063" s="271" t="s">
        <v>2012</v>
      </c>
      <c r="E9063" s="273">
        <v>0</v>
      </c>
    </row>
    <row r="9064" spans="1:5" x14ac:dyDescent="0.2">
      <c r="A9064" s="271">
        <v>104725</v>
      </c>
      <c r="B9064" s="271" t="s">
        <v>290</v>
      </c>
      <c r="C9064" s="272" t="s">
        <v>17244</v>
      </c>
      <c r="D9064" s="271" t="s">
        <v>2012</v>
      </c>
      <c r="E9064" s="273">
        <v>0</v>
      </c>
    </row>
    <row r="9065" spans="1:5" x14ac:dyDescent="0.2">
      <c r="A9065" s="271">
        <v>96374</v>
      </c>
      <c r="B9065" s="271" t="s">
        <v>290</v>
      </c>
      <c r="C9065" s="272" t="s">
        <v>17245</v>
      </c>
      <c r="D9065" s="271" t="s">
        <v>2014</v>
      </c>
      <c r="E9065" s="273">
        <v>30.95</v>
      </c>
    </row>
    <row r="9066" spans="1:5" x14ac:dyDescent="0.2">
      <c r="A9066" s="271">
        <v>96373</v>
      </c>
      <c r="B9066" s="271" t="s">
        <v>290</v>
      </c>
      <c r="C9066" s="272" t="s">
        <v>17246</v>
      </c>
      <c r="D9066" s="271" t="s">
        <v>2014</v>
      </c>
      <c r="E9066" s="273">
        <v>10.49</v>
      </c>
    </row>
    <row r="9067" spans="1:5" x14ac:dyDescent="0.2">
      <c r="A9067" s="271">
        <v>96368</v>
      </c>
      <c r="B9067" s="271" t="s">
        <v>290</v>
      </c>
      <c r="C9067" s="272" t="s">
        <v>17247</v>
      </c>
      <c r="D9067" s="271" t="s">
        <v>2012</v>
      </c>
      <c r="E9067" s="273">
        <v>170.27</v>
      </c>
    </row>
    <row r="9068" spans="1:5" x14ac:dyDescent="0.2">
      <c r="A9068" s="271">
        <v>96364</v>
      </c>
      <c r="B9068" s="271" t="s">
        <v>290</v>
      </c>
      <c r="C9068" s="272" t="s">
        <v>17248</v>
      </c>
      <c r="D9068" s="271" t="s">
        <v>2012</v>
      </c>
      <c r="E9068" s="273">
        <v>142.68</v>
      </c>
    </row>
    <row r="9069" spans="1:5" x14ac:dyDescent="0.2">
      <c r="A9069" s="271">
        <v>96369</v>
      </c>
      <c r="B9069" s="271" t="s">
        <v>290</v>
      </c>
      <c r="C9069" s="272" t="s">
        <v>17249</v>
      </c>
      <c r="D9069" s="271" t="s">
        <v>2012</v>
      </c>
      <c r="E9069" s="273">
        <v>190.33</v>
      </c>
    </row>
    <row r="9070" spans="1:5" x14ac:dyDescent="0.2">
      <c r="A9070" s="271">
        <v>104723</v>
      </c>
      <c r="B9070" s="271" t="s">
        <v>290</v>
      </c>
      <c r="C9070" s="272" t="s">
        <v>17250</v>
      </c>
      <c r="D9070" s="271" t="s">
        <v>2012</v>
      </c>
      <c r="E9070" s="273">
        <v>226.42</v>
      </c>
    </row>
    <row r="9071" spans="1:5" x14ac:dyDescent="0.2">
      <c r="A9071" s="271">
        <v>96367</v>
      </c>
      <c r="B9071" s="271" t="s">
        <v>290</v>
      </c>
      <c r="C9071" s="272" t="s">
        <v>17251</v>
      </c>
      <c r="D9071" s="271" t="s">
        <v>2012</v>
      </c>
      <c r="E9071" s="273">
        <v>158.05000000000001</v>
      </c>
    </row>
    <row r="9072" spans="1:5" x14ac:dyDescent="0.2">
      <c r="A9072" s="271">
        <v>104722</v>
      </c>
      <c r="B9072" s="271" t="s">
        <v>290</v>
      </c>
      <c r="C9072" s="272" t="s">
        <v>17252</v>
      </c>
      <c r="D9072" s="271" t="s">
        <v>2012</v>
      </c>
      <c r="E9072" s="273">
        <v>179.63</v>
      </c>
    </row>
    <row r="9073" spans="1:5" x14ac:dyDescent="0.2">
      <c r="A9073" s="271">
        <v>96366</v>
      </c>
      <c r="B9073" s="271" t="s">
        <v>290</v>
      </c>
      <c r="C9073" s="272" t="s">
        <v>17253</v>
      </c>
      <c r="D9073" s="271" t="s">
        <v>2012</v>
      </c>
      <c r="E9073" s="273">
        <v>146.47</v>
      </c>
    </row>
    <row r="9074" spans="1:5" x14ac:dyDescent="0.2">
      <c r="A9074" s="271">
        <v>96361</v>
      </c>
      <c r="B9074" s="271" t="s">
        <v>290</v>
      </c>
      <c r="C9074" s="272" t="s">
        <v>17254</v>
      </c>
      <c r="D9074" s="271" t="s">
        <v>2012</v>
      </c>
      <c r="E9074" s="273">
        <v>133.6</v>
      </c>
    </row>
    <row r="9075" spans="1:5" x14ac:dyDescent="0.2">
      <c r="A9075" s="271">
        <v>104719</v>
      </c>
      <c r="B9075" s="271" t="s">
        <v>290</v>
      </c>
      <c r="C9075" s="272" t="s">
        <v>17255</v>
      </c>
      <c r="D9075" s="271" t="s">
        <v>2012</v>
      </c>
      <c r="E9075" s="273">
        <v>166.58</v>
      </c>
    </row>
    <row r="9076" spans="1:5" x14ac:dyDescent="0.2">
      <c r="A9076" s="271">
        <v>96360</v>
      </c>
      <c r="B9076" s="271" t="s">
        <v>290</v>
      </c>
      <c r="C9076" s="272" t="s">
        <v>17256</v>
      </c>
      <c r="D9076" s="271" t="s">
        <v>2012</v>
      </c>
      <c r="E9076" s="273">
        <v>115.11</v>
      </c>
    </row>
    <row r="9077" spans="1:5" x14ac:dyDescent="0.2">
      <c r="A9077" s="271">
        <v>96359</v>
      </c>
      <c r="B9077" s="271" t="s">
        <v>290</v>
      </c>
      <c r="C9077" s="272" t="s">
        <v>17257</v>
      </c>
      <c r="D9077" s="271" t="s">
        <v>2012</v>
      </c>
      <c r="E9077" s="273">
        <v>101.35</v>
      </c>
    </row>
    <row r="9078" spans="1:5" x14ac:dyDescent="0.2">
      <c r="A9078" s="271">
        <v>104718</v>
      </c>
      <c r="B9078" s="271" t="s">
        <v>290</v>
      </c>
      <c r="C9078" s="272" t="s">
        <v>17258</v>
      </c>
      <c r="D9078" s="271" t="s">
        <v>2012</v>
      </c>
      <c r="E9078" s="273">
        <v>119.79</v>
      </c>
    </row>
    <row r="9079" spans="1:5" x14ac:dyDescent="0.2">
      <c r="A9079" s="271">
        <v>96358</v>
      </c>
      <c r="B9079" s="271" t="s">
        <v>290</v>
      </c>
      <c r="C9079" s="272" t="s">
        <v>17259</v>
      </c>
      <c r="D9079" s="271" t="s">
        <v>2012</v>
      </c>
      <c r="E9079" s="273">
        <v>91.34</v>
      </c>
    </row>
    <row r="9080" spans="1:5" x14ac:dyDescent="0.2">
      <c r="A9080" s="271">
        <v>96371</v>
      </c>
      <c r="B9080" s="271" t="s">
        <v>290</v>
      </c>
      <c r="C9080" s="272" t="s">
        <v>17260</v>
      </c>
      <c r="D9080" s="271" t="s">
        <v>2012</v>
      </c>
      <c r="E9080" s="273">
        <v>68.37</v>
      </c>
    </row>
    <row r="9081" spans="1:5" x14ac:dyDescent="0.2">
      <c r="A9081" s="271">
        <v>104724</v>
      </c>
      <c r="B9081" s="271" t="s">
        <v>290</v>
      </c>
      <c r="C9081" s="272" t="s">
        <v>17261</v>
      </c>
      <c r="D9081" s="271" t="s">
        <v>2012</v>
      </c>
      <c r="E9081" s="273">
        <v>85.24</v>
      </c>
    </row>
    <row r="9082" spans="1:5" x14ac:dyDescent="0.2">
      <c r="A9082" s="271">
        <v>96370</v>
      </c>
      <c r="B9082" s="271" t="s">
        <v>290</v>
      </c>
      <c r="C9082" s="272" t="s">
        <v>17262</v>
      </c>
      <c r="D9082" s="271" t="s">
        <v>2012</v>
      </c>
      <c r="E9082" s="273">
        <v>59.17</v>
      </c>
    </row>
    <row r="9083" spans="1:5" x14ac:dyDescent="0.2">
      <c r="A9083" s="271">
        <v>96365</v>
      </c>
      <c r="B9083" s="271" t="s">
        <v>290</v>
      </c>
      <c r="C9083" s="272" t="s">
        <v>17263</v>
      </c>
      <c r="D9083" s="271" t="s">
        <v>2012</v>
      </c>
      <c r="E9083" s="273">
        <v>161.97999999999999</v>
      </c>
    </row>
    <row r="9084" spans="1:5" x14ac:dyDescent="0.2">
      <c r="A9084" s="271">
        <v>104721</v>
      </c>
      <c r="B9084" s="271" t="s">
        <v>290</v>
      </c>
      <c r="C9084" s="272" t="s">
        <v>17264</v>
      </c>
      <c r="D9084" s="271" t="s">
        <v>2012</v>
      </c>
      <c r="E9084" s="273">
        <v>196.49</v>
      </c>
    </row>
    <row r="9085" spans="1:5" x14ac:dyDescent="0.2">
      <c r="A9085" s="271">
        <v>96363</v>
      </c>
      <c r="B9085" s="271" t="s">
        <v>290</v>
      </c>
      <c r="C9085" s="272" t="s">
        <v>17265</v>
      </c>
      <c r="D9085" s="271" t="s">
        <v>2012</v>
      </c>
      <c r="E9085" s="273">
        <v>129.69999999999999</v>
      </c>
    </row>
    <row r="9086" spans="1:5" x14ac:dyDescent="0.2">
      <c r="A9086" s="271">
        <v>104720</v>
      </c>
      <c r="B9086" s="271" t="s">
        <v>290</v>
      </c>
      <c r="C9086" s="272" t="s">
        <v>17266</v>
      </c>
      <c r="D9086" s="271" t="s">
        <v>2012</v>
      </c>
      <c r="E9086" s="273">
        <v>149.71</v>
      </c>
    </row>
    <row r="9087" spans="1:5" x14ac:dyDescent="0.2">
      <c r="A9087" s="271">
        <v>96362</v>
      </c>
      <c r="B9087" s="271" t="s">
        <v>290</v>
      </c>
      <c r="C9087" s="272" t="s">
        <v>17267</v>
      </c>
      <c r="D9087" s="271" t="s">
        <v>2012</v>
      </c>
      <c r="E9087" s="273">
        <v>118.9</v>
      </c>
    </row>
    <row r="9088" spans="1:5" x14ac:dyDescent="0.2">
      <c r="A9088" s="271">
        <v>103191</v>
      </c>
      <c r="B9088" s="271" t="s">
        <v>290</v>
      </c>
      <c r="C9088" s="272" t="s">
        <v>17268</v>
      </c>
      <c r="D9088" s="271" t="s">
        <v>1977</v>
      </c>
      <c r="E9088" s="273">
        <v>2399.12</v>
      </c>
    </row>
    <row r="9089" spans="1:5" x14ac:dyDescent="0.2">
      <c r="A9089" s="271">
        <v>103206</v>
      </c>
      <c r="B9089" s="271" t="s">
        <v>290</v>
      </c>
      <c r="C9089" s="272" t="s">
        <v>17269</v>
      </c>
      <c r="D9089" s="271" t="s">
        <v>1977</v>
      </c>
      <c r="E9089" s="273">
        <v>2417.6</v>
      </c>
    </row>
    <row r="9090" spans="1:5" x14ac:dyDescent="0.2">
      <c r="A9090" s="271">
        <v>103211</v>
      </c>
      <c r="B9090" s="271" t="s">
        <v>290</v>
      </c>
      <c r="C9090" s="272" t="s">
        <v>17270</v>
      </c>
      <c r="D9090" s="271" t="s">
        <v>1977</v>
      </c>
      <c r="E9090" s="273">
        <v>0</v>
      </c>
    </row>
    <row r="9091" spans="1:5" x14ac:dyDescent="0.2">
      <c r="A9091" s="271">
        <v>103196</v>
      </c>
      <c r="B9091" s="271" t="s">
        <v>290</v>
      </c>
      <c r="C9091" s="272" t="s">
        <v>17271</v>
      </c>
      <c r="D9091" s="271" t="s">
        <v>1977</v>
      </c>
      <c r="E9091" s="273">
        <v>0</v>
      </c>
    </row>
    <row r="9092" spans="1:5" x14ac:dyDescent="0.2">
      <c r="A9092" s="271">
        <v>103212</v>
      </c>
      <c r="B9092" s="271" t="s">
        <v>290</v>
      </c>
      <c r="C9092" s="272" t="s">
        <v>17272</v>
      </c>
      <c r="D9092" s="271" t="s">
        <v>1977</v>
      </c>
      <c r="E9092" s="273">
        <v>0</v>
      </c>
    </row>
    <row r="9093" spans="1:5" x14ac:dyDescent="0.2">
      <c r="A9093" s="271">
        <v>103197</v>
      </c>
      <c r="B9093" s="271" t="s">
        <v>290</v>
      </c>
      <c r="C9093" s="272" t="s">
        <v>17273</v>
      </c>
      <c r="D9093" s="271" t="s">
        <v>1977</v>
      </c>
      <c r="E9093" s="273">
        <v>0</v>
      </c>
    </row>
    <row r="9094" spans="1:5" x14ac:dyDescent="0.2">
      <c r="A9094" s="271">
        <v>103217</v>
      </c>
      <c r="B9094" s="271" t="s">
        <v>290</v>
      </c>
      <c r="C9094" s="272" t="s">
        <v>17274</v>
      </c>
      <c r="D9094" s="271" t="s">
        <v>1977</v>
      </c>
      <c r="E9094" s="273">
        <v>0</v>
      </c>
    </row>
    <row r="9095" spans="1:5" x14ac:dyDescent="0.2">
      <c r="A9095" s="271">
        <v>103202</v>
      </c>
      <c r="B9095" s="271" t="s">
        <v>290</v>
      </c>
      <c r="C9095" s="272" t="s">
        <v>17275</v>
      </c>
      <c r="D9095" s="271" t="s">
        <v>1977</v>
      </c>
      <c r="E9095" s="273">
        <v>0</v>
      </c>
    </row>
    <row r="9096" spans="1:5" x14ac:dyDescent="0.2">
      <c r="A9096" s="271">
        <v>103215</v>
      </c>
      <c r="B9096" s="271" t="s">
        <v>290</v>
      </c>
      <c r="C9096" s="272" t="s">
        <v>17276</v>
      </c>
      <c r="D9096" s="271" t="s">
        <v>1977</v>
      </c>
      <c r="E9096" s="273">
        <v>0</v>
      </c>
    </row>
    <row r="9097" spans="1:5" x14ac:dyDescent="0.2">
      <c r="A9097" s="271">
        <v>103200</v>
      </c>
      <c r="B9097" s="271" t="s">
        <v>290</v>
      </c>
      <c r="C9097" s="272" t="s">
        <v>17277</v>
      </c>
      <c r="D9097" s="271" t="s">
        <v>1977</v>
      </c>
      <c r="E9097" s="273">
        <v>0</v>
      </c>
    </row>
    <row r="9098" spans="1:5" x14ac:dyDescent="0.2">
      <c r="A9098" s="271">
        <v>103216</v>
      </c>
      <c r="B9098" s="271" t="s">
        <v>290</v>
      </c>
      <c r="C9098" s="272" t="s">
        <v>17278</v>
      </c>
      <c r="D9098" s="271" t="s">
        <v>1977</v>
      </c>
      <c r="E9098" s="273">
        <v>0</v>
      </c>
    </row>
    <row r="9099" spans="1:5" x14ac:dyDescent="0.2">
      <c r="A9099" s="271">
        <v>103201</v>
      </c>
      <c r="B9099" s="271" t="s">
        <v>290</v>
      </c>
      <c r="C9099" s="272" t="s">
        <v>17279</v>
      </c>
      <c r="D9099" s="271" t="s">
        <v>1977</v>
      </c>
      <c r="E9099" s="273">
        <v>0</v>
      </c>
    </row>
    <row r="9100" spans="1:5" x14ac:dyDescent="0.2">
      <c r="A9100" s="271">
        <v>103185</v>
      </c>
      <c r="B9100" s="271" t="s">
        <v>290</v>
      </c>
      <c r="C9100" s="272" t="s">
        <v>17280</v>
      </c>
      <c r="D9100" s="271" t="s">
        <v>1977</v>
      </c>
      <c r="E9100" s="273">
        <v>6181.65</v>
      </c>
    </row>
    <row r="9101" spans="1:5" x14ac:dyDescent="0.2">
      <c r="A9101" s="271">
        <v>103218</v>
      </c>
      <c r="B9101" s="271" t="s">
        <v>290</v>
      </c>
      <c r="C9101" s="272" t="s">
        <v>17281</v>
      </c>
      <c r="D9101" s="271" t="s">
        <v>1977</v>
      </c>
      <c r="E9101" s="273">
        <v>0</v>
      </c>
    </row>
    <row r="9102" spans="1:5" x14ac:dyDescent="0.2">
      <c r="A9102" s="271">
        <v>103203</v>
      </c>
      <c r="B9102" s="271" t="s">
        <v>290</v>
      </c>
      <c r="C9102" s="272" t="s">
        <v>17282</v>
      </c>
      <c r="D9102" s="271" t="s">
        <v>1977</v>
      </c>
      <c r="E9102" s="273">
        <v>0</v>
      </c>
    </row>
    <row r="9103" spans="1:5" x14ac:dyDescent="0.2">
      <c r="A9103" s="271">
        <v>103213</v>
      </c>
      <c r="B9103" s="271" t="s">
        <v>290</v>
      </c>
      <c r="C9103" s="272" t="s">
        <v>17283</v>
      </c>
      <c r="D9103" s="271" t="s">
        <v>1977</v>
      </c>
      <c r="E9103" s="273">
        <v>0</v>
      </c>
    </row>
    <row r="9104" spans="1:5" x14ac:dyDescent="0.2">
      <c r="A9104" s="271">
        <v>103198</v>
      </c>
      <c r="B9104" s="271" t="s">
        <v>290</v>
      </c>
      <c r="C9104" s="272" t="s">
        <v>17284</v>
      </c>
      <c r="D9104" s="271" t="s">
        <v>1977</v>
      </c>
      <c r="E9104" s="273">
        <v>0</v>
      </c>
    </row>
    <row r="9105" spans="1:5" x14ac:dyDescent="0.2">
      <c r="A9105" s="271">
        <v>103214</v>
      </c>
      <c r="B9105" s="271" t="s">
        <v>290</v>
      </c>
      <c r="C9105" s="272" t="s">
        <v>17285</v>
      </c>
      <c r="D9105" s="271" t="s">
        <v>1977</v>
      </c>
      <c r="E9105" s="273">
        <v>0</v>
      </c>
    </row>
    <row r="9106" spans="1:5" x14ac:dyDescent="0.2">
      <c r="A9106" s="271">
        <v>103199</v>
      </c>
      <c r="B9106" s="271" t="s">
        <v>290</v>
      </c>
      <c r="C9106" s="272" t="s">
        <v>17286</v>
      </c>
      <c r="D9106" s="271" t="s">
        <v>1977</v>
      </c>
      <c r="E9106" s="273">
        <v>0</v>
      </c>
    </row>
    <row r="9107" spans="1:5" x14ac:dyDescent="0.2">
      <c r="A9107" s="271">
        <v>103219</v>
      </c>
      <c r="B9107" s="271" t="s">
        <v>290</v>
      </c>
      <c r="C9107" s="272" t="s">
        <v>17287</v>
      </c>
      <c r="D9107" s="271" t="s">
        <v>1977</v>
      </c>
      <c r="E9107" s="273">
        <v>0</v>
      </c>
    </row>
    <row r="9108" spans="1:5" x14ac:dyDescent="0.2">
      <c r="A9108" s="271">
        <v>103204</v>
      </c>
      <c r="B9108" s="271" t="s">
        <v>290</v>
      </c>
      <c r="C9108" s="272" t="s">
        <v>17288</v>
      </c>
      <c r="D9108" s="271" t="s">
        <v>1977</v>
      </c>
      <c r="E9108" s="273">
        <v>0</v>
      </c>
    </row>
    <row r="9109" spans="1:5" x14ac:dyDescent="0.2">
      <c r="A9109" s="271">
        <v>103186</v>
      </c>
      <c r="B9109" s="271" t="s">
        <v>290</v>
      </c>
      <c r="C9109" s="272" t="s">
        <v>17289</v>
      </c>
      <c r="D9109" s="271" t="s">
        <v>1977</v>
      </c>
      <c r="E9109" s="273">
        <v>6498.35</v>
      </c>
    </row>
    <row r="9110" spans="1:5" x14ac:dyDescent="0.2">
      <c r="A9110" s="271">
        <v>103210</v>
      </c>
      <c r="B9110" s="271" t="s">
        <v>290</v>
      </c>
      <c r="C9110" s="272" t="s">
        <v>17290</v>
      </c>
      <c r="D9110" s="271" t="s">
        <v>1977</v>
      </c>
      <c r="E9110" s="273">
        <v>2339.63</v>
      </c>
    </row>
    <row r="9111" spans="1:5" x14ac:dyDescent="0.2">
      <c r="A9111" s="271">
        <v>103195</v>
      </c>
      <c r="B9111" s="271" t="s">
        <v>290</v>
      </c>
      <c r="C9111" s="272" t="s">
        <v>17291</v>
      </c>
      <c r="D9111" s="271" t="s">
        <v>1977</v>
      </c>
      <c r="E9111" s="273">
        <v>2213.5</v>
      </c>
    </row>
    <row r="9112" spans="1:5" x14ac:dyDescent="0.2">
      <c r="A9112" s="271">
        <v>103205</v>
      </c>
      <c r="B9112" s="271" t="s">
        <v>290</v>
      </c>
      <c r="C9112" s="272" t="s">
        <v>17292</v>
      </c>
      <c r="D9112" s="271" t="s">
        <v>1977</v>
      </c>
      <c r="E9112" s="273">
        <v>4123.99</v>
      </c>
    </row>
    <row r="9113" spans="1:5" x14ac:dyDescent="0.2">
      <c r="A9113" s="271">
        <v>103190</v>
      </c>
      <c r="B9113" s="271" t="s">
        <v>290</v>
      </c>
      <c r="C9113" s="272" t="s">
        <v>17293</v>
      </c>
      <c r="D9113" s="271" t="s">
        <v>1977</v>
      </c>
      <c r="E9113" s="273">
        <v>4105.5</v>
      </c>
    </row>
    <row r="9114" spans="1:5" x14ac:dyDescent="0.2">
      <c r="A9114" s="271">
        <v>103207</v>
      </c>
      <c r="B9114" s="271" t="s">
        <v>290</v>
      </c>
      <c r="C9114" s="272" t="s">
        <v>17294</v>
      </c>
      <c r="D9114" s="271" t="s">
        <v>1977</v>
      </c>
      <c r="E9114" s="273">
        <v>2571.2399999999998</v>
      </c>
    </row>
    <row r="9115" spans="1:5" x14ac:dyDescent="0.2">
      <c r="A9115" s="271">
        <v>103192</v>
      </c>
      <c r="B9115" s="271" t="s">
        <v>290</v>
      </c>
      <c r="C9115" s="272" t="s">
        <v>17295</v>
      </c>
      <c r="D9115" s="271" t="s">
        <v>1977</v>
      </c>
      <c r="E9115" s="273">
        <v>2552.7600000000002</v>
      </c>
    </row>
    <row r="9116" spans="1:5" x14ac:dyDescent="0.2">
      <c r="A9116" s="271">
        <v>103208</v>
      </c>
      <c r="B9116" s="271" t="s">
        <v>290</v>
      </c>
      <c r="C9116" s="272" t="s">
        <v>17296</v>
      </c>
      <c r="D9116" s="271" t="s">
        <v>1977</v>
      </c>
      <c r="E9116" s="273">
        <v>1989.97</v>
      </c>
    </row>
    <row r="9117" spans="1:5" x14ac:dyDescent="0.2">
      <c r="A9117" s="271">
        <v>103193</v>
      </c>
      <c r="B9117" s="271" t="s">
        <v>290</v>
      </c>
      <c r="C9117" s="272" t="s">
        <v>17297</v>
      </c>
      <c r="D9117" s="271" t="s">
        <v>1977</v>
      </c>
      <c r="E9117" s="273">
        <v>1971.49</v>
      </c>
    </row>
    <row r="9118" spans="1:5" x14ac:dyDescent="0.2">
      <c r="A9118" s="271">
        <v>103187</v>
      </c>
      <c r="B9118" s="271" t="s">
        <v>290</v>
      </c>
      <c r="C9118" s="272" t="s">
        <v>17298</v>
      </c>
      <c r="D9118" s="271" t="s">
        <v>1977</v>
      </c>
      <c r="E9118" s="273">
        <v>4896.26</v>
      </c>
    </row>
    <row r="9119" spans="1:5" x14ac:dyDescent="0.2">
      <c r="A9119" s="271">
        <v>103188</v>
      </c>
      <c r="B9119" s="271" t="s">
        <v>290</v>
      </c>
      <c r="C9119" s="272" t="s">
        <v>17299</v>
      </c>
      <c r="D9119" s="271" t="s">
        <v>1977</v>
      </c>
      <c r="E9119" s="273">
        <v>5257.75</v>
      </c>
    </row>
    <row r="9120" spans="1:5" x14ac:dyDescent="0.2">
      <c r="A9120" s="271">
        <v>103189</v>
      </c>
      <c r="B9120" s="271" t="s">
        <v>290</v>
      </c>
      <c r="C9120" s="272" t="s">
        <v>17300</v>
      </c>
      <c r="D9120" s="271" t="s">
        <v>1977</v>
      </c>
      <c r="E9120" s="273">
        <v>2638.4</v>
      </c>
    </row>
    <row r="9121" spans="1:5" x14ac:dyDescent="0.2">
      <c r="A9121" s="271">
        <v>103209</v>
      </c>
      <c r="B9121" s="271" t="s">
        <v>290</v>
      </c>
      <c r="C9121" s="272" t="s">
        <v>17301</v>
      </c>
      <c r="D9121" s="271" t="s">
        <v>1977</v>
      </c>
      <c r="E9121" s="273">
        <v>2847.94</v>
      </c>
    </row>
    <row r="9122" spans="1:5" x14ac:dyDescent="0.2">
      <c r="A9122" s="271">
        <v>103194</v>
      </c>
      <c r="B9122" s="271" t="s">
        <v>290</v>
      </c>
      <c r="C9122" s="272" t="s">
        <v>17302</v>
      </c>
      <c r="D9122" s="271" t="s">
        <v>1977</v>
      </c>
      <c r="E9122" s="273">
        <v>2829.46</v>
      </c>
    </row>
    <row r="9123" spans="1:5" x14ac:dyDescent="0.2">
      <c r="A9123" s="271">
        <v>95001</v>
      </c>
      <c r="B9123" s="271" t="s">
        <v>290</v>
      </c>
      <c r="C9123" s="272" t="s">
        <v>17303</v>
      </c>
      <c r="D9123" s="271" t="s">
        <v>2012</v>
      </c>
      <c r="E9123" s="273">
        <v>0</v>
      </c>
    </row>
    <row r="9124" spans="1:5" x14ac:dyDescent="0.2">
      <c r="A9124" s="271">
        <v>95000</v>
      </c>
      <c r="B9124" s="271" t="s">
        <v>290</v>
      </c>
      <c r="C9124" s="272" t="s">
        <v>17304</v>
      </c>
      <c r="D9124" s="271" t="s">
        <v>2012</v>
      </c>
      <c r="E9124" s="273">
        <v>0</v>
      </c>
    </row>
    <row r="9125" spans="1:5" x14ac:dyDescent="0.2">
      <c r="A9125" s="271">
        <v>95005</v>
      </c>
      <c r="B9125" s="271" t="s">
        <v>290</v>
      </c>
      <c r="C9125" s="272" t="s">
        <v>17305</v>
      </c>
      <c r="D9125" s="271" t="s">
        <v>2012</v>
      </c>
      <c r="E9125" s="273">
        <v>0</v>
      </c>
    </row>
    <row r="9126" spans="1:5" x14ac:dyDescent="0.2">
      <c r="A9126" s="271">
        <v>95004</v>
      </c>
      <c r="B9126" s="271" t="s">
        <v>290</v>
      </c>
      <c r="C9126" s="272" t="s">
        <v>17306</v>
      </c>
      <c r="D9126" s="271" t="s">
        <v>2012</v>
      </c>
      <c r="E9126" s="273">
        <v>0</v>
      </c>
    </row>
    <row r="9127" spans="1:5" x14ac:dyDescent="0.2">
      <c r="A9127" s="271">
        <v>95003</v>
      </c>
      <c r="B9127" s="271" t="s">
        <v>290</v>
      </c>
      <c r="C9127" s="272" t="s">
        <v>17307</v>
      </c>
      <c r="D9127" s="271" t="s">
        <v>2012</v>
      </c>
      <c r="E9127" s="273">
        <v>0</v>
      </c>
    </row>
    <row r="9128" spans="1:5" x14ac:dyDescent="0.2">
      <c r="A9128" s="271">
        <v>95002</v>
      </c>
      <c r="B9128" s="271" t="s">
        <v>290</v>
      </c>
      <c r="C9128" s="272" t="s">
        <v>17308</v>
      </c>
      <c r="D9128" s="271" t="s">
        <v>2012</v>
      </c>
      <c r="E9128" s="273">
        <v>0</v>
      </c>
    </row>
    <row r="9129" spans="1:5" x14ac:dyDescent="0.2">
      <c r="A9129" s="271">
        <v>95007</v>
      </c>
      <c r="B9129" s="271" t="s">
        <v>290</v>
      </c>
      <c r="C9129" s="272" t="s">
        <v>17309</v>
      </c>
      <c r="D9129" s="271" t="s">
        <v>2012</v>
      </c>
      <c r="E9129" s="273">
        <v>0</v>
      </c>
    </row>
    <row r="9130" spans="1:5" x14ac:dyDescent="0.2">
      <c r="A9130" s="271">
        <v>95006</v>
      </c>
      <c r="B9130" s="271" t="s">
        <v>290</v>
      </c>
      <c r="C9130" s="272" t="s">
        <v>17310</v>
      </c>
      <c r="D9130" s="271" t="s">
        <v>2012</v>
      </c>
      <c r="E9130" s="273">
        <v>0</v>
      </c>
    </row>
    <row r="9131" spans="1:5" x14ac:dyDescent="0.2">
      <c r="A9131" s="271">
        <v>104313</v>
      </c>
      <c r="B9131" s="271" t="s">
        <v>290</v>
      </c>
      <c r="C9131" s="272" t="s">
        <v>17311</v>
      </c>
      <c r="D9131" s="271" t="s">
        <v>2012</v>
      </c>
      <c r="E9131" s="273">
        <v>0</v>
      </c>
    </row>
    <row r="9132" spans="1:5" x14ac:dyDescent="0.2">
      <c r="A9132" s="271">
        <v>104312</v>
      </c>
      <c r="B9132" s="271" t="s">
        <v>290</v>
      </c>
      <c r="C9132" s="272" t="s">
        <v>17312</v>
      </c>
      <c r="D9132" s="271" t="s">
        <v>2012</v>
      </c>
      <c r="E9132" s="273">
        <v>0</v>
      </c>
    </row>
    <row r="9133" spans="1:5" x14ac:dyDescent="0.2">
      <c r="A9133" s="271">
        <v>94992</v>
      </c>
      <c r="B9133" s="271" t="s">
        <v>290</v>
      </c>
      <c r="C9133" s="272" t="s">
        <v>17313</v>
      </c>
      <c r="D9133" s="271" t="s">
        <v>2012</v>
      </c>
      <c r="E9133" s="273">
        <v>85.87</v>
      </c>
    </row>
    <row r="9134" spans="1:5" x14ac:dyDescent="0.2">
      <c r="A9134" s="271">
        <v>94994</v>
      </c>
      <c r="B9134" s="271" t="s">
        <v>290</v>
      </c>
      <c r="C9134" s="272" t="s">
        <v>17314</v>
      </c>
      <c r="D9134" s="271" t="s">
        <v>2012</v>
      </c>
      <c r="E9134" s="273">
        <v>102.36</v>
      </c>
    </row>
    <row r="9135" spans="1:5" x14ac:dyDescent="0.2">
      <c r="A9135" s="271">
        <v>94990</v>
      </c>
      <c r="B9135" s="271" t="s">
        <v>290</v>
      </c>
      <c r="C9135" s="272" t="s">
        <v>17315</v>
      </c>
      <c r="D9135" s="271" t="s">
        <v>1980</v>
      </c>
      <c r="E9135" s="273">
        <v>799.9</v>
      </c>
    </row>
    <row r="9136" spans="1:5" x14ac:dyDescent="0.2">
      <c r="A9136" s="271">
        <v>94991</v>
      </c>
      <c r="B9136" s="271" t="s">
        <v>290</v>
      </c>
      <c r="C9136" s="272" t="s">
        <v>17316</v>
      </c>
      <c r="D9136" s="271" t="s">
        <v>1980</v>
      </c>
      <c r="E9136" s="273">
        <v>854.39</v>
      </c>
    </row>
    <row r="9137" spans="1:5" x14ac:dyDescent="0.2">
      <c r="A9137" s="271">
        <v>104626</v>
      </c>
      <c r="B9137" s="271" t="s">
        <v>290</v>
      </c>
      <c r="C9137" s="272" t="s">
        <v>17317</v>
      </c>
      <c r="D9137" s="271" t="s">
        <v>1980</v>
      </c>
      <c r="E9137" s="273">
        <v>874.6</v>
      </c>
    </row>
    <row r="9138" spans="1:5" x14ac:dyDescent="0.2">
      <c r="A9138" s="271">
        <v>94993</v>
      </c>
      <c r="B9138" s="271" t="s">
        <v>290</v>
      </c>
      <c r="C9138" s="272" t="s">
        <v>17318</v>
      </c>
      <c r="D9138" s="271" t="s">
        <v>2012</v>
      </c>
      <c r="E9138" s="273">
        <v>89.14</v>
      </c>
    </row>
    <row r="9139" spans="1:5" x14ac:dyDescent="0.2">
      <c r="A9139" s="271">
        <v>94995</v>
      </c>
      <c r="B9139" s="271" t="s">
        <v>290</v>
      </c>
      <c r="C9139" s="272" t="s">
        <v>17319</v>
      </c>
      <c r="D9139" s="271" t="s">
        <v>2012</v>
      </c>
      <c r="E9139" s="273">
        <v>106.72</v>
      </c>
    </row>
    <row r="9140" spans="1:5" x14ac:dyDescent="0.2">
      <c r="A9140" s="271">
        <v>101169</v>
      </c>
      <c r="B9140" s="271" t="s">
        <v>290</v>
      </c>
      <c r="C9140" s="272" t="s">
        <v>17320</v>
      </c>
      <c r="D9140" s="271" t="s">
        <v>2012</v>
      </c>
      <c r="E9140" s="273">
        <v>227.12</v>
      </c>
    </row>
    <row r="9141" spans="1:5" x14ac:dyDescent="0.2">
      <c r="A9141" s="271">
        <v>104383</v>
      </c>
      <c r="B9141" s="271" t="s">
        <v>290</v>
      </c>
      <c r="C9141" s="272" t="s">
        <v>17321</v>
      </c>
      <c r="D9141" s="271" t="s">
        <v>2012</v>
      </c>
      <c r="E9141" s="273">
        <v>0</v>
      </c>
    </row>
    <row r="9142" spans="1:5" x14ac:dyDescent="0.2">
      <c r="A9142" s="271">
        <v>101167</v>
      </c>
      <c r="B9142" s="271" t="s">
        <v>290</v>
      </c>
      <c r="C9142" s="272" t="s">
        <v>17322</v>
      </c>
      <c r="D9142" s="271" t="s">
        <v>2012</v>
      </c>
      <c r="E9142" s="273">
        <v>213.58</v>
      </c>
    </row>
    <row r="9143" spans="1:5" x14ac:dyDescent="0.2">
      <c r="A9143" s="271">
        <v>101172</v>
      </c>
      <c r="B9143" s="271" t="s">
        <v>290</v>
      </c>
      <c r="C9143" s="272" t="s">
        <v>17323</v>
      </c>
      <c r="D9143" s="271" t="s">
        <v>2012</v>
      </c>
      <c r="E9143" s="273">
        <v>77.98</v>
      </c>
    </row>
    <row r="9144" spans="1:5" x14ac:dyDescent="0.2">
      <c r="A9144" s="271">
        <v>104384</v>
      </c>
      <c r="B9144" s="271" t="s">
        <v>290</v>
      </c>
      <c r="C9144" s="272" t="s">
        <v>17324</v>
      </c>
      <c r="D9144" s="271" t="s">
        <v>2012</v>
      </c>
      <c r="E9144" s="273">
        <v>0</v>
      </c>
    </row>
    <row r="9145" spans="1:5" x14ac:dyDescent="0.2">
      <c r="A9145" s="271">
        <v>101170</v>
      </c>
      <c r="B9145" s="271" t="s">
        <v>290</v>
      </c>
      <c r="C9145" s="272" t="s">
        <v>17325</v>
      </c>
      <c r="D9145" s="271" t="s">
        <v>2012</v>
      </c>
      <c r="E9145" s="273">
        <v>55.42</v>
      </c>
    </row>
    <row r="9146" spans="1:5" x14ac:dyDescent="0.2">
      <c r="A9146" s="271">
        <v>104438</v>
      </c>
      <c r="B9146" s="271" t="s">
        <v>290</v>
      </c>
      <c r="C9146" s="272" t="s">
        <v>17326</v>
      </c>
      <c r="D9146" s="271" t="s">
        <v>2012</v>
      </c>
      <c r="E9146" s="273">
        <v>0</v>
      </c>
    </row>
    <row r="9147" spans="1:5" x14ac:dyDescent="0.2">
      <c r="A9147" s="271">
        <v>92402</v>
      </c>
      <c r="B9147" s="271" t="s">
        <v>290</v>
      </c>
      <c r="C9147" s="272" t="s">
        <v>17327</v>
      </c>
      <c r="D9147" s="271" t="s">
        <v>2012</v>
      </c>
      <c r="E9147" s="273">
        <v>97.84</v>
      </c>
    </row>
    <row r="9148" spans="1:5" x14ac:dyDescent="0.2">
      <c r="A9148" s="271">
        <v>104429</v>
      </c>
      <c r="B9148" s="271" t="s">
        <v>290</v>
      </c>
      <c r="C9148" s="272" t="s">
        <v>17328</v>
      </c>
      <c r="D9148" s="271" t="s">
        <v>2012</v>
      </c>
      <c r="E9148" s="273">
        <v>0</v>
      </c>
    </row>
    <row r="9149" spans="1:5" x14ac:dyDescent="0.2">
      <c r="A9149" s="271">
        <v>104426</v>
      </c>
      <c r="B9149" s="271" t="s">
        <v>290</v>
      </c>
      <c r="C9149" s="272" t="s">
        <v>17329</v>
      </c>
      <c r="D9149" s="271" t="s">
        <v>2012</v>
      </c>
      <c r="E9149" s="273">
        <v>0</v>
      </c>
    </row>
    <row r="9150" spans="1:5" x14ac:dyDescent="0.2">
      <c r="A9150" s="271">
        <v>104436</v>
      </c>
      <c r="B9150" s="271" t="s">
        <v>290</v>
      </c>
      <c r="C9150" s="272" t="s">
        <v>17330</v>
      </c>
      <c r="D9150" s="271" t="s">
        <v>2012</v>
      </c>
      <c r="E9150" s="273">
        <v>0</v>
      </c>
    </row>
    <row r="9151" spans="1:5" x14ac:dyDescent="0.2">
      <c r="A9151" s="271">
        <v>104434</v>
      </c>
      <c r="B9151" s="271" t="s">
        <v>290</v>
      </c>
      <c r="C9151" s="272" t="s">
        <v>17331</v>
      </c>
      <c r="D9151" s="271" t="s">
        <v>2012</v>
      </c>
      <c r="E9151" s="273">
        <v>0</v>
      </c>
    </row>
    <row r="9152" spans="1:5" x14ac:dyDescent="0.2">
      <c r="A9152" s="271">
        <v>104432</v>
      </c>
      <c r="B9152" s="271" t="s">
        <v>290</v>
      </c>
      <c r="C9152" s="272" t="s">
        <v>17332</v>
      </c>
      <c r="D9152" s="271" t="s">
        <v>2012</v>
      </c>
      <c r="E9152" s="273">
        <v>123.48</v>
      </c>
    </row>
    <row r="9153" spans="1:5" x14ac:dyDescent="0.2">
      <c r="A9153" s="271">
        <v>93679</v>
      </c>
      <c r="B9153" s="271" t="s">
        <v>290</v>
      </c>
      <c r="C9153" s="272" t="s">
        <v>17333</v>
      </c>
      <c r="D9153" s="271" t="s">
        <v>2012</v>
      </c>
      <c r="E9153" s="273">
        <v>119.33</v>
      </c>
    </row>
    <row r="9154" spans="1:5" x14ac:dyDescent="0.2">
      <c r="A9154" s="271">
        <v>92396</v>
      </c>
      <c r="B9154" s="271" t="s">
        <v>290</v>
      </c>
      <c r="C9154" s="272" t="s">
        <v>17334</v>
      </c>
      <c r="D9154" s="271" t="s">
        <v>2012</v>
      </c>
      <c r="E9154" s="273">
        <v>100.32</v>
      </c>
    </row>
    <row r="9155" spans="1:5" x14ac:dyDescent="0.2">
      <c r="A9155" s="271">
        <v>104439</v>
      </c>
      <c r="B9155" s="271" t="s">
        <v>290</v>
      </c>
      <c r="C9155" s="272" t="s">
        <v>17335</v>
      </c>
      <c r="D9155" s="271" t="s">
        <v>2012</v>
      </c>
      <c r="E9155" s="273">
        <v>0</v>
      </c>
    </row>
    <row r="9156" spans="1:5" x14ac:dyDescent="0.2">
      <c r="A9156" s="271">
        <v>104440</v>
      </c>
      <c r="B9156" s="271" t="s">
        <v>290</v>
      </c>
      <c r="C9156" s="272" t="s">
        <v>17336</v>
      </c>
      <c r="D9156" s="271" t="s">
        <v>2012</v>
      </c>
      <c r="E9156" s="273">
        <v>0</v>
      </c>
    </row>
    <row r="9157" spans="1:5" x14ac:dyDescent="0.2">
      <c r="A9157" s="271">
        <v>92406</v>
      </c>
      <c r="B9157" s="271" t="s">
        <v>290</v>
      </c>
      <c r="C9157" s="272" t="s">
        <v>17337</v>
      </c>
      <c r="D9157" s="271" t="s">
        <v>2012</v>
      </c>
      <c r="E9157" s="273">
        <v>170.93</v>
      </c>
    </row>
    <row r="9158" spans="1:5" x14ac:dyDescent="0.2">
      <c r="A9158" s="271">
        <v>92403</v>
      </c>
      <c r="B9158" s="271" t="s">
        <v>290</v>
      </c>
      <c r="C9158" s="272" t="s">
        <v>17338</v>
      </c>
      <c r="D9158" s="271" t="s">
        <v>2012</v>
      </c>
      <c r="E9158" s="273">
        <v>85.4</v>
      </c>
    </row>
    <row r="9159" spans="1:5" x14ac:dyDescent="0.2">
      <c r="A9159" s="271">
        <v>92404</v>
      </c>
      <c r="B9159" s="271" t="s">
        <v>290</v>
      </c>
      <c r="C9159" s="272" t="s">
        <v>17339</v>
      </c>
      <c r="D9159" s="271" t="s">
        <v>2012</v>
      </c>
      <c r="E9159" s="273">
        <v>98.82</v>
      </c>
    </row>
    <row r="9160" spans="1:5" x14ac:dyDescent="0.2">
      <c r="A9160" s="271">
        <v>104430</v>
      </c>
      <c r="B9160" s="271" t="s">
        <v>290</v>
      </c>
      <c r="C9160" s="272" t="s">
        <v>17340</v>
      </c>
      <c r="D9160" s="271" t="s">
        <v>2012</v>
      </c>
      <c r="E9160" s="273">
        <v>0</v>
      </c>
    </row>
    <row r="9161" spans="1:5" x14ac:dyDescent="0.2">
      <c r="A9161" s="271">
        <v>104431</v>
      </c>
      <c r="B9161" s="271" t="s">
        <v>290</v>
      </c>
      <c r="C9161" s="272" t="s">
        <v>17341</v>
      </c>
      <c r="D9161" s="271" t="s">
        <v>2012</v>
      </c>
      <c r="E9161" s="273">
        <v>0</v>
      </c>
    </row>
    <row r="9162" spans="1:5" x14ac:dyDescent="0.2">
      <c r="A9162" s="271">
        <v>104427</v>
      </c>
      <c r="B9162" s="271" t="s">
        <v>290</v>
      </c>
      <c r="C9162" s="272" t="s">
        <v>17342</v>
      </c>
      <c r="D9162" s="271" t="s">
        <v>2012</v>
      </c>
      <c r="E9162" s="273">
        <v>0</v>
      </c>
    </row>
    <row r="9163" spans="1:5" x14ac:dyDescent="0.2">
      <c r="A9163" s="271">
        <v>104428</v>
      </c>
      <c r="B9163" s="271" t="s">
        <v>290</v>
      </c>
      <c r="C9163" s="272" t="s">
        <v>17343</v>
      </c>
      <c r="D9163" s="271" t="s">
        <v>2012</v>
      </c>
      <c r="E9163" s="273">
        <v>0</v>
      </c>
    </row>
    <row r="9164" spans="1:5" x14ac:dyDescent="0.2">
      <c r="A9164" s="271">
        <v>92391</v>
      </c>
      <c r="B9164" s="271" t="s">
        <v>290</v>
      </c>
      <c r="C9164" s="272" t="s">
        <v>17344</v>
      </c>
      <c r="D9164" s="271" t="s">
        <v>2012</v>
      </c>
      <c r="E9164" s="273">
        <v>92.86</v>
      </c>
    </row>
    <row r="9165" spans="1:5" x14ac:dyDescent="0.2">
      <c r="A9165" s="271">
        <v>92392</v>
      </c>
      <c r="B9165" s="271" t="s">
        <v>290</v>
      </c>
      <c r="C9165" s="272" t="s">
        <v>17345</v>
      </c>
      <c r="D9165" s="271" t="s">
        <v>2012</v>
      </c>
      <c r="E9165" s="273">
        <v>101.79</v>
      </c>
    </row>
    <row r="9166" spans="1:5" x14ac:dyDescent="0.2">
      <c r="A9166" s="271">
        <v>104437</v>
      </c>
      <c r="B9166" s="271" t="s">
        <v>290</v>
      </c>
      <c r="C9166" s="272" t="s">
        <v>17346</v>
      </c>
      <c r="D9166" s="271" t="s">
        <v>2012</v>
      </c>
      <c r="E9166" s="273">
        <v>0</v>
      </c>
    </row>
    <row r="9167" spans="1:5" x14ac:dyDescent="0.2">
      <c r="A9167" s="271">
        <v>104435</v>
      </c>
      <c r="B9167" s="271" t="s">
        <v>290</v>
      </c>
      <c r="C9167" s="272" t="s">
        <v>17347</v>
      </c>
      <c r="D9167" s="271" t="s">
        <v>2012</v>
      </c>
      <c r="E9167" s="273">
        <v>0</v>
      </c>
    </row>
    <row r="9168" spans="1:5" x14ac:dyDescent="0.2">
      <c r="A9168" s="271">
        <v>104433</v>
      </c>
      <c r="B9168" s="271" t="s">
        <v>290</v>
      </c>
      <c r="C9168" s="272" t="s">
        <v>17348</v>
      </c>
      <c r="D9168" s="271" t="s">
        <v>2012</v>
      </c>
      <c r="E9168" s="273">
        <v>109.49</v>
      </c>
    </row>
    <row r="9169" spans="1:5" x14ac:dyDescent="0.2">
      <c r="A9169" s="271">
        <v>93680</v>
      </c>
      <c r="B9169" s="271" t="s">
        <v>290</v>
      </c>
      <c r="C9169" s="272" t="s">
        <v>17349</v>
      </c>
      <c r="D9169" s="271" t="s">
        <v>2012</v>
      </c>
      <c r="E9169" s="273">
        <v>106.82</v>
      </c>
    </row>
    <row r="9170" spans="1:5" x14ac:dyDescent="0.2">
      <c r="A9170" s="271">
        <v>93681</v>
      </c>
      <c r="B9170" s="271" t="s">
        <v>290</v>
      </c>
      <c r="C9170" s="272" t="s">
        <v>17350</v>
      </c>
      <c r="D9170" s="271" t="s">
        <v>2012</v>
      </c>
      <c r="E9170" s="273">
        <v>127.66</v>
      </c>
    </row>
    <row r="9171" spans="1:5" x14ac:dyDescent="0.2">
      <c r="A9171" s="271">
        <v>92397</v>
      </c>
      <c r="B9171" s="271" t="s">
        <v>290</v>
      </c>
      <c r="C9171" s="272" t="s">
        <v>17351</v>
      </c>
      <c r="D9171" s="271" t="s">
        <v>2012</v>
      </c>
      <c r="E9171" s="273">
        <v>88.28</v>
      </c>
    </row>
    <row r="9172" spans="1:5" x14ac:dyDescent="0.2">
      <c r="A9172" s="271">
        <v>92398</v>
      </c>
      <c r="B9172" s="271" t="s">
        <v>290</v>
      </c>
      <c r="C9172" s="272" t="s">
        <v>17352</v>
      </c>
      <c r="D9172" s="271" t="s">
        <v>2012</v>
      </c>
      <c r="E9172" s="273">
        <v>101.71</v>
      </c>
    </row>
    <row r="9173" spans="1:5" x14ac:dyDescent="0.2">
      <c r="A9173" s="271">
        <v>92400</v>
      </c>
      <c r="B9173" s="271" t="s">
        <v>290</v>
      </c>
      <c r="C9173" s="272" t="s">
        <v>17353</v>
      </c>
      <c r="D9173" s="271" t="s">
        <v>2012</v>
      </c>
      <c r="E9173" s="273">
        <v>118.83</v>
      </c>
    </row>
    <row r="9174" spans="1:5" x14ac:dyDescent="0.2">
      <c r="A9174" s="271">
        <v>92395</v>
      </c>
      <c r="B9174" s="271" t="s">
        <v>290</v>
      </c>
      <c r="C9174" s="272" t="s">
        <v>17354</v>
      </c>
      <c r="D9174" s="271" t="s">
        <v>2012</v>
      </c>
      <c r="E9174" s="273">
        <v>146.44999999999999</v>
      </c>
    </row>
    <row r="9175" spans="1:5" x14ac:dyDescent="0.2">
      <c r="A9175" s="271">
        <v>92393</v>
      </c>
      <c r="B9175" s="271" t="s">
        <v>290</v>
      </c>
      <c r="C9175" s="272" t="s">
        <v>17355</v>
      </c>
      <c r="D9175" s="271" t="s">
        <v>2012</v>
      </c>
      <c r="E9175" s="273">
        <v>93.29</v>
      </c>
    </row>
    <row r="9176" spans="1:5" x14ac:dyDescent="0.2">
      <c r="A9176" s="271">
        <v>92394</v>
      </c>
      <c r="B9176" s="271" t="s">
        <v>290</v>
      </c>
      <c r="C9176" s="272" t="s">
        <v>17356</v>
      </c>
      <c r="D9176" s="271" t="s">
        <v>2012</v>
      </c>
      <c r="E9176" s="273">
        <v>111.9</v>
      </c>
    </row>
    <row r="9177" spans="1:5" x14ac:dyDescent="0.2">
      <c r="A9177" s="271">
        <v>97115</v>
      </c>
      <c r="B9177" s="271" t="s">
        <v>290</v>
      </c>
      <c r="C9177" s="272" t="s">
        <v>17357</v>
      </c>
      <c r="D9177" s="271" t="s">
        <v>1982</v>
      </c>
      <c r="E9177" s="273">
        <v>61.59</v>
      </c>
    </row>
    <row r="9178" spans="1:5" x14ac:dyDescent="0.2">
      <c r="A9178" s="271">
        <v>97113</v>
      </c>
      <c r="B9178" s="271" t="s">
        <v>290</v>
      </c>
      <c r="C9178" s="272" t="s">
        <v>17358</v>
      </c>
      <c r="D9178" s="271" t="s">
        <v>2012</v>
      </c>
      <c r="E9178" s="273">
        <v>2.59</v>
      </c>
    </row>
    <row r="9179" spans="1:5" x14ac:dyDescent="0.2">
      <c r="A9179" s="271">
        <v>97120</v>
      </c>
      <c r="B9179" s="271" t="s">
        <v>290</v>
      </c>
      <c r="C9179" s="272" t="s">
        <v>17359</v>
      </c>
      <c r="D9179" s="271" t="s">
        <v>1982</v>
      </c>
      <c r="E9179" s="273">
        <v>10.89</v>
      </c>
    </row>
    <row r="9180" spans="1:5" x14ac:dyDescent="0.2">
      <c r="A9180" s="271">
        <v>97116</v>
      </c>
      <c r="B9180" s="271" t="s">
        <v>290</v>
      </c>
      <c r="C9180" s="272" t="s">
        <v>17360</v>
      </c>
      <c r="D9180" s="271" t="s">
        <v>1982</v>
      </c>
      <c r="E9180" s="273">
        <v>26.27</v>
      </c>
    </row>
    <row r="9181" spans="1:5" x14ac:dyDescent="0.2">
      <c r="A9181" s="271">
        <v>97117</v>
      </c>
      <c r="B9181" s="271" t="s">
        <v>290</v>
      </c>
      <c r="C9181" s="272" t="s">
        <v>17361</v>
      </c>
      <c r="D9181" s="271" t="s">
        <v>1982</v>
      </c>
      <c r="E9181" s="273">
        <v>22.73</v>
      </c>
    </row>
    <row r="9182" spans="1:5" x14ac:dyDescent="0.2">
      <c r="A9182" s="271">
        <v>97118</v>
      </c>
      <c r="B9182" s="271" t="s">
        <v>290</v>
      </c>
      <c r="C9182" s="272" t="s">
        <v>17362</v>
      </c>
      <c r="D9182" s="271" t="s">
        <v>1982</v>
      </c>
      <c r="E9182" s="273">
        <v>18.75</v>
      </c>
    </row>
    <row r="9183" spans="1:5" x14ac:dyDescent="0.2">
      <c r="A9183" s="271">
        <v>97119</v>
      </c>
      <c r="B9183" s="271" t="s">
        <v>290</v>
      </c>
      <c r="C9183" s="272" t="s">
        <v>17363</v>
      </c>
      <c r="D9183" s="271" t="s">
        <v>1982</v>
      </c>
      <c r="E9183" s="273">
        <v>16.79</v>
      </c>
    </row>
    <row r="9184" spans="1:5" x14ac:dyDescent="0.2">
      <c r="A9184" s="271">
        <v>97114</v>
      </c>
      <c r="B9184" s="271" t="s">
        <v>290</v>
      </c>
      <c r="C9184" s="272" t="s">
        <v>17364</v>
      </c>
      <c r="D9184" s="271" t="s">
        <v>2014</v>
      </c>
      <c r="E9184" s="273">
        <v>0.46</v>
      </c>
    </row>
    <row r="9185" spans="1:5" x14ac:dyDescent="0.2">
      <c r="A9185" s="271">
        <v>97111</v>
      </c>
      <c r="B9185" s="271" t="s">
        <v>290</v>
      </c>
      <c r="C9185" s="272" t="s">
        <v>17365</v>
      </c>
      <c r="D9185" s="271" t="s">
        <v>2012</v>
      </c>
      <c r="E9185" s="273">
        <v>245.74</v>
      </c>
    </row>
    <row r="9186" spans="1:5" x14ac:dyDescent="0.2">
      <c r="A9186" s="271">
        <v>97112</v>
      </c>
      <c r="B9186" s="271" t="s">
        <v>290</v>
      </c>
      <c r="C9186" s="272" t="s">
        <v>17366</v>
      </c>
      <c r="D9186" s="271" t="s">
        <v>2012</v>
      </c>
      <c r="E9186" s="273">
        <v>254.3</v>
      </c>
    </row>
    <row r="9187" spans="1:5" x14ac:dyDescent="0.2">
      <c r="A9187" s="271">
        <v>103904</v>
      </c>
      <c r="B9187" s="271" t="s">
        <v>290</v>
      </c>
      <c r="C9187" s="272" t="s">
        <v>17367</v>
      </c>
      <c r="D9187" s="271" t="s">
        <v>2012</v>
      </c>
      <c r="E9187" s="273">
        <v>148.63999999999999</v>
      </c>
    </row>
    <row r="9188" spans="1:5" x14ac:dyDescent="0.2">
      <c r="A9188" s="271">
        <v>103905</v>
      </c>
      <c r="B9188" s="271" t="s">
        <v>290</v>
      </c>
      <c r="C9188" s="272" t="s">
        <v>17368</v>
      </c>
      <c r="D9188" s="271" t="s">
        <v>2012</v>
      </c>
      <c r="E9188" s="273">
        <v>156.93</v>
      </c>
    </row>
    <row r="9189" spans="1:5" x14ac:dyDescent="0.2">
      <c r="A9189" s="271">
        <v>103907</v>
      </c>
      <c r="B9189" s="271" t="s">
        <v>290</v>
      </c>
      <c r="C9189" s="272" t="s">
        <v>17369</v>
      </c>
      <c r="D9189" s="271" t="s">
        <v>2012</v>
      </c>
      <c r="E9189" s="273">
        <v>165.77</v>
      </c>
    </row>
    <row r="9190" spans="1:5" x14ac:dyDescent="0.2">
      <c r="A9190" s="271">
        <v>103911</v>
      </c>
      <c r="B9190" s="271" t="s">
        <v>290</v>
      </c>
      <c r="C9190" s="272" t="s">
        <v>17370</v>
      </c>
      <c r="D9190" s="271" t="s">
        <v>2012</v>
      </c>
      <c r="E9190" s="273">
        <v>242.53</v>
      </c>
    </row>
    <row r="9191" spans="1:5" x14ac:dyDescent="0.2">
      <c r="A9191" s="271">
        <v>97104</v>
      </c>
      <c r="B9191" s="271" t="s">
        <v>290</v>
      </c>
      <c r="C9191" s="272" t="s">
        <v>17371</v>
      </c>
      <c r="D9191" s="271" t="s">
        <v>2012</v>
      </c>
      <c r="E9191" s="273">
        <v>153.02000000000001</v>
      </c>
    </row>
    <row r="9192" spans="1:5" x14ac:dyDescent="0.2">
      <c r="A9192" s="271">
        <v>103906</v>
      </c>
      <c r="B9192" s="271" t="s">
        <v>290</v>
      </c>
      <c r="C9192" s="272" t="s">
        <v>17372</v>
      </c>
      <c r="D9192" s="271" t="s">
        <v>2012</v>
      </c>
      <c r="E9192" s="273">
        <v>187.98</v>
      </c>
    </row>
    <row r="9193" spans="1:5" x14ac:dyDescent="0.2">
      <c r="A9193" s="271">
        <v>97105</v>
      </c>
      <c r="B9193" s="271" t="s">
        <v>290</v>
      </c>
      <c r="C9193" s="272" t="s">
        <v>17373</v>
      </c>
      <c r="D9193" s="271" t="s">
        <v>2012</v>
      </c>
      <c r="E9193" s="273">
        <v>173.35</v>
      </c>
    </row>
    <row r="9194" spans="1:5" x14ac:dyDescent="0.2">
      <c r="A9194" s="271">
        <v>97106</v>
      </c>
      <c r="B9194" s="271" t="s">
        <v>290</v>
      </c>
      <c r="C9194" s="272" t="s">
        <v>17374</v>
      </c>
      <c r="D9194" s="271" t="s">
        <v>2012</v>
      </c>
      <c r="E9194" s="273">
        <v>192.84</v>
      </c>
    </row>
    <row r="9195" spans="1:5" x14ac:dyDescent="0.2">
      <c r="A9195" s="271">
        <v>97107</v>
      </c>
      <c r="B9195" s="271" t="s">
        <v>290</v>
      </c>
      <c r="C9195" s="272" t="s">
        <v>17375</v>
      </c>
      <c r="D9195" s="271" t="s">
        <v>2012</v>
      </c>
      <c r="E9195" s="273">
        <v>219.39</v>
      </c>
    </row>
    <row r="9196" spans="1:5" x14ac:dyDescent="0.2">
      <c r="A9196" s="271">
        <v>97108</v>
      </c>
      <c r="B9196" s="271" t="s">
        <v>290</v>
      </c>
      <c r="C9196" s="272" t="s">
        <v>17376</v>
      </c>
      <c r="D9196" s="271" t="s">
        <v>2012</v>
      </c>
      <c r="E9196" s="273">
        <v>249.84</v>
      </c>
    </row>
    <row r="9197" spans="1:5" x14ac:dyDescent="0.2">
      <c r="A9197" s="271">
        <v>97109</v>
      </c>
      <c r="B9197" s="271" t="s">
        <v>290</v>
      </c>
      <c r="C9197" s="272" t="s">
        <v>17377</v>
      </c>
      <c r="D9197" s="271" t="s">
        <v>2012</v>
      </c>
      <c r="E9197" s="273">
        <v>276.14</v>
      </c>
    </row>
    <row r="9198" spans="1:5" x14ac:dyDescent="0.2">
      <c r="A9198" s="271">
        <v>103913</v>
      </c>
      <c r="B9198" s="271" t="s">
        <v>290</v>
      </c>
      <c r="C9198" s="272" t="s">
        <v>17378</v>
      </c>
      <c r="D9198" s="271" t="s">
        <v>2012</v>
      </c>
      <c r="E9198" s="273">
        <v>140.49</v>
      </c>
    </row>
    <row r="9199" spans="1:5" x14ac:dyDescent="0.2">
      <c r="A9199" s="271">
        <v>103914</v>
      </c>
      <c r="B9199" s="271" t="s">
        <v>290</v>
      </c>
      <c r="C9199" s="272" t="s">
        <v>17379</v>
      </c>
      <c r="D9199" s="271" t="s">
        <v>2012</v>
      </c>
      <c r="E9199" s="273">
        <v>163.83000000000001</v>
      </c>
    </row>
    <row r="9200" spans="1:5" x14ac:dyDescent="0.2">
      <c r="A9200" s="271">
        <v>103915</v>
      </c>
      <c r="B9200" s="271" t="s">
        <v>290</v>
      </c>
      <c r="C9200" s="272" t="s">
        <v>17380</v>
      </c>
      <c r="D9200" s="271" t="s">
        <v>2012</v>
      </c>
      <c r="E9200" s="273">
        <v>178.78</v>
      </c>
    </row>
    <row r="9201" spans="1:5" x14ac:dyDescent="0.2">
      <c r="A9201" s="271">
        <v>103916</v>
      </c>
      <c r="B9201" s="271" t="s">
        <v>290</v>
      </c>
      <c r="C9201" s="272" t="s">
        <v>17381</v>
      </c>
      <c r="D9201" s="271" t="s">
        <v>2012</v>
      </c>
      <c r="E9201" s="273">
        <v>205.41</v>
      </c>
    </row>
    <row r="9202" spans="1:5" x14ac:dyDescent="0.2">
      <c r="A9202" s="271">
        <v>103917</v>
      </c>
      <c r="B9202" s="271" t="s">
        <v>290</v>
      </c>
      <c r="C9202" s="272" t="s">
        <v>17382</v>
      </c>
      <c r="D9202" s="271" t="s">
        <v>2012</v>
      </c>
      <c r="E9202" s="273">
        <v>236.16</v>
      </c>
    </row>
    <row r="9203" spans="1:5" x14ac:dyDescent="0.2">
      <c r="A9203" s="271">
        <v>103918</v>
      </c>
      <c r="B9203" s="271" t="s">
        <v>290</v>
      </c>
      <c r="C9203" s="272" t="s">
        <v>17383</v>
      </c>
      <c r="D9203" s="271" t="s">
        <v>2012</v>
      </c>
      <c r="E9203" s="273">
        <v>250.13</v>
      </c>
    </row>
    <row r="9204" spans="1:5" x14ac:dyDescent="0.2">
      <c r="A9204" s="271">
        <v>103919</v>
      </c>
      <c r="B9204" s="271" t="s">
        <v>290</v>
      </c>
      <c r="C9204" s="272" t="s">
        <v>17384</v>
      </c>
      <c r="D9204" s="271" t="s">
        <v>2012</v>
      </c>
      <c r="E9204" s="273">
        <v>0</v>
      </c>
    </row>
    <row r="9205" spans="1:5" x14ac:dyDescent="0.2">
      <c r="A9205" s="271">
        <v>103920</v>
      </c>
      <c r="B9205" s="271" t="s">
        <v>290</v>
      </c>
      <c r="C9205" s="272" t="s">
        <v>17385</v>
      </c>
      <c r="D9205" s="271" t="s">
        <v>2012</v>
      </c>
      <c r="E9205" s="273">
        <v>0</v>
      </c>
    </row>
    <row r="9206" spans="1:5" x14ac:dyDescent="0.2">
      <c r="A9206" s="271">
        <v>103921</v>
      </c>
      <c r="B9206" s="271" t="s">
        <v>290</v>
      </c>
      <c r="C9206" s="272" t="s">
        <v>17386</v>
      </c>
      <c r="D9206" s="271" t="s">
        <v>2012</v>
      </c>
      <c r="E9206" s="273">
        <v>0</v>
      </c>
    </row>
    <row r="9207" spans="1:5" x14ac:dyDescent="0.2">
      <c r="A9207" s="271">
        <v>103922</v>
      </c>
      <c r="B9207" s="271" t="s">
        <v>290</v>
      </c>
      <c r="C9207" s="272" t="s">
        <v>17387</v>
      </c>
      <c r="D9207" s="271" t="s">
        <v>2012</v>
      </c>
      <c r="E9207" s="273">
        <v>0</v>
      </c>
    </row>
    <row r="9208" spans="1:5" x14ac:dyDescent="0.2">
      <c r="A9208" s="271">
        <v>103923</v>
      </c>
      <c r="B9208" s="271" t="s">
        <v>290</v>
      </c>
      <c r="C9208" s="272" t="s">
        <v>17388</v>
      </c>
      <c r="D9208" s="271" t="s">
        <v>2012</v>
      </c>
      <c r="E9208" s="273">
        <v>0</v>
      </c>
    </row>
    <row r="9209" spans="1:5" x14ac:dyDescent="0.2">
      <c r="A9209" s="271">
        <v>103908</v>
      </c>
      <c r="B9209" s="271" t="s">
        <v>290</v>
      </c>
      <c r="C9209" s="272" t="s">
        <v>17389</v>
      </c>
      <c r="D9209" s="271" t="s">
        <v>2012</v>
      </c>
      <c r="E9209" s="273">
        <v>186.99</v>
      </c>
    </row>
    <row r="9210" spans="1:5" x14ac:dyDescent="0.2">
      <c r="A9210" s="271">
        <v>103909</v>
      </c>
      <c r="B9210" s="271" t="s">
        <v>290</v>
      </c>
      <c r="C9210" s="272" t="s">
        <v>17390</v>
      </c>
      <c r="D9210" s="271" t="s">
        <v>2012</v>
      </c>
      <c r="E9210" s="273">
        <v>212.82</v>
      </c>
    </row>
    <row r="9211" spans="1:5" x14ac:dyDescent="0.2">
      <c r="A9211" s="271">
        <v>103912</v>
      </c>
      <c r="B9211" s="271" t="s">
        <v>290</v>
      </c>
      <c r="C9211" s="272" t="s">
        <v>17391</v>
      </c>
      <c r="D9211" s="271" t="s">
        <v>2012</v>
      </c>
      <c r="E9211" s="273">
        <v>268.10000000000002</v>
      </c>
    </row>
    <row r="9212" spans="1:5" x14ac:dyDescent="0.2">
      <c r="A9212" s="271">
        <v>101979</v>
      </c>
      <c r="B9212" s="271" t="s">
        <v>290</v>
      </c>
      <c r="C9212" s="272" t="s">
        <v>17392</v>
      </c>
      <c r="D9212" s="271" t="s">
        <v>2014</v>
      </c>
      <c r="E9212" s="273">
        <v>40.200000000000003</v>
      </c>
    </row>
    <row r="9213" spans="1:5" x14ac:dyDescent="0.2">
      <c r="A9213" s="271">
        <v>101970</v>
      </c>
      <c r="B9213" s="271" t="s">
        <v>290</v>
      </c>
      <c r="C9213" s="272" t="s">
        <v>17393</v>
      </c>
      <c r="D9213" s="271" t="s">
        <v>2014</v>
      </c>
      <c r="E9213" s="273">
        <v>0</v>
      </c>
    </row>
    <row r="9214" spans="1:5" x14ac:dyDescent="0.2">
      <c r="A9214" s="271">
        <v>101972</v>
      </c>
      <c r="B9214" s="271" t="s">
        <v>290</v>
      </c>
      <c r="C9214" s="272" t="s">
        <v>17394</v>
      </c>
      <c r="D9214" s="271" t="s">
        <v>2014</v>
      </c>
      <c r="E9214" s="273">
        <v>0</v>
      </c>
    </row>
    <row r="9215" spans="1:5" x14ac:dyDescent="0.2">
      <c r="A9215" s="271">
        <v>101966</v>
      </c>
      <c r="B9215" s="271" t="s">
        <v>290</v>
      </c>
      <c r="C9215" s="272" t="s">
        <v>17395</v>
      </c>
      <c r="D9215" s="271" t="s">
        <v>2014</v>
      </c>
      <c r="E9215" s="273">
        <v>82.06</v>
      </c>
    </row>
    <row r="9216" spans="1:5" x14ac:dyDescent="0.2">
      <c r="A9216" s="271">
        <v>101976</v>
      </c>
      <c r="B9216" s="271" t="s">
        <v>290</v>
      </c>
      <c r="C9216" s="272" t="s">
        <v>17396</v>
      </c>
      <c r="D9216" s="271" t="s">
        <v>2014</v>
      </c>
      <c r="E9216" s="273">
        <v>0</v>
      </c>
    </row>
    <row r="9217" spans="1:5" x14ac:dyDescent="0.2">
      <c r="A9217" s="271">
        <v>101978</v>
      </c>
      <c r="B9217" s="271" t="s">
        <v>290</v>
      </c>
      <c r="C9217" s="272" t="s">
        <v>17397</v>
      </c>
      <c r="D9217" s="271" t="s">
        <v>2014</v>
      </c>
      <c r="E9217" s="273">
        <v>0</v>
      </c>
    </row>
    <row r="9218" spans="1:5" x14ac:dyDescent="0.2">
      <c r="A9218" s="271">
        <v>101967</v>
      </c>
      <c r="B9218" s="271" t="s">
        <v>290</v>
      </c>
      <c r="C9218" s="272" t="s">
        <v>17398</v>
      </c>
      <c r="D9218" s="271" t="s">
        <v>2014</v>
      </c>
      <c r="E9218" s="273">
        <v>0</v>
      </c>
    </row>
    <row r="9219" spans="1:5" x14ac:dyDescent="0.2">
      <c r="A9219" s="271">
        <v>101968</v>
      </c>
      <c r="B9219" s="271" t="s">
        <v>290</v>
      </c>
      <c r="C9219" s="272" t="s">
        <v>17399</v>
      </c>
      <c r="D9219" s="271" t="s">
        <v>2014</v>
      </c>
      <c r="E9219" s="273">
        <v>0</v>
      </c>
    </row>
    <row r="9220" spans="1:5" x14ac:dyDescent="0.2">
      <c r="A9220" s="271">
        <v>101965</v>
      </c>
      <c r="B9220" s="271" t="s">
        <v>290</v>
      </c>
      <c r="C9220" s="272" t="s">
        <v>17400</v>
      </c>
      <c r="D9220" s="271" t="s">
        <v>2014</v>
      </c>
      <c r="E9220" s="273">
        <v>81.430000000000007</v>
      </c>
    </row>
    <row r="9221" spans="1:5" x14ac:dyDescent="0.2">
      <c r="A9221" s="271">
        <v>104100</v>
      </c>
      <c r="B9221" s="271" t="s">
        <v>290</v>
      </c>
      <c r="C9221" s="272" t="s">
        <v>17401</v>
      </c>
      <c r="D9221" s="271" t="s">
        <v>2012</v>
      </c>
      <c r="E9221" s="273">
        <v>0</v>
      </c>
    </row>
    <row r="9222" spans="1:5" x14ac:dyDescent="0.2">
      <c r="A9222" s="271">
        <v>104099</v>
      </c>
      <c r="B9222" s="271" t="s">
        <v>290</v>
      </c>
      <c r="C9222" s="272" t="s">
        <v>17402</v>
      </c>
      <c r="D9222" s="271" t="s">
        <v>2012</v>
      </c>
      <c r="E9222" s="273">
        <v>0</v>
      </c>
    </row>
    <row r="9223" spans="1:5" x14ac:dyDescent="0.2">
      <c r="A9223" s="271">
        <v>104102</v>
      </c>
      <c r="B9223" s="271" t="s">
        <v>290</v>
      </c>
      <c r="C9223" s="272" t="s">
        <v>17403</v>
      </c>
      <c r="D9223" s="271" t="s">
        <v>2012</v>
      </c>
      <c r="E9223" s="273">
        <v>0</v>
      </c>
    </row>
    <row r="9224" spans="1:5" x14ac:dyDescent="0.2">
      <c r="A9224" s="271">
        <v>104101</v>
      </c>
      <c r="B9224" s="271" t="s">
        <v>290</v>
      </c>
      <c r="C9224" s="272" t="s">
        <v>17404</v>
      </c>
      <c r="D9224" s="271" t="s">
        <v>2012</v>
      </c>
      <c r="E9224" s="273">
        <v>0</v>
      </c>
    </row>
    <row r="9225" spans="1:5" x14ac:dyDescent="0.2">
      <c r="A9225" s="271">
        <v>104103</v>
      </c>
      <c r="B9225" s="271" t="s">
        <v>290</v>
      </c>
      <c r="C9225" s="272" t="s">
        <v>17405</v>
      </c>
      <c r="D9225" s="271" t="s">
        <v>2012</v>
      </c>
      <c r="E9225" s="273">
        <v>0</v>
      </c>
    </row>
    <row r="9226" spans="1:5" x14ac:dyDescent="0.2">
      <c r="A9226" s="271">
        <v>92123</v>
      </c>
      <c r="B9226" s="271" t="s">
        <v>290</v>
      </c>
      <c r="C9226" s="272" t="s">
        <v>17406</v>
      </c>
      <c r="D9226" s="271" t="s">
        <v>1980</v>
      </c>
      <c r="E9226" s="273">
        <v>70.08</v>
      </c>
    </row>
    <row r="9227" spans="1:5" x14ac:dyDescent="0.2">
      <c r="A9227" s="271">
        <v>92121</v>
      </c>
      <c r="B9227" s="271" t="s">
        <v>290</v>
      </c>
      <c r="C9227" s="272" t="s">
        <v>17407</v>
      </c>
      <c r="D9227" s="271" t="s">
        <v>1980</v>
      </c>
      <c r="E9227" s="273">
        <v>37.6</v>
      </c>
    </row>
    <row r="9228" spans="1:5" x14ac:dyDescent="0.2">
      <c r="A9228" s="271">
        <v>92122</v>
      </c>
      <c r="B9228" s="271" t="s">
        <v>290</v>
      </c>
      <c r="C9228" s="272" t="s">
        <v>17408</v>
      </c>
      <c r="D9228" s="271" t="s">
        <v>1980</v>
      </c>
      <c r="E9228" s="273">
        <v>64.14</v>
      </c>
    </row>
    <row r="9229" spans="1:5" x14ac:dyDescent="0.2">
      <c r="A9229" s="271">
        <v>103615</v>
      </c>
      <c r="B9229" s="271" t="s">
        <v>290</v>
      </c>
      <c r="C9229" s="272" t="s">
        <v>17409</v>
      </c>
      <c r="D9229" s="271" t="s">
        <v>2014</v>
      </c>
      <c r="E9229" s="273">
        <v>0</v>
      </c>
    </row>
    <row r="9230" spans="1:5" x14ac:dyDescent="0.2">
      <c r="A9230" s="271">
        <v>103637</v>
      </c>
      <c r="B9230" s="271" t="s">
        <v>290</v>
      </c>
      <c r="C9230" s="272" t="s">
        <v>17410</v>
      </c>
      <c r="D9230" s="271" t="s">
        <v>2014</v>
      </c>
      <c r="E9230" s="273">
        <v>0</v>
      </c>
    </row>
    <row r="9231" spans="1:5" x14ac:dyDescent="0.2">
      <c r="A9231" s="271">
        <v>103593</v>
      </c>
      <c r="B9231" s="271" t="s">
        <v>290</v>
      </c>
      <c r="C9231" s="272" t="s">
        <v>17411</v>
      </c>
      <c r="D9231" s="271" t="s">
        <v>2014</v>
      </c>
      <c r="E9231" s="273">
        <v>0</v>
      </c>
    </row>
    <row r="9232" spans="1:5" x14ac:dyDescent="0.2">
      <c r="A9232" s="271">
        <v>103616</v>
      </c>
      <c r="B9232" s="271" t="s">
        <v>290</v>
      </c>
      <c r="C9232" s="272" t="s">
        <v>17412</v>
      </c>
      <c r="D9232" s="271" t="s">
        <v>2014</v>
      </c>
      <c r="E9232" s="273">
        <v>0</v>
      </c>
    </row>
    <row r="9233" spans="1:5" x14ac:dyDescent="0.2">
      <c r="A9233" s="271">
        <v>103638</v>
      </c>
      <c r="B9233" s="271" t="s">
        <v>290</v>
      </c>
      <c r="C9233" s="272" t="s">
        <v>17413</v>
      </c>
      <c r="D9233" s="271" t="s">
        <v>2014</v>
      </c>
      <c r="E9233" s="273">
        <v>0</v>
      </c>
    </row>
    <row r="9234" spans="1:5" x14ac:dyDescent="0.2">
      <c r="A9234" s="271">
        <v>103594</v>
      </c>
      <c r="B9234" s="271" t="s">
        <v>290</v>
      </c>
      <c r="C9234" s="272" t="s">
        <v>17414</v>
      </c>
      <c r="D9234" s="271" t="s">
        <v>2014</v>
      </c>
      <c r="E9234" s="273">
        <v>0</v>
      </c>
    </row>
    <row r="9235" spans="1:5" x14ac:dyDescent="0.2">
      <c r="A9235" s="271">
        <v>103617</v>
      </c>
      <c r="B9235" s="271" t="s">
        <v>290</v>
      </c>
      <c r="C9235" s="272" t="s">
        <v>17415</v>
      </c>
      <c r="D9235" s="271" t="s">
        <v>2014</v>
      </c>
      <c r="E9235" s="273">
        <v>0</v>
      </c>
    </row>
    <row r="9236" spans="1:5" x14ac:dyDescent="0.2">
      <c r="A9236" s="271">
        <v>103639</v>
      </c>
      <c r="B9236" s="271" t="s">
        <v>290</v>
      </c>
      <c r="C9236" s="272" t="s">
        <v>17416</v>
      </c>
      <c r="D9236" s="271" t="s">
        <v>2014</v>
      </c>
      <c r="E9236" s="273">
        <v>0</v>
      </c>
    </row>
    <row r="9237" spans="1:5" x14ac:dyDescent="0.2">
      <c r="A9237" s="271">
        <v>103595</v>
      </c>
      <c r="B9237" s="271" t="s">
        <v>290</v>
      </c>
      <c r="C9237" s="272" t="s">
        <v>17417</v>
      </c>
      <c r="D9237" s="271" t="s">
        <v>2014</v>
      </c>
      <c r="E9237" s="273">
        <v>0</v>
      </c>
    </row>
    <row r="9238" spans="1:5" x14ac:dyDescent="0.2">
      <c r="A9238" s="271">
        <v>103609</v>
      </c>
      <c r="B9238" s="271" t="s">
        <v>290</v>
      </c>
      <c r="C9238" s="272" t="s">
        <v>17418</v>
      </c>
      <c r="D9238" s="271" t="s">
        <v>2014</v>
      </c>
      <c r="E9238" s="273">
        <v>0</v>
      </c>
    </row>
    <row r="9239" spans="1:5" x14ac:dyDescent="0.2">
      <c r="A9239" s="271">
        <v>103631</v>
      </c>
      <c r="B9239" s="271" t="s">
        <v>290</v>
      </c>
      <c r="C9239" s="272" t="s">
        <v>17419</v>
      </c>
      <c r="D9239" s="271" t="s">
        <v>2014</v>
      </c>
      <c r="E9239" s="273">
        <v>0</v>
      </c>
    </row>
    <row r="9240" spans="1:5" x14ac:dyDescent="0.2">
      <c r="A9240" s="271">
        <v>103587</v>
      </c>
      <c r="B9240" s="271" t="s">
        <v>290</v>
      </c>
      <c r="C9240" s="272" t="s">
        <v>17420</v>
      </c>
      <c r="D9240" s="271" t="s">
        <v>2014</v>
      </c>
      <c r="E9240" s="273">
        <v>0</v>
      </c>
    </row>
    <row r="9241" spans="1:5" x14ac:dyDescent="0.2">
      <c r="A9241" s="271">
        <v>103618</v>
      </c>
      <c r="B9241" s="271" t="s">
        <v>290</v>
      </c>
      <c r="C9241" s="272" t="s">
        <v>17421</v>
      </c>
      <c r="D9241" s="271" t="s">
        <v>2014</v>
      </c>
      <c r="E9241" s="273">
        <v>0</v>
      </c>
    </row>
    <row r="9242" spans="1:5" x14ac:dyDescent="0.2">
      <c r="A9242" s="271">
        <v>103640</v>
      </c>
      <c r="B9242" s="271" t="s">
        <v>290</v>
      </c>
      <c r="C9242" s="272" t="s">
        <v>17422</v>
      </c>
      <c r="D9242" s="271" t="s">
        <v>2014</v>
      </c>
      <c r="E9242" s="273">
        <v>0</v>
      </c>
    </row>
    <row r="9243" spans="1:5" x14ac:dyDescent="0.2">
      <c r="A9243" s="271">
        <v>103596</v>
      </c>
      <c r="B9243" s="271" t="s">
        <v>290</v>
      </c>
      <c r="C9243" s="272" t="s">
        <v>17423</v>
      </c>
      <c r="D9243" s="271" t="s">
        <v>2014</v>
      </c>
      <c r="E9243" s="273">
        <v>0</v>
      </c>
    </row>
    <row r="9244" spans="1:5" x14ac:dyDescent="0.2">
      <c r="A9244" s="271">
        <v>103619</v>
      </c>
      <c r="B9244" s="271" t="s">
        <v>290</v>
      </c>
      <c r="C9244" s="272" t="s">
        <v>17424</v>
      </c>
      <c r="D9244" s="271" t="s">
        <v>2014</v>
      </c>
      <c r="E9244" s="273">
        <v>0</v>
      </c>
    </row>
    <row r="9245" spans="1:5" x14ac:dyDescent="0.2">
      <c r="A9245" s="271">
        <v>103641</v>
      </c>
      <c r="B9245" s="271" t="s">
        <v>290</v>
      </c>
      <c r="C9245" s="272" t="s">
        <v>17425</v>
      </c>
      <c r="D9245" s="271" t="s">
        <v>2014</v>
      </c>
      <c r="E9245" s="273">
        <v>0</v>
      </c>
    </row>
    <row r="9246" spans="1:5" x14ac:dyDescent="0.2">
      <c r="A9246" s="271">
        <v>103597</v>
      </c>
      <c r="B9246" s="271" t="s">
        <v>290</v>
      </c>
      <c r="C9246" s="272" t="s">
        <v>17426</v>
      </c>
      <c r="D9246" s="271" t="s">
        <v>2014</v>
      </c>
      <c r="E9246" s="273">
        <v>0</v>
      </c>
    </row>
    <row r="9247" spans="1:5" x14ac:dyDescent="0.2">
      <c r="A9247" s="271">
        <v>103620</v>
      </c>
      <c r="B9247" s="271" t="s">
        <v>290</v>
      </c>
      <c r="C9247" s="272" t="s">
        <v>17427</v>
      </c>
      <c r="D9247" s="271" t="s">
        <v>2014</v>
      </c>
      <c r="E9247" s="273">
        <v>0</v>
      </c>
    </row>
    <row r="9248" spans="1:5" x14ac:dyDescent="0.2">
      <c r="A9248" s="271">
        <v>103642</v>
      </c>
      <c r="B9248" s="271" t="s">
        <v>290</v>
      </c>
      <c r="C9248" s="272" t="s">
        <v>17428</v>
      </c>
      <c r="D9248" s="271" t="s">
        <v>2014</v>
      </c>
      <c r="E9248" s="273">
        <v>0</v>
      </c>
    </row>
    <row r="9249" spans="1:5" x14ac:dyDescent="0.2">
      <c r="A9249" s="271">
        <v>103598</v>
      </c>
      <c r="B9249" s="271" t="s">
        <v>290</v>
      </c>
      <c r="C9249" s="272" t="s">
        <v>17429</v>
      </c>
      <c r="D9249" s="271" t="s">
        <v>2014</v>
      </c>
      <c r="E9249" s="273">
        <v>0</v>
      </c>
    </row>
    <row r="9250" spans="1:5" x14ac:dyDescent="0.2">
      <c r="A9250" s="271">
        <v>103621</v>
      </c>
      <c r="B9250" s="271" t="s">
        <v>290</v>
      </c>
      <c r="C9250" s="272" t="s">
        <v>17430</v>
      </c>
      <c r="D9250" s="271" t="s">
        <v>2014</v>
      </c>
      <c r="E9250" s="273">
        <v>0</v>
      </c>
    </row>
    <row r="9251" spans="1:5" x14ac:dyDescent="0.2">
      <c r="A9251" s="271">
        <v>103643</v>
      </c>
      <c r="B9251" s="271" t="s">
        <v>290</v>
      </c>
      <c r="C9251" s="272" t="s">
        <v>17431</v>
      </c>
      <c r="D9251" s="271" t="s">
        <v>2014</v>
      </c>
      <c r="E9251" s="273">
        <v>0</v>
      </c>
    </row>
    <row r="9252" spans="1:5" x14ac:dyDescent="0.2">
      <c r="A9252" s="271">
        <v>103599</v>
      </c>
      <c r="B9252" s="271" t="s">
        <v>290</v>
      </c>
      <c r="C9252" s="272" t="s">
        <v>17432</v>
      </c>
      <c r="D9252" s="271" t="s">
        <v>2014</v>
      </c>
      <c r="E9252" s="273">
        <v>0</v>
      </c>
    </row>
    <row r="9253" spans="1:5" x14ac:dyDescent="0.2">
      <c r="A9253" s="271">
        <v>103622</v>
      </c>
      <c r="B9253" s="271" t="s">
        <v>290</v>
      </c>
      <c r="C9253" s="272" t="s">
        <v>17433</v>
      </c>
      <c r="D9253" s="271" t="s">
        <v>2014</v>
      </c>
      <c r="E9253" s="273">
        <v>0</v>
      </c>
    </row>
    <row r="9254" spans="1:5" x14ac:dyDescent="0.2">
      <c r="A9254" s="271">
        <v>103644</v>
      </c>
      <c r="B9254" s="271" t="s">
        <v>290</v>
      </c>
      <c r="C9254" s="272" t="s">
        <v>17434</v>
      </c>
      <c r="D9254" s="271" t="s">
        <v>2014</v>
      </c>
      <c r="E9254" s="273">
        <v>0</v>
      </c>
    </row>
    <row r="9255" spans="1:5" x14ac:dyDescent="0.2">
      <c r="A9255" s="271">
        <v>103600</v>
      </c>
      <c r="B9255" s="271" t="s">
        <v>290</v>
      </c>
      <c r="C9255" s="272" t="s">
        <v>17435</v>
      </c>
      <c r="D9255" s="271" t="s">
        <v>2014</v>
      </c>
      <c r="E9255" s="273">
        <v>0</v>
      </c>
    </row>
    <row r="9256" spans="1:5" x14ac:dyDescent="0.2">
      <c r="A9256" s="271">
        <v>103610</v>
      </c>
      <c r="B9256" s="271" t="s">
        <v>290</v>
      </c>
      <c r="C9256" s="272" t="s">
        <v>17436</v>
      </c>
      <c r="D9256" s="271" t="s">
        <v>2014</v>
      </c>
      <c r="E9256" s="273">
        <v>0</v>
      </c>
    </row>
    <row r="9257" spans="1:5" x14ac:dyDescent="0.2">
      <c r="A9257" s="271">
        <v>103632</v>
      </c>
      <c r="B9257" s="271" t="s">
        <v>290</v>
      </c>
      <c r="C9257" s="272" t="s">
        <v>17437</v>
      </c>
      <c r="D9257" s="271" t="s">
        <v>2014</v>
      </c>
      <c r="E9257" s="273">
        <v>0</v>
      </c>
    </row>
    <row r="9258" spans="1:5" x14ac:dyDescent="0.2">
      <c r="A9258" s="271">
        <v>103588</v>
      </c>
      <c r="B9258" s="271" t="s">
        <v>290</v>
      </c>
      <c r="C9258" s="272" t="s">
        <v>17438</v>
      </c>
      <c r="D9258" s="271" t="s">
        <v>2014</v>
      </c>
      <c r="E9258" s="273">
        <v>0</v>
      </c>
    </row>
    <row r="9259" spans="1:5" x14ac:dyDescent="0.2">
      <c r="A9259" s="271">
        <v>103623</v>
      </c>
      <c r="B9259" s="271" t="s">
        <v>290</v>
      </c>
      <c r="C9259" s="272" t="s">
        <v>17439</v>
      </c>
      <c r="D9259" s="271" t="s">
        <v>2014</v>
      </c>
      <c r="E9259" s="273">
        <v>0</v>
      </c>
    </row>
    <row r="9260" spans="1:5" x14ac:dyDescent="0.2">
      <c r="A9260" s="271">
        <v>103645</v>
      </c>
      <c r="B9260" s="271" t="s">
        <v>290</v>
      </c>
      <c r="C9260" s="272" t="s">
        <v>17440</v>
      </c>
      <c r="D9260" s="271" t="s">
        <v>2014</v>
      </c>
      <c r="E9260" s="273">
        <v>0</v>
      </c>
    </row>
    <row r="9261" spans="1:5" x14ac:dyDescent="0.2">
      <c r="A9261" s="271">
        <v>103601</v>
      </c>
      <c r="B9261" s="271" t="s">
        <v>290</v>
      </c>
      <c r="C9261" s="272" t="s">
        <v>17441</v>
      </c>
      <c r="D9261" s="271" t="s">
        <v>2014</v>
      </c>
      <c r="E9261" s="273">
        <v>0</v>
      </c>
    </row>
    <row r="9262" spans="1:5" x14ac:dyDescent="0.2">
      <c r="A9262" s="271">
        <v>103624</v>
      </c>
      <c r="B9262" s="271" t="s">
        <v>290</v>
      </c>
      <c r="C9262" s="272" t="s">
        <v>17442</v>
      </c>
      <c r="D9262" s="271" t="s">
        <v>2014</v>
      </c>
      <c r="E9262" s="273">
        <v>0</v>
      </c>
    </row>
    <row r="9263" spans="1:5" x14ac:dyDescent="0.2">
      <c r="A9263" s="271">
        <v>103646</v>
      </c>
      <c r="B9263" s="271" t="s">
        <v>290</v>
      </c>
      <c r="C9263" s="272" t="s">
        <v>17443</v>
      </c>
      <c r="D9263" s="271" t="s">
        <v>2014</v>
      </c>
      <c r="E9263" s="273">
        <v>0</v>
      </c>
    </row>
    <row r="9264" spans="1:5" x14ac:dyDescent="0.2">
      <c r="A9264" s="271">
        <v>103602</v>
      </c>
      <c r="B9264" s="271" t="s">
        <v>290</v>
      </c>
      <c r="C9264" s="272" t="s">
        <v>17444</v>
      </c>
      <c r="D9264" s="271" t="s">
        <v>2014</v>
      </c>
      <c r="E9264" s="273">
        <v>0</v>
      </c>
    </row>
    <row r="9265" spans="1:5" x14ac:dyDescent="0.2">
      <c r="A9265" s="271">
        <v>103625</v>
      </c>
      <c r="B9265" s="271" t="s">
        <v>290</v>
      </c>
      <c r="C9265" s="272" t="s">
        <v>17445</v>
      </c>
      <c r="D9265" s="271" t="s">
        <v>2014</v>
      </c>
      <c r="E9265" s="273">
        <v>0</v>
      </c>
    </row>
    <row r="9266" spans="1:5" x14ac:dyDescent="0.2">
      <c r="A9266" s="271">
        <v>103647</v>
      </c>
      <c r="B9266" s="271" t="s">
        <v>290</v>
      </c>
      <c r="C9266" s="272" t="s">
        <v>17446</v>
      </c>
      <c r="D9266" s="271" t="s">
        <v>2014</v>
      </c>
      <c r="E9266" s="273">
        <v>0</v>
      </c>
    </row>
    <row r="9267" spans="1:5" x14ac:dyDescent="0.2">
      <c r="A9267" s="271">
        <v>103603</v>
      </c>
      <c r="B9267" s="271" t="s">
        <v>290</v>
      </c>
      <c r="C9267" s="272" t="s">
        <v>17447</v>
      </c>
      <c r="D9267" s="271" t="s">
        <v>2014</v>
      </c>
      <c r="E9267" s="273">
        <v>0</v>
      </c>
    </row>
    <row r="9268" spans="1:5" x14ac:dyDescent="0.2">
      <c r="A9268" s="271">
        <v>103611</v>
      </c>
      <c r="B9268" s="271" t="s">
        <v>290</v>
      </c>
      <c r="C9268" s="272" t="s">
        <v>17448</v>
      </c>
      <c r="D9268" s="271" t="s">
        <v>2014</v>
      </c>
      <c r="E9268" s="273">
        <v>0</v>
      </c>
    </row>
    <row r="9269" spans="1:5" x14ac:dyDescent="0.2">
      <c r="A9269" s="271">
        <v>103633</v>
      </c>
      <c r="B9269" s="271" t="s">
        <v>290</v>
      </c>
      <c r="C9269" s="272" t="s">
        <v>17449</v>
      </c>
      <c r="D9269" s="271" t="s">
        <v>2014</v>
      </c>
      <c r="E9269" s="273">
        <v>0</v>
      </c>
    </row>
    <row r="9270" spans="1:5" x14ac:dyDescent="0.2">
      <c r="A9270" s="271">
        <v>103589</v>
      </c>
      <c r="B9270" s="271" t="s">
        <v>290</v>
      </c>
      <c r="C9270" s="272" t="s">
        <v>17450</v>
      </c>
      <c r="D9270" s="271" t="s">
        <v>2014</v>
      </c>
      <c r="E9270" s="273">
        <v>0</v>
      </c>
    </row>
    <row r="9271" spans="1:5" x14ac:dyDescent="0.2">
      <c r="A9271" s="271">
        <v>103626</v>
      </c>
      <c r="B9271" s="271" t="s">
        <v>290</v>
      </c>
      <c r="C9271" s="272" t="s">
        <v>17451</v>
      </c>
      <c r="D9271" s="271" t="s">
        <v>2014</v>
      </c>
      <c r="E9271" s="273">
        <v>0</v>
      </c>
    </row>
    <row r="9272" spans="1:5" x14ac:dyDescent="0.2">
      <c r="A9272" s="271">
        <v>103648</v>
      </c>
      <c r="B9272" s="271" t="s">
        <v>290</v>
      </c>
      <c r="C9272" s="272" t="s">
        <v>17452</v>
      </c>
      <c r="D9272" s="271" t="s">
        <v>2014</v>
      </c>
      <c r="E9272" s="273">
        <v>0</v>
      </c>
    </row>
    <row r="9273" spans="1:5" x14ac:dyDescent="0.2">
      <c r="A9273" s="271">
        <v>103604</v>
      </c>
      <c r="B9273" s="271" t="s">
        <v>290</v>
      </c>
      <c r="C9273" s="272" t="s">
        <v>17453</v>
      </c>
      <c r="D9273" s="271" t="s">
        <v>2014</v>
      </c>
      <c r="E9273" s="273">
        <v>0</v>
      </c>
    </row>
    <row r="9274" spans="1:5" x14ac:dyDescent="0.2">
      <c r="A9274" s="271">
        <v>103627</v>
      </c>
      <c r="B9274" s="271" t="s">
        <v>290</v>
      </c>
      <c r="C9274" s="272" t="s">
        <v>17454</v>
      </c>
      <c r="D9274" s="271" t="s">
        <v>2014</v>
      </c>
      <c r="E9274" s="273">
        <v>0</v>
      </c>
    </row>
    <row r="9275" spans="1:5" x14ac:dyDescent="0.2">
      <c r="A9275" s="271">
        <v>103649</v>
      </c>
      <c r="B9275" s="271" t="s">
        <v>290</v>
      </c>
      <c r="C9275" s="272" t="s">
        <v>17455</v>
      </c>
      <c r="D9275" s="271" t="s">
        <v>2014</v>
      </c>
      <c r="E9275" s="273">
        <v>0</v>
      </c>
    </row>
    <row r="9276" spans="1:5" x14ac:dyDescent="0.2">
      <c r="A9276" s="271">
        <v>103605</v>
      </c>
      <c r="B9276" s="271" t="s">
        <v>290</v>
      </c>
      <c r="C9276" s="272" t="s">
        <v>17456</v>
      </c>
      <c r="D9276" s="271" t="s">
        <v>2014</v>
      </c>
      <c r="E9276" s="273">
        <v>0</v>
      </c>
    </row>
    <row r="9277" spans="1:5" x14ac:dyDescent="0.2">
      <c r="A9277" s="271">
        <v>103612</v>
      </c>
      <c r="B9277" s="271" t="s">
        <v>290</v>
      </c>
      <c r="C9277" s="272" t="s">
        <v>17457</v>
      </c>
      <c r="D9277" s="271" t="s">
        <v>2014</v>
      </c>
      <c r="E9277" s="273">
        <v>0</v>
      </c>
    </row>
    <row r="9278" spans="1:5" x14ac:dyDescent="0.2">
      <c r="A9278" s="271">
        <v>103634</v>
      </c>
      <c r="B9278" s="271" t="s">
        <v>290</v>
      </c>
      <c r="C9278" s="272" t="s">
        <v>17458</v>
      </c>
      <c r="D9278" s="271" t="s">
        <v>2014</v>
      </c>
      <c r="E9278" s="273">
        <v>0</v>
      </c>
    </row>
    <row r="9279" spans="1:5" x14ac:dyDescent="0.2">
      <c r="A9279" s="271">
        <v>103590</v>
      </c>
      <c r="B9279" s="271" t="s">
        <v>290</v>
      </c>
      <c r="C9279" s="272" t="s">
        <v>17459</v>
      </c>
      <c r="D9279" s="271" t="s">
        <v>2014</v>
      </c>
      <c r="E9279" s="273">
        <v>0</v>
      </c>
    </row>
    <row r="9280" spans="1:5" x14ac:dyDescent="0.2">
      <c r="A9280" s="271">
        <v>103628</v>
      </c>
      <c r="B9280" s="271" t="s">
        <v>290</v>
      </c>
      <c r="C9280" s="272" t="s">
        <v>17460</v>
      </c>
      <c r="D9280" s="271" t="s">
        <v>2014</v>
      </c>
      <c r="E9280" s="273">
        <v>0</v>
      </c>
    </row>
    <row r="9281" spans="1:5" x14ac:dyDescent="0.2">
      <c r="A9281" s="271">
        <v>103650</v>
      </c>
      <c r="B9281" s="271" t="s">
        <v>290</v>
      </c>
      <c r="C9281" s="272" t="s">
        <v>17461</v>
      </c>
      <c r="D9281" s="271" t="s">
        <v>2014</v>
      </c>
      <c r="E9281" s="273">
        <v>0</v>
      </c>
    </row>
    <row r="9282" spans="1:5" x14ac:dyDescent="0.2">
      <c r="A9282" s="271">
        <v>103606</v>
      </c>
      <c r="B9282" s="271" t="s">
        <v>290</v>
      </c>
      <c r="C9282" s="272" t="s">
        <v>17462</v>
      </c>
      <c r="D9282" s="271" t="s">
        <v>2014</v>
      </c>
      <c r="E9282" s="273">
        <v>0</v>
      </c>
    </row>
    <row r="9283" spans="1:5" x14ac:dyDescent="0.2">
      <c r="A9283" s="271">
        <v>103629</v>
      </c>
      <c r="B9283" s="271" t="s">
        <v>290</v>
      </c>
      <c r="C9283" s="272" t="s">
        <v>17463</v>
      </c>
      <c r="D9283" s="271" t="s">
        <v>2014</v>
      </c>
      <c r="E9283" s="273">
        <v>0</v>
      </c>
    </row>
    <row r="9284" spans="1:5" x14ac:dyDescent="0.2">
      <c r="A9284" s="271">
        <v>103651</v>
      </c>
      <c r="B9284" s="271" t="s">
        <v>290</v>
      </c>
      <c r="C9284" s="272" t="s">
        <v>17464</v>
      </c>
      <c r="D9284" s="271" t="s">
        <v>2014</v>
      </c>
      <c r="E9284" s="273">
        <v>0</v>
      </c>
    </row>
    <row r="9285" spans="1:5" x14ac:dyDescent="0.2">
      <c r="A9285" s="271">
        <v>103607</v>
      </c>
      <c r="B9285" s="271" t="s">
        <v>290</v>
      </c>
      <c r="C9285" s="272" t="s">
        <v>17465</v>
      </c>
      <c r="D9285" s="271" t="s">
        <v>2014</v>
      </c>
      <c r="E9285" s="273">
        <v>0</v>
      </c>
    </row>
    <row r="9286" spans="1:5" x14ac:dyDescent="0.2">
      <c r="A9286" s="271">
        <v>103613</v>
      </c>
      <c r="B9286" s="271" t="s">
        <v>290</v>
      </c>
      <c r="C9286" s="272" t="s">
        <v>17466</v>
      </c>
      <c r="D9286" s="271" t="s">
        <v>2014</v>
      </c>
      <c r="E9286" s="273">
        <v>0</v>
      </c>
    </row>
    <row r="9287" spans="1:5" x14ac:dyDescent="0.2">
      <c r="A9287" s="271">
        <v>103635</v>
      </c>
      <c r="B9287" s="271" t="s">
        <v>290</v>
      </c>
      <c r="C9287" s="272" t="s">
        <v>17467</v>
      </c>
      <c r="D9287" s="271" t="s">
        <v>2014</v>
      </c>
      <c r="E9287" s="273">
        <v>0</v>
      </c>
    </row>
    <row r="9288" spans="1:5" x14ac:dyDescent="0.2">
      <c r="A9288" s="271">
        <v>103591</v>
      </c>
      <c r="B9288" s="271" t="s">
        <v>290</v>
      </c>
      <c r="C9288" s="272" t="s">
        <v>17468</v>
      </c>
      <c r="D9288" s="271" t="s">
        <v>2014</v>
      </c>
      <c r="E9288" s="273">
        <v>0</v>
      </c>
    </row>
    <row r="9289" spans="1:5" x14ac:dyDescent="0.2">
      <c r="A9289" s="271">
        <v>103630</v>
      </c>
      <c r="B9289" s="271" t="s">
        <v>290</v>
      </c>
      <c r="C9289" s="272" t="s">
        <v>17469</v>
      </c>
      <c r="D9289" s="271" t="s">
        <v>2014</v>
      </c>
      <c r="E9289" s="273">
        <v>0</v>
      </c>
    </row>
    <row r="9290" spans="1:5" x14ac:dyDescent="0.2">
      <c r="A9290" s="271">
        <v>103652</v>
      </c>
      <c r="B9290" s="271" t="s">
        <v>290</v>
      </c>
      <c r="C9290" s="272" t="s">
        <v>17470</v>
      </c>
      <c r="D9290" s="271" t="s">
        <v>2014</v>
      </c>
      <c r="E9290" s="273">
        <v>0</v>
      </c>
    </row>
    <row r="9291" spans="1:5" x14ac:dyDescent="0.2">
      <c r="A9291" s="271">
        <v>103608</v>
      </c>
      <c r="B9291" s="271" t="s">
        <v>290</v>
      </c>
      <c r="C9291" s="272" t="s">
        <v>17471</v>
      </c>
      <c r="D9291" s="271" t="s">
        <v>2014</v>
      </c>
      <c r="E9291" s="273">
        <v>0</v>
      </c>
    </row>
    <row r="9292" spans="1:5" x14ac:dyDescent="0.2">
      <c r="A9292" s="271">
        <v>103614</v>
      </c>
      <c r="B9292" s="271" t="s">
        <v>290</v>
      </c>
      <c r="C9292" s="272" t="s">
        <v>17472</v>
      </c>
      <c r="D9292" s="271" t="s">
        <v>2014</v>
      </c>
      <c r="E9292" s="273">
        <v>0</v>
      </c>
    </row>
    <row r="9293" spans="1:5" x14ac:dyDescent="0.2">
      <c r="A9293" s="271">
        <v>103636</v>
      </c>
      <c r="B9293" s="271" t="s">
        <v>290</v>
      </c>
      <c r="C9293" s="272" t="s">
        <v>17473</v>
      </c>
      <c r="D9293" s="271" t="s">
        <v>2014</v>
      </c>
      <c r="E9293" s="273">
        <v>0</v>
      </c>
    </row>
    <row r="9294" spans="1:5" x14ac:dyDescent="0.2">
      <c r="A9294" s="271">
        <v>103592</v>
      </c>
      <c r="B9294" s="271" t="s">
        <v>290</v>
      </c>
      <c r="C9294" s="272" t="s">
        <v>17474</v>
      </c>
      <c r="D9294" s="271" t="s">
        <v>2014</v>
      </c>
      <c r="E9294" s="273">
        <v>0</v>
      </c>
    </row>
    <row r="9295" spans="1:5" x14ac:dyDescent="0.2">
      <c r="A9295" s="271">
        <v>88412</v>
      </c>
      <c r="B9295" s="271" t="s">
        <v>290</v>
      </c>
      <c r="C9295" s="272" t="s">
        <v>17475</v>
      </c>
      <c r="D9295" s="271" t="s">
        <v>2012</v>
      </c>
      <c r="E9295" s="273">
        <v>4.96</v>
      </c>
    </row>
    <row r="9296" spans="1:5" x14ac:dyDescent="0.2">
      <c r="A9296" s="271">
        <v>88411</v>
      </c>
      <c r="B9296" s="271" t="s">
        <v>290</v>
      </c>
      <c r="C9296" s="272" t="s">
        <v>17476</v>
      </c>
      <c r="D9296" s="271" t="s">
        <v>2012</v>
      </c>
      <c r="E9296" s="273">
        <v>6.02</v>
      </c>
    </row>
    <row r="9297" spans="1:5" x14ac:dyDescent="0.2">
      <c r="A9297" s="271">
        <v>88415</v>
      </c>
      <c r="B9297" s="271" t="s">
        <v>290</v>
      </c>
      <c r="C9297" s="272" t="s">
        <v>17477</v>
      </c>
      <c r="D9297" s="271" t="s">
        <v>2012</v>
      </c>
      <c r="E9297" s="273">
        <v>6.1</v>
      </c>
    </row>
    <row r="9298" spans="1:5" x14ac:dyDescent="0.2">
      <c r="A9298" s="271">
        <v>88413</v>
      </c>
      <c r="B9298" s="271" t="s">
        <v>290</v>
      </c>
      <c r="C9298" s="272" t="s">
        <v>17478</v>
      </c>
      <c r="D9298" s="271" t="s">
        <v>2012</v>
      </c>
      <c r="E9298" s="273">
        <v>7.35</v>
      </c>
    </row>
    <row r="9299" spans="1:5" x14ac:dyDescent="0.2">
      <c r="A9299" s="271">
        <v>88414</v>
      </c>
      <c r="B9299" s="271" t="s">
        <v>290</v>
      </c>
      <c r="C9299" s="272" t="s">
        <v>17479</v>
      </c>
      <c r="D9299" s="271" t="s">
        <v>2012</v>
      </c>
      <c r="E9299" s="273">
        <v>8.74</v>
      </c>
    </row>
    <row r="9300" spans="1:5" x14ac:dyDescent="0.2">
      <c r="A9300" s="271">
        <v>96131</v>
      </c>
      <c r="B9300" s="271" t="s">
        <v>290</v>
      </c>
      <c r="C9300" s="272" t="s">
        <v>17480</v>
      </c>
      <c r="D9300" s="271" t="s">
        <v>2012</v>
      </c>
      <c r="E9300" s="273">
        <v>36.270000000000003</v>
      </c>
    </row>
    <row r="9301" spans="1:5" x14ac:dyDescent="0.2">
      <c r="A9301" s="271">
        <v>96126</v>
      </c>
      <c r="B9301" s="271" t="s">
        <v>290</v>
      </c>
      <c r="C9301" s="272" t="s">
        <v>17481</v>
      </c>
      <c r="D9301" s="271" t="s">
        <v>2012</v>
      </c>
      <c r="E9301" s="273">
        <v>22.83</v>
      </c>
    </row>
    <row r="9302" spans="1:5" x14ac:dyDescent="0.2">
      <c r="A9302" s="271">
        <v>96132</v>
      </c>
      <c r="B9302" s="271" t="s">
        <v>290</v>
      </c>
      <c r="C9302" s="272" t="s">
        <v>17482</v>
      </c>
      <c r="D9302" s="271" t="s">
        <v>2012</v>
      </c>
      <c r="E9302" s="273">
        <v>24.68</v>
      </c>
    </row>
    <row r="9303" spans="1:5" x14ac:dyDescent="0.2">
      <c r="A9303" s="271">
        <v>96127</v>
      </c>
      <c r="B9303" s="271" t="s">
        <v>290</v>
      </c>
      <c r="C9303" s="272" t="s">
        <v>17483</v>
      </c>
      <c r="D9303" s="271" t="s">
        <v>2012</v>
      </c>
      <c r="E9303" s="273">
        <v>15.07</v>
      </c>
    </row>
    <row r="9304" spans="1:5" x14ac:dyDescent="0.2">
      <c r="A9304" s="271">
        <v>96135</v>
      </c>
      <c r="B9304" s="271" t="s">
        <v>290</v>
      </c>
      <c r="C9304" s="272" t="s">
        <v>17484</v>
      </c>
      <c r="D9304" s="271" t="s">
        <v>2012</v>
      </c>
      <c r="E9304" s="273">
        <v>38.68</v>
      </c>
    </row>
    <row r="9305" spans="1:5" x14ac:dyDescent="0.2">
      <c r="A9305" s="271">
        <v>96130</v>
      </c>
      <c r="B9305" s="271" t="s">
        <v>290</v>
      </c>
      <c r="C9305" s="272" t="s">
        <v>17485</v>
      </c>
      <c r="D9305" s="271" t="s">
        <v>2012</v>
      </c>
      <c r="E9305" s="273">
        <v>24.54</v>
      </c>
    </row>
    <row r="9306" spans="1:5" x14ac:dyDescent="0.2">
      <c r="A9306" s="271">
        <v>96133</v>
      </c>
      <c r="B9306" s="271" t="s">
        <v>290</v>
      </c>
      <c r="C9306" s="272" t="s">
        <v>17486</v>
      </c>
      <c r="D9306" s="271" t="s">
        <v>2012</v>
      </c>
      <c r="E9306" s="273">
        <v>56.62</v>
      </c>
    </row>
    <row r="9307" spans="1:5" x14ac:dyDescent="0.2">
      <c r="A9307" s="271">
        <v>96128</v>
      </c>
      <c r="B9307" s="271" t="s">
        <v>290</v>
      </c>
      <c r="C9307" s="272" t="s">
        <v>17487</v>
      </c>
      <c r="D9307" s="271" t="s">
        <v>2012</v>
      </c>
      <c r="E9307" s="273">
        <v>36.83</v>
      </c>
    </row>
    <row r="9308" spans="1:5" x14ac:dyDescent="0.2">
      <c r="A9308" s="271">
        <v>96134</v>
      </c>
      <c r="B9308" s="271" t="s">
        <v>290</v>
      </c>
      <c r="C9308" s="272" t="s">
        <v>17488</v>
      </c>
      <c r="D9308" s="271" t="s">
        <v>2012</v>
      </c>
      <c r="E9308" s="273">
        <v>66.790000000000006</v>
      </c>
    </row>
    <row r="9309" spans="1:5" x14ac:dyDescent="0.2">
      <c r="A9309" s="271">
        <v>96129</v>
      </c>
      <c r="B9309" s="271" t="s">
        <v>290</v>
      </c>
      <c r="C9309" s="272" t="s">
        <v>17489</v>
      </c>
      <c r="D9309" s="271" t="s">
        <v>2012</v>
      </c>
      <c r="E9309" s="273">
        <v>43.35</v>
      </c>
    </row>
    <row r="9310" spans="1:5" x14ac:dyDescent="0.2">
      <c r="A9310" s="271">
        <v>88432</v>
      </c>
      <c r="B9310" s="271" t="s">
        <v>290</v>
      </c>
      <c r="C9310" s="272" t="s">
        <v>17490</v>
      </c>
      <c r="D9310" s="271" t="s">
        <v>2012</v>
      </c>
      <c r="E9310" s="273">
        <v>34.799999999999997</v>
      </c>
    </row>
    <row r="9311" spans="1:5" x14ac:dyDescent="0.2">
      <c r="A9311" s="271">
        <v>88426</v>
      </c>
      <c r="B9311" s="271" t="s">
        <v>290</v>
      </c>
      <c r="C9311" s="272" t="s">
        <v>17491</v>
      </c>
      <c r="D9311" s="271" t="s">
        <v>2012</v>
      </c>
      <c r="E9311" s="273">
        <v>20.67</v>
      </c>
    </row>
    <row r="9312" spans="1:5" x14ac:dyDescent="0.2">
      <c r="A9312" s="271">
        <v>88417</v>
      </c>
      <c r="B9312" s="271" t="s">
        <v>290</v>
      </c>
      <c r="C9312" s="272" t="s">
        <v>17492</v>
      </c>
      <c r="D9312" s="271" t="s">
        <v>2012</v>
      </c>
      <c r="E9312" s="273">
        <v>18.36</v>
      </c>
    </row>
    <row r="9313" spans="1:5" x14ac:dyDescent="0.2">
      <c r="A9313" s="271">
        <v>88424</v>
      </c>
      <c r="B9313" s="271" t="s">
        <v>290</v>
      </c>
      <c r="C9313" s="272" t="s">
        <v>17493</v>
      </c>
      <c r="D9313" s="271" t="s">
        <v>2012</v>
      </c>
      <c r="E9313" s="273">
        <v>26.27</v>
      </c>
    </row>
    <row r="9314" spans="1:5" x14ac:dyDescent="0.2">
      <c r="A9314" s="271">
        <v>88416</v>
      </c>
      <c r="B9314" s="271" t="s">
        <v>290</v>
      </c>
      <c r="C9314" s="272" t="s">
        <v>17494</v>
      </c>
      <c r="D9314" s="271" t="s">
        <v>2012</v>
      </c>
      <c r="E9314" s="273">
        <v>21.99</v>
      </c>
    </row>
    <row r="9315" spans="1:5" x14ac:dyDescent="0.2">
      <c r="A9315" s="271">
        <v>88431</v>
      </c>
      <c r="B9315" s="271" t="s">
        <v>290</v>
      </c>
      <c r="C9315" s="272" t="s">
        <v>17495</v>
      </c>
      <c r="D9315" s="271" t="s">
        <v>2012</v>
      </c>
      <c r="E9315" s="273">
        <v>26.93</v>
      </c>
    </row>
    <row r="9316" spans="1:5" x14ac:dyDescent="0.2">
      <c r="A9316" s="271">
        <v>88423</v>
      </c>
      <c r="B9316" s="271" t="s">
        <v>290</v>
      </c>
      <c r="C9316" s="272" t="s">
        <v>17496</v>
      </c>
      <c r="D9316" s="271" t="s">
        <v>2012</v>
      </c>
      <c r="E9316" s="273">
        <v>22.12</v>
      </c>
    </row>
    <row r="9317" spans="1:5" x14ac:dyDescent="0.2">
      <c r="A9317" s="271">
        <v>88428</v>
      </c>
      <c r="B9317" s="271" t="s">
        <v>290</v>
      </c>
      <c r="C9317" s="272" t="s">
        <v>17497</v>
      </c>
      <c r="D9317" s="271" t="s">
        <v>2012</v>
      </c>
      <c r="E9317" s="273">
        <v>34.119999999999997</v>
      </c>
    </row>
    <row r="9318" spans="1:5" x14ac:dyDescent="0.2">
      <c r="A9318" s="271">
        <v>88420</v>
      </c>
      <c r="B9318" s="271" t="s">
        <v>290</v>
      </c>
      <c r="C9318" s="272" t="s">
        <v>17498</v>
      </c>
      <c r="D9318" s="271" t="s">
        <v>2012</v>
      </c>
      <c r="E9318" s="273">
        <v>25.92</v>
      </c>
    </row>
    <row r="9319" spans="1:5" x14ac:dyDescent="0.2">
      <c r="A9319" s="271">
        <v>88429</v>
      </c>
      <c r="B9319" s="271" t="s">
        <v>290</v>
      </c>
      <c r="C9319" s="272" t="s">
        <v>17499</v>
      </c>
      <c r="D9319" s="271" t="s">
        <v>2012</v>
      </c>
      <c r="E9319" s="273">
        <v>40.729999999999997</v>
      </c>
    </row>
    <row r="9320" spans="1:5" x14ac:dyDescent="0.2">
      <c r="A9320" s="271">
        <v>88421</v>
      </c>
      <c r="B9320" s="271" t="s">
        <v>290</v>
      </c>
      <c r="C9320" s="272" t="s">
        <v>17500</v>
      </c>
      <c r="D9320" s="271" t="s">
        <v>2012</v>
      </c>
      <c r="E9320" s="273">
        <v>31.19</v>
      </c>
    </row>
    <row r="9321" spans="1:5" x14ac:dyDescent="0.2">
      <c r="A9321" s="271">
        <v>95622</v>
      </c>
      <c r="B9321" s="271" t="s">
        <v>290</v>
      </c>
      <c r="C9321" s="272" t="s">
        <v>17501</v>
      </c>
      <c r="D9321" s="271" t="s">
        <v>2012</v>
      </c>
      <c r="E9321" s="273">
        <v>16.57</v>
      </c>
    </row>
    <row r="9322" spans="1:5" x14ac:dyDescent="0.2">
      <c r="A9322" s="271">
        <v>95623</v>
      </c>
      <c r="B9322" s="271" t="s">
        <v>290</v>
      </c>
      <c r="C9322" s="272" t="s">
        <v>17502</v>
      </c>
      <c r="D9322" s="271" t="s">
        <v>2012</v>
      </c>
      <c r="E9322" s="273">
        <v>11.32</v>
      </c>
    </row>
    <row r="9323" spans="1:5" x14ac:dyDescent="0.2">
      <c r="A9323" s="271">
        <v>95626</v>
      </c>
      <c r="B9323" s="271" t="s">
        <v>290</v>
      </c>
      <c r="C9323" s="272" t="s">
        <v>17503</v>
      </c>
      <c r="D9323" s="271" t="s">
        <v>2012</v>
      </c>
      <c r="E9323" s="273">
        <v>17.649999999999999</v>
      </c>
    </row>
    <row r="9324" spans="1:5" x14ac:dyDescent="0.2">
      <c r="A9324" s="271">
        <v>95624</v>
      </c>
      <c r="B9324" s="271" t="s">
        <v>290</v>
      </c>
      <c r="C9324" s="272" t="s">
        <v>17504</v>
      </c>
      <c r="D9324" s="271" t="s">
        <v>2012</v>
      </c>
      <c r="E9324" s="273">
        <v>25.75</v>
      </c>
    </row>
    <row r="9325" spans="1:5" x14ac:dyDescent="0.2">
      <c r="A9325" s="271">
        <v>95625</v>
      </c>
      <c r="B9325" s="271" t="s">
        <v>290</v>
      </c>
      <c r="C9325" s="272" t="s">
        <v>17505</v>
      </c>
      <c r="D9325" s="271" t="s">
        <v>2012</v>
      </c>
      <c r="E9325" s="273">
        <v>30.38</v>
      </c>
    </row>
    <row r="9326" spans="1:5" x14ac:dyDescent="0.2">
      <c r="A9326" s="271">
        <v>88497</v>
      </c>
      <c r="B9326" s="271" t="s">
        <v>290</v>
      </c>
      <c r="C9326" s="272" t="s">
        <v>17506</v>
      </c>
      <c r="D9326" s="271" t="s">
        <v>2012</v>
      </c>
      <c r="E9326" s="273">
        <v>23.29</v>
      </c>
    </row>
    <row r="9327" spans="1:5" x14ac:dyDescent="0.2">
      <c r="A9327" s="271">
        <v>104648</v>
      </c>
      <c r="B9327" s="271" t="s">
        <v>290</v>
      </c>
      <c r="C9327" s="272" t="s">
        <v>17507</v>
      </c>
      <c r="D9327" s="271" t="s">
        <v>2012</v>
      </c>
      <c r="E9327" s="273">
        <v>0</v>
      </c>
    </row>
    <row r="9328" spans="1:5" x14ac:dyDescent="0.2">
      <c r="A9328" s="271">
        <v>88495</v>
      </c>
      <c r="B9328" s="271" t="s">
        <v>290</v>
      </c>
      <c r="C9328" s="272" t="s">
        <v>17508</v>
      </c>
      <c r="D9328" s="271" t="s">
        <v>2012</v>
      </c>
      <c r="E9328" s="273">
        <v>14.88</v>
      </c>
    </row>
    <row r="9329" spans="1:5" x14ac:dyDescent="0.2">
      <c r="A9329" s="271">
        <v>104646</v>
      </c>
      <c r="B9329" s="271" t="s">
        <v>290</v>
      </c>
      <c r="C9329" s="272" t="s">
        <v>17509</v>
      </c>
      <c r="D9329" s="271" t="s">
        <v>2012</v>
      </c>
      <c r="E9329" s="273">
        <v>0</v>
      </c>
    </row>
    <row r="9330" spans="1:5" x14ac:dyDescent="0.2">
      <c r="A9330" s="271">
        <v>88496</v>
      </c>
      <c r="B9330" s="271" t="s">
        <v>290</v>
      </c>
      <c r="C9330" s="272" t="s">
        <v>17510</v>
      </c>
      <c r="D9330" s="271" t="s">
        <v>2012</v>
      </c>
      <c r="E9330" s="273">
        <v>40.380000000000003</v>
      </c>
    </row>
    <row r="9331" spans="1:5" x14ac:dyDescent="0.2">
      <c r="A9331" s="271">
        <v>104647</v>
      </c>
      <c r="B9331" s="271" t="s">
        <v>290</v>
      </c>
      <c r="C9331" s="272" t="s">
        <v>17511</v>
      </c>
      <c r="D9331" s="271" t="s">
        <v>2012</v>
      </c>
      <c r="E9331" s="273">
        <v>0</v>
      </c>
    </row>
    <row r="9332" spans="1:5" x14ac:dyDescent="0.2">
      <c r="A9332" s="271">
        <v>88494</v>
      </c>
      <c r="B9332" s="271" t="s">
        <v>290</v>
      </c>
      <c r="C9332" s="272" t="s">
        <v>17512</v>
      </c>
      <c r="D9332" s="271" t="s">
        <v>2012</v>
      </c>
      <c r="E9332" s="273">
        <v>26.52</v>
      </c>
    </row>
    <row r="9333" spans="1:5" x14ac:dyDescent="0.2">
      <c r="A9333" s="271">
        <v>104645</v>
      </c>
      <c r="B9333" s="271" t="s">
        <v>290</v>
      </c>
      <c r="C9333" s="272" t="s">
        <v>17513</v>
      </c>
      <c r="D9333" s="271" t="s">
        <v>2012</v>
      </c>
      <c r="E9333" s="273">
        <v>0</v>
      </c>
    </row>
    <row r="9334" spans="1:5" x14ac:dyDescent="0.2">
      <c r="A9334" s="271">
        <v>88485</v>
      </c>
      <c r="B9334" s="271" t="s">
        <v>290</v>
      </c>
      <c r="C9334" s="272" t="s">
        <v>17514</v>
      </c>
      <c r="D9334" s="271" t="s">
        <v>2012</v>
      </c>
      <c r="E9334" s="273">
        <v>5.14</v>
      </c>
    </row>
    <row r="9335" spans="1:5" x14ac:dyDescent="0.2">
      <c r="A9335" s="271">
        <v>88484</v>
      </c>
      <c r="B9335" s="271" t="s">
        <v>290</v>
      </c>
      <c r="C9335" s="272" t="s">
        <v>17515</v>
      </c>
      <c r="D9335" s="271" t="s">
        <v>2012</v>
      </c>
      <c r="E9335" s="273">
        <v>6.31</v>
      </c>
    </row>
    <row r="9336" spans="1:5" x14ac:dyDescent="0.2">
      <c r="A9336" s="271">
        <v>104638</v>
      </c>
      <c r="B9336" s="271" t="s">
        <v>290</v>
      </c>
      <c r="C9336" s="272" t="s">
        <v>17516</v>
      </c>
      <c r="D9336" s="271" t="s">
        <v>2012</v>
      </c>
      <c r="E9336" s="273">
        <v>0</v>
      </c>
    </row>
    <row r="9337" spans="1:5" x14ac:dyDescent="0.2">
      <c r="A9337" s="271">
        <v>104637</v>
      </c>
      <c r="B9337" s="271" t="s">
        <v>290</v>
      </c>
      <c r="C9337" s="272" t="s">
        <v>17517</v>
      </c>
      <c r="D9337" s="271" t="s">
        <v>2012</v>
      </c>
      <c r="E9337" s="273">
        <v>0</v>
      </c>
    </row>
    <row r="9338" spans="1:5" x14ac:dyDescent="0.2">
      <c r="A9338" s="271">
        <v>104641</v>
      </c>
      <c r="B9338" s="271" t="s">
        <v>290</v>
      </c>
      <c r="C9338" s="272" t="s">
        <v>17518</v>
      </c>
      <c r="D9338" s="271" t="s">
        <v>2012</v>
      </c>
      <c r="E9338" s="273">
        <v>10.61</v>
      </c>
    </row>
    <row r="9339" spans="1:5" x14ac:dyDescent="0.2">
      <c r="A9339" s="271">
        <v>104639</v>
      </c>
      <c r="B9339" s="271" t="s">
        <v>290</v>
      </c>
      <c r="C9339" s="272" t="s">
        <v>17519</v>
      </c>
      <c r="D9339" s="271" t="s">
        <v>2012</v>
      </c>
      <c r="E9339" s="273">
        <v>13.48</v>
      </c>
    </row>
    <row r="9340" spans="1:5" x14ac:dyDescent="0.2">
      <c r="A9340" s="271">
        <v>104644</v>
      </c>
      <c r="B9340" s="271" t="s">
        <v>290</v>
      </c>
      <c r="C9340" s="272" t="s">
        <v>17520</v>
      </c>
      <c r="D9340" s="271" t="s">
        <v>2012</v>
      </c>
      <c r="E9340" s="273">
        <v>0</v>
      </c>
    </row>
    <row r="9341" spans="1:5" x14ac:dyDescent="0.2">
      <c r="A9341" s="271">
        <v>104643</v>
      </c>
      <c r="B9341" s="271" t="s">
        <v>290</v>
      </c>
      <c r="C9341" s="272" t="s">
        <v>17521</v>
      </c>
      <c r="D9341" s="271" t="s">
        <v>2012</v>
      </c>
      <c r="E9341" s="273">
        <v>0</v>
      </c>
    </row>
    <row r="9342" spans="1:5" x14ac:dyDescent="0.2">
      <c r="A9342" s="271">
        <v>88489</v>
      </c>
      <c r="B9342" s="271" t="s">
        <v>290</v>
      </c>
      <c r="C9342" s="272" t="s">
        <v>17522</v>
      </c>
      <c r="D9342" s="271" t="s">
        <v>2012</v>
      </c>
      <c r="E9342" s="273">
        <v>14.07</v>
      </c>
    </row>
    <row r="9343" spans="1:5" x14ac:dyDescent="0.2">
      <c r="A9343" s="271">
        <v>88488</v>
      </c>
      <c r="B9343" s="271" t="s">
        <v>290</v>
      </c>
      <c r="C9343" s="272" t="s">
        <v>17523</v>
      </c>
      <c r="D9343" s="271" t="s">
        <v>2012</v>
      </c>
      <c r="E9343" s="273">
        <v>16.940000000000001</v>
      </c>
    </row>
    <row r="9344" spans="1:5" x14ac:dyDescent="0.2">
      <c r="A9344" s="271">
        <v>104642</v>
      </c>
      <c r="B9344" s="271" t="s">
        <v>290</v>
      </c>
      <c r="C9344" s="272" t="s">
        <v>17524</v>
      </c>
      <c r="D9344" s="271" t="s">
        <v>2012</v>
      </c>
      <c r="E9344" s="273">
        <v>11.89</v>
      </c>
    </row>
    <row r="9345" spans="1:5" x14ac:dyDescent="0.2">
      <c r="A9345" s="271">
        <v>104640</v>
      </c>
      <c r="B9345" s="271" t="s">
        <v>290</v>
      </c>
      <c r="C9345" s="272" t="s">
        <v>17525</v>
      </c>
      <c r="D9345" s="271" t="s">
        <v>2012</v>
      </c>
      <c r="E9345" s="273">
        <v>14.76</v>
      </c>
    </row>
    <row r="9346" spans="1:5" x14ac:dyDescent="0.2">
      <c r="A9346" s="271">
        <v>95305</v>
      </c>
      <c r="B9346" s="271" t="s">
        <v>290</v>
      </c>
      <c r="C9346" s="272" t="s">
        <v>17526</v>
      </c>
      <c r="D9346" s="271" t="s">
        <v>2012</v>
      </c>
      <c r="E9346" s="273">
        <v>14.73</v>
      </c>
    </row>
    <row r="9347" spans="1:5" x14ac:dyDescent="0.2">
      <c r="A9347" s="271">
        <v>95306</v>
      </c>
      <c r="B9347" s="271" t="s">
        <v>290</v>
      </c>
      <c r="C9347" s="272" t="s">
        <v>17527</v>
      </c>
      <c r="D9347" s="271" t="s">
        <v>2012</v>
      </c>
      <c r="E9347" s="273">
        <v>17.43</v>
      </c>
    </row>
    <row r="9348" spans="1:5" x14ac:dyDescent="0.2">
      <c r="A9348" s="271">
        <v>102201</v>
      </c>
      <c r="B9348" s="271" t="s">
        <v>290</v>
      </c>
      <c r="C9348" s="272" t="s">
        <v>17528</v>
      </c>
      <c r="D9348" s="271" t="s">
        <v>2012</v>
      </c>
      <c r="E9348" s="273">
        <v>25</v>
      </c>
    </row>
    <row r="9349" spans="1:5" x14ac:dyDescent="0.2">
      <c r="A9349" s="271">
        <v>102200</v>
      </c>
      <c r="B9349" s="271" t="s">
        <v>290</v>
      </c>
      <c r="C9349" s="272" t="s">
        <v>17529</v>
      </c>
      <c r="D9349" s="271" t="s">
        <v>2012</v>
      </c>
      <c r="E9349" s="273">
        <v>28</v>
      </c>
    </row>
    <row r="9350" spans="1:5" x14ac:dyDescent="0.2">
      <c r="A9350" s="271">
        <v>102202</v>
      </c>
      <c r="B9350" s="271" t="s">
        <v>290</v>
      </c>
      <c r="C9350" s="272" t="s">
        <v>17530</v>
      </c>
      <c r="D9350" s="271" t="s">
        <v>2012</v>
      </c>
      <c r="E9350" s="273">
        <v>71.61</v>
      </c>
    </row>
    <row r="9351" spans="1:5" x14ac:dyDescent="0.2">
      <c r="A9351" s="271">
        <v>102193</v>
      </c>
      <c r="B9351" s="271" t="s">
        <v>290</v>
      </c>
      <c r="C9351" s="272" t="s">
        <v>17531</v>
      </c>
      <c r="D9351" s="271" t="s">
        <v>2012</v>
      </c>
      <c r="E9351" s="273">
        <v>2.64</v>
      </c>
    </row>
    <row r="9352" spans="1:5" x14ac:dyDescent="0.2">
      <c r="A9352" s="271">
        <v>102194</v>
      </c>
      <c r="B9352" s="271" t="s">
        <v>290</v>
      </c>
      <c r="C9352" s="272" t="s">
        <v>17532</v>
      </c>
      <c r="D9352" s="271" t="s">
        <v>2012</v>
      </c>
      <c r="E9352" s="273">
        <v>10.25</v>
      </c>
    </row>
    <row r="9353" spans="1:5" x14ac:dyDescent="0.2">
      <c r="A9353" s="271">
        <v>102198</v>
      </c>
      <c r="B9353" s="271" t="s">
        <v>290</v>
      </c>
      <c r="C9353" s="272" t="s">
        <v>17533</v>
      </c>
      <c r="D9353" s="271" t="s">
        <v>2012</v>
      </c>
      <c r="E9353" s="273">
        <v>0</v>
      </c>
    </row>
    <row r="9354" spans="1:5" x14ac:dyDescent="0.2">
      <c r="A9354" s="271">
        <v>102197</v>
      </c>
      <c r="B9354" s="271" t="s">
        <v>290</v>
      </c>
      <c r="C9354" s="272" t="s">
        <v>17534</v>
      </c>
      <c r="D9354" s="271" t="s">
        <v>2012</v>
      </c>
      <c r="E9354" s="273">
        <v>36.72</v>
      </c>
    </row>
    <row r="9355" spans="1:5" x14ac:dyDescent="0.2">
      <c r="A9355" s="271">
        <v>102195</v>
      </c>
      <c r="B9355" s="271" t="s">
        <v>290</v>
      </c>
      <c r="C9355" s="272" t="s">
        <v>17535</v>
      </c>
      <c r="D9355" s="271" t="s">
        <v>2012</v>
      </c>
      <c r="E9355" s="273">
        <v>0</v>
      </c>
    </row>
    <row r="9356" spans="1:5" x14ac:dyDescent="0.2">
      <c r="A9356" s="271">
        <v>102199</v>
      </c>
      <c r="B9356" s="271" t="s">
        <v>290</v>
      </c>
      <c r="C9356" s="272" t="s">
        <v>17536</v>
      </c>
      <c r="D9356" s="271" t="s">
        <v>2012</v>
      </c>
      <c r="E9356" s="273">
        <v>0</v>
      </c>
    </row>
    <row r="9357" spans="1:5" x14ac:dyDescent="0.2">
      <c r="A9357" s="271">
        <v>102196</v>
      </c>
      <c r="B9357" s="271" t="s">
        <v>290</v>
      </c>
      <c r="C9357" s="272" t="s">
        <v>17537</v>
      </c>
      <c r="D9357" s="271" t="s">
        <v>2012</v>
      </c>
      <c r="E9357" s="273">
        <v>0</v>
      </c>
    </row>
    <row r="9358" spans="1:5" x14ac:dyDescent="0.2">
      <c r="A9358" s="271">
        <v>102233</v>
      </c>
      <c r="B9358" s="271" t="s">
        <v>290</v>
      </c>
      <c r="C9358" s="272" t="s">
        <v>17538</v>
      </c>
      <c r="D9358" s="271" t="s">
        <v>2012</v>
      </c>
      <c r="E9358" s="273">
        <v>13.18</v>
      </c>
    </row>
    <row r="9359" spans="1:5" x14ac:dyDescent="0.2">
      <c r="A9359" s="271">
        <v>102234</v>
      </c>
      <c r="B9359" s="271" t="s">
        <v>290</v>
      </c>
      <c r="C9359" s="272" t="s">
        <v>17539</v>
      </c>
      <c r="D9359" s="271" t="s">
        <v>2012</v>
      </c>
      <c r="E9359" s="273">
        <v>26.36</v>
      </c>
    </row>
    <row r="9360" spans="1:5" x14ac:dyDescent="0.2">
      <c r="A9360" s="271">
        <v>102207</v>
      </c>
      <c r="B9360" s="271" t="s">
        <v>290</v>
      </c>
      <c r="C9360" s="272" t="s">
        <v>17540</v>
      </c>
      <c r="D9360" s="271" t="s">
        <v>2012</v>
      </c>
      <c r="E9360" s="273">
        <v>10.42</v>
      </c>
    </row>
    <row r="9361" spans="1:5" x14ac:dyDescent="0.2">
      <c r="A9361" s="271">
        <v>102217</v>
      </c>
      <c r="B9361" s="271" t="s">
        <v>290</v>
      </c>
      <c r="C9361" s="272" t="s">
        <v>17541</v>
      </c>
      <c r="D9361" s="271" t="s">
        <v>2012</v>
      </c>
      <c r="E9361" s="273">
        <v>20.86</v>
      </c>
    </row>
    <row r="9362" spans="1:5" x14ac:dyDescent="0.2">
      <c r="A9362" s="271">
        <v>102227</v>
      </c>
      <c r="B9362" s="271" t="s">
        <v>290</v>
      </c>
      <c r="C9362" s="272" t="s">
        <v>17542</v>
      </c>
      <c r="D9362" s="271" t="s">
        <v>2012</v>
      </c>
      <c r="E9362" s="273">
        <v>31.3</v>
      </c>
    </row>
    <row r="9363" spans="1:5" x14ac:dyDescent="0.2">
      <c r="A9363" s="271">
        <v>102211</v>
      </c>
      <c r="B9363" s="271" t="s">
        <v>290</v>
      </c>
      <c r="C9363" s="272" t="s">
        <v>17543</v>
      </c>
      <c r="D9363" s="271" t="s">
        <v>2012</v>
      </c>
      <c r="E9363" s="273">
        <v>0</v>
      </c>
    </row>
    <row r="9364" spans="1:5" x14ac:dyDescent="0.2">
      <c r="A9364" s="271">
        <v>102221</v>
      </c>
      <c r="B9364" s="271" t="s">
        <v>290</v>
      </c>
      <c r="C9364" s="272" t="s">
        <v>17544</v>
      </c>
      <c r="D9364" s="271" t="s">
        <v>2012</v>
      </c>
      <c r="E9364" s="273">
        <v>0</v>
      </c>
    </row>
    <row r="9365" spans="1:5" x14ac:dyDescent="0.2">
      <c r="A9365" s="271">
        <v>102231</v>
      </c>
      <c r="B9365" s="271" t="s">
        <v>290</v>
      </c>
      <c r="C9365" s="272" t="s">
        <v>17545</v>
      </c>
      <c r="D9365" s="271" t="s">
        <v>2012</v>
      </c>
      <c r="E9365" s="273">
        <v>0</v>
      </c>
    </row>
    <row r="9366" spans="1:5" x14ac:dyDescent="0.2">
      <c r="A9366" s="271">
        <v>102209</v>
      </c>
      <c r="B9366" s="271" t="s">
        <v>290</v>
      </c>
      <c r="C9366" s="272" t="s">
        <v>17546</v>
      </c>
      <c r="D9366" s="271" t="s">
        <v>2012</v>
      </c>
      <c r="E9366" s="273">
        <v>10.28</v>
      </c>
    </row>
    <row r="9367" spans="1:5" x14ac:dyDescent="0.2">
      <c r="A9367" s="271">
        <v>102219</v>
      </c>
      <c r="B9367" s="271" t="s">
        <v>290</v>
      </c>
      <c r="C9367" s="272" t="s">
        <v>17547</v>
      </c>
      <c r="D9367" s="271" t="s">
        <v>2012</v>
      </c>
      <c r="E9367" s="273">
        <v>20.56</v>
      </c>
    </row>
    <row r="9368" spans="1:5" x14ac:dyDescent="0.2">
      <c r="A9368" s="271">
        <v>102229</v>
      </c>
      <c r="B9368" s="271" t="s">
        <v>290</v>
      </c>
      <c r="C9368" s="272" t="s">
        <v>17548</v>
      </c>
      <c r="D9368" s="271" t="s">
        <v>2012</v>
      </c>
      <c r="E9368" s="273">
        <v>30.85</v>
      </c>
    </row>
    <row r="9369" spans="1:5" x14ac:dyDescent="0.2">
      <c r="A9369" s="271">
        <v>102210</v>
      </c>
      <c r="B9369" s="271" t="s">
        <v>290</v>
      </c>
      <c r="C9369" s="272" t="s">
        <v>17549</v>
      </c>
      <c r="D9369" s="271" t="s">
        <v>2012</v>
      </c>
      <c r="E9369" s="273">
        <v>9.81</v>
      </c>
    </row>
    <row r="9370" spans="1:5" x14ac:dyDescent="0.2">
      <c r="A9370" s="271">
        <v>102220</v>
      </c>
      <c r="B9370" s="271" t="s">
        <v>290</v>
      </c>
      <c r="C9370" s="272" t="s">
        <v>17550</v>
      </c>
      <c r="D9370" s="271" t="s">
        <v>2012</v>
      </c>
      <c r="E9370" s="273">
        <v>19.63</v>
      </c>
    </row>
    <row r="9371" spans="1:5" x14ac:dyDescent="0.2">
      <c r="A9371" s="271">
        <v>102230</v>
      </c>
      <c r="B9371" s="271" t="s">
        <v>290</v>
      </c>
      <c r="C9371" s="272" t="s">
        <v>17551</v>
      </c>
      <c r="D9371" s="271" t="s">
        <v>2012</v>
      </c>
      <c r="E9371" s="273">
        <v>29.46</v>
      </c>
    </row>
    <row r="9372" spans="1:5" x14ac:dyDescent="0.2">
      <c r="A9372" s="271">
        <v>102208</v>
      </c>
      <c r="B9372" s="271" t="s">
        <v>290</v>
      </c>
      <c r="C9372" s="272" t="s">
        <v>17552</v>
      </c>
      <c r="D9372" s="271" t="s">
        <v>2012</v>
      </c>
      <c r="E9372" s="273">
        <v>9.9700000000000006</v>
      </c>
    </row>
    <row r="9373" spans="1:5" x14ac:dyDescent="0.2">
      <c r="A9373" s="271">
        <v>102218</v>
      </c>
      <c r="B9373" s="271" t="s">
        <v>290</v>
      </c>
      <c r="C9373" s="272" t="s">
        <v>17553</v>
      </c>
      <c r="D9373" s="271" t="s">
        <v>2012</v>
      </c>
      <c r="E9373" s="273">
        <v>19.940000000000001</v>
      </c>
    </row>
    <row r="9374" spans="1:5" x14ac:dyDescent="0.2">
      <c r="A9374" s="271">
        <v>102228</v>
      </c>
      <c r="B9374" s="271" t="s">
        <v>290</v>
      </c>
      <c r="C9374" s="272" t="s">
        <v>17554</v>
      </c>
      <c r="D9374" s="271" t="s">
        <v>2012</v>
      </c>
      <c r="E9374" s="273">
        <v>29.94</v>
      </c>
    </row>
    <row r="9375" spans="1:5" x14ac:dyDescent="0.2">
      <c r="A9375" s="271">
        <v>102212</v>
      </c>
      <c r="B9375" s="271" t="s">
        <v>290</v>
      </c>
      <c r="C9375" s="272" t="s">
        <v>17555</v>
      </c>
      <c r="D9375" s="271" t="s">
        <v>2012</v>
      </c>
      <c r="E9375" s="273">
        <v>0</v>
      </c>
    </row>
    <row r="9376" spans="1:5" x14ac:dyDescent="0.2">
      <c r="A9376" s="271">
        <v>102222</v>
      </c>
      <c r="B9376" s="271" t="s">
        <v>290</v>
      </c>
      <c r="C9376" s="272" t="s">
        <v>17556</v>
      </c>
      <c r="D9376" s="271" t="s">
        <v>2012</v>
      </c>
      <c r="E9376" s="273">
        <v>0</v>
      </c>
    </row>
    <row r="9377" spans="1:5" x14ac:dyDescent="0.2">
      <c r="A9377" s="271">
        <v>102232</v>
      </c>
      <c r="B9377" s="271" t="s">
        <v>290</v>
      </c>
      <c r="C9377" s="272" t="s">
        <v>17557</v>
      </c>
      <c r="D9377" s="271" t="s">
        <v>2012</v>
      </c>
      <c r="E9377" s="273">
        <v>0</v>
      </c>
    </row>
    <row r="9378" spans="1:5" x14ac:dyDescent="0.2">
      <c r="A9378" s="271">
        <v>102203</v>
      </c>
      <c r="B9378" s="271" t="s">
        <v>290</v>
      </c>
      <c r="C9378" s="272" t="s">
        <v>17558</v>
      </c>
      <c r="D9378" s="271" t="s">
        <v>2012</v>
      </c>
      <c r="E9378" s="273">
        <v>11.98</v>
      </c>
    </row>
    <row r="9379" spans="1:5" x14ac:dyDescent="0.2">
      <c r="A9379" s="271">
        <v>102213</v>
      </c>
      <c r="B9379" s="271" t="s">
        <v>290</v>
      </c>
      <c r="C9379" s="272" t="s">
        <v>17559</v>
      </c>
      <c r="D9379" s="271" t="s">
        <v>2012</v>
      </c>
      <c r="E9379" s="273">
        <v>23.98</v>
      </c>
    </row>
    <row r="9380" spans="1:5" x14ac:dyDescent="0.2">
      <c r="A9380" s="271">
        <v>102223</v>
      </c>
      <c r="B9380" s="271" t="s">
        <v>290</v>
      </c>
      <c r="C9380" s="272" t="s">
        <v>17560</v>
      </c>
      <c r="D9380" s="271" t="s">
        <v>2012</v>
      </c>
      <c r="E9380" s="273">
        <v>35.97</v>
      </c>
    </row>
    <row r="9381" spans="1:5" x14ac:dyDescent="0.2">
      <c r="A9381" s="271">
        <v>102204</v>
      </c>
      <c r="B9381" s="271" t="s">
        <v>290</v>
      </c>
      <c r="C9381" s="272" t="s">
        <v>17561</v>
      </c>
      <c r="D9381" s="271" t="s">
        <v>2012</v>
      </c>
      <c r="E9381" s="273">
        <v>12.31</v>
      </c>
    </row>
    <row r="9382" spans="1:5" x14ac:dyDescent="0.2">
      <c r="A9382" s="271">
        <v>102214</v>
      </c>
      <c r="B9382" s="271" t="s">
        <v>290</v>
      </c>
      <c r="C9382" s="272" t="s">
        <v>17562</v>
      </c>
      <c r="D9382" s="271" t="s">
        <v>2012</v>
      </c>
      <c r="E9382" s="273">
        <v>24.62</v>
      </c>
    </row>
    <row r="9383" spans="1:5" x14ac:dyDescent="0.2">
      <c r="A9383" s="271">
        <v>102224</v>
      </c>
      <c r="B9383" s="271" t="s">
        <v>290</v>
      </c>
      <c r="C9383" s="272" t="s">
        <v>17563</v>
      </c>
      <c r="D9383" s="271" t="s">
        <v>2012</v>
      </c>
      <c r="E9383" s="273">
        <v>36.93</v>
      </c>
    </row>
    <row r="9384" spans="1:5" x14ac:dyDescent="0.2">
      <c r="A9384" s="271">
        <v>102205</v>
      </c>
      <c r="B9384" s="271" t="s">
        <v>290</v>
      </c>
      <c r="C9384" s="272" t="s">
        <v>17564</v>
      </c>
      <c r="D9384" s="271" t="s">
        <v>2012</v>
      </c>
      <c r="E9384" s="273">
        <v>11.28</v>
      </c>
    </row>
    <row r="9385" spans="1:5" x14ac:dyDescent="0.2">
      <c r="A9385" s="271">
        <v>102215</v>
      </c>
      <c r="B9385" s="271" t="s">
        <v>290</v>
      </c>
      <c r="C9385" s="272" t="s">
        <v>17565</v>
      </c>
      <c r="D9385" s="271" t="s">
        <v>2012</v>
      </c>
      <c r="E9385" s="273">
        <v>22.58</v>
      </c>
    </row>
    <row r="9386" spans="1:5" x14ac:dyDescent="0.2">
      <c r="A9386" s="271">
        <v>102225</v>
      </c>
      <c r="B9386" s="271" t="s">
        <v>290</v>
      </c>
      <c r="C9386" s="272" t="s">
        <v>17566</v>
      </c>
      <c r="D9386" s="271" t="s">
        <v>2012</v>
      </c>
      <c r="E9386" s="273">
        <v>33.869999999999997</v>
      </c>
    </row>
    <row r="9387" spans="1:5" x14ac:dyDescent="0.2">
      <c r="A9387" s="271">
        <v>102206</v>
      </c>
      <c r="B9387" s="271" t="s">
        <v>290</v>
      </c>
      <c r="C9387" s="272" t="s">
        <v>17567</v>
      </c>
      <c r="D9387" s="271" t="s">
        <v>2012</v>
      </c>
      <c r="E9387" s="273">
        <v>0</v>
      </c>
    </row>
    <row r="9388" spans="1:5" x14ac:dyDescent="0.2">
      <c r="A9388" s="271">
        <v>102216</v>
      </c>
      <c r="B9388" s="271" t="s">
        <v>290</v>
      </c>
      <c r="C9388" s="272" t="s">
        <v>17568</v>
      </c>
      <c r="D9388" s="271" t="s">
        <v>2012</v>
      </c>
      <c r="E9388" s="273">
        <v>0</v>
      </c>
    </row>
    <row r="9389" spans="1:5" x14ac:dyDescent="0.2">
      <c r="A9389" s="271">
        <v>102226</v>
      </c>
      <c r="B9389" s="271" t="s">
        <v>290</v>
      </c>
      <c r="C9389" s="272" t="s">
        <v>17569</v>
      </c>
      <c r="D9389" s="271" t="s">
        <v>2012</v>
      </c>
      <c r="E9389" s="273">
        <v>0</v>
      </c>
    </row>
    <row r="9390" spans="1:5" x14ac:dyDescent="0.2">
      <c r="A9390" s="271">
        <v>100718</v>
      </c>
      <c r="B9390" s="271" t="s">
        <v>290</v>
      </c>
      <c r="C9390" s="272" t="s">
        <v>17570</v>
      </c>
      <c r="D9390" s="271" t="s">
        <v>2014</v>
      </c>
      <c r="E9390" s="273">
        <v>1.73</v>
      </c>
    </row>
    <row r="9391" spans="1:5" x14ac:dyDescent="0.2">
      <c r="A9391" s="271">
        <v>100716</v>
      </c>
      <c r="B9391" s="271" t="s">
        <v>290</v>
      </c>
      <c r="C9391" s="272" t="s">
        <v>17571</v>
      </c>
      <c r="D9391" s="271" t="s">
        <v>2012</v>
      </c>
      <c r="E9391" s="273">
        <v>24.81</v>
      </c>
    </row>
    <row r="9392" spans="1:5" x14ac:dyDescent="0.2">
      <c r="A9392" s="271">
        <v>100717</v>
      </c>
      <c r="B9392" s="271" t="s">
        <v>290</v>
      </c>
      <c r="C9392" s="272" t="s">
        <v>17572</v>
      </c>
      <c r="D9392" s="271" t="s">
        <v>2012</v>
      </c>
      <c r="E9392" s="273">
        <v>12.3</v>
      </c>
    </row>
    <row r="9393" spans="1:5" x14ac:dyDescent="0.2">
      <c r="A9393" s="271">
        <v>100754</v>
      </c>
      <c r="B9393" s="271" t="s">
        <v>290</v>
      </c>
      <c r="C9393" s="272" t="s">
        <v>17573</v>
      </c>
      <c r="D9393" s="271" t="s">
        <v>2012</v>
      </c>
      <c r="E9393" s="273">
        <v>36.549999999999997</v>
      </c>
    </row>
    <row r="9394" spans="1:5" x14ac:dyDescent="0.2">
      <c r="A9394" s="271">
        <v>100736</v>
      </c>
      <c r="B9394" s="271" t="s">
        <v>290</v>
      </c>
      <c r="C9394" s="272" t="s">
        <v>17574</v>
      </c>
      <c r="D9394" s="271" t="s">
        <v>2012</v>
      </c>
      <c r="E9394" s="273">
        <v>18.27</v>
      </c>
    </row>
    <row r="9395" spans="1:5" x14ac:dyDescent="0.2">
      <c r="A9395" s="271">
        <v>100753</v>
      </c>
      <c r="B9395" s="271" t="s">
        <v>290</v>
      </c>
      <c r="C9395" s="272" t="s">
        <v>17575</v>
      </c>
      <c r="D9395" s="271" t="s">
        <v>2012</v>
      </c>
      <c r="E9395" s="273">
        <v>27.41</v>
      </c>
    </row>
    <row r="9396" spans="1:5" x14ac:dyDescent="0.2">
      <c r="A9396" s="271">
        <v>100735</v>
      </c>
      <c r="B9396" s="271" t="s">
        <v>290</v>
      </c>
      <c r="C9396" s="272" t="s">
        <v>17576</v>
      </c>
      <c r="D9396" s="271" t="s">
        <v>2012</v>
      </c>
      <c r="E9396" s="273">
        <v>13.7</v>
      </c>
    </row>
    <row r="9397" spans="1:5" x14ac:dyDescent="0.2">
      <c r="A9397" s="271">
        <v>100734</v>
      </c>
      <c r="B9397" s="271" t="s">
        <v>290</v>
      </c>
      <c r="C9397" s="272" t="s">
        <v>17577</v>
      </c>
      <c r="D9397" s="271" t="s">
        <v>2012</v>
      </c>
      <c r="E9397" s="273">
        <v>19.95</v>
      </c>
    </row>
    <row r="9398" spans="1:5" x14ac:dyDescent="0.2">
      <c r="A9398" s="271">
        <v>100733</v>
      </c>
      <c r="B9398" s="271" t="s">
        <v>290</v>
      </c>
      <c r="C9398" s="272" t="s">
        <v>17578</v>
      </c>
      <c r="D9398" s="271" t="s">
        <v>2012</v>
      </c>
      <c r="E9398" s="273">
        <v>15.73</v>
      </c>
    </row>
    <row r="9399" spans="1:5" x14ac:dyDescent="0.2">
      <c r="A9399" s="271">
        <v>100740</v>
      </c>
      <c r="B9399" s="271" t="s">
        <v>290</v>
      </c>
      <c r="C9399" s="272" t="s">
        <v>17579</v>
      </c>
      <c r="D9399" s="271" t="s">
        <v>2012</v>
      </c>
      <c r="E9399" s="273">
        <v>13.81</v>
      </c>
    </row>
    <row r="9400" spans="1:5" x14ac:dyDescent="0.2">
      <c r="A9400" s="271">
        <v>100758</v>
      </c>
      <c r="B9400" s="271" t="s">
        <v>290</v>
      </c>
      <c r="C9400" s="272" t="s">
        <v>17580</v>
      </c>
      <c r="D9400" s="271" t="s">
        <v>2012</v>
      </c>
      <c r="E9400" s="273">
        <v>61.26</v>
      </c>
    </row>
    <row r="9401" spans="1:5" x14ac:dyDescent="0.2">
      <c r="A9401" s="271">
        <v>100742</v>
      </c>
      <c r="B9401" s="271" t="s">
        <v>290</v>
      </c>
      <c r="C9401" s="272" t="s">
        <v>17581</v>
      </c>
      <c r="D9401" s="271" t="s">
        <v>2012</v>
      </c>
      <c r="E9401" s="273">
        <v>30.62</v>
      </c>
    </row>
    <row r="9402" spans="1:5" x14ac:dyDescent="0.2">
      <c r="A9402" s="271">
        <v>100739</v>
      </c>
      <c r="B9402" s="271" t="s">
        <v>290</v>
      </c>
      <c r="C9402" s="272" t="s">
        <v>17582</v>
      </c>
      <c r="D9402" s="271" t="s">
        <v>2012</v>
      </c>
      <c r="E9402" s="273">
        <v>12.63</v>
      </c>
    </row>
    <row r="9403" spans="1:5" x14ac:dyDescent="0.2">
      <c r="A9403" s="271">
        <v>100757</v>
      </c>
      <c r="B9403" s="271" t="s">
        <v>290</v>
      </c>
      <c r="C9403" s="272" t="s">
        <v>17583</v>
      </c>
      <c r="D9403" s="271" t="s">
        <v>2012</v>
      </c>
      <c r="E9403" s="273">
        <v>59.85</v>
      </c>
    </row>
    <row r="9404" spans="1:5" x14ac:dyDescent="0.2">
      <c r="A9404" s="271">
        <v>100741</v>
      </c>
      <c r="B9404" s="271" t="s">
        <v>290</v>
      </c>
      <c r="C9404" s="272" t="s">
        <v>17584</v>
      </c>
      <c r="D9404" s="271" t="s">
        <v>2012</v>
      </c>
      <c r="E9404" s="273">
        <v>29.92</v>
      </c>
    </row>
    <row r="9405" spans="1:5" x14ac:dyDescent="0.2">
      <c r="A9405" s="271">
        <v>100744</v>
      </c>
      <c r="B9405" s="271" t="s">
        <v>290</v>
      </c>
      <c r="C9405" s="272" t="s">
        <v>17585</v>
      </c>
      <c r="D9405" s="271" t="s">
        <v>2012</v>
      </c>
      <c r="E9405" s="273">
        <v>13.62</v>
      </c>
    </row>
    <row r="9406" spans="1:5" x14ac:dyDescent="0.2">
      <c r="A9406" s="271">
        <v>100760</v>
      </c>
      <c r="B9406" s="271" t="s">
        <v>290</v>
      </c>
      <c r="C9406" s="272" t="s">
        <v>17586</v>
      </c>
      <c r="D9406" s="271" t="s">
        <v>2012</v>
      </c>
      <c r="E9406" s="273">
        <v>60.88</v>
      </c>
    </row>
    <row r="9407" spans="1:5" x14ac:dyDescent="0.2">
      <c r="A9407" s="271">
        <v>100746</v>
      </c>
      <c r="B9407" s="271" t="s">
        <v>290</v>
      </c>
      <c r="C9407" s="272" t="s">
        <v>17587</v>
      </c>
      <c r="D9407" s="271" t="s">
        <v>2012</v>
      </c>
      <c r="E9407" s="273">
        <v>30.43</v>
      </c>
    </row>
    <row r="9408" spans="1:5" x14ac:dyDescent="0.2">
      <c r="A9408" s="271">
        <v>100743</v>
      </c>
      <c r="B9408" s="271" t="s">
        <v>290</v>
      </c>
      <c r="C9408" s="272" t="s">
        <v>17588</v>
      </c>
      <c r="D9408" s="271" t="s">
        <v>2012</v>
      </c>
      <c r="E9408" s="273">
        <v>12.34</v>
      </c>
    </row>
    <row r="9409" spans="1:5" x14ac:dyDescent="0.2">
      <c r="A9409" s="271">
        <v>100759</v>
      </c>
      <c r="B9409" s="271" t="s">
        <v>290</v>
      </c>
      <c r="C9409" s="272" t="s">
        <v>17589</v>
      </c>
      <c r="D9409" s="271" t="s">
        <v>2012</v>
      </c>
      <c r="E9409" s="273">
        <v>59.23</v>
      </c>
    </row>
    <row r="9410" spans="1:5" x14ac:dyDescent="0.2">
      <c r="A9410" s="271">
        <v>100745</v>
      </c>
      <c r="B9410" s="271" t="s">
        <v>290</v>
      </c>
      <c r="C9410" s="272" t="s">
        <v>17590</v>
      </c>
      <c r="D9410" s="271" t="s">
        <v>2012</v>
      </c>
      <c r="E9410" s="273">
        <v>29.61</v>
      </c>
    </row>
    <row r="9411" spans="1:5" x14ac:dyDescent="0.2">
      <c r="A9411" s="271">
        <v>100748</v>
      </c>
      <c r="B9411" s="271" t="s">
        <v>290</v>
      </c>
      <c r="C9411" s="272" t="s">
        <v>17591</v>
      </c>
      <c r="D9411" s="271" t="s">
        <v>2012</v>
      </c>
      <c r="E9411" s="273">
        <v>13.7</v>
      </c>
    </row>
    <row r="9412" spans="1:5" x14ac:dyDescent="0.2">
      <c r="A9412" s="271">
        <v>100762</v>
      </c>
      <c r="B9412" s="271" t="s">
        <v>290</v>
      </c>
      <c r="C9412" s="272" t="s">
        <v>17592</v>
      </c>
      <c r="D9412" s="271" t="s">
        <v>2012</v>
      </c>
      <c r="E9412" s="273">
        <v>61.04</v>
      </c>
    </row>
    <row r="9413" spans="1:5" x14ac:dyDescent="0.2">
      <c r="A9413" s="271">
        <v>100750</v>
      </c>
      <c r="B9413" s="271" t="s">
        <v>290</v>
      </c>
      <c r="C9413" s="272" t="s">
        <v>17593</v>
      </c>
      <c r="D9413" s="271" t="s">
        <v>2012</v>
      </c>
      <c r="E9413" s="273">
        <v>30.51</v>
      </c>
    </row>
    <row r="9414" spans="1:5" x14ac:dyDescent="0.2">
      <c r="A9414" s="271">
        <v>100747</v>
      </c>
      <c r="B9414" s="271" t="s">
        <v>290</v>
      </c>
      <c r="C9414" s="272" t="s">
        <v>17594</v>
      </c>
      <c r="D9414" s="271" t="s">
        <v>2012</v>
      </c>
      <c r="E9414" s="273">
        <v>12.46</v>
      </c>
    </row>
    <row r="9415" spans="1:5" x14ac:dyDescent="0.2">
      <c r="A9415" s="271">
        <v>100761</v>
      </c>
      <c r="B9415" s="271" t="s">
        <v>290</v>
      </c>
      <c r="C9415" s="272" t="s">
        <v>17595</v>
      </c>
      <c r="D9415" s="271" t="s">
        <v>2012</v>
      </c>
      <c r="E9415" s="273">
        <v>59.49</v>
      </c>
    </row>
    <row r="9416" spans="1:5" x14ac:dyDescent="0.2">
      <c r="A9416" s="271">
        <v>100749</v>
      </c>
      <c r="B9416" s="271" t="s">
        <v>290</v>
      </c>
      <c r="C9416" s="272" t="s">
        <v>17596</v>
      </c>
      <c r="D9416" s="271" t="s">
        <v>2012</v>
      </c>
      <c r="E9416" s="273">
        <v>29.74</v>
      </c>
    </row>
    <row r="9417" spans="1:5" x14ac:dyDescent="0.2">
      <c r="A9417" s="271">
        <v>100720</v>
      </c>
      <c r="B9417" s="271" t="s">
        <v>290</v>
      </c>
      <c r="C9417" s="272" t="s">
        <v>17597</v>
      </c>
      <c r="D9417" s="271" t="s">
        <v>2012</v>
      </c>
      <c r="E9417" s="273">
        <v>13.14</v>
      </c>
    </row>
    <row r="9418" spans="1:5" x14ac:dyDescent="0.2">
      <c r="A9418" s="271">
        <v>100722</v>
      </c>
      <c r="B9418" s="271" t="s">
        <v>290</v>
      </c>
      <c r="C9418" s="272" t="s">
        <v>17598</v>
      </c>
      <c r="D9418" s="271" t="s">
        <v>2012</v>
      </c>
      <c r="E9418" s="273">
        <v>29.98</v>
      </c>
    </row>
    <row r="9419" spans="1:5" x14ac:dyDescent="0.2">
      <c r="A9419" s="271">
        <v>100719</v>
      </c>
      <c r="B9419" s="271" t="s">
        <v>290</v>
      </c>
      <c r="C9419" s="272" t="s">
        <v>17599</v>
      </c>
      <c r="D9419" s="271" t="s">
        <v>2012</v>
      </c>
      <c r="E9419" s="273">
        <v>12.83</v>
      </c>
    </row>
    <row r="9420" spans="1:5" x14ac:dyDescent="0.2">
      <c r="A9420" s="271">
        <v>100721</v>
      </c>
      <c r="B9420" s="271" t="s">
        <v>290</v>
      </c>
      <c r="C9420" s="272" t="s">
        <v>17600</v>
      </c>
      <c r="D9420" s="271" t="s">
        <v>2012</v>
      </c>
      <c r="E9420" s="273">
        <v>30.37</v>
      </c>
    </row>
    <row r="9421" spans="1:5" x14ac:dyDescent="0.2">
      <c r="A9421" s="271">
        <v>100724</v>
      </c>
      <c r="B9421" s="271" t="s">
        <v>290</v>
      </c>
      <c r="C9421" s="272" t="s">
        <v>17601</v>
      </c>
      <c r="D9421" s="271" t="s">
        <v>2012</v>
      </c>
      <c r="E9421" s="273">
        <v>16.96</v>
      </c>
    </row>
    <row r="9422" spans="1:5" x14ac:dyDescent="0.2">
      <c r="A9422" s="271">
        <v>100726</v>
      </c>
      <c r="B9422" s="271" t="s">
        <v>290</v>
      </c>
      <c r="C9422" s="272" t="s">
        <v>17602</v>
      </c>
      <c r="D9422" s="271" t="s">
        <v>2012</v>
      </c>
      <c r="E9422" s="273">
        <v>33.68</v>
      </c>
    </row>
    <row r="9423" spans="1:5" x14ac:dyDescent="0.2">
      <c r="A9423" s="271">
        <v>100723</v>
      </c>
      <c r="B9423" s="271" t="s">
        <v>290</v>
      </c>
      <c r="C9423" s="272" t="s">
        <v>17603</v>
      </c>
      <c r="D9423" s="271" t="s">
        <v>2012</v>
      </c>
      <c r="E9423" s="273">
        <v>13.77</v>
      </c>
    </row>
    <row r="9424" spans="1:5" x14ac:dyDescent="0.2">
      <c r="A9424" s="271">
        <v>100725</v>
      </c>
      <c r="B9424" s="271" t="s">
        <v>290</v>
      </c>
      <c r="C9424" s="272" t="s">
        <v>17604</v>
      </c>
      <c r="D9424" s="271" t="s">
        <v>2012</v>
      </c>
      <c r="E9424" s="273">
        <v>30.68</v>
      </c>
    </row>
    <row r="9425" spans="1:5" x14ac:dyDescent="0.2">
      <c r="A9425" s="271">
        <v>100752</v>
      </c>
      <c r="B9425" s="271" t="s">
        <v>290</v>
      </c>
      <c r="C9425" s="272" t="s">
        <v>17605</v>
      </c>
      <c r="D9425" s="271" t="s">
        <v>2012</v>
      </c>
      <c r="E9425" s="273">
        <v>56.24</v>
      </c>
    </row>
    <row r="9426" spans="1:5" x14ac:dyDescent="0.2">
      <c r="A9426" s="271">
        <v>100730</v>
      </c>
      <c r="B9426" s="271" t="s">
        <v>290</v>
      </c>
      <c r="C9426" s="272" t="s">
        <v>17606</v>
      </c>
      <c r="D9426" s="271" t="s">
        <v>2012</v>
      </c>
      <c r="E9426" s="273">
        <v>28.11</v>
      </c>
    </row>
    <row r="9427" spans="1:5" x14ac:dyDescent="0.2">
      <c r="A9427" s="271">
        <v>100751</v>
      </c>
      <c r="B9427" s="271" t="s">
        <v>290</v>
      </c>
      <c r="C9427" s="272" t="s">
        <v>17607</v>
      </c>
      <c r="D9427" s="271" t="s">
        <v>2012</v>
      </c>
      <c r="E9427" s="273">
        <v>47.43</v>
      </c>
    </row>
    <row r="9428" spans="1:5" x14ac:dyDescent="0.2">
      <c r="A9428" s="271">
        <v>100729</v>
      </c>
      <c r="B9428" s="271" t="s">
        <v>290</v>
      </c>
      <c r="C9428" s="272" t="s">
        <v>17608</v>
      </c>
      <c r="D9428" s="271" t="s">
        <v>2012</v>
      </c>
      <c r="E9428" s="273">
        <v>23.72</v>
      </c>
    </row>
    <row r="9429" spans="1:5" x14ac:dyDescent="0.2">
      <c r="A9429" s="271">
        <v>100728</v>
      </c>
      <c r="B9429" s="271" t="s">
        <v>290</v>
      </c>
      <c r="C9429" s="272" t="s">
        <v>17609</v>
      </c>
      <c r="D9429" s="271" t="s">
        <v>2012</v>
      </c>
      <c r="E9429" s="273">
        <v>28.68</v>
      </c>
    </row>
    <row r="9430" spans="1:5" x14ac:dyDescent="0.2">
      <c r="A9430" s="271">
        <v>100732</v>
      </c>
      <c r="B9430" s="271" t="s">
        <v>290</v>
      </c>
      <c r="C9430" s="272" t="s">
        <v>17610</v>
      </c>
      <c r="D9430" s="271" t="s">
        <v>2012</v>
      </c>
      <c r="E9430" s="273">
        <v>0</v>
      </c>
    </row>
    <row r="9431" spans="1:5" x14ac:dyDescent="0.2">
      <c r="A9431" s="271">
        <v>100731</v>
      </c>
      <c r="B9431" s="271" t="s">
        <v>290</v>
      </c>
      <c r="C9431" s="272" t="s">
        <v>17611</v>
      </c>
      <c r="D9431" s="271" t="s">
        <v>2012</v>
      </c>
      <c r="E9431" s="273">
        <v>0</v>
      </c>
    </row>
    <row r="9432" spans="1:5" x14ac:dyDescent="0.2">
      <c r="A9432" s="271">
        <v>100727</v>
      </c>
      <c r="B9432" s="271" t="s">
        <v>290</v>
      </c>
      <c r="C9432" s="272" t="s">
        <v>17612</v>
      </c>
      <c r="D9432" s="271" t="s">
        <v>2012</v>
      </c>
      <c r="E9432" s="273">
        <v>31.58</v>
      </c>
    </row>
    <row r="9433" spans="1:5" x14ac:dyDescent="0.2">
      <c r="A9433" s="271">
        <v>100756</v>
      </c>
      <c r="B9433" s="271" t="s">
        <v>290</v>
      </c>
      <c r="C9433" s="272" t="s">
        <v>17613</v>
      </c>
      <c r="D9433" s="271" t="s">
        <v>2012</v>
      </c>
      <c r="E9433" s="273">
        <v>0</v>
      </c>
    </row>
    <row r="9434" spans="1:5" x14ac:dyDescent="0.2">
      <c r="A9434" s="271">
        <v>100738</v>
      </c>
      <c r="B9434" s="271" t="s">
        <v>290</v>
      </c>
      <c r="C9434" s="272" t="s">
        <v>17614</v>
      </c>
      <c r="D9434" s="271" t="s">
        <v>2012</v>
      </c>
      <c r="E9434" s="273">
        <v>0</v>
      </c>
    </row>
    <row r="9435" spans="1:5" x14ac:dyDescent="0.2">
      <c r="A9435" s="271">
        <v>100755</v>
      </c>
      <c r="B9435" s="271" t="s">
        <v>290</v>
      </c>
      <c r="C9435" s="272" t="s">
        <v>17615</v>
      </c>
      <c r="D9435" s="271" t="s">
        <v>2012</v>
      </c>
      <c r="E9435" s="273">
        <v>0</v>
      </c>
    </row>
    <row r="9436" spans="1:5" x14ac:dyDescent="0.2">
      <c r="A9436" s="271">
        <v>100737</v>
      </c>
      <c r="B9436" s="271" t="s">
        <v>290</v>
      </c>
      <c r="C9436" s="272" t="s">
        <v>17616</v>
      </c>
      <c r="D9436" s="271" t="s">
        <v>2012</v>
      </c>
      <c r="E9436" s="273">
        <v>0</v>
      </c>
    </row>
    <row r="9437" spans="1:5" x14ac:dyDescent="0.2">
      <c r="A9437" s="271">
        <v>102499</v>
      </c>
      <c r="B9437" s="271" t="s">
        <v>290</v>
      </c>
      <c r="C9437" s="272" t="s">
        <v>17617</v>
      </c>
      <c r="D9437" s="271" t="s">
        <v>2012</v>
      </c>
      <c r="E9437" s="273">
        <v>3.58</v>
      </c>
    </row>
    <row r="9438" spans="1:5" x14ac:dyDescent="0.2">
      <c r="A9438" s="271">
        <v>102505</v>
      </c>
      <c r="B9438" s="271" t="s">
        <v>290</v>
      </c>
      <c r="C9438" s="272" t="s">
        <v>17618</v>
      </c>
      <c r="D9438" s="271" t="s">
        <v>2014</v>
      </c>
      <c r="E9438" s="273">
        <v>12.91</v>
      </c>
    </row>
    <row r="9439" spans="1:5" x14ac:dyDescent="0.2">
      <c r="A9439" s="271">
        <v>102504</v>
      </c>
      <c r="B9439" s="271" t="s">
        <v>290</v>
      </c>
      <c r="C9439" s="272" t="s">
        <v>17619</v>
      </c>
      <c r="D9439" s="271" t="s">
        <v>2014</v>
      </c>
      <c r="E9439" s="273">
        <v>12.18</v>
      </c>
    </row>
    <row r="9440" spans="1:5" x14ac:dyDescent="0.2">
      <c r="A9440" s="271">
        <v>102506</v>
      </c>
      <c r="B9440" s="271" t="s">
        <v>290</v>
      </c>
      <c r="C9440" s="272" t="s">
        <v>17620</v>
      </c>
      <c r="D9440" s="271" t="s">
        <v>2014</v>
      </c>
      <c r="E9440" s="273">
        <v>13.41</v>
      </c>
    </row>
    <row r="9441" spans="1:5" x14ac:dyDescent="0.2">
      <c r="A9441" s="271">
        <v>102500</v>
      </c>
      <c r="B9441" s="271" t="s">
        <v>290</v>
      </c>
      <c r="C9441" s="272" t="s">
        <v>17621</v>
      </c>
      <c r="D9441" s="271" t="s">
        <v>2014</v>
      </c>
      <c r="E9441" s="273">
        <v>5.27</v>
      </c>
    </row>
    <row r="9442" spans="1:5" x14ac:dyDescent="0.2">
      <c r="A9442" s="271">
        <v>102502</v>
      </c>
      <c r="B9442" s="271" t="s">
        <v>290</v>
      </c>
      <c r="C9442" s="272" t="s">
        <v>17622</v>
      </c>
      <c r="D9442" s="271" t="s">
        <v>2014</v>
      </c>
      <c r="E9442" s="273">
        <v>0</v>
      </c>
    </row>
    <row r="9443" spans="1:5" x14ac:dyDescent="0.2">
      <c r="A9443" s="271">
        <v>102507</v>
      </c>
      <c r="B9443" s="271" t="s">
        <v>290</v>
      </c>
      <c r="C9443" s="272" t="s">
        <v>17623</v>
      </c>
      <c r="D9443" s="271" t="s">
        <v>2014</v>
      </c>
      <c r="E9443" s="273">
        <v>7.7</v>
      </c>
    </row>
    <row r="9444" spans="1:5" x14ac:dyDescent="0.2">
      <c r="A9444" s="271">
        <v>102510</v>
      </c>
      <c r="B9444" s="271" t="s">
        <v>290</v>
      </c>
      <c r="C9444" s="272" t="s">
        <v>17624</v>
      </c>
      <c r="D9444" s="271" t="s">
        <v>2014</v>
      </c>
      <c r="E9444" s="273">
        <v>0</v>
      </c>
    </row>
    <row r="9445" spans="1:5" x14ac:dyDescent="0.2">
      <c r="A9445" s="271">
        <v>102512</v>
      </c>
      <c r="B9445" s="271" t="s">
        <v>290</v>
      </c>
      <c r="C9445" s="272" t="s">
        <v>17625</v>
      </c>
      <c r="D9445" s="271" t="s">
        <v>2014</v>
      </c>
      <c r="E9445" s="273">
        <v>7.31</v>
      </c>
    </row>
    <row r="9446" spans="1:5" x14ac:dyDescent="0.2">
      <c r="A9446" s="271">
        <v>102501</v>
      </c>
      <c r="B9446" s="271" t="s">
        <v>290</v>
      </c>
      <c r="C9446" s="272" t="s">
        <v>17626</v>
      </c>
      <c r="D9446" s="271" t="s">
        <v>2012</v>
      </c>
      <c r="E9446" s="273">
        <v>28.97</v>
      </c>
    </row>
    <row r="9447" spans="1:5" x14ac:dyDescent="0.2">
      <c r="A9447" s="271">
        <v>102503</v>
      </c>
      <c r="B9447" s="271" t="s">
        <v>290</v>
      </c>
      <c r="C9447" s="272" t="s">
        <v>17627</v>
      </c>
      <c r="D9447" s="271" t="s">
        <v>2012</v>
      </c>
      <c r="E9447" s="273">
        <v>0</v>
      </c>
    </row>
    <row r="9448" spans="1:5" x14ac:dyDescent="0.2">
      <c r="A9448" s="271">
        <v>102508</v>
      </c>
      <c r="B9448" s="271" t="s">
        <v>290</v>
      </c>
      <c r="C9448" s="272" t="s">
        <v>17628</v>
      </c>
      <c r="D9448" s="271" t="s">
        <v>2012</v>
      </c>
      <c r="E9448" s="273">
        <v>53.74</v>
      </c>
    </row>
    <row r="9449" spans="1:5" x14ac:dyDescent="0.2">
      <c r="A9449" s="271">
        <v>102511</v>
      </c>
      <c r="B9449" s="271" t="s">
        <v>290</v>
      </c>
      <c r="C9449" s="272" t="s">
        <v>17629</v>
      </c>
      <c r="D9449" s="271" t="s">
        <v>2012</v>
      </c>
      <c r="E9449" s="273">
        <v>0</v>
      </c>
    </row>
    <row r="9450" spans="1:5" x14ac:dyDescent="0.2">
      <c r="A9450" s="271">
        <v>102509</v>
      </c>
      <c r="B9450" s="271" t="s">
        <v>290</v>
      </c>
      <c r="C9450" s="272" t="s">
        <v>17630</v>
      </c>
      <c r="D9450" s="271" t="s">
        <v>2012</v>
      </c>
      <c r="E9450" s="273">
        <v>39.24</v>
      </c>
    </row>
    <row r="9451" spans="1:5" x14ac:dyDescent="0.2">
      <c r="A9451" s="271">
        <v>102498</v>
      </c>
      <c r="B9451" s="271" t="s">
        <v>290</v>
      </c>
      <c r="C9451" s="272" t="s">
        <v>17631</v>
      </c>
      <c r="D9451" s="271" t="s">
        <v>2014</v>
      </c>
      <c r="E9451" s="273">
        <v>1.97</v>
      </c>
    </row>
    <row r="9452" spans="1:5" x14ac:dyDescent="0.2">
      <c r="A9452" s="271">
        <v>102519</v>
      </c>
      <c r="B9452" s="271" t="s">
        <v>290</v>
      </c>
      <c r="C9452" s="272" t="s">
        <v>17632</v>
      </c>
      <c r="D9452" s="271" t="s">
        <v>1977</v>
      </c>
      <c r="E9452" s="273">
        <v>0</v>
      </c>
    </row>
    <row r="9453" spans="1:5" x14ac:dyDescent="0.2">
      <c r="A9453" s="271">
        <v>102491</v>
      </c>
      <c r="B9453" s="271" t="s">
        <v>290</v>
      </c>
      <c r="C9453" s="272" t="s">
        <v>17633</v>
      </c>
      <c r="D9453" s="271" t="s">
        <v>2012</v>
      </c>
      <c r="E9453" s="273">
        <v>23.63</v>
      </c>
    </row>
    <row r="9454" spans="1:5" x14ac:dyDescent="0.2">
      <c r="A9454" s="271">
        <v>102492</v>
      </c>
      <c r="B9454" s="271" t="s">
        <v>290</v>
      </c>
      <c r="C9454" s="272" t="s">
        <v>17634</v>
      </c>
      <c r="D9454" s="271" t="s">
        <v>2012</v>
      </c>
      <c r="E9454" s="273">
        <v>29.98</v>
      </c>
    </row>
    <row r="9455" spans="1:5" x14ac:dyDescent="0.2">
      <c r="A9455" s="271">
        <v>102804</v>
      </c>
      <c r="B9455" s="271" t="s">
        <v>290</v>
      </c>
      <c r="C9455" s="272" t="s">
        <v>17635</v>
      </c>
      <c r="D9455" s="271" t="s">
        <v>2012</v>
      </c>
      <c r="E9455" s="273">
        <v>0</v>
      </c>
    </row>
    <row r="9456" spans="1:5" x14ac:dyDescent="0.2">
      <c r="A9456" s="271">
        <v>102494</v>
      </c>
      <c r="B9456" s="271" t="s">
        <v>290</v>
      </c>
      <c r="C9456" s="272" t="s">
        <v>17636</v>
      </c>
      <c r="D9456" s="271" t="s">
        <v>2012</v>
      </c>
      <c r="E9456" s="273">
        <v>74.849999999999994</v>
      </c>
    </row>
    <row r="9457" spans="1:5" x14ac:dyDescent="0.2">
      <c r="A9457" s="271">
        <v>102805</v>
      </c>
      <c r="B9457" s="271" t="s">
        <v>290</v>
      </c>
      <c r="C9457" s="272" t="s">
        <v>17637</v>
      </c>
      <c r="D9457" s="271" t="s">
        <v>2012</v>
      </c>
      <c r="E9457" s="273">
        <v>0</v>
      </c>
    </row>
    <row r="9458" spans="1:5" x14ac:dyDescent="0.2">
      <c r="A9458" s="271">
        <v>102490</v>
      </c>
      <c r="B9458" s="271" t="s">
        <v>290</v>
      </c>
      <c r="C9458" s="272" t="s">
        <v>17638</v>
      </c>
      <c r="D9458" s="271" t="s">
        <v>2012</v>
      </c>
      <c r="E9458" s="273">
        <v>0</v>
      </c>
    </row>
    <row r="9459" spans="1:5" x14ac:dyDescent="0.2">
      <c r="A9459" s="271">
        <v>102496</v>
      </c>
      <c r="B9459" s="271" t="s">
        <v>290</v>
      </c>
      <c r="C9459" s="272" t="s">
        <v>17639</v>
      </c>
      <c r="D9459" s="271" t="s">
        <v>2014</v>
      </c>
      <c r="E9459" s="273">
        <v>15.92</v>
      </c>
    </row>
    <row r="9460" spans="1:5" x14ac:dyDescent="0.2">
      <c r="A9460" s="271">
        <v>102497</v>
      </c>
      <c r="B9460" s="271" t="s">
        <v>290</v>
      </c>
      <c r="C9460" s="272" t="s">
        <v>17640</v>
      </c>
      <c r="D9460" s="271" t="s">
        <v>2014</v>
      </c>
      <c r="E9460" s="273">
        <v>5.83</v>
      </c>
    </row>
    <row r="9461" spans="1:5" x14ac:dyDescent="0.2">
      <c r="A9461" s="271">
        <v>102520</v>
      </c>
      <c r="B9461" s="271" t="s">
        <v>290</v>
      </c>
      <c r="C9461" s="272" t="s">
        <v>17641</v>
      </c>
      <c r="D9461" s="271" t="s">
        <v>2012</v>
      </c>
      <c r="E9461" s="273">
        <v>98.44</v>
      </c>
    </row>
    <row r="9462" spans="1:5" x14ac:dyDescent="0.2">
      <c r="A9462" s="271">
        <v>102518</v>
      </c>
      <c r="B9462" s="271" t="s">
        <v>290</v>
      </c>
      <c r="C9462" s="272" t="s">
        <v>17642</v>
      </c>
      <c r="D9462" s="271" t="s">
        <v>1977</v>
      </c>
      <c r="E9462" s="273">
        <v>0</v>
      </c>
    </row>
    <row r="9463" spans="1:5" x14ac:dyDescent="0.2">
      <c r="A9463" s="271">
        <v>102514</v>
      </c>
      <c r="B9463" s="271" t="s">
        <v>290</v>
      </c>
      <c r="C9463" s="272" t="s">
        <v>17643</v>
      </c>
      <c r="D9463" s="271" t="s">
        <v>1977</v>
      </c>
      <c r="E9463" s="273">
        <v>0</v>
      </c>
    </row>
    <row r="9464" spans="1:5" x14ac:dyDescent="0.2">
      <c r="A9464" s="271">
        <v>102516</v>
      </c>
      <c r="B9464" s="271" t="s">
        <v>290</v>
      </c>
      <c r="C9464" s="272" t="s">
        <v>17644</v>
      </c>
      <c r="D9464" s="271" t="s">
        <v>1977</v>
      </c>
      <c r="E9464" s="273">
        <v>0</v>
      </c>
    </row>
    <row r="9465" spans="1:5" x14ac:dyDescent="0.2">
      <c r="A9465" s="271">
        <v>102515</v>
      </c>
      <c r="B9465" s="271" t="s">
        <v>290</v>
      </c>
      <c r="C9465" s="272" t="s">
        <v>17645</v>
      </c>
      <c r="D9465" s="271" t="s">
        <v>1977</v>
      </c>
      <c r="E9465" s="273">
        <v>0</v>
      </c>
    </row>
    <row r="9466" spans="1:5" x14ac:dyDescent="0.2">
      <c r="A9466" s="271">
        <v>102517</v>
      </c>
      <c r="B9466" s="271" t="s">
        <v>290</v>
      </c>
      <c r="C9466" s="272" t="s">
        <v>17646</v>
      </c>
      <c r="D9466" s="271" t="s">
        <v>1977</v>
      </c>
      <c r="E9466" s="273">
        <v>0</v>
      </c>
    </row>
    <row r="9467" spans="1:5" x14ac:dyDescent="0.2">
      <c r="A9467" s="271">
        <v>102513</v>
      </c>
      <c r="B9467" s="271" t="s">
        <v>290</v>
      </c>
      <c r="C9467" s="272" t="s">
        <v>17647</v>
      </c>
      <c r="D9467" s="271" t="s">
        <v>2012</v>
      </c>
      <c r="E9467" s="273">
        <v>56.64</v>
      </c>
    </row>
    <row r="9468" spans="1:5" x14ac:dyDescent="0.2">
      <c r="A9468" s="271">
        <v>102489</v>
      </c>
      <c r="B9468" s="271" t="s">
        <v>290</v>
      </c>
      <c r="C9468" s="272" t="s">
        <v>17648</v>
      </c>
      <c r="D9468" s="271" t="s">
        <v>2012</v>
      </c>
      <c r="E9468" s="273">
        <v>29.3</v>
      </c>
    </row>
    <row r="9469" spans="1:5" x14ac:dyDescent="0.2">
      <c r="A9469" s="271">
        <v>102488</v>
      </c>
      <c r="B9469" s="271" t="s">
        <v>290</v>
      </c>
      <c r="C9469" s="272" t="s">
        <v>17649</v>
      </c>
      <c r="D9469" s="271" t="s">
        <v>2012</v>
      </c>
      <c r="E9469" s="273">
        <v>4.3600000000000003</v>
      </c>
    </row>
    <row r="9470" spans="1:5" x14ac:dyDescent="0.2">
      <c r="A9470" s="271">
        <v>101730</v>
      </c>
      <c r="B9470" s="271" t="s">
        <v>290</v>
      </c>
      <c r="C9470" s="272" t="s">
        <v>17650</v>
      </c>
      <c r="D9470" s="271" t="s">
        <v>2012</v>
      </c>
      <c r="E9470" s="273">
        <v>0</v>
      </c>
    </row>
    <row r="9471" spans="1:5" x14ac:dyDescent="0.2">
      <c r="A9471" s="271">
        <v>101746</v>
      </c>
      <c r="B9471" s="271" t="s">
        <v>290</v>
      </c>
      <c r="C9471" s="272" t="s">
        <v>17651</v>
      </c>
      <c r="D9471" s="271" t="s">
        <v>2012</v>
      </c>
      <c r="E9471" s="273">
        <v>300.16000000000003</v>
      </c>
    </row>
    <row r="9472" spans="1:5" x14ac:dyDescent="0.2">
      <c r="A9472" s="271">
        <v>98679</v>
      </c>
      <c r="B9472" s="271" t="s">
        <v>290</v>
      </c>
      <c r="C9472" s="272" t="s">
        <v>17652</v>
      </c>
      <c r="D9472" s="271" t="s">
        <v>2012</v>
      </c>
      <c r="E9472" s="273">
        <v>38.380000000000003</v>
      </c>
    </row>
    <row r="9473" spans="1:5" x14ac:dyDescent="0.2">
      <c r="A9473" s="271">
        <v>98680</v>
      </c>
      <c r="B9473" s="271" t="s">
        <v>290</v>
      </c>
      <c r="C9473" s="272" t="s">
        <v>17653</v>
      </c>
      <c r="D9473" s="271" t="s">
        <v>2012</v>
      </c>
      <c r="E9473" s="273">
        <v>47.57</v>
      </c>
    </row>
    <row r="9474" spans="1:5" x14ac:dyDescent="0.2">
      <c r="A9474" s="271">
        <v>101749</v>
      </c>
      <c r="B9474" s="271" t="s">
        <v>290</v>
      </c>
      <c r="C9474" s="272" t="s">
        <v>17654</v>
      </c>
      <c r="D9474" s="271" t="s">
        <v>2012</v>
      </c>
      <c r="E9474" s="273">
        <v>55.08</v>
      </c>
    </row>
    <row r="9475" spans="1:5" x14ac:dyDescent="0.2">
      <c r="A9475" s="271">
        <v>98681</v>
      </c>
      <c r="B9475" s="271" t="s">
        <v>290</v>
      </c>
      <c r="C9475" s="272" t="s">
        <v>17655</v>
      </c>
      <c r="D9475" s="271" t="s">
        <v>2012</v>
      </c>
      <c r="E9475" s="273">
        <v>35.44</v>
      </c>
    </row>
    <row r="9476" spans="1:5" x14ac:dyDescent="0.2">
      <c r="A9476" s="271">
        <v>98682</v>
      </c>
      <c r="B9476" s="271" t="s">
        <v>290</v>
      </c>
      <c r="C9476" s="272" t="s">
        <v>17656</v>
      </c>
      <c r="D9476" s="271" t="s">
        <v>2012</v>
      </c>
      <c r="E9476" s="273">
        <v>44.63</v>
      </c>
    </row>
    <row r="9477" spans="1:5" x14ac:dyDescent="0.2">
      <c r="A9477" s="271">
        <v>101750</v>
      </c>
      <c r="B9477" s="271" t="s">
        <v>290</v>
      </c>
      <c r="C9477" s="272" t="s">
        <v>17657</v>
      </c>
      <c r="D9477" s="271" t="s">
        <v>2012</v>
      </c>
      <c r="E9477" s="273">
        <v>52.15</v>
      </c>
    </row>
    <row r="9478" spans="1:5" x14ac:dyDescent="0.2">
      <c r="A9478" s="271">
        <v>101737</v>
      </c>
      <c r="B9478" s="271" t="s">
        <v>290</v>
      </c>
      <c r="C9478" s="272" t="s">
        <v>17658</v>
      </c>
      <c r="D9478" s="271" t="s">
        <v>2012</v>
      </c>
      <c r="E9478" s="273">
        <v>130.74</v>
      </c>
    </row>
    <row r="9479" spans="1:5" x14ac:dyDescent="0.2">
      <c r="A9479" s="271">
        <v>101735</v>
      </c>
      <c r="B9479" s="271" t="s">
        <v>290</v>
      </c>
      <c r="C9479" s="272" t="s">
        <v>17659</v>
      </c>
      <c r="D9479" s="271" t="s">
        <v>2012</v>
      </c>
      <c r="E9479" s="273">
        <v>399.94</v>
      </c>
    </row>
    <row r="9480" spans="1:5" x14ac:dyDescent="0.2">
      <c r="A9480" s="271">
        <v>101734</v>
      </c>
      <c r="B9480" s="271" t="s">
        <v>290</v>
      </c>
      <c r="C9480" s="272" t="s">
        <v>17660</v>
      </c>
      <c r="D9480" s="271" t="s">
        <v>2012</v>
      </c>
      <c r="E9480" s="273">
        <v>390.55</v>
      </c>
    </row>
    <row r="9481" spans="1:5" x14ac:dyDescent="0.2">
      <c r="A9481" s="271">
        <v>101736</v>
      </c>
      <c r="B9481" s="271" t="s">
        <v>290</v>
      </c>
      <c r="C9481" s="272" t="s">
        <v>17661</v>
      </c>
      <c r="D9481" s="271" t="s">
        <v>2012</v>
      </c>
      <c r="E9481" s="273">
        <v>112.16</v>
      </c>
    </row>
    <row r="9482" spans="1:5" x14ac:dyDescent="0.2">
      <c r="A9482" s="271">
        <v>101733</v>
      </c>
      <c r="B9482" s="271" t="s">
        <v>290</v>
      </c>
      <c r="C9482" s="272" t="s">
        <v>17662</v>
      </c>
      <c r="D9482" s="271" t="s">
        <v>2012</v>
      </c>
      <c r="E9482" s="273">
        <v>261.08</v>
      </c>
    </row>
    <row r="9483" spans="1:5" x14ac:dyDescent="0.2">
      <c r="A9483" s="271">
        <v>98678</v>
      </c>
      <c r="B9483" s="271" t="s">
        <v>290</v>
      </c>
      <c r="C9483" s="272" t="s">
        <v>17663</v>
      </c>
      <c r="D9483" s="271" t="s">
        <v>2012</v>
      </c>
      <c r="E9483" s="273">
        <v>373.57</v>
      </c>
    </row>
    <row r="9484" spans="1:5" x14ac:dyDescent="0.2">
      <c r="A9484" s="271">
        <v>98677</v>
      </c>
      <c r="B9484" s="271" t="s">
        <v>290</v>
      </c>
      <c r="C9484" s="272" t="s">
        <v>17664</v>
      </c>
      <c r="D9484" s="271" t="s">
        <v>2012</v>
      </c>
      <c r="E9484" s="273">
        <v>0</v>
      </c>
    </row>
    <row r="9485" spans="1:5" x14ac:dyDescent="0.2">
      <c r="A9485" s="271">
        <v>98676</v>
      </c>
      <c r="B9485" s="271" t="s">
        <v>290</v>
      </c>
      <c r="C9485" s="272" t="s">
        <v>17665</v>
      </c>
      <c r="D9485" s="271" t="s">
        <v>2012</v>
      </c>
      <c r="E9485" s="273">
        <v>0</v>
      </c>
    </row>
    <row r="9486" spans="1:5" x14ac:dyDescent="0.2">
      <c r="A9486" s="271">
        <v>98675</v>
      </c>
      <c r="B9486" s="271" t="s">
        <v>290</v>
      </c>
      <c r="C9486" s="272" t="s">
        <v>17666</v>
      </c>
      <c r="D9486" s="271" t="s">
        <v>2012</v>
      </c>
      <c r="E9486" s="273">
        <v>0</v>
      </c>
    </row>
    <row r="9487" spans="1:5" x14ac:dyDescent="0.2">
      <c r="A9487" s="271">
        <v>101747</v>
      </c>
      <c r="B9487" s="271" t="s">
        <v>290</v>
      </c>
      <c r="C9487" s="272" t="s">
        <v>17667</v>
      </c>
      <c r="D9487" s="271" t="s">
        <v>2012</v>
      </c>
      <c r="E9487" s="273">
        <v>83.36</v>
      </c>
    </row>
    <row r="9488" spans="1:5" x14ac:dyDescent="0.2">
      <c r="A9488" s="271">
        <v>104162</v>
      </c>
      <c r="B9488" s="271" t="s">
        <v>290</v>
      </c>
      <c r="C9488" s="272" t="s">
        <v>17668</v>
      </c>
      <c r="D9488" s="271" t="s">
        <v>2012</v>
      </c>
      <c r="E9488" s="273">
        <v>92.43</v>
      </c>
    </row>
    <row r="9489" spans="1:5" x14ac:dyDescent="0.2">
      <c r="A9489" s="271">
        <v>98671</v>
      </c>
      <c r="B9489" s="271" t="s">
        <v>290</v>
      </c>
      <c r="C9489" s="272" t="s">
        <v>17669</v>
      </c>
      <c r="D9489" s="271" t="s">
        <v>2012</v>
      </c>
      <c r="E9489" s="273">
        <v>283.85000000000002</v>
      </c>
    </row>
    <row r="9490" spans="1:5" x14ac:dyDescent="0.2">
      <c r="A9490" s="271">
        <v>101092</v>
      </c>
      <c r="B9490" s="271" t="s">
        <v>290</v>
      </c>
      <c r="C9490" s="272" t="s">
        <v>17670</v>
      </c>
      <c r="D9490" s="271" t="s">
        <v>2012</v>
      </c>
      <c r="E9490" s="273">
        <v>297.27999999999997</v>
      </c>
    </row>
    <row r="9491" spans="1:5" x14ac:dyDescent="0.2">
      <c r="A9491" s="271">
        <v>101091</v>
      </c>
      <c r="B9491" s="271" t="s">
        <v>290</v>
      </c>
      <c r="C9491" s="272" t="s">
        <v>17671</v>
      </c>
      <c r="D9491" s="271" t="s">
        <v>2012</v>
      </c>
      <c r="E9491" s="273">
        <v>185.87</v>
      </c>
    </row>
    <row r="9492" spans="1:5" x14ac:dyDescent="0.2">
      <c r="A9492" s="271">
        <v>101726</v>
      </c>
      <c r="B9492" s="271" t="s">
        <v>290</v>
      </c>
      <c r="C9492" s="272" t="s">
        <v>17672</v>
      </c>
      <c r="D9492" s="271" t="s">
        <v>2012</v>
      </c>
      <c r="E9492" s="273">
        <v>235.54</v>
      </c>
    </row>
    <row r="9493" spans="1:5" x14ac:dyDescent="0.2">
      <c r="A9493" s="271">
        <v>101725</v>
      </c>
      <c r="B9493" s="271" t="s">
        <v>290</v>
      </c>
      <c r="C9493" s="272" t="s">
        <v>17673</v>
      </c>
      <c r="D9493" s="271" t="s">
        <v>2012</v>
      </c>
      <c r="E9493" s="273">
        <v>347</v>
      </c>
    </row>
    <row r="9494" spans="1:5" x14ac:dyDescent="0.2">
      <c r="A9494" s="271">
        <v>98672</v>
      </c>
      <c r="B9494" s="271" t="s">
        <v>290</v>
      </c>
      <c r="C9494" s="272" t="s">
        <v>17674</v>
      </c>
      <c r="D9494" s="271" t="s">
        <v>2012</v>
      </c>
      <c r="E9494" s="273">
        <v>276.04000000000002</v>
      </c>
    </row>
    <row r="9495" spans="1:5" x14ac:dyDescent="0.2">
      <c r="A9495" s="271">
        <v>101093</v>
      </c>
      <c r="B9495" s="271" t="s">
        <v>290</v>
      </c>
      <c r="C9495" s="272" t="s">
        <v>17675</v>
      </c>
      <c r="D9495" s="271" t="s">
        <v>2012</v>
      </c>
      <c r="E9495" s="273">
        <v>289.47000000000003</v>
      </c>
    </row>
    <row r="9496" spans="1:5" x14ac:dyDescent="0.2">
      <c r="A9496" s="271">
        <v>101732</v>
      </c>
      <c r="B9496" s="271" t="s">
        <v>290</v>
      </c>
      <c r="C9496" s="272" t="s">
        <v>17676</v>
      </c>
      <c r="D9496" s="271" t="s">
        <v>2012</v>
      </c>
      <c r="E9496" s="273">
        <v>107.82</v>
      </c>
    </row>
    <row r="9497" spans="1:5" x14ac:dyDescent="0.2">
      <c r="A9497" s="271">
        <v>101731</v>
      </c>
      <c r="B9497" s="271" t="s">
        <v>290</v>
      </c>
      <c r="C9497" s="272" t="s">
        <v>17677</v>
      </c>
      <c r="D9497" s="271" t="s">
        <v>2012</v>
      </c>
      <c r="E9497" s="273">
        <v>354.2</v>
      </c>
    </row>
    <row r="9498" spans="1:5" x14ac:dyDescent="0.2">
      <c r="A9498" s="271">
        <v>101090</v>
      </c>
      <c r="B9498" s="271" t="s">
        <v>290</v>
      </c>
      <c r="C9498" s="272" t="s">
        <v>17678</v>
      </c>
      <c r="D9498" s="271" t="s">
        <v>2012</v>
      </c>
      <c r="E9498" s="273">
        <v>231.01</v>
      </c>
    </row>
    <row r="9499" spans="1:5" x14ac:dyDescent="0.2">
      <c r="A9499" s="271">
        <v>101751</v>
      </c>
      <c r="B9499" s="271" t="s">
        <v>290</v>
      </c>
      <c r="C9499" s="272" t="s">
        <v>17679</v>
      </c>
      <c r="D9499" s="271" t="s">
        <v>2012</v>
      </c>
      <c r="E9499" s="273">
        <v>208.5</v>
      </c>
    </row>
    <row r="9500" spans="1:5" x14ac:dyDescent="0.2">
      <c r="A9500" s="271">
        <v>101729</v>
      </c>
      <c r="B9500" s="271" t="s">
        <v>290</v>
      </c>
      <c r="C9500" s="272" t="s">
        <v>17680</v>
      </c>
      <c r="D9500" s="271" t="s">
        <v>2012</v>
      </c>
      <c r="E9500" s="273">
        <v>200.1</v>
      </c>
    </row>
    <row r="9501" spans="1:5" x14ac:dyDescent="0.2">
      <c r="A9501" s="271">
        <v>98683</v>
      </c>
      <c r="B9501" s="271" t="s">
        <v>290</v>
      </c>
      <c r="C9501" s="272" t="s">
        <v>17681</v>
      </c>
      <c r="D9501" s="271" t="s">
        <v>2012</v>
      </c>
      <c r="E9501" s="273">
        <v>0</v>
      </c>
    </row>
    <row r="9502" spans="1:5" x14ac:dyDescent="0.2">
      <c r="A9502" s="271">
        <v>101094</v>
      </c>
      <c r="B9502" s="271" t="s">
        <v>290</v>
      </c>
      <c r="C9502" s="272" t="s">
        <v>17682</v>
      </c>
      <c r="D9502" s="271" t="s">
        <v>2014</v>
      </c>
      <c r="E9502" s="273">
        <v>161.19999999999999</v>
      </c>
    </row>
    <row r="9503" spans="1:5" x14ac:dyDescent="0.2">
      <c r="A9503" s="271">
        <v>101095</v>
      </c>
      <c r="B9503" s="271" t="s">
        <v>290</v>
      </c>
      <c r="C9503" s="272" t="s">
        <v>17683</v>
      </c>
      <c r="D9503" s="271" t="s">
        <v>2014</v>
      </c>
      <c r="E9503" s="273">
        <v>0</v>
      </c>
    </row>
    <row r="9504" spans="1:5" x14ac:dyDescent="0.2">
      <c r="A9504" s="271">
        <v>101728</v>
      </c>
      <c r="B9504" s="271" t="s">
        <v>290</v>
      </c>
      <c r="C9504" s="272" t="s">
        <v>17684</v>
      </c>
      <c r="D9504" s="271" t="s">
        <v>2012</v>
      </c>
      <c r="E9504" s="273">
        <v>0</v>
      </c>
    </row>
    <row r="9505" spans="1:5" x14ac:dyDescent="0.2">
      <c r="A9505" s="271">
        <v>101727</v>
      </c>
      <c r="B9505" s="271" t="s">
        <v>290</v>
      </c>
      <c r="C9505" s="272" t="s">
        <v>17685</v>
      </c>
      <c r="D9505" s="271" t="s">
        <v>2012</v>
      </c>
      <c r="E9505" s="273">
        <v>187.12</v>
      </c>
    </row>
    <row r="9506" spans="1:5" x14ac:dyDescent="0.2">
      <c r="A9506" s="271">
        <v>101748</v>
      </c>
      <c r="B9506" s="271" t="s">
        <v>290</v>
      </c>
      <c r="C9506" s="272" t="s">
        <v>17686</v>
      </c>
      <c r="D9506" s="271" t="s">
        <v>2012</v>
      </c>
      <c r="E9506" s="273">
        <v>4.34</v>
      </c>
    </row>
    <row r="9507" spans="1:5" x14ac:dyDescent="0.2">
      <c r="A9507" s="271">
        <v>101742</v>
      </c>
      <c r="B9507" s="271" t="s">
        <v>290</v>
      </c>
      <c r="C9507" s="272" t="s">
        <v>17687</v>
      </c>
      <c r="D9507" s="271" t="s">
        <v>2014</v>
      </c>
      <c r="E9507" s="273">
        <v>62.88</v>
      </c>
    </row>
    <row r="9508" spans="1:5" x14ac:dyDescent="0.2">
      <c r="A9508" s="271">
        <v>101740</v>
      </c>
      <c r="B9508" s="271" t="s">
        <v>290</v>
      </c>
      <c r="C9508" s="272" t="s">
        <v>17688</v>
      </c>
      <c r="D9508" s="271" t="s">
        <v>2014</v>
      </c>
      <c r="E9508" s="273">
        <v>57.56</v>
      </c>
    </row>
    <row r="9509" spans="1:5" x14ac:dyDescent="0.2">
      <c r="A9509" s="271">
        <v>98685</v>
      </c>
      <c r="B9509" s="271" t="s">
        <v>290</v>
      </c>
      <c r="C9509" s="272" t="s">
        <v>17689</v>
      </c>
      <c r="D9509" s="271" t="s">
        <v>2014</v>
      </c>
      <c r="E9509" s="273">
        <v>53.24</v>
      </c>
    </row>
    <row r="9510" spans="1:5" x14ac:dyDescent="0.2">
      <c r="A9510" s="271">
        <v>98686</v>
      </c>
      <c r="B9510" s="271" t="s">
        <v>290</v>
      </c>
      <c r="C9510" s="272" t="s">
        <v>17690</v>
      </c>
      <c r="D9510" s="271" t="s">
        <v>2014</v>
      </c>
      <c r="E9510" s="273">
        <v>53.15</v>
      </c>
    </row>
    <row r="9511" spans="1:5" x14ac:dyDescent="0.2">
      <c r="A9511" s="271">
        <v>101739</v>
      </c>
      <c r="B9511" s="271" t="s">
        <v>290</v>
      </c>
      <c r="C9511" s="272" t="s">
        <v>17691</v>
      </c>
      <c r="D9511" s="271" t="s">
        <v>2014</v>
      </c>
      <c r="E9511" s="273">
        <v>36.979999999999997</v>
      </c>
    </row>
    <row r="9512" spans="1:5" x14ac:dyDescent="0.2">
      <c r="A9512" s="271">
        <v>101738</v>
      </c>
      <c r="B9512" s="271" t="s">
        <v>290</v>
      </c>
      <c r="C9512" s="272" t="s">
        <v>17692</v>
      </c>
      <c r="D9512" s="271" t="s">
        <v>2014</v>
      </c>
      <c r="E9512" s="273">
        <v>33.46</v>
      </c>
    </row>
    <row r="9513" spans="1:5" x14ac:dyDescent="0.2">
      <c r="A9513" s="271">
        <v>101741</v>
      </c>
      <c r="B9513" s="271" t="s">
        <v>290</v>
      </c>
      <c r="C9513" s="272" t="s">
        <v>17693</v>
      </c>
      <c r="D9513" s="271" t="s">
        <v>2014</v>
      </c>
      <c r="E9513" s="273">
        <v>27.53</v>
      </c>
    </row>
    <row r="9514" spans="1:5" x14ac:dyDescent="0.2">
      <c r="A9514" s="271">
        <v>98697</v>
      </c>
      <c r="B9514" s="271" t="s">
        <v>290</v>
      </c>
      <c r="C9514" s="272" t="s">
        <v>17694</v>
      </c>
      <c r="D9514" s="271" t="s">
        <v>2014</v>
      </c>
      <c r="E9514" s="273">
        <v>37.07</v>
      </c>
    </row>
    <row r="9515" spans="1:5" x14ac:dyDescent="0.2">
      <c r="A9515" s="271">
        <v>98688</v>
      </c>
      <c r="B9515" s="271" t="s">
        <v>290</v>
      </c>
      <c r="C9515" s="272" t="s">
        <v>17695</v>
      </c>
      <c r="D9515" s="271" t="s">
        <v>2014</v>
      </c>
      <c r="E9515" s="273">
        <v>62.37</v>
      </c>
    </row>
    <row r="9516" spans="1:5" x14ac:dyDescent="0.2">
      <c r="A9516" s="271">
        <v>98687</v>
      </c>
      <c r="B9516" s="271" t="s">
        <v>290</v>
      </c>
      <c r="C9516" s="272" t="s">
        <v>17696</v>
      </c>
      <c r="D9516" s="271" t="s">
        <v>2014</v>
      </c>
      <c r="E9516" s="273">
        <v>0</v>
      </c>
    </row>
    <row r="9517" spans="1:5" x14ac:dyDescent="0.2">
      <c r="A9517" s="271">
        <v>98689</v>
      </c>
      <c r="B9517" s="271" t="s">
        <v>290</v>
      </c>
      <c r="C9517" s="272" t="s">
        <v>17697</v>
      </c>
      <c r="D9517" s="271" t="s">
        <v>2014</v>
      </c>
      <c r="E9517" s="273">
        <v>78.53</v>
      </c>
    </row>
    <row r="9518" spans="1:5" x14ac:dyDescent="0.2">
      <c r="A9518" s="271">
        <v>98695</v>
      </c>
      <c r="B9518" s="271" t="s">
        <v>290</v>
      </c>
      <c r="C9518" s="272" t="s">
        <v>17698</v>
      </c>
      <c r="D9518" s="271" t="s">
        <v>2014</v>
      </c>
      <c r="E9518" s="273">
        <v>59.15</v>
      </c>
    </row>
    <row r="9519" spans="1:5" x14ac:dyDescent="0.2">
      <c r="A9519" s="271">
        <v>100606</v>
      </c>
      <c r="B9519" s="271" t="s">
        <v>290</v>
      </c>
      <c r="C9519" s="272" t="s">
        <v>17699</v>
      </c>
      <c r="D9519" s="271" t="s">
        <v>1977</v>
      </c>
      <c r="E9519" s="273">
        <v>1767.06</v>
      </c>
    </row>
    <row r="9520" spans="1:5" x14ac:dyDescent="0.2">
      <c r="A9520" s="271">
        <v>100604</v>
      </c>
      <c r="B9520" s="271" t="s">
        <v>290</v>
      </c>
      <c r="C9520" s="272" t="s">
        <v>17700</v>
      </c>
      <c r="D9520" s="271" t="s">
        <v>1977</v>
      </c>
      <c r="E9520" s="273">
        <v>808.08</v>
      </c>
    </row>
    <row r="9521" spans="1:5" x14ac:dyDescent="0.2">
      <c r="A9521" s="271">
        <v>100605</v>
      </c>
      <c r="B9521" s="271" t="s">
        <v>290</v>
      </c>
      <c r="C9521" s="272" t="s">
        <v>17701</v>
      </c>
      <c r="D9521" s="271" t="s">
        <v>1977</v>
      </c>
      <c r="E9521" s="273">
        <v>1203.05</v>
      </c>
    </row>
    <row r="9522" spans="1:5" x14ac:dyDescent="0.2">
      <c r="A9522" s="271">
        <v>100580</v>
      </c>
      <c r="B9522" s="271" t="s">
        <v>290</v>
      </c>
      <c r="C9522" s="272" t="s">
        <v>17702</v>
      </c>
      <c r="D9522" s="271" t="s">
        <v>1977</v>
      </c>
      <c r="E9522" s="273">
        <v>758.6</v>
      </c>
    </row>
    <row r="9523" spans="1:5" x14ac:dyDescent="0.2">
      <c r="A9523" s="271">
        <v>100579</v>
      </c>
      <c r="B9523" s="271" t="s">
        <v>290</v>
      </c>
      <c r="C9523" s="272" t="s">
        <v>17703</v>
      </c>
      <c r="D9523" s="271" t="s">
        <v>1977</v>
      </c>
      <c r="E9523" s="273">
        <v>698.53</v>
      </c>
    </row>
    <row r="9524" spans="1:5" x14ac:dyDescent="0.2">
      <c r="A9524" s="271">
        <v>100609</v>
      </c>
      <c r="B9524" s="271" t="s">
        <v>290</v>
      </c>
      <c r="C9524" s="272" t="s">
        <v>17704</v>
      </c>
      <c r="D9524" s="271" t="s">
        <v>1977</v>
      </c>
      <c r="E9524" s="273">
        <v>1802.13</v>
      </c>
    </row>
    <row r="9525" spans="1:5" x14ac:dyDescent="0.2">
      <c r="A9525" s="271">
        <v>100607</v>
      </c>
      <c r="B9525" s="271" t="s">
        <v>290</v>
      </c>
      <c r="C9525" s="272" t="s">
        <v>17705</v>
      </c>
      <c r="D9525" s="271" t="s">
        <v>1977</v>
      </c>
      <c r="E9525" s="273">
        <v>828.93</v>
      </c>
    </row>
    <row r="9526" spans="1:5" x14ac:dyDescent="0.2">
      <c r="A9526" s="271">
        <v>100608</v>
      </c>
      <c r="B9526" s="271" t="s">
        <v>290</v>
      </c>
      <c r="C9526" s="272" t="s">
        <v>17706</v>
      </c>
      <c r="D9526" s="271" t="s">
        <v>1977</v>
      </c>
      <c r="E9526" s="273">
        <v>1229.1600000000001</v>
      </c>
    </row>
    <row r="9527" spans="1:5" x14ac:dyDescent="0.2">
      <c r="A9527" s="271">
        <v>100582</v>
      </c>
      <c r="B9527" s="271" t="s">
        <v>290</v>
      </c>
      <c r="C9527" s="272" t="s">
        <v>17707</v>
      </c>
      <c r="D9527" s="271" t="s">
        <v>1977</v>
      </c>
      <c r="E9527" s="273">
        <v>831.54</v>
      </c>
    </row>
    <row r="9528" spans="1:5" x14ac:dyDescent="0.2">
      <c r="A9528" s="271">
        <v>100581</v>
      </c>
      <c r="B9528" s="271" t="s">
        <v>290</v>
      </c>
      <c r="C9528" s="272" t="s">
        <v>17708</v>
      </c>
      <c r="D9528" s="271" t="s">
        <v>1977</v>
      </c>
      <c r="E9528" s="273">
        <v>724.8</v>
      </c>
    </row>
    <row r="9529" spans="1:5" x14ac:dyDescent="0.2">
      <c r="A9529" s="271">
        <v>100613</v>
      </c>
      <c r="B9529" s="271" t="s">
        <v>290</v>
      </c>
      <c r="C9529" s="272" t="s">
        <v>17709</v>
      </c>
      <c r="D9529" s="271" t="s">
        <v>1977</v>
      </c>
      <c r="E9529" s="273">
        <v>1837</v>
      </c>
    </row>
    <row r="9530" spans="1:5" x14ac:dyDescent="0.2">
      <c r="A9530" s="271">
        <v>100610</v>
      </c>
      <c r="B9530" s="271" t="s">
        <v>290</v>
      </c>
      <c r="C9530" s="272" t="s">
        <v>17710</v>
      </c>
      <c r="D9530" s="271" t="s">
        <v>1977</v>
      </c>
      <c r="E9530" s="273">
        <v>849.35</v>
      </c>
    </row>
    <row r="9531" spans="1:5" x14ac:dyDescent="0.2">
      <c r="A9531" s="271">
        <v>100611</v>
      </c>
      <c r="B9531" s="271" t="s">
        <v>290</v>
      </c>
      <c r="C9531" s="272" t="s">
        <v>17711</v>
      </c>
      <c r="D9531" s="271" t="s">
        <v>1977</v>
      </c>
      <c r="E9531" s="273">
        <v>1029.56</v>
      </c>
    </row>
    <row r="9532" spans="1:5" x14ac:dyDescent="0.2">
      <c r="A9532" s="271">
        <v>100612</v>
      </c>
      <c r="B9532" s="271" t="s">
        <v>290</v>
      </c>
      <c r="C9532" s="272" t="s">
        <v>17712</v>
      </c>
      <c r="D9532" s="271" t="s">
        <v>1977</v>
      </c>
      <c r="E9532" s="273">
        <v>1254.83</v>
      </c>
    </row>
    <row r="9533" spans="1:5" x14ac:dyDescent="0.2">
      <c r="A9533" s="271">
        <v>100584</v>
      </c>
      <c r="B9533" s="271" t="s">
        <v>290</v>
      </c>
      <c r="C9533" s="272" t="s">
        <v>17713</v>
      </c>
      <c r="D9533" s="271" t="s">
        <v>1977</v>
      </c>
      <c r="E9533" s="273">
        <v>818.02</v>
      </c>
    </row>
    <row r="9534" spans="1:5" x14ac:dyDescent="0.2">
      <c r="A9534" s="271">
        <v>100583</v>
      </c>
      <c r="B9534" s="271" t="s">
        <v>290</v>
      </c>
      <c r="C9534" s="272" t="s">
        <v>17714</v>
      </c>
      <c r="D9534" s="271" t="s">
        <v>1977</v>
      </c>
      <c r="E9534" s="273">
        <v>752.87</v>
      </c>
    </row>
    <row r="9535" spans="1:5" x14ac:dyDescent="0.2">
      <c r="A9535" s="271">
        <v>100616</v>
      </c>
      <c r="B9535" s="271" t="s">
        <v>290</v>
      </c>
      <c r="C9535" s="272" t="s">
        <v>17715</v>
      </c>
      <c r="D9535" s="271" t="s">
        <v>1977</v>
      </c>
      <c r="E9535" s="273">
        <v>1910.16</v>
      </c>
    </row>
    <row r="9536" spans="1:5" x14ac:dyDescent="0.2">
      <c r="A9536" s="271">
        <v>100614</v>
      </c>
      <c r="B9536" s="271" t="s">
        <v>290</v>
      </c>
      <c r="C9536" s="272" t="s">
        <v>17716</v>
      </c>
      <c r="D9536" s="271" t="s">
        <v>1977</v>
      </c>
      <c r="E9536" s="273">
        <v>1074.99</v>
      </c>
    </row>
    <row r="9537" spans="1:5" x14ac:dyDescent="0.2">
      <c r="A9537" s="271">
        <v>100615</v>
      </c>
      <c r="B9537" s="271" t="s">
        <v>290</v>
      </c>
      <c r="C9537" s="272" t="s">
        <v>17717</v>
      </c>
      <c r="D9537" s="271" t="s">
        <v>1977</v>
      </c>
      <c r="E9537" s="273">
        <v>1306.07</v>
      </c>
    </row>
    <row r="9538" spans="1:5" x14ac:dyDescent="0.2">
      <c r="A9538" s="271">
        <v>100586</v>
      </c>
      <c r="B9538" s="271" t="s">
        <v>290</v>
      </c>
      <c r="C9538" s="272" t="s">
        <v>17718</v>
      </c>
      <c r="D9538" s="271" t="s">
        <v>1977</v>
      </c>
      <c r="E9538" s="273">
        <v>911.41</v>
      </c>
    </row>
    <row r="9539" spans="1:5" x14ac:dyDescent="0.2">
      <c r="A9539" s="271">
        <v>100585</v>
      </c>
      <c r="B9539" s="271" t="s">
        <v>290</v>
      </c>
      <c r="C9539" s="272" t="s">
        <v>17719</v>
      </c>
      <c r="D9539" s="271" t="s">
        <v>1977</v>
      </c>
      <c r="E9539" s="273">
        <v>807.51</v>
      </c>
    </row>
    <row r="9540" spans="1:5" x14ac:dyDescent="0.2">
      <c r="A9540" s="271">
        <v>100618</v>
      </c>
      <c r="B9540" s="271" t="s">
        <v>290</v>
      </c>
      <c r="C9540" s="272" t="s">
        <v>17720</v>
      </c>
      <c r="D9540" s="271" t="s">
        <v>1977</v>
      </c>
      <c r="E9540" s="273">
        <v>1986.19</v>
      </c>
    </row>
    <row r="9541" spans="1:5" x14ac:dyDescent="0.2">
      <c r="A9541" s="271">
        <v>100617</v>
      </c>
      <c r="B9541" s="271" t="s">
        <v>290</v>
      </c>
      <c r="C9541" s="272" t="s">
        <v>17721</v>
      </c>
      <c r="D9541" s="271" t="s">
        <v>1977</v>
      </c>
      <c r="E9541" s="273">
        <v>1357.37</v>
      </c>
    </row>
    <row r="9542" spans="1:5" x14ac:dyDescent="0.2">
      <c r="A9542" s="271">
        <v>100588</v>
      </c>
      <c r="B9542" s="271" t="s">
        <v>290</v>
      </c>
      <c r="C9542" s="272" t="s">
        <v>17722</v>
      </c>
      <c r="D9542" s="271" t="s">
        <v>1977</v>
      </c>
      <c r="E9542" s="273">
        <v>944.96</v>
      </c>
    </row>
    <row r="9543" spans="1:5" x14ac:dyDescent="0.2">
      <c r="A9543" s="271">
        <v>100587</v>
      </c>
      <c r="B9543" s="271" t="s">
        <v>290</v>
      </c>
      <c r="C9543" s="272" t="s">
        <v>17723</v>
      </c>
      <c r="D9543" s="271" t="s">
        <v>1977</v>
      </c>
      <c r="E9543" s="273">
        <v>864.3</v>
      </c>
    </row>
    <row r="9544" spans="1:5" x14ac:dyDescent="0.2">
      <c r="A9544" s="271">
        <v>100590</v>
      </c>
      <c r="B9544" s="271" t="s">
        <v>290</v>
      </c>
      <c r="C9544" s="272" t="s">
        <v>17724</v>
      </c>
      <c r="D9544" s="271" t="s">
        <v>1977</v>
      </c>
      <c r="E9544" s="273">
        <v>1027.44</v>
      </c>
    </row>
    <row r="9545" spans="1:5" x14ac:dyDescent="0.2">
      <c r="A9545" s="271">
        <v>100589</v>
      </c>
      <c r="B9545" s="271" t="s">
        <v>290</v>
      </c>
      <c r="C9545" s="272" t="s">
        <v>17725</v>
      </c>
      <c r="D9545" s="271" t="s">
        <v>1977</v>
      </c>
      <c r="E9545" s="273">
        <v>947.01</v>
      </c>
    </row>
    <row r="9546" spans="1:5" x14ac:dyDescent="0.2">
      <c r="A9546" s="271">
        <v>100592</v>
      </c>
      <c r="B9546" s="271" t="s">
        <v>290</v>
      </c>
      <c r="C9546" s="272" t="s">
        <v>17726</v>
      </c>
      <c r="D9546" s="271" t="s">
        <v>1977</v>
      </c>
      <c r="E9546" s="273">
        <v>1008.49</v>
      </c>
    </row>
    <row r="9547" spans="1:5" x14ac:dyDescent="0.2">
      <c r="A9547" s="271">
        <v>100591</v>
      </c>
      <c r="B9547" s="271" t="s">
        <v>290</v>
      </c>
      <c r="C9547" s="272" t="s">
        <v>17727</v>
      </c>
      <c r="D9547" s="271" t="s">
        <v>1977</v>
      </c>
      <c r="E9547" s="273">
        <v>922.48</v>
      </c>
    </row>
    <row r="9548" spans="1:5" x14ac:dyDescent="0.2">
      <c r="A9548" s="271">
        <v>100594</v>
      </c>
      <c r="B9548" s="271" t="s">
        <v>290</v>
      </c>
      <c r="C9548" s="272" t="s">
        <v>17728</v>
      </c>
      <c r="D9548" s="271" t="s">
        <v>1977</v>
      </c>
      <c r="E9548" s="273">
        <v>1114.8599999999999</v>
      </c>
    </row>
    <row r="9549" spans="1:5" x14ac:dyDescent="0.2">
      <c r="A9549" s="271">
        <v>100593</v>
      </c>
      <c r="B9549" s="271" t="s">
        <v>290</v>
      </c>
      <c r="C9549" s="272" t="s">
        <v>17729</v>
      </c>
      <c r="D9549" s="271" t="s">
        <v>1977</v>
      </c>
      <c r="E9549" s="273">
        <v>1002.16</v>
      </c>
    </row>
    <row r="9550" spans="1:5" x14ac:dyDescent="0.2">
      <c r="A9550" s="271">
        <v>100596</v>
      </c>
      <c r="B9550" s="271" t="s">
        <v>290</v>
      </c>
      <c r="C9550" s="272" t="s">
        <v>17730</v>
      </c>
      <c r="D9550" s="271" t="s">
        <v>1977</v>
      </c>
      <c r="E9550" s="273">
        <v>1335.62</v>
      </c>
    </row>
    <row r="9551" spans="1:5" x14ac:dyDescent="0.2">
      <c r="A9551" s="271">
        <v>100595</v>
      </c>
      <c r="B9551" s="271" t="s">
        <v>290</v>
      </c>
      <c r="C9551" s="272" t="s">
        <v>17731</v>
      </c>
      <c r="D9551" s="271" t="s">
        <v>1977</v>
      </c>
      <c r="E9551" s="273">
        <v>1183.6400000000001</v>
      </c>
    </row>
    <row r="9552" spans="1:5" x14ac:dyDescent="0.2">
      <c r="A9552" s="271">
        <v>100598</v>
      </c>
      <c r="B9552" s="271" t="s">
        <v>290</v>
      </c>
      <c r="C9552" s="272" t="s">
        <v>17732</v>
      </c>
      <c r="D9552" s="271" t="s">
        <v>1977</v>
      </c>
      <c r="E9552" s="273">
        <v>1482.07</v>
      </c>
    </row>
    <row r="9553" spans="1:5" x14ac:dyDescent="0.2">
      <c r="A9553" s="271">
        <v>100597</v>
      </c>
      <c r="B9553" s="271" t="s">
        <v>290</v>
      </c>
      <c r="C9553" s="272" t="s">
        <v>17733</v>
      </c>
      <c r="D9553" s="271" t="s">
        <v>1977</v>
      </c>
      <c r="E9553" s="273">
        <v>1356.5</v>
      </c>
    </row>
    <row r="9554" spans="1:5" x14ac:dyDescent="0.2">
      <c r="A9554" s="271">
        <v>100603</v>
      </c>
      <c r="B9554" s="271" t="s">
        <v>290</v>
      </c>
      <c r="C9554" s="272" t="s">
        <v>17734</v>
      </c>
      <c r="D9554" s="271" t="s">
        <v>1977</v>
      </c>
      <c r="E9554" s="273">
        <v>1701.06</v>
      </c>
    </row>
    <row r="9555" spans="1:5" x14ac:dyDescent="0.2">
      <c r="A9555" s="271">
        <v>100599</v>
      </c>
      <c r="B9555" s="271" t="s">
        <v>290</v>
      </c>
      <c r="C9555" s="272" t="s">
        <v>17735</v>
      </c>
      <c r="D9555" s="271" t="s">
        <v>1977</v>
      </c>
      <c r="E9555" s="273">
        <v>661.24</v>
      </c>
    </row>
    <row r="9556" spans="1:5" x14ac:dyDescent="0.2">
      <c r="A9556" s="271">
        <v>100600</v>
      </c>
      <c r="B9556" s="271" t="s">
        <v>290</v>
      </c>
      <c r="C9556" s="272" t="s">
        <v>17736</v>
      </c>
      <c r="D9556" s="271" t="s">
        <v>1977</v>
      </c>
      <c r="E9556" s="273">
        <v>765.68</v>
      </c>
    </row>
    <row r="9557" spans="1:5" x14ac:dyDescent="0.2">
      <c r="A9557" s="271">
        <v>100601</v>
      </c>
      <c r="B9557" s="271" t="s">
        <v>290</v>
      </c>
      <c r="C9557" s="272" t="s">
        <v>17737</v>
      </c>
      <c r="D9557" s="271" t="s">
        <v>1977</v>
      </c>
      <c r="E9557" s="273">
        <v>936.57</v>
      </c>
    </row>
    <row r="9558" spans="1:5" x14ac:dyDescent="0.2">
      <c r="A9558" s="271">
        <v>100602</v>
      </c>
      <c r="B9558" s="271" t="s">
        <v>290</v>
      </c>
      <c r="C9558" s="272" t="s">
        <v>17738</v>
      </c>
      <c r="D9558" s="271" t="s">
        <v>1977</v>
      </c>
      <c r="E9558" s="273">
        <v>1150.17</v>
      </c>
    </row>
    <row r="9559" spans="1:5" x14ac:dyDescent="0.2">
      <c r="A9559" s="271">
        <v>100578</v>
      </c>
      <c r="B9559" s="271" t="s">
        <v>290</v>
      </c>
      <c r="C9559" s="272" t="s">
        <v>17739</v>
      </c>
      <c r="D9559" s="271" t="s">
        <v>1977</v>
      </c>
      <c r="E9559" s="273">
        <v>645.75</v>
      </c>
    </row>
    <row r="9560" spans="1:5" x14ac:dyDescent="0.2">
      <c r="A9560" s="271">
        <v>105975</v>
      </c>
      <c r="B9560" s="271" t="s">
        <v>290</v>
      </c>
      <c r="C9560" s="272" t="s">
        <v>17740</v>
      </c>
      <c r="D9560" s="271" t="s">
        <v>2014</v>
      </c>
      <c r="E9560" s="273">
        <v>0</v>
      </c>
    </row>
    <row r="9561" spans="1:5" x14ac:dyDescent="0.2">
      <c r="A9561" s="271">
        <v>105976</v>
      </c>
      <c r="B9561" s="271" t="s">
        <v>290</v>
      </c>
      <c r="C9561" s="272" t="s">
        <v>17741</v>
      </c>
      <c r="D9561" s="271" t="s">
        <v>2014</v>
      </c>
      <c r="E9561" s="273">
        <v>0</v>
      </c>
    </row>
    <row r="9562" spans="1:5" x14ac:dyDescent="0.2">
      <c r="A9562" s="271">
        <v>105977</v>
      </c>
      <c r="B9562" s="271" t="s">
        <v>290</v>
      </c>
      <c r="C9562" s="272" t="s">
        <v>17742</v>
      </c>
      <c r="D9562" s="271" t="s">
        <v>2014</v>
      </c>
      <c r="E9562" s="273">
        <v>0</v>
      </c>
    </row>
    <row r="9563" spans="1:5" x14ac:dyDescent="0.2">
      <c r="A9563" s="271">
        <v>105978</v>
      </c>
      <c r="B9563" s="271" t="s">
        <v>290</v>
      </c>
      <c r="C9563" s="272" t="s">
        <v>17743</v>
      </c>
      <c r="D9563" s="271" t="s">
        <v>2014</v>
      </c>
      <c r="E9563" s="273">
        <v>0</v>
      </c>
    </row>
    <row r="9564" spans="1:5" x14ac:dyDescent="0.2">
      <c r="A9564" s="271">
        <v>105970</v>
      </c>
      <c r="B9564" s="271" t="s">
        <v>290</v>
      </c>
      <c r="C9564" s="272" t="s">
        <v>17744</v>
      </c>
      <c r="D9564" s="271" t="s">
        <v>1977</v>
      </c>
      <c r="E9564" s="273">
        <v>0</v>
      </c>
    </row>
    <row r="9565" spans="1:5" x14ac:dyDescent="0.2">
      <c r="A9565" s="271">
        <v>105972</v>
      </c>
      <c r="B9565" s="271" t="s">
        <v>290</v>
      </c>
      <c r="C9565" s="272" t="s">
        <v>17745</v>
      </c>
      <c r="D9565" s="271" t="s">
        <v>1977</v>
      </c>
      <c r="E9565" s="273">
        <v>0</v>
      </c>
    </row>
    <row r="9566" spans="1:5" x14ac:dyDescent="0.2">
      <c r="A9566" s="271">
        <v>105973</v>
      </c>
      <c r="B9566" s="271" t="s">
        <v>290</v>
      </c>
      <c r="C9566" s="272" t="s">
        <v>17746</v>
      </c>
      <c r="D9566" s="271" t="s">
        <v>1977</v>
      </c>
      <c r="E9566" s="273">
        <v>0</v>
      </c>
    </row>
    <row r="9567" spans="1:5" x14ac:dyDescent="0.2">
      <c r="A9567" s="271">
        <v>105974</v>
      </c>
      <c r="B9567" s="271" t="s">
        <v>290</v>
      </c>
      <c r="C9567" s="272" t="s">
        <v>17747</v>
      </c>
      <c r="D9567" s="271" t="s">
        <v>1977</v>
      </c>
      <c r="E9567" s="273">
        <v>0</v>
      </c>
    </row>
    <row r="9568" spans="1:5" x14ac:dyDescent="0.2">
      <c r="A9568" s="271">
        <v>105971</v>
      </c>
      <c r="B9568" s="271" t="s">
        <v>290</v>
      </c>
      <c r="C9568" s="272" t="s">
        <v>17748</v>
      </c>
      <c r="D9568" s="271" t="s">
        <v>1977</v>
      </c>
      <c r="E9568" s="273">
        <v>0</v>
      </c>
    </row>
    <row r="9569" spans="1:5" x14ac:dyDescent="0.2">
      <c r="A9569" s="271">
        <v>105967</v>
      </c>
      <c r="B9569" s="271" t="s">
        <v>290</v>
      </c>
      <c r="C9569" s="272" t="s">
        <v>17749</v>
      </c>
      <c r="D9569" s="271" t="s">
        <v>1977</v>
      </c>
      <c r="E9569" s="273">
        <v>0</v>
      </c>
    </row>
    <row r="9570" spans="1:5" x14ac:dyDescent="0.2">
      <c r="A9570" s="271">
        <v>105968</v>
      </c>
      <c r="B9570" s="271" t="s">
        <v>290</v>
      </c>
      <c r="C9570" s="272" t="s">
        <v>17750</v>
      </c>
      <c r="D9570" s="271" t="s">
        <v>1977</v>
      </c>
      <c r="E9570" s="273">
        <v>0</v>
      </c>
    </row>
    <row r="9571" spans="1:5" x14ac:dyDescent="0.2">
      <c r="A9571" s="271">
        <v>105969</v>
      </c>
      <c r="B9571" s="271" t="s">
        <v>290</v>
      </c>
      <c r="C9571" s="272" t="s">
        <v>17751</v>
      </c>
      <c r="D9571" s="271" t="s">
        <v>1977</v>
      </c>
      <c r="E9571" s="273">
        <v>0</v>
      </c>
    </row>
    <row r="9572" spans="1:5" x14ac:dyDescent="0.2">
      <c r="A9572" s="271">
        <v>100623</v>
      </c>
      <c r="B9572" s="271" t="s">
        <v>290</v>
      </c>
      <c r="C9572" s="272" t="s">
        <v>17752</v>
      </c>
      <c r="D9572" s="271" t="s">
        <v>1977</v>
      </c>
      <c r="E9572" s="273">
        <v>2258.2199999999998</v>
      </c>
    </row>
    <row r="9573" spans="1:5" x14ac:dyDescent="0.2">
      <c r="A9573" s="271">
        <v>105964</v>
      </c>
      <c r="B9573" s="271" t="s">
        <v>290</v>
      </c>
      <c r="C9573" s="272" t="s">
        <v>17753</v>
      </c>
      <c r="D9573" s="271" t="s">
        <v>1977</v>
      </c>
      <c r="E9573" s="273">
        <v>0</v>
      </c>
    </row>
    <row r="9574" spans="1:5" x14ac:dyDescent="0.2">
      <c r="A9574" s="271">
        <v>105965</v>
      </c>
      <c r="B9574" s="271" t="s">
        <v>290</v>
      </c>
      <c r="C9574" s="272" t="s">
        <v>17754</v>
      </c>
      <c r="D9574" s="271" t="s">
        <v>1977</v>
      </c>
      <c r="E9574" s="273">
        <v>0</v>
      </c>
    </row>
    <row r="9575" spans="1:5" x14ac:dyDescent="0.2">
      <c r="A9575" s="271">
        <v>105966</v>
      </c>
      <c r="B9575" s="271" t="s">
        <v>290</v>
      </c>
      <c r="C9575" s="272" t="s">
        <v>17755</v>
      </c>
      <c r="D9575" s="271" t="s">
        <v>1977</v>
      </c>
      <c r="E9575" s="273">
        <v>0</v>
      </c>
    </row>
    <row r="9576" spans="1:5" x14ac:dyDescent="0.2">
      <c r="A9576" s="271">
        <v>100621</v>
      </c>
      <c r="B9576" s="271" t="s">
        <v>290</v>
      </c>
      <c r="C9576" s="272" t="s">
        <v>17756</v>
      </c>
      <c r="D9576" s="271" t="s">
        <v>1977</v>
      </c>
      <c r="E9576" s="273">
        <v>2779.97</v>
      </c>
    </row>
    <row r="9577" spans="1:5" x14ac:dyDescent="0.2">
      <c r="A9577" s="271">
        <v>105960</v>
      </c>
      <c r="B9577" s="271" t="s">
        <v>290</v>
      </c>
      <c r="C9577" s="272" t="s">
        <v>17757</v>
      </c>
      <c r="D9577" s="271" t="s">
        <v>1977</v>
      </c>
      <c r="E9577" s="273">
        <v>0</v>
      </c>
    </row>
    <row r="9578" spans="1:5" x14ac:dyDescent="0.2">
      <c r="A9578" s="271">
        <v>105961</v>
      </c>
      <c r="B9578" s="271" t="s">
        <v>290</v>
      </c>
      <c r="C9578" s="272" t="s">
        <v>17758</v>
      </c>
      <c r="D9578" s="271" t="s">
        <v>1977</v>
      </c>
      <c r="E9578" s="273">
        <v>0</v>
      </c>
    </row>
    <row r="9579" spans="1:5" x14ac:dyDescent="0.2">
      <c r="A9579" s="271">
        <v>105962</v>
      </c>
      <c r="B9579" s="271" t="s">
        <v>290</v>
      </c>
      <c r="C9579" s="272" t="s">
        <v>17759</v>
      </c>
      <c r="D9579" s="271" t="s">
        <v>1977</v>
      </c>
      <c r="E9579" s="273">
        <v>0</v>
      </c>
    </row>
    <row r="9580" spans="1:5" x14ac:dyDescent="0.2">
      <c r="A9580" s="271">
        <v>105963</v>
      </c>
      <c r="B9580" s="271" t="s">
        <v>290</v>
      </c>
      <c r="C9580" s="272" t="s">
        <v>17760</v>
      </c>
      <c r="D9580" s="271" t="s">
        <v>1977</v>
      </c>
      <c r="E9580" s="273">
        <v>0</v>
      </c>
    </row>
    <row r="9581" spans="1:5" x14ac:dyDescent="0.2">
      <c r="A9581" s="271">
        <v>100622</v>
      </c>
      <c r="B9581" s="271" t="s">
        <v>290</v>
      </c>
      <c r="C9581" s="272" t="s">
        <v>17761</v>
      </c>
      <c r="D9581" s="271" t="s">
        <v>1977</v>
      </c>
      <c r="E9581" s="273">
        <v>2197.31</v>
      </c>
    </row>
    <row r="9582" spans="1:5" x14ac:dyDescent="0.2">
      <c r="A9582" s="271">
        <v>105956</v>
      </c>
      <c r="B9582" s="271" t="s">
        <v>290</v>
      </c>
      <c r="C9582" s="272" t="s">
        <v>17762</v>
      </c>
      <c r="D9582" s="271" t="s">
        <v>1977</v>
      </c>
      <c r="E9582" s="273">
        <v>0</v>
      </c>
    </row>
    <row r="9583" spans="1:5" x14ac:dyDescent="0.2">
      <c r="A9583" s="271">
        <v>105957</v>
      </c>
      <c r="B9583" s="271" t="s">
        <v>290</v>
      </c>
      <c r="C9583" s="272" t="s">
        <v>17763</v>
      </c>
      <c r="D9583" s="271" t="s">
        <v>1977</v>
      </c>
      <c r="E9583" s="273">
        <v>0</v>
      </c>
    </row>
    <row r="9584" spans="1:5" x14ac:dyDescent="0.2">
      <c r="A9584" s="271">
        <v>105958</v>
      </c>
      <c r="B9584" s="271" t="s">
        <v>290</v>
      </c>
      <c r="C9584" s="272" t="s">
        <v>17764</v>
      </c>
      <c r="D9584" s="271" t="s">
        <v>1977</v>
      </c>
      <c r="E9584" s="273">
        <v>1958.1</v>
      </c>
    </row>
    <row r="9585" spans="1:5" x14ac:dyDescent="0.2">
      <c r="A9585" s="271">
        <v>105959</v>
      </c>
      <c r="B9585" s="271" t="s">
        <v>290</v>
      </c>
      <c r="C9585" s="272" t="s">
        <v>17765</v>
      </c>
      <c r="D9585" s="271" t="s">
        <v>1977</v>
      </c>
      <c r="E9585" s="273">
        <v>0</v>
      </c>
    </row>
    <row r="9586" spans="1:5" x14ac:dyDescent="0.2">
      <c r="A9586" s="271">
        <v>100620</v>
      </c>
      <c r="B9586" s="271" t="s">
        <v>290</v>
      </c>
      <c r="C9586" s="272" t="s">
        <v>17766</v>
      </c>
      <c r="D9586" s="271" t="s">
        <v>1977</v>
      </c>
      <c r="E9586" s="273">
        <v>2491.79</v>
      </c>
    </row>
    <row r="9587" spans="1:5" x14ac:dyDescent="0.2">
      <c r="A9587" s="271">
        <v>105951</v>
      </c>
      <c r="B9587" s="271" t="s">
        <v>290</v>
      </c>
      <c r="C9587" s="272" t="s">
        <v>17767</v>
      </c>
      <c r="D9587" s="271" t="s">
        <v>1977</v>
      </c>
      <c r="E9587" s="273">
        <v>0</v>
      </c>
    </row>
    <row r="9588" spans="1:5" x14ac:dyDescent="0.2">
      <c r="A9588" s="271">
        <v>105952</v>
      </c>
      <c r="B9588" s="271" t="s">
        <v>290</v>
      </c>
      <c r="C9588" s="272" t="s">
        <v>17768</v>
      </c>
      <c r="D9588" s="271" t="s">
        <v>1977</v>
      </c>
      <c r="E9588" s="273">
        <v>0</v>
      </c>
    </row>
    <row r="9589" spans="1:5" x14ac:dyDescent="0.2">
      <c r="A9589" s="271">
        <v>105953</v>
      </c>
      <c r="B9589" s="271" t="s">
        <v>290</v>
      </c>
      <c r="C9589" s="272" t="s">
        <v>17769</v>
      </c>
      <c r="D9589" s="271" t="s">
        <v>1977</v>
      </c>
      <c r="E9589" s="273">
        <v>1720.12</v>
      </c>
    </row>
    <row r="9590" spans="1:5" x14ac:dyDescent="0.2">
      <c r="A9590" s="271">
        <v>105954</v>
      </c>
      <c r="B9590" s="271" t="s">
        <v>290</v>
      </c>
      <c r="C9590" s="272" t="s">
        <v>17770</v>
      </c>
      <c r="D9590" s="271" t="s">
        <v>1977</v>
      </c>
      <c r="E9590" s="273">
        <v>0</v>
      </c>
    </row>
    <row r="9591" spans="1:5" x14ac:dyDescent="0.2">
      <c r="A9591" s="271">
        <v>105955</v>
      </c>
      <c r="B9591" s="271" t="s">
        <v>290</v>
      </c>
      <c r="C9591" s="272" t="s">
        <v>17771</v>
      </c>
      <c r="D9591" s="271" t="s">
        <v>1977</v>
      </c>
      <c r="E9591" s="273">
        <v>2277.4699999999998</v>
      </c>
    </row>
    <row r="9592" spans="1:5" x14ac:dyDescent="0.2">
      <c r="A9592" s="271">
        <v>105946</v>
      </c>
      <c r="B9592" s="271" t="s">
        <v>290</v>
      </c>
      <c r="C9592" s="272" t="s">
        <v>17772</v>
      </c>
      <c r="D9592" s="271" t="s">
        <v>1977</v>
      </c>
      <c r="E9592" s="273">
        <v>0</v>
      </c>
    </row>
    <row r="9593" spans="1:5" x14ac:dyDescent="0.2">
      <c r="A9593" s="271">
        <v>105947</v>
      </c>
      <c r="B9593" s="271" t="s">
        <v>290</v>
      </c>
      <c r="C9593" s="272" t="s">
        <v>17773</v>
      </c>
      <c r="D9593" s="271" t="s">
        <v>1977</v>
      </c>
      <c r="E9593" s="273">
        <v>0</v>
      </c>
    </row>
    <row r="9594" spans="1:5" x14ac:dyDescent="0.2">
      <c r="A9594" s="271">
        <v>105948</v>
      </c>
      <c r="B9594" s="271" t="s">
        <v>290</v>
      </c>
      <c r="C9594" s="272" t="s">
        <v>17774</v>
      </c>
      <c r="D9594" s="271" t="s">
        <v>1977</v>
      </c>
      <c r="E9594" s="273">
        <v>0</v>
      </c>
    </row>
    <row r="9595" spans="1:5" x14ac:dyDescent="0.2">
      <c r="A9595" s="271">
        <v>105949</v>
      </c>
      <c r="B9595" s="271" t="s">
        <v>290</v>
      </c>
      <c r="C9595" s="272" t="s">
        <v>17775</v>
      </c>
      <c r="D9595" s="271" t="s">
        <v>1977</v>
      </c>
      <c r="E9595" s="273">
        <v>0</v>
      </c>
    </row>
    <row r="9596" spans="1:5" x14ac:dyDescent="0.2">
      <c r="A9596" s="271">
        <v>105950</v>
      </c>
      <c r="B9596" s="271" t="s">
        <v>290</v>
      </c>
      <c r="C9596" s="272" t="s">
        <v>17776</v>
      </c>
      <c r="D9596" s="271" t="s">
        <v>1977</v>
      </c>
      <c r="E9596" s="273">
        <v>0</v>
      </c>
    </row>
    <row r="9597" spans="1:5" x14ac:dyDescent="0.2">
      <c r="A9597" s="271">
        <v>100619</v>
      </c>
      <c r="B9597" s="271" t="s">
        <v>290</v>
      </c>
      <c r="C9597" s="272" t="s">
        <v>17777</v>
      </c>
      <c r="D9597" s="271" t="s">
        <v>1977</v>
      </c>
      <c r="E9597" s="273">
        <v>610.96</v>
      </c>
    </row>
    <row r="9598" spans="1:5" x14ac:dyDescent="0.2">
      <c r="A9598" s="271">
        <v>99283</v>
      </c>
      <c r="B9598" s="271" t="s">
        <v>290</v>
      </c>
      <c r="C9598" s="272" t="s">
        <v>17778</v>
      </c>
      <c r="D9598" s="271" t="s">
        <v>2014</v>
      </c>
      <c r="E9598" s="273">
        <v>1147.0899999999999</v>
      </c>
    </row>
    <row r="9599" spans="1:5" x14ac:dyDescent="0.2">
      <c r="A9599" s="271">
        <v>99293</v>
      </c>
      <c r="B9599" s="271" t="s">
        <v>290</v>
      </c>
      <c r="C9599" s="272" t="s">
        <v>17779</v>
      </c>
      <c r="D9599" s="271" t="s">
        <v>2014</v>
      </c>
      <c r="E9599" s="273">
        <v>1388.66</v>
      </c>
    </row>
    <row r="9600" spans="1:5" x14ac:dyDescent="0.2">
      <c r="A9600" s="271">
        <v>99243</v>
      </c>
      <c r="B9600" s="271" t="s">
        <v>290</v>
      </c>
      <c r="C9600" s="272" t="s">
        <v>17780</v>
      </c>
      <c r="D9600" s="271" t="s">
        <v>2014</v>
      </c>
      <c r="E9600" s="273">
        <v>1630.18</v>
      </c>
    </row>
    <row r="9601" spans="1:5" x14ac:dyDescent="0.2">
      <c r="A9601" s="271">
        <v>99249</v>
      </c>
      <c r="B9601" s="271" t="s">
        <v>290</v>
      </c>
      <c r="C9601" s="272" t="s">
        <v>17781</v>
      </c>
      <c r="D9601" s="271" t="s">
        <v>2014</v>
      </c>
      <c r="E9601" s="273">
        <v>1992.54</v>
      </c>
    </row>
    <row r="9602" spans="1:5" x14ac:dyDescent="0.2">
      <c r="A9602" s="271">
        <v>99278</v>
      </c>
      <c r="B9602" s="271" t="s">
        <v>290</v>
      </c>
      <c r="C9602" s="272" t="s">
        <v>17782</v>
      </c>
      <c r="D9602" s="271" t="s">
        <v>2014</v>
      </c>
      <c r="E9602" s="273">
        <v>407.77</v>
      </c>
    </row>
    <row r="9603" spans="1:5" x14ac:dyDescent="0.2">
      <c r="A9603" s="271">
        <v>99288</v>
      </c>
      <c r="B9603" s="271" t="s">
        <v>290</v>
      </c>
      <c r="C9603" s="272" t="s">
        <v>17783</v>
      </c>
      <c r="D9603" s="271" t="s">
        <v>2014</v>
      </c>
      <c r="E9603" s="273">
        <v>537.29</v>
      </c>
    </row>
    <row r="9604" spans="1:5" x14ac:dyDescent="0.2">
      <c r="A9604" s="271">
        <v>99240</v>
      </c>
      <c r="B9604" s="271" t="s">
        <v>290</v>
      </c>
      <c r="C9604" s="272" t="s">
        <v>17784</v>
      </c>
      <c r="D9604" s="271" t="s">
        <v>2014</v>
      </c>
      <c r="E9604" s="273">
        <v>713.83</v>
      </c>
    </row>
    <row r="9605" spans="1:5" x14ac:dyDescent="0.2">
      <c r="A9605" s="271">
        <v>99246</v>
      </c>
      <c r="B9605" s="271" t="s">
        <v>290</v>
      </c>
      <c r="C9605" s="272" t="s">
        <v>17785</v>
      </c>
      <c r="D9605" s="271" t="s">
        <v>2014</v>
      </c>
      <c r="E9605" s="273">
        <v>977.38</v>
      </c>
    </row>
    <row r="9606" spans="1:5" x14ac:dyDescent="0.2">
      <c r="A9606" s="271">
        <v>97981</v>
      </c>
      <c r="B9606" s="271" t="s">
        <v>290</v>
      </c>
      <c r="C9606" s="272" t="s">
        <v>17786</v>
      </c>
      <c r="D9606" s="271" t="s">
        <v>2014</v>
      </c>
      <c r="E9606" s="273">
        <v>1212.8699999999999</v>
      </c>
    </row>
    <row r="9607" spans="1:5" x14ac:dyDescent="0.2">
      <c r="A9607" s="271">
        <v>97985</v>
      </c>
      <c r="B9607" s="271" t="s">
        <v>290</v>
      </c>
      <c r="C9607" s="272" t="s">
        <v>17787</v>
      </c>
      <c r="D9607" s="271" t="s">
        <v>2014</v>
      </c>
      <c r="E9607" s="273">
        <v>1463.04</v>
      </c>
    </row>
    <row r="9608" spans="1:5" x14ac:dyDescent="0.2">
      <c r="A9608" s="271">
        <v>97989</v>
      </c>
      <c r="B9608" s="271" t="s">
        <v>290</v>
      </c>
      <c r="C9608" s="272" t="s">
        <v>17788</v>
      </c>
      <c r="D9608" s="271" t="s">
        <v>2014</v>
      </c>
      <c r="E9608" s="273">
        <v>1713.17</v>
      </c>
    </row>
    <row r="9609" spans="1:5" x14ac:dyDescent="0.2">
      <c r="A9609" s="271">
        <v>97993</v>
      </c>
      <c r="B9609" s="271" t="s">
        <v>290</v>
      </c>
      <c r="C9609" s="272" t="s">
        <v>17789</v>
      </c>
      <c r="D9609" s="271" t="s">
        <v>2014</v>
      </c>
      <c r="E9609" s="273">
        <v>2088.44</v>
      </c>
    </row>
    <row r="9610" spans="1:5" x14ac:dyDescent="0.2">
      <c r="A9610" s="271">
        <v>98409</v>
      </c>
      <c r="B9610" s="271" t="s">
        <v>290</v>
      </c>
      <c r="C9610" s="272" t="s">
        <v>17790</v>
      </c>
      <c r="D9610" s="271" t="s">
        <v>2014</v>
      </c>
      <c r="E9610" s="273">
        <v>409.64</v>
      </c>
    </row>
    <row r="9611" spans="1:5" x14ac:dyDescent="0.2">
      <c r="A9611" s="271">
        <v>97983</v>
      </c>
      <c r="B9611" s="271" t="s">
        <v>290</v>
      </c>
      <c r="C9611" s="272" t="s">
        <v>17791</v>
      </c>
      <c r="D9611" s="271" t="s">
        <v>2014</v>
      </c>
      <c r="E9611" s="273">
        <v>539.73</v>
      </c>
    </row>
    <row r="9612" spans="1:5" x14ac:dyDescent="0.2">
      <c r="A9612" s="271">
        <v>97987</v>
      </c>
      <c r="B9612" s="271" t="s">
        <v>290</v>
      </c>
      <c r="C9612" s="272" t="s">
        <v>17792</v>
      </c>
      <c r="D9612" s="271" t="s">
        <v>2014</v>
      </c>
      <c r="E9612" s="273">
        <v>716.9</v>
      </c>
    </row>
    <row r="9613" spans="1:5" x14ac:dyDescent="0.2">
      <c r="A9613" s="271">
        <v>97991</v>
      </c>
      <c r="B9613" s="271" t="s">
        <v>290</v>
      </c>
      <c r="C9613" s="272" t="s">
        <v>17793</v>
      </c>
      <c r="D9613" s="271" t="s">
        <v>2014</v>
      </c>
      <c r="E9613" s="273">
        <v>981.57</v>
      </c>
    </row>
    <row r="9614" spans="1:5" x14ac:dyDescent="0.2">
      <c r="A9614" s="271">
        <v>99241</v>
      </c>
      <c r="B9614" s="271" t="s">
        <v>290</v>
      </c>
      <c r="C9614" s="272" t="s">
        <v>17794</v>
      </c>
      <c r="D9614" s="271" t="s">
        <v>2014</v>
      </c>
      <c r="E9614" s="273">
        <v>1961.68</v>
      </c>
    </row>
    <row r="9615" spans="1:5" x14ac:dyDescent="0.2">
      <c r="A9615" s="271">
        <v>99247</v>
      </c>
      <c r="B9615" s="271" t="s">
        <v>290</v>
      </c>
      <c r="C9615" s="272" t="s">
        <v>17795</v>
      </c>
      <c r="D9615" s="271" t="s">
        <v>2014</v>
      </c>
      <c r="E9615" s="273">
        <v>2236.94</v>
      </c>
    </row>
    <row r="9616" spans="1:5" x14ac:dyDescent="0.2">
      <c r="A9616" s="271">
        <v>99263</v>
      </c>
      <c r="B9616" s="271" t="s">
        <v>290</v>
      </c>
      <c r="C9616" s="272" t="s">
        <v>17796</v>
      </c>
      <c r="D9616" s="271" t="s">
        <v>2014</v>
      </c>
      <c r="E9616" s="273">
        <v>2512.25</v>
      </c>
    </row>
    <row r="9617" spans="1:5" x14ac:dyDescent="0.2">
      <c r="A9617" s="271">
        <v>99276</v>
      </c>
      <c r="B9617" s="271" t="s">
        <v>290</v>
      </c>
      <c r="C9617" s="272" t="s">
        <v>17797</v>
      </c>
      <c r="D9617" s="271" t="s">
        <v>2014</v>
      </c>
      <c r="E9617" s="273">
        <v>2787.56</v>
      </c>
    </row>
    <row r="9618" spans="1:5" x14ac:dyDescent="0.2">
      <c r="A9618" s="271">
        <v>99291</v>
      </c>
      <c r="B9618" s="271" t="s">
        <v>290</v>
      </c>
      <c r="C9618" s="272" t="s">
        <v>17798</v>
      </c>
      <c r="D9618" s="271" t="s">
        <v>2014</v>
      </c>
      <c r="E9618" s="273">
        <v>3062.81</v>
      </c>
    </row>
    <row r="9619" spans="1:5" x14ac:dyDescent="0.2">
      <c r="A9619" s="271">
        <v>99297</v>
      </c>
      <c r="B9619" s="271" t="s">
        <v>290</v>
      </c>
      <c r="C9619" s="272" t="s">
        <v>17799</v>
      </c>
      <c r="D9619" s="271" t="s">
        <v>2014</v>
      </c>
      <c r="E9619" s="273">
        <v>3359.57</v>
      </c>
    </row>
    <row r="9620" spans="1:5" x14ac:dyDescent="0.2">
      <c r="A9620" s="271">
        <v>99254</v>
      </c>
      <c r="B9620" s="271" t="s">
        <v>290</v>
      </c>
      <c r="C9620" s="272" t="s">
        <v>17800</v>
      </c>
      <c r="D9620" s="271" t="s">
        <v>2014</v>
      </c>
      <c r="E9620" s="273">
        <v>1411.13</v>
      </c>
    </row>
    <row r="9621" spans="1:5" x14ac:dyDescent="0.2">
      <c r="A9621" s="271">
        <v>99261</v>
      </c>
      <c r="B9621" s="271" t="s">
        <v>290</v>
      </c>
      <c r="C9621" s="272" t="s">
        <v>17801</v>
      </c>
      <c r="D9621" s="271" t="s">
        <v>2014</v>
      </c>
      <c r="E9621" s="273">
        <v>1686.38</v>
      </c>
    </row>
    <row r="9622" spans="1:5" x14ac:dyDescent="0.2">
      <c r="A9622" s="271">
        <v>99266</v>
      </c>
      <c r="B9622" s="271" t="s">
        <v>290</v>
      </c>
      <c r="C9622" s="272" t="s">
        <v>17802</v>
      </c>
      <c r="D9622" s="271" t="s">
        <v>2014</v>
      </c>
      <c r="E9622" s="273">
        <v>1961.68</v>
      </c>
    </row>
    <row r="9623" spans="1:5" x14ac:dyDescent="0.2">
      <c r="A9623" s="271">
        <v>99269</v>
      </c>
      <c r="B9623" s="271" t="s">
        <v>290</v>
      </c>
      <c r="C9623" s="272" t="s">
        <v>17803</v>
      </c>
      <c r="D9623" s="271" t="s">
        <v>2014</v>
      </c>
      <c r="E9623" s="273">
        <v>2236.94</v>
      </c>
    </row>
    <row r="9624" spans="1:5" x14ac:dyDescent="0.2">
      <c r="A9624" s="271">
        <v>99277</v>
      </c>
      <c r="B9624" s="271" t="s">
        <v>290</v>
      </c>
      <c r="C9624" s="272" t="s">
        <v>17804</v>
      </c>
      <c r="D9624" s="271" t="s">
        <v>2014</v>
      </c>
      <c r="E9624" s="273">
        <v>2512.25</v>
      </c>
    </row>
    <row r="9625" spans="1:5" x14ac:dyDescent="0.2">
      <c r="A9625" s="271">
        <v>99281</v>
      </c>
      <c r="B9625" s="271" t="s">
        <v>290</v>
      </c>
      <c r="C9625" s="272" t="s">
        <v>17805</v>
      </c>
      <c r="D9625" s="271" t="s">
        <v>2014</v>
      </c>
      <c r="E9625" s="273">
        <v>2787.56</v>
      </c>
    </row>
    <row r="9626" spans="1:5" x14ac:dyDescent="0.2">
      <c r="A9626" s="271">
        <v>99289</v>
      </c>
      <c r="B9626" s="271" t="s">
        <v>290</v>
      </c>
      <c r="C9626" s="272" t="s">
        <v>17806</v>
      </c>
      <c r="D9626" s="271" t="s">
        <v>2014</v>
      </c>
      <c r="E9626" s="273">
        <v>3062.81</v>
      </c>
    </row>
    <row r="9627" spans="1:5" x14ac:dyDescent="0.2">
      <c r="A9627" s="271">
        <v>99282</v>
      </c>
      <c r="B9627" s="271" t="s">
        <v>290</v>
      </c>
      <c r="C9627" s="272" t="s">
        <v>17807</v>
      </c>
      <c r="D9627" s="271" t="s">
        <v>2014</v>
      </c>
      <c r="E9627" s="273">
        <v>3088.81</v>
      </c>
    </row>
    <row r="9628" spans="1:5" x14ac:dyDescent="0.2">
      <c r="A9628" s="271">
        <v>99296</v>
      </c>
      <c r="B9628" s="271" t="s">
        <v>290</v>
      </c>
      <c r="C9628" s="272" t="s">
        <v>17808</v>
      </c>
      <c r="D9628" s="271" t="s">
        <v>2014</v>
      </c>
      <c r="E9628" s="273">
        <v>3364.06</v>
      </c>
    </row>
    <row r="9629" spans="1:5" x14ac:dyDescent="0.2">
      <c r="A9629" s="271">
        <v>99299</v>
      </c>
      <c r="B9629" s="271" t="s">
        <v>290</v>
      </c>
      <c r="C9629" s="272" t="s">
        <v>17809</v>
      </c>
      <c r="D9629" s="271" t="s">
        <v>2014</v>
      </c>
      <c r="E9629" s="273">
        <v>3639.27</v>
      </c>
    </row>
    <row r="9630" spans="1:5" x14ac:dyDescent="0.2">
      <c r="A9630" s="271">
        <v>99302</v>
      </c>
      <c r="B9630" s="271" t="s">
        <v>290</v>
      </c>
      <c r="C9630" s="272" t="s">
        <v>17810</v>
      </c>
      <c r="D9630" s="271" t="s">
        <v>2014</v>
      </c>
      <c r="E9630" s="273">
        <v>3918.99</v>
      </c>
    </row>
    <row r="9631" spans="1:5" x14ac:dyDescent="0.2">
      <c r="A9631" s="271">
        <v>99307</v>
      </c>
      <c r="B9631" s="271" t="s">
        <v>290</v>
      </c>
      <c r="C9631" s="272" t="s">
        <v>17811</v>
      </c>
      <c r="D9631" s="271" t="s">
        <v>2014</v>
      </c>
      <c r="E9631" s="273">
        <v>2533.7600000000002</v>
      </c>
    </row>
    <row r="9632" spans="1:5" x14ac:dyDescent="0.2">
      <c r="A9632" s="271">
        <v>99317</v>
      </c>
      <c r="B9632" s="271" t="s">
        <v>290</v>
      </c>
      <c r="C9632" s="272" t="s">
        <v>17812</v>
      </c>
      <c r="D9632" s="271" t="s">
        <v>2014</v>
      </c>
      <c r="E9632" s="273">
        <v>2809.01</v>
      </c>
    </row>
    <row r="9633" spans="1:5" x14ac:dyDescent="0.2">
      <c r="A9633" s="271">
        <v>99321</v>
      </c>
      <c r="B9633" s="271" t="s">
        <v>290</v>
      </c>
      <c r="C9633" s="272" t="s">
        <v>17813</v>
      </c>
      <c r="D9633" s="271" t="s">
        <v>2014</v>
      </c>
      <c r="E9633" s="273">
        <v>3084.33</v>
      </c>
    </row>
    <row r="9634" spans="1:5" x14ac:dyDescent="0.2">
      <c r="A9634" s="271">
        <v>99323</v>
      </c>
      <c r="B9634" s="271" t="s">
        <v>290</v>
      </c>
      <c r="C9634" s="272" t="s">
        <v>17814</v>
      </c>
      <c r="D9634" s="271" t="s">
        <v>2014</v>
      </c>
      <c r="E9634" s="273">
        <v>3359.57</v>
      </c>
    </row>
    <row r="9635" spans="1:5" x14ac:dyDescent="0.2">
      <c r="A9635" s="271">
        <v>99325</v>
      </c>
      <c r="B9635" s="271" t="s">
        <v>290</v>
      </c>
      <c r="C9635" s="272" t="s">
        <v>17815</v>
      </c>
      <c r="D9635" s="271" t="s">
        <v>2014</v>
      </c>
      <c r="E9635" s="273">
        <v>3639.27</v>
      </c>
    </row>
    <row r="9636" spans="1:5" x14ac:dyDescent="0.2">
      <c r="A9636" s="271">
        <v>99311</v>
      </c>
      <c r="B9636" s="271" t="s">
        <v>290</v>
      </c>
      <c r="C9636" s="272" t="s">
        <v>17816</v>
      </c>
      <c r="D9636" s="271" t="s">
        <v>2014</v>
      </c>
      <c r="E9636" s="273">
        <v>4198.8</v>
      </c>
    </row>
    <row r="9637" spans="1:5" x14ac:dyDescent="0.2">
      <c r="A9637" s="271">
        <v>99314</v>
      </c>
      <c r="B9637" s="271" t="s">
        <v>290</v>
      </c>
      <c r="C9637" s="272" t="s">
        <v>17817</v>
      </c>
      <c r="D9637" s="271" t="s">
        <v>2014</v>
      </c>
      <c r="E9637" s="273">
        <v>4478.54</v>
      </c>
    </row>
    <row r="9638" spans="1:5" x14ac:dyDescent="0.2">
      <c r="A9638" s="271">
        <v>99304</v>
      </c>
      <c r="B9638" s="271" t="s">
        <v>290</v>
      </c>
      <c r="C9638" s="272" t="s">
        <v>17818</v>
      </c>
      <c r="D9638" s="271" t="s">
        <v>2014</v>
      </c>
      <c r="E9638" s="273">
        <v>3643.75</v>
      </c>
    </row>
    <row r="9639" spans="1:5" x14ac:dyDescent="0.2">
      <c r="A9639" s="271">
        <v>99306</v>
      </c>
      <c r="B9639" s="271" t="s">
        <v>290</v>
      </c>
      <c r="C9639" s="272" t="s">
        <v>17819</v>
      </c>
      <c r="D9639" s="271" t="s">
        <v>2014</v>
      </c>
      <c r="E9639" s="273">
        <v>3918.99</v>
      </c>
    </row>
    <row r="9640" spans="1:5" x14ac:dyDescent="0.2">
      <c r="A9640" s="271">
        <v>99309</v>
      </c>
      <c r="B9640" s="271" t="s">
        <v>290</v>
      </c>
      <c r="C9640" s="272" t="s">
        <v>17820</v>
      </c>
      <c r="D9640" s="271" t="s">
        <v>2014</v>
      </c>
      <c r="E9640" s="273">
        <v>4198.8</v>
      </c>
    </row>
    <row r="9641" spans="1:5" x14ac:dyDescent="0.2">
      <c r="A9641" s="271">
        <v>99327</v>
      </c>
      <c r="B9641" s="271" t="s">
        <v>290</v>
      </c>
      <c r="C9641" s="272" t="s">
        <v>17821</v>
      </c>
      <c r="D9641" s="271" t="s">
        <v>2014</v>
      </c>
      <c r="E9641" s="273">
        <v>4714.4399999999996</v>
      </c>
    </row>
    <row r="9642" spans="1:5" x14ac:dyDescent="0.2">
      <c r="A9642" s="271">
        <v>98009</v>
      </c>
      <c r="B9642" s="271" t="s">
        <v>290</v>
      </c>
      <c r="C9642" s="272" t="s">
        <v>17822</v>
      </c>
      <c r="D9642" s="271" t="s">
        <v>2014</v>
      </c>
      <c r="E9642" s="273">
        <v>2026.12</v>
      </c>
    </row>
    <row r="9643" spans="1:5" x14ac:dyDescent="0.2">
      <c r="A9643" s="271">
        <v>98011</v>
      </c>
      <c r="B9643" s="271" t="s">
        <v>290</v>
      </c>
      <c r="C9643" s="272" t="s">
        <v>17823</v>
      </c>
      <c r="D9643" s="271" t="s">
        <v>2014</v>
      </c>
      <c r="E9643" s="273">
        <v>2310.85</v>
      </c>
    </row>
    <row r="9644" spans="1:5" x14ac:dyDescent="0.2">
      <c r="A9644" s="271">
        <v>98013</v>
      </c>
      <c r="B9644" s="271" t="s">
        <v>290</v>
      </c>
      <c r="C9644" s="272" t="s">
        <v>17824</v>
      </c>
      <c r="D9644" s="271" t="s">
        <v>2014</v>
      </c>
      <c r="E9644" s="273">
        <v>2595.64</v>
      </c>
    </row>
    <row r="9645" spans="1:5" x14ac:dyDescent="0.2">
      <c r="A9645" s="271">
        <v>98015</v>
      </c>
      <c r="B9645" s="271" t="s">
        <v>290</v>
      </c>
      <c r="C9645" s="272" t="s">
        <v>17825</v>
      </c>
      <c r="D9645" s="271" t="s">
        <v>2014</v>
      </c>
      <c r="E9645" s="273">
        <v>2880.43</v>
      </c>
    </row>
    <row r="9646" spans="1:5" x14ac:dyDescent="0.2">
      <c r="A9646" s="271">
        <v>98017</v>
      </c>
      <c r="B9646" s="271" t="s">
        <v>290</v>
      </c>
      <c r="C9646" s="272" t="s">
        <v>17826</v>
      </c>
      <c r="D9646" s="271" t="s">
        <v>2014</v>
      </c>
      <c r="E9646" s="273">
        <v>3165.15</v>
      </c>
    </row>
    <row r="9647" spans="1:5" x14ac:dyDescent="0.2">
      <c r="A9647" s="271">
        <v>98019</v>
      </c>
      <c r="B9647" s="271" t="s">
        <v>290</v>
      </c>
      <c r="C9647" s="272" t="s">
        <v>17827</v>
      </c>
      <c r="D9647" s="271" t="s">
        <v>2014</v>
      </c>
      <c r="E9647" s="273">
        <v>3474.23</v>
      </c>
    </row>
    <row r="9648" spans="1:5" x14ac:dyDescent="0.2">
      <c r="A9648" s="271">
        <v>97995</v>
      </c>
      <c r="B9648" s="271" t="s">
        <v>290</v>
      </c>
      <c r="C9648" s="272" t="s">
        <v>17828</v>
      </c>
      <c r="D9648" s="271" t="s">
        <v>2014</v>
      </c>
      <c r="E9648" s="273">
        <v>1456.62</v>
      </c>
    </row>
    <row r="9649" spans="1:5" x14ac:dyDescent="0.2">
      <c r="A9649" s="271">
        <v>97997</v>
      </c>
      <c r="B9649" s="271" t="s">
        <v>290</v>
      </c>
      <c r="C9649" s="272" t="s">
        <v>17829</v>
      </c>
      <c r="D9649" s="271" t="s">
        <v>2014</v>
      </c>
      <c r="E9649" s="273">
        <v>1741.34</v>
      </c>
    </row>
    <row r="9650" spans="1:5" x14ac:dyDescent="0.2">
      <c r="A9650" s="271">
        <v>97999</v>
      </c>
      <c r="B9650" s="271" t="s">
        <v>290</v>
      </c>
      <c r="C9650" s="272" t="s">
        <v>17830</v>
      </c>
      <c r="D9650" s="271" t="s">
        <v>2014</v>
      </c>
      <c r="E9650" s="273">
        <v>2026.12</v>
      </c>
    </row>
    <row r="9651" spans="1:5" x14ac:dyDescent="0.2">
      <c r="A9651" s="271">
        <v>98001</v>
      </c>
      <c r="B9651" s="271" t="s">
        <v>290</v>
      </c>
      <c r="C9651" s="272" t="s">
        <v>17831</v>
      </c>
      <c r="D9651" s="271" t="s">
        <v>2014</v>
      </c>
      <c r="E9651" s="273">
        <v>2310.85</v>
      </c>
    </row>
    <row r="9652" spans="1:5" x14ac:dyDescent="0.2">
      <c r="A9652" s="271">
        <v>98003</v>
      </c>
      <c r="B9652" s="271" t="s">
        <v>290</v>
      </c>
      <c r="C9652" s="272" t="s">
        <v>17832</v>
      </c>
      <c r="D9652" s="271" t="s">
        <v>2014</v>
      </c>
      <c r="E9652" s="273">
        <v>2595.64</v>
      </c>
    </row>
    <row r="9653" spans="1:5" x14ac:dyDescent="0.2">
      <c r="A9653" s="271">
        <v>98005</v>
      </c>
      <c r="B9653" s="271" t="s">
        <v>290</v>
      </c>
      <c r="C9653" s="272" t="s">
        <v>17833</v>
      </c>
      <c r="D9653" s="271" t="s">
        <v>2014</v>
      </c>
      <c r="E9653" s="273">
        <v>2880.43</v>
      </c>
    </row>
    <row r="9654" spans="1:5" x14ac:dyDescent="0.2">
      <c r="A9654" s="271">
        <v>98007</v>
      </c>
      <c r="B9654" s="271" t="s">
        <v>290</v>
      </c>
      <c r="C9654" s="272" t="s">
        <v>17834</v>
      </c>
      <c r="D9654" s="271" t="s">
        <v>2014</v>
      </c>
      <c r="E9654" s="273">
        <v>3165.15</v>
      </c>
    </row>
    <row r="9655" spans="1:5" x14ac:dyDescent="0.2">
      <c r="A9655" s="271">
        <v>98031</v>
      </c>
      <c r="B9655" s="271" t="s">
        <v>290</v>
      </c>
      <c r="C9655" s="272" t="s">
        <v>17835</v>
      </c>
      <c r="D9655" s="271" t="s">
        <v>2014</v>
      </c>
      <c r="E9655" s="273">
        <v>3194.59</v>
      </c>
    </row>
    <row r="9656" spans="1:5" x14ac:dyDescent="0.2">
      <c r="A9656" s="271">
        <v>98033</v>
      </c>
      <c r="B9656" s="271" t="s">
        <v>290</v>
      </c>
      <c r="C9656" s="272" t="s">
        <v>17836</v>
      </c>
      <c r="D9656" s="271" t="s">
        <v>2014</v>
      </c>
      <c r="E9656" s="273">
        <v>3479.32</v>
      </c>
    </row>
    <row r="9657" spans="1:5" x14ac:dyDescent="0.2">
      <c r="A9657" s="271">
        <v>98035</v>
      </c>
      <c r="B9657" s="271" t="s">
        <v>290</v>
      </c>
      <c r="C9657" s="272" t="s">
        <v>17837</v>
      </c>
      <c r="D9657" s="271" t="s">
        <v>2014</v>
      </c>
      <c r="E9657" s="273">
        <v>3764.01</v>
      </c>
    </row>
    <row r="9658" spans="1:5" x14ac:dyDescent="0.2">
      <c r="A9658" s="271">
        <v>98037</v>
      </c>
      <c r="B9658" s="271" t="s">
        <v>290</v>
      </c>
      <c r="C9658" s="272" t="s">
        <v>17838</v>
      </c>
      <c r="D9658" s="271" t="s">
        <v>2014</v>
      </c>
      <c r="E9658" s="273">
        <v>4053.79</v>
      </c>
    </row>
    <row r="9659" spans="1:5" x14ac:dyDescent="0.2">
      <c r="A9659" s="271">
        <v>98021</v>
      </c>
      <c r="B9659" s="271" t="s">
        <v>290</v>
      </c>
      <c r="C9659" s="272" t="s">
        <v>17839</v>
      </c>
      <c r="D9659" s="271" t="s">
        <v>2014</v>
      </c>
      <c r="E9659" s="273">
        <v>2620</v>
      </c>
    </row>
    <row r="9660" spans="1:5" x14ac:dyDescent="0.2">
      <c r="A9660" s="271">
        <v>98023</v>
      </c>
      <c r="B9660" s="271" t="s">
        <v>290</v>
      </c>
      <c r="C9660" s="272" t="s">
        <v>17840</v>
      </c>
      <c r="D9660" s="271" t="s">
        <v>2014</v>
      </c>
      <c r="E9660" s="273">
        <v>2904.72</v>
      </c>
    </row>
    <row r="9661" spans="1:5" x14ac:dyDescent="0.2">
      <c r="A9661" s="271">
        <v>98025</v>
      </c>
      <c r="B9661" s="271" t="s">
        <v>290</v>
      </c>
      <c r="C9661" s="272" t="s">
        <v>17841</v>
      </c>
      <c r="D9661" s="271" t="s">
        <v>2014</v>
      </c>
      <c r="E9661" s="273">
        <v>3189.52</v>
      </c>
    </row>
    <row r="9662" spans="1:5" x14ac:dyDescent="0.2">
      <c r="A9662" s="271">
        <v>98027</v>
      </c>
      <c r="B9662" s="271" t="s">
        <v>290</v>
      </c>
      <c r="C9662" s="272" t="s">
        <v>17842</v>
      </c>
      <c r="D9662" s="271" t="s">
        <v>2014</v>
      </c>
      <c r="E9662" s="273">
        <v>3474.23</v>
      </c>
    </row>
    <row r="9663" spans="1:5" x14ac:dyDescent="0.2">
      <c r="A9663" s="271">
        <v>98029</v>
      </c>
      <c r="B9663" s="271" t="s">
        <v>290</v>
      </c>
      <c r="C9663" s="272" t="s">
        <v>17843</v>
      </c>
      <c r="D9663" s="271" t="s">
        <v>2014</v>
      </c>
      <c r="E9663" s="273">
        <v>3764.01</v>
      </c>
    </row>
    <row r="9664" spans="1:5" x14ac:dyDescent="0.2">
      <c r="A9664" s="271">
        <v>98045</v>
      </c>
      <c r="B9664" s="271" t="s">
        <v>290</v>
      </c>
      <c r="C9664" s="272" t="s">
        <v>17844</v>
      </c>
      <c r="D9664" s="271" t="s">
        <v>2014</v>
      </c>
      <c r="E9664" s="273">
        <v>4343.67</v>
      </c>
    </row>
    <row r="9665" spans="1:5" x14ac:dyDescent="0.2">
      <c r="A9665" s="271">
        <v>98047</v>
      </c>
      <c r="B9665" s="271" t="s">
        <v>290</v>
      </c>
      <c r="C9665" s="272" t="s">
        <v>17845</v>
      </c>
      <c r="D9665" s="271" t="s">
        <v>2014</v>
      </c>
      <c r="E9665" s="273">
        <v>4633.4799999999996</v>
      </c>
    </row>
    <row r="9666" spans="1:5" x14ac:dyDescent="0.2">
      <c r="A9666" s="271">
        <v>98039</v>
      </c>
      <c r="B9666" s="271" t="s">
        <v>290</v>
      </c>
      <c r="C9666" s="272" t="s">
        <v>17846</v>
      </c>
      <c r="D9666" s="271" t="s">
        <v>2014</v>
      </c>
      <c r="E9666" s="273">
        <v>3769.08</v>
      </c>
    </row>
    <row r="9667" spans="1:5" x14ac:dyDescent="0.2">
      <c r="A9667" s="271">
        <v>98041</v>
      </c>
      <c r="B9667" s="271" t="s">
        <v>290</v>
      </c>
      <c r="C9667" s="272" t="s">
        <v>17847</v>
      </c>
      <c r="D9667" s="271" t="s">
        <v>2014</v>
      </c>
      <c r="E9667" s="273">
        <v>4053.79</v>
      </c>
    </row>
    <row r="9668" spans="1:5" x14ac:dyDescent="0.2">
      <c r="A9668" s="271">
        <v>98043</v>
      </c>
      <c r="B9668" s="271" t="s">
        <v>290</v>
      </c>
      <c r="C9668" s="272" t="s">
        <v>17848</v>
      </c>
      <c r="D9668" s="271" t="s">
        <v>2014</v>
      </c>
      <c r="E9668" s="273">
        <v>4343.67</v>
      </c>
    </row>
    <row r="9669" spans="1:5" x14ac:dyDescent="0.2">
      <c r="A9669" s="271">
        <v>98049</v>
      </c>
      <c r="B9669" s="271" t="s">
        <v>290</v>
      </c>
      <c r="C9669" s="272" t="s">
        <v>17849</v>
      </c>
      <c r="D9669" s="271" t="s">
        <v>2014</v>
      </c>
      <c r="E9669" s="273">
        <v>4873.6400000000003</v>
      </c>
    </row>
    <row r="9670" spans="1:5" x14ac:dyDescent="0.2">
      <c r="A9670" s="271">
        <v>101809</v>
      </c>
      <c r="B9670" s="271" t="s">
        <v>290</v>
      </c>
      <c r="C9670" s="272" t="s">
        <v>17850</v>
      </c>
      <c r="D9670" s="271" t="s">
        <v>1977</v>
      </c>
      <c r="E9670" s="273">
        <v>3096.49</v>
      </c>
    </row>
    <row r="9671" spans="1:5" x14ac:dyDescent="0.2">
      <c r="A9671" s="271">
        <v>99280</v>
      </c>
      <c r="B9671" s="271" t="s">
        <v>290</v>
      </c>
      <c r="C9671" s="272" t="s">
        <v>17851</v>
      </c>
      <c r="D9671" s="271" t="s">
        <v>1977</v>
      </c>
      <c r="E9671" s="273">
        <v>2100.7800000000002</v>
      </c>
    </row>
    <row r="9672" spans="1:5" x14ac:dyDescent="0.2">
      <c r="A9672" s="271">
        <v>99292</v>
      </c>
      <c r="B9672" s="271" t="s">
        <v>290</v>
      </c>
      <c r="C9672" s="272" t="s">
        <v>17852</v>
      </c>
      <c r="D9672" s="271" t="s">
        <v>1977</v>
      </c>
      <c r="E9672" s="273">
        <v>2591.34</v>
      </c>
    </row>
    <row r="9673" spans="1:5" x14ac:dyDescent="0.2">
      <c r="A9673" s="271">
        <v>99242</v>
      </c>
      <c r="B9673" s="271" t="s">
        <v>290</v>
      </c>
      <c r="C9673" s="272" t="s">
        <v>17853</v>
      </c>
      <c r="D9673" s="271" t="s">
        <v>1977</v>
      </c>
      <c r="E9673" s="273">
        <v>3082.49</v>
      </c>
    </row>
    <row r="9674" spans="1:5" x14ac:dyDescent="0.2">
      <c r="A9674" s="271">
        <v>99248</v>
      </c>
      <c r="B9674" s="271" t="s">
        <v>290</v>
      </c>
      <c r="C9674" s="272" t="s">
        <v>17854</v>
      </c>
      <c r="D9674" s="271" t="s">
        <v>1977</v>
      </c>
      <c r="E9674" s="273">
        <v>3940.03</v>
      </c>
    </row>
    <row r="9675" spans="1:5" x14ac:dyDescent="0.2">
      <c r="A9675" s="271">
        <v>99275</v>
      </c>
      <c r="B9675" s="271" t="s">
        <v>290</v>
      </c>
      <c r="C9675" s="272" t="s">
        <v>17855</v>
      </c>
      <c r="D9675" s="271" t="s">
        <v>1977</v>
      </c>
      <c r="E9675" s="273">
        <v>1032.1099999999999</v>
      </c>
    </row>
    <row r="9676" spans="1:5" x14ac:dyDescent="0.2">
      <c r="A9676" s="271">
        <v>99285</v>
      </c>
      <c r="B9676" s="271" t="s">
        <v>290</v>
      </c>
      <c r="C9676" s="272" t="s">
        <v>17856</v>
      </c>
      <c r="D9676" s="271" t="s">
        <v>1977</v>
      </c>
      <c r="E9676" s="273">
        <v>1351.13</v>
      </c>
    </row>
    <row r="9677" spans="1:5" x14ac:dyDescent="0.2">
      <c r="A9677" s="271">
        <v>102457</v>
      </c>
      <c r="B9677" s="271" t="s">
        <v>290</v>
      </c>
      <c r="C9677" s="272" t="s">
        <v>17857</v>
      </c>
      <c r="D9677" s="271" t="s">
        <v>1977</v>
      </c>
      <c r="E9677" s="273">
        <v>1685.97</v>
      </c>
    </row>
    <row r="9678" spans="1:5" x14ac:dyDescent="0.2">
      <c r="A9678" s="271">
        <v>102142</v>
      </c>
      <c r="B9678" s="271" t="s">
        <v>290</v>
      </c>
      <c r="C9678" s="272" t="s">
        <v>17858</v>
      </c>
      <c r="D9678" s="271" t="s">
        <v>1977</v>
      </c>
      <c r="E9678" s="273">
        <v>2695.66</v>
      </c>
    </row>
    <row r="9679" spans="1:5" x14ac:dyDescent="0.2">
      <c r="A9679" s="271">
        <v>97980</v>
      </c>
      <c r="B9679" s="271" t="s">
        <v>290</v>
      </c>
      <c r="C9679" s="272" t="s">
        <v>17859</v>
      </c>
      <c r="D9679" s="271" t="s">
        <v>1977</v>
      </c>
      <c r="E9679" s="273">
        <v>2169.89</v>
      </c>
    </row>
    <row r="9680" spans="1:5" x14ac:dyDescent="0.2">
      <c r="A9680" s="271">
        <v>98405</v>
      </c>
      <c r="B9680" s="271" t="s">
        <v>290</v>
      </c>
      <c r="C9680" s="272" t="s">
        <v>17860</v>
      </c>
      <c r="D9680" s="271" t="s">
        <v>1977</v>
      </c>
      <c r="E9680" s="273">
        <v>2670.13</v>
      </c>
    </row>
    <row r="9681" spans="1:5" x14ac:dyDescent="0.2">
      <c r="A9681" s="271">
        <v>97988</v>
      </c>
      <c r="B9681" s="271" t="s">
        <v>290</v>
      </c>
      <c r="C9681" s="272" t="s">
        <v>17861</v>
      </c>
      <c r="D9681" s="271" t="s">
        <v>1977</v>
      </c>
      <c r="E9681" s="273">
        <v>3170.11</v>
      </c>
    </row>
    <row r="9682" spans="1:5" x14ac:dyDescent="0.2">
      <c r="A9682" s="271">
        <v>97992</v>
      </c>
      <c r="B9682" s="271" t="s">
        <v>290</v>
      </c>
      <c r="C9682" s="272" t="s">
        <v>17862</v>
      </c>
      <c r="D9682" s="271" t="s">
        <v>1977</v>
      </c>
      <c r="E9682" s="273">
        <v>4045.78</v>
      </c>
    </row>
    <row r="9683" spans="1:5" x14ac:dyDescent="0.2">
      <c r="A9683" s="271">
        <v>97978</v>
      </c>
      <c r="B9683" s="271" t="s">
        <v>290</v>
      </c>
      <c r="C9683" s="272" t="s">
        <v>17863</v>
      </c>
      <c r="D9683" s="271" t="s">
        <v>1977</v>
      </c>
      <c r="E9683" s="273">
        <v>1039.8</v>
      </c>
    </row>
    <row r="9684" spans="1:5" x14ac:dyDescent="0.2">
      <c r="A9684" s="271">
        <v>98410</v>
      </c>
      <c r="B9684" s="271" t="s">
        <v>290</v>
      </c>
      <c r="C9684" s="272" t="s">
        <v>17864</v>
      </c>
      <c r="D9684" s="271" t="s">
        <v>1977</v>
      </c>
      <c r="E9684" s="273">
        <v>1306.8</v>
      </c>
    </row>
    <row r="9685" spans="1:5" x14ac:dyDescent="0.2">
      <c r="A9685" s="271">
        <v>102139</v>
      </c>
      <c r="B9685" s="271" t="s">
        <v>290</v>
      </c>
      <c r="C9685" s="272" t="s">
        <v>17865</v>
      </c>
      <c r="D9685" s="271" t="s">
        <v>1977</v>
      </c>
      <c r="E9685" s="273">
        <v>1784.55</v>
      </c>
    </row>
    <row r="9686" spans="1:5" x14ac:dyDescent="0.2">
      <c r="A9686" s="271">
        <v>102141</v>
      </c>
      <c r="B9686" s="271" t="s">
        <v>290</v>
      </c>
      <c r="C9686" s="272" t="s">
        <v>17866</v>
      </c>
      <c r="D9686" s="271" t="s">
        <v>1977</v>
      </c>
      <c r="E9686" s="273">
        <v>2730.42</v>
      </c>
    </row>
    <row r="9687" spans="1:5" x14ac:dyDescent="0.2">
      <c r="A9687" s="271">
        <v>99290</v>
      </c>
      <c r="B9687" s="271" t="s">
        <v>290</v>
      </c>
      <c r="C9687" s="272" t="s">
        <v>17867</v>
      </c>
      <c r="D9687" s="271" t="s">
        <v>1977</v>
      </c>
      <c r="E9687" s="273">
        <v>4361.87</v>
      </c>
    </row>
    <row r="9688" spans="1:5" x14ac:dyDescent="0.2">
      <c r="A9688" s="271">
        <v>99244</v>
      </c>
      <c r="B9688" s="271" t="s">
        <v>290</v>
      </c>
      <c r="C9688" s="272" t="s">
        <v>17868</v>
      </c>
      <c r="D9688" s="271" t="s">
        <v>1977</v>
      </c>
      <c r="E9688" s="273">
        <v>5320.34</v>
      </c>
    </row>
    <row r="9689" spans="1:5" x14ac:dyDescent="0.2">
      <c r="A9689" s="271">
        <v>99256</v>
      </c>
      <c r="B9689" s="271" t="s">
        <v>290</v>
      </c>
      <c r="C9689" s="272" t="s">
        <v>17869</v>
      </c>
      <c r="D9689" s="271" t="s">
        <v>1977</v>
      </c>
      <c r="E9689" s="273">
        <v>6248.78</v>
      </c>
    </row>
    <row r="9690" spans="1:5" x14ac:dyDescent="0.2">
      <c r="A9690" s="271">
        <v>99271</v>
      </c>
      <c r="B9690" s="271" t="s">
        <v>290</v>
      </c>
      <c r="C9690" s="272" t="s">
        <v>17870</v>
      </c>
      <c r="D9690" s="271" t="s">
        <v>1977</v>
      </c>
      <c r="E9690" s="273">
        <v>7177.11</v>
      </c>
    </row>
    <row r="9691" spans="1:5" x14ac:dyDescent="0.2">
      <c r="A9691" s="271">
        <v>99284</v>
      </c>
      <c r="B9691" s="271" t="s">
        <v>290</v>
      </c>
      <c r="C9691" s="272" t="s">
        <v>17871</v>
      </c>
      <c r="D9691" s="271" t="s">
        <v>1977</v>
      </c>
      <c r="E9691" s="273">
        <v>8105.61</v>
      </c>
    </row>
    <row r="9692" spans="1:5" x14ac:dyDescent="0.2">
      <c r="A9692" s="271">
        <v>99294</v>
      </c>
      <c r="B9692" s="271" t="s">
        <v>290</v>
      </c>
      <c r="C9692" s="272" t="s">
        <v>17872</v>
      </c>
      <c r="D9692" s="271" t="s">
        <v>1977</v>
      </c>
      <c r="E9692" s="273">
        <v>9033.9699999999993</v>
      </c>
    </row>
    <row r="9693" spans="1:5" x14ac:dyDescent="0.2">
      <c r="A9693" s="271">
        <v>99252</v>
      </c>
      <c r="B9693" s="271" t="s">
        <v>290</v>
      </c>
      <c r="C9693" s="272" t="s">
        <v>17873</v>
      </c>
      <c r="D9693" s="271" t="s">
        <v>1977</v>
      </c>
      <c r="E9693" s="273">
        <v>2793.16</v>
      </c>
    </row>
    <row r="9694" spans="1:5" x14ac:dyDescent="0.2">
      <c r="A9694" s="271">
        <v>99259</v>
      </c>
      <c r="B9694" s="271" t="s">
        <v>290</v>
      </c>
      <c r="C9694" s="272" t="s">
        <v>17874</v>
      </c>
      <c r="D9694" s="271" t="s">
        <v>1977</v>
      </c>
      <c r="E9694" s="273">
        <v>3530.86</v>
      </c>
    </row>
    <row r="9695" spans="1:5" x14ac:dyDescent="0.2">
      <c r="A9695" s="271">
        <v>99265</v>
      </c>
      <c r="B9695" s="271" t="s">
        <v>290</v>
      </c>
      <c r="C9695" s="272" t="s">
        <v>17875</v>
      </c>
      <c r="D9695" s="271" t="s">
        <v>1977</v>
      </c>
      <c r="E9695" s="273">
        <v>4268.4799999999996</v>
      </c>
    </row>
    <row r="9696" spans="1:5" x14ac:dyDescent="0.2">
      <c r="A9696" s="271">
        <v>99267</v>
      </c>
      <c r="B9696" s="271" t="s">
        <v>290</v>
      </c>
      <c r="C9696" s="272" t="s">
        <v>17876</v>
      </c>
      <c r="D9696" s="271" t="s">
        <v>1977</v>
      </c>
      <c r="E9696" s="273">
        <v>5006.13</v>
      </c>
    </row>
    <row r="9697" spans="1:5" x14ac:dyDescent="0.2">
      <c r="A9697" s="271">
        <v>99274</v>
      </c>
      <c r="B9697" s="271" t="s">
        <v>290</v>
      </c>
      <c r="C9697" s="272" t="s">
        <v>17877</v>
      </c>
      <c r="D9697" s="271" t="s">
        <v>1977</v>
      </c>
      <c r="E9697" s="273">
        <v>5781.78</v>
      </c>
    </row>
    <row r="9698" spans="1:5" x14ac:dyDescent="0.2">
      <c r="A9698" s="271">
        <v>99279</v>
      </c>
      <c r="B9698" s="271" t="s">
        <v>290</v>
      </c>
      <c r="C9698" s="272" t="s">
        <v>17878</v>
      </c>
      <c r="D9698" s="271" t="s">
        <v>1977</v>
      </c>
      <c r="E9698" s="273">
        <v>6524.18</v>
      </c>
    </row>
    <row r="9699" spans="1:5" x14ac:dyDescent="0.2">
      <c r="A9699" s="271">
        <v>99286</v>
      </c>
      <c r="B9699" s="271" t="s">
        <v>290</v>
      </c>
      <c r="C9699" s="272" t="s">
        <v>17879</v>
      </c>
      <c r="D9699" s="271" t="s">
        <v>1977</v>
      </c>
      <c r="E9699" s="273">
        <v>7266.7</v>
      </c>
    </row>
    <row r="9700" spans="1:5" x14ac:dyDescent="0.2">
      <c r="A9700" s="271">
        <v>99326</v>
      </c>
      <c r="B9700" s="271" t="s">
        <v>290</v>
      </c>
      <c r="C9700" s="272" t="s">
        <v>17880</v>
      </c>
      <c r="D9700" s="271" t="s">
        <v>1977</v>
      </c>
      <c r="E9700" s="273">
        <v>8877.2199999999993</v>
      </c>
    </row>
    <row r="9701" spans="1:5" x14ac:dyDescent="0.2">
      <c r="A9701" s="271">
        <v>99287</v>
      </c>
      <c r="B9701" s="271" t="s">
        <v>290</v>
      </c>
      <c r="C9701" s="272" t="s">
        <v>17881</v>
      </c>
      <c r="D9701" s="271" t="s">
        <v>1977</v>
      </c>
      <c r="E9701" s="273">
        <v>10210.01</v>
      </c>
    </row>
    <row r="9702" spans="1:5" x14ac:dyDescent="0.2">
      <c r="A9702" s="271">
        <v>99298</v>
      </c>
      <c r="B9702" s="271" t="s">
        <v>290</v>
      </c>
      <c r="C9702" s="272" t="s">
        <v>17882</v>
      </c>
      <c r="D9702" s="271" t="s">
        <v>1977</v>
      </c>
      <c r="E9702" s="273">
        <v>11542.81</v>
      </c>
    </row>
    <row r="9703" spans="1:5" x14ac:dyDescent="0.2">
      <c r="A9703" s="271">
        <v>99300</v>
      </c>
      <c r="B9703" s="271" t="s">
        <v>290</v>
      </c>
      <c r="C9703" s="272" t="s">
        <v>17883</v>
      </c>
      <c r="D9703" s="271" t="s">
        <v>1977</v>
      </c>
      <c r="E9703" s="273">
        <v>12875.62</v>
      </c>
    </row>
    <row r="9704" spans="1:5" x14ac:dyDescent="0.2">
      <c r="A9704" s="271">
        <v>99301</v>
      </c>
      <c r="B9704" s="271" t="s">
        <v>290</v>
      </c>
      <c r="C9704" s="272" t="s">
        <v>17884</v>
      </c>
      <c r="D9704" s="271" t="s">
        <v>1977</v>
      </c>
      <c r="E9704" s="273">
        <v>6420.07</v>
      </c>
    </row>
    <row r="9705" spans="1:5" x14ac:dyDescent="0.2">
      <c r="A9705" s="271">
        <v>99312</v>
      </c>
      <c r="B9705" s="271" t="s">
        <v>290</v>
      </c>
      <c r="C9705" s="272" t="s">
        <v>17885</v>
      </c>
      <c r="D9705" s="271" t="s">
        <v>1977</v>
      </c>
      <c r="E9705" s="273">
        <v>7521.12</v>
      </c>
    </row>
    <row r="9706" spans="1:5" x14ac:dyDescent="0.2">
      <c r="A9706" s="271">
        <v>99320</v>
      </c>
      <c r="B9706" s="271" t="s">
        <v>290</v>
      </c>
      <c r="C9706" s="272" t="s">
        <v>17886</v>
      </c>
      <c r="D9706" s="271" t="s">
        <v>1977</v>
      </c>
      <c r="E9706" s="273">
        <v>8688.76</v>
      </c>
    </row>
    <row r="9707" spans="1:5" x14ac:dyDescent="0.2">
      <c r="A9707" s="271">
        <v>99322</v>
      </c>
      <c r="B9707" s="271" t="s">
        <v>290</v>
      </c>
      <c r="C9707" s="272" t="s">
        <v>17887</v>
      </c>
      <c r="D9707" s="271" t="s">
        <v>1977</v>
      </c>
      <c r="E9707" s="273">
        <v>9798.23</v>
      </c>
    </row>
    <row r="9708" spans="1:5" x14ac:dyDescent="0.2">
      <c r="A9708" s="271">
        <v>99324</v>
      </c>
      <c r="B9708" s="271" t="s">
        <v>290</v>
      </c>
      <c r="C9708" s="272" t="s">
        <v>17888</v>
      </c>
      <c r="D9708" s="271" t="s">
        <v>1977</v>
      </c>
      <c r="E9708" s="273">
        <v>10907.73</v>
      </c>
    </row>
    <row r="9709" spans="1:5" x14ac:dyDescent="0.2">
      <c r="A9709" s="271">
        <v>99310</v>
      </c>
      <c r="B9709" s="271" t="s">
        <v>290</v>
      </c>
      <c r="C9709" s="272" t="s">
        <v>17889</v>
      </c>
      <c r="D9709" s="271" t="s">
        <v>1977</v>
      </c>
      <c r="E9709" s="273">
        <v>15084.65</v>
      </c>
    </row>
    <row r="9710" spans="1:5" x14ac:dyDescent="0.2">
      <c r="A9710" s="271">
        <v>99313</v>
      </c>
      <c r="B9710" s="271" t="s">
        <v>290</v>
      </c>
      <c r="C9710" s="272" t="s">
        <v>17890</v>
      </c>
      <c r="D9710" s="271" t="s">
        <v>1977</v>
      </c>
      <c r="E9710" s="273">
        <v>16811.689999999999</v>
      </c>
    </row>
    <row r="9711" spans="1:5" x14ac:dyDescent="0.2">
      <c r="A9711" s="271">
        <v>99303</v>
      </c>
      <c r="B9711" s="271" t="s">
        <v>290</v>
      </c>
      <c r="C9711" s="272" t="s">
        <v>17891</v>
      </c>
      <c r="D9711" s="271" t="s">
        <v>1977</v>
      </c>
      <c r="E9711" s="273">
        <v>11783.71</v>
      </c>
    </row>
    <row r="9712" spans="1:5" x14ac:dyDescent="0.2">
      <c r="A9712" s="271">
        <v>99305</v>
      </c>
      <c r="B9712" s="271" t="s">
        <v>290</v>
      </c>
      <c r="C9712" s="272" t="s">
        <v>17892</v>
      </c>
      <c r="D9712" s="271" t="s">
        <v>1977</v>
      </c>
      <c r="E9712" s="273">
        <v>13313.7</v>
      </c>
    </row>
    <row r="9713" spans="1:5" x14ac:dyDescent="0.2">
      <c r="A9713" s="271">
        <v>99308</v>
      </c>
      <c r="B9713" s="271" t="s">
        <v>290</v>
      </c>
      <c r="C9713" s="272" t="s">
        <v>17893</v>
      </c>
      <c r="D9713" s="271" t="s">
        <v>1977</v>
      </c>
      <c r="E9713" s="273">
        <v>14843.71</v>
      </c>
    </row>
    <row r="9714" spans="1:5" x14ac:dyDescent="0.2">
      <c r="A9714" s="271">
        <v>99315</v>
      </c>
      <c r="B9714" s="271" t="s">
        <v>290</v>
      </c>
      <c r="C9714" s="272" t="s">
        <v>17894</v>
      </c>
      <c r="D9714" s="271" t="s">
        <v>1977</v>
      </c>
      <c r="E9714" s="273">
        <v>18779.78</v>
      </c>
    </row>
    <row r="9715" spans="1:5" x14ac:dyDescent="0.2">
      <c r="A9715" s="271">
        <v>98008</v>
      </c>
      <c r="B9715" s="271" t="s">
        <v>290</v>
      </c>
      <c r="C9715" s="272" t="s">
        <v>17895</v>
      </c>
      <c r="D9715" s="271" t="s">
        <v>1977</v>
      </c>
      <c r="E9715" s="273">
        <v>4448.1499999999996</v>
      </c>
    </row>
    <row r="9716" spans="1:5" x14ac:dyDescent="0.2">
      <c r="A9716" s="271">
        <v>98010</v>
      </c>
      <c r="B9716" s="271" t="s">
        <v>290</v>
      </c>
      <c r="C9716" s="272" t="s">
        <v>17896</v>
      </c>
      <c r="D9716" s="271" t="s">
        <v>1977</v>
      </c>
      <c r="E9716" s="273">
        <v>5425.61</v>
      </c>
    </row>
    <row r="9717" spans="1:5" x14ac:dyDescent="0.2">
      <c r="A9717" s="271">
        <v>98012</v>
      </c>
      <c r="B9717" s="271" t="s">
        <v>290</v>
      </c>
      <c r="C9717" s="272" t="s">
        <v>17897</v>
      </c>
      <c r="D9717" s="271" t="s">
        <v>1977</v>
      </c>
      <c r="E9717" s="273">
        <v>6373.03</v>
      </c>
    </row>
    <row r="9718" spans="1:5" x14ac:dyDescent="0.2">
      <c r="A9718" s="271">
        <v>98014</v>
      </c>
      <c r="B9718" s="271" t="s">
        <v>290</v>
      </c>
      <c r="C9718" s="272" t="s">
        <v>17898</v>
      </c>
      <c r="D9718" s="271" t="s">
        <v>1977</v>
      </c>
      <c r="E9718" s="273">
        <v>7320.35</v>
      </c>
    </row>
    <row r="9719" spans="1:5" x14ac:dyDescent="0.2">
      <c r="A9719" s="271">
        <v>98016</v>
      </c>
      <c r="B9719" s="271" t="s">
        <v>290</v>
      </c>
      <c r="C9719" s="272" t="s">
        <v>17899</v>
      </c>
      <c r="D9719" s="271" t="s">
        <v>1977</v>
      </c>
      <c r="E9719" s="273">
        <v>8267.84</v>
      </c>
    </row>
    <row r="9720" spans="1:5" x14ac:dyDescent="0.2">
      <c r="A9720" s="271">
        <v>98018</v>
      </c>
      <c r="B9720" s="271" t="s">
        <v>290</v>
      </c>
      <c r="C9720" s="272" t="s">
        <v>17900</v>
      </c>
      <c r="D9720" s="271" t="s">
        <v>1977</v>
      </c>
      <c r="E9720" s="273">
        <v>9215.18</v>
      </c>
    </row>
    <row r="9721" spans="1:5" x14ac:dyDescent="0.2">
      <c r="A9721" s="271">
        <v>97994</v>
      </c>
      <c r="B9721" s="271" t="s">
        <v>290</v>
      </c>
      <c r="C9721" s="272" t="s">
        <v>17901</v>
      </c>
      <c r="D9721" s="271" t="s">
        <v>1977</v>
      </c>
      <c r="E9721" s="273">
        <v>2848.04</v>
      </c>
    </row>
    <row r="9722" spans="1:5" x14ac:dyDescent="0.2">
      <c r="A9722" s="271">
        <v>97996</v>
      </c>
      <c r="B9722" s="271" t="s">
        <v>290</v>
      </c>
      <c r="C9722" s="272" t="s">
        <v>17902</v>
      </c>
      <c r="D9722" s="271" t="s">
        <v>1977</v>
      </c>
      <c r="E9722" s="273">
        <v>3600.88</v>
      </c>
    </row>
    <row r="9723" spans="1:5" x14ac:dyDescent="0.2">
      <c r="A9723" s="271">
        <v>98407</v>
      </c>
      <c r="B9723" s="271" t="s">
        <v>290</v>
      </c>
      <c r="C9723" s="272" t="s">
        <v>17903</v>
      </c>
      <c r="D9723" s="271" t="s">
        <v>1977</v>
      </c>
      <c r="E9723" s="273">
        <v>4353.6400000000003</v>
      </c>
    </row>
    <row r="9724" spans="1:5" x14ac:dyDescent="0.2">
      <c r="A9724" s="271">
        <v>98408</v>
      </c>
      <c r="B9724" s="271" t="s">
        <v>290</v>
      </c>
      <c r="C9724" s="272" t="s">
        <v>17904</v>
      </c>
      <c r="D9724" s="271" t="s">
        <v>1977</v>
      </c>
      <c r="E9724" s="273">
        <v>5106.4399999999996</v>
      </c>
    </row>
    <row r="9725" spans="1:5" x14ac:dyDescent="0.2">
      <c r="A9725" s="271">
        <v>98002</v>
      </c>
      <c r="B9725" s="271" t="s">
        <v>290</v>
      </c>
      <c r="C9725" s="272" t="s">
        <v>17905</v>
      </c>
      <c r="D9725" s="271" t="s">
        <v>1977</v>
      </c>
      <c r="E9725" s="273">
        <v>5897.23</v>
      </c>
    </row>
    <row r="9726" spans="1:5" x14ac:dyDescent="0.2">
      <c r="A9726" s="271">
        <v>98406</v>
      </c>
      <c r="B9726" s="271" t="s">
        <v>290</v>
      </c>
      <c r="C9726" s="272" t="s">
        <v>17906</v>
      </c>
      <c r="D9726" s="271" t="s">
        <v>1977</v>
      </c>
      <c r="E9726" s="273">
        <v>6654.77</v>
      </c>
    </row>
    <row r="9727" spans="1:5" x14ac:dyDescent="0.2">
      <c r="A9727" s="271">
        <v>98006</v>
      </c>
      <c r="B9727" s="271" t="s">
        <v>290</v>
      </c>
      <c r="C9727" s="272" t="s">
        <v>17907</v>
      </c>
      <c r="D9727" s="271" t="s">
        <v>1977</v>
      </c>
      <c r="E9727" s="273">
        <v>7412.43</v>
      </c>
    </row>
    <row r="9728" spans="1:5" x14ac:dyDescent="0.2">
      <c r="A9728" s="271">
        <v>98030</v>
      </c>
      <c r="B9728" s="271" t="s">
        <v>290</v>
      </c>
      <c r="C9728" s="272" t="s">
        <v>17908</v>
      </c>
      <c r="D9728" s="271" t="s">
        <v>1977</v>
      </c>
      <c r="E9728" s="273">
        <v>9055.9500000000007</v>
      </c>
    </row>
    <row r="9729" spans="1:5" x14ac:dyDescent="0.2">
      <c r="A9729" s="271">
        <v>98032</v>
      </c>
      <c r="B9729" s="271" t="s">
        <v>290</v>
      </c>
      <c r="C9729" s="272" t="s">
        <v>17909</v>
      </c>
      <c r="D9729" s="271" t="s">
        <v>1977</v>
      </c>
      <c r="E9729" s="273">
        <v>10416.48</v>
      </c>
    </row>
    <row r="9730" spans="1:5" x14ac:dyDescent="0.2">
      <c r="A9730" s="271">
        <v>98034</v>
      </c>
      <c r="B9730" s="271" t="s">
        <v>290</v>
      </c>
      <c r="C9730" s="272" t="s">
        <v>17910</v>
      </c>
      <c r="D9730" s="271" t="s">
        <v>1977</v>
      </c>
      <c r="E9730" s="273">
        <v>11777.03</v>
      </c>
    </row>
    <row r="9731" spans="1:5" x14ac:dyDescent="0.2">
      <c r="A9731" s="271">
        <v>98036</v>
      </c>
      <c r="B9731" s="271" t="s">
        <v>290</v>
      </c>
      <c r="C9731" s="272" t="s">
        <v>17911</v>
      </c>
      <c r="D9731" s="271" t="s">
        <v>1977</v>
      </c>
      <c r="E9731" s="273">
        <v>13137.58</v>
      </c>
    </row>
    <row r="9732" spans="1:5" x14ac:dyDescent="0.2">
      <c r="A9732" s="271">
        <v>98020</v>
      </c>
      <c r="B9732" s="271" t="s">
        <v>290</v>
      </c>
      <c r="C9732" s="272" t="s">
        <v>17912</v>
      </c>
      <c r="D9732" s="271" t="s">
        <v>1977</v>
      </c>
      <c r="E9732" s="273">
        <v>6548.31</v>
      </c>
    </row>
    <row r="9733" spans="1:5" x14ac:dyDescent="0.2">
      <c r="A9733" s="271">
        <v>98022</v>
      </c>
      <c r="B9733" s="271" t="s">
        <v>290</v>
      </c>
      <c r="C9733" s="272" t="s">
        <v>17913</v>
      </c>
      <c r="D9733" s="271" t="s">
        <v>1977</v>
      </c>
      <c r="E9733" s="273">
        <v>7671.72</v>
      </c>
    </row>
    <row r="9734" spans="1:5" x14ac:dyDescent="0.2">
      <c r="A9734" s="271">
        <v>98024</v>
      </c>
      <c r="B9734" s="271" t="s">
        <v>290</v>
      </c>
      <c r="C9734" s="272" t="s">
        <v>17914</v>
      </c>
      <c r="D9734" s="271" t="s">
        <v>1977</v>
      </c>
      <c r="E9734" s="273">
        <v>8861.73</v>
      </c>
    </row>
    <row r="9735" spans="1:5" x14ac:dyDescent="0.2">
      <c r="A9735" s="271">
        <v>98026</v>
      </c>
      <c r="B9735" s="271" t="s">
        <v>290</v>
      </c>
      <c r="C9735" s="272" t="s">
        <v>17915</v>
      </c>
      <c r="D9735" s="271" t="s">
        <v>1977</v>
      </c>
      <c r="E9735" s="273">
        <v>9993.56</v>
      </c>
    </row>
    <row r="9736" spans="1:5" x14ac:dyDescent="0.2">
      <c r="A9736" s="271">
        <v>98028</v>
      </c>
      <c r="B9736" s="271" t="s">
        <v>290</v>
      </c>
      <c r="C9736" s="272" t="s">
        <v>17916</v>
      </c>
      <c r="D9736" s="271" t="s">
        <v>1977</v>
      </c>
      <c r="E9736" s="273">
        <v>11125.43</v>
      </c>
    </row>
    <row r="9737" spans="1:5" x14ac:dyDescent="0.2">
      <c r="A9737" s="271">
        <v>98044</v>
      </c>
      <c r="B9737" s="271" t="s">
        <v>290</v>
      </c>
      <c r="C9737" s="272" t="s">
        <v>17917</v>
      </c>
      <c r="D9737" s="271" t="s">
        <v>1977</v>
      </c>
      <c r="E9737" s="273">
        <v>15393.05</v>
      </c>
    </row>
    <row r="9738" spans="1:5" x14ac:dyDescent="0.2">
      <c r="A9738" s="271">
        <v>98046</v>
      </c>
      <c r="B9738" s="271" t="s">
        <v>290</v>
      </c>
      <c r="C9738" s="272" t="s">
        <v>17918</v>
      </c>
      <c r="D9738" s="271" t="s">
        <v>1977</v>
      </c>
      <c r="E9738" s="273">
        <v>17155.91</v>
      </c>
    </row>
    <row r="9739" spans="1:5" x14ac:dyDescent="0.2">
      <c r="A9739" s="271">
        <v>98038</v>
      </c>
      <c r="B9739" s="271" t="s">
        <v>290</v>
      </c>
      <c r="C9739" s="272" t="s">
        <v>17919</v>
      </c>
      <c r="D9739" s="271" t="s">
        <v>1977</v>
      </c>
      <c r="E9739" s="273">
        <v>12023.23</v>
      </c>
    </row>
    <row r="9740" spans="1:5" x14ac:dyDescent="0.2">
      <c r="A9740" s="271">
        <v>98040</v>
      </c>
      <c r="B9740" s="271" t="s">
        <v>290</v>
      </c>
      <c r="C9740" s="272" t="s">
        <v>17920</v>
      </c>
      <c r="D9740" s="271" t="s">
        <v>1977</v>
      </c>
      <c r="E9740" s="273">
        <v>13585.01</v>
      </c>
    </row>
    <row r="9741" spans="1:5" x14ac:dyDescent="0.2">
      <c r="A9741" s="271">
        <v>98042</v>
      </c>
      <c r="B9741" s="271" t="s">
        <v>290</v>
      </c>
      <c r="C9741" s="272" t="s">
        <v>17921</v>
      </c>
      <c r="D9741" s="271" t="s">
        <v>1977</v>
      </c>
      <c r="E9741" s="273">
        <v>15146.8</v>
      </c>
    </row>
    <row r="9742" spans="1:5" x14ac:dyDescent="0.2">
      <c r="A9742" s="271">
        <v>98048</v>
      </c>
      <c r="B9742" s="271" t="s">
        <v>290</v>
      </c>
      <c r="C9742" s="272" t="s">
        <v>17922</v>
      </c>
      <c r="D9742" s="271" t="s">
        <v>1977</v>
      </c>
      <c r="E9742" s="273">
        <v>19165.14</v>
      </c>
    </row>
    <row r="9743" spans="1:5" x14ac:dyDescent="0.2">
      <c r="A9743" s="271">
        <v>97955</v>
      </c>
      <c r="B9743" s="271" t="s">
        <v>290</v>
      </c>
      <c r="C9743" s="272" t="s">
        <v>17923</v>
      </c>
      <c r="D9743" s="271" t="s">
        <v>1977</v>
      </c>
      <c r="E9743" s="273">
        <v>3144.71</v>
      </c>
    </row>
    <row r="9744" spans="1:5" x14ac:dyDescent="0.2">
      <c r="A9744" s="271">
        <v>97948</v>
      </c>
      <c r="B9744" s="271" t="s">
        <v>290</v>
      </c>
      <c r="C9744" s="272" t="s">
        <v>17924</v>
      </c>
      <c r="D9744" s="271" t="s">
        <v>1977</v>
      </c>
      <c r="E9744" s="273">
        <v>3326.24</v>
      </c>
    </row>
    <row r="9745" spans="1:5" x14ac:dyDescent="0.2">
      <c r="A9745" s="271">
        <v>97934</v>
      </c>
      <c r="B9745" s="271" t="s">
        <v>290</v>
      </c>
      <c r="C9745" s="272" t="s">
        <v>17925</v>
      </c>
      <c r="D9745" s="271" t="s">
        <v>1977</v>
      </c>
      <c r="E9745" s="273">
        <v>2482.91</v>
      </c>
    </row>
    <row r="9746" spans="1:5" x14ac:dyDescent="0.2">
      <c r="A9746" s="271">
        <v>97953</v>
      </c>
      <c r="B9746" s="271" t="s">
        <v>290</v>
      </c>
      <c r="C9746" s="272" t="s">
        <v>17926</v>
      </c>
      <c r="D9746" s="271" t="s">
        <v>1977</v>
      </c>
      <c r="E9746" s="273">
        <v>1473.18</v>
      </c>
    </row>
    <row r="9747" spans="1:5" x14ac:dyDescent="0.2">
      <c r="A9747" s="271">
        <v>97947</v>
      </c>
      <c r="B9747" s="271" t="s">
        <v>290</v>
      </c>
      <c r="C9747" s="272" t="s">
        <v>17927</v>
      </c>
      <c r="D9747" s="271" t="s">
        <v>1977</v>
      </c>
      <c r="E9747" s="273">
        <v>1792.02</v>
      </c>
    </row>
    <row r="9748" spans="1:5" x14ac:dyDescent="0.2">
      <c r="A9748" s="271">
        <v>97933</v>
      </c>
      <c r="B9748" s="271" t="s">
        <v>290</v>
      </c>
      <c r="C9748" s="272" t="s">
        <v>17928</v>
      </c>
      <c r="D9748" s="271" t="s">
        <v>1977</v>
      </c>
      <c r="E9748" s="273">
        <v>1113.3599999999999</v>
      </c>
    </row>
    <row r="9749" spans="1:5" x14ac:dyDescent="0.2">
      <c r="A9749" s="271">
        <v>97961</v>
      </c>
      <c r="B9749" s="271" t="s">
        <v>290</v>
      </c>
      <c r="C9749" s="272" t="s">
        <v>17929</v>
      </c>
      <c r="D9749" s="271" t="s">
        <v>1977</v>
      </c>
      <c r="E9749" s="273">
        <v>2573.2399999999998</v>
      </c>
    </row>
    <row r="9750" spans="1:5" x14ac:dyDescent="0.2">
      <c r="A9750" s="271">
        <v>97951</v>
      </c>
      <c r="B9750" s="271" t="s">
        <v>290</v>
      </c>
      <c r="C9750" s="272" t="s">
        <v>17930</v>
      </c>
      <c r="D9750" s="271" t="s">
        <v>1977</v>
      </c>
      <c r="E9750" s="273">
        <v>2909.57</v>
      </c>
    </row>
    <row r="9751" spans="1:5" x14ac:dyDescent="0.2">
      <c r="A9751" s="271">
        <v>97973</v>
      </c>
      <c r="B9751" s="271" t="s">
        <v>290</v>
      </c>
      <c r="C9751" s="272" t="s">
        <v>17931</v>
      </c>
      <c r="D9751" s="271" t="s">
        <v>1977</v>
      </c>
      <c r="E9751" s="273">
        <v>4789.5200000000004</v>
      </c>
    </row>
    <row r="9752" spans="1:5" x14ac:dyDescent="0.2">
      <c r="A9752" s="271">
        <v>97952</v>
      </c>
      <c r="B9752" s="271" t="s">
        <v>290</v>
      </c>
      <c r="C9752" s="272" t="s">
        <v>17932</v>
      </c>
      <c r="D9752" s="271" t="s">
        <v>1977</v>
      </c>
      <c r="E9752" s="273">
        <v>5087.03</v>
      </c>
    </row>
    <row r="9753" spans="1:5" x14ac:dyDescent="0.2">
      <c r="A9753" s="271">
        <v>97957</v>
      </c>
      <c r="B9753" s="271" t="s">
        <v>290</v>
      </c>
      <c r="C9753" s="272" t="s">
        <v>17933</v>
      </c>
      <c r="D9753" s="271" t="s">
        <v>1977</v>
      </c>
      <c r="E9753" s="273">
        <v>2856.44</v>
      </c>
    </row>
    <row r="9754" spans="1:5" x14ac:dyDescent="0.2">
      <c r="A9754" s="271">
        <v>97950</v>
      </c>
      <c r="B9754" s="271" t="s">
        <v>290</v>
      </c>
      <c r="C9754" s="272" t="s">
        <v>17934</v>
      </c>
      <c r="D9754" s="271" t="s">
        <v>1977</v>
      </c>
      <c r="E9754" s="273">
        <v>3205.4</v>
      </c>
    </row>
    <row r="9755" spans="1:5" x14ac:dyDescent="0.2">
      <c r="A9755" s="271">
        <v>97936</v>
      </c>
      <c r="B9755" s="271" t="s">
        <v>290</v>
      </c>
      <c r="C9755" s="272" t="s">
        <v>17935</v>
      </c>
      <c r="D9755" s="271" t="s">
        <v>1977</v>
      </c>
      <c r="E9755" s="273">
        <v>2152.0500000000002</v>
      </c>
    </row>
    <row r="9756" spans="1:5" x14ac:dyDescent="0.2">
      <c r="A9756" s="271">
        <v>97956</v>
      </c>
      <c r="B9756" s="271" t="s">
        <v>290</v>
      </c>
      <c r="C9756" s="272" t="s">
        <v>17936</v>
      </c>
      <c r="D9756" s="271" t="s">
        <v>1977</v>
      </c>
      <c r="E9756" s="273">
        <v>1591.47</v>
      </c>
    </row>
    <row r="9757" spans="1:5" x14ac:dyDescent="0.2">
      <c r="A9757" s="271">
        <v>97949</v>
      </c>
      <c r="B9757" s="271" t="s">
        <v>290</v>
      </c>
      <c r="C9757" s="272" t="s">
        <v>17937</v>
      </c>
      <c r="D9757" s="271" t="s">
        <v>1977</v>
      </c>
      <c r="E9757" s="273">
        <v>1806.09</v>
      </c>
    </row>
    <row r="9758" spans="1:5" x14ac:dyDescent="0.2">
      <c r="A9758" s="271">
        <v>97935</v>
      </c>
      <c r="B9758" s="271" t="s">
        <v>290</v>
      </c>
      <c r="C9758" s="272" t="s">
        <v>17938</v>
      </c>
      <c r="D9758" s="271" t="s">
        <v>1977</v>
      </c>
      <c r="E9758" s="273">
        <v>929.52</v>
      </c>
    </row>
    <row r="9759" spans="1:5" x14ac:dyDescent="0.2">
      <c r="A9759" s="271">
        <v>99319</v>
      </c>
      <c r="B9759" s="271" t="s">
        <v>290</v>
      </c>
      <c r="C9759" s="272" t="s">
        <v>17939</v>
      </c>
      <c r="D9759" s="271" t="s">
        <v>2014</v>
      </c>
      <c r="E9759" s="273">
        <v>917.76</v>
      </c>
    </row>
    <row r="9760" spans="1:5" x14ac:dyDescent="0.2">
      <c r="A9760" s="271">
        <v>99318</v>
      </c>
      <c r="B9760" s="271" t="s">
        <v>290</v>
      </c>
      <c r="C9760" s="272" t="s">
        <v>17940</v>
      </c>
      <c r="D9760" s="271" t="s">
        <v>2014</v>
      </c>
      <c r="E9760" s="273">
        <v>297.79000000000002</v>
      </c>
    </row>
    <row r="9761" spans="1:5" x14ac:dyDescent="0.2">
      <c r="A9761" s="271">
        <v>98051</v>
      </c>
      <c r="B9761" s="271" t="s">
        <v>290</v>
      </c>
      <c r="C9761" s="272" t="s">
        <v>17941</v>
      </c>
      <c r="D9761" s="271" t="s">
        <v>2014</v>
      </c>
      <c r="E9761" s="273">
        <v>972.78</v>
      </c>
    </row>
    <row r="9762" spans="1:5" x14ac:dyDescent="0.2">
      <c r="A9762" s="271">
        <v>98050</v>
      </c>
      <c r="B9762" s="271" t="s">
        <v>290</v>
      </c>
      <c r="C9762" s="272" t="s">
        <v>17942</v>
      </c>
      <c r="D9762" s="271" t="s">
        <v>2014</v>
      </c>
      <c r="E9762" s="273">
        <v>298.63</v>
      </c>
    </row>
    <row r="9763" spans="1:5" x14ac:dyDescent="0.2">
      <c r="A9763" s="271">
        <v>99272</v>
      </c>
      <c r="B9763" s="271" t="s">
        <v>290</v>
      </c>
      <c r="C9763" s="272" t="s">
        <v>17943</v>
      </c>
      <c r="D9763" s="271" t="s">
        <v>1977</v>
      </c>
      <c r="E9763" s="273">
        <v>1144.25</v>
      </c>
    </row>
    <row r="9764" spans="1:5" x14ac:dyDescent="0.2">
      <c r="A9764" s="271">
        <v>99273</v>
      </c>
      <c r="B9764" s="271" t="s">
        <v>290</v>
      </c>
      <c r="C9764" s="272" t="s">
        <v>17944</v>
      </c>
      <c r="D9764" s="271" t="s">
        <v>1977</v>
      </c>
      <c r="E9764" s="273">
        <v>1601.96</v>
      </c>
    </row>
    <row r="9765" spans="1:5" x14ac:dyDescent="0.2">
      <c r="A9765" s="271">
        <v>99268</v>
      </c>
      <c r="B9765" s="271" t="s">
        <v>290</v>
      </c>
      <c r="C9765" s="272" t="s">
        <v>17945</v>
      </c>
      <c r="D9765" s="271" t="s">
        <v>1977</v>
      </c>
      <c r="E9765" s="273">
        <v>514.01</v>
      </c>
    </row>
    <row r="9766" spans="1:5" x14ac:dyDescent="0.2">
      <c r="A9766" s="271">
        <v>99270</v>
      </c>
      <c r="B9766" s="271" t="s">
        <v>290</v>
      </c>
      <c r="C9766" s="272" t="s">
        <v>17946</v>
      </c>
      <c r="D9766" s="271" t="s">
        <v>1977</v>
      </c>
      <c r="E9766" s="273">
        <v>666.63</v>
      </c>
    </row>
    <row r="9767" spans="1:5" x14ac:dyDescent="0.2">
      <c r="A9767" s="271">
        <v>97976</v>
      </c>
      <c r="B9767" s="271" t="s">
        <v>290</v>
      </c>
      <c r="C9767" s="272" t="s">
        <v>17947</v>
      </c>
      <c r="D9767" s="271" t="s">
        <v>1977</v>
      </c>
      <c r="E9767" s="273">
        <v>1183.7</v>
      </c>
    </row>
    <row r="9768" spans="1:5" x14ac:dyDescent="0.2">
      <c r="A9768" s="271">
        <v>97977</v>
      </c>
      <c r="B9768" s="271" t="s">
        <v>290</v>
      </c>
      <c r="C9768" s="272" t="s">
        <v>17948</v>
      </c>
      <c r="D9768" s="271" t="s">
        <v>1977</v>
      </c>
      <c r="E9768" s="273">
        <v>1671.87</v>
      </c>
    </row>
    <row r="9769" spans="1:5" x14ac:dyDescent="0.2">
      <c r="A9769" s="271">
        <v>97974</v>
      </c>
      <c r="B9769" s="271" t="s">
        <v>290</v>
      </c>
      <c r="C9769" s="272" t="s">
        <v>17949</v>
      </c>
      <c r="D9769" s="271" t="s">
        <v>1977</v>
      </c>
      <c r="E9769" s="273">
        <v>517.94000000000005</v>
      </c>
    </row>
    <row r="9770" spans="1:5" x14ac:dyDescent="0.2">
      <c r="A9770" s="271">
        <v>97975</v>
      </c>
      <c r="B9770" s="271" t="s">
        <v>290</v>
      </c>
      <c r="C9770" s="272" t="s">
        <v>17950</v>
      </c>
      <c r="D9770" s="271" t="s">
        <v>1977</v>
      </c>
      <c r="E9770" s="273">
        <v>671.22</v>
      </c>
    </row>
    <row r="9771" spans="1:5" x14ac:dyDescent="0.2">
      <c r="A9771" s="271">
        <v>101798</v>
      </c>
      <c r="B9771" s="271" t="s">
        <v>290</v>
      </c>
      <c r="C9771" s="272" t="s">
        <v>17951</v>
      </c>
      <c r="D9771" s="271" t="s">
        <v>1977</v>
      </c>
      <c r="E9771" s="273">
        <v>344.09</v>
      </c>
    </row>
    <row r="9772" spans="1:5" x14ac:dyDescent="0.2">
      <c r="A9772" s="271">
        <v>101799</v>
      </c>
      <c r="B9772" s="271" t="s">
        <v>290</v>
      </c>
      <c r="C9772" s="272" t="s">
        <v>17952</v>
      </c>
      <c r="D9772" s="271" t="s">
        <v>1977</v>
      </c>
      <c r="E9772" s="273">
        <v>822.38</v>
      </c>
    </row>
    <row r="9773" spans="1:5" x14ac:dyDescent="0.2">
      <c r="A9773" s="271">
        <v>102487</v>
      </c>
      <c r="B9773" s="271" t="s">
        <v>290</v>
      </c>
      <c r="C9773" s="272" t="s">
        <v>17953</v>
      </c>
      <c r="D9773" s="271" t="s">
        <v>1980</v>
      </c>
      <c r="E9773" s="273">
        <v>642.24</v>
      </c>
    </row>
    <row r="9774" spans="1:5" x14ac:dyDescent="0.2">
      <c r="A9774" s="271">
        <v>102486</v>
      </c>
      <c r="B9774" s="271" t="s">
        <v>290</v>
      </c>
      <c r="C9774" s="272" t="s">
        <v>17954</v>
      </c>
      <c r="D9774" s="271" t="s">
        <v>1980</v>
      </c>
      <c r="E9774" s="273">
        <v>697.31</v>
      </c>
    </row>
    <row r="9775" spans="1:5" x14ac:dyDescent="0.2">
      <c r="A9775" s="271">
        <v>102474</v>
      </c>
      <c r="B9775" s="271" t="s">
        <v>290</v>
      </c>
      <c r="C9775" s="272" t="s">
        <v>17955</v>
      </c>
      <c r="D9775" s="271" t="s">
        <v>1980</v>
      </c>
      <c r="E9775" s="273">
        <v>634.97</v>
      </c>
    </row>
    <row r="9776" spans="1:5" x14ac:dyDescent="0.2">
      <c r="A9776" s="271">
        <v>102480</v>
      </c>
      <c r="B9776" s="271" t="s">
        <v>290</v>
      </c>
      <c r="C9776" s="272" t="s">
        <v>17956</v>
      </c>
      <c r="D9776" s="271" t="s">
        <v>1980</v>
      </c>
      <c r="E9776" s="273">
        <v>625.38</v>
      </c>
    </row>
    <row r="9777" spans="1:5" x14ac:dyDescent="0.2">
      <c r="A9777" s="271">
        <v>94975</v>
      </c>
      <c r="B9777" s="271" t="s">
        <v>290</v>
      </c>
      <c r="C9777" s="272" t="s">
        <v>17957</v>
      </c>
      <c r="D9777" s="271" t="s">
        <v>1980</v>
      </c>
      <c r="E9777" s="273">
        <v>498.71</v>
      </c>
    </row>
    <row r="9778" spans="1:5" x14ac:dyDescent="0.2">
      <c r="A9778" s="271">
        <v>94963</v>
      </c>
      <c r="B9778" s="271" t="s">
        <v>290</v>
      </c>
      <c r="C9778" s="272" t="s">
        <v>17958</v>
      </c>
      <c r="D9778" s="271" t="s">
        <v>1980</v>
      </c>
      <c r="E9778" s="273">
        <v>438.05</v>
      </c>
    </row>
    <row r="9779" spans="1:5" x14ac:dyDescent="0.2">
      <c r="A9779" s="271">
        <v>94969</v>
      </c>
      <c r="B9779" s="271" t="s">
        <v>290</v>
      </c>
      <c r="C9779" s="272" t="s">
        <v>17959</v>
      </c>
      <c r="D9779" s="271" t="s">
        <v>1980</v>
      </c>
      <c r="E9779" s="273">
        <v>427.77</v>
      </c>
    </row>
    <row r="9780" spans="1:5" x14ac:dyDescent="0.2">
      <c r="A9780" s="271">
        <v>102475</v>
      </c>
      <c r="B9780" s="271" t="s">
        <v>290</v>
      </c>
      <c r="C9780" s="272" t="s">
        <v>17960</v>
      </c>
      <c r="D9780" s="271" t="s">
        <v>1980</v>
      </c>
      <c r="E9780" s="273">
        <v>680.33</v>
      </c>
    </row>
    <row r="9781" spans="1:5" x14ac:dyDescent="0.2">
      <c r="A9781" s="271">
        <v>102481</v>
      </c>
      <c r="B9781" s="271" t="s">
        <v>290</v>
      </c>
      <c r="C9781" s="272" t="s">
        <v>17961</v>
      </c>
      <c r="D9781" s="271" t="s">
        <v>1980</v>
      </c>
      <c r="E9781" s="273">
        <v>661.77</v>
      </c>
    </row>
    <row r="9782" spans="1:5" x14ac:dyDescent="0.2">
      <c r="A9782" s="271">
        <v>94964</v>
      </c>
      <c r="B9782" s="271" t="s">
        <v>290</v>
      </c>
      <c r="C9782" s="272" t="s">
        <v>17962</v>
      </c>
      <c r="D9782" s="271" t="s">
        <v>1980</v>
      </c>
      <c r="E9782" s="273">
        <v>476.84</v>
      </c>
    </row>
    <row r="9783" spans="1:5" x14ac:dyDescent="0.2">
      <c r="A9783" s="271">
        <v>94970</v>
      </c>
      <c r="B9783" s="271" t="s">
        <v>290</v>
      </c>
      <c r="C9783" s="272" t="s">
        <v>17963</v>
      </c>
      <c r="D9783" s="271" t="s">
        <v>1980</v>
      </c>
      <c r="E9783" s="273">
        <v>457.59</v>
      </c>
    </row>
    <row r="9784" spans="1:5" x14ac:dyDescent="0.2">
      <c r="A9784" s="271">
        <v>102476</v>
      </c>
      <c r="B9784" s="271" t="s">
        <v>290</v>
      </c>
      <c r="C9784" s="272" t="s">
        <v>17964</v>
      </c>
      <c r="D9784" s="271" t="s">
        <v>1980</v>
      </c>
      <c r="E9784" s="273">
        <v>688.83</v>
      </c>
    </row>
    <row r="9785" spans="1:5" x14ac:dyDescent="0.2">
      <c r="A9785" s="271">
        <v>102482</v>
      </c>
      <c r="B9785" s="271" t="s">
        <v>290</v>
      </c>
      <c r="C9785" s="272" t="s">
        <v>17965</v>
      </c>
      <c r="D9785" s="271" t="s">
        <v>1980</v>
      </c>
      <c r="E9785" s="273">
        <v>683.27</v>
      </c>
    </row>
    <row r="9786" spans="1:5" x14ac:dyDescent="0.2">
      <c r="A9786" s="271">
        <v>94965</v>
      </c>
      <c r="B9786" s="271" t="s">
        <v>290</v>
      </c>
      <c r="C9786" s="272" t="s">
        <v>17966</v>
      </c>
      <c r="D9786" s="271" t="s">
        <v>1980</v>
      </c>
      <c r="E9786" s="273">
        <v>489.62</v>
      </c>
    </row>
    <row r="9787" spans="1:5" x14ac:dyDescent="0.2">
      <c r="A9787" s="271">
        <v>94971</v>
      </c>
      <c r="B9787" s="271" t="s">
        <v>290</v>
      </c>
      <c r="C9787" s="272" t="s">
        <v>17967</v>
      </c>
      <c r="D9787" s="271" t="s">
        <v>1980</v>
      </c>
      <c r="E9787" s="273">
        <v>478.77</v>
      </c>
    </row>
    <row r="9788" spans="1:5" x14ac:dyDescent="0.2">
      <c r="A9788" s="271">
        <v>102477</v>
      </c>
      <c r="B9788" s="271" t="s">
        <v>290</v>
      </c>
      <c r="C9788" s="272" t="s">
        <v>17968</v>
      </c>
      <c r="D9788" s="271" t="s">
        <v>1980</v>
      </c>
      <c r="E9788" s="273">
        <v>724.78</v>
      </c>
    </row>
    <row r="9789" spans="1:5" x14ac:dyDescent="0.2">
      <c r="A9789" s="271">
        <v>102483</v>
      </c>
      <c r="B9789" s="271" t="s">
        <v>290</v>
      </c>
      <c r="C9789" s="272" t="s">
        <v>17969</v>
      </c>
      <c r="D9789" s="271" t="s">
        <v>1980</v>
      </c>
      <c r="E9789" s="273">
        <v>713.07</v>
      </c>
    </row>
    <row r="9790" spans="1:5" x14ac:dyDescent="0.2">
      <c r="A9790" s="271">
        <v>94966</v>
      </c>
      <c r="B9790" s="271" t="s">
        <v>290</v>
      </c>
      <c r="C9790" s="272" t="s">
        <v>17970</v>
      </c>
      <c r="D9790" s="271" t="s">
        <v>1980</v>
      </c>
      <c r="E9790" s="273">
        <v>503.58</v>
      </c>
    </row>
    <row r="9791" spans="1:5" x14ac:dyDescent="0.2">
      <c r="A9791" s="271">
        <v>94972</v>
      </c>
      <c r="B9791" s="271" t="s">
        <v>290</v>
      </c>
      <c r="C9791" s="272" t="s">
        <v>17971</v>
      </c>
      <c r="D9791" s="271" t="s">
        <v>1980</v>
      </c>
      <c r="E9791" s="273">
        <v>492.76</v>
      </c>
    </row>
    <row r="9792" spans="1:5" x14ac:dyDescent="0.2">
      <c r="A9792" s="271">
        <v>102478</v>
      </c>
      <c r="B9792" s="271" t="s">
        <v>290</v>
      </c>
      <c r="C9792" s="272" t="s">
        <v>17972</v>
      </c>
      <c r="D9792" s="271" t="s">
        <v>1980</v>
      </c>
      <c r="E9792" s="273">
        <v>762.33</v>
      </c>
    </row>
    <row r="9793" spans="1:5" x14ac:dyDescent="0.2">
      <c r="A9793" s="271">
        <v>102484</v>
      </c>
      <c r="B9793" s="271" t="s">
        <v>290</v>
      </c>
      <c r="C9793" s="272" t="s">
        <v>17973</v>
      </c>
      <c r="D9793" s="271" t="s">
        <v>1980</v>
      </c>
      <c r="E9793" s="273">
        <v>759.2</v>
      </c>
    </row>
    <row r="9794" spans="1:5" x14ac:dyDescent="0.2">
      <c r="A9794" s="271">
        <v>94967</v>
      </c>
      <c r="B9794" s="271" t="s">
        <v>290</v>
      </c>
      <c r="C9794" s="272" t="s">
        <v>17974</v>
      </c>
      <c r="D9794" s="271" t="s">
        <v>1980</v>
      </c>
      <c r="E9794" s="273">
        <v>566.28</v>
      </c>
    </row>
    <row r="9795" spans="1:5" x14ac:dyDescent="0.2">
      <c r="A9795" s="271">
        <v>94973</v>
      </c>
      <c r="B9795" s="271" t="s">
        <v>290</v>
      </c>
      <c r="C9795" s="272" t="s">
        <v>17975</v>
      </c>
      <c r="D9795" s="271" t="s">
        <v>1980</v>
      </c>
      <c r="E9795" s="273">
        <v>552.53</v>
      </c>
    </row>
    <row r="9796" spans="1:5" x14ac:dyDescent="0.2">
      <c r="A9796" s="271">
        <v>94974</v>
      </c>
      <c r="B9796" s="271" t="s">
        <v>290</v>
      </c>
      <c r="C9796" s="272" t="s">
        <v>17976</v>
      </c>
      <c r="D9796" s="271" t="s">
        <v>1980</v>
      </c>
      <c r="E9796" s="273">
        <v>467.29</v>
      </c>
    </row>
    <row r="9797" spans="1:5" x14ac:dyDescent="0.2">
      <c r="A9797" s="271">
        <v>94962</v>
      </c>
      <c r="B9797" s="271" t="s">
        <v>290</v>
      </c>
      <c r="C9797" s="272" t="s">
        <v>17977</v>
      </c>
      <c r="D9797" s="271" t="s">
        <v>1980</v>
      </c>
      <c r="E9797" s="273">
        <v>401.6</v>
      </c>
    </row>
    <row r="9798" spans="1:5" x14ac:dyDescent="0.2">
      <c r="A9798" s="271">
        <v>94968</v>
      </c>
      <c r="B9798" s="271" t="s">
        <v>290</v>
      </c>
      <c r="C9798" s="272" t="s">
        <v>17978</v>
      </c>
      <c r="D9798" s="271" t="s">
        <v>1980</v>
      </c>
      <c r="E9798" s="273">
        <v>395.13</v>
      </c>
    </row>
    <row r="9799" spans="1:5" x14ac:dyDescent="0.2">
      <c r="A9799" s="271">
        <v>102485</v>
      </c>
      <c r="B9799" s="271" t="s">
        <v>290</v>
      </c>
      <c r="C9799" s="272" t="s">
        <v>17979</v>
      </c>
      <c r="D9799" s="271" t="s">
        <v>1980</v>
      </c>
      <c r="E9799" s="273">
        <v>674.07</v>
      </c>
    </row>
    <row r="9800" spans="1:5" x14ac:dyDescent="0.2">
      <c r="A9800" s="271">
        <v>102473</v>
      </c>
      <c r="B9800" s="271" t="s">
        <v>290</v>
      </c>
      <c r="C9800" s="272" t="s">
        <v>17980</v>
      </c>
      <c r="D9800" s="271" t="s">
        <v>1980</v>
      </c>
      <c r="E9800" s="273">
        <v>603.9</v>
      </c>
    </row>
    <row r="9801" spans="1:5" x14ac:dyDescent="0.2">
      <c r="A9801" s="271">
        <v>102479</v>
      </c>
      <c r="B9801" s="271" t="s">
        <v>290</v>
      </c>
      <c r="C9801" s="272" t="s">
        <v>17981</v>
      </c>
      <c r="D9801" s="271" t="s">
        <v>1980</v>
      </c>
      <c r="E9801" s="273">
        <v>598.29999999999995</v>
      </c>
    </row>
    <row r="9802" spans="1:5" x14ac:dyDescent="0.2">
      <c r="A9802" s="271">
        <v>104835</v>
      </c>
      <c r="B9802" s="271" t="s">
        <v>290</v>
      </c>
      <c r="C9802" s="272" t="s">
        <v>17982</v>
      </c>
      <c r="D9802" s="271" t="s">
        <v>1980</v>
      </c>
      <c r="E9802" s="273">
        <v>0</v>
      </c>
    </row>
    <row r="9803" spans="1:5" x14ac:dyDescent="0.2">
      <c r="A9803" s="271">
        <v>104833</v>
      </c>
      <c r="B9803" s="271" t="s">
        <v>290</v>
      </c>
      <c r="C9803" s="272" t="s">
        <v>17983</v>
      </c>
      <c r="D9803" s="271" t="s">
        <v>1980</v>
      </c>
      <c r="E9803" s="273">
        <v>0</v>
      </c>
    </row>
    <row r="9804" spans="1:5" x14ac:dyDescent="0.2">
      <c r="A9804" s="271">
        <v>104834</v>
      </c>
      <c r="B9804" s="271" t="s">
        <v>290</v>
      </c>
      <c r="C9804" s="272" t="s">
        <v>17984</v>
      </c>
      <c r="D9804" s="271" t="s">
        <v>1980</v>
      </c>
      <c r="E9804" s="273">
        <v>0</v>
      </c>
    </row>
    <row r="9805" spans="1:5" x14ac:dyDescent="0.2">
      <c r="A9805" s="271">
        <v>104836</v>
      </c>
      <c r="B9805" s="271" t="s">
        <v>290</v>
      </c>
      <c r="C9805" s="272" t="s">
        <v>17985</v>
      </c>
      <c r="D9805" s="271" t="s">
        <v>1980</v>
      </c>
      <c r="E9805" s="273">
        <v>0</v>
      </c>
    </row>
    <row r="9806" spans="1:5" x14ac:dyDescent="0.2">
      <c r="A9806" s="271">
        <v>104837</v>
      </c>
      <c r="B9806" s="271" t="s">
        <v>290</v>
      </c>
      <c r="C9806" s="272" t="s">
        <v>17986</v>
      </c>
      <c r="D9806" s="271" t="s">
        <v>1980</v>
      </c>
      <c r="E9806" s="273">
        <v>0</v>
      </c>
    </row>
    <row r="9807" spans="1:5" x14ac:dyDescent="0.2">
      <c r="A9807" s="271">
        <v>104838</v>
      </c>
      <c r="B9807" s="271" t="s">
        <v>290</v>
      </c>
      <c r="C9807" s="272" t="s">
        <v>17987</v>
      </c>
      <c r="D9807" s="271" t="s">
        <v>1980</v>
      </c>
      <c r="E9807" s="273">
        <v>0</v>
      </c>
    </row>
    <row r="9808" spans="1:5" x14ac:dyDescent="0.2">
      <c r="A9808" s="271">
        <v>104839</v>
      </c>
      <c r="B9808" s="271" t="s">
        <v>290</v>
      </c>
      <c r="C9808" s="272" t="s">
        <v>17988</v>
      </c>
      <c r="D9808" s="271" t="s">
        <v>1980</v>
      </c>
      <c r="E9808" s="273">
        <v>0</v>
      </c>
    </row>
    <row r="9809" spans="1:5" x14ac:dyDescent="0.2">
      <c r="A9809" s="271">
        <v>104840</v>
      </c>
      <c r="B9809" s="271" t="s">
        <v>290</v>
      </c>
      <c r="C9809" s="272" t="s">
        <v>17989</v>
      </c>
      <c r="D9809" s="271" t="s">
        <v>1980</v>
      </c>
      <c r="E9809" s="273">
        <v>0</v>
      </c>
    </row>
    <row r="9810" spans="1:5" x14ac:dyDescent="0.2">
      <c r="A9810" s="271">
        <v>104830</v>
      </c>
      <c r="B9810" s="271" t="s">
        <v>290</v>
      </c>
      <c r="C9810" s="272" t="s">
        <v>17990</v>
      </c>
      <c r="D9810" s="271" t="s">
        <v>1980</v>
      </c>
      <c r="E9810" s="273">
        <v>0</v>
      </c>
    </row>
    <row r="9811" spans="1:5" x14ac:dyDescent="0.2">
      <c r="A9811" s="271">
        <v>104829</v>
      </c>
      <c r="B9811" s="271" t="s">
        <v>290</v>
      </c>
      <c r="C9811" s="272" t="s">
        <v>17991</v>
      </c>
      <c r="D9811" s="271" t="s">
        <v>1980</v>
      </c>
      <c r="E9811" s="273">
        <v>0</v>
      </c>
    </row>
    <row r="9812" spans="1:5" x14ac:dyDescent="0.2">
      <c r="A9812" s="271">
        <v>104832</v>
      </c>
      <c r="B9812" s="271" t="s">
        <v>290</v>
      </c>
      <c r="C9812" s="272" t="s">
        <v>17992</v>
      </c>
      <c r="D9812" s="271" t="s">
        <v>1980</v>
      </c>
      <c r="E9812" s="273">
        <v>0</v>
      </c>
    </row>
    <row r="9813" spans="1:5" x14ac:dyDescent="0.2">
      <c r="A9813" s="271">
        <v>104831</v>
      </c>
      <c r="B9813" s="271" t="s">
        <v>290</v>
      </c>
      <c r="C9813" s="272" t="s">
        <v>17993</v>
      </c>
      <c r="D9813" s="271" t="s">
        <v>1980</v>
      </c>
      <c r="E9813" s="273">
        <v>0</v>
      </c>
    </row>
    <row r="9814" spans="1:5" x14ac:dyDescent="0.2">
      <c r="A9814" s="271">
        <v>103773</v>
      </c>
      <c r="B9814" s="271" t="s">
        <v>290</v>
      </c>
      <c r="C9814" s="272" t="s">
        <v>17994</v>
      </c>
      <c r="D9814" s="271" t="s">
        <v>1977</v>
      </c>
      <c r="E9814" s="273">
        <v>0</v>
      </c>
    </row>
    <row r="9815" spans="1:5" x14ac:dyDescent="0.2">
      <c r="A9815" s="271">
        <v>103772</v>
      </c>
      <c r="B9815" s="271" t="s">
        <v>290</v>
      </c>
      <c r="C9815" s="272" t="s">
        <v>17995</v>
      </c>
      <c r="D9815" s="271" t="s">
        <v>1977</v>
      </c>
      <c r="E9815" s="273">
        <v>0</v>
      </c>
    </row>
    <row r="9816" spans="1:5" x14ac:dyDescent="0.2">
      <c r="A9816" s="271">
        <v>103768</v>
      </c>
      <c r="B9816" s="271" t="s">
        <v>290</v>
      </c>
      <c r="C9816" s="272" t="s">
        <v>17996</v>
      </c>
      <c r="D9816" s="271" t="s">
        <v>1977</v>
      </c>
      <c r="E9816" s="273">
        <v>0</v>
      </c>
    </row>
    <row r="9817" spans="1:5" x14ac:dyDescent="0.2">
      <c r="A9817" s="271">
        <v>103767</v>
      </c>
      <c r="B9817" s="271" t="s">
        <v>290</v>
      </c>
      <c r="C9817" s="272" t="s">
        <v>17997</v>
      </c>
      <c r="D9817" s="271" t="s">
        <v>1977</v>
      </c>
      <c r="E9817" s="273">
        <v>0</v>
      </c>
    </row>
    <row r="9818" spans="1:5" x14ac:dyDescent="0.2">
      <c r="A9818" s="271">
        <v>103766</v>
      </c>
      <c r="B9818" s="271" t="s">
        <v>290</v>
      </c>
      <c r="C9818" s="272" t="s">
        <v>17998</v>
      </c>
      <c r="D9818" s="271" t="s">
        <v>1977</v>
      </c>
      <c r="E9818" s="273">
        <v>0</v>
      </c>
    </row>
    <row r="9819" spans="1:5" x14ac:dyDescent="0.2">
      <c r="A9819" s="271">
        <v>103765</v>
      </c>
      <c r="B9819" s="271" t="s">
        <v>290</v>
      </c>
      <c r="C9819" s="272" t="s">
        <v>17999</v>
      </c>
      <c r="D9819" s="271" t="s">
        <v>1977</v>
      </c>
      <c r="E9819" s="273">
        <v>0</v>
      </c>
    </row>
    <row r="9820" spans="1:5" x14ac:dyDescent="0.2">
      <c r="A9820" s="271">
        <v>103771</v>
      </c>
      <c r="B9820" s="271" t="s">
        <v>290</v>
      </c>
      <c r="C9820" s="272" t="s">
        <v>18000</v>
      </c>
      <c r="D9820" s="271" t="s">
        <v>1977</v>
      </c>
      <c r="E9820" s="273">
        <v>0</v>
      </c>
    </row>
    <row r="9821" spans="1:5" x14ac:dyDescent="0.2">
      <c r="A9821" s="271">
        <v>103769</v>
      </c>
      <c r="B9821" s="271" t="s">
        <v>290</v>
      </c>
      <c r="C9821" s="272" t="s">
        <v>18001</v>
      </c>
      <c r="D9821" s="271" t="s">
        <v>1977</v>
      </c>
      <c r="E9821" s="273">
        <v>3966.71</v>
      </c>
    </row>
    <row r="9822" spans="1:5" x14ac:dyDescent="0.2">
      <c r="A9822" s="271">
        <v>103770</v>
      </c>
      <c r="B9822" s="271" t="s">
        <v>290</v>
      </c>
      <c r="C9822" s="272" t="s">
        <v>18002</v>
      </c>
      <c r="D9822" s="271" t="s">
        <v>1977</v>
      </c>
      <c r="E9822" s="273">
        <v>0</v>
      </c>
    </row>
    <row r="9823" spans="1:5" x14ac:dyDescent="0.2">
      <c r="A9823" s="271">
        <v>103764</v>
      </c>
      <c r="B9823" s="271" t="s">
        <v>290</v>
      </c>
      <c r="C9823" s="272" t="s">
        <v>18003</v>
      </c>
      <c r="D9823" s="271" t="s">
        <v>1977</v>
      </c>
      <c r="E9823" s="273">
        <v>0</v>
      </c>
    </row>
    <row r="9824" spans="1:5" x14ac:dyDescent="0.2">
      <c r="A9824" s="271">
        <v>103780</v>
      </c>
      <c r="B9824" s="271" t="s">
        <v>290</v>
      </c>
      <c r="C9824" s="272" t="s">
        <v>18004</v>
      </c>
      <c r="D9824" s="271" t="s">
        <v>2012</v>
      </c>
      <c r="E9824" s="273">
        <v>0</v>
      </c>
    </row>
    <row r="9825" spans="1:5" x14ac:dyDescent="0.2">
      <c r="A9825" s="271">
        <v>103781</v>
      </c>
      <c r="B9825" s="271" t="s">
        <v>290</v>
      </c>
      <c r="C9825" s="272" t="s">
        <v>18005</v>
      </c>
      <c r="D9825" s="271" t="s">
        <v>2012</v>
      </c>
      <c r="E9825" s="273">
        <v>0</v>
      </c>
    </row>
    <row r="9826" spans="1:5" x14ac:dyDescent="0.2">
      <c r="A9826" s="271">
        <v>103779</v>
      </c>
      <c r="B9826" s="271" t="s">
        <v>290</v>
      </c>
      <c r="C9826" s="272" t="s">
        <v>18006</v>
      </c>
      <c r="D9826" s="271" t="s">
        <v>2012</v>
      </c>
      <c r="E9826" s="273">
        <v>0</v>
      </c>
    </row>
    <row r="9827" spans="1:5" x14ac:dyDescent="0.2">
      <c r="A9827" s="271">
        <v>103778</v>
      </c>
      <c r="B9827" s="271" t="s">
        <v>290</v>
      </c>
      <c r="C9827" s="272" t="s">
        <v>18007</v>
      </c>
      <c r="D9827" s="271" t="s">
        <v>2012</v>
      </c>
      <c r="E9827" s="273">
        <v>0</v>
      </c>
    </row>
    <row r="9828" spans="1:5" x14ac:dyDescent="0.2">
      <c r="A9828" s="271">
        <v>103924</v>
      </c>
      <c r="B9828" s="271" t="s">
        <v>290</v>
      </c>
      <c r="C9828" s="272" t="s">
        <v>18008</v>
      </c>
      <c r="D9828" s="271" t="s">
        <v>2012</v>
      </c>
      <c r="E9828" s="273">
        <v>0</v>
      </c>
    </row>
    <row r="9829" spans="1:5" x14ac:dyDescent="0.2">
      <c r="A9829" s="271">
        <v>103776</v>
      </c>
      <c r="B9829" s="271" t="s">
        <v>290</v>
      </c>
      <c r="C9829" s="272" t="s">
        <v>18009</v>
      </c>
      <c r="D9829" s="271" t="s">
        <v>2012</v>
      </c>
      <c r="E9829" s="273">
        <v>0</v>
      </c>
    </row>
    <row r="9830" spans="1:5" x14ac:dyDescent="0.2">
      <c r="A9830" s="271">
        <v>103774</v>
      </c>
      <c r="B9830" s="271" t="s">
        <v>290</v>
      </c>
      <c r="C9830" s="272" t="s">
        <v>18010</v>
      </c>
      <c r="D9830" s="271" t="s">
        <v>2012</v>
      </c>
      <c r="E9830" s="273">
        <v>0</v>
      </c>
    </row>
    <row r="9831" spans="1:5" x14ac:dyDescent="0.2">
      <c r="A9831" s="271">
        <v>103775</v>
      </c>
      <c r="B9831" s="271" t="s">
        <v>290</v>
      </c>
      <c r="C9831" s="272" t="s">
        <v>18011</v>
      </c>
      <c r="D9831" s="271" t="s">
        <v>2012</v>
      </c>
      <c r="E9831" s="273">
        <v>0</v>
      </c>
    </row>
    <row r="9832" spans="1:5" x14ac:dyDescent="0.2">
      <c r="A9832" s="271">
        <v>97097</v>
      </c>
      <c r="B9832" s="271" t="s">
        <v>290</v>
      </c>
      <c r="C9832" s="272" t="s">
        <v>18012</v>
      </c>
      <c r="D9832" s="271" t="s">
        <v>2012</v>
      </c>
      <c r="E9832" s="273">
        <v>33.92</v>
      </c>
    </row>
    <row r="9833" spans="1:5" x14ac:dyDescent="0.2">
      <c r="A9833" s="271">
        <v>97089</v>
      </c>
      <c r="B9833" s="271" t="s">
        <v>290</v>
      </c>
      <c r="C9833" s="272" t="s">
        <v>18013</v>
      </c>
      <c r="D9833" s="271" t="s">
        <v>1982</v>
      </c>
      <c r="E9833" s="273">
        <v>17.39</v>
      </c>
    </row>
    <row r="9834" spans="1:5" x14ac:dyDescent="0.2">
      <c r="A9834" s="271">
        <v>97090</v>
      </c>
      <c r="B9834" s="271" t="s">
        <v>290</v>
      </c>
      <c r="C9834" s="272" t="s">
        <v>18014</v>
      </c>
      <c r="D9834" s="271" t="s">
        <v>1982</v>
      </c>
      <c r="E9834" s="273">
        <v>17.03</v>
      </c>
    </row>
    <row r="9835" spans="1:5" x14ac:dyDescent="0.2">
      <c r="A9835" s="271">
        <v>97091</v>
      </c>
      <c r="B9835" s="271" t="s">
        <v>290</v>
      </c>
      <c r="C9835" s="272" t="s">
        <v>18015</v>
      </c>
      <c r="D9835" s="271" t="s">
        <v>1982</v>
      </c>
      <c r="E9835" s="273">
        <v>16.48</v>
      </c>
    </row>
    <row r="9836" spans="1:5" x14ac:dyDescent="0.2">
      <c r="A9836" s="271">
        <v>97092</v>
      </c>
      <c r="B9836" s="271" t="s">
        <v>290</v>
      </c>
      <c r="C9836" s="272" t="s">
        <v>18016</v>
      </c>
      <c r="D9836" s="271" t="s">
        <v>1982</v>
      </c>
      <c r="E9836" s="273">
        <v>15.93</v>
      </c>
    </row>
    <row r="9837" spans="1:5" x14ac:dyDescent="0.2">
      <c r="A9837" s="271">
        <v>103053</v>
      </c>
      <c r="B9837" s="271" t="s">
        <v>290</v>
      </c>
      <c r="C9837" s="272" t="s">
        <v>18017</v>
      </c>
      <c r="D9837" s="271" t="s">
        <v>1982</v>
      </c>
      <c r="E9837" s="273">
        <v>0</v>
      </c>
    </row>
    <row r="9838" spans="1:5" x14ac:dyDescent="0.2">
      <c r="A9838" s="271">
        <v>97093</v>
      </c>
      <c r="B9838" s="271" t="s">
        <v>290</v>
      </c>
      <c r="C9838" s="272" t="s">
        <v>18018</v>
      </c>
      <c r="D9838" s="271" t="s">
        <v>1982</v>
      </c>
      <c r="E9838" s="273">
        <v>14.91</v>
      </c>
    </row>
    <row r="9839" spans="1:5" x14ac:dyDescent="0.2">
      <c r="A9839" s="271">
        <v>103054</v>
      </c>
      <c r="B9839" s="271" t="s">
        <v>290</v>
      </c>
      <c r="C9839" s="272" t="s">
        <v>18019</v>
      </c>
      <c r="D9839" s="271" t="s">
        <v>1982</v>
      </c>
      <c r="E9839" s="273">
        <v>0</v>
      </c>
    </row>
    <row r="9840" spans="1:5" x14ac:dyDescent="0.2">
      <c r="A9840" s="271">
        <v>97088</v>
      </c>
      <c r="B9840" s="271" t="s">
        <v>290</v>
      </c>
      <c r="C9840" s="272" t="s">
        <v>18020</v>
      </c>
      <c r="D9840" s="271" t="s">
        <v>1982</v>
      </c>
      <c r="E9840" s="273">
        <v>19.05</v>
      </c>
    </row>
    <row r="9841" spans="1:5" x14ac:dyDescent="0.2">
      <c r="A9841" s="271">
        <v>97087</v>
      </c>
      <c r="B9841" s="271" t="s">
        <v>290</v>
      </c>
      <c r="C9841" s="272" t="s">
        <v>18021</v>
      </c>
      <c r="D9841" s="271" t="s">
        <v>2012</v>
      </c>
      <c r="E9841" s="273">
        <v>2.7</v>
      </c>
    </row>
    <row r="9842" spans="1:5" x14ac:dyDescent="0.2">
      <c r="A9842" s="271">
        <v>97083</v>
      </c>
      <c r="B9842" s="271" t="s">
        <v>290</v>
      </c>
      <c r="C9842" s="272" t="s">
        <v>18022</v>
      </c>
      <c r="D9842" s="271" t="s">
        <v>2012</v>
      </c>
      <c r="E9842" s="273">
        <v>4.05</v>
      </c>
    </row>
    <row r="9843" spans="1:5" x14ac:dyDescent="0.2">
      <c r="A9843" s="271">
        <v>97084</v>
      </c>
      <c r="B9843" s="271" t="s">
        <v>290</v>
      </c>
      <c r="C9843" s="272" t="s">
        <v>18023</v>
      </c>
      <c r="D9843" s="271" t="s">
        <v>2012</v>
      </c>
      <c r="E9843" s="273">
        <v>0.83</v>
      </c>
    </row>
    <row r="9844" spans="1:5" x14ac:dyDescent="0.2">
      <c r="A9844" s="271">
        <v>97096</v>
      </c>
      <c r="B9844" s="271" t="s">
        <v>290</v>
      </c>
      <c r="C9844" s="272" t="s">
        <v>18024</v>
      </c>
      <c r="D9844" s="271" t="s">
        <v>1980</v>
      </c>
      <c r="E9844" s="273">
        <v>733.67</v>
      </c>
    </row>
    <row r="9845" spans="1:5" x14ac:dyDescent="0.2">
      <c r="A9845" s="271">
        <v>97082</v>
      </c>
      <c r="B9845" s="271" t="s">
        <v>290</v>
      </c>
      <c r="C9845" s="272" t="s">
        <v>18025</v>
      </c>
      <c r="D9845" s="271" t="s">
        <v>1980</v>
      </c>
      <c r="E9845" s="273">
        <v>77.680000000000007</v>
      </c>
    </row>
    <row r="9846" spans="1:5" x14ac:dyDescent="0.2">
      <c r="A9846" s="271">
        <v>103076</v>
      </c>
      <c r="B9846" s="271" t="s">
        <v>290</v>
      </c>
      <c r="C9846" s="272" t="s">
        <v>18026</v>
      </c>
      <c r="D9846" s="271" t="s">
        <v>2012</v>
      </c>
      <c r="E9846" s="273">
        <v>179.25</v>
      </c>
    </row>
    <row r="9847" spans="1:5" x14ac:dyDescent="0.2">
      <c r="A9847" s="271">
        <v>103067</v>
      </c>
      <c r="B9847" s="271" t="s">
        <v>290</v>
      </c>
      <c r="C9847" s="272" t="s">
        <v>18027</v>
      </c>
      <c r="D9847" s="271" t="s">
        <v>2012</v>
      </c>
      <c r="E9847" s="273">
        <v>0</v>
      </c>
    </row>
    <row r="9848" spans="1:5" x14ac:dyDescent="0.2">
      <c r="A9848" s="271">
        <v>103077</v>
      </c>
      <c r="B9848" s="271" t="s">
        <v>290</v>
      </c>
      <c r="C9848" s="272" t="s">
        <v>18028</v>
      </c>
      <c r="D9848" s="271" t="s">
        <v>2012</v>
      </c>
      <c r="E9848" s="273">
        <v>231.44</v>
      </c>
    </row>
    <row r="9849" spans="1:5" x14ac:dyDescent="0.2">
      <c r="A9849" s="271">
        <v>103068</v>
      </c>
      <c r="B9849" s="271" t="s">
        <v>290</v>
      </c>
      <c r="C9849" s="272" t="s">
        <v>18029</v>
      </c>
      <c r="D9849" s="271" t="s">
        <v>2012</v>
      </c>
      <c r="E9849" s="273">
        <v>0</v>
      </c>
    </row>
    <row r="9850" spans="1:5" x14ac:dyDescent="0.2">
      <c r="A9850" s="271">
        <v>103078</v>
      </c>
      <c r="B9850" s="271" t="s">
        <v>290</v>
      </c>
      <c r="C9850" s="272" t="s">
        <v>18030</v>
      </c>
      <c r="D9850" s="271" t="s">
        <v>2012</v>
      </c>
      <c r="E9850" s="273">
        <v>279.39999999999998</v>
      </c>
    </row>
    <row r="9851" spans="1:5" x14ac:dyDescent="0.2">
      <c r="A9851" s="271">
        <v>103069</v>
      </c>
      <c r="B9851" s="271" t="s">
        <v>290</v>
      </c>
      <c r="C9851" s="272" t="s">
        <v>18031</v>
      </c>
      <c r="D9851" s="271" t="s">
        <v>2012</v>
      </c>
      <c r="E9851" s="273">
        <v>0</v>
      </c>
    </row>
    <row r="9852" spans="1:5" x14ac:dyDescent="0.2">
      <c r="A9852" s="271">
        <v>103079</v>
      </c>
      <c r="B9852" s="271" t="s">
        <v>290</v>
      </c>
      <c r="C9852" s="272" t="s">
        <v>18032</v>
      </c>
      <c r="D9852" s="271" t="s">
        <v>2012</v>
      </c>
      <c r="E9852" s="273">
        <v>335.28</v>
      </c>
    </row>
    <row r="9853" spans="1:5" x14ac:dyDescent="0.2">
      <c r="A9853" s="271">
        <v>103070</v>
      </c>
      <c r="B9853" s="271" t="s">
        <v>290</v>
      </c>
      <c r="C9853" s="272" t="s">
        <v>18033</v>
      </c>
      <c r="D9853" s="271" t="s">
        <v>2012</v>
      </c>
      <c r="E9853" s="273">
        <v>0</v>
      </c>
    </row>
    <row r="9854" spans="1:5" x14ac:dyDescent="0.2">
      <c r="A9854" s="271">
        <v>103080</v>
      </c>
      <c r="B9854" s="271" t="s">
        <v>290</v>
      </c>
      <c r="C9854" s="272" t="s">
        <v>18034</v>
      </c>
      <c r="D9854" s="271" t="s">
        <v>2012</v>
      </c>
      <c r="E9854" s="273">
        <v>409.64</v>
      </c>
    </row>
    <row r="9855" spans="1:5" x14ac:dyDescent="0.2">
      <c r="A9855" s="271">
        <v>103071</v>
      </c>
      <c r="B9855" s="271" t="s">
        <v>290</v>
      </c>
      <c r="C9855" s="272" t="s">
        <v>18035</v>
      </c>
      <c r="D9855" s="271" t="s">
        <v>2012</v>
      </c>
      <c r="E9855" s="273">
        <v>0</v>
      </c>
    </row>
    <row r="9856" spans="1:5" x14ac:dyDescent="0.2">
      <c r="A9856" s="271">
        <v>103075</v>
      </c>
      <c r="B9856" s="271" t="s">
        <v>290</v>
      </c>
      <c r="C9856" s="272" t="s">
        <v>18036</v>
      </c>
      <c r="D9856" s="271" t="s">
        <v>2012</v>
      </c>
      <c r="E9856" s="273">
        <v>239.97</v>
      </c>
    </row>
    <row r="9857" spans="1:5" x14ac:dyDescent="0.2">
      <c r="A9857" s="271">
        <v>103062</v>
      </c>
      <c r="B9857" s="271" t="s">
        <v>290</v>
      </c>
      <c r="C9857" s="272" t="s">
        <v>18037</v>
      </c>
      <c r="D9857" s="271" t="s">
        <v>2012</v>
      </c>
      <c r="E9857" s="273">
        <v>0</v>
      </c>
    </row>
    <row r="9858" spans="1:5" x14ac:dyDescent="0.2">
      <c r="A9858" s="271">
        <v>103065</v>
      </c>
      <c r="B9858" s="271" t="s">
        <v>290</v>
      </c>
      <c r="C9858" s="272" t="s">
        <v>18038</v>
      </c>
      <c r="D9858" s="271" t="s">
        <v>2012</v>
      </c>
      <c r="E9858" s="273">
        <v>0</v>
      </c>
    </row>
    <row r="9859" spans="1:5" x14ac:dyDescent="0.2">
      <c r="A9859" s="271">
        <v>103063</v>
      </c>
      <c r="B9859" s="271" t="s">
        <v>290</v>
      </c>
      <c r="C9859" s="272" t="s">
        <v>18039</v>
      </c>
      <c r="D9859" s="271" t="s">
        <v>2012</v>
      </c>
      <c r="E9859" s="273">
        <v>0</v>
      </c>
    </row>
    <row r="9860" spans="1:5" x14ac:dyDescent="0.2">
      <c r="A9860" s="271">
        <v>103066</v>
      </c>
      <c r="B9860" s="271" t="s">
        <v>290</v>
      </c>
      <c r="C9860" s="272" t="s">
        <v>18040</v>
      </c>
      <c r="D9860" s="271" t="s">
        <v>2012</v>
      </c>
      <c r="E9860" s="273">
        <v>0</v>
      </c>
    </row>
    <row r="9861" spans="1:5" x14ac:dyDescent="0.2">
      <c r="A9861" s="271">
        <v>103064</v>
      </c>
      <c r="B9861" s="271" t="s">
        <v>290</v>
      </c>
      <c r="C9861" s="272" t="s">
        <v>18041</v>
      </c>
      <c r="D9861" s="271" t="s">
        <v>2012</v>
      </c>
      <c r="E9861" s="273">
        <v>0</v>
      </c>
    </row>
    <row r="9862" spans="1:5" x14ac:dyDescent="0.2">
      <c r="A9862" s="271">
        <v>103074</v>
      </c>
      <c r="B9862" s="271" t="s">
        <v>290</v>
      </c>
      <c r="C9862" s="272" t="s">
        <v>18042</v>
      </c>
      <c r="D9862" s="271" t="s">
        <v>2012</v>
      </c>
      <c r="E9862" s="273">
        <v>206.05</v>
      </c>
    </row>
    <row r="9863" spans="1:5" x14ac:dyDescent="0.2">
      <c r="A9863" s="271">
        <v>103057</v>
      </c>
      <c r="B9863" s="271" t="s">
        <v>290</v>
      </c>
      <c r="C9863" s="272" t="s">
        <v>18043</v>
      </c>
      <c r="D9863" s="271" t="s">
        <v>2012</v>
      </c>
      <c r="E9863" s="273">
        <v>0</v>
      </c>
    </row>
    <row r="9864" spans="1:5" x14ac:dyDescent="0.2">
      <c r="A9864" s="271">
        <v>103060</v>
      </c>
      <c r="B9864" s="271" t="s">
        <v>290</v>
      </c>
      <c r="C9864" s="272" t="s">
        <v>18044</v>
      </c>
      <c r="D9864" s="271" t="s">
        <v>2012</v>
      </c>
      <c r="E9864" s="273">
        <v>0</v>
      </c>
    </row>
    <row r="9865" spans="1:5" x14ac:dyDescent="0.2">
      <c r="A9865" s="271">
        <v>103058</v>
      </c>
      <c r="B9865" s="271" t="s">
        <v>290</v>
      </c>
      <c r="C9865" s="272" t="s">
        <v>18045</v>
      </c>
      <c r="D9865" s="271" t="s">
        <v>2012</v>
      </c>
      <c r="E9865" s="273">
        <v>0</v>
      </c>
    </row>
    <row r="9866" spans="1:5" x14ac:dyDescent="0.2">
      <c r="A9866" s="271">
        <v>103061</v>
      </c>
      <c r="B9866" s="271" t="s">
        <v>290</v>
      </c>
      <c r="C9866" s="272" t="s">
        <v>18046</v>
      </c>
      <c r="D9866" s="271" t="s">
        <v>2012</v>
      </c>
      <c r="E9866" s="273">
        <v>0</v>
      </c>
    </row>
    <row r="9867" spans="1:5" x14ac:dyDescent="0.2">
      <c r="A9867" s="271">
        <v>103059</v>
      </c>
      <c r="B9867" s="271" t="s">
        <v>290</v>
      </c>
      <c r="C9867" s="272" t="s">
        <v>18047</v>
      </c>
      <c r="D9867" s="271" t="s">
        <v>2012</v>
      </c>
      <c r="E9867" s="273">
        <v>0</v>
      </c>
    </row>
    <row r="9868" spans="1:5" x14ac:dyDescent="0.2">
      <c r="A9868" s="271">
        <v>97101</v>
      </c>
      <c r="B9868" s="271" t="s">
        <v>290</v>
      </c>
      <c r="C9868" s="272" t="s">
        <v>18048</v>
      </c>
      <c r="D9868" s="271" t="s">
        <v>2012</v>
      </c>
      <c r="E9868" s="273">
        <v>208.28</v>
      </c>
    </row>
    <row r="9869" spans="1:5" x14ac:dyDescent="0.2">
      <c r="A9869" s="271">
        <v>97098</v>
      </c>
      <c r="B9869" s="271" t="s">
        <v>290</v>
      </c>
      <c r="C9869" s="272" t="s">
        <v>18049</v>
      </c>
      <c r="D9869" s="271" t="s">
        <v>2012</v>
      </c>
      <c r="E9869" s="273">
        <v>0</v>
      </c>
    </row>
    <row r="9870" spans="1:5" x14ac:dyDescent="0.2">
      <c r="A9870" s="271">
        <v>97102</v>
      </c>
      <c r="B9870" s="271" t="s">
        <v>290</v>
      </c>
      <c r="C9870" s="272" t="s">
        <v>18050</v>
      </c>
      <c r="D9870" s="271" t="s">
        <v>2012</v>
      </c>
      <c r="E9870" s="273">
        <v>260.45999999999998</v>
      </c>
    </row>
    <row r="9871" spans="1:5" x14ac:dyDescent="0.2">
      <c r="A9871" s="271">
        <v>97099</v>
      </c>
      <c r="B9871" s="271" t="s">
        <v>290</v>
      </c>
      <c r="C9871" s="272" t="s">
        <v>18051</v>
      </c>
      <c r="D9871" s="271" t="s">
        <v>2012</v>
      </c>
      <c r="E9871" s="273">
        <v>0</v>
      </c>
    </row>
    <row r="9872" spans="1:5" x14ac:dyDescent="0.2">
      <c r="A9872" s="271">
        <v>97103</v>
      </c>
      <c r="B9872" s="271" t="s">
        <v>290</v>
      </c>
      <c r="C9872" s="272" t="s">
        <v>18052</v>
      </c>
      <c r="D9872" s="271" t="s">
        <v>2012</v>
      </c>
      <c r="E9872" s="273">
        <v>308.43</v>
      </c>
    </row>
    <row r="9873" spans="1:5" x14ac:dyDescent="0.2">
      <c r="A9873" s="271">
        <v>97100</v>
      </c>
      <c r="B9873" s="271" t="s">
        <v>290</v>
      </c>
      <c r="C9873" s="272" t="s">
        <v>18053</v>
      </c>
      <c r="D9873" s="271" t="s">
        <v>2012</v>
      </c>
      <c r="E9873" s="273">
        <v>0</v>
      </c>
    </row>
    <row r="9874" spans="1:5" x14ac:dyDescent="0.2">
      <c r="A9874" s="271">
        <v>103072</v>
      </c>
      <c r="B9874" s="271" t="s">
        <v>290</v>
      </c>
      <c r="C9874" s="272" t="s">
        <v>18054</v>
      </c>
      <c r="D9874" s="271" t="s">
        <v>2012</v>
      </c>
      <c r="E9874" s="273">
        <v>364.31</v>
      </c>
    </row>
    <row r="9875" spans="1:5" x14ac:dyDescent="0.2">
      <c r="A9875" s="271">
        <v>103055</v>
      </c>
      <c r="B9875" s="271" t="s">
        <v>290</v>
      </c>
      <c r="C9875" s="272" t="s">
        <v>18055</v>
      </c>
      <c r="D9875" s="271" t="s">
        <v>2012</v>
      </c>
      <c r="E9875" s="273">
        <v>0</v>
      </c>
    </row>
    <row r="9876" spans="1:5" x14ac:dyDescent="0.2">
      <c r="A9876" s="271">
        <v>103073</v>
      </c>
      <c r="B9876" s="271" t="s">
        <v>290</v>
      </c>
      <c r="C9876" s="272" t="s">
        <v>18056</v>
      </c>
      <c r="D9876" s="271" t="s">
        <v>2012</v>
      </c>
      <c r="E9876" s="273">
        <v>438.66</v>
      </c>
    </row>
    <row r="9877" spans="1:5" x14ac:dyDescent="0.2">
      <c r="A9877" s="271">
        <v>103056</v>
      </c>
      <c r="B9877" s="271" t="s">
        <v>290</v>
      </c>
      <c r="C9877" s="272" t="s">
        <v>18057</v>
      </c>
      <c r="D9877" s="271" t="s">
        <v>2012</v>
      </c>
      <c r="E9877" s="273">
        <v>0</v>
      </c>
    </row>
    <row r="9878" spans="1:5" x14ac:dyDescent="0.2">
      <c r="A9878" s="271">
        <v>97086</v>
      </c>
      <c r="B9878" s="271" t="s">
        <v>290</v>
      </c>
      <c r="C9878" s="272" t="s">
        <v>18058</v>
      </c>
      <c r="D9878" s="271" t="s">
        <v>2012</v>
      </c>
      <c r="E9878" s="273">
        <v>158.30000000000001</v>
      </c>
    </row>
    <row r="9879" spans="1:5" x14ac:dyDescent="0.2">
      <c r="A9879" s="271">
        <v>97085</v>
      </c>
      <c r="B9879" s="271" t="s">
        <v>290</v>
      </c>
      <c r="C9879" s="272" t="s">
        <v>18059</v>
      </c>
      <c r="D9879" s="271" t="s">
        <v>2012</v>
      </c>
      <c r="E9879" s="273">
        <v>0</v>
      </c>
    </row>
    <row r="9880" spans="1:5" x14ac:dyDescent="0.2">
      <c r="A9880" s="271">
        <v>104766</v>
      </c>
      <c r="B9880" s="271" t="s">
        <v>290</v>
      </c>
      <c r="C9880" s="272" t="s">
        <v>18060</v>
      </c>
      <c r="D9880" s="271" t="s">
        <v>2014</v>
      </c>
      <c r="E9880" s="273">
        <v>20.37</v>
      </c>
    </row>
    <row r="9881" spans="1:5" x14ac:dyDescent="0.2">
      <c r="A9881" s="271">
        <v>90467</v>
      </c>
      <c r="B9881" s="271" t="s">
        <v>290</v>
      </c>
      <c r="C9881" s="272" t="s">
        <v>18061</v>
      </c>
      <c r="D9881" s="271" t="s">
        <v>2014</v>
      </c>
      <c r="E9881" s="273">
        <v>25.79</v>
      </c>
    </row>
    <row r="9882" spans="1:5" x14ac:dyDescent="0.2">
      <c r="A9882" s="271">
        <v>90466</v>
      </c>
      <c r="B9882" s="271" t="s">
        <v>290</v>
      </c>
      <c r="C9882" s="272" t="s">
        <v>18062</v>
      </c>
      <c r="D9882" s="271" t="s">
        <v>2014</v>
      </c>
      <c r="E9882" s="273">
        <v>17.170000000000002</v>
      </c>
    </row>
    <row r="9883" spans="1:5" x14ac:dyDescent="0.2">
      <c r="A9883" s="271">
        <v>90469</v>
      </c>
      <c r="B9883" s="271" t="s">
        <v>290</v>
      </c>
      <c r="C9883" s="272" t="s">
        <v>18063</v>
      </c>
      <c r="D9883" s="271" t="s">
        <v>2014</v>
      </c>
      <c r="E9883" s="273">
        <v>12.26</v>
      </c>
    </row>
    <row r="9884" spans="1:5" x14ac:dyDescent="0.2">
      <c r="A9884" s="271">
        <v>90470</v>
      </c>
      <c r="B9884" s="271" t="s">
        <v>290</v>
      </c>
      <c r="C9884" s="272" t="s">
        <v>18064</v>
      </c>
      <c r="D9884" s="271" t="s">
        <v>2014</v>
      </c>
      <c r="E9884" s="273">
        <v>16.18</v>
      </c>
    </row>
    <row r="9885" spans="1:5" x14ac:dyDescent="0.2">
      <c r="A9885" s="271">
        <v>90468</v>
      </c>
      <c r="B9885" s="271" t="s">
        <v>290</v>
      </c>
      <c r="C9885" s="272" t="s">
        <v>18065</v>
      </c>
      <c r="D9885" s="271" t="s">
        <v>2014</v>
      </c>
      <c r="E9885" s="273">
        <v>8.1</v>
      </c>
    </row>
    <row r="9886" spans="1:5" x14ac:dyDescent="0.2">
      <c r="A9886" s="271">
        <v>91188</v>
      </c>
      <c r="B9886" s="271" t="s">
        <v>290</v>
      </c>
      <c r="C9886" s="272" t="s">
        <v>18066</v>
      </c>
      <c r="D9886" s="271" t="s">
        <v>1977</v>
      </c>
      <c r="E9886" s="273">
        <v>14.6</v>
      </c>
    </row>
    <row r="9887" spans="1:5" x14ac:dyDescent="0.2">
      <c r="A9887" s="271">
        <v>91189</v>
      </c>
      <c r="B9887" s="271" t="s">
        <v>290</v>
      </c>
      <c r="C9887" s="272" t="s">
        <v>18067</v>
      </c>
      <c r="D9887" s="271" t="s">
        <v>1977</v>
      </c>
      <c r="E9887" s="273">
        <v>77.13</v>
      </c>
    </row>
    <row r="9888" spans="1:5" x14ac:dyDescent="0.2">
      <c r="A9888" s="271">
        <v>91192</v>
      </c>
      <c r="B9888" s="271" t="s">
        <v>290</v>
      </c>
      <c r="C9888" s="272" t="s">
        <v>18068</v>
      </c>
      <c r="D9888" s="271" t="s">
        <v>1977</v>
      </c>
      <c r="E9888" s="273">
        <v>22.41</v>
      </c>
    </row>
    <row r="9889" spans="1:5" x14ac:dyDescent="0.2">
      <c r="A9889" s="271">
        <v>91190</v>
      </c>
      <c r="B9889" s="271" t="s">
        <v>290</v>
      </c>
      <c r="C9889" s="272" t="s">
        <v>18069</v>
      </c>
      <c r="D9889" s="271" t="s">
        <v>1977</v>
      </c>
      <c r="E9889" s="273">
        <v>11.44</v>
      </c>
    </row>
    <row r="9890" spans="1:5" x14ac:dyDescent="0.2">
      <c r="A9890" s="271">
        <v>91191</v>
      </c>
      <c r="B9890" s="271" t="s">
        <v>290</v>
      </c>
      <c r="C9890" s="272" t="s">
        <v>18070</v>
      </c>
      <c r="D9890" s="271" t="s">
        <v>1977</v>
      </c>
      <c r="E9890" s="273">
        <v>15.36</v>
      </c>
    </row>
    <row r="9891" spans="1:5" x14ac:dyDescent="0.2">
      <c r="A9891" s="271">
        <v>95541</v>
      </c>
      <c r="B9891" s="271" t="s">
        <v>290</v>
      </c>
      <c r="C9891" s="272" t="s">
        <v>18071</v>
      </c>
      <c r="D9891" s="271" t="s">
        <v>1977</v>
      </c>
      <c r="E9891" s="273">
        <v>28.75</v>
      </c>
    </row>
    <row r="9892" spans="1:5" x14ac:dyDescent="0.2">
      <c r="A9892" s="271">
        <v>96564</v>
      </c>
      <c r="B9892" s="271" t="s">
        <v>290</v>
      </c>
      <c r="C9892" s="272" t="s">
        <v>18072</v>
      </c>
      <c r="D9892" s="271" t="s">
        <v>2014</v>
      </c>
      <c r="E9892" s="273">
        <v>0</v>
      </c>
    </row>
    <row r="9893" spans="1:5" x14ac:dyDescent="0.2">
      <c r="A9893" s="271">
        <v>104785</v>
      </c>
      <c r="B9893" s="271" t="s">
        <v>290</v>
      </c>
      <c r="C9893" s="272" t="s">
        <v>18073</v>
      </c>
      <c r="D9893" s="271" t="s">
        <v>2014</v>
      </c>
      <c r="E9893" s="273">
        <v>14.86</v>
      </c>
    </row>
    <row r="9894" spans="1:5" x14ac:dyDescent="0.2">
      <c r="A9894" s="271">
        <v>91166</v>
      </c>
      <c r="B9894" s="271" t="s">
        <v>290</v>
      </c>
      <c r="C9894" s="272" t="s">
        <v>18074</v>
      </c>
      <c r="D9894" s="271" t="s">
        <v>2014</v>
      </c>
      <c r="E9894" s="273">
        <v>4.8499999999999996</v>
      </c>
    </row>
    <row r="9895" spans="1:5" x14ac:dyDescent="0.2">
      <c r="A9895" s="271">
        <v>91167</v>
      </c>
      <c r="B9895" s="271" t="s">
        <v>290</v>
      </c>
      <c r="C9895" s="272" t="s">
        <v>18075</v>
      </c>
      <c r="D9895" s="271" t="s">
        <v>2014</v>
      </c>
      <c r="E9895" s="273">
        <v>11.54</v>
      </c>
    </row>
    <row r="9896" spans="1:5" x14ac:dyDescent="0.2">
      <c r="A9896" s="271">
        <v>91176</v>
      </c>
      <c r="B9896" s="271" t="s">
        <v>290</v>
      </c>
      <c r="C9896" s="272" t="s">
        <v>18076</v>
      </c>
      <c r="D9896" s="271" t="s">
        <v>2014</v>
      </c>
      <c r="E9896" s="273">
        <v>18.809999999999999</v>
      </c>
    </row>
    <row r="9897" spans="1:5" x14ac:dyDescent="0.2">
      <c r="A9897" s="271">
        <v>91182</v>
      </c>
      <c r="B9897" s="271" t="s">
        <v>290</v>
      </c>
      <c r="C9897" s="272" t="s">
        <v>18077</v>
      </c>
      <c r="D9897" s="271" t="s">
        <v>2014</v>
      </c>
      <c r="E9897" s="273">
        <v>28.53</v>
      </c>
    </row>
    <row r="9898" spans="1:5" x14ac:dyDescent="0.2">
      <c r="A9898" s="271">
        <v>91186</v>
      </c>
      <c r="B9898" s="271" t="s">
        <v>290</v>
      </c>
      <c r="C9898" s="272" t="s">
        <v>18078</v>
      </c>
      <c r="D9898" s="271" t="s">
        <v>2014</v>
      </c>
      <c r="E9898" s="273">
        <v>31.44</v>
      </c>
    </row>
    <row r="9899" spans="1:5" x14ac:dyDescent="0.2">
      <c r="A9899" s="271">
        <v>91171</v>
      </c>
      <c r="B9899" s="271" t="s">
        <v>290</v>
      </c>
      <c r="C9899" s="272" t="s">
        <v>18079</v>
      </c>
      <c r="D9899" s="271" t="s">
        <v>2014</v>
      </c>
      <c r="E9899" s="273">
        <v>18.649999999999999</v>
      </c>
    </row>
    <row r="9900" spans="1:5" x14ac:dyDescent="0.2">
      <c r="A9900" s="271">
        <v>91187</v>
      </c>
      <c r="B9900" s="271" t="s">
        <v>290</v>
      </c>
      <c r="C9900" s="272" t="s">
        <v>18080</v>
      </c>
      <c r="D9900" s="271" t="s">
        <v>2014</v>
      </c>
      <c r="E9900" s="273">
        <v>28.27</v>
      </c>
    </row>
    <row r="9901" spans="1:5" x14ac:dyDescent="0.2">
      <c r="A9901" s="271">
        <v>91172</v>
      </c>
      <c r="B9901" s="271" t="s">
        <v>290</v>
      </c>
      <c r="C9901" s="272" t="s">
        <v>18081</v>
      </c>
      <c r="D9901" s="271" t="s">
        <v>2014</v>
      </c>
      <c r="E9901" s="273">
        <v>21.48</v>
      </c>
    </row>
    <row r="9902" spans="1:5" x14ac:dyDescent="0.2">
      <c r="A9902" s="271">
        <v>91185</v>
      </c>
      <c r="B9902" s="271" t="s">
        <v>290</v>
      </c>
      <c r="C9902" s="272" t="s">
        <v>18082</v>
      </c>
      <c r="D9902" s="271" t="s">
        <v>2014</v>
      </c>
      <c r="E9902" s="273">
        <v>28.53</v>
      </c>
    </row>
    <row r="9903" spans="1:5" x14ac:dyDescent="0.2">
      <c r="A9903" s="271">
        <v>91170</v>
      </c>
      <c r="B9903" s="271" t="s">
        <v>290</v>
      </c>
      <c r="C9903" s="272" t="s">
        <v>18083</v>
      </c>
      <c r="D9903" s="271" t="s">
        <v>2014</v>
      </c>
      <c r="E9903" s="273">
        <v>11.54</v>
      </c>
    </row>
    <row r="9904" spans="1:5" x14ac:dyDescent="0.2">
      <c r="A9904" s="271">
        <v>91180</v>
      </c>
      <c r="B9904" s="271" t="s">
        <v>290</v>
      </c>
      <c r="C9904" s="272" t="s">
        <v>18084</v>
      </c>
      <c r="D9904" s="271" t="s">
        <v>2014</v>
      </c>
      <c r="E9904" s="273">
        <v>25.13</v>
      </c>
    </row>
    <row r="9905" spans="1:5" x14ac:dyDescent="0.2">
      <c r="A9905" s="271">
        <v>91181</v>
      </c>
      <c r="B9905" s="271" t="s">
        <v>290</v>
      </c>
      <c r="C9905" s="272" t="s">
        <v>18085</v>
      </c>
      <c r="D9905" s="271" t="s">
        <v>2014</v>
      </c>
      <c r="E9905" s="273">
        <v>26.41</v>
      </c>
    </row>
    <row r="9906" spans="1:5" x14ac:dyDescent="0.2">
      <c r="A9906" s="271">
        <v>91179</v>
      </c>
      <c r="B9906" s="271" t="s">
        <v>290</v>
      </c>
      <c r="C9906" s="272" t="s">
        <v>18086</v>
      </c>
      <c r="D9906" s="271" t="s">
        <v>2014</v>
      </c>
      <c r="E9906" s="273">
        <v>18.809999999999999</v>
      </c>
    </row>
    <row r="9907" spans="1:5" x14ac:dyDescent="0.2">
      <c r="A9907" s="271">
        <v>91174</v>
      </c>
      <c r="B9907" s="271" t="s">
        <v>290</v>
      </c>
      <c r="C9907" s="272" t="s">
        <v>18087</v>
      </c>
      <c r="D9907" s="271" t="s">
        <v>2014</v>
      </c>
      <c r="E9907" s="273">
        <v>7.45</v>
      </c>
    </row>
    <row r="9908" spans="1:5" x14ac:dyDescent="0.2">
      <c r="A9908" s="271">
        <v>91175</v>
      </c>
      <c r="B9908" s="271" t="s">
        <v>290</v>
      </c>
      <c r="C9908" s="272" t="s">
        <v>18088</v>
      </c>
      <c r="D9908" s="271" t="s">
        <v>2014</v>
      </c>
      <c r="E9908" s="273">
        <v>11.59</v>
      </c>
    </row>
    <row r="9909" spans="1:5" x14ac:dyDescent="0.2">
      <c r="A9909" s="271">
        <v>91173</v>
      </c>
      <c r="B9909" s="271" t="s">
        <v>290</v>
      </c>
      <c r="C9909" s="272" t="s">
        <v>18089</v>
      </c>
      <c r="D9909" s="271" t="s">
        <v>2014</v>
      </c>
      <c r="E9909" s="273">
        <v>4.29</v>
      </c>
    </row>
    <row r="9910" spans="1:5" x14ac:dyDescent="0.2">
      <c r="A9910" s="271">
        <v>104759</v>
      </c>
      <c r="B9910" s="271" t="s">
        <v>290</v>
      </c>
      <c r="C9910" s="272" t="s">
        <v>18090</v>
      </c>
      <c r="D9910" s="271" t="s">
        <v>1977</v>
      </c>
      <c r="E9910" s="273">
        <v>56.59</v>
      </c>
    </row>
    <row r="9911" spans="1:5" x14ac:dyDescent="0.2">
      <c r="A9911" s="271">
        <v>104760</v>
      </c>
      <c r="B9911" s="271" t="s">
        <v>290</v>
      </c>
      <c r="C9911" s="272" t="s">
        <v>18091</v>
      </c>
      <c r="D9911" s="271" t="s">
        <v>1977</v>
      </c>
      <c r="E9911" s="273">
        <v>82.64</v>
      </c>
    </row>
    <row r="9912" spans="1:5" x14ac:dyDescent="0.2">
      <c r="A9912" s="271">
        <v>104758</v>
      </c>
      <c r="B9912" s="271" t="s">
        <v>290</v>
      </c>
      <c r="C9912" s="272" t="s">
        <v>18092</v>
      </c>
      <c r="D9912" s="271" t="s">
        <v>1977</v>
      </c>
      <c r="E9912" s="273">
        <v>21.22</v>
      </c>
    </row>
    <row r="9913" spans="1:5" x14ac:dyDescent="0.2">
      <c r="A9913" s="271">
        <v>90437</v>
      </c>
      <c r="B9913" s="271" t="s">
        <v>290</v>
      </c>
      <c r="C9913" s="272" t="s">
        <v>18093</v>
      </c>
      <c r="D9913" s="271" t="s">
        <v>1977</v>
      </c>
      <c r="E9913" s="273">
        <v>46.33</v>
      </c>
    </row>
    <row r="9914" spans="1:5" x14ac:dyDescent="0.2">
      <c r="A9914" s="271">
        <v>90438</v>
      </c>
      <c r="B9914" s="271" t="s">
        <v>290</v>
      </c>
      <c r="C9914" s="272" t="s">
        <v>18094</v>
      </c>
      <c r="D9914" s="271" t="s">
        <v>1977</v>
      </c>
      <c r="E9914" s="273">
        <v>67.650000000000006</v>
      </c>
    </row>
    <row r="9915" spans="1:5" x14ac:dyDescent="0.2">
      <c r="A9915" s="271">
        <v>90436</v>
      </c>
      <c r="B9915" s="271" t="s">
        <v>290</v>
      </c>
      <c r="C9915" s="272" t="s">
        <v>18095</v>
      </c>
      <c r="D9915" s="271" t="s">
        <v>1977</v>
      </c>
      <c r="E9915" s="273">
        <v>17.38</v>
      </c>
    </row>
    <row r="9916" spans="1:5" x14ac:dyDescent="0.2">
      <c r="A9916" s="271">
        <v>104770</v>
      </c>
      <c r="B9916" s="271" t="s">
        <v>290</v>
      </c>
      <c r="C9916" s="272" t="s">
        <v>18096</v>
      </c>
      <c r="D9916" s="271" t="s">
        <v>1977</v>
      </c>
      <c r="E9916" s="273">
        <v>2.39</v>
      </c>
    </row>
    <row r="9917" spans="1:5" x14ac:dyDescent="0.2">
      <c r="A9917" s="271">
        <v>104772</v>
      </c>
      <c r="B9917" s="271" t="s">
        <v>290</v>
      </c>
      <c r="C9917" s="272" t="s">
        <v>18097</v>
      </c>
      <c r="D9917" s="271" t="s">
        <v>1977</v>
      </c>
      <c r="E9917" s="273">
        <v>3.5</v>
      </c>
    </row>
    <row r="9918" spans="1:5" x14ac:dyDescent="0.2">
      <c r="A9918" s="271">
        <v>104768</v>
      </c>
      <c r="B9918" s="271" t="s">
        <v>290</v>
      </c>
      <c r="C9918" s="272" t="s">
        <v>18098</v>
      </c>
      <c r="D9918" s="271" t="s">
        <v>1977</v>
      </c>
      <c r="E9918" s="273">
        <v>0.89</v>
      </c>
    </row>
    <row r="9919" spans="1:5" x14ac:dyDescent="0.2">
      <c r="A9919" s="271">
        <v>104769</v>
      </c>
      <c r="B9919" s="271" t="s">
        <v>290</v>
      </c>
      <c r="C9919" s="272" t="s">
        <v>18099</v>
      </c>
      <c r="D9919" s="271" t="s">
        <v>1977</v>
      </c>
      <c r="E9919" s="273">
        <v>1.96</v>
      </c>
    </row>
    <row r="9920" spans="1:5" x14ac:dyDescent="0.2">
      <c r="A9920" s="271">
        <v>104771</v>
      </c>
      <c r="B9920" s="271" t="s">
        <v>290</v>
      </c>
      <c r="C9920" s="272" t="s">
        <v>18100</v>
      </c>
      <c r="D9920" s="271" t="s">
        <v>1977</v>
      </c>
      <c r="E9920" s="273">
        <v>2.86</v>
      </c>
    </row>
    <row r="9921" spans="1:5" x14ac:dyDescent="0.2">
      <c r="A9921" s="271">
        <v>104767</v>
      </c>
      <c r="B9921" s="271" t="s">
        <v>290</v>
      </c>
      <c r="C9921" s="272" t="s">
        <v>18101</v>
      </c>
      <c r="D9921" s="271" t="s">
        <v>1977</v>
      </c>
      <c r="E9921" s="273">
        <v>0.73</v>
      </c>
    </row>
    <row r="9922" spans="1:5" x14ac:dyDescent="0.2">
      <c r="A9922" s="271">
        <v>104762</v>
      </c>
      <c r="B9922" s="271" t="s">
        <v>290</v>
      </c>
      <c r="C9922" s="272" t="s">
        <v>18102</v>
      </c>
      <c r="D9922" s="271" t="s">
        <v>1977</v>
      </c>
      <c r="E9922" s="273">
        <v>30.52</v>
      </c>
    </row>
    <row r="9923" spans="1:5" x14ac:dyDescent="0.2">
      <c r="A9923" s="271">
        <v>104763</v>
      </c>
      <c r="B9923" s="271" t="s">
        <v>290</v>
      </c>
      <c r="C9923" s="272" t="s">
        <v>18103</v>
      </c>
      <c r="D9923" s="271" t="s">
        <v>1977</v>
      </c>
      <c r="E9923" s="273">
        <v>44.57</v>
      </c>
    </row>
    <row r="9924" spans="1:5" x14ac:dyDescent="0.2">
      <c r="A9924" s="271">
        <v>104761</v>
      </c>
      <c r="B9924" s="271" t="s">
        <v>290</v>
      </c>
      <c r="C9924" s="272" t="s">
        <v>18104</v>
      </c>
      <c r="D9924" s="271" t="s">
        <v>1977</v>
      </c>
      <c r="E9924" s="273">
        <v>11.45</v>
      </c>
    </row>
    <row r="9925" spans="1:5" x14ac:dyDescent="0.2">
      <c r="A9925" s="271">
        <v>90440</v>
      </c>
      <c r="B9925" s="271" t="s">
        <v>290</v>
      </c>
      <c r="C9925" s="272" t="s">
        <v>18105</v>
      </c>
      <c r="D9925" s="271" t="s">
        <v>1977</v>
      </c>
      <c r="E9925" s="273">
        <v>30.29</v>
      </c>
    </row>
    <row r="9926" spans="1:5" x14ac:dyDescent="0.2">
      <c r="A9926" s="271">
        <v>90441</v>
      </c>
      <c r="B9926" s="271" t="s">
        <v>290</v>
      </c>
      <c r="C9926" s="272" t="s">
        <v>18106</v>
      </c>
      <c r="D9926" s="271" t="s">
        <v>1977</v>
      </c>
      <c r="E9926" s="273">
        <v>44.23</v>
      </c>
    </row>
    <row r="9927" spans="1:5" x14ac:dyDescent="0.2">
      <c r="A9927" s="271">
        <v>90439</v>
      </c>
      <c r="B9927" s="271" t="s">
        <v>290</v>
      </c>
      <c r="C9927" s="272" t="s">
        <v>18107</v>
      </c>
      <c r="D9927" s="271" t="s">
        <v>1977</v>
      </c>
      <c r="E9927" s="273">
        <v>11.36</v>
      </c>
    </row>
    <row r="9928" spans="1:5" x14ac:dyDescent="0.2">
      <c r="A9928" s="271">
        <v>104776</v>
      </c>
      <c r="B9928" s="271" t="s">
        <v>290</v>
      </c>
      <c r="C9928" s="272" t="s">
        <v>18108</v>
      </c>
      <c r="D9928" s="271" t="s">
        <v>1977</v>
      </c>
      <c r="E9928" s="273">
        <v>8.0399999999999991</v>
      </c>
    </row>
    <row r="9929" spans="1:5" x14ac:dyDescent="0.2">
      <c r="A9929" s="271">
        <v>104778</v>
      </c>
      <c r="B9929" s="271" t="s">
        <v>290</v>
      </c>
      <c r="C9929" s="272" t="s">
        <v>18109</v>
      </c>
      <c r="D9929" s="271" t="s">
        <v>1977</v>
      </c>
      <c r="E9929" s="273">
        <v>11.78</v>
      </c>
    </row>
    <row r="9930" spans="1:5" x14ac:dyDescent="0.2">
      <c r="A9930" s="271">
        <v>104774</v>
      </c>
      <c r="B9930" s="271" t="s">
        <v>290</v>
      </c>
      <c r="C9930" s="272" t="s">
        <v>18110</v>
      </c>
      <c r="D9930" s="271" t="s">
        <v>1977</v>
      </c>
      <c r="E9930" s="273">
        <v>3.01</v>
      </c>
    </row>
    <row r="9931" spans="1:5" x14ac:dyDescent="0.2">
      <c r="A9931" s="271">
        <v>104775</v>
      </c>
      <c r="B9931" s="271" t="s">
        <v>290</v>
      </c>
      <c r="C9931" s="272" t="s">
        <v>18111</v>
      </c>
      <c r="D9931" s="271" t="s">
        <v>1977</v>
      </c>
      <c r="E9931" s="273">
        <v>6.7</v>
      </c>
    </row>
    <row r="9932" spans="1:5" x14ac:dyDescent="0.2">
      <c r="A9932" s="271">
        <v>104777</v>
      </c>
      <c r="B9932" s="271" t="s">
        <v>290</v>
      </c>
      <c r="C9932" s="272" t="s">
        <v>18112</v>
      </c>
      <c r="D9932" s="271" t="s">
        <v>1977</v>
      </c>
      <c r="E9932" s="273">
        <v>9.8000000000000007</v>
      </c>
    </row>
    <row r="9933" spans="1:5" x14ac:dyDescent="0.2">
      <c r="A9933" s="271">
        <v>104773</v>
      </c>
      <c r="B9933" s="271" t="s">
        <v>290</v>
      </c>
      <c r="C9933" s="272" t="s">
        <v>18113</v>
      </c>
      <c r="D9933" s="271" t="s">
        <v>1977</v>
      </c>
      <c r="E9933" s="273">
        <v>2.5099999999999998</v>
      </c>
    </row>
    <row r="9934" spans="1:5" x14ac:dyDescent="0.2">
      <c r="A9934" s="271">
        <v>104782</v>
      </c>
      <c r="B9934" s="271" t="s">
        <v>290</v>
      </c>
      <c r="C9934" s="272" t="s">
        <v>18114</v>
      </c>
      <c r="D9934" s="271" t="s">
        <v>1977</v>
      </c>
      <c r="E9934" s="273">
        <v>70.95</v>
      </c>
    </row>
    <row r="9935" spans="1:5" x14ac:dyDescent="0.2">
      <c r="A9935" s="271">
        <v>90451</v>
      </c>
      <c r="B9935" s="271" t="s">
        <v>290</v>
      </c>
      <c r="C9935" s="272" t="s">
        <v>18115</v>
      </c>
      <c r="D9935" s="271" t="s">
        <v>1977</v>
      </c>
      <c r="E9935" s="273">
        <v>6.9</v>
      </c>
    </row>
    <row r="9936" spans="1:5" x14ac:dyDescent="0.2">
      <c r="A9936" s="271">
        <v>90452</v>
      </c>
      <c r="B9936" s="271" t="s">
        <v>290</v>
      </c>
      <c r="C9936" s="272" t="s">
        <v>18116</v>
      </c>
      <c r="D9936" s="271" t="s">
        <v>1977</v>
      </c>
      <c r="E9936" s="273">
        <v>21.93</v>
      </c>
    </row>
    <row r="9937" spans="1:5" x14ac:dyDescent="0.2">
      <c r="A9937" s="271">
        <v>90455</v>
      </c>
      <c r="B9937" s="271" t="s">
        <v>290</v>
      </c>
      <c r="C9937" s="272" t="s">
        <v>18117</v>
      </c>
      <c r="D9937" s="271" t="s">
        <v>1977</v>
      </c>
      <c r="E9937" s="273">
        <v>9.7899999999999991</v>
      </c>
    </row>
    <row r="9938" spans="1:5" x14ac:dyDescent="0.2">
      <c r="A9938" s="271">
        <v>104784</v>
      </c>
      <c r="B9938" s="271" t="s">
        <v>290</v>
      </c>
      <c r="C9938" s="272" t="s">
        <v>18118</v>
      </c>
      <c r="D9938" s="271" t="s">
        <v>1977</v>
      </c>
      <c r="E9938" s="273">
        <v>16.91</v>
      </c>
    </row>
    <row r="9939" spans="1:5" x14ac:dyDescent="0.2">
      <c r="A9939" s="271">
        <v>90453</v>
      </c>
      <c r="B9939" s="271" t="s">
        <v>290</v>
      </c>
      <c r="C9939" s="272" t="s">
        <v>18119</v>
      </c>
      <c r="D9939" s="271" t="s">
        <v>1977</v>
      </c>
      <c r="E9939" s="273">
        <v>4.78</v>
      </c>
    </row>
    <row r="9940" spans="1:5" x14ac:dyDescent="0.2">
      <c r="A9940" s="271">
        <v>104783</v>
      </c>
      <c r="B9940" s="271" t="s">
        <v>290</v>
      </c>
      <c r="C9940" s="272" t="s">
        <v>18120</v>
      </c>
      <c r="D9940" s="271" t="s">
        <v>1977</v>
      </c>
      <c r="E9940" s="273">
        <v>6.11</v>
      </c>
    </row>
    <row r="9941" spans="1:5" x14ac:dyDescent="0.2">
      <c r="A9941" s="271">
        <v>90454</v>
      </c>
      <c r="B9941" s="271" t="s">
        <v>290</v>
      </c>
      <c r="C9941" s="272" t="s">
        <v>18121</v>
      </c>
      <c r="D9941" s="271" t="s">
        <v>1977</v>
      </c>
      <c r="E9941" s="273">
        <v>7.71</v>
      </c>
    </row>
    <row r="9942" spans="1:5" x14ac:dyDescent="0.2">
      <c r="A9942" s="271">
        <v>90459</v>
      </c>
      <c r="B9942" s="271" t="s">
        <v>290</v>
      </c>
      <c r="C9942" s="272" t="s">
        <v>18122</v>
      </c>
      <c r="D9942" s="271" t="s">
        <v>1977</v>
      </c>
      <c r="E9942" s="273">
        <v>56.99</v>
      </c>
    </row>
    <row r="9943" spans="1:5" x14ac:dyDescent="0.2">
      <c r="A9943" s="271">
        <v>90456</v>
      </c>
      <c r="B9943" s="271" t="s">
        <v>290</v>
      </c>
      <c r="C9943" s="272" t="s">
        <v>18123</v>
      </c>
      <c r="D9943" s="271" t="s">
        <v>1977</v>
      </c>
      <c r="E9943" s="273">
        <v>7.55</v>
      </c>
    </row>
    <row r="9944" spans="1:5" x14ac:dyDescent="0.2">
      <c r="A9944" s="271">
        <v>90458</v>
      </c>
      <c r="B9944" s="271" t="s">
        <v>290</v>
      </c>
      <c r="C9944" s="272" t="s">
        <v>18124</v>
      </c>
      <c r="D9944" s="271" t="s">
        <v>1977</v>
      </c>
      <c r="E9944" s="273">
        <v>49.18</v>
      </c>
    </row>
    <row r="9945" spans="1:5" x14ac:dyDescent="0.2">
      <c r="A9945" s="271">
        <v>90457</v>
      </c>
      <c r="B9945" s="271" t="s">
        <v>290</v>
      </c>
      <c r="C9945" s="272" t="s">
        <v>18125</v>
      </c>
      <c r="D9945" s="271" t="s">
        <v>1977</v>
      </c>
      <c r="E9945" s="273">
        <v>17.239999999999998</v>
      </c>
    </row>
    <row r="9946" spans="1:5" x14ac:dyDescent="0.2">
      <c r="A9946" s="271">
        <v>90447</v>
      </c>
      <c r="B9946" s="271" t="s">
        <v>290</v>
      </c>
      <c r="C9946" s="272" t="s">
        <v>18126</v>
      </c>
      <c r="D9946" s="271" t="s">
        <v>2014</v>
      </c>
      <c r="E9946" s="273">
        <v>11.4</v>
      </c>
    </row>
    <row r="9947" spans="1:5" x14ac:dyDescent="0.2">
      <c r="A9947" s="271">
        <v>91222</v>
      </c>
      <c r="B9947" s="271" t="s">
        <v>290</v>
      </c>
      <c r="C9947" s="272" t="s">
        <v>18127</v>
      </c>
      <c r="D9947" s="271" t="s">
        <v>2014</v>
      </c>
      <c r="E9947" s="273">
        <v>10.37</v>
      </c>
    </row>
    <row r="9948" spans="1:5" x14ac:dyDescent="0.2">
      <c r="A9948" s="271">
        <v>90443</v>
      </c>
      <c r="B9948" s="271" t="s">
        <v>290</v>
      </c>
      <c r="C9948" s="272" t="s">
        <v>18128</v>
      </c>
      <c r="D9948" s="271" t="s">
        <v>2014</v>
      </c>
      <c r="E9948" s="273">
        <v>9.33</v>
      </c>
    </row>
    <row r="9949" spans="1:5" x14ac:dyDescent="0.2">
      <c r="A9949" s="271">
        <v>104780</v>
      </c>
      <c r="B9949" s="271" t="s">
        <v>290</v>
      </c>
      <c r="C9949" s="272" t="s">
        <v>18129</v>
      </c>
      <c r="D9949" s="271" t="s">
        <v>2014</v>
      </c>
      <c r="E9949" s="273">
        <v>8.25</v>
      </c>
    </row>
    <row r="9950" spans="1:5" x14ac:dyDescent="0.2">
      <c r="A9950" s="271">
        <v>104781</v>
      </c>
      <c r="B9950" s="271" t="s">
        <v>290</v>
      </c>
      <c r="C9950" s="272" t="s">
        <v>18130</v>
      </c>
      <c r="D9950" s="271" t="s">
        <v>2014</v>
      </c>
      <c r="E9950" s="273">
        <v>9.48</v>
      </c>
    </row>
    <row r="9951" spans="1:5" x14ac:dyDescent="0.2">
      <c r="A9951" s="271">
        <v>104779</v>
      </c>
      <c r="B9951" s="271" t="s">
        <v>290</v>
      </c>
      <c r="C9951" s="272" t="s">
        <v>18131</v>
      </c>
      <c r="D9951" s="271" t="s">
        <v>2014</v>
      </c>
      <c r="E9951" s="273">
        <v>8.1999999999999993</v>
      </c>
    </row>
    <row r="9952" spans="1:5" x14ac:dyDescent="0.2">
      <c r="A9952" s="271">
        <v>104787</v>
      </c>
      <c r="B9952" s="271" t="s">
        <v>290</v>
      </c>
      <c r="C9952" s="272" t="s">
        <v>18132</v>
      </c>
      <c r="D9952" s="271" t="s">
        <v>2014</v>
      </c>
      <c r="E9952" s="273">
        <v>10.02</v>
      </c>
    </row>
    <row r="9953" spans="1:5" x14ac:dyDescent="0.2">
      <c r="A9953" s="271">
        <v>104788</v>
      </c>
      <c r="B9953" s="271" t="s">
        <v>290</v>
      </c>
      <c r="C9953" s="272" t="s">
        <v>18133</v>
      </c>
      <c r="D9953" s="271" t="s">
        <v>2014</v>
      </c>
      <c r="E9953" s="273">
        <v>13.31</v>
      </c>
    </row>
    <row r="9954" spans="1:5" x14ac:dyDescent="0.2">
      <c r="A9954" s="271">
        <v>104786</v>
      </c>
      <c r="B9954" s="271" t="s">
        <v>290</v>
      </c>
      <c r="C9954" s="272" t="s">
        <v>18134</v>
      </c>
      <c r="D9954" s="271" t="s">
        <v>2014</v>
      </c>
      <c r="E9954" s="273">
        <v>7.55</v>
      </c>
    </row>
    <row r="9955" spans="1:5" x14ac:dyDescent="0.2">
      <c r="A9955" s="271">
        <v>90445</v>
      </c>
      <c r="B9955" s="271" t="s">
        <v>290</v>
      </c>
      <c r="C9955" s="272" t="s">
        <v>18135</v>
      </c>
      <c r="D9955" s="271" t="s">
        <v>2014</v>
      </c>
      <c r="E9955" s="273">
        <v>20.68</v>
      </c>
    </row>
    <row r="9956" spans="1:5" x14ac:dyDescent="0.2">
      <c r="A9956" s="271">
        <v>90446</v>
      </c>
      <c r="B9956" s="271" t="s">
        <v>290</v>
      </c>
      <c r="C9956" s="272" t="s">
        <v>18136</v>
      </c>
      <c r="D9956" s="271" t="s">
        <v>2014</v>
      </c>
      <c r="E9956" s="273">
        <v>27.47</v>
      </c>
    </row>
    <row r="9957" spans="1:5" x14ac:dyDescent="0.2">
      <c r="A9957" s="271">
        <v>90444</v>
      </c>
      <c r="B9957" s="271" t="s">
        <v>290</v>
      </c>
      <c r="C9957" s="272" t="s">
        <v>18137</v>
      </c>
      <c r="D9957" s="271" t="s">
        <v>2014</v>
      </c>
      <c r="E9957" s="273">
        <v>15.6</v>
      </c>
    </row>
    <row r="9958" spans="1:5" x14ac:dyDescent="0.2">
      <c r="A9958" s="271">
        <v>104764</v>
      </c>
      <c r="B9958" s="271" t="s">
        <v>290</v>
      </c>
      <c r="C9958" s="272" t="s">
        <v>18138</v>
      </c>
      <c r="D9958" s="271" t="s">
        <v>2014</v>
      </c>
      <c r="E9958" s="273">
        <v>23.8</v>
      </c>
    </row>
    <row r="9959" spans="1:5" x14ac:dyDescent="0.2">
      <c r="A9959" s="271">
        <v>90460</v>
      </c>
      <c r="B9959" s="271" t="s">
        <v>290</v>
      </c>
      <c r="C9959" s="272" t="s">
        <v>18139</v>
      </c>
      <c r="D9959" s="271" t="s">
        <v>2014</v>
      </c>
      <c r="E9959" s="273">
        <v>26.45</v>
      </c>
    </row>
    <row r="9960" spans="1:5" x14ac:dyDescent="0.2">
      <c r="A9960" s="271">
        <v>90462</v>
      </c>
      <c r="B9960" s="271" t="s">
        <v>290</v>
      </c>
      <c r="C9960" s="272" t="s">
        <v>18140</v>
      </c>
      <c r="D9960" s="271" t="s">
        <v>2014</v>
      </c>
      <c r="E9960" s="273">
        <v>4.6500000000000004</v>
      </c>
    </row>
    <row r="9961" spans="1:5" x14ac:dyDescent="0.2">
      <c r="A9961" s="271">
        <v>104765</v>
      </c>
      <c r="B9961" s="271" t="s">
        <v>290</v>
      </c>
      <c r="C9961" s="272" t="s">
        <v>18141</v>
      </c>
      <c r="D9961" s="271" t="s">
        <v>2014</v>
      </c>
      <c r="E9961" s="273">
        <v>20.309999999999999</v>
      </c>
    </row>
    <row r="9962" spans="1:5" x14ac:dyDescent="0.2">
      <c r="A9962" s="271">
        <v>90461</v>
      </c>
      <c r="B9962" s="271" t="s">
        <v>290</v>
      </c>
      <c r="C9962" s="272" t="s">
        <v>18142</v>
      </c>
      <c r="D9962" s="271" t="s">
        <v>2014</v>
      </c>
      <c r="E9962" s="273">
        <v>20.28</v>
      </c>
    </row>
    <row r="9963" spans="1:5" x14ac:dyDescent="0.2">
      <c r="A9963" s="271">
        <v>90463</v>
      </c>
      <c r="B9963" s="271" t="s">
        <v>290</v>
      </c>
      <c r="C9963" s="272" t="s">
        <v>18143</v>
      </c>
      <c r="D9963" s="271" t="s">
        <v>2014</v>
      </c>
      <c r="E9963" s="273">
        <v>4</v>
      </c>
    </row>
    <row r="9964" spans="1:5" x14ac:dyDescent="0.2">
      <c r="A9964" s="271">
        <v>96560</v>
      </c>
      <c r="B9964" s="271" t="s">
        <v>290</v>
      </c>
      <c r="C9964" s="272" t="s">
        <v>18144</v>
      </c>
      <c r="D9964" s="271" t="s">
        <v>2012</v>
      </c>
      <c r="E9964" s="273">
        <v>35.590000000000003</v>
      </c>
    </row>
    <row r="9965" spans="1:5" x14ac:dyDescent="0.2">
      <c r="A9965" s="271">
        <v>96559</v>
      </c>
      <c r="B9965" s="271" t="s">
        <v>290</v>
      </c>
      <c r="C9965" s="272" t="s">
        <v>18145</v>
      </c>
      <c r="D9965" s="271" t="s">
        <v>2012</v>
      </c>
      <c r="E9965" s="273">
        <v>36.619999999999997</v>
      </c>
    </row>
    <row r="9966" spans="1:5" x14ac:dyDescent="0.2">
      <c r="A9966" s="271">
        <v>96562</v>
      </c>
      <c r="B9966" s="271" t="s">
        <v>290</v>
      </c>
      <c r="C9966" s="272" t="s">
        <v>18146</v>
      </c>
      <c r="D9966" s="271" t="s">
        <v>2014</v>
      </c>
      <c r="E9966" s="273">
        <v>59.72</v>
      </c>
    </row>
    <row r="9967" spans="1:5" x14ac:dyDescent="0.2">
      <c r="A9967" s="271">
        <v>96563</v>
      </c>
      <c r="B9967" s="271" t="s">
        <v>290</v>
      </c>
      <c r="C9967" s="272" t="s">
        <v>18147</v>
      </c>
      <c r="D9967" s="271" t="s">
        <v>2014</v>
      </c>
      <c r="E9967" s="273">
        <v>64.760000000000005</v>
      </c>
    </row>
    <row r="9968" spans="1:5" x14ac:dyDescent="0.2">
      <c r="A9968" s="271">
        <v>102469</v>
      </c>
      <c r="B9968" s="271" t="s">
        <v>290</v>
      </c>
      <c r="C9968" s="272" t="s">
        <v>18148</v>
      </c>
      <c r="D9968" s="271" t="s">
        <v>2012</v>
      </c>
      <c r="E9968" s="273">
        <v>0</v>
      </c>
    </row>
    <row r="9969" spans="1:5" x14ac:dyDescent="0.2">
      <c r="A9969" s="271">
        <v>104388</v>
      </c>
      <c r="B9969" s="271" t="s">
        <v>290</v>
      </c>
      <c r="C9969" s="272" t="s">
        <v>18149</v>
      </c>
      <c r="D9969" s="271" t="s">
        <v>2012</v>
      </c>
      <c r="E9969" s="273">
        <v>0</v>
      </c>
    </row>
    <row r="9970" spans="1:5" x14ac:dyDescent="0.2">
      <c r="A9970" s="271">
        <v>104387</v>
      </c>
      <c r="B9970" s="271" t="s">
        <v>290</v>
      </c>
      <c r="C9970" s="272" t="s">
        <v>18150</v>
      </c>
      <c r="D9970" s="271" t="s">
        <v>1980</v>
      </c>
      <c r="E9970" s="273">
        <v>0</v>
      </c>
    </row>
    <row r="9971" spans="1:5" x14ac:dyDescent="0.2">
      <c r="A9971" s="271">
        <v>104364</v>
      </c>
      <c r="B9971" s="271" t="s">
        <v>290</v>
      </c>
      <c r="C9971" s="272" t="s">
        <v>18151</v>
      </c>
      <c r="D9971" s="271" t="s">
        <v>1980</v>
      </c>
      <c r="E9971" s="273">
        <v>0</v>
      </c>
    </row>
    <row r="9972" spans="1:5" x14ac:dyDescent="0.2">
      <c r="A9972" s="271">
        <v>102097</v>
      </c>
      <c r="B9972" s="271" t="s">
        <v>290</v>
      </c>
      <c r="C9972" s="272" t="s">
        <v>18152</v>
      </c>
      <c r="D9972" s="271" t="s">
        <v>1980</v>
      </c>
      <c r="E9972" s="273">
        <v>0</v>
      </c>
    </row>
    <row r="9973" spans="1:5" x14ac:dyDescent="0.2">
      <c r="A9973" s="271">
        <v>104365</v>
      </c>
      <c r="B9973" s="271" t="s">
        <v>290</v>
      </c>
      <c r="C9973" s="272" t="s">
        <v>18153</v>
      </c>
      <c r="D9973" s="271" t="s">
        <v>1980</v>
      </c>
      <c r="E9973" s="273">
        <v>0</v>
      </c>
    </row>
    <row r="9974" spans="1:5" x14ac:dyDescent="0.2">
      <c r="A9974" s="271">
        <v>101870</v>
      </c>
      <c r="B9974" s="271" t="s">
        <v>290</v>
      </c>
      <c r="C9974" s="272" t="s">
        <v>18154</v>
      </c>
      <c r="D9974" s="271" t="s">
        <v>2012</v>
      </c>
      <c r="E9974" s="273">
        <v>44.73</v>
      </c>
    </row>
    <row r="9975" spans="1:5" x14ac:dyDescent="0.2">
      <c r="A9975" s="271">
        <v>101866</v>
      </c>
      <c r="B9975" s="271" t="s">
        <v>290</v>
      </c>
      <c r="C9975" s="272" t="s">
        <v>18155</v>
      </c>
      <c r="D9975" s="271" t="s">
        <v>2012</v>
      </c>
      <c r="E9975" s="273">
        <v>37.82</v>
      </c>
    </row>
    <row r="9976" spans="1:5" x14ac:dyDescent="0.2">
      <c r="A9976" s="271">
        <v>101867</v>
      </c>
      <c r="B9976" s="271" t="s">
        <v>290</v>
      </c>
      <c r="C9976" s="272" t="s">
        <v>18156</v>
      </c>
      <c r="D9976" s="271" t="s">
        <v>2012</v>
      </c>
      <c r="E9976" s="273">
        <v>43.15</v>
      </c>
    </row>
    <row r="9977" spans="1:5" x14ac:dyDescent="0.2">
      <c r="A9977" s="271">
        <v>101868</v>
      </c>
      <c r="B9977" s="271" t="s">
        <v>290</v>
      </c>
      <c r="C9977" s="272" t="s">
        <v>18157</v>
      </c>
      <c r="D9977" s="271" t="s">
        <v>2012</v>
      </c>
      <c r="E9977" s="273">
        <v>34.119999999999997</v>
      </c>
    </row>
    <row r="9978" spans="1:5" x14ac:dyDescent="0.2">
      <c r="A9978" s="271">
        <v>101869</v>
      </c>
      <c r="B9978" s="271" t="s">
        <v>290</v>
      </c>
      <c r="C9978" s="272" t="s">
        <v>18158</v>
      </c>
      <c r="D9978" s="271" t="s">
        <v>2012</v>
      </c>
      <c r="E9978" s="273">
        <v>39.43</v>
      </c>
    </row>
    <row r="9979" spans="1:5" x14ac:dyDescent="0.2">
      <c r="A9979" s="271">
        <v>101856</v>
      </c>
      <c r="B9979" s="271" t="s">
        <v>290</v>
      </c>
      <c r="C9979" s="272" t="s">
        <v>18159</v>
      </c>
      <c r="D9979" s="271" t="s">
        <v>2012</v>
      </c>
      <c r="E9979" s="273">
        <v>30.84</v>
      </c>
    </row>
    <row r="9980" spans="1:5" x14ac:dyDescent="0.2">
      <c r="A9980" s="271">
        <v>101865</v>
      </c>
      <c r="B9980" s="271" t="s">
        <v>290</v>
      </c>
      <c r="C9980" s="272" t="s">
        <v>18160</v>
      </c>
      <c r="D9980" s="271" t="s">
        <v>2012</v>
      </c>
      <c r="E9980" s="273">
        <v>42.61</v>
      </c>
    </row>
    <row r="9981" spans="1:5" x14ac:dyDescent="0.2">
      <c r="A9981" s="271">
        <v>101861</v>
      </c>
      <c r="B9981" s="271" t="s">
        <v>290</v>
      </c>
      <c r="C9981" s="272" t="s">
        <v>18161</v>
      </c>
      <c r="D9981" s="271" t="s">
        <v>2012</v>
      </c>
      <c r="E9981" s="273">
        <v>37.57</v>
      </c>
    </row>
    <row r="9982" spans="1:5" x14ac:dyDescent="0.2">
      <c r="A9982" s="271">
        <v>101862</v>
      </c>
      <c r="B9982" s="271" t="s">
        <v>290</v>
      </c>
      <c r="C9982" s="272" t="s">
        <v>18162</v>
      </c>
      <c r="D9982" s="271" t="s">
        <v>2012</v>
      </c>
      <c r="E9982" s="273">
        <v>41.01</v>
      </c>
    </row>
    <row r="9983" spans="1:5" x14ac:dyDescent="0.2">
      <c r="A9983" s="271">
        <v>101863</v>
      </c>
      <c r="B9983" s="271" t="s">
        <v>290</v>
      </c>
      <c r="C9983" s="272" t="s">
        <v>18163</v>
      </c>
      <c r="D9983" s="271" t="s">
        <v>2012</v>
      </c>
      <c r="E9983" s="273">
        <v>31.98</v>
      </c>
    </row>
    <row r="9984" spans="1:5" x14ac:dyDescent="0.2">
      <c r="A9984" s="271">
        <v>101864</v>
      </c>
      <c r="B9984" s="271" t="s">
        <v>290</v>
      </c>
      <c r="C9984" s="272" t="s">
        <v>18164</v>
      </c>
      <c r="D9984" s="271" t="s">
        <v>2012</v>
      </c>
      <c r="E9984" s="273">
        <v>37.29</v>
      </c>
    </row>
    <row r="9985" spans="1:5" x14ac:dyDescent="0.2">
      <c r="A9985" s="271">
        <v>101860</v>
      </c>
      <c r="B9985" s="271" t="s">
        <v>290</v>
      </c>
      <c r="C9985" s="272" t="s">
        <v>18165</v>
      </c>
      <c r="D9985" s="271" t="s">
        <v>2012</v>
      </c>
      <c r="E9985" s="273">
        <v>40.200000000000003</v>
      </c>
    </row>
    <row r="9986" spans="1:5" x14ac:dyDescent="0.2">
      <c r="A9986" s="271">
        <v>101857</v>
      </c>
      <c r="B9986" s="271" t="s">
        <v>290</v>
      </c>
      <c r="C9986" s="272" t="s">
        <v>18166</v>
      </c>
      <c r="D9986" s="271" t="s">
        <v>2012</v>
      </c>
      <c r="E9986" s="273">
        <v>38.72</v>
      </c>
    </row>
    <row r="9987" spans="1:5" x14ac:dyDescent="0.2">
      <c r="A9987" s="271">
        <v>101858</v>
      </c>
      <c r="B9987" s="271" t="s">
        <v>290</v>
      </c>
      <c r="C9987" s="272" t="s">
        <v>18167</v>
      </c>
      <c r="D9987" s="271" t="s">
        <v>2012</v>
      </c>
      <c r="E9987" s="273">
        <v>31.52</v>
      </c>
    </row>
    <row r="9988" spans="1:5" x14ac:dyDescent="0.2">
      <c r="A9988" s="271">
        <v>101859</v>
      </c>
      <c r="B9988" s="271" t="s">
        <v>290</v>
      </c>
      <c r="C9988" s="272" t="s">
        <v>18168</v>
      </c>
      <c r="D9988" s="271" t="s">
        <v>2012</v>
      </c>
      <c r="E9988" s="273">
        <v>34.89</v>
      </c>
    </row>
    <row r="9989" spans="1:5" x14ac:dyDescent="0.2">
      <c r="A9989" s="271">
        <v>101852</v>
      </c>
      <c r="B9989" s="271" t="s">
        <v>290</v>
      </c>
      <c r="C9989" s="272" t="s">
        <v>18169</v>
      </c>
      <c r="D9989" s="271" t="s">
        <v>2012</v>
      </c>
      <c r="E9989" s="273">
        <v>80.709999999999994</v>
      </c>
    </row>
    <row r="9990" spans="1:5" x14ac:dyDescent="0.2">
      <c r="A9990" s="271">
        <v>104385</v>
      </c>
      <c r="B9990" s="271" t="s">
        <v>290</v>
      </c>
      <c r="C9990" s="272" t="s">
        <v>18170</v>
      </c>
      <c r="D9990" s="271" t="s">
        <v>2012</v>
      </c>
      <c r="E9990" s="273">
        <v>0</v>
      </c>
    </row>
    <row r="9991" spans="1:5" x14ac:dyDescent="0.2">
      <c r="A9991" s="271">
        <v>101850</v>
      </c>
      <c r="B9991" s="271" t="s">
        <v>290</v>
      </c>
      <c r="C9991" s="272" t="s">
        <v>18171</v>
      </c>
      <c r="D9991" s="271" t="s">
        <v>2012</v>
      </c>
      <c r="E9991" s="273">
        <v>67.19</v>
      </c>
    </row>
    <row r="9992" spans="1:5" x14ac:dyDescent="0.2">
      <c r="A9992" s="271">
        <v>101855</v>
      </c>
      <c r="B9992" s="271" t="s">
        <v>290</v>
      </c>
      <c r="C9992" s="272" t="s">
        <v>18172</v>
      </c>
      <c r="D9992" s="271" t="s">
        <v>2012</v>
      </c>
      <c r="E9992" s="273">
        <v>82.81</v>
      </c>
    </row>
    <row r="9993" spans="1:5" x14ac:dyDescent="0.2">
      <c r="A9993" s="271">
        <v>104386</v>
      </c>
      <c r="B9993" s="271" t="s">
        <v>290</v>
      </c>
      <c r="C9993" s="272" t="s">
        <v>18173</v>
      </c>
      <c r="D9993" s="271" t="s">
        <v>2012</v>
      </c>
      <c r="E9993" s="273">
        <v>0</v>
      </c>
    </row>
    <row r="9994" spans="1:5" x14ac:dyDescent="0.2">
      <c r="A9994" s="271">
        <v>101853</v>
      </c>
      <c r="B9994" s="271" t="s">
        <v>290</v>
      </c>
      <c r="C9994" s="272" t="s">
        <v>18174</v>
      </c>
      <c r="D9994" s="271" t="s">
        <v>2012</v>
      </c>
      <c r="E9994" s="273">
        <v>60.37</v>
      </c>
    </row>
    <row r="9995" spans="1:5" x14ac:dyDescent="0.2">
      <c r="A9995" s="271">
        <v>101849</v>
      </c>
      <c r="B9995" s="271" t="s">
        <v>290</v>
      </c>
      <c r="C9995" s="272" t="s">
        <v>18175</v>
      </c>
      <c r="D9995" s="271" t="s">
        <v>1980</v>
      </c>
      <c r="E9995" s="273">
        <v>251.67</v>
      </c>
    </row>
    <row r="9996" spans="1:5" x14ac:dyDescent="0.2">
      <c r="A9996" s="271">
        <v>101841</v>
      </c>
      <c r="B9996" s="271" t="s">
        <v>290</v>
      </c>
      <c r="C9996" s="272" t="s">
        <v>18176</v>
      </c>
      <c r="D9996" s="271" t="s">
        <v>1980</v>
      </c>
      <c r="E9996" s="273">
        <v>146.13999999999999</v>
      </c>
    </row>
    <row r="9997" spans="1:5" x14ac:dyDescent="0.2">
      <c r="A9997" s="271">
        <v>101843</v>
      </c>
      <c r="B9997" s="271" t="s">
        <v>290</v>
      </c>
      <c r="C9997" s="272" t="s">
        <v>18177</v>
      </c>
      <c r="D9997" s="271" t="s">
        <v>1980</v>
      </c>
      <c r="E9997" s="273">
        <v>201.01</v>
      </c>
    </row>
    <row r="9998" spans="1:5" x14ac:dyDescent="0.2">
      <c r="A9998" s="271">
        <v>101844</v>
      </c>
      <c r="B9998" s="271" t="s">
        <v>290</v>
      </c>
      <c r="C9998" s="272" t="s">
        <v>18178</v>
      </c>
      <c r="D9998" s="271" t="s">
        <v>1980</v>
      </c>
      <c r="E9998" s="273">
        <v>226.61</v>
      </c>
    </row>
    <row r="9999" spans="1:5" x14ac:dyDescent="0.2">
      <c r="A9999" s="271">
        <v>101845</v>
      </c>
      <c r="B9999" s="271" t="s">
        <v>290</v>
      </c>
      <c r="C9999" s="272" t="s">
        <v>18179</v>
      </c>
      <c r="D9999" s="271" t="s">
        <v>1980</v>
      </c>
      <c r="E9999" s="273">
        <v>251.84</v>
      </c>
    </row>
    <row r="10000" spans="1:5" x14ac:dyDescent="0.2">
      <c r="A10000" s="271">
        <v>101842</v>
      </c>
      <c r="B10000" s="271" t="s">
        <v>290</v>
      </c>
      <c r="C10000" s="272" t="s">
        <v>18180</v>
      </c>
      <c r="D10000" s="271" t="s">
        <v>1980</v>
      </c>
      <c r="E10000" s="273">
        <v>126.72</v>
      </c>
    </row>
    <row r="10001" spans="1:5" x14ac:dyDescent="0.2">
      <c r="A10001" s="271">
        <v>101846</v>
      </c>
      <c r="B10001" s="271" t="s">
        <v>290</v>
      </c>
      <c r="C10001" s="272" t="s">
        <v>18181</v>
      </c>
      <c r="D10001" s="271" t="s">
        <v>1980</v>
      </c>
      <c r="E10001" s="273">
        <v>182.37</v>
      </c>
    </row>
    <row r="10002" spans="1:5" x14ac:dyDescent="0.2">
      <c r="A10002" s="271">
        <v>101847</v>
      </c>
      <c r="B10002" s="271" t="s">
        <v>290</v>
      </c>
      <c r="C10002" s="272" t="s">
        <v>18182</v>
      </c>
      <c r="D10002" s="271" t="s">
        <v>1980</v>
      </c>
      <c r="E10002" s="273">
        <v>208.35</v>
      </c>
    </row>
    <row r="10003" spans="1:5" x14ac:dyDescent="0.2">
      <c r="A10003" s="271">
        <v>101848</v>
      </c>
      <c r="B10003" s="271" t="s">
        <v>290</v>
      </c>
      <c r="C10003" s="272" t="s">
        <v>18183</v>
      </c>
      <c r="D10003" s="271" t="s">
        <v>1980</v>
      </c>
      <c r="E10003" s="273">
        <v>233.97</v>
      </c>
    </row>
    <row r="10004" spans="1:5" x14ac:dyDescent="0.2">
      <c r="A10004" s="271">
        <v>101839</v>
      </c>
      <c r="B10004" s="271" t="s">
        <v>290</v>
      </c>
      <c r="C10004" s="272" t="s">
        <v>18184</v>
      </c>
      <c r="D10004" s="271" t="s">
        <v>1980</v>
      </c>
      <c r="E10004" s="273">
        <v>117.04</v>
      </c>
    </row>
    <row r="10005" spans="1:5" x14ac:dyDescent="0.2">
      <c r="A10005" s="271">
        <v>101840</v>
      </c>
      <c r="B10005" s="271" t="s">
        <v>290</v>
      </c>
      <c r="C10005" s="272" t="s">
        <v>18185</v>
      </c>
      <c r="D10005" s="271" t="s">
        <v>1980</v>
      </c>
      <c r="E10005" s="273">
        <v>200.95</v>
      </c>
    </row>
    <row r="10006" spans="1:5" x14ac:dyDescent="0.2">
      <c r="A10006" s="271">
        <v>101837</v>
      </c>
      <c r="B10006" s="271" t="s">
        <v>290</v>
      </c>
      <c r="C10006" s="272" t="s">
        <v>18186</v>
      </c>
      <c r="D10006" s="271" t="s">
        <v>1980</v>
      </c>
      <c r="E10006" s="273">
        <v>60.42</v>
      </c>
    </row>
    <row r="10007" spans="1:5" x14ac:dyDescent="0.2">
      <c r="A10007" s="271">
        <v>101838</v>
      </c>
      <c r="B10007" s="271" t="s">
        <v>290</v>
      </c>
      <c r="C10007" s="272" t="s">
        <v>18187</v>
      </c>
      <c r="D10007" s="271" t="s">
        <v>1980</v>
      </c>
      <c r="E10007" s="273">
        <v>89.12</v>
      </c>
    </row>
    <row r="10008" spans="1:5" x14ac:dyDescent="0.2">
      <c r="A10008" s="271">
        <v>101836</v>
      </c>
      <c r="B10008" s="271" t="s">
        <v>290</v>
      </c>
      <c r="C10008" s="272" t="s">
        <v>18188</v>
      </c>
      <c r="D10008" s="271" t="s">
        <v>1980</v>
      </c>
      <c r="E10008" s="273">
        <v>29.59</v>
      </c>
    </row>
    <row r="10009" spans="1:5" x14ac:dyDescent="0.2">
      <c r="A10009" s="271">
        <v>101835</v>
      </c>
      <c r="B10009" s="271" t="s">
        <v>290</v>
      </c>
      <c r="C10009" s="272" t="s">
        <v>18189</v>
      </c>
      <c r="D10009" s="271" t="s">
        <v>1980</v>
      </c>
      <c r="E10009" s="273">
        <v>379.13</v>
      </c>
    </row>
    <row r="10010" spans="1:5" x14ac:dyDescent="0.2">
      <c r="A10010" s="271">
        <v>101827</v>
      </c>
      <c r="B10010" s="271" t="s">
        <v>290</v>
      </c>
      <c r="C10010" s="272" t="s">
        <v>18190</v>
      </c>
      <c r="D10010" s="271" t="s">
        <v>1980</v>
      </c>
      <c r="E10010" s="273">
        <v>273.60000000000002</v>
      </c>
    </row>
    <row r="10011" spans="1:5" x14ac:dyDescent="0.2">
      <c r="A10011" s="271">
        <v>101829</v>
      </c>
      <c r="B10011" s="271" t="s">
        <v>290</v>
      </c>
      <c r="C10011" s="272" t="s">
        <v>18191</v>
      </c>
      <c r="D10011" s="271" t="s">
        <v>1980</v>
      </c>
      <c r="E10011" s="273">
        <v>328.47</v>
      </c>
    </row>
    <row r="10012" spans="1:5" x14ac:dyDescent="0.2">
      <c r="A10012" s="271">
        <v>101830</v>
      </c>
      <c r="B10012" s="271" t="s">
        <v>290</v>
      </c>
      <c r="C10012" s="272" t="s">
        <v>18192</v>
      </c>
      <c r="D10012" s="271" t="s">
        <v>1980</v>
      </c>
      <c r="E10012" s="273">
        <v>354.07</v>
      </c>
    </row>
    <row r="10013" spans="1:5" x14ac:dyDescent="0.2">
      <c r="A10013" s="271">
        <v>101831</v>
      </c>
      <c r="B10013" s="271" t="s">
        <v>290</v>
      </c>
      <c r="C10013" s="272" t="s">
        <v>18193</v>
      </c>
      <c r="D10013" s="271" t="s">
        <v>1980</v>
      </c>
      <c r="E10013" s="273">
        <v>379.3</v>
      </c>
    </row>
    <row r="10014" spans="1:5" x14ac:dyDescent="0.2">
      <c r="A10014" s="271">
        <v>101828</v>
      </c>
      <c r="B10014" s="271" t="s">
        <v>290</v>
      </c>
      <c r="C10014" s="272" t="s">
        <v>18194</v>
      </c>
      <c r="D10014" s="271" t="s">
        <v>1980</v>
      </c>
      <c r="E10014" s="273">
        <v>254.18</v>
      </c>
    </row>
    <row r="10015" spans="1:5" x14ac:dyDescent="0.2">
      <c r="A10015" s="271">
        <v>101832</v>
      </c>
      <c r="B10015" s="271" t="s">
        <v>290</v>
      </c>
      <c r="C10015" s="272" t="s">
        <v>18195</v>
      </c>
      <c r="D10015" s="271" t="s">
        <v>1980</v>
      </c>
      <c r="E10015" s="273">
        <v>309.83</v>
      </c>
    </row>
    <row r="10016" spans="1:5" x14ac:dyDescent="0.2">
      <c r="A10016" s="271">
        <v>101833</v>
      </c>
      <c r="B10016" s="271" t="s">
        <v>290</v>
      </c>
      <c r="C10016" s="272" t="s">
        <v>18196</v>
      </c>
      <c r="D10016" s="271" t="s">
        <v>1980</v>
      </c>
      <c r="E10016" s="273">
        <v>335.81</v>
      </c>
    </row>
    <row r="10017" spans="1:5" x14ac:dyDescent="0.2">
      <c r="A10017" s="271">
        <v>101834</v>
      </c>
      <c r="B10017" s="271" t="s">
        <v>290</v>
      </c>
      <c r="C10017" s="272" t="s">
        <v>18197</v>
      </c>
      <c r="D10017" s="271" t="s">
        <v>1980</v>
      </c>
      <c r="E10017" s="273">
        <v>361.43</v>
      </c>
    </row>
    <row r="10018" spans="1:5" x14ac:dyDescent="0.2">
      <c r="A10018" s="271">
        <v>101825</v>
      </c>
      <c r="B10018" s="271" t="s">
        <v>290</v>
      </c>
      <c r="C10018" s="272" t="s">
        <v>18198</v>
      </c>
      <c r="D10018" s="271" t="s">
        <v>1980</v>
      </c>
      <c r="E10018" s="273">
        <v>244.51</v>
      </c>
    </row>
    <row r="10019" spans="1:5" x14ac:dyDescent="0.2">
      <c r="A10019" s="271">
        <v>101826</v>
      </c>
      <c r="B10019" s="271" t="s">
        <v>290</v>
      </c>
      <c r="C10019" s="272" t="s">
        <v>18199</v>
      </c>
      <c r="D10019" s="271" t="s">
        <v>1980</v>
      </c>
      <c r="E10019" s="273">
        <v>272.07</v>
      </c>
    </row>
    <row r="10020" spans="1:5" x14ac:dyDescent="0.2">
      <c r="A10020" s="271">
        <v>101823</v>
      </c>
      <c r="B10020" s="271" t="s">
        <v>290</v>
      </c>
      <c r="C10020" s="272" t="s">
        <v>18200</v>
      </c>
      <c r="D10020" s="271" t="s">
        <v>1980</v>
      </c>
      <c r="E10020" s="273">
        <v>187.88</v>
      </c>
    </row>
    <row r="10021" spans="1:5" x14ac:dyDescent="0.2">
      <c r="A10021" s="271">
        <v>101824</v>
      </c>
      <c r="B10021" s="271" t="s">
        <v>290</v>
      </c>
      <c r="C10021" s="272" t="s">
        <v>18201</v>
      </c>
      <c r="D10021" s="271" t="s">
        <v>1980</v>
      </c>
      <c r="E10021" s="273">
        <v>216.58</v>
      </c>
    </row>
    <row r="10022" spans="1:5" x14ac:dyDescent="0.2">
      <c r="A10022" s="271">
        <v>101822</v>
      </c>
      <c r="B10022" s="271" t="s">
        <v>290</v>
      </c>
      <c r="C10022" s="272" t="s">
        <v>18202</v>
      </c>
      <c r="D10022" s="271" t="s">
        <v>1980</v>
      </c>
      <c r="E10022" s="273">
        <v>157.05000000000001</v>
      </c>
    </row>
    <row r="10023" spans="1:5" x14ac:dyDescent="0.2">
      <c r="A10023" s="271">
        <v>101819</v>
      </c>
      <c r="B10023" s="271" t="s">
        <v>290</v>
      </c>
      <c r="C10023" s="272" t="s">
        <v>18203</v>
      </c>
      <c r="D10023" s="271" t="s">
        <v>2012</v>
      </c>
      <c r="E10023" s="273">
        <v>71.88</v>
      </c>
    </row>
    <row r="10024" spans="1:5" x14ac:dyDescent="0.2">
      <c r="A10024" s="271">
        <v>104370</v>
      </c>
      <c r="B10024" s="271" t="s">
        <v>290</v>
      </c>
      <c r="C10024" s="272" t="s">
        <v>18204</v>
      </c>
      <c r="D10024" s="271" t="s">
        <v>2012</v>
      </c>
      <c r="E10024" s="273">
        <v>0</v>
      </c>
    </row>
    <row r="10025" spans="1:5" x14ac:dyDescent="0.2">
      <c r="A10025" s="271">
        <v>101817</v>
      </c>
      <c r="B10025" s="271" t="s">
        <v>290</v>
      </c>
      <c r="C10025" s="272" t="s">
        <v>18205</v>
      </c>
      <c r="D10025" s="271" t="s">
        <v>2012</v>
      </c>
      <c r="E10025" s="273">
        <v>58.61</v>
      </c>
    </row>
    <row r="10026" spans="1:5" x14ac:dyDescent="0.2">
      <c r="A10026" s="271">
        <v>101816</v>
      </c>
      <c r="B10026" s="271" t="s">
        <v>290</v>
      </c>
      <c r="C10026" s="272" t="s">
        <v>18206</v>
      </c>
      <c r="D10026" s="271" t="s">
        <v>2012</v>
      </c>
      <c r="E10026" s="273">
        <v>75.91</v>
      </c>
    </row>
    <row r="10027" spans="1:5" x14ac:dyDescent="0.2">
      <c r="A10027" s="271">
        <v>104369</v>
      </c>
      <c r="B10027" s="271" t="s">
        <v>290</v>
      </c>
      <c r="C10027" s="272" t="s">
        <v>18207</v>
      </c>
      <c r="D10027" s="271" t="s">
        <v>2012</v>
      </c>
      <c r="E10027" s="273">
        <v>0</v>
      </c>
    </row>
    <row r="10028" spans="1:5" x14ac:dyDescent="0.2">
      <c r="A10028" s="271">
        <v>101820</v>
      </c>
      <c r="B10028" s="271" t="s">
        <v>290</v>
      </c>
      <c r="C10028" s="272" t="s">
        <v>18208</v>
      </c>
      <c r="D10028" s="271" t="s">
        <v>2012</v>
      </c>
      <c r="E10028" s="273">
        <v>50.14</v>
      </c>
    </row>
    <row r="10029" spans="1:5" x14ac:dyDescent="0.2">
      <c r="A10029" s="271">
        <v>102988</v>
      </c>
      <c r="B10029" s="271" t="s">
        <v>290</v>
      </c>
      <c r="C10029" s="272" t="s">
        <v>18209</v>
      </c>
      <c r="D10029" s="271" t="s">
        <v>2012</v>
      </c>
      <c r="E10029" s="273">
        <v>67.349999999999994</v>
      </c>
    </row>
    <row r="10030" spans="1:5" x14ac:dyDescent="0.2">
      <c r="A10030" s="271">
        <v>101814</v>
      </c>
      <c r="B10030" s="271" t="s">
        <v>290</v>
      </c>
      <c r="C10030" s="272" t="s">
        <v>18210</v>
      </c>
      <c r="D10030" s="271" t="s">
        <v>2012</v>
      </c>
      <c r="E10030" s="273">
        <v>53.61</v>
      </c>
    </row>
    <row r="10031" spans="1:5" x14ac:dyDescent="0.2">
      <c r="A10031" s="271">
        <v>102098</v>
      </c>
      <c r="B10031" s="271" t="s">
        <v>290</v>
      </c>
      <c r="C10031" s="272" t="s">
        <v>18211</v>
      </c>
      <c r="D10031" s="271" t="s">
        <v>1980</v>
      </c>
      <c r="E10031" s="273">
        <v>2325.66</v>
      </c>
    </row>
    <row r="10032" spans="1:5" x14ac:dyDescent="0.2">
      <c r="A10032" s="271">
        <v>104366</v>
      </c>
      <c r="B10032" s="271" t="s">
        <v>290</v>
      </c>
      <c r="C10032" s="272" t="s">
        <v>18212</v>
      </c>
      <c r="D10032" s="271" t="s">
        <v>1980</v>
      </c>
      <c r="E10032" s="273">
        <v>0</v>
      </c>
    </row>
    <row r="10033" spans="1:5" x14ac:dyDescent="0.2">
      <c r="A10033" s="271">
        <v>102099</v>
      </c>
      <c r="B10033" s="271" t="s">
        <v>290</v>
      </c>
      <c r="C10033" s="272" t="s">
        <v>18213</v>
      </c>
      <c r="D10033" s="271" t="s">
        <v>1980</v>
      </c>
      <c r="E10033" s="273">
        <v>0</v>
      </c>
    </row>
    <row r="10034" spans="1:5" x14ac:dyDescent="0.2">
      <c r="A10034" s="271">
        <v>104367</v>
      </c>
      <c r="B10034" s="271" t="s">
        <v>290</v>
      </c>
      <c r="C10034" s="272" t="s">
        <v>18214</v>
      </c>
      <c r="D10034" s="271" t="s">
        <v>1980</v>
      </c>
      <c r="E10034" s="273">
        <v>0</v>
      </c>
    </row>
    <row r="10035" spans="1:5" x14ac:dyDescent="0.2">
      <c r="A10035" s="271">
        <v>92994</v>
      </c>
      <c r="B10035" s="271" t="s">
        <v>290</v>
      </c>
      <c r="C10035" s="272" t="s">
        <v>18215</v>
      </c>
      <c r="D10035" s="271" t="s">
        <v>2014</v>
      </c>
      <c r="E10035" s="273">
        <v>139.5</v>
      </c>
    </row>
    <row r="10036" spans="1:5" x14ac:dyDescent="0.2">
      <c r="A10036" s="271">
        <v>92996</v>
      </c>
      <c r="B10036" s="271" t="s">
        <v>290</v>
      </c>
      <c r="C10036" s="272" t="s">
        <v>18216</v>
      </c>
      <c r="D10036" s="271" t="s">
        <v>2014</v>
      </c>
      <c r="E10036" s="273">
        <v>168.71</v>
      </c>
    </row>
    <row r="10037" spans="1:5" x14ac:dyDescent="0.2">
      <c r="A10037" s="271">
        <v>92998</v>
      </c>
      <c r="B10037" s="271" t="s">
        <v>290</v>
      </c>
      <c r="C10037" s="272" t="s">
        <v>18217</v>
      </c>
      <c r="D10037" s="271" t="s">
        <v>2014</v>
      </c>
      <c r="E10037" s="273">
        <v>206.65</v>
      </c>
    </row>
    <row r="10038" spans="1:5" x14ac:dyDescent="0.2">
      <c r="A10038" s="271">
        <v>93000</v>
      </c>
      <c r="B10038" s="271" t="s">
        <v>290</v>
      </c>
      <c r="C10038" s="272" t="s">
        <v>18218</v>
      </c>
      <c r="D10038" s="271" t="s">
        <v>2014</v>
      </c>
      <c r="E10038" s="273">
        <v>273.35000000000002</v>
      </c>
    </row>
    <row r="10039" spans="1:5" x14ac:dyDescent="0.2">
      <c r="A10039" s="271">
        <v>92984</v>
      </c>
      <c r="B10039" s="271" t="s">
        <v>290</v>
      </c>
      <c r="C10039" s="272" t="s">
        <v>18219</v>
      </c>
      <c r="D10039" s="271" t="s">
        <v>2014</v>
      </c>
      <c r="E10039" s="273">
        <v>30.33</v>
      </c>
    </row>
    <row r="10040" spans="1:5" x14ac:dyDescent="0.2">
      <c r="A10040" s="271">
        <v>93002</v>
      </c>
      <c r="B10040" s="271" t="s">
        <v>290</v>
      </c>
      <c r="C10040" s="272" t="s">
        <v>18220</v>
      </c>
      <c r="D10040" s="271" t="s">
        <v>2014</v>
      </c>
      <c r="E10040" s="273">
        <v>353.17</v>
      </c>
    </row>
    <row r="10041" spans="1:5" x14ac:dyDescent="0.2">
      <c r="A10041" s="271">
        <v>92986</v>
      </c>
      <c r="B10041" s="271" t="s">
        <v>290</v>
      </c>
      <c r="C10041" s="272" t="s">
        <v>18221</v>
      </c>
      <c r="D10041" s="271" t="s">
        <v>2014</v>
      </c>
      <c r="E10041" s="273">
        <v>41.72</v>
      </c>
    </row>
    <row r="10042" spans="1:5" x14ac:dyDescent="0.2">
      <c r="A10042" s="271">
        <v>92988</v>
      </c>
      <c r="B10042" s="271" t="s">
        <v>290</v>
      </c>
      <c r="C10042" s="272" t="s">
        <v>18222</v>
      </c>
      <c r="D10042" s="271" t="s">
        <v>2014</v>
      </c>
      <c r="E10042" s="273">
        <v>60.27</v>
      </c>
    </row>
    <row r="10043" spans="1:5" x14ac:dyDescent="0.2">
      <c r="A10043" s="271">
        <v>92990</v>
      </c>
      <c r="B10043" s="271" t="s">
        <v>290</v>
      </c>
      <c r="C10043" s="272" t="s">
        <v>18223</v>
      </c>
      <c r="D10043" s="271" t="s">
        <v>2014</v>
      </c>
      <c r="E10043" s="273">
        <v>83.23</v>
      </c>
    </row>
    <row r="10044" spans="1:5" x14ac:dyDescent="0.2">
      <c r="A10044" s="271">
        <v>92992</v>
      </c>
      <c r="B10044" s="271" t="s">
        <v>290</v>
      </c>
      <c r="C10044" s="272" t="s">
        <v>18224</v>
      </c>
      <c r="D10044" s="271" t="s">
        <v>2014</v>
      </c>
      <c r="E10044" s="273">
        <v>107.51</v>
      </c>
    </row>
    <row r="10045" spans="1:5" x14ac:dyDescent="0.2">
      <c r="A10045" s="271">
        <v>103491</v>
      </c>
      <c r="B10045" s="271" t="s">
        <v>290</v>
      </c>
      <c r="C10045" s="272" t="s">
        <v>18225</v>
      </c>
      <c r="D10045" s="271" t="s">
        <v>1980</v>
      </c>
      <c r="E10045" s="273">
        <v>656.02</v>
      </c>
    </row>
    <row r="10046" spans="1:5" x14ac:dyDescent="0.2">
      <c r="A10046" s="271">
        <v>93026</v>
      </c>
      <c r="B10046" s="271" t="s">
        <v>290</v>
      </c>
      <c r="C10046" s="272" t="s">
        <v>18226</v>
      </c>
      <c r="D10046" s="271" t="s">
        <v>1977</v>
      </c>
      <c r="E10046" s="273">
        <v>94.59</v>
      </c>
    </row>
    <row r="10047" spans="1:5" x14ac:dyDescent="0.2">
      <c r="A10047" s="271">
        <v>93018</v>
      </c>
      <c r="B10047" s="271" t="s">
        <v>290</v>
      </c>
      <c r="C10047" s="272" t="s">
        <v>18227</v>
      </c>
      <c r="D10047" s="271" t="s">
        <v>1977</v>
      </c>
      <c r="E10047" s="273">
        <v>29.46</v>
      </c>
    </row>
    <row r="10048" spans="1:5" x14ac:dyDescent="0.2">
      <c r="A10048" s="271">
        <v>93020</v>
      </c>
      <c r="B10048" s="271" t="s">
        <v>290</v>
      </c>
      <c r="C10048" s="272" t="s">
        <v>18228</v>
      </c>
      <c r="D10048" s="271" t="s">
        <v>1977</v>
      </c>
      <c r="E10048" s="273">
        <v>36.72</v>
      </c>
    </row>
    <row r="10049" spans="1:5" x14ac:dyDescent="0.2">
      <c r="A10049" s="271">
        <v>93022</v>
      </c>
      <c r="B10049" s="271" t="s">
        <v>290</v>
      </c>
      <c r="C10049" s="272" t="s">
        <v>18229</v>
      </c>
      <c r="D10049" s="271" t="s">
        <v>1977</v>
      </c>
      <c r="E10049" s="273">
        <v>57.12</v>
      </c>
    </row>
    <row r="10050" spans="1:5" x14ac:dyDescent="0.2">
      <c r="A10050" s="271">
        <v>93024</v>
      </c>
      <c r="B10050" s="271" t="s">
        <v>290</v>
      </c>
      <c r="C10050" s="272" t="s">
        <v>18230</v>
      </c>
      <c r="D10050" s="271" t="s">
        <v>1977</v>
      </c>
      <c r="E10050" s="273">
        <v>60.68</v>
      </c>
    </row>
    <row r="10051" spans="1:5" x14ac:dyDescent="0.2">
      <c r="A10051" s="271">
        <v>97670</v>
      </c>
      <c r="B10051" s="271" t="s">
        <v>290</v>
      </c>
      <c r="C10051" s="272" t="s">
        <v>18231</v>
      </c>
      <c r="D10051" s="271" t="s">
        <v>2014</v>
      </c>
      <c r="E10051" s="273">
        <v>28.61</v>
      </c>
    </row>
    <row r="10052" spans="1:5" x14ac:dyDescent="0.2">
      <c r="A10052" s="271">
        <v>103486</v>
      </c>
      <c r="B10052" s="271" t="s">
        <v>290</v>
      </c>
      <c r="C10052" s="272" t="s">
        <v>18232</v>
      </c>
      <c r="D10052" s="271" t="s">
        <v>2014</v>
      </c>
      <c r="E10052" s="273">
        <v>0</v>
      </c>
    </row>
    <row r="10053" spans="1:5" x14ac:dyDescent="0.2">
      <c r="A10053" s="271">
        <v>103487</v>
      </c>
      <c r="B10053" s="271" t="s">
        <v>290</v>
      </c>
      <c r="C10053" s="272" t="s">
        <v>18233</v>
      </c>
      <c r="D10053" s="271" t="s">
        <v>2014</v>
      </c>
      <c r="E10053" s="273">
        <v>0</v>
      </c>
    </row>
    <row r="10054" spans="1:5" x14ac:dyDescent="0.2">
      <c r="A10054" s="271">
        <v>103488</v>
      </c>
      <c r="B10054" s="271" t="s">
        <v>290</v>
      </c>
      <c r="C10054" s="272" t="s">
        <v>18234</v>
      </c>
      <c r="D10054" s="271" t="s">
        <v>2014</v>
      </c>
      <c r="E10054" s="273">
        <v>0</v>
      </c>
    </row>
    <row r="10055" spans="1:5" x14ac:dyDescent="0.2">
      <c r="A10055" s="271">
        <v>103489</v>
      </c>
      <c r="B10055" s="271" t="s">
        <v>290</v>
      </c>
      <c r="C10055" s="272" t="s">
        <v>18235</v>
      </c>
      <c r="D10055" s="271" t="s">
        <v>2014</v>
      </c>
      <c r="E10055" s="273">
        <v>0</v>
      </c>
    </row>
    <row r="10056" spans="1:5" x14ac:dyDescent="0.2">
      <c r="A10056" s="271">
        <v>97667</v>
      </c>
      <c r="B10056" s="271" t="s">
        <v>290</v>
      </c>
      <c r="C10056" s="272" t="s">
        <v>18236</v>
      </c>
      <c r="D10056" s="271" t="s">
        <v>2014</v>
      </c>
      <c r="E10056" s="273">
        <v>10.59</v>
      </c>
    </row>
    <row r="10057" spans="1:5" x14ac:dyDescent="0.2">
      <c r="A10057" s="271">
        <v>97668</v>
      </c>
      <c r="B10057" s="271" t="s">
        <v>290</v>
      </c>
      <c r="C10057" s="272" t="s">
        <v>18237</v>
      </c>
      <c r="D10057" s="271" t="s">
        <v>2014</v>
      </c>
      <c r="E10057" s="273">
        <v>15.1</v>
      </c>
    </row>
    <row r="10058" spans="1:5" x14ac:dyDescent="0.2">
      <c r="A10058" s="271">
        <v>97669</v>
      </c>
      <c r="B10058" s="271" t="s">
        <v>290</v>
      </c>
      <c r="C10058" s="272" t="s">
        <v>18238</v>
      </c>
      <c r="D10058" s="271" t="s">
        <v>2014</v>
      </c>
      <c r="E10058" s="273">
        <v>22.45</v>
      </c>
    </row>
    <row r="10059" spans="1:5" x14ac:dyDescent="0.2">
      <c r="A10059" s="271">
        <v>93012</v>
      </c>
      <c r="B10059" s="271" t="s">
        <v>290</v>
      </c>
      <c r="C10059" s="272" t="s">
        <v>18239</v>
      </c>
      <c r="D10059" s="271" t="s">
        <v>2014</v>
      </c>
      <c r="E10059" s="273">
        <v>67.23</v>
      </c>
    </row>
    <row r="10060" spans="1:5" x14ac:dyDescent="0.2">
      <c r="A10060" s="271">
        <v>93008</v>
      </c>
      <c r="B10060" s="271" t="s">
        <v>290</v>
      </c>
      <c r="C10060" s="272" t="s">
        <v>18240</v>
      </c>
      <c r="D10060" s="271" t="s">
        <v>2014</v>
      </c>
      <c r="E10060" s="273">
        <v>18.940000000000001</v>
      </c>
    </row>
    <row r="10061" spans="1:5" x14ac:dyDescent="0.2">
      <c r="A10061" s="271">
        <v>93009</v>
      </c>
      <c r="B10061" s="271" t="s">
        <v>290</v>
      </c>
      <c r="C10061" s="272" t="s">
        <v>18241</v>
      </c>
      <c r="D10061" s="271" t="s">
        <v>2014</v>
      </c>
      <c r="E10061" s="273">
        <v>27.16</v>
      </c>
    </row>
    <row r="10062" spans="1:5" x14ac:dyDescent="0.2">
      <c r="A10062" s="271">
        <v>93010</v>
      </c>
      <c r="B10062" s="271" t="s">
        <v>290</v>
      </c>
      <c r="C10062" s="272" t="s">
        <v>18242</v>
      </c>
      <c r="D10062" s="271" t="s">
        <v>2014</v>
      </c>
      <c r="E10062" s="273">
        <v>37.26</v>
      </c>
    </row>
    <row r="10063" spans="1:5" x14ac:dyDescent="0.2">
      <c r="A10063" s="271">
        <v>93011</v>
      </c>
      <c r="B10063" s="271" t="s">
        <v>290</v>
      </c>
      <c r="C10063" s="272" t="s">
        <v>18243</v>
      </c>
      <c r="D10063" s="271" t="s">
        <v>2014</v>
      </c>
      <c r="E10063" s="273">
        <v>45.16</v>
      </c>
    </row>
    <row r="10064" spans="1:5" x14ac:dyDescent="0.2">
      <c r="A10064" s="271">
        <v>103492</v>
      </c>
      <c r="B10064" s="271" t="s">
        <v>290</v>
      </c>
      <c r="C10064" s="272" t="s">
        <v>18244</v>
      </c>
      <c r="D10064" s="271" t="s">
        <v>2014</v>
      </c>
      <c r="E10064" s="273">
        <v>0</v>
      </c>
    </row>
    <row r="10065" spans="1:5" x14ac:dyDescent="0.2">
      <c r="A10065" s="271">
        <v>93017</v>
      </c>
      <c r="B10065" s="271" t="s">
        <v>290</v>
      </c>
      <c r="C10065" s="272" t="s">
        <v>18245</v>
      </c>
      <c r="D10065" s="271" t="s">
        <v>1977</v>
      </c>
      <c r="E10065" s="273">
        <v>58.14</v>
      </c>
    </row>
    <row r="10066" spans="1:5" x14ac:dyDescent="0.2">
      <c r="A10066" s="271">
        <v>93013</v>
      </c>
      <c r="B10066" s="271" t="s">
        <v>290</v>
      </c>
      <c r="C10066" s="272" t="s">
        <v>18246</v>
      </c>
      <c r="D10066" s="271" t="s">
        <v>1977</v>
      </c>
      <c r="E10066" s="273">
        <v>19.38</v>
      </c>
    </row>
    <row r="10067" spans="1:5" x14ac:dyDescent="0.2">
      <c r="A10067" s="271">
        <v>93014</v>
      </c>
      <c r="B10067" s="271" t="s">
        <v>290</v>
      </c>
      <c r="C10067" s="272" t="s">
        <v>18247</v>
      </c>
      <c r="D10067" s="271" t="s">
        <v>1977</v>
      </c>
      <c r="E10067" s="273">
        <v>23.4</v>
      </c>
    </row>
    <row r="10068" spans="1:5" x14ac:dyDescent="0.2">
      <c r="A10068" s="271">
        <v>93015</v>
      </c>
      <c r="B10068" s="271" t="s">
        <v>290</v>
      </c>
      <c r="C10068" s="272" t="s">
        <v>18248</v>
      </c>
      <c r="D10068" s="271" t="s">
        <v>1977</v>
      </c>
      <c r="E10068" s="273">
        <v>33.56</v>
      </c>
    </row>
    <row r="10069" spans="1:5" x14ac:dyDescent="0.2">
      <c r="A10069" s="271">
        <v>93016</v>
      </c>
      <c r="B10069" s="271" t="s">
        <v>290</v>
      </c>
      <c r="C10069" s="272" t="s">
        <v>18249</v>
      </c>
      <c r="D10069" s="271" t="s">
        <v>1977</v>
      </c>
      <c r="E10069" s="273">
        <v>40.03</v>
      </c>
    </row>
    <row r="10070" spans="1:5" x14ac:dyDescent="0.2">
      <c r="A10070" s="271">
        <v>103490</v>
      </c>
      <c r="B10070" s="271" t="s">
        <v>290</v>
      </c>
      <c r="C10070" s="272" t="s">
        <v>18250</v>
      </c>
      <c r="D10070" s="271" t="s">
        <v>1980</v>
      </c>
      <c r="E10070" s="273">
        <v>3615.61</v>
      </c>
    </row>
    <row r="10071" spans="1:5" x14ac:dyDescent="0.2">
      <c r="A10071" s="271">
        <v>98306</v>
      </c>
      <c r="B10071" s="271" t="s">
        <v>290</v>
      </c>
      <c r="C10071" s="272" t="s">
        <v>18251</v>
      </c>
      <c r="D10071" s="271" t="s">
        <v>1977</v>
      </c>
      <c r="E10071" s="273">
        <v>76.22</v>
      </c>
    </row>
    <row r="10072" spans="1:5" x14ac:dyDescent="0.2">
      <c r="A10072" s="271">
        <v>100553</v>
      </c>
      <c r="B10072" s="271" t="s">
        <v>290</v>
      </c>
      <c r="C10072" s="272" t="s">
        <v>18252</v>
      </c>
      <c r="D10072" s="271" t="s">
        <v>2014</v>
      </c>
      <c r="E10072" s="273">
        <v>23.86</v>
      </c>
    </row>
    <row r="10073" spans="1:5" x14ac:dyDescent="0.2">
      <c r="A10073" s="271">
        <v>100554</v>
      </c>
      <c r="B10073" s="271" t="s">
        <v>290</v>
      </c>
      <c r="C10073" s="272" t="s">
        <v>18253</v>
      </c>
      <c r="D10073" s="271" t="s">
        <v>2014</v>
      </c>
      <c r="E10073" s="273">
        <v>6.6</v>
      </c>
    </row>
    <row r="10074" spans="1:5" x14ac:dyDescent="0.2">
      <c r="A10074" s="271">
        <v>98300</v>
      </c>
      <c r="B10074" s="271" t="s">
        <v>290</v>
      </c>
      <c r="C10074" s="272" t="s">
        <v>18254</v>
      </c>
      <c r="D10074" s="271" t="s">
        <v>2014</v>
      </c>
      <c r="E10074" s="273">
        <v>6.94</v>
      </c>
    </row>
    <row r="10075" spans="1:5" x14ac:dyDescent="0.2">
      <c r="A10075" s="271">
        <v>98295</v>
      </c>
      <c r="B10075" s="271" t="s">
        <v>290</v>
      </c>
      <c r="C10075" s="272" t="s">
        <v>18255</v>
      </c>
      <c r="D10075" s="271" t="s">
        <v>2014</v>
      </c>
      <c r="E10075" s="273">
        <v>5.2</v>
      </c>
    </row>
    <row r="10076" spans="1:5" x14ac:dyDescent="0.2">
      <c r="A10076" s="271">
        <v>98294</v>
      </c>
      <c r="B10076" s="271" t="s">
        <v>290</v>
      </c>
      <c r="C10076" s="272" t="s">
        <v>18256</v>
      </c>
      <c r="D10076" s="271" t="s">
        <v>2014</v>
      </c>
      <c r="E10076" s="273">
        <v>6.18</v>
      </c>
    </row>
    <row r="10077" spans="1:5" x14ac:dyDescent="0.2">
      <c r="A10077" s="271">
        <v>98297</v>
      </c>
      <c r="B10077" s="271" t="s">
        <v>290</v>
      </c>
      <c r="C10077" s="272" t="s">
        <v>18257</v>
      </c>
      <c r="D10077" s="271" t="s">
        <v>2014</v>
      </c>
      <c r="E10077" s="273">
        <v>7.53</v>
      </c>
    </row>
    <row r="10078" spans="1:5" x14ac:dyDescent="0.2">
      <c r="A10078" s="271">
        <v>98296</v>
      </c>
      <c r="B10078" s="271" t="s">
        <v>290</v>
      </c>
      <c r="C10078" s="272" t="s">
        <v>18258</v>
      </c>
      <c r="D10078" s="271" t="s">
        <v>2014</v>
      </c>
      <c r="E10078" s="273">
        <v>9.09</v>
      </c>
    </row>
    <row r="10079" spans="1:5" x14ac:dyDescent="0.2">
      <c r="A10079" s="271">
        <v>98299</v>
      </c>
      <c r="B10079" s="271" t="s">
        <v>290</v>
      </c>
      <c r="C10079" s="272" t="s">
        <v>18259</v>
      </c>
      <c r="D10079" s="271" t="s">
        <v>2014</v>
      </c>
      <c r="E10079" s="273">
        <v>19.41</v>
      </c>
    </row>
    <row r="10080" spans="1:5" x14ac:dyDescent="0.2">
      <c r="A10080" s="271">
        <v>98298</v>
      </c>
      <c r="B10080" s="271" t="s">
        <v>290</v>
      </c>
      <c r="C10080" s="272" t="s">
        <v>18260</v>
      </c>
      <c r="D10080" s="271" t="s">
        <v>2014</v>
      </c>
      <c r="E10080" s="273">
        <v>21.33</v>
      </c>
    </row>
    <row r="10081" spans="1:5" x14ac:dyDescent="0.2">
      <c r="A10081" s="271">
        <v>98261</v>
      </c>
      <c r="B10081" s="271" t="s">
        <v>290</v>
      </c>
      <c r="C10081" s="272" t="s">
        <v>18261</v>
      </c>
      <c r="D10081" s="271" t="s">
        <v>2014</v>
      </c>
      <c r="E10081" s="273">
        <v>4.92</v>
      </c>
    </row>
    <row r="10082" spans="1:5" x14ac:dyDescent="0.2">
      <c r="A10082" s="271">
        <v>98287</v>
      </c>
      <c r="B10082" s="271" t="s">
        <v>290</v>
      </c>
      <c r="C10082" s="272" t="s">
        <v>18262</v>
      </c>
      <c r="D10082" s="271" t="s">
        <v>2014</v>
      </c>
      <c r="E10082" s="273">
        <v>1.67</v>
      </c>
    </row>
    <row r="10083" spans="1:5" x14ac:dyDescent="0.2">
      <c r="A10083" s="271">
        <v>98280</v>
      </c>
      <c r="B10083" s="271" t="s">
        <v>290</v>
      </c>
      <c r="C10083" s="272" t="s">
        <v>18263</v>
      </c>
      <c r="D10083" s="271" t="s">
        <v>2014</v>
      </c>
      <c r="E10083" s="273">
        <v>10.32</v>
      </c>
    </row>
    <row r="10084" spans="1:5" x14ac:dyDescent="0.2">
      <c r="A10084" s="271">
        <v>98288</v>
      </c>
      <c r="B10084" s="271" t="s">
        <v>290</v>
      </c>
      <c r="C10084" s="272" t="s">
        <v>18264</v>
      </c>
      <c r="D10084" s="271" t="s">
        <v>2014</v>
      </c>
      <c r="E10084" s="273">
        <v>2.44</v>
      </c>
    </row>
    <row r="10085" spans="1:5" x14ac:dyDescent="0.2">
      <c r="A10085" s="271">
        <v>98281</v>
      </c>
      <c r="B10085" s="271" t="s">
        <v>290</v>
      </c>
      <c r="C10085" s="272" t="s">
        <v>18265</v>
      </c>
      <c r="D10085" s="271" t="s">
        <v>2014</v>
      </c>
      <c r="E10085" s="273">
        <v>11.1</v>
      </c>
    </row>
    <row r="10086" spans="1:5" x14ac:dyDescent="0.2">
      <c r="A10086" s="271">
        <v>98262</v>
      </c>
      <c r="B10086" s="271" t="s">
        <v>290</v>
      </c>
      <c r="C10086" s="272" t="s">
        <v>18266</v>
      </c>
      <c r="D10086" s="271" t="s">
        <v>2014</v>
      </c>
      <c r="E10086" s="273">
        <v>5.69</v>
      </c>
    </row>
    <row r="10087" spans="1:5" x14ac:dyDescent="0.2">
      <c r="A10087" s="271">
        <v>98289</v>
      </c>
      <c r="B10087" s="271" t="s">
        <v>290</v>
      </c>
      <c r="C10087" s="272" t="s">
        <v>18267</v>
      </c>
      <c r="D10087" s="271" t="s">
        <v>2014</v>
      </c>
      <c r="E10087" s="273">
        <v>2.71</v>
      </c>
    </row>
    <row r="10088" spans="1:5" x14ac:dyDescent="0.2">
      <c r="A10088" s="271">
        <v>98282</v>
      </c>
      <c r="B10088" s="271" t="s">
        <v>290</v>
      </c>
      <c r="C10088" s="272" t="s">
        <v>18268</v>
      </c>
      <c r="D10088" s="271" t="s">
        <v>2014</v>
      </c>
      <c r="E10088" s="273">
        <v>11.36</v>
      </c>
    </row>
    <row r="10089" spans="1:5" x14ac:dyDescent="0.2">
      <c r="A10089" s="271">
        <v>98263</v>
      </c>
      <c r="B10089" s="271" t="s">
        <v>290</v>
      </c>
      <c r="C10089" s="272" t="s">
        <v>18269</v>
      </c>
      <c r="D10089" s="271" t="s">
        <v>2014</v>
      </c>
      <c r="E10089" s="273">
        <v>5.95</v>
      </c>
    </row>
    <row r="10090" spans="1:5" x14ac:dyDescent="0.2">
      <c r="A10090" s="271">
        <v>98290</v>
      </c>
      <c r="B10090" s="271" t="s">
        <v>290</v>
      </c>
      <c r="C10090" s="272" t="s">
        <v>18270</v>
      </c>
      <c r="D10090" s="271" t="s">
        <v>2014</v>
      </c>
      <c r="E10090" s="273">
        <v>3.53</v>
      </c>
    </row>
    <row r="10091" spans="1:5" x14ac:dyDescent="0.2">
      <c r="A10091" s="271">
        <v>98283</v>
      </c>
      <c r="B10091" s="271" t="s">
        <v>290</v>
      </c>
      <c r="C10091" s="272" t="s">
        <v>18271</v>
      </c>
      <c r="D10091" s="271" t="s">
        <v>2014</v>
      </c>
      <c r="E10091" s="273">
        <v>12.18</v>
      </c>
    </row>
    <row r="10092" spans="1:5" x14ac:dyDescent="0.2">
      <c r="A10092" s="271">
        <v>98264</v>
      </c>
      <c r="B10092" s="271" t="s">
        <v>290</v>
      </c>
      <c r="C10092" s="272" t="s">
        <v>18272</v>
      </c>
      <c r="D10092" s="271" t="s">
        <v>2014</v>
      </c>
      <c r="E10092" s="273">
        <v>6.77</v>
      </c>
    </row>
    <row r="10093" spans="1:5" x14ac:dyDescent="0.2">
      <c r="A10093" s="271">
        <v>98273</v>
      </c>
      <c r="B10093" s="271" t="s">
        <v>290</v>
      </c>
      <c r="C10093" s="272" t="s">
        <v>18273</v>
      </c>
      <c r="D10093" s="271" t="s">
        <v>2014</v>
      </c>
      <c r="E10093" s="273">
        <v>2.56</v>
      </c>
    </row>
    <row r="10094" spans="1:5" x14ac:dyDescent="0.2">
      <c r="A10094" s="271">
        <v>98291</v>
      </c>
      <c r="B10094" s="271" t="s">
        <v>290</v>
      </c>
      <c r="C10094" s="272" t="s">
        <v>18274</v>
      </c>
      <c r="D10094" s="271" t="s">
        <v>2014</v>
      </c>
      <c r="E10094" s="273">
        <v>4.08</v>
      </c>
    </row>
    <row r="10095" spans="1:5" x14ac:dyDescent="0.2">
      <c r="A10095" s="271">
        <v>98284</v>
      </c>
      <c r="B10095" s="271" t="s">
        <v>290</v>
      </c>
      <c r="C10095" s="272" t="s">
        <v>18275</v>
      </c>
      <c r="D10095" s="271" t="s">
        <v>2014</v>
      </c>
      <c r="E10095" s="273">
        <v>12.72</v>
      </c>
    </row>
    <row r="10096" spans="1:5" x14ac:dyDescent="0.2">
      <c r="A10096" s="271">
        <v>98265</v>
      </c>
      <c r="B10096" s="271" t="s">
        <v>290</v>
      </c>
      <c r="C10096" s="272" t="s">
        <v>18276</v>
      </c>
      <c r="D10096" s="271" t="s">
        <v>2014</v>
      </c>
      <c r="E10096" s="273">
        <v>7.33</v>
      </c>
    </row>
    <row r="10097" spans="1:5" x14ac:dyDescent="0.2">
      <c r="A10097" s="271">
        <v>98274</v>
      </c>
      <c r="B10097" s="271" t="s">
        <v>290</v>
      </c>
      <c r="C10097" s="272" t="s">
        <v>18277</v>
      </c>
      <c r="D10097" s="271" t="s">
        <v>2014</v>
      </c>
      <c r="E10097" s="273">
        <v>3.12</v>
      </c>
    </row>
    <row r="10098" spans="1:5" x14ac:dyDescent="0.2">
      <c r="A10098" s="271">
        <v>98292</v>
      </c>
      <c r="B10098" s="271" t="s">
        <v>290</v>
      </c>
      <c r="C10098" s="272" t="s">
        <v>18278</v>
      </c>
      <c r="D10098" s="271" t="s">
        <v>2014</v>
      </c>
      <c r="E10098" s="273">
        <v>4.8</v>
      </c>
    </row>
    <row r="10099" spans="1:5" x14ac:dyDescent="0.2">
      <c r="A10099" s="271">
        <v>98285</v>
      </c>
      <c r="B10099" s="271" t="s">
        <v>290</v>
      </c>
      <c r="C10099" s="272" t="s">
        <v>18279</v>
      </c>
      <c r="D10099" s="271" t="s">
        <v>2014</v>
      </c>
      <c r="E10099" s="273">
        <v>13.45</v>
      </c>
    </row>
    <row r="10100" spans="1:5" x14ac:dyDescent="0.2">
      <c r="A10100" s="271">
        <v>98266</v>
      </c>
      <c r="B10100" s="271" t="s">
        <v>290</v>
      </c>
      <c r="C10100" s="272" t="s">
        <v>18280</v>
      </c>
      <c r="D10100" s="271" t="s">
        <v>2014</v>
      </c>
      <c r="E10100" s="273">
        <v>8.0399999999999991</v>
      </c>
    </row>
    <row r="10101" spans="1:5" x14ac:dyDescent="0.2">
      <c r="A10101" s="271">
        <v>98275</v>
      </c>
      <c r="B10101" s="271" t="s">
        <v>290</v>
      </c>
      <c r="C10101" s="272" t="s">
        <v>18281</v>
      </c>
      <c r="D10101" s="271" t="s">
        <v>2014</v>
      </c>
      <c r="E10101" s="273">
        <v>3.83</v>
      </c>
    </row>
    <row r="10102" spans="1:5" x14ac:dyDescent="0.2">
      <c r="A10102" s="271">
        <v>98293</v>
      </c>
      <c r="B10102" s="271" t="s">
        <v>290</v>
      </c>
      <c r="C10102" s="272" t="s">
        <v>18282</v>
      </c>
      <c r="D10102" s="271" t="s">
        <v>2014</v>
      </c>
      <c r="E10102" s="273">
        <v>8.84</v>
      </c>
    </row>
    <row r="10103" spans="1:5" x14ac:dyDescent="0.2">
      <c r="A10103" s="271">
        <v>98286</v>
      </c>
      <c r="B10103" s="271" t="s">
        <v>290</v>
      </c>
      <c r="C10103" s="272" t="s">
        <v>18283</v>
      </c>
      <c r="D10103" s="271" t="s">
        <v>2014</v>
      </c>
      <c r="E10103" s="273">
        <v>17.489999999999998</v>
      </c>
    </row>
    <row r="10104" spans="1:5" x14ac:dyDescent="0.2">
      <c r="A10104" s="271">
        <v>98267</v>
      </c>
      <c r="B10104" s="271" t="s">
        <v>290</v>
      </c>
      <c r="C10104" s="272" t="s">
        <v>18284</v>
      </c>
      <c r="D10104" s="271" t="s">
        <v>2014</v>
      </c>
      <c r="E10104" s="273">
        <v>12.08</v>
      </c>
    </row>
    <row r="10105" spans="1:5" x14ac:dyDescent="0.2">
      <c r="A10105" s="271">
        <v>98276</v>
      </c>
      <c r="B10105" s="271" t="s">
        <v>290</v>
      </c>
      <c r="C10105" s="272" t="s">
        <v>18285</v>
      </c>
      <c r="D10105" s="271" t="s">
        <v>2014</v>
      </c>
      <c r="E10105" s="273">
        <v>7.88</v>
      </c>
    </row>
    <row r="10106" spans="1:5" x14ac:dyDescent="0.2">
      <c r="A10106" s="271">
        <v>98268</v>
      </c>
      <c r="B10106" s="271" t="s">
        <v>290</v>
      </c>
      <c r="C10106" s="272" t="s">
        <v>18286</v>
      </c>
      <c r="D10106" s="271" t="s">
        <v>2014</v>
      </c>
      <c r="E10106" s="273">
        <v>18.04</v>
      </c>
    </row>
    <row r="10107" spans="1:5" x14ac:dyDescent="0.2">
      <c r="A10107" s="271">
        <v>98277</v>
      </c>
      <c r="B10107" s="271" t="s">
        <v>290</v>
      </c>
      <c r="C10107" s="272" t="s">
        <v>18287</v>
      </c>
      <c r="D10107" s="271" t="s">
        <v>2014</v>
      </c>
      <c r="E10107" s="273">
        <v>13.85</v>
      </c>
    </row>
    <row r="10108" spans="1:5" x14ac:dyDescent="0.2">
      <c r="A10108" s="271">
        <v>98272</v>
      </c>
      <c r="B10108" s="271" t="s">
        <v>290</v>
      </c>
      <c r="C10108" s="272" t="s">
        <v>18288</v>
      </c>
      <c r="D10108" s="271" t="s">
        <v>2014</v>
      </c>
      <c r="E10108" s="273">
        <v>103.85</v>
      </c>
    </row>
    <row r="10109" spans="1:5" x14ac:dyDescent="0.2">
      <c r="A10109" s="271">
        <v>98269</v>
      </c>
      <c r="B10109" s="271" t="s">
        <v>290</v>
      </c>
      <c r="C10109" s="272" t="s">
        <v>18289</v>
      </c>
      <c r="D10109" s="271" t="s">
        <v>2014</v>
      </c>
      <c r="E10109" s="273">
        <v>23.75</v>
      </c>
    </row>
    <row r="10110" spans="1:5" x14ac:dyDescent="0.2">
      <c r="A10110" s="271">
        <v>98278</v>
      </c>
      <c r="B10110" s="271" t="s">
        <v>290</v>
      </c>
      <c r="C10110" s="272" t="s">
        <v>18290</v>
      </c>
      <c r="D10110" s="271" t="s">
        <v>2014</v>
      </c>
      <c r="E10110" s="273">
        <v>19.559999999999999</v>
      </c>
    </row>
    <row r="10111" spans="1:5" x14ac:dyDescent="0.2">
      <c r="A10111" s="271">
        <v>98270</v>
      </c>
      <c r="B10111" s="271" t="s">
        <v>290</v>
      </c>
      <c r="C10111" s="272" t="s">
        <v>18291</v>
      </c>
      <c r="D10111" s="271" t="s">
        <v>2014</v>
      </c>
      <c r="E10111" s="273">
        <v>34.36</v>
      </c>
    </row>
    <row r="10112" spans="1:5" x14ac:dyDescent="0.2">
      <c r="A10112" s="271">
        <v>98279</v>
      </c>
      <c r="B10112" s="271" t="s">
        <v>290</v>
      </c>
      <c r="C10112" s="272" t="s">
        <v>18292</v>
      </c>
      <c r="D10112" s="271" t="s">
        <v>2014</v>
      </c>
      <c r="E10112" s="273">
        <v>30.16</v>
      </c>
    </row>
    <row r="10113" spans="1:5" x14ac:dyDescent="0.2">
      <c r="A10113" s="271">
        <v>98271</v>
      </c>
      <c r="B10113" s="271" t="s">
        <v>290</v>
      </c>
      <c r="C10113" s="272" t="s">
        <v>18293</v>
      </c>
      <c r="D10113" s="271" t="s">
        <v>2014</v>
      </c>
      <c r="E10113" s="273">
        <v>47.06</v>
      </c>
    </row>
    <row r="10114" spans="1:5" x14ac:dyDescent="0.2">
      <c r="A10114" s="271">
        <v>98400</v>
      </c>
      <c r="B10114" s="271" t="s">
        <v>290</v>
      </c>
      <c r="C10114" s="272" t="s">
        <v>18294</v>
      </c>
      <c r="D10114" s="271" t="s">
        <v>2014</v>
      </c>
      <c r="E10114" s="273">
        <v>14.17</v>
      </c>
    </row>
    <row r="10115" spans="1:5" x14ac:dyDescent="0.2">
      <c r="A10115" s="271">
        <v>98401</v>
      </c>
      <c r="B10115" s="271" t="s">
        <v>290</v>
      </c>
      <c r="C10115" s="272" t="s">
        <v>18295</v>
      </c>
      <c r="D10115" s="271" t="s">
        <v>2014</v>
      </c>
      <c r="E10115" s="273">
        <v>20.94</v>
      </c>
    </row>
    <row r="10116" spans="1:5" x14ac:dyDescent="0.2">
      <c r="A10116" s="271">
        <v>98402</v>
      </c>
      <c r="B10116" s="271" t="s">
        <v>290</v>
      </c>
      <c r="C10116" s="272" t="s">
        <v>18296</v>
      </c>
      <c r="D10116" s="271" t="s">
        <v>2014</v>
      </c>
      <c r="E10116" s="273">
        <v>24.2</v>
      </c>
    </row>
    <row r="10117" spans="1:5" x14ac:dyDescent="0.2">
      <c r="A10117" s="271">
        <v>100556</v>
      </c>
      <c r="B10117" s="271" t="s">
        <v>290</v>
      </c>
      <c r="C10117" s="272" t="s">
        <v>18297</v>
      </c>
      <c r="D10117" s="271" t="s">
        <v>1977</v>
      </c>
      <c r="E10117" s="273">
        <v>43.71</v>
      </c>
    </row>
    <row r="10118" spans="1:5" x14ac:dyDescent="0.2">
      <c r="A10118" s="271">
        <v>100557</v>
      </c>
      <c r="B10118" s="271" t="s">
        <v>290</v>
      </c>
      <c r="C10118" s="272" t="s">
        <v>18298</v>
      </c>
      <c r="D10118" s="271" t="s">
        <v>1977</v>
      </c>
      <c r="E10118" s="273">
        <v>438.06</v>
      </c>
    </row>
    <row r="10119" spans="1:5" x14ac:dyDescent="0.2">
      <c r="A10119" s="271">
        <v>98301</v>
      </c>
      <c r="B10119" s="271" t="s">
        <v>290</v>
      </c>
      <c r="C10119" s="272" t="s">
        <v>18299</v>
      </c>
      <c r="D10119" s="271" t="s">
        <v>1977</v>
      </c>
      <c r="E10119" s="273">
        <v>756.3</v>
      </c>
    </row>
    <row r="10120" spans="1:5" x14ac:dyDescent="0.2">
      <c r="A10120" s="271">
        <v>98302</v>
      </c>
      <c r="B10120" s="271" t="s">
        <v>290</v>
      </c>
      <c r="C10120" s="272" t="s">
        <v>18300</v>
      </c>
      <c r="D10120" s="271" t="s">
        <v>1977</v>
      </c>
      <c r="E10120" s="273">
        <v>1299.46</v>
      </c>
    </row>
    <row r="10121" spans="1:5" x14ac:dyDescent="0.2">
      <c r="A10121" s="271">
        <v>98593</v>
      </c>
      <c r="B10121" s="271" t="s">
        <v>290</v>
      </c>
      <c r="C10121" s="272" t="s">
        <v>18301</v>
      </c>
      <c r="D10121" s="271" t="s">
        <v>1977</v>
      </c>
      <c r="E10121" s="273">
        <v>2807.48</v>
      </c>
    </row>
    <row r="10122" spans="1:5" x14ac:dyDescent="0.2">
      <c r="A10122" s="271">
        <v>98304</v>
      </c>
      <c r="B10122" s="271" t="s">
        <v>290</v>
      </c>
      <c r="C10122" s="272" t="s">
        <v>18302</v>
      </c>
      <c r="D10122" s="271" t="s">
        <v>1977</v>
      </c>
      <c r="E10122" s="273">
        <v>3915</v>
      </c>
    </row>
    <row r="10123" spans="1:5" x14ac:dyDescent="0.2">
      <c r="A10123" s="271">
        <v>100561</v>
      </c>
      <c r="B10123" s="271" t="s">
        <v>290</v>
      </c>
      <c r="C10123" s="272" t="s">
        <v>18303</v>
      </c>
      <c r="D10123" s="271" t="s">
        <v>1977</v>
      </c>
      <c r="E10123" s="273">
        <v>195.24</v>
      </c>
    </row>
    <row r="10124" spans="1:5" x14ac:dyDescent="0.2">
      <c r="A10124" s="271">
        <v>100562</v>
      </c>
      <c r="B10124" s="271" t="s">
        <v>290</v>
      </c>
      <c r="C10124" s="272" t="s">
        <v>18304</v>
      </c>
      <c r="D10124" s="271" t="s">
        <v>1977</v>
      </c>
      <c r="E10124" s="273">
        <v>288.97000000000003</v>
      </c>
    </row>
    <row r="10125" spans="1:5" x14ac:dyDescent="0.2">
      <c r="A10125" s="271">
        <v>100560</v>
      </c>
      <c r="B10125" s="271" t="s">
        <v>290</v>
      </c>
      <c r="C10125" s="272" t="s">
        <v>18305</v>
      </c>
      <c r="D10125" s="271" t="s">
        <v>1977</v>
      </c>
      <c r="E10125" s="273">
        <v>117.7</v>
      </c>
    </row>
    <row r="10126" spans="1:5" x14ac:dyDescent="0.2">
      <c r="A10126" s="271">
        <v>100563</v>
      </c>
      <c r="B10126" s="271" t="s">
        <v>290</v>
      </c>
      <c r="C10126" s="272" t="s">
        <v>18306</v>
      </c>
      <c r="D10126" s="271" t="s">
        <v>1977</v>
      </c>
      <c r="E10126" s="273">
        <v>405.37</v>
      </c>
    </row>
    <row r="10127" spans="1:5" x14ac:dyDescent="0.2">
      <c r="A10127" s="271">
        <v>100555</v>
      </c>
      <c r="B10127" s="271" t="s">
        <v>290</v>
      </c>
      <c r="C10127" s="272" t="s">
        <v>18307</v>
      </c>
      <c r="D10127" s="271" t="s">
        <v>1977</v>
      </c>
      <c r="E10127" s="273">
        <v>1366.05</v>
      </c>
    </row>
    <row r="10128" spans="1:5" x14ac:dyDescent="0.2">
      <c r="A10128" s="271">
        <v>98305</v>
      </c>
      <c r="B10128" s="271" t="s">
        <v>290</v>
      </c>
      <c r="C10128" s="272" t="s">
        <v>18308</v>
      </c>
      <c r="D10128" s="271" t="s">
        <v>1977</v>
      </c>
      <c r="E10128" s="273">
        <v>2705.62</v>
      </c>
    </row>
    <row r="10129" spans="1:5" x14ac:dyDescent="0.2">
      <c r="A10129" s="271">
        <v>98307</v>
      </c>
      <c r="B10129" s="271" t="s">
        <v>290</v>
      </c>
      <c r="C10129" s="272" t="s">
        <v>18309</v>
      </c>
      <c r="D10129" s="271" t="s">
        <v>1977</v>
      </c>
      <c r="E10129" s="273">
        <v>58.33</v>
      </c>
    </row>
    <row r="10130" spans="1:5" x14ac:dyDescent="0.2">
      <c r="A10130" s="271">
        <v>98308</v>
      </c>
      <c r="B10130" s="271" t="s">
        <v>290</v>
      </c>
      <c r="C10130" s="272" t="s">
        <v>18310</v>
      </c>
      <c r="D10130" s="271" t="s">
        <v>1977</v>
      </c>
      <c r="E10130" s="273">
        <v>39.29</v>
      </c>
    </row>
    <row r="10131" spans="1:5" x14ac:dyDescent="0.2">
      <c r="A10131" s="271">
        <v>103401</v>
      </c>
      <c r="B10131" s="271" t="s">
        <v>290</v>
      </c>
      <c r="C10131" s="272" t="s">
        <v>18311</v>
      </c>
      <c r="D10131" s="271" t="s">
        <v>1977</v>
      </c>
      <c r="E10131" s="273">
        <v>26.12</v>
      </c>
    </row>
    <row r="10132" spans="1:5" x14ac:dyDescent="0.2">
      <c r="A10132" s="271">
        <v>103402</v>
      </c>
      <c r="B10132" s="271" t="s">
        <v>290</v>
      </c>
      <c r="C10132" s="272" t="s">
        <v>18312</v>
      </c>
      <c r="D10132" s="271" t="s">
        <v>1977</v>
      </c>
      <c r="E10132" s="273">
        <v>38.01</v>
      </c>
    </row>
    <row r="10133" spans="1:5" x14ac:dyDescent="0.2">
      <c r="A10133" s="271">
        <v>103403</v>
      </c>
      <c r="B10133" s="271" t="s">
        <v>290</v>
      </c>
      <c r="C10133" s="272" t="s">
        <v>18313</v>
      </c>
      <c r="D10133" s="271" t="s">
        <v>1977</v>
      </c>
      <c r="E10133" s="273">
        <v>42.76</v>
      </c>
    </row>
    <row r="10134" spans="1:5" x14ac:dyDescent="0.2">
      <c r="A10134" s="271">
        <v>103397</v>
      </c>
      <c r="B10134" s="271" t="s">
        <v>290</v>
      </c>
      <c r="C10134" s="272" t="s">
        <v>18314</v>
      </c>
      <c r="D10134" s="271" t="s">
        <v>1977</v>
      </c>
      <c r="E10134" s="273">
        <v>4.74</v>
      </c>
    </row>
    <row r="10135" spans="1:5" x14ac:dyDescent="0.2">
      <c r="A10135" s="271">
        <v>103404</v>
      </c>
      <c r="B10135" s="271" t="s">
        <v>290</v>
      </c>
      <c r="C10135" s="272" t="s">
        <v>18315</v>
      </c>
      <c r="D10135" s="271" t="s">
        <v>1977</v>
      </c>
      <c r="E10135" s="273">
        <v>47.5</v>
      </c>
    </row>
    <row r="10136" spans="1:5" x14ac:dyDescent="0.2">
      <c r="A10136" s="271">
        <v>103405</v>
      </c>
      <c r="B10136" s="271" t="s">
        <v>290</v>
      </c>
      <c r="C10136" s="272" t="s">
        <v>18316</v>
      </c>
      <c r="D10136" s="271" t="s">
        <v>1977</v>
      </c>
      <c r="E10136" s="273">
        <v>53.45</v>
      </c>
    </row>
    <row r="10137" spans="1:5" x14ac:dyDescent="0.2">
      <c r="A10137" s="271">
        <v>103406</v>
      </c>
      <c r="B10137" s="271" t="s">
        <v>290</v>
      </c>
      <c r="C10137" s="272" t="s">
        <v>18317</v>
      </c>
      <c r="D10137" s="271" t="s">
        <v>1977</v>
      </c>
      <c r="E10137" s="273">
        <v>59.39</v>
      </c>
    </row>
    <row r="10138" spans="1:5" x14ac:dyDescent="0.2">
      <c r="A10138" s="271">
        <v>103407</v>
      </c>
      <c r="B10138" s="271" t="s">
        <v>290</v>
      </c>
      <c r="C10138" s="272" t="s">
        <v>18318</v>
      </c>
      <c r="D10138" s="271" t="s">
        <v>1977</v>
      </c>
      <c r="E10138" s="273">
        <v>66.510000000000005</v>
      </c>
    </row>
    <row r="10139" spans="1:5" x14ac:dyDescent="0.2">
      <c r="A10139" s="271">
        <v>103408</v>
      </c>
      <c r="B10139" s="271" t="s">
        <v>290</v>
      </c>
      <c r="C10139" s="272" t="s">
        <v>18319</v>
      </c>
      <c r="D10139" s="271" t="s">
        <v>1977</v>
      </c>
      <c r="E10139" s="273">
        <v>74.84</v>
      </c>
    </row>
    <row r="10140" spans="1:5" x14ac:dyDescent="0.2">
      <c r="A10140" s="271">
        <v>103398</v>
      </c>
      <c r="B10140" s="271" t="s">
        <v>290</v>
      </c>
      <c r="C10140" s="272" t="s">
        <v>18320</v>
      </c>
      <c r="D10140" s="271" t="s">
        <v>1977</v>
      </c>
      <c r="E10140" s="273">
        <v>7.6</v>
      </c>
    </row>
    <row r="10141" spans="1:5" x14ac:dyDescent="0.2">
      <c r="A10141" s="271">
        <v>103409</v>
      </c>
      <c r="B10141" s="271" t="s">
        <v>290</v>
      </c>
      <c r="C10141" s="272" t="s">
        <v>18321</v>
      </c>
      <c r="D10141" s="271" t="s">
        <v>1977</v>
      </c>
      <c r="E10141" s="273">
        <v>84.33</v>
      </c>
    </row>
    <row r="10142" spans="1:5" x14ac:dyDescent="0.2">
      <c r="A10142" s="271">
        <v>103410</v>
      </c>
      <c r="B10142" s="271" t="s">
        <v>290</v>
      </c>
      <c r="C10142" s="272" t="s">
        <v>18322</v>
      </c>
      <c r="D10142" s="271" t="s">
        <v>1977</v>
      </c>
      <c r="E10142" s="273">
        <v>95.02</v>
      </c>
    </row>
    <row r="10143" spans="1:5" x14ac:dyDescent="0.2">
      <c r="A10143" s="271">
        <v>103399</v>
      </c>
      <c r="B10143" s="271" t="s">
        <v>290</v>
      </c>
      <c r="C10143" s="272" t="s">
        <v>18323</v>
      </c>
      <c r="D10143" s="271" t="s">
        <v>1977</v>
      </c>
      <c r="E10143" s="273">
        <v>14.95</v>
      </c>
    </row>
    <row r="10144" spans="1:5" x14ac:dyDescent="0.2">
      <c r="A10144" s="271">
        <v>103400</v>
      </c>
      <c r="B10144" s="271" t="s">
        <v>290</v>
      </c>
      <c r="C10144" s="272" t="s">
        <v>18324</v>
      </c>
      <c r="D10144" s="271" t="s">
        <v>1977</v>
      </c>
      <c r="E10144" s="273">
        <v>21.37</v>
      </c>
    </row>
    <row r="10145" spans="1:5" x14ac:dyDescent="0.2">
      <c r="A10145" s="271">
        <v>103415</v>
      </c>
      <c r="B10145" s="271" t="s">
        <v>290</v>
      </c>
      <c r="C10145" s="272" t="s">
        <v>18325</v>
      </c>
      <c r="D10145" s="271" t="s">
        <v>1977</v>
      </c>
      <c r="E10145" s="273">
        <v>52.26</v>
      </c>
    </row>
    <row r="10146" spans="1:5" x14ac:dyDescent="0.2">
      <c r="A10146" s="271">
        <v>103416</v>
      </c>
      <c r="B10146" s="271" t="s">
        <v>290</v>
      </c>
      <c r="C10146" s="272" t="s">
        <v>18326</v>
      </c>
      <c r="D10146" s="271" t="s">
        <v>1977</v>
      </c>
      <c r="E10146" s="273">
        <v>76.02</v>
      </c>
    </row>
    <row r="10147" spans="1:5" x14ac:dyDescent="0.2">
      <c r="A10147" s="271">
        <v>103417</v>
      </c>
      <c r="B10147" s="271" t="s">
        <v>290</v>
      </c>
      <c r="C10147" s="272" t="s">
        <v>18327</v>
      </c>
      <c r="D10147" s="271" t="s">
        <v>1977</v>
      </c>
      <c r="E10147" s="273">
        <v>85.52</v>
      </c>
    </row>
    <row r="10148" spans="1:5" x14ac:dyDescent="0.2">
      <c r="A10148" s="271">
        <v>103411</v>
      </c>
      <c r="B10148" s="271" t="s">
        <v>290</v>
      </c>
      <c r="C10148" s="272" t="s">
        <v>18328</v>
      </c>
      <c r="D10148" s="271" t="s">
        <v>1977</v>
      </c>
      <c r="E10148" s="273">
        <v>9.49</v>
      </c>
    </row>
    <row r="10149" spans="1:5" x14ac:dyDescent="0.2">
      <c r="A10149" s="271">
        <v>103418</v>
      </c>
      <c r="B10149" s="271" t="s">
        <v>290</v>
      </c>
      <c r="C10149" s="272" t="s">
        <v>18329</v>
      </c>
      <c r="D10149" s="271" t="s">
        <v>1977</v>
      </c>
      <c r="E10149" s="273">
        <v>95.02</v>
      </c>
    </row>
    <row r="10150" spans="1:5" x14ac:dyDescent="0.2">
      <c r="A10150" s="271">
        <v>103419</v>
      </c>
      <c r="B10150" s="271" t="s">
        <v>290</v>
      </c>
      <c r="C10150" s="272" t="s">
        <v>18330</v>
      </c>
      <c r="D10150" s="271" t="s">
        <v>1977</v>
      </c>
      <c r="E10150" s="273">
        <v>106.91</v>
      </c>
    </row>
    <row r="10151" spans="1:5" x14ac:dyDescent="0.2">
      <c r="A10151" s="271">
        <v>103420</v>
      </c>
      <c r="B10151" s="271" t="s">
        <v>290</v>
      </c>
      <c r="C10151" s="272" t="s">
        <v>18331</v>
      </c>
      <c r="D10151" s="271" t="s">
        <v>1977</v>
      </c>
      <c r="E10151" s="273">
        <v>118.78</v>
      </c>
    </row>
    <row r="10152" spans="1:5" x14ac:dyDescent="0.2">
      <c r="A10152" s="271">
        <v>103421</v>
      </c>
      <c r="B10152" s="271" t="s">
        <v>290</v>
      </c>
      <c r="C10152" s="272" t="s">
        <v>18332</v>
      </c>
      <c r="D10152" s="271" t="s">
        <v>1977</v>
      </c>
      <c r="E10152" s="273">
        <v>133.04</v>
      </c>
    </row>
    <row r="10153" spans="1:5" x14ac:dyDescent="0.2">
      <c r="A10153" s="271">
        <v>103422</v>
      </c>
      <c r="B10153" s="271" t="s">
        <v>290</v>
      </c>
      <c r="C10153" s="272" t="s">
        <v>18333</v>
      </c>
      <c r="D10153" s="271" t="s">
        <v>1977</v>
      </c>
      <c r="E10153" s="273">
        <v>149.66999999999999</v>
      </c>
    </row>
    <row r="10154" spans="1:5" x14ac:dyDescent="0.2">
      <c r="A10154" s="271">
        <v>103412</v>
      </c>
      <c r="B10154" s="271" t="s">
        <v>290</v>
      </c>
      <c r="C10154" s="272" t="s">
        <v>18334</v>
      </c>
      <c r="D10154" s="271" t="s">
        <v>1977</v>
      </c>
      <c r="E10154" s="273">
        <v>15.2</v>
      </c>
    </row>
    <row r="10155" spans="1:5" x14ac:dyDescent="0.2">
      <c r="A10155" s="271">
        <v>103423</v>
      </c>
      <c r="B10155" s="271" t="s">
        <v>290</v>
      </c>
      <c r="C10155" s="272" t="s">
        <v>18335</v>
      </c>
      <c r="D10155" s="271" t="s">
        <v>1977</v>
      </c>
      <c r="E10155" s="273">
        <v>168.68</v>
      </c>
    </row>
    <row r="10156" spans="1:5" x14ac:dyDescent="0.2">
      <c r="A10156" s="271">
        <v>103424</v>
      </c>
      <c r="B10156" s="271" t="s">
        <v>290</v>
      </c>
      <c r="C10156" s="272" t="s">
        <v>18336</v>
      </c>
      <c r="D10156" s="271" t="s">
        <v>1977</v>
      </c>
      <c r="E10156" s="273">
        <v>190.06</v>
      </c>
    </row>
    <row r="10157" spans="1:5" x14ac:dyDescent="0.2">
      <c r="A10157" s="271">
        <v>103413</v>
      </c>
      <c r="B10157" s="271" t="s">
        <v>290</v>
      </c>
      <c r="C10157" s="272" t="s">
        <v>18337</v>
      </c>
      <c r="D10157" s="271" t="s">
        <v>1977</v>
      </c>
      <c r="E10157" s="273">
        <v>29.93</v>
      </c>
    </row>
    <row r="10158" spans="1:5" x14ac:dyDescent="0.2">
      <c r="A10158" s="271">
        <v>103414</v>
      </c>
      <c r="B10158" s="271" t="s">
        <v>290</v>
      </c>
      <c r="C10158" s="272" t="s">
        <v>18338</v>
      </c>
      <c r="D10158" s="271" t="s">
        <v>1977</v>
      </c>
      <c r="E10158" s="273">
        <v>42.76</v>
      </c>
    </row>
    <row r="10159" spans="1:5" x14ac:dyDescent="0.2">
      <c r="A10159" s="271">
        <v>103432</v>
      </c>
      <c r="B10159" s="271" t="s">
        <v>290</v>
      </c>
      <c r="C10159" s="272" t="s">
        <v>18339</v>
      </c>
      <c r="D10159" s="271" t="s">
        <v>1977</v>
      </c>
      <c r="E10159" s="273">
        <v>1656.34</v>
      </c>
    </row>
    <row r="10160" spans="1:5" x14ac:dyDescent="0.2">
      <c r="A10160" s="271">
        <v>103430</v>
      </c>
      <c r="B10160" s="271" t="s">
        <v>290</v>
      </c>
      <c r="C10160" s="272" t="s">
        <v>18340</v>
      </c>
      <c r="D10160" s="271" t="s">
        <v>1977</v>
      </c>
      <c r="E10160" s="273">
        <v>36.520000000000003</v>
      </c>
    </row>
    <row r="10161" spans="1:5" x14ac:dyDescent="0.2">
      <c r="A10161" s="271">
        <v>103431</v>
      </c>
      <c r="B10161" s="271" t="s">
        <v>290</v>
      </c>
      <c r="C10161" s="272" t="s">
        <v>18341</v>
      </c>
      <c r="D10161" s="271" t="s">
        <v>1977</v>
      </c>
      <c r="E10161" s="273">
        <v>64.31</v>
      </c>
    </row>
    <row r="10162" spans="1:5" x14ac:dyDescent="0.2">
      <c r="A10162" s="271">
        <v>103433</v>
      </c>
      <c r="B10162" s="271" t="s">
        <v>290</v>
      </c>
      <c r="C10162" s="272" t="s">
        <v>18342</v>
      </c>
      <c r="D10162" s="271" t="s">
        <v>1977</v>
      </c>
      <c r="E10162" s="273">
        <v>35.58</v>
      </c>
    </row>
    <row r="10163" spans="1:5" x14ac:dyDescent="0.2">
      <c r="A10163" s="271">
        <v>103434</v>
      </c>
      <c r="B10163" s="271" t="s">
        <v>290</v>
      </c>
      <c r="C10163" s="272" t="s">
        <v>18343</v>
      </c>
      <c r="D10163" s="271" t="s">
        <v>1977</v>
      </c>
      <c r="E10163" s="273">
        <v>49.43</v>
      </c>
    </row>
    <row r="10164" spans="1:5" x14ac:dyDescent="0.2">
      <c r="A10164" s="271">
        <v>103435</v>
      </c>
      <c r="B10164" s="271" t="s">
        <v>290</v>
      </c>
      <c r="C10164" s="272" t="s">
        <v>18344</v>
      </c>
      <c r="D10164" s="271" t="s">
        <v>1977</v>
      </c>
      <c r="E10164" s="273">
        <v>92.11</v>
      </c>
    </row>
    <row r="10165" spans="1:5" x14ac:dyDescent="0.2">
      <c r="A10165" s="271">
        <v>103436</v>
      </c>
      <c r="B10165" s="271" t="s">
        <v>290</v>
      </c>
      <c r="C10165" s="272" t="s">
        <v>18345</v>
      </c>
      <c r="D10165" s="271" t="s">
        <v>1977</v>
      </c>
      <c r="E10165" s="273">
        <v>2341.92</v>
      </c>
    </row>
    <row r="10166" spans="1:5" x14ac:dyDescent="0.2">
      <c r="A10166" s="271">
        <v>103482</v>
      </c>
      <c r="B10166" s="271" t="s">
        <v>290</v>
      </c>
      <c r="C10166" s="272" t="s">
        <v>18346</v>
      </c>
      <c r="D10166" s="271" t="s">
        <v>1977</v>
      </c>
      <c r="E10166" s="273">
        <v>0</v>
      </c>
    </row>
    <row r="10167" spans="1:5" x14ac:dyDescent="0.2">
      <c r="A10167" s="271">
        <v>103465</v>
      </c>
      <c r="B10167" s="271" t="s">
        <v>290</v>
      </c>
      <c r="C10167" s="272" t="s">
        <v>18347</v>
      </c>
      <c r="D10167" s="271" t="s">
        <v>1977</v>
      </c>
      <c r="E10167" s="273">
        <v>0</v>
      </c>
    </row>
    <row r="10168" spans="1:5" x14ac:dyDescent="0.2">
      <c r="A10168" s="271">
        <v>103483</v>
      </c>
      <c r="B10168" s="271" t="s">
        <v>290</v>
      </c>
      <c r="C10168" s="272" t="s">
        <v>18348</v>
      </c>
      <c r="D10168" s="271" t="s">
        <v>1977</v>
      </c>
      <c r="E10168" s="273">
        <v>0</v>
      </c>
    </row>
    <row r="10169" spans="1:5" x14ac:dyDescent="0.2">
      <c r="A10169" s="271">
        <v>103484</v>
      </c>
      <c r="B10169" s="271" t="s">
        <v>290</v>
      </c>
      <c r="C10169" s="272" t="s">
        <v>18349</v>
      </c>
      <c r="D10169" s="271" t="s">
        <v>1977</v>
      </c>
      <c r="E10169" s="273">
        <v>0</v>
      </c>
    </row>
    <row r="10170" spans="1:5" x14ac:dyDescent="0.2">
      <c r="A10170" s="271">
        <v>103466</v>
      </c>
      <c r="B10170" s="271" t="s">
        <v>290</v>
      </c>
      <c r="C10170" s="272" t="s">
        <v>18350</v>
      </c>
      <c r="D10170" s="271" t="s">
        <v>1977</v>
      </c>
      <c r="E10170" s="273">
        <v>0</v>
      </c>
    </row>
    <row r="10171" spans="1:5" x14ac:dyDescent="0.2">
      <c r="A10171" s="271">
        <v>103485</v>
      </c>
      <c r="B10171" s="271" t="s">
        <v>290</v>
      </c>
      <c r="C10171" s="272" t="s">
        <v>18351</v>
      </c>
      <c r="D10171" s="271" t="s">
        <v>1977</v>
      </c>
      <c r="E10171" s="273">
        <v>0</v>
      </c>
    </row>
    <row r="10172" spans="1:5" x14ac:dyDescent="0.2">
      <c r="A10172" s="271">
        <v>103467</v>
      </c>
      <c r="B10172" s="271" t="s">
        <v>290</v>
      </c>
      <c r="C10172" s="272" t="s">
        <v>18352</v>
      </c>
      <c r="D10172" s="271" t="s">
        <v>1977</v>
      </c>
      <c r="E10172" s="273">
        <v>0</v>
      </c>
    </row>
    <row r="10173" spans="1:5" x14ac:dyDescent="0.2">
      <c r="A10173" s="271">
        <v>103461</v>
      </c>
      <c r="B10173" s="271" t="s">
        <v>290</v>
      </c>
      <c r="C10173" s="272" t="s">
        <v>18353</v>
      </c>
      <c r="D10173" s="271" t="s">
        <v>1977</v>
      </c>
      <c r="E10173" s="273">
        <v>0</v>
      </c>
    </row>
    <row r="10174" spans="1:5" x14ac:dyDescent="0.2">
      <c r="A10174" s="271">
        <v>103468</v>
      </c>
      <c r="B10174" s="271" t="s">
        <v>290</v>
      </c>
      <c r="C10174" s="272" t="s">
        <v>18354</v>
      </c>
      <c r="D10174" s="271" t="s">
        <v>1977</v>
      </c>
      <c r="E10174" s="273">
        <v>0</v>
      </c>
    </row>
    <row r="10175" spans="1:5" x14ac:dyDescent="0.2">
      <c r="A10175" s="271">
        <v>103469</v>
      </c>
      <c r="B10175" s="271" t="s">
        <v>290</v>
      </c>
      <c r="C10175" s="272" t="s">
        <v>18355</v>
      </c>
      <c r="D10175" s="271" t="s">
        <v>1977</v>
      </c>
      <c r="E10175" s="273">
        <v>0</v>
      </c>
    </row>
    <row r="10176" spans="1:5" x14ac:dyDescent="0.2">
      <c r="A10176" s="271">
        <v>103470</v>
      </c>
      <c r="B10176" s="271" t="s">
        <v>290</v>
      </c>
      <c r="C10176" s="272" t="s">
        <v>18356</v>
      </c>
      <c r="D10176" s="271" t="s">
        <v>1977</v>
      </c>
      <c r="E10176" s="273">
        <v>0</v>
      </c>
    </row>
    <row r="10177" spans="1:5" x14ac:dyDescent="0.2">
      <c r="A10177" s="271">
        <v>103471</v>
      </c>
      <c r="B10177" s="271" t="s">
        <v>290</v>
      </c>
      <c r="C10177" s="272" t="s">
        <v>18357</v>
      </c>
      <c r="D10177" s="271" t="s">
        <v>1977</v>
      </c>
      <c r="E10177" s="273">
        <v>0</v>
      </c>
    </row>
    <row r="10178" spans="1:5" x14ac:dyDescent="0.2">
      <c r="A10178" s="271">
        <v>103472</v>
      </c>
      <c r="B10178" s="271" t="s">
        <v>290</v>
      </c>
      <c r="C10178" s="272" t="s">
        <v>18358</v>
      </c>
      <c r="D10178" s="271" t="s">
        <v>1977</v>
      </c>
      <c r="E10178" s="273">
        <v>0</v>
      </c>
    </row>
    <row r="10179" spans="1:5" x14ac:dyDescent="0.2">
      <c r="A10179" s="271">
        <v>103462</v>
      </c>
      <c r="B10179" s="271" t="s">
        <v>290</v>
      </c>
      <c r="C10179" s="272" t="s">
        <v>18359</v>
      </c>
      <c r="D10179" s="271" t="s">
        <v>1977</v>
      </c>
      <c r="E10179" s="273">
        <v>0</v>
      </c>
    </row>
    <row r="10180" spans="1:5" x14ac:dyDescent="0.2">
      <c r="A10180" s="271">
        <v>103473</v>
      </c>
      <c r="B10180" s="271" t="s">
        <v>290</v>
      </c>
      <c r="C10180" s="272" t="s">
        <v>18360</v>
      </c>
      <c r="D10180" s="271" t="s">
        <v>1977</v>
      </c>
      <c r="E10180" s="273">
        <v>0</v>
      </c>
    </row>
    <row r="10181" spans="1:5" x14ac:dyDescent="0.2">
      <c r="A10181" s="271">
        <v>103474</v>
      </c>
      <c r="B10181" s="271" t="s">
        <v>290</v>
      </c>
      <c r="C10181" s="272" t="s">
        <v>18361</v>
      </c>
      <c r="D10181" s="271" t="s">
        <v>1977</v>
      </c>
      <c r="E10181" s="273">
        <v>0</v>
      </c>
    </row>
    <row r="10182" spans="1:5" x14ac:dyDescent="0.2">
      <c r="A10182" s="271">
        <v>103475</v>
      </c>
      <c r="B10182" s="271" t="s">
        <v>290</v>
      </c>
      <c r="C10182" s="272" t="s">
        <v>18362</v>
      </c>
      <c r="D10182" s="271" t="s">
        <v>1977</v>
      </c>
      <c r="E10182" s="273">
        <v>0</v>
      </c>
    </row>
    <row r="10183" spans="1:5" x14ac:dyDescent="0.2">
      <c r="A10183" s="271">
        <v>103476</v>
      </c>
      <c r="B10183" s="271" t="s">
        <v>290</v>
      </c>
      <c r="C10183" s="272" t="s">
        <v>18363</v>
      </c>
      <c r="D10183" s="271" t="s">
        <v>1977</v>
      </c>
      <c r="E10183" s="273">
        <v>0</v>
      </c>
    </row>
    <row r="10184" spans="1:5" x14ac:dyDescent="0.2">
      <c r="A10184" s="271">
        <v>103477</v>
      </c>
      <c r="B10184" s="271" t="s">
        <v>290</v>
      </c>
      <c r="C10184" s="272" t="s">
        <v>18364</v>
      </c>
      <c r="D10184" s="271" t="s">
        <v>1977</v>
      </c>
      <c r="E10184" s="273">
        <v>0</v>
      </c>
    </row>
    <row r="10185" spans="1:5" x14ac:dyDescent="0.2">
      <c r="A10185" s="271">
        <v>103463</v>
      </c>
      <c r="B10185" s="271" t="s">
        <v>290</v>
      </c>
      <c r="C10185" s="272" t="s">
        <v>18365</v>
      </c>
      <c r="D10185" s="271" t="s">
        <v>1977</v>
      </c>
      <c r="E10185" s="273">
        <v>0</v>
      </c>
    </row>
    <row r="10186" spans="1:5" x14ac:dyDescent="0.2">
      <c r="A10186" s="271">
        <v>103478</v>
      </c>
      <c r="B10186" s="271" t="s">
        <v>290</v>
      </c>
      <c r="C10186" s="272" t="s">
        <v>18366</v>
      </c>
      <c r="D10186" s="271" t="s">
        <v>1977</v>
      </c>
      <c r="E10186" s="273">
        <v>0</v>
      </c>
    </row>
    <row r="10187" spans="1:5" x14ac:dyDescent="0.2">
      <c r="A10187" s="271">
        <v>103479</v>
      </c>
      <c r="B10187" s="271" t="s">
        <v>290</v>
      </c>
      <c r="C10187" s="272" t="s">
        <v>18367</v>
      </c>
      <c r="D10187" s="271" t="s">
        <v>1977</v>
      </c>
      <c r="E10187" s="273">
        <v>0</v>
      </c>
    </row>
    <row r="10188" spans="1:5" x14ac:dyDescent="0.2">
      <c r="A10188" s="271">
        <v>103480</v>
      </c>
      <c r="B10188" s="271" t="s">
        <v>290</v>
      </c>
      <c r="C10188" s="272" t="s">
        <v>18368</v>
      </c>
      <c r="D10188" s="271" t="s">
        <v>1977</v>
      </c>
      <c r="E10188" s="273">
        <v>0</v>
      </c>
    </row>
    <row r="10189" spans="1:5" x14ac:dyDescent="0.2">
      <c r="A10189" s="271">
        <v>103464</v>
      </c>
      <c r="B10189" s="271" t="s">
        <v>290</v>
      </c>
      <c r="C10189" s="272" t="s">
        <v>18369</v>
      </c>
      <c r="D10189" s="271" t="s">
        <v>1977</v>
      </c>
      <c r="E10189" s="273">
        <v>0</v>
      </c>
    </row>
    <row r="10190" spans="1:5" x14ac:dyDescent="0.2">
      <c r="A10190" s="271">
        <v>103481</v>
      </c>
      <c r="B10190" s="271" t="s">
        <v>290</v>
      </c>
      <c r="C10190" s="272" t="s">
        <v>18370</v>
      </c>
      <c r="D10190" s="271" t="s">
        <v>1977</v>
      </c>
      <c r="E10190" s="273">
        <v>0</v>
      </c>
    </row>
    <row r="10191" spans="1:5" x14ac:dyDescent="0.2">
      <c r="A10191" s="271">
        <v>103459</v>
      </c>
      <c r="B10191" s="271" t="s">
        <v>290</v>
      </c>
      <c r="C10191" s="272" t="s">
        <v>18371</v>
      </c>
      <c r="D10191" s="271" t="s">
        <v>1977</v>
      </c>
      <c r="E10191" s="273">
        <v>0</v>
      </c>
    </row>
    <row r="10192" spans="1:5" x14ac:dyDescent="0.2">
      <c r="A10192" s="271">
        <v>103460</v>
      </c>
      <c r="B10192" s="271" t="s">
        <v>290</v>
      </c>
      <c r="C10192" s="272" t="s">
        <v>18372</v>
      </c>
      <c r="D10192" s="271" t="s">
        <v>1977</v>
      </c>
      <c r="E10192" s="273">
        <v>0</v>
      </c>
    </row>
    <row r="10193" spans="1:5" x14ac:dyDescent="0.2">
      <c r="A10193" s="271">
        <v>103443</v>
      </c>
      <c r="B10193" s="271" t="s">
        <v>290</v>
      </c>
      <c r="C10193" s="272" t="s">
        <v>18373</v>
      </c>
      <c r="D10193" s="271" t="s">
        <v>1977</v>
      </c>
      <c r="E10193" s="273">
        <v>0</v>
      </c>
    </row>
    <row r="10194" spans="1:5" x14ac:dyDescent="0.2">
      <c r="A10194" s="271">
        <v>103444</v>
      </c>
      <c r="B10194" s="271" t="s">
        <v>290</v>
      </c>
      <c r="C10194" s="272" t="s">
        <v>18374</v>
      </c>
      <c r="D10194" s="271" t="s">
        <v>1977</v>
      </c>
      <c r="E10194" s="273">
        <v>0</v>
      </c>
    </row>
    <row r="10195" spans="1:5" x14ac:dyDescent="0.2">
      <c r="A10195" s="271">
        <v>103445</v>
      </c>
      <c r="B10195" s="271" t="s">
        <v>290</v>
      </c>
      <c r="C10195" s="272" t="s">
        <v>18375</v>
      </c>
      <c r="D10195" s="271" t="s">
        <v>1977</v>
      </c>
      <c r="E10195" s="273">
        <v>0</v>
      </c>
    </row>
    <row r="10196" spans="1:5" x14ac:dyDescent="0.2">
      <c r="A10196" s="271">
        <v>103446</v>
      </c>
      <c r="B10196" s="271" t="s">
        <v>290</v>
      </c>
      <c r="C10196" s="272" t="s">
        <v>18376</v>
      </c>
      <c r="D10196" s="271" t="s">
        <v>1977</v>
      </c>
      <c r="E10196" s="273">
        <v>0</v>
      </c>
    </row>
    <row r="10197" spans="1:5" x14ac:dyDescent="0.2">
      <c r="A10197" s="271">
        <v>103447</v>
      </c>
      <c r="B10197" s="271" t="s">
        <v>290</v>
      </c>
      <c r="C10197" s="272" t="s">
        <v>18377</v>
      </c>
      <c r="D10197" s="271" t="s">
        <v>1977</v>
      </c>
      <c r="E10197" s="273">
        <v>0</v>
      </c>
    </row>
    <row r="10198" spans="1:5" x14ac:dyDescent="0.2">
      <c r="A10198" s="271">
        <v>103448</v>
      </c>
      <c r="B10198" s="271" t="s">
        <v>290</v>
      </c>
      <c r="C10198" s="272" t="s">
        <v>18378</v>
      </c>
      <c r="D10198" s="271" t="s">
        <v>1977</v>
      </c>
      <c r="E10198" s="273">
        <v>0</v>
      </c>
    </row>
    <row r="10199" spans="1:5" x14ac:dyDescent="0.2">
      <c r="A10199" s="271">
        <v>103449</v>
      </c>
      <c r="B10199" s="271" t="s">
        <v>290</v>
      </c>
      <c r="C10199" s="272" t="s">
        <v>18379</v>
      </c>
      <c r="D10199" s="271" t="s">
        <v>1977</v>
      </c>
      <c r="E10199" s="273">
        <v>0</v>
      </c>
    </row>
    <row r="10200" spans="1:5" x14ac:dyDescent="0.2">
      <c r="A10200" s="271">
        <v>103450</v>
      </c>
      <c r="B10200" s="271" t="s">
        <v>290</v>
      </c>
      <c r="C10200" s="272" t="s">
        <v>18380</v>
      </c>
      <c r="D10200" s="271" t="s">
        <v>1977</v>
      </c>
      <c r="E10200" s="273">
        <v>0</v>
      </c>
    </row>
    <row r="10201" spans="1:5" x14ac:dyDescent="0.2">
      <c r="A10201" s="271">
        <v>103451</v>
      </c>
      <c r="B10201" s="271" t="s">
        <v>290</v>
      </c>
      <c r="C10201" s="272" t="s">
        <v>18381</v>
      </c>
      <c r="D10201" s="271" t="s">
        <v>1977</v>
      </c>
      <c r="E10201" s="273">
        <v>0</v>
      </c>
    </row>
    <row r="10202" spans="1:5" x14ac:dyDescent="0.2">
      <c r="A10202" s="271">
        <v>103452</v>
      </c>
      <c r="B10202" s="271" t="s">
        <v>290</v>
      </c>
      <c r="C10202" s="272" t="s">
        <v>18382</v>
      </c>
      <c r="D10202" s="271" t="s">
        <v>1977</v>
      </c>
      <c r="E10202" s="273">
        <v>0</v>
      </c>
    </row>
    <row r="10203" spans="1:5" x14ac:dyDescent="0.2">
      <c r="A10203" s="271">
        <v>103453</v>
      </c>
      <c r="B10203" s="271" t="s">
        <v>290</v>
      </c>
      <c r="C10203" s="272" t="s">
        <v>18383</v>
      </c>
      <c r="D10203" s="271" t="s">
        <v>1977</v>
      </c>
      <c r="E10203" s="273">
        <v>0</v>
      </c>
    </row>
    <row r="10204" spans="1:5" x14ac:dyDescent="0.2">
      <c r="A10204" s="271">
        <v>103454</v>
      </c>
      <c r="B10204" s="271" t="s">
        <v>290</v>
      </c>
      <c r="C10204" s="272" t="s">
        <v>18384</v>
      </c>
      <c r="D10204" s="271" t="s">
        <v>1977</v>
      </c>
      <c r="E10204" s="273">
        <v>0</v>
      </c>
    </row>
    <row r="10205" spans="1:5" x14ac:dyDescent="0.2">
      <c r="A10205" s="271">
        <v>103455</v>
      </c>
      <c r="B10205" s="271" t="s">
        <v>290</v>
      </c>
      <c r="C10205" s="272" t="s">
        <v>18385</v>
      </c>
      <c r="D10205" s="271" t="s">
        <v>1977</v>
      </c>
      <c r="E10205" s="273">
        <v>0</v>
      </c>
    </row>
    <row r="10206" spans="1:5" x14ac:dyDescent="0.2">
      <c r="A10206" s="271">
        <v>103456</v>
      </c>
      <c r="B10206" s="271" t="s">
        <v>290</v>
      </c>
      <c r="C10206" s="272" t="s">
        <v>18386</v>
      </c>
      <c r="D10206" s="271" t="s">
        <v>1977</v>
      </c>
      <c r="E10206" s="273">
        <v>0</v>
      </c>
    </row>
    <row r="10207" spans="1:5" x14ac:dyDescent="0.2">
      <c r="A10207" s="271">
        <v>103457</v>
      </c>
      <c r="B10207" s="271" t="s">
        <v>290</v>
      </c>
      <c r="C10207" s="272" t="s">
        <v>18387</v>
      </c>
      <c r="D10207" s="271" t="s">
        <v>1977</v>
      </c>
      <c r="E10207" s="273">
        <v>0</v>
      </c>
    </row>
    <row r="10208" spans="1:5" x14ac:dyDescent="0.2">
      <c r="A10208" s="271">
        <v>103458</v>
      </c>
      <c r="B10208" s="271" t="s">
        <v>290</v>
      </c>
      <c r="C10208" s="272" t="s">
        <v>18388</v>
      </c>
      <c r="D10208" s="271" t="s">
        <v>1977</v>
      </c>
      <c r="E10208" s="273">
        <v>0</v>
      </c>
    </row>
    <row r="10209" spans="1:5" x14ac:dyDescent="0.2">
      <c r="A10209" s="271">
        <v>103425</v>
      </c>
      <c r="B10209" s="271" t="s">
        <v>290</v>
      </c>
      <c r="C10209" s="272" t="s">
        <v>18389</v>
      </c>
      <c r="D10209" s="271" t="s">
        <v>1977</v>
      </c>
      <c r="E10209" s="273">
        <v>17.23</v>
      </c>
    </row>
    <row r="10210" spans="1:5" x14ac:dyDescent="0.2">
      <c r="A10210" s="271">
        <v>103428</v>
      </c>
      <c r="B10210" s="271" t="s">
        <v>290</v>
      </c>
      <c r="C10210" s="272" t="s">
        <v>18390</v>
      </c>
      <c r="D10210" s="271" t="s">
        <v>1977</v>
      </c>
      <c r="E10210" s="273">
        <v>270.89</v>
      </c>
    </row>
    <row r="10211" spans="1:5" x14ac:dyDescent="0.2">
      <c r="A10211" s="271">
        <v>103426</v>
      </c>
      <c r="B10211" s="271" t="s">
        <v>290</v>
      </c>
      <c r="C10211" s="272" t="s">
        <v>18391</v>
      </c>
      <c r="D10211" s="271" t="s">
        <v>1977</v>
      </c>
      <c r="E10211" s="273">
        <v>21.06</v>
      </c>
    </row>
    <row r="10212" spans="1:5" x14ac:dyDescent="0.2">
      <c r="A10212" s="271">
        <v>103429</v>
      </c>
      <c r="B10212" s="271" t="s">
        <v>290</v>
      </c>
      <c r="C10212" s="272" t="s">
        <v>18392</v>
      </c>
      <c r="D10212" s="271" t="s">
        <v>1977</v>
      </c>
      <c r="E10212" s="273">
        <v>2919.91</v>
      </c>
    </row>
    <row r="10213" spans="1:5" x14ac:dyDescent="0.2">
      <c r="A10213" s="271">
        <v>103427</v>
      </c>
      <c r="B10213" s="271" t="s">
        <v>290</v>
      </c>
      <c r="C10213" s="272" t="s">
        <v>18393</v>
      </c>
      <c r="D10213" s="271" t="s">
        <v>1977</v>
      </c>
      <c r="E10213" s="273">
        <v>42.12</v>
      </c>
    </row>
    <row r="10214" spans="1:5" x14ac:dyDescent="0.2">
      <c r="A10214" s="271">
        <v>103393</v>
      </c>
      <c r="B10214" s="271" t="s">
        <v>290</v>
      </c>
      <c r="C10214" s="272" t="s">
        <v>18394</v>
      </c>
      <c r="D10214" s="271" t="s">
        <v>2014</v>
      </c>
      <c r="E10214" s="273">
        <v>5469.08</v>
      </c>
    </row>
    <row r="10215" spans="1:5" x14ac:dyDescent="0.2">
      <c r="A10215" s="271">
        <v>103376</v>
      </c>
      <c r="B10215" s="271" t="s">
        <v>290</v>
      </c>
      <c r="C10215" s="272" t="s">
        <v>18395</v>
      </c>
      <c r="D10215" s="271" t="s">
        <v>2014</v>
      </c>
      <c r="E10215" s="273">
        <v>134.22</v>
      </c>
    </row>
    <row r="10216" spans="1:5" x14ac:dyDescent="0.2">
      <c r="A10216" s="271">
        <v>104804</v>
      </c>
      <c r="B10216" s="271" t="s">
        <v>290</v>
      </c>
      <c r="C10216" s="272" t="s">
        <v>18396</v>
      </c>
      <c r="D10216" s="271" t="s">
        <v>2014</v>
      </c>
      <c r="E10216" s="273">
        <v>0</v>
      </c>
    </row>
    <row r="10217" spans="1:5" x14ac:dyDescent="0.2">
      <c r="A10217" s="271">
        <v>104805</v>
      </c>
      <c r="B10217" s="271" t="s">
        <v>290</v>
      </c>
      <c r="C10217" s="272" t="s">
        <v>18397</v>
      </c>
      <c r="D10217" s="271" t="s">
        <v>2014</v>
      </c>
      <c r="E10217" s="273">
        <v>0</v>
      </c>
    </row>
    <row r="10218" spans="1:5" x14ac:dyDescent="0.2">
      <c r="A10218" s="271">
        <v>103377</v>
      </c>
      <c r="B10218" s="271" t="s">
        <v>290</v>
      </c>
      <c r="C10218" s="272" t="s">
        <v>18398</v>
      </c>
      <c r="D10218" s="271" t="s">
        <v>2014</v>
      </c>
      <c r="E10218" s="273">
        <v>287.06</v>
      </c>
    </row>
    <row r="10219" spans="1:5" x14ac:dyDescent="0.2">
      <c r="A10219" s="271">
        <v>104806</v>
      </c>
      <c r="B10219" s="271" t="s">
        <v>290</v>
      </c>
      <c r="C10219" s="272" t="s">
        <v>18399</v>
      </c>
      <c r="D10219" s="271" t="s">
        <v>2014</v>
      </c>
      <c r="E10219" s="273">
        <v>0</v>
      </c>
    </row>
    <row r="10220" spans="1:5" x14ac:dyDescent="0.2">
      <c r="A10220" s="271">
        <v>103378</v>
      </c>
      <c r="B10220" s="271" t="s">
        <v>290</v>
      </c>
      <c r="C10220" s="272" t="s">
        <v>18400</v>
      </c>
      <c r="D10220" s="271" t="s">
        <v>2014</v>
      </c>
      <c r="E10220" s="273">
        <v>0</v>
      </c>
    </row>
    <row r="10221" spans="1:5" x14ac:dyDescent="0.2">
      <c r="A10221" s="271">
        <v>103372</v>
      </c>
      <c r="B10221" s="271" t="s">
        <v>290</v>
      </c>
      <c r="C10221" s="272" t="s">
        <v>18401</v>
      </c>
      <c r="D10221" s="271" t="s">
        <v>2014</v>
      </c>
      <c r="E10221" s="273">
        <v>5.78</v>
      </c>
    </row>
    <row r="10222" spans="1:5" x14ac:dyDescent="0.2">
      <c r="A10222" s="271">
        <v>103379</v>
      </c>
      <c r="B10222" s="271" t="s">
        <v>290</v>
      </c>
      <c r="C10222" s="272" t="s">
        <v>18402</v>
      </c>
      <c r="D10222" s="271" t="s">
        <v>2014</v>
      </c>
      <c r="E10222" s="273">
        <v>446.81</v>
      </c>
    </row>
    <row r="10223" spans="1:5" x14ac:dyDescent="0.2">
      <c r="A10223" s="271">
        <v>103380</v>
      </c>
      <c r="B10223" s="271" t="s">
        <v>290</v>
      </c>
      <c r="C10223" s="272" t="s">
        <v>18403</v>
      </c>
      <c r="D10223" s="271" t="s">
        <v>2014</v>
      </c>
      <c r="E10223" s="273">
        <v>0</v>
      </c>
    </row>
    <row r="10224" spans="1:5" x14ac:dyDescent="0.2">
      <c r="A10224" s="271">
        <v>103381</v>
      </c>
      <c r="B10224" s="271" t="s">
        <v>290</v>
      </c>
      <c r="C10224" s="272" t="s">
        <v>18404</v>
      </c>
      <c r="D10224" s="271" t="s">
        <v>2014</v>
      </c>
      <c r="E10224" s="273">
        <v>0</v>
      </c>
    </row>
    <row r="10225" spans="1:5" x14ac:dyDescent="0.2">
      <c r="A10225" s="271">
        <v>103382</v>
      </c>
      <c r="B10225" s="271" t="s">
        <v>290</v>
      </c>
      <c r="C10225" s="272" t="s">
        <v>18405</v>
      </c>
      <c r="D10225" s="271" t="s">
        <v>2014</v>
      </c>
      <c r="E10225" s="273">
        <v>0</v>
      </c>
    </row>
    <row r="10226" spans="1:5" x14ac:dyDescent="0.2">
      <c r="A10226" s="271">
        <v>103383</v>
      </c>
      <c r="B10226" s="271" t="s">
        <v>290</v>
      </c>
      <c r="C10226" s="272" t="s">
        <v>18406</v>
      </c>
      <c r="D10226" s="271" t="s">
        <v>2014</v>
      </c>
      <c r="E10226" s="273">
        <v>1094.52</v>
      </c>
    </row>
    <row r="10227" spans="1:5" x14ac:dyDescent="0.2">
      <c r="A10227" s="271">
        <v>103373</v>
      </c>
      <c r="B10227" s="271" t="s">
        <v>290</v>
      </c>
      <c r="C10227" s="272" t="s">
        <v>18407</v>
      </c>
      <c r="D10227" s="271" t="s">
        <v>2014</v>
      </c>
      <c r="E10227" s="273">
        <v>11.31</v>
      </c>
    </row>
    <row r="10228" spans="1:5" x14ac:dyDescent="0.2">
      <c r="A10228" s="271">
        <v>103384</v>
      </c>
      <c r="B10228" s="271" t="s">
        <v>290</v>
      </c>
      <c r="C10228" s="272" t="s">
        <v>18408</v>
      </c>
      <c r="D10228" s="271" t="s">
        <v>2014</v>
      </c>
      <c r="E10228" s="273">
        <v>0</v>
      </c>
    </row>
    <row r="10229" spans="1:5" x14ac:dyDescent="0.2">
      <c r="A10229" s="271">
        <v>103385</v>
      </c>
      <c r="B10229" s="271" t="s">
        <v>290</v>
      </c>
      <c r="C10229" s="272" t="s">
        <v>18409</v>
      </c>
      <c r="D10229" s="271" t="s">
        <v>2014</v>
      </c>
      <c r="E10229" s="273">
        <v>1764.87</v>
      </c>
    </row>
    <row r="10230" spans="1:5" x14ac:dyDescent="0.2">
      <c r="A10230" s="271">
        <v>103386</v>
      </c>
      <c r="B10230" s="271" t="s">
        <v>290</v>
      </c>
      <c r="C10230" s="272" t="s">
        <v>18410</v>
      </c>
      <c r="D10230" s="271" t="s">
        <v>2014</v>
      </c>
      <c r="E10230" s="273">
        <v>0</v>
      </c>
    </row>
    <row r="10231" spans="1:5" x14ac:dyDescent="0.2">
      <c r="A10231" s="271">
        <v>103387</v>
      </c>
      <c r="B10231" s="271" t="s">
        <v>290</v>
      </c>
      <c r="C10231" s="272" t="s">
        <v>18411</v>
      </c>
      <c r="D10231" s="271" t="s">
        <v>2014</v>
      </c>
      <c r="E10231" s="273">
        <v>3096.04</v>
      </c>
    </row>
    <row r="10232" spans="1:5" x14ac:dyDescent="0.2">
      <c r="A10232" s="271">
        <v>103388</v>
      </c>
      <c r="B10232" s="271" t="s">
        <v>290</v>
      </c>
      <c r="C10232" s="272" t="s">
        <v>18412</v>
      </c>
      <c r="D10232" s="271" t="s">
        <v>2014</v>
      </c>
      <c r="E10232" s="273">
        <v>0</v>
      </c>
    </row>
    <row r="10233" spans="1:5" x14ac:dyDescent="0.2">
      <c r="A10233" s="271">
        <v>103374</v>
      </c>
      <c r="B10233" s="271" t="s">
        <v>290</v>
      </c>
      <c r="C10233" s="272" t="s">
        <v>18413</v>
      </c>
      <c r="D10233" s="271" t="s">
        <v>2014</v>
      </c>
      <c r="E10233" s="273">
        <v>0</v>
      </c>
    </row>
    <row r="10234" spans="1:5" x14ac:dyDescent="0.2">
      <c r="A10234" s="271">
        <v>103389</v>
      </c>
      <c r="B10234" s="271" t="s">
        <v>290</v>
      </c>
      <c r="C10234" s="272" t="s">
        <v>18414</v>
      </c>
      <c r="D10234" s="271" t="s">
        <v>2014</v>
      </c>
      <c r="E10234" s="273">
        <v>4604.3100000000004</v>
      </c>
    </row>
    <row r="10235" spans="1:5" x14ac:dyDescent="0.2">
      <c r="A10235" s="271">
        <v>103390</v>
      </c>
      <c r="B10235" s="271" t="s">
        <v>290</v>
      </c>
      <c r="C10235" s="272" t="s">
        <v>18415</v>
      </c>
      <c r="D10235" s="271" t="s">
        <v>2014</v>
      </c>
      <c r="E10235" s="273">
        <v>0</v>
      </c>
    </row>
    <row r="10236" spans="1:5" x14ac:dyDescent="0.2">
      <c r="A10236" s="271">
        <v>103391</v>
      </c>
      <c r="B10236" s="271" t="s">
        <v>290</v>
      </c>
      <c r="C10236" s="272" t="s">
        <v>18416</v>
      </c>
      <c r="D10236" s="271" t="s">
        <v>2014</v>
      </c>
      <c r="E10236" s="273">
        <v>3034.24</v>
      </c>
    </row>
    <row r="10237" spans="1:5" x14ac:dyDescent="0.2">
      <c r="A10237" s="271">
        <v>103375</v>
      </c>
      <c r="B10237" s="271" t="s">
        <v>290</v>
      </c>
      <c r="C10237" s="272" t="s">
        <v>18417</v>
      </c>
      <c r="D10237" s="271" t="s">
        <v>2014</v>
      </c>
      <c r="E10237" s="273">
        <v>0</v>
      </c>
    </row>
    <row r="10238" spans="1:5" x14ac:dyDescent="0.2">
      <c r="A10238" s="271">
        <v>103392</v>
      </c>
      <c r="B10238" s="271" t="s">
        <v>290</v>
      </c>
      <c r="C10238" s="272" t="s">
        <v>18418</v>
      </c>
      <c r="D10238" s="271" t="s">
        <v>2014</v>
      </c>
      <c r="E10238" s="273">
        <v>4958.4799999999996</v>
      </c>
    </row>
    <row r="10239" spans="1:5" x14ac:dyDescent="0.2">
      <c r="A10239" s="271">
        <v>103440</v>
      </c>
      <c r="B10239" s="271" t="s">
        <v>290</v>
      </c>
      <c r="C10239" s="272" t="s">
        <v>18419</v>
      </c>
      <c r="D10239" s="271" t="s">
        <v>1977</v>
      </c>
      <c r="E10239" s="273">
        <v>435.84</v>
      </c>
    </row>
    <row r="10240" spans="1:5" x14ac:dyDescent="0.2">
      <c r="A10240" s="271">
        <v>103441</v>
      </c>
      <c r="B10240" s="271" t="s">
        <v>290</v>
      </c>
      <c r="C10240" s="272" t="s">
        <v>18420</v>
      </c>
      <c r="D10240" s="271" t="s">
        <v>1977</v>
      </c>
      <c r="E10240" s="273">
        <v>441.17</v>
      </c>
    </row>
    <row r="10241" spans="1:5" x14ac:dyDescent="0.2">
      <c r="A10241" s="271">
        <v>103442</v>
      </c>
      <c r="B10241" s="271" t="s">
        <v>290</v>
      </c>
      <c r="C10241" s="272" t="s">
        <v>18421</v>
      </c>
      <c r="D10241" s="271" t="s">
        <v>1977</v>
      </c>
      <c r="E10241" s="273">
        <v>569.82000000000005</v>
      </c>
    </row>
    <row r="10242" spans="1:5" x14ac:dyDescent="0.2">
      <c r="A10242" s="271">
        <v>103437</v>
      </c>
      <c r="B10242" s="271" t="s">
        <v>290</v>
      </c>
      <c r="C10242" s="272" t="s">
        <v>18422</v>
      </c>
      <c r="D10242" s="271" t="s">
        <v>1977</v>
      </c>
      <c r="E10242" s="273">
        <v>190.91</v>
      </c>
    </row>
    <row r="10243" spans="1:5" x14ac:dyDescent="0.2">
      <c r="A10243" s="271">
        <v>103438</v>
      </c>
      <c r="B10243" s="271" t="s">
        <v>290</v>
      </c>
      <c r="C10243" s="272" t="s">
        <v>18423</v>
      </c>
      <c r="D10243" s="271" t="s">
        <v>1977</v>
      </c>
      <c r="E10243" s="273">
        <v>190.91</v>
      </c>
    </row>
    <row r="10244" spans="1:5" x14ac:dyDescent="0.2">
      <c r="A10244" s="271">
        <v>103439</v>
      </c>
      <c r="B10244" s="271" t="s">
        <v>290</v>
      </c>
      <c r="C10244" s="272" t="s">
        <v>18424</v>
      </c>
      <c r="D10244" s="271" t="s">
        <v>1977</v>
      </c>
      <c r="E10244" s="273">
        <v>223.82</v>
      </c>
    </row>
    <row r="10245" spans="1:5" x14ac:dyDescent="0.2">
      <c r="A10245" s="271">
        <v>88789</v>
      </c>
      <c r="B10245" s="271" t="s">
        <v>290</v>
      </c>
      <c r="C10245" s="272" t="s">
        <v>18425</v>
      </c>
      <c r="D10245" s="271" t="s">
        <v>2012</v>
      </c>
      <c r="E10245" s="273">
        <v>391.44</v>
      </c>
    </row>
    <row r="10246" spans="1:5" x14ac:dyDescent="0.2">
      <c r="A10246" s="271">
        <v>88788</v>
      </c>
      <c r="B10246" s="271" t="s">
        <v>290</v>
      </c>
      <c r="C10246" s="272" t="s">
        <v>18426</v>
      </c>
      <c r="D10246" s="271" t="s">
        <v>2012</v>
      </c>
      <c r="E10246" s="273">
        <v>326.73</v>
      </c>
    </row>
    <row r="10247" spans="1:5" x14ac:dyDescent="0.2">
      <c r="A10247" s="271">
        <v>87245</v>
      </c>
      <c r="B10247" s="271" t="s">
        <v>290</v>
      </c>
      <c r="C10247" s="272" t="s">
        <v>18427</v>
      </c>
      <c r="D10247" s="271" t="s">
        <v>2012</v>
      </c>
      <c r="E10247" s="273">
        <v>302.83999999999997</v>
      </c>
    </row>
    <row r="10248" spans="1:5" x14ac:dyDescent="0.2">
      <c r="A10248" s="271">
        <v>87244</v>
      </c>
      <c r="B10248" s="271" t="s">
        <v>290</v>
      </c>
      <c r="C10248" s="272" t="s">
        <v>18428</v>
      </c>
      <c r="D10248" s="271" t="s">
        <v>2012</v>
      </c>
      <c r="E10248" s="273">
        <v>253.21</v>
      </c>
    </row>
    <row r="10249" spans="1:5" x14ac:dyDescent="0.2">
      <c r="A10249" s="271">
        <v>104589</v>
      </c>
      <c r="B10249" s="271" t="s">
        <v>290</v>
      </c>
      <c r="C10249" s="272" t="s">
        <v>18429</v>
      </c>
      <c r="D10249" s="271" t="s">
        <v>2012</v>
      </c>
      <c r="E10249" s="273">
        <v>252.84</v>
      </c>
    </row>
    <row r="10250" spans="1:5" x14ac:dyDescent="0.2">
      <c r="A10250" s="271">
        <v>104588</v>
      </c>
      <c r="B10250" s="271" t="s">
        <v>290</v>
      </c>
      <c r="C10250" s="272" t="s">
        <v>18430</v>
      </c>
      <c r="D10250" s="271" t="s">
        <v>2012</v>
      </c>
      <c r="E10250" s="273">
        <v>211.93</v>
      </c>
    </row>
    <row r="10251" spans="1:5" x14ac:dyDescent="0.2">
      <c r="A10251" s="271">
        <v>104591</v>
      </c>
      <c r="B10251" s="271" t="s">
        <v>290</v>
      </c>
      <c r="C10251" s="272" t="s">
        <v>18431</v>
      </c>
      <c r="D10251" s="271" t="s">
        <v>2012</v>
      </c>
      <c r="E10251" s="273">
        <v>279.06</v>
      </c>
    </row>
    <row r="10252" spans="1:5" x14ac:dyDescent="0.2">
      <c r="A10252" s="271">
        <v>104590</v>
      </c>
      <c r="B10252" s="271" t="s">
        <v>290</v>
      </c>
      <c r="C10252" s="272" t="s">
        <v>18432</v>
      </c>
      <c r="D10252" s="271" t="s">
        <v>2012</v>
      </c>
      <c r="E10252" s="273">
        <v>235.53</v>
      </c>
    </row>
    <row r="10253" spans="1:5" x14ac:dyDescent="0.2">
      <c r="A10253" s="271">
        <v>87267</v>
      </c>
      <c r="B10253" s="271" t="s">
        <v>290</v>
      </c>
      <c r="C10253" s="272" t="s">
        <v>18433</v>
      </c>
      <c r="D10253" s="271" t="s">
        <v>2012</v>
      </c>
      <c r="E10253" s="273">
        <v>63.56</v>
      </c>
    </row>
    <row r="10254" spans="1:5" x14ac:dyDescent="0.2">
      <c r="A10254" s="271">
        <v>104614</v>
      </c>
      <c r="B10254" s="271" t="s">
        <v>290</v>
      </c>
      <c r="C10254" s="272" t="s">
        <v>18434</v>
      </c>
      <c r="D10254" s="271" t="s">
        <v>2012</v>
      </c>
      <c r="E10254" s="273">
        <v>69.319999999999993</v>
      </c>
    </row>
    <row r="10255" spans="1:5" x14ac:dyDescent="0.2">
      <c r="A10255" s="271">
        <v>104613</v>
      </c>
      <c r="B10255" s="271" t="s">
        <v>290</v>
      </c>
      <c r="C10255" s="272" t="s">
        <v>18435</v>
      </c>
      <c r="D10255" s="271" t="s">
        <v>2012</v>
      </c>
      <c r="E10255" s="273">
        <v>61.46</v>
      </c>
    </row>
    <row r="10256" spans="1:5" x14ac:dyDescent="0.2">
      <c r="A10256" s="271">
        <v>87265</v>
      </c>
      <c r="B10256" s="271" t="s">
        <v>290</v>
      </c>
      <c r="C10256" s="272" t="s">
        <v>18436</v>
      </c>
      <c r="D10256" s="271" t="s">
        <v>2012</v>
      </c>
      <c r="E10256" s="273">
        <v>57.49</v>
      </c>
    </row>
    <row r="10257" spans="1:5" x14ac:dyDescent="0.2">
      <c r="A10257" s="271">
        <v>87271</v>
      </c>
      <c r="B10257" s="271" t="s">
        <v>290</v>
      </c>
      <c r="C10257" s="272" t="s">
        <v>18437</v>
      </c>
      <c r="D10257" s="271" t="s">
        <v>2012</v>
      </c>
      <c r="E10257" s="273">
        <v>68.150000000000006</v>
      </c>
    </row>
    <row r="10258" spans="1:5" x14ac:dyDescent="0.2">
      <c r="A10258" s="271">
        <v>87269</v>
      </c>
      <c r="B10258" s="271" t="s">
        <v>290</v>
      </c>
      <c r="C10258" s="272" t="s">
        <v>18438</v>
      </c>
      <c r="D10258" s="271" t="s">
        <v>2012</v>
      </c>
      <c r="E10258" s="273">
        <v>62.02</v>
      </c>
    </row>
    <row r="10259" spans="1:5" x14ac:dyDescent="0.2">
      <c r="A10259" s="271">
        <v>87275</v>
      </c>
      <c r="B10259" s="271" t="s">
        <v>290</v>
      </c>
      <c r="C10259" s="272" t="s">
        <v>18439</v>
      </c>
      <c r="D10259" s="271" t="s">
        <v>2012</v>
      </c>
      <c r="E10259" s="273">
        <v>73.42</v>
      </c>
    </row>
    <row r="10260" spans="1:5" x14ac:dyDescent="0.2">
      <c r="A10260" s="271">
        <v>87273</v>
      </c>
      <c r="B10260" s="271" t="s">
        <v>290</v>
      </c>
      <c r="C10260" s="272" t="s">
        <v>18440</v>
      </c>
      <c r="D10260" s="271" t="s">
        <v>2012</v>
      </c>
      <c r="E10260" s="273">
        <v>65.3</v>
      </c>
    </row>
    <row r="10261" spans="1:5" x14ac:dyDescent="0.2">
      <c r="A10261" s="271">
        <v>104612</v>
      </c>
      <c r="B10261" s="271" t="s">
        <v>290</v>
      </c>
      <c r="C10261" s="272" t="s">
        <v>18441</v>
      </c>
      <c r="D10261" s="271" t="s">
        <v>2012</v>
      </c>
      <c r="E10261" s="273">
        <v>89.51</v>
      </c>
    </row>
    <row r="10262" spans="1:5" x14ac:dyDescent="0.2">
      <c r="A10262" s="271">
        <v>104611</v>
      </c>
      <c r="B10262" s="271" t="s">
        <v>290</v>
      </c>
      <c r="C10262" s="272" t="s">
        <v>18442</v>
      </c>
      <c r="D10262" s="271" t="s">
        <v>2012</v>
      </c>
      <c r="E10262" s="273">
        <v>88.51</v>
      </c>
    </row>
    <row r="10263" spans="1:5" x14ac:dyDescent="0.2">
      <c r="A10263" s="271">
        <v>104618</v>
      </c>
      <c r="B10263" s="271" t="s">
        <v>290</v>
      </c>
      <c r="C10263" s="272" t="s">
        <v>18443</v>
      </c>
      <c r="D10263" s="271" t="s">
        <v>2012</v>
      </c>
      <c r="E10263" s="273">
        <v>338.53</v>
      </c>
    </row>
    <row r="10264" spans="1:5" x14ac:dyDescent="0.2">
      <c r="A10264" s="271">
        <v>104616</v>
      </c>
      <c r="B10264" s="271" t="s">
        <v>290</v>
      </c>
      <c r="C10264" s="272" t="s">
        <v>18444</v>
      </c>
      <c r="D10264" s="271" t="s">
        <v>2012</v>
      </c>
      <c r="E10264" s="273">
        <v>326.17</v>
      </c>
    </row>
    <row r="10265" spans="1:5" x14ac:dyDescent="0.2">
      <c r="A10265" s="271">
        <v>104617</v>
      </c>
      <c r="B10265" s="271" t="s">
        <v>290</v>
      </c>
      <c r="C10265" s="272" t="s">
        <v>18445</v>
      </c>
      <c r="D10265" s="271" t="s">
        <v>2012</v>
      </c>
      <c r="E10265" s="273">
        <v>262.38</v>
      </c>
    </row>
    <row r="10266" spans="1:5" x14ac:dyDescent="0.2">
      <c r="A10266" s="271">
        <v>104615</v>
      </c>
      <c r="B10266" s="271" t="s">
        <v>290</v>
      </c>
      <c r="C10266" s="272" t="s">
        <v>18446</v>
      </c>
      <c r="D10266" s="271" t="s">
        <v>2012</v>
      </c>
      <c r="E10266" s="273">
        <v>250.02</v>
      </c>
    </row>
    <row r="10267" spans="1:5" x14ac:dyDescent="0.2">
      <c r="A10267" s="271">
        <v>87247</v>
      </c>
      <c r="B10267" s="271" t="s">
        <v>290</v>
      </c>
      <c r="C10267" s="272" t="s">
        <v>18447</v>
      </c>
      <c r="D10267" s="271" t="s">
        <v>2012</v>
      </c>
      <c r="E10267" s="273">
        <v>57.19</v>
      </c>
    </row>
    <row r="10268" spans="1:5" x14ac:dyDescent="0.2">
      <c r="A10268" s="271">
        <v>87248</v>
      </c>
      <c r="B10268" s="271" t="s">
        <v>290</v>
      </c>
      <c r="C10268" s="272" t="s">
        <v>18448</v>
      </c>
      <c r="D10268" s="271" t="s">
        <v>2012</v>
      </c>
      <c r="E10268" s="273">
        <v>48.5</v>
      </c>
    </row>
    <row r="10269" spans="1:5" x14ac:dyDescent="0.2">
      <c r="A10269" s="271">
        <v>87246</v>
      </c>
      <c r="B10269" s="271" t="s">
        <v>290</v>
      </c>
      <c r="C10269" s="272" t="s">
        <v>18449</v>
      </c>
      <c r="D10269" s="271" t="s">
        <v>2012</v>
      </c>
      <c r="E10269" s="273">
        <v>65.319999999999993</v>
      </c>
    </row>
    <row r="10270" spans="1:5" x14ac:dyDescent="0.2">
      <c r="A10270" s="271">
        <v>104601</v>
      </c>
      <c r="B10270" s="271" t="s">
        <v>290</v>
      </c>
      <c r="C10270" s="272" t="s">
        <v>18450</v>
      </c>
      <c r="D10270" s="271" t="s">
        <v>2012</v>
      </c>
      <c r="E10270" s="273">
        <v>62.72</v>
      </c>
    </row>
    <row r="10271" spans="1:5" x14ac:dyDescent="0.2">
      <c r="A10271" s="271">
        <v>104603</v>
      </c>
      <c r="B10271" s="271" t="s">
        <v>290</v>
      </c>
      <c r="C10271" s="272" t="s">
        <v>18451</v>
      </c>
      <c r="D10271" s="271" t="s">
        <v>2012</v>
      </c>
      <c r="E10271" s="273">
        <v>51.24</v>
      </c>
    </row>
    <row r="10272" spans="1:5" x14ac:dyDescent="0.2">
      <c r="A10272" s="271">
        <v>104599</v>
      </c>
      <c r="B10272" s="271" t="s">
        <v>290</v>
      </c>
      <c r="C10272" s="272" t="s">
        <v>18452</v>
      </c>
      <c r="D10272" s="271" t="s">
        <v>2012</v>
      </c>
      <c r="E10272" s="273">
        <v>79.92</v>
      </c>
    </row>
    <row r="10273" spans="1:5" x14ac:dyDescent="0.2">
      <c r="A10273" s="271">
        <v>87250</v>
      </c>
      <c r="B10273" s="271" t="s">
        <v>290</v>
      </c>
      <c r="C10273" s="272" t="s">
        <v>18453</v>
      </c>
      <c r="D10273" s="271" t="s">
        <v>2012</v>
      </c>
      <c r="E10273" s="273">
        <v>58.7</v>
      </c>
    </row>
    <row r="10274" spans="1:5" x14ac:dyDescent="0.2">
      <c r="A10274" s="271">
        <v>87251</v>
      </c>
      <c r="B10274" s="271" t="s">
        <v>290</v>
      </c>
      <c r="C10274" s="272" t="s">
        <v>18454</v>
      </c>
      <c r="D10274" s="271" t="s">
        <v>2012</v>
      </c>
      <c r="E10274" s="273">
        <v>48.8</v>
      </c>
    </row>
    <row r="10275" spans="1:5" x14ac:dyDescent="0.2">
      <c r="A10275" s="271">
        <v>87249</v>
      </c>
      <c r="B10275" s="271" t="s">
        <v>290</v>
      </c>
      <c r="C10275" s="272" t="s">
        <v>18455</v>
      </c>
      <c r="D10275" s="271" t="s">
        <v>2012</v>
      </c>
      <c r="E10275" s="273">
        <v>70.650000000000006</v>
      </c>
    </row>
    <row r="10276" spans="1:5" x14ac:dyDescent="0.2">
      <c r="A10276" s="271">
        <v>104606</v>
      </c>
      <c r="B10276" s="271" t="s">
        <v>290</v>
      </c>
      <c r="C10276" s="272" t="s">
        <v>18456</v>
      </c>
      <c r="D10276" s="271" t="s">
        <v>2012</v>
      </c>
      <c r="E10276" s="273">
        <v>67.45</v>
      </c>
    </row>
    <row r="10277" spans="1:5" x14ac:dyDescent="0.2">
      <c r="A10277" s="271">
        <v>104607</v>
      </c>
      <c r="B10277" s="271" t="s">
        <v>290</v>
      </c>
      <c r="C10277" s="272" t="s">
        <v>18457</v>
      </c>
      <c r="D10277" s="271" t="s">
        <v>2012</v>
      </c>
      <c r="E10277" s="273">
        <v>52.71</v>
      </c>
    </row>
    <row r="10278" spans="1:5" x14ac:dyDescent="0.2">
      <c r="A10278" s="271">
        <v>104605</v>
      </c>
      <c r="B10278" s="271" t="s">
        <v>290</v>
      </c>
      <c r="C10278" s="272" t="s">
        <v>18458</v>
      </c>
      <c r="D10278" s="271" t="s">
        <v>2012</v>
      </c>
      <c r="E10278" s="273">
        <v>101.55</v>
      </c>
    </row>
    <row r="10279" spans="1:5" x14ac:dyDescent="0.2">
      <c r="A10279" s="271">
        <v>87256</v>
      </c>
      <c r="B10279" s="271" t="s">
        <v>290</v>
      </c>
      <c r="C10279" s="272" t="s">
        <v>18459</v>
      </c>
      <c r="D10279" s="271" t="s">
        <v>2012</v>
      </c>
      <c r="E10279" s="273">
        <v>68.55</v>
      </c>
    </row>
    <row r="10280" spans="1:5" x14ac:dyDescent="0.2">
      <c r="A10280" s="271">
        <v>87257</v>
      </c>
      <c r="B10280" s="271" t="s">
        <v>290</v>
      </c>
      <c r="C10280" s="272" t="s">
        <v>18460</v>
      </c>
      <c r="D10280" s="271" t="s">
        <v>2012</v>
      </c>
      <c r="E10280" s="273">
        <v>57.51</v>
      </c>
    </row>
    <row r="10281" spans="1:5" x14ac:dyDescent="0.2">
      <c r="A10281" s="271">
        <v>87255</v>
      </c>
      <c r="B10281" s="271" t="s">
        <v>290</v>
      </c>
      <c r="C10281" s="272" t="s">
        <v>18461</v>
      </c>
      <c r="D10281" s="271" t="s">
        <v>2012</v>
      </c>
      <c r="E10281" s="273">
        <v>81.569999999999993</v>
      </c>
    </row>
    <row r="10282" spans="1:5" x14ac:dyDescent="0.2">
      <c r="A10282" s="271">
        <v>104594</v>
      </c>
      <c r="B10282" s="271" t="s">
        <v>290</v>
      </c>
      <c r="C10282" s="272" t="s">
        <v>18462</v>
      </c>
      <c r="D10282" s="271" t="s">
        <v>2012</v>
      </c>
      <c r="E10282" s="273">
        <v>70.86</v>
      </c>
    </row>
    <row r="10283" spans="1:5" x14ac:dyDescent="0.2">
      <c r="A10283" s="271">
        <v>104595</v>
      </c>
      <c r="B10283" s="271" t="s">
        <v>290</v>
      </c>
      <c r="C10283" s="272" t="s">
        <v>18463</v>
      </c>
      <c r="D10283" s="271" t="s">
        <v>2012</v>
      </c>
      <c r="E10283" s="273">
        <v>58.01</v>
      </c>
    </row>
    <row r="10284" spans="1:5" x14ac:dyDescent="0.2">
      <c r="A10284" s="271">
        <v>104593</v>
      </c>
      <c r="B10284" s="271" t="s">
        <v>290</v>
      </c>
      <c r="C10284" s="272" t="s">
        <v>18464</v>
      </c>
      <c r="D10284" s="271" t="s">
        <v>2012</v>
      </c>
      <c r="E10284" s="273">
        <v>85.36</v>
      </c>
    </row>
    <row r="10285" spans="1:5" x14ac:dyDescent="0.2">
      <c r="A10285" s="271">
        <v>87262</v>
      </c>
      <c r="B10285" s="271" t="s">
        <v>290</v>
      </c>
      <c r="C10285" s="272" t="s">
        <v>18465</v>
      </c>
      <c r="D10285" s="271" t="s">
        <v>2012</v>
      </c>
      <c r="E10285" s="273">
        <v>115.6</v>
      </c>
    </row>
    <row r="10286" spans="1:5" x14ac:dyDescent="0.2">
      <c r="A10286" s="271">
        <v>87263</v>
      </c>
      <c r="B10286" s="271" t="s">
        <v>290</v>
      </c>
      <c r="C10286" s="272" t="s">
        <v>18466</v>
      </c>
      <c r="D10286" s="271" t="s">
        <v>2012</v>
      </c>
      <c r="E10286" s="273">
        <v>104.15</v>
      </c>
    </row>
    <row r="10287" spans="1:5" x14ac:dyDescent="0.2">
      <c r="A10287" s="271">
        <v>87261</v>
      </c>
      <c r="B10287" s="271" t="s">
        <v>290</v>
      </c>
      <c r="C10287" s="272" t="s">
        <v>18467</v>
      </c>
      <c r="D10287" s="271" t="s">
        <v>2012</v>
      </c>
      <c r="E10287" s="273">
        <v>129.63999999999999</v>
      </c>
    </row>
    <row r="10288" spans="1:5" x14ac:dyDescent="0.2">
      <c r="A10288" s="271">
        <v>104597</v>
      </c>
      <c r="B10288" s="271" t="s">
        <v>290</v>
      </c>
      <c r="C10288" s="272" t="s">
        <v>18468</v>
      </c>
      <c r="D10288" s="271" t="s">
        <v>2012</v>
      </c>
      <c r="E10288" s="273">
        <v>118.22</v>
      </c>
    </row>
    <row r="10289" spans="1:5" x14ac:dyDescent="0.2">
      <c r="A10289" s="271">
        <v>104598</v>
      </c>
      <c r="B10289" s="271" t="s">
        <v>290</v>
      </c>
      <c r="C10289" s="272" t="s">
        <v>18469</v>
      </c>
      <c r="D10289" s="271" t="s">
        <v>2012</v>
      </c>
      <c r="E10289" s="273">
        <v>104.75</v>
      </c>
    </row>
    <row r="10290" spans="1:5" x14ac:dyDescent="0.2">
      <c r="A10290" s="271">
        <v>104596</v>
      </c>
      <c r="B10290" s="271" t="s">
        <v>290</v>
      </c>
      <c r="C10290" s="272" t="s">
        <v>18470</v>
      </c>
      <c r="D10290" s="271" t="s">
        <v>2012</v>
      </c>
      <c r="E10290" s="273">
        <v>133.93</v>
      </c>
    </row>
    <row r="10291" spans="1:5" x14ac:dyDescent="0.2">
      <c r="A10291" s="271">
        <v>88648</v>
      </c>
      <c r="B10291" s="271" t="s">
        <v>290</v>
      </c>
      <c r="C10291" s="272" t="s">
        <v>18471</v>
      </c>
      <c r="D10291" s="271" t="s">
        <v>2014</v>
      </c>
      <c r="E10291" s="273">
        <v>7.4</v>
      </c>
    </row>
    <row r="10292" spans="1:5" x14ac:dyDescent="0.2">
      <c r="A10292" s="271">
        <v>88649</v>
      </c>
      <c r="B10292" s="271" t="s">
        <v>290</v>
      </c>
      <c r="C10292" s="272" t="s">
        <v>18472</v>
      </c>
      <c r="D10292" s="271" t="s">
        <v>2014</v>
      </c>
      <c r="E10292" s="273">
        <v>8.31</v>
      </c>
    </row>
    <row r="10293" spans="1:5" x14ac:dyDescent="0.2">
      <c r="A10293" s="271">
        <v>88650</v>
      </c>
      <c r="B10293" s="271" t="s">
        <v>290</v>
      </c>
      <c r="C10293" s="272" t="s">
        <v>18473</v>
      </c>
      <c r="D10293" s="271" t="s">
        <v>2014</v>
      </c>
      <c r="E10293" s="273">
        <v>11.07</v>
      </c>
    </row>
    <row r="10294" spans="1:5" x14ac:dyDescent="0.2">
      <c r="A10294" s="271">
        <v>104619</v>
      </c>
      <c r="B10294" s="271" t="s">
        <v>290</v>
      </c>
      <c r="C10294" s="272" t="s">
        <v>18474</v>
      </c>
      <c r="D10294" s="271" t="s">
        <v>2014</v>
      </c>
      <c r="E10294" s="273">
        <v>12.99</v>
      </c>
    </row>
    <row r="10295" spans="1:5" x14ac:dyDescent="0.2">
      <c r="A10295" s="271">
        <v>103741</v>
      </c>
      <c r="B10295" s="271" t="s">
        <v>290</v>
      </c>
      <c r="C10295" s="272" t="s">
        <v>18475</v>
      </c>
      <c r="D10295" s="271" t="s">
        <v>1977</v>
      </c>
      <c r="E10295" s="273">
        <v>0</v>
      </c>
    </row>
    <row r="10296" spans="1:5" x14ac:dyDescent="0.2">
      <c r="A10296" s="271">
        <v>103755</v>
      </c>
      <c r="B10296" s="271" t="s">
        <v>290</v>
      </c>
      <c r="C10296" s="272" t="s">
        <v>18476</v>
      </c>
      <c r="D10296" s="271" t="s">
        <v>2014</v>
      </c>
      <c r="E10296" s="273">
        <v>0</v>
      </c>
    </row>
    <row r="10297" spans="1:5" x14ac:dyDescent="0.2">
      <c r="A10297" s="271">
        <v>103753</v>
      </c>
      <c r="B10297" s="271" t="s">
        <v>290</v>
      </c>
      <c r="C10297" s="272" t="s">
        <v>18477</v>
      </c>
      <c r="D10297" s="271" t="s">
        <v>2014</v>
      </c>
      <c r="E10297" s="273">
        <v>0</v>
      </c>
    </row>
    <row r="10298" spans="1:5" x14ac:dyDescent="0.2">
      <c r="A10298" s="271">
        <v>103754</v>
      </c>
      <c r="B10298" s="271" t="s">
        <v>290</v>
      </c>
      <c r="C10298" s="272" t="s">
        <v>18478</v>
      </c>
      <c r="D10298" s="271" t="s">
        <v>2014</v>
      </c>
      <c r="E10298" s="273">
        <v>0</v>
      </c>
    </row>
    <row r="10299" spans="1:5" x14ac:dyDescent="0.2">
      <c r="A10299" s="271">
        <v>103752</v>
      </c>
      <c r="B10299" s="271" t="s">
        <v>290</v>
      </c>
      <c r="C10299" s="272" t="s">
        <v>18479</v>
      </c>
      <c r="D10299" s="271" t="s">
        <v>2014</v>
      </c>
      <c r="E10299" s="273">
        <v>0</v>
      </c>
    </row>
    <row r="10300" spans="1:5" x14ac:dyDescent="0.2">
      <c r="A10300" s="271">
        <v>103759</v>
      </c>
      <c r="B10300" s="271" t="s">
        <v>290</v>
      </c>
      <c r="C10300" s="272" t="s">
        <v>18480</v>
      </c>
      <c r="D10300" s="271" t="s">
        <v>2014</v>
      </c>
      <c r="E10300" s="273">
        <v>0</v>
      </c>
    </row>
    <row r="10301" spans="1:5" x14ac:dyDescent="0.2">
      <c r="A10301" s="271">
        <v>103757</v>
      </c>
      <c r="B10301" s="271" t="s">
        <v>290</v>
      </c>
      <c r="C10301" s="272" t="s">
        <v>18481</v>
      </c>
      <c r="D10301" s="271" t="s">
        <v>2014</v>
      </c>
      <c r="E10301" s="273">
        <v>0</v>
      </c>
    </row>
    <row r="10302" spans="1:5" x14ac:dyDescent="0.2">
      <c r="A10302" s="271">
        <v>103758</v>
      </c>
      <c r="B10302" s="271" t="s">
        <v>290</v>
      </c>
      <c r="C10302" s="272" t="s">
        <v>18482</v>
      </c>
      <c r="D10302" s="271" t="s">
        <v>2014</v>
      </c>
      <c r="E10302" s="273">
        <v>0</v>
      </c>
    </row>
    <row r="10303" spans="1:5" x14ac:dyDescent="0.2">
      <c r="A10303" s="271">
        <v>103756</v>
      </c>
      <c r="B10303" s="271" t="s">
        <v>290</v>
      </c>
      <c r="C10303" s="272" t="s">
        <v>18483</v>
      </c>
      <c r="D10303" s="271" t="s">
        <v>2014</v>
      </c>
      <c r="E10303" s="273">
        <v>0</v>
      </c>
    </row>
    <row r="10304" spans="1:5" x14ac:dyDescent="0.2">
      <c r="A10304" s="271">
        <v>103734</v>
      </c>
      <c r="B10304" s="271" t="s">
        <v>290</v>
      </c>
      <c r="C10304" s="272" t="s">
        <v>18484</v>
      </c>
      <c r="D10304" s="271" t="s">
        <v>1977</v>
      </c>
      <c r="E10304" s="273">
        <v>0</v>
      </c>
    </row>
    <row r="10305" spans="1:5" x14ac:dyDescent="0.2">
      <c r="A10305" s="271">
        <v>103740</v>
      </c>
      <c r="B10305" s="271" t="s">
        <v>290</v>
      </c>
      <c r="C10305" s="272" t="s">
        <v>18485</v>
      </c>
      <c r="D10305" s="271" t="s">
        <v>1977</v>
      </c>
      <c r="E10305" s="273">
        <v>0</v>
      </c>
    </row>
    <row r="10306" spans="1:5" x14ac:dyDescent="0.2">
      <c r="A10306" s="271">
        <v>103747</v>
      </c>
      <c r="B10306" s="271" t="s">
        <v>290</v>
      </c>
      <c r="C10306" s="272" t="s">
        <v>18486</v>
      </c>
      <c r="D10306" s="271" t="s">
        <v>2014</v>
      </c>
      <c r="E10306" s="273">
        <v>0</v>
      </c>
    </row>
    <row r="10307" spans="1:5" x14ac:dyDescent="0.2">
      <c r="A10307" s="271">
        <v>103746</v>
      </c>
      <c r="B10307" s="271" t="s">
        <v>290</v>
      </c>
      <c r="C10307" s="272" t="s">
        <v>18487</v>
      </c>
      <c r="D10307" s="271" t="s">
        <v>2014</v>
      </c>
      <c r="E10307" s="273">
        <v>0</v>
      </c>
    </row>
    <row r="10308" spans="1:5" x14ac:dyDescent="0.2">
      <c r="A10308" s="271">
        <v>103749</v>
      </c>
      <c r="B10308" s="271" t="s">
        <v>290</v>
      </c>
      <c r="C10308" s="272" t="s">
        <v>18488</v>
      </c>
      <c r="D10308" s="271" t="s">
        <v>2014</v>
      </c>
      <c r="E10308" s="273">
        <v>0</v>
      </c>
    </row>
    <row r="10309" spans="1:5" x14ac:dyDescent="0.2">
      <c r="A10309" s="271">
        <v>103744</v>
      </c>
      <c r="B10309" s="271" t="s">
        <v>290</v>
      </c>
      <c r="C10309" s="272" t="s">
        <v>18489</v>
      </c>
      <c r="D10309" s="271" t="s">
        <v>2014</v>
      </c>
      <c r="E10309" s="273">
        <v>0</v>
      </c>
    </row>
    <row r="10310" spans="1:5" x14ac:dyDescent="0.2">
      <c r="A10310" s="271">
        <v>103748</v>
      </c>
      <c r="B10310" s="271" t="s">
        <v>290</v>
      </c>
      <c r="C10310" s="272" t="s">
        <v>18490</v>
      </c>
      <c r="D10310" s="271" t="s">
        <v>2014</v>
      </c>
      <c r="E10310" s="273">
        <v>0</v>
      </c>
    </row>
    <row r="10311" spans="1:5" x14ac:dyDescent="0.2">
      <c r="A10311" s="271">
        <v>103745</v>
      </c>
      <c r="B10311" s="271" t="s">
        <v>290</v>
      </c>
      <c r="C10311" s="272" t="s">
        <v>18491</v>
      </c>
      <c r="D10311" s="271" t="s">
        <v>2014</v>
      </c>
      <c r="E10311" s="273">
        <v>0</v>
      </c>
    </row>
    <row r="10312" spans="1:5" x14ac:dyDescent="0.2">
      <c r="A10312" s="271">
        <v>103751</v>
      </c>
      <c r="B10312" s="271" t="s">
        <v>290</v>
      </c>
      <c r="C10312" s="272" t="s">
        <v>18492</v>
      </c>
      <c r="D10312" s="271" t="s">
        <v>2014</v>
      </c>
      <c r="E10312" s="273">
        <v>0</v>
      </c>
    </row>
    <row r="10313" spans="1:5" x14ac:dyDescent="0.2">
      <c r="A10313" s="271">
        <v>103750</v>
      </c>
      <c r="B10313" s="271" t="s">
        <v>290</v>
      </c>
      <c r="C10313" s="272" t="s">
        <v>18493</v>
      </c>
      <c r="D10313" s="271" t="s">
        <v>2014</v>
      </c>
      <c r="E10313" s="273">
        <v>0</v>
      </c>
    </row>
    <row r="10314" spans="1:5" x14ac:dyDescent="0.2">
      <c r="A10314" s="271">
        <v>103735</v>
      </c>
      <c r="B10314" s="271" t="s">
        <v>290</v>
      </c>
      <c r="C10314" s="272" t="s">
        <v>18494</v>
      </c>
      <c r="D10314" s="271" t="s">
        <v>1977</v>
      </c>
      <c r="E10314" s="273">
        <v>0</v>
      </c>
    </row>
    <row r="10315" spans="1:5" x14ac:dyDescent="0.2">
      <c r="A10315" s="271">
        <v>103738</v>
      </c>
      <c r="B10315" s="271" t="s">
        <v>290</v>
      </c>
      <c r="C10315" s="272" t="s">
        <v>18495</v>
      </c>
      <c r="D10315" s="271" t="s">
        <v>1977</v>
      </c>
      <c r="E10315" s="273">
        <v>0</v>
      </c>
    </row>
    <row r="10316" spans="1:5" x14ac:dyDescent="0.2">
      <c r="A10316" s="271">
        <v>103736</v>
      </c>
      <c r="B10316" s="271" t="s">
        <v>290</v>
      </c>
      <c r="C10316" s="272" t="s">
        <v>18496</v>
      </c>
      <c r="D10316" s="271" t="s">
        <v>1977</v>
      </c>
      <c r="E10316" s="273">
        <v>0</v>
      </c>
    </row>
    <row r="10317" spans="1:5" x14ac:dyDescent="0.2">
      <c r="A10317" s="271">
        <v>103739</v>
      </c>
      <c r="B10317" s="271" t="s">
        <v>290</v>
      </c>
      <c r="C10317" s="272" t="s">
        <v>18497</v>
      </c>
      <c r="D10317" s="271" t="s">
        <v>1977</v>
      </c>
      <c r="E10317" s="273">
        <v>0</v>
      </c>
    </row>
    <row r="10318" spans="1:5" x14ac:dyDescent="0.2">
      <c r="A10318" s="271">
        <v>103737</v>
      </c>
      <c r="B10318" s="271" t="s">
        <v>290</v>
      </c>
      <c r="C10318" s="272" t="s">
        <v>18498</v>
      </c>
      <c r="D10318" s="271" t="s">
        <v>1977</v>
      </c>
      <c r="E10318" s="273">
        <v>0</v>
      </c>
    </row>
    <row r="10319" spans="1:5" x14ac:dyDescent="0.2">
      <c r="A10319" s="271">
        <v>103742</v>
      </c>
      <c r="B10319" s="271" t="s">
        <v>290</v>
      </c>
      <c r="C10319" s="272" t="s">
        <v>18499</v>
      </c>
      <c r="D10319" s="271" t="s">
        <v>1977</v>
      </c>
      <c r="E10319" s="273">
        <v>0</v>
      </c>
    </row>
    <row r="10320" spans="1:5" x14ac:dyDescent="0.2">
      <c r="A10320" s="271">
        <v>103689</v>
      </c>
      <c r="B10320" s="271" t="s">
        <v>290</v>
      </c>
      <c r="C10320" s="272" t="s">
        <v>18500</v>
      </c>
      <c r="D10320" s="271" t="s">
        <v>2012</v>
      </c>
      <c r="E10320" s="273">
        <v>470.2</v>
      </c>
    </row>
    <row r="10321" spans="1:5" x14ac:dyDescent="0.2">
      <c r="A10321" s="271">
        <v>103702</v>
      </c>
      <c r="B10321" s="271" t="s">
        <v>290</v>
      </c>
      <c r="C10321" s="272" t="s">
        <v>18501</v>
      </c>
      <c r="D10321" s="271" t="s">
        <v>2012</v>
      </c>
      <c r="E10321" s="273">
        <v>0</v>
      </c>
    </row>
    <row r="10322" spans="1:5" x14ac:dyDescent="0.2">
      <c r="A10322" s="271">
        <v>103700</v>
      </c>
      <c r="B10322" s="271" t="s">
        <v>290</v>
      </c>
      <c r="C10322" s="272" t="s">
        <v>18502</v>
      </c>
      <c r="D10322" s="271" t="s">
        <v>2012</v>
      </c>
      <c r="E10322" s="273">
        <v>0</v>
      </c>
    </row>
    <row r="10323" spans="1:5" x14ac:dyDescent="0.2">
      <c r="A10323" s="271">
        <v>103698</v>
      </c>
      <c r="B10323" s="271" t="s">
        <v>290</v>
      </c>
      <c r="C10323" s="272" t="s">
        <v>18503</v>
      </c>
      <c r="D10323" s="271" t="s">
        <v>2012</v>
      </c>
      <c r="E10323" s="273">
        <v>0</v>
      </c>
    </row>
    <row r="10324" spans="1:5" x14ac:dyDescent="0.2">
      <c r="A10324" s="271">
        <v>103703</v>
      </c>
      <c r="B10324" s="271" t="s">
        <v>290</v>
      </c>
      <c r="C10324" s="272" t="s">
        <v>18504</v>
      </c>
      <c r="D10324" s="271" t="s">
        <v>2012</v>
      </c>
      <c r="E10324" s="273">
        <v>0</v>
      </c>
    </row>
    <row r="10325" spans="1:5" x14ac:dyDescent="0.2">
      <c r="A10325" s="271">
        <v>103701</v>
      </c>
      <c r="B10325" s="271" t="s">
        <v>290</v>
      </c>
      <c r="C10325" s="272" t="s">
        <v>18505</v>
      </c>
      <c r="D10325" s="271" t="s">
        <v>2012</v>
      </c>
      <c r="E10325" s="273">
        <v>0</v>
      </c>
    </row>
    <row r="10326" spans="1:5" x14ac:dyDescent="0.2">
      <c r="A10326" s="271">
        <v>103699</v>
      </c>
      <c r="B10326" s="271" t="s">
        <v>290</v>
      </c>
      <c r="C10326" s="272" t="s">
        <v>18506</v>
      </c>
      <c r="D10326" s="271" t="s">
        <v>2012</v>
      </c>
      <c r="E10326" s="273">
        <v>0</v>
      </c>
    </row>
    <row r="10327" spans="1:5" x14ac:dyDescent="0.2">
      <c r="A10327" s="271">
        <v>103704</v>
      </c>
      <c r="B10327" s="271" t="s">
        <v>290</v>
      </c>
      <c r="C10327" s="272" t="s">
        <v>18507</v>
      </c>
      <c r="D10327" s="271" t="s">
        <v>2012</v>
      </c>
      <c r="E10327" s="273">
        <v>0</v>
      </c>
    </row>
    <row r="10328" spans="1:5" x14ac:dyDescent="0.2">
      <c r="A10328" s="271">
        <v>103706</v>
      </c>
      <c r="B10328" s="271" t="s">
        <v>290</v>
      </c>
      <c r="C10328" s="272" t="s">
        <v>18508</v>
      </c>
      <c r="D10328" s="271" t="s">
        <v>1977</v>
      </c>
      <c r="E10328" s="273">
        <v>0</v>
      </c>
    </row>
    <row r="10329" spans="1:5" x14ac:dyDescent="0.2">
      <c r="A10329" s="271">
        <v>103707</v>
      </c>
      <c r="B10329" s="271" t="s">
        <v>290</v>
      </c>
      <c r="C10329" s="272" t="s">
        <v>18509</v>
      </c>
      <c r="D10329" s="271" t="s">
        <v>1977</v>
      </c>
      <c r="E10329" s="273">
        <v>0</v>
      </c>
    </row>
    <row r="10330" spans="1:5" x14ac:dyDescent="0.2">
      <c r="A10330" s="271">
        <v>103708</v>
      </c>
      <c r="B10330" s="271" t="s">
        <v>290</v>
      </c>
      <c r="C10330" s="272" t="s">
        <v>18510</v>
      </c>
      <c r="D10330" s="271" t="s">
        <v>1977</v>
      </c>
      <c r="E10330" s="273">
        <v>0</v>
      </c>
    </row>
    <row r="10331" spans="1:5" x14ac:dyDescent="0.2">
      <c r="A10331" s="271">
        <v>103709</v>
      </c>
      <c r="B10331" s="271" t="s">
        <v>290</v>
      </c>
      <c r="C10331" s="272" t="s">
        <v>18511</v>
      </c>
      <c r="D10331" s="271" t="s">
        <v>1977</v>
      </c>
      <c r="E10331" s="273">
        <v>0</v>
      </c>
    </row>
    <row r="10332" spans="1:5" x14ac:dyDescent="0.2">
      <c r="A10332" s="271">
        <v>103710</v>
      </c>
      <c r="B10332" s="271" t="s">
        <v>290</v>
      </c>
      <c r="C10332" s="272" t="s">
        <v>18512</v>
      </c>
      <c r="D10332" s="271" t="s">
        <v>1977</v>
      </c>
      <c r="E10332" s="273">
        <v>0</v>
      </c>
    </row>
    <row r="10333" spans="1:5" x14ac:dyDescent="0.2">
      <c r="A10333" s="271">
        <v>103711</v>
      </c>
      <c r="B10333" s="271" t="s">
        <v>290</v>
      </c>
      <c r="C10333" s="272" t="s">
        <v>18513</v>
      </c>
      <c r="D10333" s="271" t="s">
        <v>1977</v>
      </c>
      <c r="E10333" s="273">
        <v>0</v>
      </c>
    </row>
    <row r="10334" spans="1:5" x14ac:dyDescent="0.2">
      <c r="A10334" s="271">
        <v>103712</v>
      </c>
      <c r="B10334" s="271" t="s">
        <v>290</v>
      </c>
      <c r="C10334" s="272" t="s">
        <v>18514</v>
      </c>
      <c r="D10334" s="271" t="s">
        <v>1977</v>
      </c>
      <c r="E10334" s="273">
        <v>0</v>
      </c>
    </row>
    <row r="10335" spans="1:5" x14ac:dyDescent="0.2">
      <c r="A10335" s="271">
        <v>103713</v>
      </c>
      <c r="B10335" s="271" t="s">
        <v>290</v>
      </c>
      <c r="C10335" s="272" t="s">
        <v>18515</v>
      </c>
      <c r="D10335" s="271" t="s">
        <v>1977</v>
      </c>
      <c r="E10335" s="273">
        <v>0</v>
      </c>
    </row>
    <row r="10336" spans="1:5" x14ac:dyDescent="0.2">
      <c r="A10336" s="271">
        <v>103714</v>
      </c>
      <c r="B10336" s="271" t="s">
        <v>290</v>
      </c>
      <c r="C10336" s="272" t="s">
        <v>18516</v>
      </c>
      <c r="D10336" s="271" t="s">
        <v>1977</v>
      </c>
      <c r="E10336" s="273">
        <v>0</v>
      </c>
    </row>
    <row r="10337" spans="1:5" x14ac:dyDescent="0.2">
      <c r="A10337" s="271">
        <v>103715</v>
      </c>
      <c r="B10337" s="271" t="s">
        <v>290</v>
      </c>
      <c r="C10337" s="272" t="s">
        <v>18517</v>
      </c>
      <c r="D10337" s="271" t="s">
        <v>1977</v>
      </c>
      <c r="E10337" s="273">
        <v>0</v>
      </c>
    </row>
    <row r="10338" spans="1:5" x14ac:dyDescent="0.2">
      <c r="A10338" s="271">
        <v>103716</v>
      </c>
      <c r="B10338" s="271" t="s">
        <v>290</v>
      </c>
      <c r="C10338" s="272" t="s">
        <v>18518</v>
      </c>
      <c r="D10338" s="271" t="s">
        <v>1977</v>
      </c>
      <c r="E10338" s="273">
        <v>0</v>
      </c>
    </row>
    <row r="10339" spans="1:5" x14ac:dyDescent="0.2">
      <c r="A10339" s="271">
        <v>103717</v>
      </c>
      <c r="B10339" s="271" t="s">
        <v>290</v>
      </c>
      <c r="C10339" s="272" t="s">
        <v>18519</v>
      </c>
      <c r="D10339" s="271" t="s">
        <v>1977</v>
      </c>
      <c r="E10339" s="273">
        <v>0</v>
      </c>
    </row>
    <row r="10340" spans="1:5" x14ac:dyDescent="0.2">
      <c r="A10340" s="271">
        <v>103718</v>
      </c>
      <c r="B10340" s="271" t="s">
        <v>290</v>
      </c>
      <c r="C10340" s="272" t="s">
        <v>18520</v>
      </c>
      <c r="D10340" s="271" t="s">
        <v>1977</v>
      </c>
      <c r="E10340" s="273">
        <v>0</v>
      </c>
    </row>
    <row r="10341" spans="1:5" x14ac:dyDescent="0.2">
      <c r="A10341" s="271">
        <v>103719</v>
      </c>
      <c r="B10341" s="271" t="s">
        <v>290</v>
      </c>
      <c r="C10341" s="272" t="s">
        <v>18521</v>
      </c>
      <c r="D10341" s="271" t="s">
        <v>1977</v>
      </c>
      <c r="E10341" s="273">
        <v>0</v>
      </c>
    </row>
    <row r="10342" spans="1:5" x14ac:dyDescent="0.2">
      <c r="A10342" s="271">
        <v>103720</v>
      </c>
      <c r="B10342" s="271" t="s">
        <v>290</v>
      </c>
      <c r="C10342" s="272" t="s">
        <v>18522</v>
      </c>
      <c r="D10342" s="271" t="s">
        <v>1977</v>
      </c>
      <c r="E10342" s="273">
        <v>0</v>
      </c>
    </row>
    <row r="10343" spans="1:5" x14ac:dyDescent="0.2">
      <c r="A10343" s="271">
        <v>103721</v>
      </c>
      <c r="B10343" s="271" t="s">
        <v>290</v>
      </c>
      <c r="C10343" s="272" t="s">
        <v>18523</v>
      </c>
      <c r="D10343" s="271" t="s">
        <v>1977</v>
      </c>
      <c r="E10343" s="273">
        <v>0</v>
      </c>
    </row>
    <row r="10344" spans="1:5" x14ac:dyDescent="0.2">
      <c r="A10344" s="271">
        <v>103705</v>
      </c>
      <c r="B10344" s="271" t="s">
        <v>290</v>
      </c>
      <c r="C10344" s="272" t="s">
        <v>18524</v>
      </c>
      <c r="D10344" s="271" t="s">
        <v>1977</v>
      </c>
      <c r="E10344" s="273">
        <v>0</v>
      </c>
    </row>
    <row r="10345" spans="1:5" x14ac:dyDescent="0.2">
      <c r="A10345" s="271">
        <v>103722</v>
      </c>
      <c r="B10345" s="271" t="s">
        <v>290</v>
      </c>
      <c r="C10345" s="272" t="s">
        <v>18525</v>
      </c>
      <c r="D10345" s="271" t="s">
        <v>1977</v>
      </c>
      <c r="E10345" s="273">
        <v>0</v>
      </c>
    </row>
    <row r="10346" spans="1:5" x14ac:dyDescent="0.2">
      <c r="A10346" s="271">
        <v>103723</v>
      </c>
      <c r="B10346" s="271" t="s">
        <v>290</v>
      </c>
      <c r="C10346" s="272" t="s">
        <v>18526</v>
      </c>
      <c r="D10346" s="271" t="s">
        <v>1977</v>
      </c>
      <c r="E10346" s="273">
        <v>0</v>
      </c>
    </row>
    <row r="10347" spans="1:5" x14ac:dyDescent="0.2">
      <c r="A10347" s="271">
        <v>103724</v>
      </c>
      <c r="B10347" s="271" t="s">
        <v>290</v>
      </c>
      <c r="C10347" s="272" t="s">
        <v>18527</v>
      </c>
      <c r="D10347" s="271" t="s">
        <v>1977</v>
      </c>
      <c r="E10347" s="273">
        <v>0</v>
      </c>
    </row>
    <row r="10348" spans="1:5" x14ac:dyDescent="0.2">
      <c r="A10348" s="271">
        <v>103725</v>
      </c>
      <c r="B10348" s="271" t="s">
        <v>290</v>
      </c>
      <c r="C10348" s="272" t="s">
        <v>18528</v>
      </c>
      <c r="D10348" s="271" t="s">
        <v>1977</v>
      </c>
      <c r="E10348" s="273">
        <v>0</v>
      </c>
    </row>
    <row r="10349" spans="1:5" x14ac:dyDescent="0.2">
      <c r="A10349" s="271">
        <v>103726</v>
      </c>
      <c r="B10349" s="271" t="s">
        <v>290</v>
      </c>
      <c r="C10349" s="272" t="s">
        <v>18529</v>
      </c>
      <c r="D10349" s="271" t="s">
        <v>1977</v>
      </c>
      <c r="E10349" s="273">
        <v>0</v>
      </c>
    </row>
    <row r="10350" spans="1:5" x14ac:dyDescent="0.2">
      <c r="A10350" s="271">
        <v>103727</v>
      </c>
      <c r="B10350" s="271" t="s">
        <v>290</v>
      </c>
      <c r="C10350" s="272" t="s">
        <v>18530</v>
      </c>
      <c r="D10350" s="271" t="s">
        <v>1977</v>
      </c>
      <c r="E10350" s="273">
        <v>0</v>
      </c>
    </row>
    <row r="10351" spans="1:5" x14ac:dyDescent="0.2">
      <c r="A10351" s="271">
        <v>103728</v>
      </c>
      <c r="B10351" s="271" t="s">
        <v>290</v>
      </c>
      <c r="C10351" s="272" t="s">
        <v>18531</v>
      </c>
      <c r="D10351" s="271" t="s">
        <v>1977</v>
      </c>
      <c r="E10351" s="273">
        <v>0</v>
      </c>
    </row>
    <row r="10352" spans="1:5" x14ac:dyDescent="0.2">
      <c r="A10352" s="271">
        <v>103729</v>
      </c>
      <c r="B10352" s="271" t="s">
        <v>290</v>
      </c>
      <c r="C10352" s="272" t="s">
        <v>18532</v>
      </c>
      <c r="D10352" s="271" t="s">
        <v>1977</v>
      </c>
      <c r="E10352" s="273">
        <v>0</v>
      </c>
    </row>
    <row r="10353" spans="1:5" x14ac:dyDescent="0.2">
      <c r="A10353" s="271">
        <v>103730</v>
      </c>
      <c r="B10353" s="271" t="s">
        <v>290</v>
      </c>
      <c r="C10353" s="272" t="s">
        <v>18533</v>
      </c>
      <c r="D10353" s="271" t="s">
        <v>1977</v>
      </c>
      <c r="E10353" s="273">
        <v>0</v>
      </c>
    </row>
    <row r="10354" spans="1:5" x14ac:dyDescent="0.2">
      <c r="A10354" s="271">
        <v>103731</v>
      </c>
      <c r="B10354" s="271" t="s">
        <v>290</v>
      </c>
      <c r="C10354" s="272" t="s">
        <v>18534</v>
      </c>
      <c r="D10354" s="271" t="s">
        <v>1977</v>
      </c>
      <c r="E10354" s="273">
        <v>0</v>
      </c>
    </row>
    <row r="10355" spans="1:5" x14ac:dyDescent="0.2">
      <c r="A10355" s="271">
        <v>103732</v>
      </c>
      <c r="B10355" s="271" t="s">
        <v>290</v>
      </c>
      <c r="C10355" s="272" t="s">
        <v>18535</v>
      </c>
      <c r="D10355" s="271" t="s">
        <v>1977</v>
      </c>
      <c r="E10355" s="273">
        <v>0</v>
      </c>
    </row>
    <row r="10356" spans="1:5" x14ac:dyDescent="0.2">
      <c r="A10356" s="271">
        <v>103733</v>
      </c>
      <c r="B10356" s="271" t="s">
        <v>290</v>
      </c>
      <c r="C10356" s="272" t="s">
        <v>18536</v>
      </c>
      <c r="D10356" s="271" t="s">
        <v>1977</v>
      </c>
      <c r="E10356" s="273">
        <v>0</v>
      </c>
    </row>
    <row r="10357" spans="1:5" x14ac:dyDescent="0.2">
      <c r="A10357" s="271">
        <v>103696</v>
      </c>
      <c r="B10357" s="271" t="s">
        <v>290</v>
      </c>
      <c r="C10357" s="272" t="s">
        <v>18537</v>
      </c>
      <c r="D10357" s="271" t="s">
        <v>1977</v>
      </c>
      <c r="E10357" s="273">
        <v>160.6</v>
      </c>
    </row>
    <row r="10358" spans="1:5" x14ac:dyDescent="0.2">
      <c r="A10358" s="271">
        <v>103697</v>
      </c>
      <c r="B10358" s="271" t="s">
        <v>290</v>
      </c>
      <c r="C10358" s="272" t="s">
        <v>18538</v>
      </c>
      <c r="D10358" s="271" t="s">
        <v>1977</v>
      </c>
      <c r="E10358" s="273">
        <v>147.68</v>
      </c>
    </row>
    <row r="10359" spans="1:5" x14ac:dyDescent="0.2">
      <c r="A10359" s="271">
        <v>103695</v>
      </c>
      <c r="B10359" s="271" t="s">
        <v>290</v>
      </c>
      <c r="C10359" s="272" t="s">
        <v>18539</v>
      </c>
      <c r="D10359" s="271" t="s">
        <v>1977</v>
      </c>
      <c r="E10359" s="273">
        <v>112.69</v>
      </c>
    </row>
    <row r="10360" spans="1:5" x14ac:dyDescent="0.2">
      <c r="A10360" s="271">
        <v>103694</v>
      </c>
      <c r="B10360" s="271" t="s">
        <v>290</v>
      </c>
      <c r="C10360" s="272" t="s">
        <v>18540</v>
      </c>
      <c r="D10360" s="271" t="s">
        <v>1977</v>
      </c>
      <c r="E10360" s="273">
        <v>125.61</v>
      </c>
    </row>
    <row r="10361" spans="1:5" x14ac:dyDescent="0.2">
      <c r="A10361" s="271">
        <v>103690</v>
      </c>
      <c r="B10361" s="271" t="s">
        <v>290</v>
      </c>
      <c r="C10361" s="272" t="s">
        <v>18541</v>
      </c>
      <c r="D10361" s="271" t="s">
        <v>1977</v>
      </c>
      <c r="E10361" s="273">
        <v>0</v>
      </c>
    </row>
    <row r="10362" spans="1:5" x14ac:dyDescent="0.2">
      <c r="A10362" s="271">
        <v>103693</v>
      </c>
      <c r="B10362" s="271" t="s">
        <v>290</v>
      </c>
      <c r="C10362" s="272" t="s">
        <v>18542</v>
      </c>
      <c r="D10362" s="271" t="s">
        <v>1977</v>
      </c>
      <c r="E10362" s="273">
        <v>0</v>
      </c>
    </row>
    <row r="10363" spans="1:5" x14ac:dyDescent="0.2">
      <c r="A10363" s="271">
        <v>103692</v>
      </c>
      <c r="B10363" s="271" t="s">
        <v>290</v>
      </c>
      <c r="C10363" s="272" t="s">
        <v>18543</v>
      </c>
      <c r="D10363" s="271" t="s">
        <v>1977</v>
      </c>
      <c r="E10363" s="273">
        <v>0</v>
      </c>
    </row>
    <row r="10364" spans="1:5" x14ac:dyDescent="0.2">
      <c r="A10364" s="271">
        <v>103691</v>
      </c>
      <c r="B10364" s="271" t="s">
        <v>290</v>
      </c>
      <c r="C10364" s="272" t="s">
        <v>18544</v>
      </c>
      <c r="D10364" s="271" t="s">
        <v>1977</v>
      </c>
      <c r="E10364" s="273">
        <v>0</v>
      </c>
    </row>
    <row r="10365" spans="1:5" x14ac:dyDescent="0.2">
      <c r="A10365" s="271">
        <v>96987</v>
      </c>
      <c r="B10365" s="271" t="s">
        <v>290</v>
      </c>
      <c r="C10365" s="272" t="s">
        <v>18545</v>
      </c>
      <c r="D10365" s="271" t="s">
        <v>1977</v>
      </c>
      <c r="E10365" s="273">
        <v>141.97</v>
      </c>
    </row>
    <row r="10366" spans="1:5" x14ac:dyDescent="0.2">
      <c r="A10366" s="271">
        <v>96989</v>
      </c>
      <c r="B10366" s="271" t="s">
        <v>290</v>
      </c>
      <c r="C10366" s="272" t="s">
        <v>18546</v>
      </c>
      <c r="D10366" s="271" t="s">
        <v>1977</v>
      </c>
      <c r="E10366" s="273">
        <v>136.88</v>
      </c>
    </row>
    <row r="10367" spans="1:5" x14ac:dyDescent="0.2">
      <c r="A10367" s="271">
        <v>104749</v>
      </c>
      <c r="B10367" s="271" t="s">
        <v>290</v>
      </c>
      <c r="C10367" s="272" t="s">
        <v>18547</v>
      </c>
      <c r="D10367" s="271" t="s">
        <v>1977</v>
      </c>
      <c r="E10367" s="273">
        <v>22.9</v>
      </c>
    </row>
    <row r="10368" spans="1:5" x14ac:dyDescent="0.2">
      <c r="A10368" s="271">
        <v>104750</v>
      </c>
      <c r="B10368" s="271" t="s">
        <v>290</v>
      </c>
      <c r="C10368" s="272" t="s">
        <v>18548</v>
      </c>
      <c r="D10368" s="271" t="s">
        <v>1977</v>
      </c>
      <c r="E10368" s="273">
        <v>19.13</v>
      </c>
    </row>
    <row r="10369" spans="1:5" x14ac:dyDescent="0.2">
      <c r="A10369" s="271">
        <v>104751</v>
      </c>
      <c r="B10369" s="271" t="s">
        <v>290</v>
      </c>
      <c r="C10369" s="272" t="s">
        <v>18549</v>
      </c>
      <c r="D10369" s="271" t="s">
        <v>1977</v>
      </c>
      <c r="E10369" s="273">
        <v>25.6</v>
      </c>
    </row>
    <row r="10370" spans="1:5" x14ac:dyDescent="0.2">
      <c r="A10370" s="271">
        <v>104752</v>
      </c>
      <c r="B10370" s="271" t="s">
        <v>290</v>
      </c>
      <c r="C10370" s="272" t="s">
        <v>18550</v>
      </c>
      <c r="D10370" s="271" t="s">
        <v>1977</v>
      </c>
      <c r="E10370" s="273">
        <v>24.64</v>
      </c>
    </row>
    <row r="10371" spans="1:5" x14ac:dyDescent="0.2">
      <c r="A10371" s="271">
        <v>104753</v>
      </c>
      <c r="B10371" s="271" t="s">
        <v>290</v>
      </c>
      <c r="C10371" s="272" t="s">
        <v>18551</v>
      </c>
      <c r="D10371" s="271" t="s">
        <v>1977</v>
      </c>
      <c r="E10371" s="273">
        <v>29.33</v>
      </c>
    </row>
    <row r="10372" spans="1:5" x14ac:dyDescent="0.2">
      <c r="A10372" s="271">
        <v>104754</v>
      </c>
      <c r="B10372" s="271" t="s">
        <v>290</v>
      </c>
      <c r="C10372" s="272" t="s">
        <v>18552</v>
      </c>
      <c r="D10372" s="271" t="s">
        <v>1977</v>
      </c>
      <c r="E10372" s="273">
        <v>37.380000000000003</v>
      </c>
    </row>
    <row r="10373" spans="1:5" x14ac:dyDescent="0.2">
      <c r="A10373" s="271">
        <v>104755</v>
      </c>
      <c r="B10373" s="271" t="s">
        <v>290</v>
      </c>
      <c r="C10373" s="272" t="s">
        <v>18553</v>
      </c>
      <c r="D10373" s="271" t="s">
        <v>1977</v>
      </c>
      <c r="E10373" s="273">
        <v>49.87</v>
      </c>
    </row>
    <row r="10374" spans="1:5" x14ac:dyDescent="0.2">
      <c r="A10374" s="271">
        <v>96982</v>
      </c>
      <c r="B10374" s="271" t="s">
        <v>290</v>
      </c>
      <c r="C10374" s="272" t="s">
        <v>18554</v>
      </c>
      <c r="D10374" s="271" t="s">
        <v>1977</v>
      </c>
      <c r="E10374" s="273">
        <v>0</v>
      </c>
    </row>
    <row r="10375" spans="1:5" x14ac:dyDescent="0.2">
      <c r="A10375" s="271">
        <v>96993</v>
      </c>
      <c r="B10375" s="271" t="s">
        <v>290</v>
      </c>
      <c r="C10375" s="272" t="s">
        <v>18555</v>
      </c>
      <c r="D10375" s="271" t="s">
        <v>1977</v>
      </c>
      <c r="E10375" s="273">
        <v>0</v>
      </c>
    </row>
    <row r="10376" spans="1:5" x14ac:dyDescent="0.2">
      <c r="A10376" s="271">
        <v>96990</v>
      </c>
      <c r="B10376" s="271" t="s">
        <v>290</v>
      </c>
      <c r="C10376" s="272" t="s">
        <v>18556</v>
      </c>
      <c r="D10376" s="271" t="s">
        <v>1977</v>
      </c>
      <c r="E10376" s="273">
        <v>0</v>
      </c>
    </row>
    <row r="10377" spans="1:5" x14ac:dyDescent="0.2">
      <c r="A10377" s="271">
        <v>96991</v>
      </c>
      <c r="B10377" s="271" t="s">
        <v>290</v>
      </c>
      <c r="C10377" s="272" t="s">
        <v>18557</v>
      </c>
      <c r="D10377" s="271" t="s">
        <v>1977</v>
      </c>
      <c r="E10377" s="273">
        <v>0</v>
      </c>
    </row>
    <row r="10378" spans="1:5" x14ac:dyDescent="0.2">
      <c r="A10378" s="271">
        <v>96992</v>
      </c>
      <c r="B10378" s="271" t="s">
        <v>290</v>
      </c>
      <c r="C10378" s="272" t="s">
        <v>18558</v>
      </c>
      <c r="D10378" s="271" t="s">
        <v>1977</v>
      </c>
      <c r="E10378" s="273">
        <v>0</v>
      </c>
    </row>
    <row r="10379" spans="1:5" x14ac:dyDescent="0.2">
      <c r="A10379" s="271">
        <v>96994</v>
      </c>
      <c r="B10379" s="271" t="s">
        <v>290</v>
      </c>
      <c r="C10379" s="272" t="s">
        <v>18559</v>
      </c>
      <c r="D10379" s="271" t="s">
        <v>1977</v>
      </c>
      <c r="E10379" s="273">
        <v>0</v>
      </c>
    </row>
    <row r="10380" spans="1:5" x14ac:dyDescent="0.2">
      <c r="A10380" s="271">
        <v>96973</v>
      </c>
      <c r="B10380" s="271" t="s">
        <v>290</v>
      </c>
      <c r="C10380" s="272" t="s">
        <v>18560</v>
      </c>
      <c r="D10380" s="271" t="s">
        <v>2014</v>
      </c>
      <c r="E10380" s="273">
        <v>79.64</v>
      </c>
    </row>
    <row r="10381" spans="1:5" x14ac:dyDescent="0.2">
      <c r="A10381" s="271">
        <v>104743</v>
      </c>
      <c r="B10381" s="271" t="s">
        <v>290</v>
      </c>
      <c r="C10381" s="272" t="s">
        <v>18561</v>
      </c>
      <c r="D10381" s="271" t="s">
        <v>2014</v>
      </c>
      <c r="E10381" s="273">
        <v>0</v>
      </c>
    </row>
    <row r="10382" spans="1:5" x14ac:dyDescent="0.2">
      <c r="A10382" s="271">
        <v>96977</v>
      </c>
      <c r="B10382" s="271" t="s">
        <v>290</v>
      </c>
      <c r="C10382" s="272" t="s">
        <v>18562</v>
      </c>
      <c r="D10382" s="271" t="s">
        <v>2014</v>
      </c>
      <c r="E10382" s="273">
        <v>61.54</v>
      </c>
    </row>
    <row r="10383" spans="1:5" x14ac:dyDescent="0.2">
      <c r="A10383" s="271">
        <v>96974</v>
      </c>
      <c r="B10383" s="271" t="s">
        <v>290</v>
      </c>
      <c r="C10383" s="272" t="s">
        <v>18563</v>
      </c>
      <c r="D10383" s="271" t="s">
        <v>2014</v>
      </c>
      <c r="E10383" s="273">
        <v>102.22</v>
      </c>
    </row>
    <row r="10384" spans="1:5" x14ac:dyDescent="0.2">
      <c r="A10384" s="271">
        <v>104744</v>
      </c>
      <c r="B10384" s="271" t="s">
        <v>290</v>
      </c>
      <c r="C10384" s="272" t="s">
        <v>18564</v>
      </c>
      <c r="D10384" s="271" t="s">
        <v>2014</v>
      </c>
      <c r="E10384" s="273">
        <v>0</v>
      </c>
    </row>
    <row r="10385" spans="1:5" x14ac:dyDescent="0.2">
      <c r="A10385" s="271">
        <v>96978</v>
      </c>
      <c r="B10385" s="271" t="s">
        <v>290</v>
      </c>
      <c r="C10385" s="272" t="s">
        <v>18565</v>
      </c>
      <c r="D10385" s="271" t="s">
        <v>2014</v>
      </c>
      <c r="E10385" s="273">
        <v>81.02</v>
      </c>
    </row>
    <row r="10386" spans="1:5" x14ac:dyDescent="0.2">
      <c r="A10386" s="271">
        <v>96975</v>
      </c>
      <c r="B10386" s="271" t="s">
        <v>290</v>
      </c>
      <c r="C10386" s="272" t="s">
        <v>18566</v>
      </c>
      <c r="D10386" s="271" t="s">
        <v>2014</v>
      </c>
      <c r="E10386" s="273">
        <v>125.85</v>
      </c>
    </row>
    <row r="10387" spans="1:5" x14ac:dyDescent="0.2">
      <c r="A10387" s="271">
        <v>104745</v>
      </c>
      <c r="B10387" s="271" t="s">
        <v>290</v>
      </c>
      <c r="C10387" s="272" t="s">
        <v>18567</v>
      </c>
      <c r="D10387" s="271" t="s">
        <v>2014</v>
      </c>
      <c r="E10387" s="273">
        <v>0</v>
      </c>
    </row>
    <row r="10388" spans="1:5" x14ac:dyDescent="0.2">
      <c r="A10388" s="271">
        <v>96979</v>
      </c>
      <c r="B10388" s="271" t="s">
        <v>290</v>
      </c>
      <c r="C10388" s="272" t="s">
        <v>18568</v>
      </c>
      <c r="D10388" s="271" t="s">
        <v>2014</v>
      </c>
      <c r="E10388" s="273">
        <v>115.76</v>
      </c>
    </row>
    <row r="10389" spans="1:5" x14ac:dyDescent="0.2">
      <c r="A10389" s="271">
        <v>96976</v>
      </c>
      <c r="B10389" s="271" t="s">
        <v>290</v>
      </c>
      <c r="C10389" s="272" t="s">
        <v>18569</v>
      </c>
      <c r="D10389" s="271" t="s">
        <v>2014</v>
      </c>
      <c r="E10389" s="273">
        <v>164.36</v>
      </c>
    </row>
    <row r="10390" spans="1:5" x14ac:dyDescent="0.2">
      <c r="A10390" s="271">
        <v>96984</v>
      </c>
      <c r="B10390" s="271" t="s">
        <v>290</v>
      </c>
      <c r="C10390" s="272" t="s">
        <v>18570</v>
      </c>
      <c r="D10390" s="271" t="s">
        <v>1977</v>
      </c>
      <c r="E10390" s="273">
        <v>68.64</v>
      </c>
    </row>
    <row r="10391" spans="1:5" x14ac:dyDescent="0.2">
      <c r="A10391" s="271">
        <v>96980</v>
      </c>
      <c r="B10391" s="271" t="s">
        <v>290</v>
      </c>
      <c r="C10391" s="272" t="s">
        <v>18571</v>
      </c>
      <c r="D10391" s="271" t="s">
        <v>2014</v>
      </c>
      <c r="E10391" s="273">
        <v>0</v>
      </c>
    </row>
    <row r="10392" spans="1:5" x14ac:dyDescent="0.2">
      <c r="A10392" s="271">
        <v>96986</v>
      </c>
      <c r="B10392" s="271" t="s">
        <v>290</v>
      </c>
      <c r="C10392" s="272" t="s">
        <v>18572</v>
      </c>
      <c r="D10392" s="271" t="s">
        <v>1977</v>
      </c>
      <c r="E10392" s="273">
        <v>122.96</v>
      </c>
    </row>
    <row r="10393" spans="1:5" x14ac:dyDescent="0.2">
      <c r="A10393" s="271">
        <v>96985</v>
      </c>
      <c r="B10393" s="271" t="s">
        <v>290</v>
      </c>
      <c r="C10393" s="272" t="s">
        <v>18573</v>
      </c>
      <c r="D10393" s="271" t="s">
        <v>1977</v>
      </c>
      <c r="E10393" s="273">
        <v>82.12</v>
      </c>
    </row>
    <row r="10394" spans="1:5" x14ac:dyDescent="0.2">
      <c r="A10394" s="271">
        <v>96988</v>
      </c>
      <c r="B10394" s="271" t="s">
        <v>290</v>
      </c>
      <c r="C10394" s="272" t="s">
        <v>18574</v>
      </c>
      <c r="D10394" s="271" t="s">
        <v>1977</v>
      </c>
      <c r="E10394" s="273">
        <v>163.63</v>
      </c>
    </row>
    <row r="10395" spans="1:5" x14ac:dyDescent="0.2">
      <c r="A10395" s="271">
        <v>104746</v>
      </c>
      <c r="B10395" s="271" t="s">
        <v>290</v>
      </c>
      <c r="C10395" s="272" t="s">
        <v>18575</v>
      </c>
      <c r="D10395" s="271" t="s">
        <v>1977</v>
      </c>
      <c r="E10395" s="273">
        <v>29.94</v>
      </c>
    </row>
    <row r="10396" spans="1:5" x14ac:dyDescent="0.2">
      <c r="A10396" s="271">
        <v>104747</v>
      </c>
      <c r="B10396" s="271" t="s">
        <v>290</v>
      </c>
      <c r="C10396" s="272" t="s">
        <v>18576</v>
      </c>
      <c r="D10396" s="271" t="s">
        <v>1977</v>
      </c>
      <c r="E10396" s="273">
        <v>0</v>
      </c>
    </row>
    <row r="10397" spans="1:5" x14ac:dyDescent="0.2">
      <c r="A10397" s="271">
        <v>96983</v>
      </c>
      <c r="B10397" s="271" t="s">
        <v>290</v>
      </c>
      <c r="C10397" s="272" t="s">
        <v>18577</v>
      </c>
      <c r="D10397" s="271" t="s">
        <v>1977</v>
      </c>
      <c r="E10397" s="273">
        <v>0</v>
      </c>
    </row>
    <row r="10398" spans="1:5" x14ac:dyDescent="0.2">
      <c r="A10398" s="271">
        <v>104748</v>
      </c>
      <c r="B10398" s="271" t="s">
        <v>290</v>
      </c>
      <c r="C10398" s="272" t="s">
        <v>18578</v>
      </c>
      <c r="D10398" s="271" t="s">
        <v>1977</v>
      </c>
      <c r="E10398" s="273">
        <v>0</v>
      </c>
    </row>
    <row r="10399" spans="1:5" x14ac:dyDescent="0.2">
      <c r="A10399" s="271">
        <v>98463</v>
      </c>
      <c r="B10399" s="271" t="s">
        <v>290</v>
      </c>
      <c r="C10399" s="272" t="s">
        <v>18579</v>
      </c>
      <c r="D10399" s="271" t="s">
        <v>1977</v>
      </c>
      <c r="E10399" s="273">
        <v>31.12</v>
      </c>
    </row>
    <row r="10400" spans="1:5" x14ac:dyDescent="0.2">
      <c r="A10400" s="271">
        <v>104827</v>
      </c>
      <c r="B10400" s="271" t="s">
        <v>290</v>
      </c>
      <c r="C10400" s="272" t="s">
        <v>18580</v>
      </c>
      <c r="D10400" s="271" t="s">
        <v>1977</v>
      </c>
      <c r="E10400" s="273">
        <v>0</v>
      </c>
    </row>
    <row r="10401" spans="1:5" x14ac:dyDescent="0.2">
      <c r="A10401" s="271">
        <v>104828</v>
      </c>
      <c r="B10401" s="271" t="s">
        <v>290</v>
      </c>
      <c r="C10401" s="272" t="s">
        <v>18581</v>
      </c>
      <c r="D10401" s="271" t="s">
        <v>1977</v>
      </c>
      <c r="E10401" s="273">
        <v>0</v>
      </c>
    </row>
    <row r="10402" spans="1:5" x14ac:dyDescent="0.2">
      <c r="A10402" s="271">
        <v>104824</v>
      </c>
      <c r="B10402" s="271" t="s">
        <v>290</v>
      </c>
      <c r="C10402" s="272" t="s">
        <v>18582</v>
      </c>
      <c r="D10402" s="271" t="s">
        <v>1977</v>
      </c>
      <c r="E10402" s="273">
        <v>0</v>
      </c>
    </row>
    <row r="10403" spans="1:5" x14ac:dyDescent="0.2">
      <c r="A10403" s="271">
        <v>104826</v>
      </c>
      <c r="B10403" s="271" t="s">
        <v>290</v>
      </c>
      <c r="C10403" s="272" t="s">
        <v>18583</v>
      </c>
      <c r="D10403" s="271" t="s">
        <v>1977</v>
      </c>
      <c r="E10403" s="273">
        <v>0</v>
      </c>
    </row>
    <row r="10404" spans="1:5" x14ac:dyDescent="0.2">
      <c r="A10404" s="271">
        <v>104825</v>
      </c>
      <c r="B10404" s="271" t="s">
        <v>290</v>
      </c>
      <c r="C10404" s="272" t="s">
        <v>18584</v>
      </c>
      <c r="D10404" s="271" t="s">
        <v>1977</v>
      </c>
      <c r="E10404" s="273">
        <v>0</v>
      </c>
    </row>
    <row r="10405" spans="1:5" x14ac:dyDescent="0.2">
      <c r="A10405" s="271">
        <v>104993</v>
      </c>
      <c r="B10405" s="271" t="s">
        <v>290</v>
      </c>
      <c r="C10405" s="272" t="s">
        <v>18585</v>
      </c>
      <c r="D10405" s="271" t="s">
        <v>1977</v>
      </c>
      <c r="E10405" s="273">
        <v>0</v>
      </c>
    </row>
    <row r="10406" spans="1:5" x14ac:dyDescent="0.2">
      <c r="A10406" s="271">
        <v>104994</v>
      </c>
      <c r="B10406" s="271" t="s">
        <v>290</v>
      </c>
      <c r="C10406" s="272" t="s">
        <v>18586</v>
      </c>
      <c r="D10406" s="271" t="s">
        <v>1977</v>
      </c>
      <c r="E10406" s="273">
        <v>0</v>
      </c>
    </row>
    <row r="10407" spans="1:5" x14ac:dyDescent="0.2">
      <c r="A10407" s="271">
        <v>104995</v>
      </c>
      <c r="B10407" s="271" t="s">
        <v>290</v>
      </c>
      <c r="C10407" s="272" t="s">
        <v>18587</v>
      </c>
      <c r="D10407" s="271" t="s">
        <v>1977</v>
      </c>
      <c r="E10407" s="273">
        <v>0</v>
      </c>
    </row>
    <row r="10408" spans="1:5" x14ac:dyDescent="0.2">
      <c r="A10408" s="271">
        <v>104996</v>
      </c>
      <c r="B10408" s="271" t="s">
        <v>290</v>
      </c>
      <c r="C10408" s="272" t="s">
        <v>18588</v>
      </c>
      <c r="D10408" s="271" t="s">
        <v>1977</v>
      </c>
      <c r="E10408" s="273">
        <v>0</v>
      </c>
    </row>
    <row r="10409" spans="1:5" x14ac:dyDescent="0.2">
      <c r="A10409" s="271">
        <v>95676</v>
      </c>
      <c r="B10409" s="271" t="s">
        <v>290</v>
      </c>
      <c r="C10409" s="272" t="s">
        <v>18589</v>
      </c>
      <c r="D10409" s="271" t="s">
        <v>1977</v>
      </c>
      <c r="E10409" s="273">
        <v>136.12</v>
      </c>
    </row>
    <row r="10410" spans="1:5" x14ac:dyDescent="0.2">
      <c r="A10410" s="271">
        <v>95677</v>
      </c>
      <c r="B10410" s="271" t="s">
        <v>290</v>
      </c>
      <c r="C10410" s="272" t="s">
        <v>18590</v>
      </c>
      <c r="D10410" s="271" t="s">
        <v>1977</v>
      </c>
      <c r="E10410" s="273">
        <v>0</v>
      </c>
    </row>
    <row r="10411" spans="1:5" x14ac:dyDescent="0.2">
      <c r="A10411" s="271">
        <v>105135</v>
      </c>
      <c r="B10411" s="271" t="s">
        <v>290</v>
      </c>
      <c r="C10411" s="272" t="s">
        <v>18591</v>
      </c>
      <c r="D10411" s="271" t="s">
        <v>1977</v>
      </c>
      <c r="E10411" s="273">
        <v>982.92</v>
      </c>
    </row>
    <row r="10412" spans="1:5" x14ac:dyDescent="0.2">
      <c r="A10412" s="271">
        <v>104998</v>
      </c>
      <c r="B10412" s="271" t="s">
        <v>290</v>
      </c>
      <c r="C10412" s="272" t="s">
        <v>18592</v>
      </c>
      <c r="D10412" s="271" t="s">
        <v>1977</v>
      </c>
      <c r="E10412" s="273">
        <v>603.32000000000005</v>
      </c>
    </row>
    <row r="10413" spans="1:5" x14ac:dyDescent="0.2">
      <c r="A10413" s="271">
        <v>104997</v>
      </c>
      <c r="B10413" s="271" t="s">
        <v>290</v>
      </c>
      <c r="C10413" s="272" t="s">
        <v>18593</v>
      </c>
      <c r="D10413" s="271" t="s">
        <v>1977</v>
      </c>
      <c r="E10413" s="273">
        <v>452.38</v>
      </c>
    </row>
    <row r="10414" spans="1:5" x14ac:dyDescent="0.2">
      <c r="A10414" s="271">
        <v>95673</v>
      </c>
      <c r="B10414" s="271" t="s">
        <v>290</v>
      </c>
      <c r="C10414" s="272" t="s">
        <v>18594</v>
      </c>
      <c r="D10414" s="271" t="s">
        <v>1977</v>
      </c>
      <c r="E10414" s="273">
        <v>134.19</v>
      </c>
    </row>
    <row r="10415" spans="1:5" x14ac:dyDescent="0.2">
      <c r="A10415" s="271">
        <v>95674</v>
      </c>
      <c r="B10415" s="271" t="s">
        <v>290</v>
      </c>
      <c r="C10415" s="272" t="s">
        <v>18595</v>
      </c>
      <c r="D10415" s="271" t="s">
        <v>1977</v>
      </c>
      <c r="E10415" s="273">
        <v>142.13</v>
      </c>
    </row>
    <row r="10416" spans="1:5" x14ac:dyDescent="0.2">
      <c r="A10416" s="271">
        <v>104992</v>
      </c>
      <c r="B10416" s="271" t="s">
        <v>290</v>
      </c>
      <c r="C10416" s="272" t="s">
        <v>18596</v>
      </c>
      <c r="D10416" s="271" t="s">
        <v>1977</v>
      </c>
      <c r="E10416" s="273">
        <v>1370.52</v>
      </c>
    </row>
    <row r="10417" spans="1:5" x14ac:dyDescent="0.2">
      <c r="A10417" s="271">
        <v>95675</v>
      </c>
      <c r="B10417" s="271" t="s">
        <v>290</v>
      </c>
      <c r="C10417" s="272" t="s">
        <v>18597</v>
      </c>
      <c r="D10417" s="271" t="s">
        <v>1977</v>
      </c>
      <c r="E10417" s="273">
        <v>175.38</v>
      </c>
    </row>
    <row r="10418" spans="1:5" x14ac:dyDescent="0.2">
      <c r="A10418" s="271">
        <v>95648</v>
      </c>
      <c r="B10418" s="271" t="s">
        <v>290</v>
      </c>
      <c r="C10418" s="272" t="s">
        <v>18598</v>
      </c>
      <c r="D10418" s="271" t="s">
        <v>1977</v>
      </c>
      <c r="E10418" s="273">
        <v>717.09</v>
      </c>
    </row>
    <row r="10419" spans="1:5" x14ac:dyDescent="0.2">
      <c r="A10419" s="271">
        <v>95649</v>
      </c>
      <c r="B10419" s="271" t="s">
        <v>290</v>
      </c>
      <c r="C10419" s="272" t="s">
        <v>18599</v>
      </c>
      <c r="D10419" s="271" t="s">
        <v>1977</v>
      </c>
      <c r="E10419" s="273">
        <v>1239.44</v>
      </c>
    </row>
    <row r="10420" spans="1:5" x14ac:dyDescent="0.2">
      <c r="A10420" s="271">
        <v>95650</v>
      </c>
      <c r="B10420" s="271" t="s">
        <v>290</v>
      </c>
      <c r="C10420" s="272" t="s">
        <v>18600</v>
      </c>
      <c r="D10420" s="271" t="s">
        <v>1977</v>
      </c>
      <c r="E10420" s="273">
        <v>1811.04</v>
      </c>
    </row>
    <row r="10421" spans="1:5" x14ac:dyDescent="0.2">
      <c r="A10421" s="271">
        <v>95651</v>
      </c>
      <c r="B10421" s="271" t="s">
        <v>290</v>
      </c>
      <c r="C10421" s="272" t="s">
        <v>18601</v>
      </c>
      <c r="D10421" s="271" t="s">
        <v>1977</v>
      </c>
      <c r="E10421" s="273">
        <v>2353.36</v>
      </c>
    </row>
    <row r="10422" spans="1:5" x14ac:dyDescent="0.2">
      <c r="A10422" s="271">
        <v>95652</v>
      </c>
      <c r="B10422" s="271" t="s">
        <v>290</v>
      </c>
      <c r="C10422" s="272" t="s">
        <v>18602</v>
      </c>
      <c r="D10422" s="271" t="s">
        <v>1977</v>
      </c>
      <c r="E10422" s="273">
        <v>887.83</v>
      </c>
    </row>
    <row r="10423" spans="1:5" x14ac:dyDescent="0.2">
      <c r="A10423" s="271">
        <v>95653</v>
      </c>
      <c r="B10423" s="271" t="s">
        <v>290</v>
      </c>
      <c r="C10423" s="272" t="s">
        <v>18603</v>
      </c>
      <c r="D10423" s="271" t="s">
        <v>1977</v>
      </c>
      <c r="E10423" s="273">
        <v>1578.67</v>
      </c>
    </row>
    <row r="10424" spans="1:5" x14ac:dyDescent="0.2">
      <c r="A10424" s="271">
        <v>95654</v>
      </c>
      <c r="B10424" s="271" t="s">
        <v>290</v>
      </c>
      <c r="C10424" s="272" t="s">
        <v>18604</v>
      </c>
      <c r="D10424" s="271" t="s">
        <v>1977</v>
      </c>
      <c r="E10424" s="273">
        <v>2325.5</v>
      </c>
    </row>
    <row r="10425" spans="1:5" x14ac:dyDescent="0.2">
      <c r="A10425" s="271">
        <v>95655</v>
      </c>
      <c r="B10425" s="271" t="s">
        <v>290</v>
      </c>
      <c r="C10425" s="272" t="s">
        <v>18605</v>
      </c>
      <c r="D10425" s="271" t="s">
        <v>1977</v>
      </c>
      <c r="E10425" s="273">
        <v>3034.82</v>
      </c>
    </row>
    <row r="10426" spans="1:5" x14ac:dyDescent="0.2">
      <c r="A10426" s="271">
        <v>95657</v>
      </c>
      <c r="B10426" s="271" t="s">
        <v>290</v>
      </c>
      <c r="C10426" s="272" t="s">
        <v>18606</v>
      </c>
      <c r="D10426" s="271" t="s">
        <v>1977</v>
      </c>
      <c r="E10426" s="273">
        <v>350.82</v>
      </c>
    </row>
    <row r="10427" spans="1:5" x14ac:dyDescent="0.2">
      <c r="A10427" s="271">
        <v>95658</v>
      </c>
      <c r="B10427" s="271" t="s">
        <v>290</v>
      </c>
      <c r="C10427" s="272" t="s">
        <v>18607</v>
      </c>
      <c r="D10427" s="271" t="s">
        <v>1977</v>
      </c>
      <c r="E10427" s="273">
        <v>639.11</v>
      </c>
    </row>
    <row r="10428" spans="1:5" x14ac:dyDescent="0.2">
      <c r="A10428" s="271">
        <v>95659</v>
      </c>
      <c r="B10428" s="271" t="s">
        <v>290</v>
      </c>
      <c r="C10428" s="272" t="s">
        <v>18608</v>
      </c>
      <c r="D10428" s="271" t="s">
        <v>1977</v>
      </c>
      <c r="E10428" s="273">
        <v>951</v>
      </c>
    </row>
    <row r="10429" spans="1:5" x14ac:dyDescent="0.2">
      <c r="A10429" s="271">
        <v>95660</v>
      </c>
      <c r="B10429" s="271" t="s">
        <v>290</v>
      </c>
      <c r="C10429" s="272" t="s">
        <v>18609</v>
      </c>
      <c r="D10429" s="271" t="s">
        <v>1977</v>
      </c>
      <c r="E10429" s="273">
        <v>1246.7</v>
      </c>
    </row>
    <row r="10430" spans="1:5" x14ac:dyDescent="0.2">
      <c r="A10430" s="271">
        <v>95661</v>
      </c>
      <c r="B10430" s="271" t="s">
        <v>290</v>
      </c>
      <c r="C10430" s="272" t="s">
        <v>18610</v>
      </c>
      <c r="D10430" s="271" t="s">
        <v>1977</v>
      </c>
      <c r="E10430" s="273">
        <v>435.78</v>
      </c>
    </row>
    <row r="10431" spans="1:5" x14ac:dyDescent="0.2">
      <c r="A10431" s="271">
        <v>95662</v>
      </c>
      <c r="B10431" s="271" t="s">
        <v>290</v>
      </c>
      <c r="C10431" s="272" t="s">
        <v>18611</v>
      </c>
      <c r="D10431" s="271" t="s">
        <v>1977</v>
      </c>
      <c r="E10431" s="273">
        <v>807.49</v>
      </c>
    </row>
    <row r="10432" spans="1:5" x14ac:dyDescent="0.2">
      <c r="A10432" s="271">
        <v>95663</v>
      </c>
      <c r="B10432" s="271" t="s">
        <v>290</v>
      </c>
      <c r="C10432" s="272" t="s">
        <v>18612</v>
      </c>
      <c r="D10432" s="271" t="s">
        <v>1977</v>
      </c>
      <c r="E10432" s="273">
        <v>1207.44</v>
      </c>
    </row>
    <row r="10433" spans="1:5" x14ac:dyDescent="0.2">
      <c r="A10433" s="271">
        <v>95664</v>
      </c>
      <c r="B10433" s="271" t="s">
        <v>290</v>
      </c>
      <c r="C10433" s="272" t="s">
        <v>18613</v>
      </c>
      <c r="D10433" s="271" t="s">
        <v>1977</v>
      </c>
      <c r="E10433" s="273">
        <v>1585.52</v>
      </c>
    </row>
    <row r="10434" spans="1:5" x14ac:dyDescent="0.2">
      <c r="A10434" s="271">
        <v>95665</v>
      </c>
      <c r="B10434" s="271" t="s">
        <v>290</v>
      </c>
      <c r="C10434" s="272" t="s">
        <v>18614</v>
      </c>
      <c r="D10434" s="271" t="s">
        <v>1977</v>
      </c>
      <c r="E10434" s="273">
        <v>387.12</v>
      </c>
    </row>
    <row r="10435" spans="1:5" x14ac:dyDescent="0.2">
      <c r="A10435" s="271">
        <v>95666</v>
      </c>
      <c r="B10435" s="271" t="s">
        <v>290</v>
      </c>
      <c r="C10435" s="272" t="s">
        <v>18615</v>
      </c>
      <c r="D10435" s="271" t="s">
        <v>1977</v>
      </c>
      <c r="E10435" s="273">
        <v>686.47</v>
      </c>
    </row>
    <row r="10436" spans="1:5" x14ac:dyDescent="0.2">
      <c r="A10436" s="271">
        <v>95667</v>
      </c>
      <c r="B10436" s="271" t="s">
        <v>290</v>
      </c>
      <c r="C10436" s="272" t="s">
        <v>18616</v>
      </c>
      <c r="D10436" s="271" t="s">
        <v>1977</v>
      </c>
      <c r="E10436" s="273">
        <v>1016.75</v>
      </c>
    </row>
    <row r="10437" spans="1:5" x14ac:dyDescent="0.2">
      <c r="A10437" s="271">
        <v>95668</v>
      </c>
      <c r="B10437" s="271" t="s">
        <v>290</v>
      </c>
      <c r="C10437" s="272" t="s">
        <v>18617</v>
      </c>
      <c r="D10437" s="271" t="s">
        <v>1977</v>
      </c>
      <c r="E10437" s="273">
        <v>1328.56</v>
      </c>
    </row>
    <row r="10438" spans="1:5" x14ac:dyDescent="0.2">
      <c r="A10438" s="271">
        <v>95669</v>
      </c>
      <c r="B10438" s="271" t="s">
        <v>290</v>
      </c>
      <c r="C10438" s="272" t="s">
        <v>18618</v>
      </c>
      <c r="D10438" s="271" t="s">
        <v>1977</v>
      </c>
      <c r="E10438" s="273">
        <v>468.09</v>
      </c>
    </row>
    <row r="10439" spans="1:5" x14ac:dyDescent="0.2">
      <c r="A10439" s="271">
        <v>95670</v>
      </c>
      <c r="B10439" s="271" t="s">
        <v>290</v>
      </c>
      <c r="C10439" s="272" t="s">
        <v>18619</v>
      </c>
      <c r="D10439" s="271" t="s">
        <v>1977</v>
      </c>
      <c r="E10439" s="273">
        <v>847.07</v>
      </c>
    </row>
    <row r="10440" spans="1:5" x14ac:dyDescent="0.2">
      <c r="A10440" s="271">
        <v>95671</v>
      </c>
      <c r="B10440" s="271" t="s">
        <v>290</v>
      </c>
      <c r="C10440" s="272" t="s">
        <v>18620</v>
      </c>
      <c r="D10440" s="271" t="s">
        <v>1977</v>
      </c>
      <c r="E10440" s="273">
        <v>1260.99</v>
      </c>
    </row>
    <row r="10441" spans="1:5" x14ac:dyDescent="0.2">
      <c r="A10441" s="271">
        <v>95672</v>
      </c>
      <c r="B10441" s="271" t="s">
        <v>290</v>
      </c>
      <c r="C10441" s="272" t="s">
        <v>18621</v>
      </c>
      <c r="D10441" s="271" t="s">
        <v>1977</v>
      </c>
      <c r="E10441" s="273">
        <v>1651.57</v>
      </c>
    </row>
    <row r="10442" spans="1:5" x14ac:dyDescent="0.2">
      <c r="A10442" s="271">
        <v>97741</v>
      </c>
      <c r="B10442" s="271" t="s">
        <v>290</v>
      </c>
      <c r="C10442" s="272" t="s">
        <v>18622</v>
      </c>
      <c r="D10442" s="271" t="s">
        <v>1977</v>
      </c>
      <c r="E10442" s="273">
        <v>208.5</v>
      </c>
    </row>
    <row r="10443" spans="1:5" x14ac:dyDescent="0.2">
      <c r="A10443" s="271">
        <v>95641</v>
      </c>
      <c r="B10443" s="271" t="s">
        <v>290</v>
      </c>
      <c r="C10443" s="272" t="s">
        <v>18623</v>
      </c>
      <c r="D10443" s="271" t="s">
        <v>1977</v>
      </c>
      <c r="E10443" s="273">
        <v>371.69</v>
      </c>
    </row>
    <row r="10444" spans="1:5" x14ac:dyDescent="0.2">
      <c r="A10444" s="271">
        <v>95642</v>
      </c>
      <c r="B10444" s="271" t="s">
        <v>290</v>
      </c>
      <c r="C10444" s="272" t="s">
        <v>18624</v>
      </c>
      <c r="D10444" s="271" t="s">
        <v>1977</v>
      </c>
      <c r="E10444" s="273">
        <v>549.92999999999995</v>
      </c>
    </row>
    <row r="10445" spans="1:5" x14ac:dyDescent="0.2">
      <c r="A10445" s="271">
        <v>95643</v>
      </c>
      <c r="B10445" s="271" t="s">
        <v>290</v>
      </c>
      <c r="C10445" s="272" t="s">
        <v>18625</v>
      </c>
      <c r="D10445" s="271" t="s">
        <v>1977</v>
      </c>
      <c r="E10445" s="273">
        <v>719.28</v>
      </c>
    </row>
    <row r="10446" spans="1:5" x14ac:dyDescent="0.2">
      <c r="A10446" s="271">
        <v>95644</v>
      </c>
      <c r="B10446" s="271" t="s">
        <v>290</v>
      </c>
      <c r="C10446" s="272" t="s">
        <v>18626</v>
      </c>
      <c r="D10446" s="271" t="s">
        <v>1977</v>
      </c>
      <c r="E10446" s="273">
        <v>274.47000000000003</v>
      </c>
    </row>
    <row r="10447" spans="1:5" x14ac:dyDescent="0.2">
      <c r="A10447" s="271">
        <v>95645</v>
      </c>
      <c r="B10447" s="271" t="s">
        <v>290</v>
      </c>
      <c r="C10447" s="272" t="s">
        <v>18627</v>
      </c>
      <c r="D10447" s="271" t="s">
        <v>1977</v>
      </c>
      <c r="E10447" s="273">
        <v>502.3</v>
      </c>
    </row>
    <row r="10448" spans="1:5" x14ac:dyDescent="0.2">
      <c r="A10448" s="271">
        <v>95646</v>
      </c>
      <c r="B10448" s="271" t="s">
        <v>290</v>
      </c>
      <c r="C10448" s="272" t="s">
        <v>18628</v>
      </c>
      <c r="D10448" s="271" t="s">
        <v>1977</v>
      </c>
      <c r="E10448" s="273">
        <v>749.09</v>
      </c>
    </row>
    <row r="10449" spans="1:5" x14ac:dyDescent="0.2">
      <c r="A10449" s="271">
        <v>95647</v>
      </c>
      <c r="B10449" s="271" t="s">
        <v>290</v>
      </c>
      <c r="C10449" s="272" t="s">
        <v>18629</v>
      </c>
      <c r="D10449" s="271" t="s">
        <v>1977</v>
      </c>
      <c r="E10449" s="273">
        <v>982.24</v>
      </c>
    </row>
    <row r="10450" spans="1:5" x14ac:dyDescent="0.2">
      <c r="A10450" s="271">
        <v>95636</v>
      </c>
      <c r="B10450" s="271" t="s">
        <v>290</v>
      </c>
      <c r="C10450" s="272" t="s">
        <v>18630</v>
      </c>
      <c r="D10450" s="271" t="s">
        <v>1977</v>
      </c>
      <c r="E10450" s="273">
        <v>459.3</v>
      </c>
    </row>
    <row r="10451" spans="1:5" x14ac:dyDescent="0.2">
      <c r="A10451" s="271">
        <v>95637</v>
      </c>
      <c r="B10451" s="271" t="s">
        <v>290</v>
      </c>
      <c r="C10451" s="272" t="s">
        <v>18631</v>
      </c>
      <c r="D10451" s="271" t="s">
        <v>1977</v>
      </c>
      <c r="E10451" s="273">
        <v>604.98</v>
      </c>
    </row>
    <row r="10452" spans="1:5" x14ac:dyDescent="0.2">
      <c r="A10452" s="271">
        <v>95638</v>
      </c>
      <c r="B10452" s="271" t="s">
        <v>290</v>
      </c>
      <c r="C10452" s="272" t="s">
        <v>18632</v>
      </c>
      <c r="D10452" s="271" t="s">
        <v>1977</v>
      </c>
      <c r="E10452" s="273">
        <v>744.94</v>
      </c>
    </row>
    <row r="10453" spans="1:5" x14ac:dyDescent="0.2">
      <c r="A10453" s="271">
        <v>95639</v>
      </c>
      <c r="B10453" s="271" t="s">
        <v>290</v>
      </c>
      <c r="C10453" s="272" t="s">
        <v>18633</v>
      </c>
      <c r="D10453" s="271" t="s">
        <v>1977</v>
      </c>
      <c r="E10453" s="273">
        <v>1017.18</v>
      </c>
    </row>
    <row r="10454" spans="1:5" x14ac:dyDescent="0.2">
      <c r="A10454" s="271">
        <v>95634</v>
      </c>
      <c r="B10454" s="271" t="s">
        <v>290</v>
      </c>
      <c r="C10454" s="272" t="s">
        <v>18634</v>
      </c>
      <c r="D10454" s="271" t="s">
        <v>1977</v>
      </c>
      <c r="E10454" s="273">
        <v>262.73</v>
      </c>
    </row>
    <row r="10455" spans="1:5" x14ac:dyDescent="0.2">
      <c r="A10455" s="271">
        <v>95635</v>
      </c>
      <c r="B10455" s="271" t="s">
        <v>290</v>
      </c>
      <c r="C10455" s="272" t="s">
        <v>18635</v>
      </c>
      <c r="D10455" s="271" t="s">
        <v>1977</v>
      </c>
      <c r="E10455" s="273">
        <v>275.45</v>
      </c>
    </row>
    <row r="10456" spans="1:5" x14ac:dyDescent="0.2">
      <c r="A10456" s="271">
        <v>98751</v>
      </c>
      <c r="B10456" s="271" t="s">
        <v>290</v>
      </c>
      <c r="C10456" s="272" t="s">
        <v>18636</v>
      </c>
      <c r="D10456" s="271" t="s">
        <v>2014</v>
      </c>
      <c r="E10456" s="273">
        <v>133.51</v>
      </c>
    </row>
    <row r="10457" spans="1:5" x14ac:dyDescent="0.2">
      <c r="A10457" s="271">
        <v>98746</v>
      </c>
      <c r="B10457" s="271" t="s">
        <v>290</v>
      </c>
      <c r="C10457" s="272" t="s">
        <v>18637</v>
      </c>
      <c r="D10457" s="271" t="s">
        <v>2014</v>
      </c>
      <c r="E10457" s="273">
        <v>75.08</v>
      </c>
    </row>
    <row r="10458" spans="1:5" x14ac:dyDescent="0.2">
      <c r="A10458" s="271">
        <v>98753</v>
      </c>
      <c r="B10458" s="271" t="s">
        <v>290</v>
      </c>
      <c r="C10458" s="272" t="s">
        <v>18638</v>
      </c>
      <c r="D10458" s="271" t="s">
        <v>2014</v>
      </c>
      <c r="E10458" s="273">
        <v>224.27</v>
      </c>
    </row>
    <row r="10459" spans="1:5" x14ac:dyDescent="0.2">
      <c r="A10459" s="271">
        <v>98750</v>
      </c>
      <c r="B10459" s="271" t="s">
        <v>290</v>
      </c>
      <c r="C10459" s="272" t="s">
        <v>18639</v>
      </c>
      <c r="D10459" s="271" t="s">
        <v>2014</v>
      </c>
      <c r="E10459" s="273">
        <v>99.35</v>
      </c>
    </row>
    <row r="10460" spans="1:5" x14ac:dyDescent="0.2">
      <c r="A10460" s="271">
        <v>98749</v>
      </c>
      <c r="B10460" s="271" t="s">
        <v>290</v>
      </c>
      <c r="C10460" s="272" t="s">
        <v>18640</v>
      </c>
      <c r="D10460" s="271" t="s">
        <v>2014</v>
      </c>
      <c r="E10460" s="273">
        <v>86.21</v>
      </c>
    </row>
    <row r="10461" spans="1:5" x14ac:dyDescent="0.2">
      <c r="A10461" s="271">
        <v>98752</v>
      </c>
      <c r="B10461" s="271" t="s">
        <v>290</v>
      </c>
      <c r="C10461" s="272" t="s">
        <v>18641</v>
      </c>
      <c r="D10461" s="271" t="s">
        <v>2014</v>
      </c>
      <c r="E10461" s="273">
        <v>174.14</v>
      </c>
    </row>
    <row r="10462" spans="1:5" x14ac:dyDescent="0.2">
      <c r="A10462" s="271">
        <v>98529</v>
      </c>
      <c r="B10462" s="271" t="s">
        <v>290</v>
      </c>
      <c r="C10462" s="272" t="s">
        <v>18642</v>
      </c>
      <c r="D10462" s="271" t="s">
        <v>1977</v>
      </c>
      <c r="E10462" s="273">
        <v>91.16</v>
      </c>
    </row>
    <row r="10463" spans="1:5" x14ac:dyDescent="0.2">
      <c r="A10463" s="271">
        <v>98530</v>
      </c>
      <c r="B10463" s="271" t="s">
        <v>290</v>
      </c>
      <c r="C10463" s="272" t="s">
        <v>18643</v>
      </c>
      <c r="D10463" s="271" t="s">
        <v>1977</v>
      </c>
      <c r="E10463" s="273">
        <v>178.93</v>
      </c>
    </row>
    <row r="10464" spans="1:5" x14ac:dyDescent="0.2">
      <c r="A10464" s="271">
        <v>98531</v>
      </c>
      <c r="B10464" s="271" t="s">
        <v>290</v>
      </c>
      <c r="C10464" s="272" t="s">
        <v>18644</v>
      </c>
      <c r="D10464" s="271" t="s">
        <v>1977</v>
      </c>
      <c r="E10464" s="273">
        <v>456.53</v>
      </c>
    </row>
    <row r="10465" spans="1:5" x14ac:dyDescent="0.2">
      <c r="A10465" s="271">
        <v>98524</v>
      </c>
      <c r="B10465" s="271" t="s">
        <v>290</v>
      </c>
      <c r="C10465" s="272" t="s">
        <v>18645</v>
      </c>
      <c r="D10465" s="271" t="s">
        <v>2012</v>
      </c>
      <c r="E10465" s="273">
        <v>5.7</v>
      </c>
    </row>
    <row r="10466" spans="1:5" x14ac:dyDescent="0.2">
      <c r="A10466" s="271">
        <v>98525</v>
      </c>
      <c r="B10466" s="271" t="s">
        <v>290</v>
      </c>
      <c r="C10466" s="272" t="s">
        <v>18646</v>
      </c>
      <c r="D10466" s="271" t="s">
        <v>2012</v>
      </c>
      <c r="E10466" s="273">
        <v>0.73</v>
      </c>
    </row>
    <row r="10467" spans="1:5" x14ac:dyDescent="0.2">
      <c r="A10467" s="271">
        <v>98533</v>
      </c>
      <c r="B10467" s="271" t="s">
        <v>290</v>
      </c>
      <c r="C10467" s="272" t="s">
        <v>18647</v>
      </c>
      <c r="D10467" s="271" t="s">
        <v>1977</v>
      </c>
      <c r="E10467" s="273">
        <v>130.72999999999999</v>
      </c>
    </row>
    <row r="10468" spans="1:5" x14ac:dyDescent="0.2">
      <c r="A10468" s="271">
        <v>98534</v>
      </c>
      <c r="B10468" s="271" t="s">
        <v>290</v>
      </c>
      <c r="C10468" s="272" t="s">
        <v>18648</v>
      </c>
      <c r="D10468" s="271" t="s">
        <v>1977</v>
      </c>
      <c r="E10468" s="273">
        <v>360.9</v>
      </c>
    </row>
    <row r="10469" spans="1:5" x14ac:dyDescent="0.2">
      <c r="A10469" s="271">
        <v>98535</v>
      </c>
      <c r="B10469" s="271" t="s">
        <v>290</v>
      </c>
      <c r="C10469" s="272" t="s">
        <v>18649</v>
      </c>
      <c r="D10469" s="271" t="s">
        <v>1977</v>
      </c>
      <c r="E10469" s="273">
        <v>763.54</v>
      </c>
    </row>
    <row r="10470" spans="1:5" x14ac:dyDescent="0.2">
      <c r="A10470" s="271">
        <v>98532</v>
      </c>
      <c r="B10470" s="271" t="s">
        <v>290</v>
      </c>
      <c r="C10470" s="272" t="s">
        <v>18650</v>
      </c>
      <c r="D10470" s="271" t="s">
        <v>1977</v>
      </c>
      <c r="E10470" s="273">
        <v>33.9</v>
      </c>
    </row>
    <row r="10471" spans="1:5" x14ac:dyDescent="0.2">
      <c r="A10471" s="271">
        <v>98526</v>
      </c>
      <c r="B10471" s="271" t="s">
        <v>290</v>
      </c>
      <c r="C10471" s="272" t="s">
        <v>18651</v>
      </c>
      <c r="D10471" s="271" t="s">
        <v>1977</v>
      </c>
      <c r="E10471" s="273">
        <v>150.59</v>
      </c>
    </row>
    <row r="10472" spans="1:5" x14ac:dyDescent="0.2">
      <c r="A10472" s="271">
        <v>98527</v>
      </c>
      <c r="B10472" s="271" t="s">
        <v>290</v>
      </c>
      <c r="C10472" s="272" t="s">
        <v>18652</v>
      </c>
      <c r="D10472" s="271" t="s">
        <v>1977</v>
      </c>
      <c r="E10472" s="273">
        <v>249.94</v>
      </c>
    </row>
    <row r="10473" spans="1:5" x14ac:dyDescent="0.2">
      <c r="A10473" s="271">
        <v>98528</v>
      </c>
      <c r="B10473" s="271" t="s">
        <v>290</v>
      </c>
      <c r="C10473" s="272" t="s">
        <v>18653</v>
      </c>
      <c r="D10473" s="271" t="s">
        <v>1977</v>
      </c>
      <c r="E10473" s="273">
        <v>329.41</v>
      </c>
    </row>
    <row r="10474" spans="1:5" x14ac:dyDescent="0.2">
      <c r="A10474" s="271">
        <v>94232</v>
      </c>
      <c r="B10474" s="271" t="s">
        <v>290</v>
      </c>
      <c r="C10474" s="272" t="s">
        <v>18654</v>
      </c>
      <c r="D10474" s="271" t="s">
        <v>1977</v>
      </c>
      <c r="E10474" s="273">
        <v>3.82</v>
      </c>
    </row>
    <row r="10475" spans="1:5" x14ac:dyDescent="0.2">
      <c r="A10475" s="271">
        <v>100434</v>
      </c>
      <c r="B10475" s="271" t="s">
        <v>290</v>
      </c>
      <c r="C10475" s="272" t="s">
        <v>18655</v>
      </c>
      <c r="D10475" s="271" t="s">
        <v>2014</v>
      </c>
      <c r="E10475" s="273">
        <v>210.59</v>
      </c>
    </row>
    <row r="10476" spans="1:5" x14ac:dyDescent="0.2">
      <c r="A10476" s="271">
        <v>94229</v>
      </c>
      <c r="B10476" s="271" t="s">
        <v>290</v>
      </c>
      <c r="C10476" s="272" t="s">
        <v>18656</v>
      </c>
      <c r="D10476" s="271" t="s">
        <v>2014</v>
      </c>
      <c r="E10476" s="273">
        <v>154.06</v>
      </c>
    </row>
    <row r="10477" spans="1:5" x14ac:dyDescent="0.2">
      <c r="A10477" s="271">
        <v>94227</v>
      </c>
      <c r="B10477" s="271" t="s">
        <v>290</v>
      </c>
      <c r="C10477" s="272" t="s">
        <v>18657</v>
      </c>
      <c r="D10477" s="271" t="s">
        <v>2014</v>
      </c>
      <c r="E10477" s="273">
        <v>59.15</v>
      </c>
    </row>
    <row r="10478" spans="1:5" x14ac:dyDescent="0.2">
      <c r="A10478" s="271">
        <v>94228</v>
      </c>
      <c r="B10478" s="271" t="s">
        <v>290</v>
      </c>
      <c r="C10478" s="272" t="s">
        <v>18658</v>
      </c>
      <c r="D10478" s="271" t="s">
        <v>2014</v>
      </c>
      <c r="E10478" s="273">
        <v>80.23</v>
      </c>
    </row>
    <row r="10479" spans="1:5" x14ac:dyDescent="0.2">
      <c r="A10479" s="271">
        <v>94219</v>
      </c>
      <c r="B10479" s="271" t="s">
        <v>290</v>
      </c>
      <c r="C10479" s="272" t="s">
        <v>18659</v>
      </c>
      <c r="D10479" s="271" t="s">
        <v>2014</v>
      </c>
      <c r="E10479" s="273">
        <v>33.93</v>
      </c>
    </row>
    <row r="10480" spans="1:5" x14ac:dyDescent="0.2">
      <c r="A10480" s="271">
        <v>94220</v>
      </c>
      <c r="B10480" s="271" t="s">
        <v>290</v>
      </c>
      <c r="C10480" s="272" t="s">
        <v>18660</v>
      </c>
      <c r="D10480" s="271" t="s">
        <v>2014</v>
      </c>
      <c r="E10480" s="273">
        <v>62.1</v>
      </c>
    </row>
    <row r="10481" spans="1:5" x14ac:dyDescent="0.2">
      <c r="A10481" s="271">
        <v>100326</v>
      </c>
      <c r="B10481" s="271" t="s">
        <v>290</v>
      </c>
      <c r="C10481" s="272" t="s">
        <v>18661</v>
      </c>
      <c r="D10481" s="271" t="s">
        <v>2014</v>
      </c>
      <c r="E10481" s="273">
        <v>0</v>
      </c>
    </row>
    <row r="10482" spans="1:5" x14ac:dyDescent="0.2">
      <c r="A10482" s="271">
        <v>94221</v>
      </c>
      <c r="B10482" s="271" t="s">
        <v>290</v>
      </c>
      <c r="C10482" s="272" t="s">
        <v>18662</v>
      </c>
      <c r="D10482" s="271" t="s">
        <v>2014</v>
      </c>
      <c r="E10482" s="273">
        <v>25.16</v>
      </c>
    </row>
    <row r="10483" spans="1:5" x14ac:dyDescent="0.2">
      <c r="A10483" s="271">
        <v>94222</v>
      </c>
      <c r="B10483" s="271" t="s">
        <v>290</v>
      </c>
      <c r="C10483" s="272" t="s">
        <v>18663</v>
      </c>
      <c r="D10483" s="271" t="s">
        <v>2014</v>
      </c>
      <c r="E10483" s="273">
        <v>53.33</v>
      </c>
    </row>
    <row r="10484" spans="1:5" x14ac:dyDescent="0.2">
      <c r="A10484" s="271">
        <v>94451</v>
      </c>
      <c r="B10484" s="271" t="s">
        <v>290</v>
      </c>
      <c r="C10484" s="272" t="s">
        <v>18664</v>
      </c>
      <c r="D10484" s="271" t="s">
        <v>2014</v>
      </c>
      <c r="E10484" s="273">
        <v>89.46</v>
      </c>
    </row>
    <row r="10485" spans="1:5" x14ac:dyDescent="0.2">
      <c r="A10485" s="271">
        <v>94223</v>
      </c>
      <c r="B10485" s="271" t="s">
        <v>290</v>
      </c>
      <c r="C10485" s="272" t="s">
        <v>18665</v>
      </c>
      <c r="D10485" s="271" t="s">
        <v>2014</v>
      </c>
      <c r="E10485" s="273">
        <v>80.53</v>
      </c>
    </row>
    <row r="10486" spans="1:5" x14ac:dyDescent="0.2">
      <c r="A10486" s="271">
        <v>100325</v>
      </c>
      <c r="B10486" s="271" t="s">
        <v>290</v>
      </c>
      <c r="C10486" s="272" t="s">
        <v>18666</v>
      </c>
      <c r="D10486" s="271" t="s">
        <v>2014</v>
      </c>
      <c r="E10486" s="273">
        <v>86.67</v>
      </c>
    </row>
    <row r="10487" spans="1:5" x14ac:dyDescent="0.2">
      <c r="A10487" s="271">
        <v>94224</v>
      </c>
      <c r="B10487" s="271" t="s">
        <v>290</v>
      </c>
      <c r="C10487" s="272" t="s">
        <v>18667</v>
      </c>
      <c r="D10487" s="271" t="s">
        <v>2014</v>
      </c>
      <c r="E10487" s="273">
        <v>32.36</v>
      </c>
    </row>
    <row r="10488" spans="1:5" x14ac:dyDescent="0.2">
      <c r="A10488" s="271">
        <v>102653</v>
      </c>
      <c r="B10488" s="271" t="s">
        <v>290</v>
      </c>
      <c r="C10488" s="272" t="s">
        <v>18668</v>
      </c>
      <c r="D10488" s="271" t="s">
        <v>2012</v>
      </c>
      <c r="E10488" s="273">
        <v>0</v>
      </c>
    </row>
    <row r="10489" spans="1:5" x14ac:dyDescent="0.2">
      <c r="A10489" s="271">
        <v>100330</v>
      </c>
      <c r="B10489" s="271" t="s">
        <v>290</v>
      </c>
      <c r="C10489" s="272" t="s">
        <v>18669</v>
      </c>
      <c r="D10489" s="271" t="s">
        <v>2012</v>
      </c>
      <c r="E10489" s="273">
        <v>19.34</v>
      </c>
    </row>
    <row r="10490" spans="1:5" x14ac:dyDescent="0.2">
      <c r="A10490" s="271">
        <v>100331</v>
      </c>
      <c r="B10490" s="271" t="s">
        <v>290</v>
      </c>
      <c r="C10490" s="272" t="s">
        <v>18670</v>
      </c>
      <c r="D10490" s="271" t="s">
        <v>2012</v>
      </c>
      <c r="E10490" s="273">
        <v>26.93</v>
      </c>
    </row>
    <row r="10491" spans="1:5" x14ac:dyDescent="0.2">
      <c r="A10491" s="271">
        <v>100328</v>
      </c>
      <c r="B10491" s="271" t="s">
        <v>290</v>
      </c>
      <c r="C10491" s="272" t="s">
        <v>18671</v>
      </c>
      <c r="D10491" s="271" t="s">
        <v>2012</v>
      </c>
      <c r="E10491" s="273">
        <v>14.31</v>
      </c>
    </row>
    <row r="10492" spans="1:5" x14ac:dyDescent="0.2">
      <c r="A10492" s="271">
        <v>100329</v>
      </c>
      <c r="B10492" s="271" t="s">
        <v>290</v>
      </c>
      <c r="C10492" s="272" t="s">
        <v>18672</v>
      </c>
      <c r="D10492" s="271" t="s">
        <v>2012</v>
      </c>
      <c r="E10492" s="273">
        <v>18.760000000000002</v>
      </c>
    </row>
    <row r="10493" spans="1:5" x14ac:dyDescent="0.2">
      <c r="A10493" s="271">
        <v>94231</v>
      </c>
      <c r="B10493" s="271" t="s">
        <v>290</v>
      </c>
      <c r="C10493" s="272" t="s">
        <v>18673</v>
      </c>
      <c r="D10493" s="271" t="s">
        <v>2014</v>
      </c>
      <c r="E10493" s="273">
        <v>47.4</v>
      </c>
    </row>
    <row r="10494" spans="1:5" x14ac:dyDescent="0.2">
      <c r="A10494" s="271">
        <v>100435</v>
      </c>
      <c r="B10494" s="271" t="s">
        <v>290</v>
      </c>
      <c r="C10494" s="272" t="s">
        <v>18674</v>
      </c>
      <c r="D10494" s="271" t="s">
        <v>2014</v>
      </c>
      <c r="E10494" s="273">
        <v>61.17</v>
      </c>
    </row>
    <row r="10495" spans="1:5" x14ac:dyDescent="0.2">
      <c r="A10495" s="271">
        <v>100327</v>
      </c>
      <c r="B10495" s="271" t="s">
        <v>290</v>
      </c>
      <c r="C10495" s="272" t="s">
        <v>18675</v>
      </c>
      <c r="D10495" s="271" t="s">
        <v>2014</v>
      </c>
      <c r="E10495" s="273">
        <v>53.61</v>
      </c>
    </row>
    <row r="10496" spans="1:5" x14ac:dyDescent="0.2">
      <c r="A10496" s="271">
        <v>94226</v>
      </c>
      <c r="B10496" s="271" t="s">
        <v>290</v>
      </c>
      <c r="C10496" s="272" t="s">
        <v>18676</v>
      </c>
      <c r="D10496" s="271" t="s">
        <v>2012</v>
      </c>
      <c r="E10496" s="273">
        <v>19.68</v>
      </c>
    </row>
    <row r="10497" spans="1:5" x14ac:dyDescent="0.2">
      <c r="A10497" s="271">
        <v>94201</v>
      </c>
      <c r="B10497" s="271" t="s">
        <v>290</v>
      </c>
      <c r="C10497" s="272" t="s">
        <v>18677</v>
      </c>
      <c r="D10497" s="271" t="s">
        <v>2012</v>
      </c>
      <c r="E10497" s="273">
        <v>41.63</v>
      </c>
    </row>
    <row r="10498" spans="1:5" x14ac:dyDescent="0.2">
      <c r="A10498" s="271">
        <v>94204</v>
      </c>
      <c r="B10498" s="271" t="s">
        <v>290</v>
      </c>
      <c r="C10498" s="272" t="s">
        <v>18678</v>
      </c>
      <c r="D10498" s="271" t="s">
        <v>2012</v>
      </c>
      <c r="E10498" s="273">
        <v>49.18</v>
      </c>
    </row>
    <row r="10499" spans="1:5" x14ac:dyDescent="0.2">
      <c r="A10499" s="271">
        <v>94447</v>
      </c>
      <c r="B10499" s="271" t="s">
        <v>290</v>
      </c>
      <c r="C10499" s="272" t="s">
        <v>18679</v>
      </c>
      <c r="D10499" s="271" t="s">
        <v>2012</v>
      </c>
      <c r="E10499" s="273">
        <v>41.63</v>
      </c>
    </row>
    <row r="10500" spans="1:5" x14ac:dyDescent="0.2">
      <c r="A10500" s="271">
        <v>94448</v>
      </c>
      <c r="B10500" s="271" t="s">
        <v>290</v>
      </c>
      <c r="C10500" s="272" t="s">
        <v>18680</v>
      </c>
      <c r="D10500" s="271" t="s">
        <v>2012</v>
      </c>
      <c r="E10500" s="273">
        <v>49.18</v>
      </c>
    </row>
    <row r="10501" spans="1:5" x14ac:dyDescent="0.2">
      <c r="A10501" s="271">
        <v>94445</v>
      </c>
      <c r="B10501" s="271" t="s">
        <v>290</v>
      </c>
      <c r="C10501" s="272" t="s">
        <v>18681</v>
      </c>
      <c r="D10501" s="271" t="s">
        <v>2012</v>
      </c>
      <c r="E10501" s="273">
        <v>41.63</v>
      </c>
    </row>
    <row r="10502" spans="1:5" x14ac:dyDescent="0.2">
      <c r="A10502" s="271">
        <v>94446</v>
      </c>
      <c r="B10502" s="271" t="s">
        <v>290</v>
      </c>
      <c r="C10502" s="272" t="s">
        <v>18682</v>
      </c>
      <c r="D10502" s="271" t="s">
        <v>2012</v>
      </c>
      <c r="E10502" s="273">
        <v>49.18</v>
      </c>
    </row>
    <row r="10503" spans="1:5" x14ac:dyDescent="0.2">
      <c r="A10503" s="271">
        <v>94440</v>
      </c>
      <c r="B10503" s="271" t="s">
        <v>290</v>
      </c>
      <c r="C10503" s="272" t="s">
        <v>18683</v>
      </c>
      <c r="D10503" s="271" t="s">
        <v>2012</v>
      </c>
      <c r="E10503" s="273">
        <v>28.54</v>
      </c>
    </row>
    <row r="10504" spans="1:5" x14ac:dyDescent="0.2">
      <c r="A10504" s="271">
        <v>94441</v>
      </c>
      <c r="B10504" s="271" t="s">
        <v>290</v>
      </c>
      <c r="C10504" s="272" t="s">
        <v>18684</v>
      </c>
      <c r="D10504" s="271" t="s">
        <v>2012</v>
      </c>
      <c r="E10504" s="273">
        <v>32.979999999999997</v>
      </c>
    </row>
    <row r="10505" spans="1:5" x14ac:dyDescent="0.2">
      <c r="A10505" s="271">
        <v>94195</v>
      </c>
      <c r="B10505" s="271" t="s">
        <v>290</v>
      </c>
      <c r="C10505" s="272" t="s">
        <v>18685</v>
      </c>
      <c r="D10505" s="271" t="s">
        <v>2012</v>
      </c>
      <c r="E10505" s="273">
        <v>28.54</v>
      </c>
    </row>
    <row r="10506" spans="1:5" x14ac:dyDescent="0.2">
      <c r="A10506" s="271">
        <v>94198</v>
      </c>
      <c r="B10506" s="271" t="s">
        <v>290</v>
      </c>
      <c r="C10506" s="272" t="s">
        <v>18686</v>
      </c>
      <c r="D10506" s="271" t="s">
        <v>2012</v>
      </c>
      <c r="E10506" s="273">
        <v>32.979999999999997</v>
      </c>
    </row>
    <row r="10507" spans="1:5" x14ac:dyDescent="0.2">
      <c r="A10507" s="271">
        <v>94442</v>
      </c>
      <c r="B10507" s="271" t="s">
        <v>290</v>
      </c>
      <c r="C10507" s="272" t="s">
        <v>18687</v>
      </c>
      <c r="D10507" s="271" t="s">
        <v>2012</v>
      </c>
      <c r="E10507" s="273">
        <v>28.54</v>
      </c>
    </row>
    <row r="10508" spans="1:5" x14ac:dyDescent="0.2">
      <c r="A10508" s="271">
        <v>94443</v>
      </c>
      <c r="B10508" s="271" t="s">
        <v>290</v>
      </c>
      <c r="C10508" s="272" t="s">
        <v>18688</v>
      </c>
      <c r="D10508" s="271" t="s">
        <v>2012</v>
      </c>
      <c r="E10508" s="273">
        <v>32.979999999999997</v>
      </c>
    </row>
    <row r="10509" spans="1:5" x14ac:dyDescent="0.2">
      <c r="A10509" s="271">
        <v>94213</v>
      </c>
      <c r="B10509" s="271" t="s">
        <v>290</v>
      </c>
      <c r="C10509" s="272" t="s">
        <v>18689</v>
      </c>
      <c r="D10509" s="271" t="s">
        <v>2012</v>
      </c>
      <c r="E10509" s="273">
        <v>72.73</v>
      </c>
    </row>
    <row r="10510" spans="1:5" x14ac:dyDescent="0.2">
      <c r="A10510" s="271">
        <v>94189</v>
      </c>
      <c r="B10510" s="271" t="s">
        <v>290</v>
      </c>
      <c r="C10510" s="272" t="s">
        <v>18690</v>
      </c>
      <c r="D10510" s="271" t="s">
        <v>2012</v>
      </c>
      <c r="E10510" s="273">
        <v>43.62</v>
      </c>
    </row>
    <row r="10511" spans="1:5" x14ac:dyDescent="0.2">
      <c r="A10511" s="271">
        <v>94192</v>
      </c>
      <c r="B10511" s="271" t="s">
        <v>290</v>
      </c>
      <c r="C10511" s="272" t="s">
        <v>18691</v>
      </c>
      <c r="D10511" s="271" t="s">
        <v>2012</v>
      </c>
      <c r="E10511" s="273">
        <v>46.97</v>
      </c>
    </row>
    <row r="10512" spans="1:5" x14ac:dyDescent="0.2">
      <c r="A10512" s="271">
        <v>94444</v>
      </c>
      <c r="B10512" s="271" t="s">
        <v>290</v>
      </c>
      <c r="C10512" s="272" t="s">
        <v>18692</v>
      </c>
      <c r="D10512" s="271" t="s">
        <v>2012</v>
      </c>
      <c r="E10512" s="273">
        <v>864.88</v>
      </c>
    </row>
    <row r="10513" spans="1:5" x14ac:dyDescent="0.2">
      <c r="A10513" s="271">
        <v>94218</v>
      </c>
      <c r="B10513" s="271" t="s">
        <v>290</v>
      </c>
      <c r="C10513" s="272" t="s">
        <v>18693</v>
      </c>
      <c r="D10513" s="271" t="s">
        <v>2012</v>
      </c>
      <c r="E10513" s="273">
        <v>118.46</v>
      </c>
    </row>
    <row r="10514" spans="1:5" x14ac:dyDescent="0.2">
      <c r="A10514" s="271">
        <v>94216</v>
      </c>
      <c r="B10514" s="271" t="s">
        <v>290</v>
      </c>
      <c r="C10514" s="272" t="s">
        <v>18694</v>
      </c>
      <c r="D10514" s="271" t="s">
        <v>2012</v>
      </c>
      <c r="E10514" s="273">
        <v>203.46</v>
      </c>
    </row>
    <row r="10515" spans="1:5" x14ac:dyDescent="0.2">
      <c r="A10515" s="271">
        <v>94449</v>
      </c>
      <c r="B10515" s="271" t="s">
        <v>290</v>
      </c>
      <c r="C10515" s="272" t="s">
        <v>18695</v>
      </c>
      <c r="D10515" s="271" t="s">
        <v>2012</v>
      </c>
      <c r="E10515" s="273">
        <v>66.489999999999995</v>
      </c>
    </row>
    <row r="10516" spans="1:5" x14ac:dyDescent="0.2">
      <c r="A10516" s="271">
        <v>94210</v>
      </c>
      <c r="B10516" s="271" t="s">
        <v>290</v>
      </c>
      <c r="C10516" s="272" t="s">
        <v>18696</v>
      </c>
      <c r="D10516" s="271" t="s">
        <v>2012</v>
      </c>
      <c r="E10516" s="273">
        <v>50.78</v>
      </c>
    </row>
    <row r="10517" spans="1:5" x14ac:dyDescent="0.2">
      <c r="A10517" s="271">
        <v>94207</v>
      </c>
      <c r="B10517" s="271" t="s">
        <v>290</v>
      </c>
      <c r="C10517" s="272" t="s">
        <v>18697</v>
      </c>
      <c r="D10517" s="271" t="s">
        <v>2012</v>
      </c>
      <c r="E10517" s="273">
        <v>47.75</v>
      </c>
    </row>
    <row r="10518" spans="1:5" x14ac:dyDescent="0.2">
      <c r="A10518" s="271">
        <v>102109</v>
      </c>
      <c r="B10518" s="271" t="s">
        <v>290</v>
      </c>
      <c r="C10518" s="272" t="s">
        <v>18698</v>
      </c>
      <c r="D10518" s="271" t="s">
        <v>1977</v>
      </c>
      <c r="E10518" s="273">
        <v>77.39</v>
      </c>
    </row>
    <row r="10519" spans="1:5" x14ac:dyDescent="0.2">
      <c r="A10519" s="271">
        <v>102110</v>
      </c>
      <c r="B10519" s="271" t="s">
        <v>290</v>
      </c>
      <c r="C10519" s="272" t="s">
        <v>18699</v>
      </c>
      <c r="D10519" s="271" t="s">
        <v>1977</v>
      </c>
      <c r="E10519" s="273">
        <v>233.47</v>
      </c>
    </row>
    <row r="10520" spans="1:5" x14ac:dyDescent="0.2">
      <c r="A10520" s="271">
        <v>103656</v>
      </c>
      <c r="B10520" s="271" t="s">
        <v>290</v>
      </c>
      <c r="C10520" s="272" t="s">
        <v>18700</v>
      </c>
      <c r="D10520" s="271" t="s">
        <v>1977</v>
      </c>
      <c r="E10520" s="273">
        <v>122542.84</v>
      </c>
    </row>
    <row r="10521" spans="1:5" x14ac:dyDescent="0.2">
      <c r="A10521" s="271">
        <v>102105</v>
      </c>
      <c r="B10521" s="271" t="s">
        <v>290</v>
      </c>
      <c r="C10521" s="272" t="s">
        <v>18701</v>
      </c>
      <c r="D10521" s="271" t="s">
        <v>1977</v>
      </c>
      <c r="E10521" s="273">
        <v>19503.759999999998</v>
      </c>
    </row>
    <row r="10522" spans="1:5" x14ac:dyDescent="0.2">
      <c r="A10522" s="271">
        <v>102106</v>
      </c>
      <c r="B10522" s="271" t="s">
        <v>290</v>
      </c>
      <c r="C10522" s="272" t="s">
        <v>18702</v>
      </c>
      <c r="D10522" s="271" t="s">
        <v>1977</v>
      </c>
      <c r="E10522" s="273">
        <v>24426.19</v>
      </c>
    </row>
    <row r="10523" spans="1:5" x14ac:dyDescent="0.2">
      <c r="A10523" s="271">
        <v>102107</v>
      </c>
      <c r="B10523" s="271" t="s">
        <v>290</v>
      </c>
      <c r="C10523" s="272" t="s">
        <v>18703</v>
      </c>
      <c r="D10523" s="271" t="s">
        <v>1977</v>
      </c>
      <c r="E10523" s="273">
        <v>34028.25</v>
      </c>
    </row>
    <row r="10524" spans="1:5" x14ac:dyDescent="0.2">
      <c r="A10524" s="271">
        <v>102102</v>
      </c>
      <c r="B10524" s="271" t="s">
        <v>290</v>
      </c>
      <c r="C10524" s="272" t="s">
        <v>18704</v>
      </c>
      <c r="D10524" s="271" t="s">
        <v>1977</v>
      </c>
      <c r="E10524" s="273">
        <v>11174.62</v>
      </c>
    </row>
    <row r="10525" spans="1:5" x14ac:dyDescent="0.2">
      <c r="A10525" s="271">
        <v>102108</v>
      </c>
      <c r="B10525" s="271" t="s">
        <v>290</v>
      </c>
      <c r="C10525" s="272" t="s">
        <v>18705</v>
      </c>
      <c r="D10525" s="271" t="s">
        <v>1977</v>
      </c>
      <c r="E10525" s="273">
        <v>39603.19</v>
      </c>
    </row>
    <row r="10526" spans="1:5" x14ac:dyDescent="0.2">
      <c r="A10526" s="271">
        <v>102103</v>
      </c>
      <c r="B10526" s="271" t="s">
        <v>290</v>
      </c>
      <c r="C10526" s="272" t="s">
        <v>18706</v>
      </c>
      <c r="D10526" s="271" t="s">
        <v>1977</v>
      </c>
      <c r="E10526" s="273">
        <v>12421.35</v>
      </c>
    </row>
    <row r="10527" spans="1:5" x14ac:dyDescent="0.2">
      <c r="A10527" s="271">
        <v>103654</v>
      </c>
      <c r="B10527" s="271" t="s">
        <v>290</v>
      </c>
      <c r="C10527" s="272" t="s">
        <v>18707</v>
      </c>
      <c r="D10527" s="271" t="s">
        <v>1977</v>
      </c>
      <c r="E10527" s="273">
        <v>64038.080000000002</v>
      </c>
    </row>
    <row r="10528" spans="1:5" x14ac:dyDescent="0.2">
      <c r="A10528" s="271">
        <v>102104</v>
      </c>
      <c r="B10528" s="271" t="s">
        <v>290</v>
      </c>
      <c r="C10528" s="272" t="s">
        <v>18708</v>
      </c>
      <c r="D10528" s="271" t="s">
        <v>1977</v>
      </c>
      <c r="E10528" s="273">
        <v>15894.84</v>
      </c>
    </row>
    <row r="10529" spans="1:5" x14ac:dyDescent="0.2">
      <c r="A10529" s="271">
        <v>103655</v>
      </c>
      <c r="B10529" s="271" t="s">
        <v>290</v>
      </c>
      <c r="C10529" s="272" t="s">
        <v>18709</v>
      </c>
      <c r="D10529" s="271" t="s">
        <v>1977</v>
      </c>
      <c r="E10529" s="273">
        <v>87686.58</v>
      </c>
    </row>
    <row r="10530" spans="1:5" x14ac:dyDescent="0.2">
      <c r="A10530" s="271">
        <v>105473</v>
      </c>
      <c r="B10530" s="271" t="s">
        <v>290</v>
      </c>
      <c r="C10530" s="272" t="s">
        <v>18710</v>
      </c>
      <c r="D10530" s="271" t="s">
        <v>4577</v>
      </c>
      <c r="E10530" s="273">
        <v>0</v>
      </c>
    </row>
    <row r="10531" spans="1:5" x14ac:dyDescent="0.2">
      <c r="A10531" s="271">
        <v>105414</v>
      </c>
      <c r="B10531" s="271" t="s">
        <v>290</v>
      </c>
      <c r="C10531" s="272" t="s">
        <v>18711</v>
      </c>
      <c r="D10531" s="271" t="s">
        <v>4577</v>
      </c>
      <c r="E10531" s="273">
        <v>0</v>
      </c>
    </row>
    <row r="10532" spans="1:5" x14ac:dyDescent="0.2">
      <c r="A10532" s="271">
        <v>105424</v>
      </c>
      <c r="B10532" s="271" t="s">
        <v>290</v>
      </c>
      <c r="C10532" s="272" t="s">
        <v>18712</v>
      </c>
      <c r="D10532" s="271" t="s">
        <v>4577</v>
      </c>
      <c r="E10532" s="273">
        <v>0</v>
      </c>
    </row>
    <row r="10533" spans="1:5" x14ac:dyDescent="0.2">
      <c r="A10533" s="271">
        <v>105448</v>
      </c>
      <c r="B10533" s="271" t="s">
        <v>290</v>
      </c>
      <c r="C10533" s="272" t="s">
        <v>18713</v>
      </c>
      <c r="D10533" s="271" t="s">
        <v>4577</v>
      </c>
      <c r="E10533" s="273">
        <v>0</v>
      </c>
    </row>
    <row r="10534" spans="1:5" x14ac:dyDescent="0.2">
      <c r="A10534" s="271">
        <v>105409</v>
      </c>
      <c r="B10534" s="271" t="s">
        <v>290</v>
      </c>
      <c r="C10534" s="272" t="s">
        <v>18714</v>
      </c>
      <c r="D10534" s="271" t="s">
        <v>4577</v>
      </c>
      <c r="E10534" s="273">
        <v>0</v>
      </c>
    </row>
    <row r="10535" spans="1:5" x14ac:dyDescent="0.2">
      <c r="A10535" s="271">
        <v>105415</v>
      </c>
      <c r="B10535" s="271" t="s">
        <v>290</v>
      </c>
      <c r="C10535" s="272" t="s">
        <v>18715</v>
      </c>
      <c r="D10535" s="271" t="s">
        <v>4577</v>
      </c>
      <c r="E10535" s="273">
        <v>0</v>
      </c>
    </row>
    <row r="10536" spans="1:5" x14ac:dyDescent="0.2">
      <c r="A10536" s="271">
        <v>105487</v>
      </c>
      <c r="B10536" s="271" t="s">
        <v>290</v>
      </c>
      <c r="C10536" s="272" t="s">
        <v>18716</v>
      </c>
      <c r="D10536" s="271" t="s">
        <v>4577</v>
      </c>
      <c r="E10536" s="273">
        <v>0</v>
      </c>
    </row>
    <row r="10537" spans="1:5" x14ac:dyDescent="0.2">
      <c r="A10537" s="271">
        <v>105451</v>
      </c>
      <c r="B10537" s="271" t="s">
        <v>290</v>
      </c>
      <c r="C10537" s="272" t="s">
        <v>18717</v>
      </c>
      <c r="D10537" s="271" t="s">
        <v>4577</v>
      </c>
      <c r="E10537" s="273">
        <v>0</v>
      </c>
    </row>
    <row r="10538" spans="1:5" x14ac:dyDescent="0.2">
      <c r="A10538" s="271">
        <v>105454</v>
      </c>
      <c r="B10538" s="271" t="s">
        <v>290</v>
      </c>
      <c r="C10538" s="272" t="s">
        <v>18718</v>
      </c>
      <c r="D10538" s="271" t="s">
        <v>4577</v>
      </c>
      <c r="E10538" s="273">
        <v>0</v>
      </c>
    </row>
    <row r="10539" spans="1:5" x14ac:dyDescent="0.2">
      <c r="A10539" s="271">
        <v>105411</v>
      </c>
      <c r="B10539" s="271" t="s">
        <v>290</v>
      </c>
      <c r="C10539" s="272" t="s">
        <v>18719</v>
      </c>
      <c r="D10539" s="271" t="s">
        <v>4577</v>
      </c>
      <c r="E10539" s="273">
        <v>0</v>
      </c>
    </row>
    <row r="10540" spans="1:5" x14ac:dyDescent="0.2">
      <c r="A10540" s="271">
        <v>105419</v>
      </c>
      <c r="B10540" s="271" t="s">
        <v>290</v>
      </c>
      <c r="C10540" s="272" t="s">
        <v>18720</v>
      </c>
      <c r="D10540" s="271" t="s">
        <v>4577</v>
      </c>
      <c r="E10540" s="273">
        <v>0</v>
      </c>
    </row>
    <row r="10541" spans="1:5" x14ac:dyDescent="0.2">
      <c r="A10541" s="271">
        <v>105443</v>
      </c>
      <c r="B10541" s="271" t="s">
        <v>290</v>
      </c>
      <c r="C10541" s="272" t="s">
        <v>18721</v>
      </c>
      <c r="D10541" s="271" t="s">
        <v>4577</v>
      </c>
      <c r="E10541" s="273">
        <v>0</v>
      </c>
    </row>
    <row r="10542" spans="1:5" x14ac:dyDescent="0.2">
      <c r="A10542" s="271">
        <v>105455</v>
      </c>
      <c r="B10542" s="271" t="s">
        <v>290</v>
      </c>
      <c r="C10542" s="272" t="s">
        <v>18722</v>
      </c>
      <c r="D10542" s="271" t="s">
        <v>4577</v>
      </c>
      <c r="E10542" s="273">
        <v>0</v>
      </c>
    </row>
    <row r="10543" spans="1:5" x14ac:dyDescent="0.2">
      <c r="A10543" s="271">
        <v>105412</v>
      </c>
      <c r="B10543" s="271" t="s">
        <v>290</v>
      </c>
      <c r="C10543" s="272" t="s">
        <v>18723</v>
      </c>
      <c r="D10543" s="271" t="s">
        <v>4577</v>
      </c>
      <c r="E10543" s="273">
        <v>0</v>
      </c>
    </row>
    <row r="10544" spans="1:5" x14ac:dyDescent="0.2">
      <c r="A10544" s="271">
        <v>105420</v>
      </c>
      <c r="B10544" s="271" t="s">
        <v>290</v>
      </c>
      <c r="C10544" s="272" t="s">
        <v>18724</v>
      </c>
      <c r="D10544" s="271" t="s">
        <v>4577</v>
      </c>
      <c r="E10544" s="273">
        <v>0</v>
      </c>
    </row>
    <row r="10545" spans="1:5" x14ac:dyDescent="0.2">
      <c r="A10545" s="271">
        <v>105444</v>
      </c>
      <c r="B10545" s="271" t="s">
        <v>290</v>
      </c>
      <c r="C10545" s="272" t="s">
        <v>18725</v>
      </c>
      <c r="D10545" s="271" t="s">
        <v>4577</v>
      </c>
      <c r="E10545" s="273">
        <v>0</v>
      </c>
    </row>
    <row r="10546" spans="1:5" x14ac:dyDescent="0.2">
      <c r="A10546" s="271">
        <v>105456</v>
      </c>
      <c r="B10546" s="271" t="s">
        <v>290</v>
      </c>
      <c r="C10546" s="272" t="s">
        <v>18726</v>
      </c>
      <c r="D10546" s="271" t="s">
        <v>4577</v>
      </c>
      <c r="E10546" s="273">
        <v>0</v>
      </c>
    </row>
    <row r="10547" spans="1:5" x14ac:dyDescent="0.2">
      <c r="A10547" s="271">
        <v>105478</v>
      </c>
      <c r="B10547" s="271" t="s">
        <v>290</v>
      </c>
      <c r="C10547" s="272" t="s">
        <v>18727</v>
      </c>
      <c r="D10547" s="271" t="s">
        <v>4577</v>
      </c>
      <c r="E10547" s="273">
        <v>0</v>
      </c>
    </row>
    <row r="10548" spans="1:5" x14ac:dyDescent="0.2">
      <c r="A10548" s="271">
        <v>105421</v>
      </c>
      <c r="B10548" s="271" t="s">
        <v>290</v>
      </c>
      <c r="C10548" s="272" t="s">
        <v>18728</v>
      </c>
      <c r="D10548" s="271" t="s">
        <v>4577</v>
      </c>
      <c r="E10548" s="273">
        <v>0</v>
      </c>
    </row>
    <row r="10549" spans="1:5" x14ac:dyDescent="0.2">
      <c r="A10549" s="271">
        <v>105445</v>
      </c>
      <c r="B10549" s="271" t="s">
        <v>290</v>
      </c>
      <c r="C10549" s="272" t="s">
        <v>18729</v>
      </c>
      <c r="D10549" s="271" t="s">
        <v>4577</v>
      </c>
      <c r="E10549" s="273">
        <v>0</v>
      </c>
    </row>
    <row r="10550" spans="1:5" x14ac:dyDescent="0.2">
      <c r="A10550" s="271">
        <v>105453</v>
      </c>
      <c r="B10550" s="271" t="s">
        <v>290</v>
      </c>
      <c r="C10550" s="272" t="s">
        <v>18730</v>
      </c>
      <c r="D10550" s="271" t="s">
        <v>4577</v>
      </c>
      <c r="E10550" s="273">
        <v>0</v>
      </c>
    </row>
    <row r="10551" spans="1:5" x14ac:dyDescent="0.2">
      <c r="A10551" s="271">
        <v>105497</v>
      </c>
      <c r="B10551" s="271" t="s">
        <v>290</v>
      </c>
      <c r="C10551" s="272" t="s">
        <v>18731</v>
      </c>
      <c r="D10551" s="271" t="s">
        <v>4577</v>
      </c>
      <c r="E10551" s="273">
        <v>0</v>
      </c>
    </row>
    <row r="10552" spans="1:5" x14ac:dyDescent="0.2">
      <c r="A10552" s="271">
        <v>105418</v>
      </c>
      <c r="B10552" s="271" t="s">
        <v>290</v>
      </c>
      <c r="C10552" s="272" t="s">
        <v>18732</v>
      </c>
      <c r="D10552" s="271" t="s">
        <v>4577</v>
      </c>
      <c r="E10552" s="273">
        <v>0</v>
      </c>
    </row>
    <row r="10553" spans="1:5" x14ac:dyDescent="0.2">
      <c r="A10553" s="271">
        <v>105442</v>
      </c>
      <c r="B10553" s="271" t="s">
        <v>290</v>
      </c>
      <c r="C10553" s="272" t="s">
        <v>18733</v>
      </c>
      <c r="D10553" s="271" t="s">
        <v>4577</v>
      </c>
      <c r="E10553" s="273">
        <v>0</v>
      </c>
    </row>
    <row r="10554" spans="1:5" x14ac:dyDescent="0.2">
      <c r="A10554" s="271">
        <v>105410</v>
      </c>
      <c r="B10554" s="271" t="s">
        <v>290</v>
      </c>
      <c r="C10554" s="272" t="s">
        <v>18734</v>
      </c>
      <c r="D10554" s="271" t="s">
        <v>4577</v>
      </c>
      <c r="E10554" s="273">
        <v>0</v>
      </c>
    </row>
    <row r="10555" spans="1:5" x14ac:dyDescent="0.2">
      <c r="A10555" s="271">
        <v>105416</v>
      </c>
      <c r="B10555" s="271" t="s">
        <v>290</v>
      </c>
      <c r="C10555" s="272" t="s">
        <v>18735</v>
      </c>
      <c r="D10555" s="271" t="s">
        <v>4577</v>
      </c>
      <c r="E10555" s="273">
        <v>0</v>
      </c>
    </row>
    <row r="10556" spans="1:5" x14ac:dyDescent="0.2">
      <c r="A10556" s="271">
        <v>105488</v>
      </c>
      <c r="B10556" s="271" t="s">
        <v>290</v>
      </c>
      <c r="C10556" s="272" t="s">
        <v>18736</v>
      </c>
      <c r="D10556" s="271" t="s">
        <v>4577</v>
      </c>
      <c r="E10556" s="273">
        <v>0</v>
      </c>
    </row>
    <row r="10557" spans="1:5" x14ac:dyDescent="0.2">
      <c r="A10557" s="271">
        <v>105452</v>
      </c>
      <c r="B10557" s="271" t="s">
        <v>290</v>
      </c>
      <c r="C10557" s="272" t="s">
        <v>18737</v>
      </c>
      <c r="D10557" s="271" t="s">
        <v>4577</v>
      </c>
      <c r="E10557" s="273">
        <v>0</v>
      </c>
    </row>
    <row r="10558" spans="1:5" x14ac:dyDescent="0.2">
      <c r="A10558" s="271">
        <v>105475</v>
      </c>
      <c r="B10558" s="271" t="s">
        <v>290</v>
      </c>
      <c r="C10558" s="272" t="s">
        <v>18738</v>
      </c>
      <c r="D10558" s="271" t="s">
        <v>4577</v>
      </c>
      <c r="E10558" s="273">
        <v>0</v>
      </c>
    </row>
    <row r="10559" spans="1:5" x14ac:dyDescent="0.2">
      <c r="A10559" s="271">
        <v>105498</v>
      </c>
      <c r="B10559" s="271" t="s">
        <v>290</v>
      </c>
      <c r="C10559" s="272" t="s">
        <v>18739</v>
      </c>
      <c r="D10559" s="271" t="s">
        <v>4577</v>
      </c>
      <c r="E10559" s="273">
        <v>0</v>
      </c>
    </row>
    <row r="10560" spans="1:5" x14ac:dyDescent="0.2">
      <c r="A10560" s="271">
        <v>105486</v>
      </c>
      <c r="B10560" s="271" t="s">
        <v>290</v>
      </c>
      <c r="C10560" s="272" t="s">
        <v>18740</v>
      </c>
      <c r="D10560" s="271" t="s">
        <v>4577</v>
      </c>
      <c r="E10560" s="273">
        <v>0</v>
      </c>
    </row>
    <row r="10561" spans="1:5" x14ac:dyDescent="0.2">
      <c r="A10561" s="271">
        <v>105450</v>
      </c>
      <c r="B10561" s="271" t="s">
        <v>290</v>
      </c>
      <c r="C10561" s="272" t="s">
        <v>18741</v>
      </c>
      <c r="D10561" s="271" t="s">
        <v>4577</v>
      </c>
      <c r="E10561" s="273">
        <v>0</v>
      </c>
    </row>
    <row r="10562" spans="1:5" x14ac:dyDescent="0.2">
      <c r="A10562" s="271">
        <v>105438</v>
      </c>
      <c r="B10562" s="271" t="s">
        <v>290</v>
      </c>
      <c r="C10562" s="272" t="s">
        <v>18742</v>
      </c>
      <c r="D10562" s="271" t="s">
        <v>4577</v>
      </c>
      <c r="E10562" s="273">
        <v>0</v>
      </c>
    </row>
    <row r="10563" spans="1:5" x14ac:dyDescent="0.2">
      <c r="A10563" s="271">
        <v>105463</v>
      </c>
      <c r="B10563" s="271" t="s">
        <v>290</v>
      </c>
      <c r="C10563" s="272" t="s">
        <v>18743</v>
      </c>
      <c r="D10563" s="271" t="s">
        <v>4577</v>
      </c>
      <c r="E10563" s="273">
        <v>0</v>
      </c>
    </row>
    <row r="10564" spans="1:5" x14ac:dyDescent="0.2">
      <c r="A10564" s="271">
        <v>105485</v>
      </c>
      <c r="B10564" s="271" t="s">
        <v>290</v>
      </c>
      <c r="C10564" s="272" t="s">
        <v>18744</v>
      </c>
      <c r="D10564" s="271" t="s">
        <v>4577</v>
      </c>
      <c r="E10564" s="273">
        <v>0</v>
      </c>
    </row>
    <row r="10565" spans="1:5" x14ac:dyDescent="0.2">
      <c r="A10565" s="271">
        <v>105428</v>
      </c>
      <c r="B10565" s="271" t="s">
        <v>290</v>
      </c>
      <c r="C10565" s="272" t="s">
        <v>18745</v>
      </c>
      <c r="D10565" s="271" t="s">
        <v>4577</v>
      </c>
      <c r="E10565" s="273">
        <v>0</v>
      </c>
    </row>
    <row r="10566" spans="1:5" x14ac:dyDescent="0.2">
      <c r="A10566" s="271">
        <v>105426</v>
      </c>
      <c r="B10566" s="271" t="s">
        <v>290</v>
      </c>
      <c r="C10566" s="272" t="s">
        <v>18746</v>
      </c>
      <c r="D10566" s="271" t="s">
        <v>4577</v>
      </c>
      <c r="E10566" s="273">
        <v>0</v>
      </c>
    </row>
    <row r="10567" spans="1:5" x14ac:dyDescent="0.2">
      <c r="A10567" s="271">
        <v>105491</v>
      </c>
      <c r="B10567" s="271" t="s">
        <v>290</v>
      </c>
      <c r="C10567" s="272" t="s">
        <v>18747</v>
      </c>
      <c r="D10567" s="271" t="s">
        <v>4577</v>
      </c>
      <c r="E10567" s="273">
        <v>0</v>
      </c>
    </row>
    <row r="10568" spans="1:5" x14ac:dyDescent="0.2">
      <c r="A10568" s="271">
        <v>105495</v>
      </c>
      <c r="B10568" s="271" t="s">
        <v>290</v>
      </c>
      <c r="C10568" s="272" t="s">
        <v>18748</v>
      </c>
      <c r="D10568" s="271" t="s">
        <v>4577</v>
      </c>
      <c r="E10568" s="273">
        <v>0</v>
      </c>
    </row>
    <row r="10569" spans="1:5" x14ac:dyDescent="0.2">
      <c r="A10569" s="271">
        <v>105407</v>
      </c>
      <c r="B10569" s="271" t="s">
        <v>290</v>
      </c>
      <c r="C10569" s="272" t="s">
        <v>18749</v>
      </c>
      <c r="D10569" s="271" t="s">
        <v>4577</v>
      </c>
      <c r="E10569" s="273">
        <v>0</v>
      </c>
    </row>
    <row r="10570" spans="1:5" x14ac:dyDescent="0.2">
      <c r="A10570" s="271">
        <v>105427</v>
      </c>
      <c r="B10570" s="271" t="s">
        <v>290</v>
      </c>
      <c r="C10570" s="272" t="s">
        <v>18750</v>
      </c>
      <c r="D10570" s="271" t="s">
        <v>4577</v>
      </c>
      <c r="E10570" s="273">
        <v>0</v>
      </c>
    </row>
    <row r="10571" spans="1:5" x14ac:dyDescent="0.2">
      <c r="A10571" s="271">
        <v>105492</v>
      </c>
      <c r="B10571" s="271" t="s">
        <v>290</v>
      </c>
      <c r="C10571" s="272" t="s">
        <v>18751</v>
      </c>
      <c r="D10571" s="271" t="s">
        <v>4577</v>
      </c>
      <c r="E10571" s="273">
        <v>0</v>
      </c>
    </row>
    <row r="10572" spans="1:5" x14ac:dyDescent="0.2">
      <c r="A10572" s="271">
        <v>105496</v>
      </c>
      <c r="B10572" s="271" t="s">
        <v>290</v>
      </c>
      <c r="C10572" s="272" t="s">
        <v>18752</v>
      </c>
      <c r="D10572" s="271" t="s">
        <v>4577</v>
      </c>
      <c r="E10572" s="273">
        <v>0</v>
      </c>
    </row>
    <row r="10573" spans="1:5" x14ac:dyDescent="0.2">
      <c r="A10573" s="271">
        <v>105425</v>
      </c>
      <c r="B10573" s="271" t="s">
        <v>290</v>
      </c>
      <c r="C10573" s="272" t="s">
        <v>18753</v>
      </c>
      <c r="D10573" s="271" t="s">
        <v>4577</v>
      </c>
      <c r="E10573" s="273">
        <v>0</v>
      </c>
    </row>
    <row r="10574" spans="1:5" x14ac:dyDescent="0.2">
      <c r="A10574" s="271">
        <v>105477</v>
      </c>
      <c r="B10574" s="271" t="s">
        <v>290</v>
      </c>
      <c r="C10574" s="272" t="s">
        <v>18754</v>
      </c>
      <c r="D10574" s="271" t="s">
        <v>4577</v>
      </c>
      <c r="E10574" s="273">
        <v>0</v>
      </c>
    </row>
    <row r="10575" spans="1:5" x14ac:dyDescent="0.2">
      <c r="A10575" s="271">
        <v>105490</v>
      </c>
      <c r="B10575" s="271" t="s">
        <v>290</v>
      </c>
      <c r="C10575" s="272" t="s">
        <v>18755</v>
      </c>
      <c r="D10575" s="271" t="s">
        <v>4577</v>
      </c>
      <c r="E10575" s="273">
        <v>0</v>
      </c>
    </row>
    <row r="10576" spans="1:5" x14ac:dyDescent="0.2">
      <c r="A10576" s="271">
        <v>105494</v>
      </c>
      <c r="B10576" s="271" t="s">
        <v>290</v>
      </c>
      <c r="C10576" s="272" t="s">
        <v>18756</v>
      </c>
      <c r="D10576" s="271" t="s">
        <v>4577</v>
      </c>
      <c r="E10576" s="273">
        <v>0</v>
      </c>
    </row>
    <row r="10577" spans="1:5" x14ac:dyDescent="0.2">
      <c r="A10577" s="271">
        <v>105417</v>
      </c>
      <c r="B10577" s="271" t="s">
        <v>290</v>
      </c>
      <c r="C10577" s="272" t="s">
        <v>18757</v>
      </c>
      <c r="D10577" s="271" t="s">
        <v>4577</v>
      </c>
      <c r="E10577" s="273">
        <v>0</v>
      </c>
    </row>
    <row r="10578" spans="1:5" x14ac:dyDescent="0.2">
      <c r="A10578" s="271">
        <v>105461</v>
      </c>
      <c r="B10578" s="271" t="s">
        <v>290</v>
      </c>
      <c r="C10578" s="272" t="s">
        <v>18758</v>
      </c>
      <c r="D10578" s="271" t="s">
        <v>4577</v>
      </c>
      <c r="E10578" s="273">
        <v>0</v>
      </c>
    </row>
    <row r="10579" spans="1:5" x14ac:dyDescent="0.2">
      <c r="A10579" s="271">
        <v>105436</v>
      </c>
      <c r="B10579" s="271" t="s">
        <v>290</v>
      </c>
      <c r="C10579" s="272" t="s">
        <v>18759</v>
      </c>
      <c r="D10579" s="271" t="s">
        <v>4577</v>
      </c>
      <c r="E10579" s="273">
        <v>0</v>
      </c>
    </row>
    <row r="10580" spans="1:5" x14ac:dyDescent="0.2">
      <c r="A10580" s="271">
        <v>105483</v>
      </c>
      <c r="B10580" s="271" t="s">
        <v>290</v>
      </c>
      <c r="C10580" s="272" t="s">
        <v>18760</v>
      </c>
      <c r="D10580" s="271" t="s">
        <v>4577</v>
      </c>
      <c r="E10580" s="273">
        <v>0</v>
      </c>
    </row>
    <row r="10581" spans="1:5" x14ac:dyDescent="0.2">
      <c r="A10581" s="271">
        <v>105505</v>
      </c>
      <c r="B10581" s="271" t="s">
        <v>290</v>
      </c>
      <c r="C10581" s="272" t="s">
        <v>18761</v>
      </c>
      <c r="D10581" s="271" t="s">
        <v>4577</v>
      </c>
      <c r="E10581" s="273">
        <v>0</v>
      </c>
    </row>
    <row r="10582" spans="1:5" x14ac:dyDescent="0.2">
      <c r="A10582" s="271">
        <v>105435</v>
      </c>
      <c r="B10582" s="271" t="s">
        <v>290</v>
      </c>
      <c r="C10582" s="272" t="s">
        <v>18762</v>
      </c>
      <c r="D10582" s="271" t="s">
        <v>4577</v>
      </c>
      <c r="E10582" s="273">
        <v>0</v>
      </c>
    </row>
    <row r="10583" spans="1:5" x14ac:dyDescent="0.2">
      <c r="A10583" s="271">
        <v>105460</v>
      </c>
      <c r="B10583" s="271" t="s">
        <v>290</v>
      </c>
      <c r="C10583" s="272" t="s">
        <v>18763</v>
      </c>
      <c r="D10583" s="271" t="s">
        <v>4577</v>
      </c>
      <c r="E10583" s="273">
        <v>0</v>
      </c>
    </row>
    <row r="10584" spans="1:5" x14ac:dyDescent="0.2">
      <c r="A10584" s="271">
        <v>105470</v>
      </c>
      <c r="B10584" s="271" t="s">
        <v>290</v>
      </c>
      <c r="C10584" s="272" t="s">
        <v>18764</v>
      </c>
      <c r="D10584" s="271" t="s">
        <v>4577</v>
      </c>
      <c r="E10584" s="273">
        <v>0</v>
      </c>
    </row>
    <row r="10585" spans="1:5" x14ac:dyDescent="0.2">
      <c r="A10585" s="271">
        <v>105504</v>
      </c>
      <c r="B10585" s="271" t="s">
        <v>290</v>
      </c>
      <c r="C10585" s="272" t="s">
        <v>18765</v>
      </c>
      <c r="D10585" s="271" t="s">
        <v>4577</v>
      </c>
      <c r="E10585" s="273">
        <v>0</v>
      </c>
    </row>
    <row r="10586" spans="1:5" x14ac:dyDescent="0.2">
      <c r="A10586" s="271">
        <v>105476</v>
      </c>
      <c r="B10586" s="271" t="s">
        <v>290</v>
      </c>
      <c r="C10586" s="272" t="s">
        <v>18766</v>
      </c>
      <c r="D10586" s="271" t="s">
        <v>4577</v>
      </c>
      <c r="E10586" s="273">
        <v>0</v>
      </c>
    </row>
    <row r="10587" spans="1:5" x14ac:dyDescent="0.2">
      <c r="A10587" s="271">
        <v>105471</v>
      </c>
      <c r="B10587" s="271" t="s">
        <v>290</v>
      </c>
      <c r="C10587" s="272" t="s">
        <v>18767</v>
      </c>
      <c r="D10587" s="271" t="s">
        <v>4577</v>
      </c>
      <c r="E10587" s="273">
        <v>0</v>
      </c>
    </row>
    <row r="10588" spans="1:5" x14ac:dyDescent="0.2">
      <c r="A10588" s="271">
        <v>105493</v>
      </c>
      <c r="B10588" s="271" t="s">
        <v>290</v>
      </c>
      <c r="C10588" s="272" t="s">
        <v>18768</v>
      </c>
      <c r="D10588" s="271" t="s">
        <v>4577</v>
      </c>
      <c r="E10588" s="273">
        <v>0</v>
      </c>
    </row>
    <row r="10589" spans="1:5" x14ac:dyDescent="0.2">
      <c r="A10589" s="271">
        <v>105482</v>
      </c>
      <c r="B10589" s="271" t="s">
        <v>290</v>
      </c>
      <c r="C10589" s="272" t="s">
        <v>18769</v>
      </c>
      <c r="D10589" s="271" t="s">
        <v>4577</v>
      </c>
      <c r="E10589" s="273">
        <v>0</v>
      </c>
    </row>
    <row r="10590" spans="1:5" x14ac:dyDescent="0.2">
      <c r="A10590" s="271">
        <v>105430</v>
      </c>
      <c r="B10590" s="271" t="s">
        <v>290</v>
      </c>
      <c r="C10590" s="272" t="s">
        <v>18770</v>
      </c>
      <c r="D10590" s="271" t="s">
        <v>4577</v>
      </c>
      <c r="E10590" s="273">
        <v>0</v>
      </c>
    </row>
    <row r="10591" spans="1:5" x14ac:dyDescent="0.2">
      <c r="A10591" s="271">
        <v>105440</v>
      </c>
      <c r="B10591" s="271" t="s">
        <v>290</v>
      </c>
      <c r="C10591" s="272" t="s">
        <v>18771</v>
      </c>
      <c r="D10591" s="271" t="s">
        <v>4577</v>
      </c>
      <c r="E10591" s="273">
        <v>0</v>
      </c>
    </row>
    <row r="10592" spans="1:5" x14ac:dyDescent="0.2">
      <c r="A10592" s="271">
        <v>105465</v>
      </c>
      <c r="B10592" s="271" t="s">
        <v>290</v>
      </c>
      <c r="C10592" s="272" t="s">
        <v>18772</v>
      </c>
      <c r="D10592" s="271" t="s">
        <v>4577</v>
      </c>
      <c r="E10592" s="273">
        <v>0</v>
      </c>
    </row>
    <row r="10593" spans="1:5" x14ac:dyDescent="0.2">
      <c r="A10593" s="271">
        <v>105499</v>
      </c>
      <c r="B10593" s="271" t="s">
        <v>290</v>
      </c>
      <c r="C10593" s="272" t="s">
        <v>18773</v>
      </c>
      <c r="D10593" s="271" t="s">
        <v>4577</v>
      </c>
      <c r="E10593" s="273">
        <v>0</v>
      </c>
    </row>
    <row r="10594" spans="1:5" x14ac:dyDescent="0.2">
      <c r="A10594" s="271">
        <v>105431</v>
      </c>
      <c r="B10594" s="271" t="s">
        <v>290</v>
      </c>
      <c r="C10594" s="272" t="s">
        <v>18774</v>
      </c>
      <c r="D10594" s="271" t="s">
        <v>4577</v>
      </c>
      <c r="E10594" s="273">
        <v>0</v>
      </c>
    </row>
    <row r="10595" spans="1:5" x14ac:dyDescent="0.2">
      <c r="A10595" s="271">
        <v>105441</v>
      </c>
      <c r="B10595" s="271" t="s">
        <v>290</v>
      </c>
      <c r="C10595" s="272" t="s">
        <v>18775</v>
      </c>
      <c r="D10595" s="271" t="s">
        <v>4577</v>
      </c>
      <c r="E10595" s="273">
        <v>0</v>
      </c>
    </row>
    <row r="10596" spans="1:5" x14ac:dyDescent="0.2">
      <c r="A10596" s="271">
        <v>105466</v>
      </c>
      <c r="B10596" s="271" t="s">
        <v>290</v>
      </c>
      <c r="C10596" s="272" t="s">
        <v>18776</v>
      </c>
      <c r="D10596" s="271" t="s">
        <v>4577</v>
      </c>
      <c r="E10596" s="273">
        <v>0</v>
      </c>
    </row>
    <row r="10597" spans="1:5" x14ac:dyDescent="0.2">
      <c r="A10597" s="271">
        <v>105500</v>
      </c>
      <c r="B10597" s="271" t="s">
        <v>290</v>
      </c>
      <c r="C10597" s="272" t="s">
        <v>18777</v>
      </c>
      <c r="D10597" s="271" t="s">
        <v>4577</v>
      </c>
      <c r="E10597" s="273">
        <v>0</v>
      </c>
    </row>
    <row r="10598" spans="1:5" x14ac:dyDescent="0.2">
      <c r="A10598" s="271">
        <v>105429</v>
      </c>
      <c r="B10598" s="271" t="s">
        <v>290</v>
      </c>
      <c r="C10598" s="272" t="s">
        <v>18778</v>
      </c>
      <c r="D10598" s="271" t="s">
        <v>4577</v>
      </c>
      <c r="E10598" s="273">
        <v>0</v>
      </c>
    </row>
    <row r="10599" spans="1:5" x14ac:dyDescent="0.2">
      <c r="A10599" s="271">
        <v>105439</v>
      </c>
      <c r="B10599" s="271" t="s">
        <v>290</v>
      </c>
      <c r="C10599" s="272" t="s">
        <v>18779</v>
      </c>
      <c r="D10599" s="271" t="s">
        <v>4577</v>
      </c>
      <c r="E10599" s="273">
        <v>0</v>
      </c>
    </row>
    <row r="10600" spans="1:5" x14ac:dyDescent="0.2">
      <c r="A10600" s="271">
        <v>105464</v>
      </c>
      <c r="B10600" s="271" t="s">
        <v>290</v>
      </c>
      <c r="C10600" s="272" t="s">
        <v>18780</v>
      </c>
      <c r="D10600" s="271" t="s">
        <v>4577</v>
      </c>
      <c r="E10600" s="273">
        <v>0</v>
      </c>
    </row>
    <row r="10601" spans="1:5" x14ac:dyDescent="0.2">
      <c r="A10601" s="271">
        <v>105489</v>
      </c>
      <c r="B10601" s="271" t="s">
        <v>290</v>
      </c>
      <c r="C10601" s="272" t="s">
        <v>18781</v>
      </c>
      <c r="D10601" s="271" t="s">
        <v>4577</v>
      </c>
      <c r="E10601" s="273">
        <v>0</v>
      </c>
    </row>
    <row r="10602" spans="1:5" x14ac:dyDescent="0.2">
      <c r="A10602" s="271">
        <v>105437</v>
      </c>
      <c r="B10602" s="271" t="s">
        <v>290</v>
      </c>
      <c r="C10602" s="272" t="s">
        <v>18782</v>
      </c>
      <c r="D10602" s="271" t="s">
        <v>4577</v>
      </c>
      <c r="E10602" s="273">
        <v>0</v>
      </c>
    </row>
    <row r="10603" spans="1:5" x14ac:dyDescent="0.2">
      <c r="A10603" s="271">
        <v>105462</v>
      </c>
      <c r="B10603" s="271" t="s">
        <v>290</v>
      </c>
      <c r="C10603" s="272" t="s">
        <v>18783</v>
      </c>
      <c r="D10603" s="271" t="s">
        <v>4577</v>
      </c>
      <c r="E10603" s="273">
        <v>0</v>
      </c>
    </row>
    <row r="10604" spans="1:5" x14ac:dyDescent="0.2">
      <c r="A10604" s="271">
        <v>105484</v>
      </c>
      <c r="B10604" s="271" t="s">
        <v>290</v>
      </c>
      <c r="C10604" s="272" t="s">
        <v>18784</v>
      </c>
      <c r="D10604" s="271" t="s">
        <v>4577</v>
      </c>
      <c r="E10604" s="273">
        <v>0</v>
      </c>
    </row>
    <row r="10605" spans="1:5" x14ac:dyDescent="0.2">
      <c r="A10605" s="271">
        <v>105506</v>
      </c>
      <c r="B10605" s="271" t="s">
        <v>290</v>
      </c>
      <c r="C10605" s="272" t="s">
        <v>18785</v>
      </c>
      <c r="D10605" s="271" t="s">
        <v>4577</v>
      </c>
      <c r="E10605" s="273">
        <v>0</v>
      </c>
    </row>
    <row r="10606" spans="1:5" x14ac:dyDescent="0.2">
      <c r="A10606" s="271">
        <v>105432</v>
      </c>
      <c r="B10606" s="271" t="s">
        <v>290</v>
      </c>
      <c r="C10606" s="272" t="s">
        <v>18786</v>
      </c>
      <c r="D10606" s="271" t="s">
        <v>4577</v>
      </c>
      <c r="E10606" s="273">
        <v>0</v>
      </c>
    </row>
    <row r="10607" spans="1:5" x14ac:dyDescent="0.2">
      <c r="A10607" s="271">
        <v>105457</v>
      </c>
      <c r="B10607" s="271" t="s">
        <v>290</v>
      </c>
      <c r="C10607" s="272" t="s">
        <v>18787</v>
      </c>
      <c r="D10607" s="271" t="s">
        <v>4577</v>
      </c>
      <c r="E10607" s="273">
        <v>0</v>
      </c>
    </row>
    <row r="10608" spans="1:5" x14ac:dyDescent="0.2">
      <c r="A10608" s="271">
        <v>105467</v>
      </c>
      <c r="B10608" s="271" t="s">
        <v>290</v>
      </c>
      <c r="C10608" s="272" t="s">
        <v>18788</v>
      </c>
      <c r="D10608" s="271" t="s">
        <v>4577</v>
      </c>
      <c r="E10608" s="273">
        <v>0</v>
      </c>
    </row>
    <row r="10609" spans="1:5" x14ac:dyDescent="0.2">
      <c r="A10609" s="271">
        <v>105501</v>
      </c>
      <c r="B10609" s="271" t="s">
        <v>290</v>
      </c>
      <c r="C10609" s="272" t="s">
        <v>18789</v>
      </c>
      <c r="D10609" s="271" t="s">
        <v>4577</v>
      </c>
      <c r="E10609" s="273">
        <v>0</v>
      </c>
    </row>
    <row r="10610" spans="1:5" x14ac:dyDescent="0.2">
      <c r="A10610" s="271">
        <v>105433</v>
      </c>
      <c r="B10610" s="271" t="s">
        <v>290</v>
      </c>
      <c r="C10610" s="272" t="s">
        <v>18790</v>
      </c>
      <c r="D10610" s="271" t="s">
        <v>4577</v>
      </c>
      <c r="E10610" s="273">
        <v>0</v>
      </c>
    </row>
    <row r="10611" spans="1:5" x14ac:dyDescent="0.2">
      <c r="A10611" s="271">
        <v>105458</v>
      </c>
      <c r="B10611" s="271" t="s">
        <v>290</v>
      </c>
      <c r="C10611" s="272" t="s">
        <v>18791</v>
      </c>
      <c r="D10611" s="271" t="s">
        <v>4577</v>
      </c>
      <c r="E10611" s="273">
        <v>0</v>
      </c>
    </row>
    <row r="10612" spans="1:5" x14ac:dyDescent="0.2">
      <c r="A10612" s="271">
        <v>105468</v>
      </c>
      <c r="B10612" s="271" t="s">
        <v>290</v>
      </c>
      <c r="C10612" s="272" t="s">
        <v>18792</v>
      </c>
      <c r="D10612" s="271" t="s">
        <v>4577</v>
      </c>
      <c r="E10612" s="273">
        <v>0</v>
      </c>
    </row>
    <row r="10613" spans="1:5" x14ac:dyDescent="0.2">
      <c r="A10613" s="271">
        <v>105502</v>
      </c>
      <c r="B10613" s="271" t="s">
        <v>290</v>
      </c>
      <c r="C10613" s="272" t="s">
        <v>18793</v>
      </c>
      <c r="D10613" s="271" t="s">
        <v>4577</v>
      </c>
      <c r="E10613" s="273">
        <v>0</v>
      </c>
    </row>
    <row r="10614" spans="1:5" x14ac:dyDescent="0.2">
      <c r="A10614" s="271">
        <v>105434</v>
      </c>
      <c r="B10614" s="271" t="s">
        <v>290</v>
      </c>
      <c r="C10614" s="272" t="s">
        <v>18794</v>
      </c>
      <c r="D10614" s="271" t="s">
        <v>4577</v>
      </c>
      <c r="E10614" s="273">
        <v>0</v>
      </c>
    </row>
    <row r="10615" spans="1:5" x14ac:dyDescent="0.2">
      <c r="A10615" s="271">
        <v>105459</v>
      </c>
      <c r="B10615" s="271" t="s">
        <v>290</v>
      </c>
      <c r="C10615" s="272" t="s">
        <v>18795</v>
      </c>
      <c r="D10615" s="271" t="s">
        <v>4577</v>
      </c>
      <c r="E10615" s="273">
        <v>0</v>
      </c>
    </row>
    <row r="10616" spans="1:5" x14ac:dyDescent="0.2">
      <c r="A10616" s="271">
        <v>105469</v>
      </c>
      <c r="B10616" s="271" t="s">
        <v>290</v>
      </c>
      <c r="C10616" s="272" t="s">
        <v>18796</v>
      </c>
      <c r="D10616" s="271" t="s">
        <v>4577</v>
      </c>
      <c r="E10616" s="273">
        <v>0</v>
      </c>
    </row>
    <row r="10617" spans="1:5" x14ac:dyDescent="0.2">
      <c r="A10617" s="271">
        <v>105503</v>
      </c>
      <c r="B10617" s="271" t="s">
        <v>290</v>
      </c>
      <c r="C10617" s="272" t="s">
        <v>18797</v>
      </c>
      <c r="D10617" s="271" t="s">
        <v>4577</v>
      </c>
      <c r="E10617" s="273">
        <v>0</v>
      </c>
    </row>
    <row r="10618" spans="1:5" x14ac:dyDescent="0.2">
      <c r="A10618" s="271">
        <v>105472</v>
      </c>
      <c r="B10618" s="271" t="s">
        <v>290</v>
      </c>
      <c r="C10618" s="272" t="s">
        <v>18798</v>
      </c>
      <c r="D10618" s="271" t="s">
        <v>4577</v>
      </c>
      <c r="E10618" s="273">
        <v>0</v>
      </c>
    </row>
    <row r="10619" spans="1:5" x14ac:dyDescent="0.2">
      <c r="A10619" s="271">
        <v>105413</v>
      </c>
      <c r="B10619" s="271" t="s">
        <v>290</v>
      </c>
      <c r="C10619" s="272" t="s">
        <v>18799</v>
      </c>
      <c r="D10619" s="271" t="s">
        <v>4577</v>
      </c>
      <c r="E10619" s="273">
        <v>0</v>
      </c>
    </row>
    <row r="10620" spans="1:5" x14ac:dyDescent="0.2">
      <c r="A10620" s="271">
        <v>105423</v>
      </c>
      <c r="B10620" s="271" t="s">
        <v>290</v>
      </c>
      <c r="C10620" s="272" t="s">
        <v>18800</v>
      </c>
      <c r="D10620" s="271" t="s">
        <v>4577</v>
      </c>
      <c r="E10620" s="273">
        <v>0</v>
      </c>
    </row>
    <row r="10621" spans="1:5" x14ac:dyDescent="0.2">
      <c r="A10621" s="271">
        <v>105447</v>
      </c>
      <c r="B10621" s="271" t="s">
        <v>290</v>
      </c>
      <c r="C10621" s="272" t="s">
        <v>18801</v>
      </c>
      <c r="D10621" s="271" t="s">
        <v>4577</v>
      </c>
      <c r="E10621" s="273">
        <v>0</v>
      </c>
    </row>
    <row r="10622" spans="1:5" x14ac:dyDescent="0.2">
      <c r="A10622" s="271">
        <v>105408</v>
      </c>
      <c r="B10622" s="271" t="s">
        <v>290</v>
      </c>
      <c r="C10622" s="272" t="s">
        <v>18802</v>
      </c>
      <c r="D10622" s="271" t="s">
        <v>4577</v>
      </c>
      <c r="E10622" s="273">
        <v>0</v>
      </c>
    </row>
    <row r="10623" spans="1:5" x14ac:dyDescent="0.2">
      <c r="A10623" s="271">
        <v>105479</v>
      </c>
      <c r="B10623" s="271" t="s">
        <v>290</v>
      </c>
      <c r="C10623" s="272" t="s">
        <v>18803</v>
      </c>
      <c r="D10623" s="271" t="s">
        <v>4577</v>
      </c>
      <c r="E10623" s="273">
        <v>0</v>
      </c>
    </row>
    <row r="10624" spans="1:5" x14ac:dyDescent="0.2">
      <c r="A10624" s="271">
        <v>105422</v>
      </c>
      <c r="B10624" s="271" t="s">
        <v>290</v>
      </c>
      <c r="C10624" s="272" t="s">
        <v>18804</v>
      </c>
      <c r="D10624" s="271" t="s">
        <v>4577</v>
      </c>
      <c r="E10624" s="273">
        <v>0</v>
      </c>
    </row>
    <row r="10625" spans="1:5" x14ac:dyDescent="0.2">
      <c r="A10625" s="271">
        <v>105446</v>
      </c>
      <c r="B10625" s="271" t="s">
        <v>290</v>
      </c>
      <c r="C10625" s="272" t="s">
        <v>18805</v>
      </c>
      <c r="D10625" s="271" t="s">
        <v>4577</v>
      </c>
      <c r="E10625" s="273">
        <v>0</v>
      </c>
    </row>
    <row r="10626" spans="1:5" x14ac:dyDescent="0.2">
      <c r="A10626" s="271">
        <v>105474</v>
      </c>
      <c r="B10626" s="271" t="s">
        <v>290</v>
      </c>
      <c r="C10626" s="272" t="s">
        <v>18806</v>
      </c>
      <c r="D10626" s="271" t="s">
        <v>4577</v>
      </c>
      <c r="E10626" s="273">
        <v>0</v>
      </c>
    </row>
    <row r="10627" spans="1:5" x14ac:dyDescent="0.2">
      <c r="A10627" s="271">
        <v>105480</v>
      </c>
      <c r="B10627" s="271" t="s">
        <v>290</v>
      </c>
      <c r="C10627" s="272" t="s">
        <v>18807</v>
      </c>
      <c r="D10627" s="271" t="s">
        <v>4577</v>
      </c>
      <c r="E10627" s="273">
        <v>0</v>
      </c>
    </row>
    <row r="10628" spans="1:5" x14ac:dyDescent="0.2">
      <c r="A10628" s="271">
        <v>105481</v>
      </c>
      <c r="B10628" s="271" t="s">
        <v>290</v>
      </c>
      <c r="C10628" s="272" t="s">
        <v>18808</v>
      </c>
      <c r="D10628" s="271" t="s">
        <v>4577</v>
      </c>
      <c r="E10628" s="273">
        <v>0</v>
      </c>
    </row>
    <row r="10629" spans="1:5" x14ac:dyDescent="0.2">
      <c r="A10629" s="271">
        <v>105449</v>
      </c>
      <c r="B10629" s="271" t="s">
        <v>290</v>
      </c>
      <c r="C10629" s="272" t="s">
        <v>18809</v>
      </c>
      <c r="D10629" s="271" t="s">
        <v>4577</v>
      </c>
      <c r="E10629" s="273">
        <v>0</v>
      </c>
    </row>
    <row r="10630" spans="1:5" x14ac:dyDescent="0.2">
      <c r="A10630" s="271">
        <v>105511</v>
      </c>
      <c r="B10630" s="271" t="s">
        <v>290</v>
      </c>
      <c r="C10630" s="272" t="s">
        <v>18810</v>
      </c>
      <c r="D10630" s="271" t="s">
        <v>18811</v>
      </c>
      <c r="E10630" s="273">
        <v>0</v>
      </c>
    </row>
    <row r="10631" spans="1:5" x14ac:dyDescent="0.2">
      <c r="A10631" s="271">
        <v>105507</v>
      </c>
      <c r="B10631" s="271" t="s">
        <v>290</v>
      </c>
      <c r="C10631" s="272" t="s">
        <v>18812</v>
      </c>
      <c r="D10631" s="271" t="s">
        <v>18811</v>
      </c>
      <c r="E10631" s="273">
        <v>0</v>
      </c>
    </row>
    <row r="10632" spans="1:5" x14ac:dyDescent="0.2">
      <c r="A10632" s="271">
        <v>105512</v>
      </c>
      <c r="B10632" s="271" t="s">
        <v>290</v>
      </c>
      <c r="C10632" s="272" t="s">
        <v>18813</v>
      </c>
      <c r="D10632" s="271" t="s">
        <v>18811</v>
      </c>
      <c r="E10632" s="273">
        <v>0</v>
      </c>
    </row>
    <row r="10633" spans="1:5" x14ac:dyDescent="0.2">
      <c r="A10633" s="271">
        <v>105508</v>
      </c>
      <c r="B10633" s="271" t="s">
        <v>290</v>
      </c>
      <c r="C10633" s="272" t="s">
        <v>18814</v>
      </c>
      <c r="D10633" s="271" t="s">
        <v>18811</v>
      </c>
      <c r="E10633" s="273">
        <v>0</v>
      </c>
    </row>
    <row r="10634" spans="1:5" x14ac:dyDescent="0.2">
      <c r="A10634" s="271">
        <v>105513</v>
      </c>
      <c r="B10634" s="271" t="s">
        <v>290</v>
      </c>
      <c r="C10634" s="272" t="s">
        <v>18815</v>
      </c>
      <c r="D10634" s="271" t="s">
        <v>18811</v>
      </c>
      <c r="E10634" s="273">
        <v>0</v>
      </c>
    </row>
    <row r="10635" spans="1:5" x14ac:dyDescent="0.2">
      <c r="A10635" s="271">
        <v>105509</v>
      </c>
      <c r="B10635" s="271" t="s">
        <v>290</v>
      </c>
      <c r="C10635" s="272" t="s">
        <v>18816</v>
      </c>
      <c r="D10635" s="271" t="s">
        <v>18811</v>
      </c>
      <c r="E10635" s="273">
        <v>0</v>
      </c>
    </row>
    <row r="10636" spans="1:5" x14ac:dyDescent="0.2">
      <c r="A10636" s="271">
        <v>105514</v>
      </c>
      <c r="B10636" s="271" t="s">
        <v>290</v>
      </c>
      <c r="C10636" s="272" t="s">
        <v>18817</v>
      </c>
      <c r="D10636" s="271" t="s">
        <v>18811</v>
      </c>
      <c r="E10636" s="273">
        <v>0</v>
      </c>
    </row>
    <row r="10637" spans="1:5" x14ac:dyDescent="0.2">
      <c r="A10637" s="271">
        <v>105510</v>
      </c>
      <c r="B10637" s="271" t="s">
        <v>290</v>
      </c>
      <c r="C10637" s="272" t="s">
        <v>18818</v>
      </c>
      <c r="D10637" s="271" t="s">
        <v>18811</v>
      </c>
      <c r="E10637" s="273">
        <v>0</v>
      </c>
    </row>
    <row r="10638" spans="1:5" x14ac:dyDescent="0.2">
      <c r="A10638" s="271">
        <v>100207</v>
      </c>
      <c r="B10638" s="271" t="s">
        <v>290</v>
      </c>
      <c r="C10638" s="272" t="s">
        <v>18819</v>
      </c>
      <c r="D10638" s="271" t="s">
        <v>18820</v>
      </c>
      <c r="E10638" s="273">
        <v>538.70000000000005</v>
      </c>
    </row>
    <row r="10639" spans="1:5" x14ac:dyDescent="0.2">
      <c r="A10639" s="271">
        <v>100211</v>
      </c>
      <c r="B10639" s="271" t="s">
        <v>290</v>
      </c>
      <c r="C10639" s="272" t="s">
        <v>18821</v>
      </c>
      <c r="D10639" s="271" t="s">
        <v>18822</v>
      </c>
      <c r="E10639" s="273">
        <v>8.59</v>
      </c>
    </row>
    <row r="10640" spans="1:5" x14ac:dyDescent="0.2">
      <c r="A10640" s="271">
        <v>100210</v>
      </c>
      <c r="B10640" s="271" t="s">
        <v>290</v>
      </c>
      <c r="C10640" s="272" t="s">
        <v>18823</v>
      </c>
      <c r="D10640" s="271" t="s">
        <v>18822</v>
      </c>
      <c r="E10640" s="273">
        <v>22.27</v>
      </c>
    </row>
    <row r="10641" spans="1:5" x14ac:dyDescent="0.2">
      <c r="A10641" s="271">
        <v>100221</v>
      </c>
      <c r="B10641" s="271" t="s">
        <v>290</v>
      </c>
      <c r="C10641" s="272" t="s">
        <v>18824</v>
      </c>
      <c r="D10641" s="271" t="s">
        <v>18825</v>
      </c>
      <c r="E10641" s="273">
        <v>39.36</v>
      </c>
    </row>
    <row r="10642" spans="1:5" x14ac:dyDescent="0.2">
      <c r="A10642" s="271">
        <v>100203</v>
      </c>
      <c r="B10642" s="271" t="s">
        <v>290</v>
      </c>
      <c r="C10642" s="272" t="s">
        <v>18826</v>
      </c>
      <c r="D10642" s="271" t="s">
        <v>18827</v>
      </c>
      <c r="E10642" s="273">
        <v>1.38</v>
      </c>
    </row>
    <row r="10643" spans="1:5" x14ac:dyDescent="0.2">
      <c r="A10643" s="271">
        <v>100202</v>
      </c>
      <c r="B10643" s="271" t="s">
        <v>290</v>
      </c>
      <c r="C10643" s="272" t="s">
        <v>18828</v>
      </c>
      <c r="D10643" s="271" t="s">
        <v>18827</v>
      </c>
      <c r="E10643" s="273">
        <v>1.1599999999999999</v>
      </c>
    </row>
    <row r="10644" spans="1:5" x14ac:dyDescent="0.2">
      <c r="A10644" s="271">
        <v>100201</v>
      </c>
      <c r="B10644" s="271" t="s">
        <v>290</v>
      </c>
      <c r="C10644" s="272" t="s">
        <v>18829</v>
      </c>
      <c r="D10644" s="271" t="s">
        <v>18827</v>
      </c>
      <c r="E10644" s="273">
        <v>0.99</v>
      </c>
    </row>
    <row r="10645" spans="1:5" x14ac:dyDescent="0.2">
      <c r="A10645" s="271">
        <v>100216</v>
      </c>
      <c r="B10645" s="271" t="s">
        <v>290</v>
      </c>
      <c r="C10645" s="272" t="s">
        <v>18830</v>
      </c>
      <c r="D10645" s="271" t="s">
        <v>18822</v>
      </c>
      <c r="E10645" s="273">
        <v>1.2</v>
      </c>
    </row>
    <row r="10646" spans="1:5" x14ac:dyDescent="0.2">
      <c r="A10646" s="271">
        <v>100215</v>
      </c>
      <c r="B10646" s="271" t="s">
        <v>290</v>
      </c>
      <c r="C10646" s="272" t="s">
        <v>18831</v>
      </c>
      <c r="D10646" s="271" t="s">
        <v>18822</v>
      </c>
      <c r="E10646" s="273">
        <v>4.4800000000000004</v>
      </c>
    </row>
    <row r="10647" spans="1:5" x14ac:dyDescent="0.2">
      <c r="A10647" s="271">
        <v>100214</v>
      </c>
      <c r="B10647" s="271" t="s">
        <v>290</v>
      </c>
      <c r="C10647" s="272" t="s">
        <v>18832</v>
      </c>
      <c r="D10647" s="271" t="s">
        <v>18822</v>
      </c>
      <c r="E10647" s="273">
        <v>5.23</v>
      </c>
    </row>
    <row r="10648" spans="1:5" x14ac:dyDescent="0.2">
      <c r="A10648" s="271">
        <v>100223</v>
      </c>
      <c r="B10648" s="271" t="s">
        <v>290</v>
      </c>
      <c r="C10648" s="272" t="s">
        <v>18833</v>
      </c>
      <c r="D10648" s="271" t="s">
        <v>18825</v>
      </c>
      <c r="E10648" s="273">
        <v>6.97</v>
      </c>
    </row>
    <row r="10649" spans="1:5" x14ac:dyDescent="0.2">
      <c r="A10649" s="271">
        <v>100280</v>
      </c>
      <c r="B10649" s="271" t="s">
        <v>290</v>
      </c>
      <c r="C10649" s="272" t="s">
        <v>18834</v>
      </c>
      <c r="D10649" s="271" t="s">
        <v>18822</v>
      </c>
      <c r="E10649" s="273">
        <v>22.88</v>
      </c>
    </row>
    <row r="10650" spans="1:5" x14ac:dyDescent="0.2">
      <c r="A10650" s="271">
        <v>100270</v>
      </c>
      <c r="B10650" s="271" t="s">
        <v>290</v>
      </c>
      <c r="C10650" s="272" t="s">
        <v>18835</v>
      </c>
      <c r="D10650" s="271" t="s">
        <v>18822</v>
      </c>
      <c r="E10650" s="273">
        <v>78.09</v>
      </c>
    </row>
    <row r="10651" spans="1:5" x14ac:dyDescent="0.2">
      <c r="A10651" s="271">
        <v>100286</v>
      </c>
      <c r="B10651" s="271" t="s">
        <v>290</v>
      </c>
      <c r="C10651" s="272" t="s">
        <v>18836</v>
      </c>
      <c r="D10651" s="271" t="s">
        <v>18837</v>
      </c>
      <c r="E10651" s="273">
        <v>17.09</v>
      </c>
    </row>
    <row r="10652" spans="1:5" x14ac:dyDescent="0.2">
      <c r="A10652" s="271">
        <v>100213</v>
      </c>
      <c r="B10652" s="271" t="s">
        <v>290</v>
      </c>
      <c r="C10652" s="272" t="s">
        <v>18838</v>
      </c>
      <c r="D10652" s="271" t="s">
        <v>18822</v>
      </c>
      <c r="E10652" s="273">
        <v>3.41</v>
      </c>
    </row>
    <row r="10653" spans="1:5" x14ac:dyDescent="0.2">
      <c r="A10653" s="271">
        <v>100212</v>
      </c>
      <c r="B10653" s="271" t="s">
        <v>290</v>
      </c>
      <c r="C10653" s="272" t="s">
        <v>18839</v>
      </c>
      <c r="D10653" s="271" t="s">
        <v>18822</v>
      </c>
      <c r="E10653" s="273">
        <v>9.49</v>
      </c>
    </row>
    <row r="10654" spans="1:5" x14ac:dyDescent="0.2">
      <c r="A10654" s="271">
        <v>100222</v>
      </c>
      <c r="B10654" s="271" t="s">
        <v>290</v>
      </c>
      <c r="C10654" s="272" t="s">
        <v>18840</v>
      </c>
      <c r="D10654" s="271" t="s">
        <v>18825</v>
      </c>
      <c r="E10654" s="273">
        <v>14.91</v>
      </c>
    </row>
    <row r="10655" spans="1:5" x14ac:dyDescent="0.2">
      <c r="A10655" s="271">
        <v>100226</v>
      </c>
      <c r="B10655" s="271" t="s">
        <v>290</v>
      </c>
      <c r="C10655" s="272" t="s">
        <v>18841</v>
      </c>
      <c r="D10655" s="271" t="s">
        <v>18842</v>
      </c>
      <c r="E10655" s="273">
        <v>0.85</v>
      </c>
    </row>
    <row r="10656" spans="1:5" x14ac:dyDescent="0.2">
      <c r="A10656" s="271">
        <v>100200</v>
      </c>
      <c r="B10656" s="271" t="s">
        <v>290</v>
      </c>
      <c r="C10656" s="272" t="s">
        <v>18843</v>
      </c>
      <c r="D10656" s="271" t="s">
        <v>18827</v>
      </c>
      <c r="E10656" s="273">
        <v>0.5</v>
      </c>
    </row>
    <row r="10657" spans="1:5" x14ac:dyDescent="0.2">
      <c r="A10657" s="271">
        <v>100199</v>
      </c>
      <c r="B10657" s="271" t="s">
        <v>290</v>
      </c>
      <c r="C10657" s="272" t="s">
        <v>18844</v>
      </c>
      <c r="D10657" s="271" t="s">
        <v>18827</v>
      </c>
      <c r="E10657" s="273">
        <v>0.41</v>
      </c>
    </row>
    <row r="10658" spans="1:5" x14ac:dyDescent="0.2">
      <c r="A10658" s="271">
        <v>100198</v>
      </c>
      <c r="B10658" s="271" t="s">
        <v>290</v>
      </c>
      <c r="C10658" s="272" t="s">
        <v>18845</v>
      </c>
      <c r="D10658" s="271" t="s">
        <v>18827</v>
      </c>
      <c r="E10658" s="273">
        <v>0.34</v>
      </c>
    </row>
    <row r="10659" spans="1:5" x14ac:dyDescent="0.2">
      <c r="A10659" s="271">
        <v>100283</v>
      </c>
      <c r="B10659" s="271" t="s">
        <v>290</v>
      </c>
      <c r="C10659" s="272" t="s">
        <v>18846</v>
      </c>
      <c r="D10659" s="271" t="s">
        <v>18825</v>
      </c>
      <c r="E10659" s="273">
        <v>31.53</v>
      </c>
    </row>
    <row r="10660" spans="1:5" x14ac:dyDescent="0.2">
      <c r="A10660" s="271">
        <v>100227</v>
      </c>
      <c r="B10660" s="271" t="s">
        <v>290</v>
      </c>
      <c r="C10660" s="272" t="s">
        <v>18847</v>
      </c>
      <c r="D10660" s="271" t="s">
        <v>18842</v>
      </c>
      <c r="E10660" s="273">
        <v>1.26</v>
      </c>
    </row>
    <row r="10661" spans="1:5" x14ac:dyDescent="0.2">
      <c r="A10661" s="271">
        <v>100205</v>
      </c>
      <c r="B10661" s="271" t="s">
        <v>290</v>
      </c>
      <c r="C10661" s="272" t="s">
        <v>18848</v>
      </c>
      <c r="D10661" s="271" t="s">
        <v>18820</v>
      </c>
      <c r="E10661" s="273">
        <v>1827.19</v>
      </c>
    </row>
    <row r="10662" spans="1:5" x14ac:dyDescent="0.2">
      <c r="A10662" s="271">
        <v>100206</v>
      </c>
      <c r="B10662" s="271" t="s">
        <v>290</v>
      </c>
      <c r="C10662" s="272" t="s">
        <v>18849</v>
      </c>
      <c r="D10662" s="271" t="s">
        <v>18820</v>
      </c>
      <c r="E10662" s="273">
        <v>1320.75</v>
      </c>
    </row>
    <row r="10663" spans="1:5" x14ac:dyDescent="0.2">
      <c r="A10663" s="271">
        <v>100281</v>
      </c>
      <c r="B10663" s="271" t="s">
        <v>290</v>
      </c>
      <c r="C10663" s="272" t="s">
        <v>18850</v>
      </c>
      <c r="D10663" s="271" t="s">
        <v>18822</v>
      </c>
      <c r="E10663" s="273">
        <v>4.59</v>
      </c>
    </row>
    <row r="10664" spans="1:5" x14ac:dyDescent="0.2">
      <c r="A10664" s="271">
        <v>100219</v>
      </c>
      <c r="B10664" s="271" t="s">
        <v>290</v>
      </c>
      <c r="C10664" s="272" t="s">
        <v>18851</v>
      </c>
      <c r="D10664" s="271" t="s">
        <v>18822</v>
      </c>
      <c r="E10664" s="273">
        <v>0.56999999999999995</v>
      </c>
    </row>
    <row r="10665" spans="1:5" x14ac:dyDescent="0.2">
      <c r="A10665" s="271">
        <v>100218</v>
      </c>
      <c r="B10665" s="271" t="s">
        <v>290</v>
      </c>
      <c r="C10665" s="272" t="s">
        <v>18852</v>
      </c>
      <c r="D10665" s="271" t="s">
        <v>18822</v>
      </c>
      <c r="E10665" s="273">
        <v>2.5499999999999998</v>
      </c>
    </row>
    <row r="10666" spans="1:5" x14ac:dyDescent="0.2">
      <c r="A10666" s="271">
        <v>100217</v>
      </c>
      <c r="B10666" s="271" t="s">
        <v>290</v>
      </c>
      <c r="C10666" s="272" t="s">
        <v>18853</v>
      </c>
      <c r="D10666" s="271" t="s">
        <v>18822</v>
      </c>
      <c r="E10666" s="273">
        <v>3.75</v>
      </c>
    </row>
    <row r="10667" spans="1:5" x14ac:dyDescent="0.2">
      <c r="A10667" s="271">
        <v>100224</v>
      </c>
      <c r="B10667" s="271" t="s">
        <v>290</v>
      </c>
      <c r="C10667" s="272" t="s">
        <v>18854</v>
      </c>
      <c r="D10667" s="271" t="s">
        <v>18825</v>
      </c>
      <c r="E10667" s="273">
        <v>3.75</v>
      </c>
    </row>
    <row r="10668" spans="1:5" x14ac:dyDescent="0.2">
      <c r="A10668" s="271">
        <v>100228</v>
      </c>
      <c r="B10668" s="271" t="s">
        <v>290</v>
      </c>
      <c r="C10668" s="272" t="s">
        <v>18855</v>
      </c>
      <c r="D10668" s="271" t="s">
        <v>18842</v>
      </c>
      <c r="E10668" s="273">
        <v>0.37</v>
      </c>
    </row>
    <row r="10669" spans="1:5" x14ac:dyDescent="0.2">
      <c r="A10669" s="271">
        <v>100204</v>
      </c>
      <c r="B10669" s="271" t="s">
        <v>290</v>
      </c>
      <c r="C10669" s="272" t="s">
        <v>18856</v>
      </c>
      <c r="D10669" s="271" t="s">
        <v>18827</v>
      </c>
      <c r="E10669" s="273">
        <v>0.13</v>
      </c>
    </row>
    <row r="10670" spans="1:5" x14ac:dyDescent="0.2">
      <c r="A10670" s="271">
        <v>100284</v>
      </c>
      <c r="B10670" s="271" t="s">
        <v>290</v>
      </c>
      <c r="C10670" s="272" t="s">
        <v>18857</v>
      </c>
      <c r="D10670" s="271" t="s">
        <v>18825</v>
      </c>
      <c r="E10670" s="273">
        <v>13.41</v>
      </c>
    </row>
    <row r="10671" spans="1:5" x14ac:dyDescent="0.2">
      <c r="A10671" s="271">
        <v>100277</v>
      </c>
      <c r="B10671" s="271" t="s">
        <v>290</v>
      </c>
      <c r="C10671" s="272" t="s">
        <v>18858</v>
      </c>
      <c r="D10671" s="271" t="s">
        <v>18825</v>
      </c>
      <c r="E10671" s="273">
        <v>2.39</v>
      </c>
    </row>
    <row r="10672" spans="1:5" x14ac:dyDescent="0.2">
      <c r="A10672" s="271">
        <v>100278</v>
      </c>
      <c r="B10672" s="271" t="s">
        <v>290</v>
      </c>
      <c r="C10672" s="272" t="s">
        <v>18859</v>
      </c>
      <c r="D10672" s="271" t="s">
        <v>18822</v>
      </c>
      <c r="E10672" s="273">
        <v>49.84</v>
      </c>
    </row>
    <row r="10673" spans="1:5" x14ac:dyDescent="0.2">
      <c r="A10673" s="271">
        <v>100268</v>
      </c>
      <c r="B10673" s="271" t="s">
        <v>290</v>
      </c>
      <c r="C10673" s="272" t="s">
        <v>18860</v>
      </c>
      <c r="D10673" s="271" t="s">
        <v>18822</v>
      </c>
      <c r="E10673" s="273">
        <v>104.18</v>
      </c>
    </row>
    <row r="10674" spans="1:5" x14ac:dyDescent="0.2">
      <c r="A10674" s="271">
        <v>100285</v>
      </c>
      <c r="B10674" s="271" t="s">
        <v>290</v>
      </c>
      <c r="C10674" s="272" t="s">
        <v>18861</v>
      </c>
      <c r="D10674" s="271" t="s">
        <v>18837</v>
      </c>
      <c r="E10674" s="273">
        <v>52.44</v>
      </c>
    </row>
    <row r="10675" spans="1:5" x14ac:dyDescent="0.2">
      <c r="A10675" s="271">
        <v>100209</v>
      </c>
      <c r="B10675" s="271" t="s">
        <v>290</v>
      </c>
      <c r="C10675" s="272" t="s">
        <v>18862</v>
      </c>
      <c r="D10675" s="271" t="s">
        <v>18822</v>
      </c>
      <c r="E10675" s="273">
        <v>12.08</v>
      </c>
    </row>
    <row r="10676" spans="1:5" x14ac:dyDescent="0.2">
      <c r="A10676" s="271">
        <v>100208</v>
      </c>
      <c r="B10676" s="271" t="s">
        <v>290</v>
      </c>
      <c r="C10676" s="272" t="s">
        <v>18863</v>
      </c>
      <c r="D10676" s="271" t="s">
        <v>18822</v>
      </c>
      <c r="E10676" s="273">
        <v>24.17</v>
      </c>
    </row>
    <row r="10677" spans="1:5" x14ac:dyDescent="0.2">
      <c r="A10677" s="271">
        <v>100256</v>
      </c>
      <c r="B10677" s="271" t="s">
        <v>290</v>
      </c>
      <c r="C10677" s="272" t="s">
        <v>18864</v>
      </c>
      <c r="D10677" s="271" t="s">
        <v>18837</v>
      </c>
      <c r="E10677" s="273">
        <v>11.07</v>
      </c>
    </row>
    <row r="10678" spans="1:5" x14ac:dyDescent="0.2">
      <c r="A10678" s="271">
        <v>100220</v>
      </c>
      <c r="B10678" s="271" t="s">
        <v>290</v>
      </c>
      <c r="C10678" s="272" t="s">
        <v>18865</v>
      </c>
      <c r="D10678" s="271" t="s">
        <v>18825</v>
      </c>
      <c r="E10678" s="273">
        <v>34.72</v>
      </c>
    </row>
    <row r="10679" spans="1:5" x14ac:dyDescent="0.2">
      <c r="A10679" s="271">
        <v>100287</v>
      </c>
      <c r="B10679" s="271" t="s">
        <v>290</v>
      </c>
      <c r="C10679" s="272" t="s">
        <v>18866</v>
      </c>
      <c r="D10679" s="271" t="s">
        <v>18837</v>
      </c>
      <c r="E10679" s="273">
        <v>16.36</v>
      </c>
    </row>
    <row r="10680" spans="1:5" x14ac:dyDescent="0.2">
      <c r="A10680" s="271">
        <v>100274</v>
      </c>
      <c r="B10680" s="271" t="s">
        <v>290</v>
      </c>
      <c r="C10680" s="272" t="s">
        <v>18867</v>
      </c>
      <c r="D10680" s="271" t="s">
        <v>18825</v>
      </c>
      <c r="E10680" s="273">
        <v>34.74</v>
      </c>
    </row>
    <row r="10681" spans="1:5" x14ac:dyDescent="0.2">
      <c r="A10681" s="271">
        <v>100264</v>
      </c>
      <c r="B10681" s="271" t="s">
        <v>290</v>
      </c>
      <c r="C10681" s="272" t="s">
        <v>18868</v>
      </c>
      <c r="D10681" s="271" t="s">
        <v>18825</v>
      </c>
      <c r="E10681" s="273">
        <v>49.02</v>
      </c>
    </row>
    <row r="10682" spans="1:5" x14ac:dyDescent="0.2">
      <c r="A10682" s="271">
        <v>100225</v>
      </c>
      <c r="B10682" s="271" t="s">
        <v>290</v>
      </c>
      <c r="C10682" s="272" t="s">
        <v>18869</v>
      </c>
      <c r="D10682" s="271" t="s">
        <v>18842</v>
      </c>
      <c r="E10682" s="273">
        <v>2.72</v>
      </c>
    </row>
    <row r="10683" spans="1:5" x14ac:dyDescent="0.2">
      <c r="A10683" s="271">
        <v>100266</v>
      </c>
      <c r="B10683" s="271" t="s">
        <v>290</v>
      </c>
      <c r="C10683" s="272" t="s">
        <v>18870</v>
      </c>
      <c r="D10683" s="271" t="s">
        <v>18822</v>
      </c>
      <c r="E10683" s="273">
        <v>104.18</v>
      </c>
    </row>
    <row r="10684" spans="1:5" x14ac:dyDescent="0.2">
      <c r="A10684" s="271">
        <v>100257</v>
      </c>
      <c r="B10684" s="271" t="s">
        <v>290</v>
      </c>
      <c r="C10684" s="272" t="s">
        <v>18871</v>
      </c>
      <c r="D10684" s="271" t="s">
        <v>18837</v>
      </c>
      <c r="E10684" s="273">
        <v>6.64</v>
      </c>
    </row>
    <row r="10685" spans="1:5" x14ac:dyDescent="0.2">
      <c r="A10685" s="271">
        <v>100197</v>
      </c>
      <c r="B10685" s="271" t="s">
        <v>290</v>
      </c>
      <c r="C10685" s="272" t="s">
        <v>18872</v>
      </c>
      <c r="D10685" s="271" t="s">
        <v>18827</v>
      </c>
      <c r="E10685" s="273">
        <v>2.4500000000000002</v>
      </c>
    </row>
    <row r="10686" spans="1:5" x14ac:dyDescent="0.2">
      <c r="A10686" s="271">
        <v>100196</v>
      </c>
      <c r="B10686" s="271" t="s">
        <v>290</v>
      </c>
      <c r="C10686" s="272" t="s">
        <v>18873</v>
      </c>
      <c r="D10686" s="271" t="s">
        <v>18827</v>
      </c>
      <c r="E10686" s="273">
        <v>1.63</v>
      </c>
    </row>
    <row r="10687" spans="1:5" x14ac:dyDescent="0.2">
      <c r="A10687" s="271">
        <v>100195</v>
      </c>
      <c r="B10687" s="271" t="s">
        <v>290</v>
      </c>
      <c r="C10687" s="272" t="s">
        <v>18874</v>
      </c>
      <c r="D10687" s="271" t="s">
        <v>18827</v>
      </c>
      <c r="E10687" s="273">
        <v>0.98</v>
      </c>
    </row>
    <row r="10688" spans="1:5" x14ac:dyDescent="0.2">
      <c r="A10688" s="271">
        <v>100273</v>
      </c>
      <c r="B10688" s="271" t="s">
        <v>290</v>
      </c>
      <c r="C10688" s="272" t="s">
        <v>18875</v>
      </c>
      <c r="D10688" s="271" t="s">
        <v>18827</v>
      </c>
      <c r="E10688" s="273">
        <v>4.07</v>
      </c>
    </row>
    <row r="10689" spans="1:5" x14ac:dyDescent="0.2">
      <c r="A10689" s="271">
        <v>100282</v>
      </c>
      <c r="B10689" s="271" t="s">
        <v>290</v>
      </c>
      <c r="C10689" s="272" t="s">
        <v>18876</v>
      </c>
      <c r="D10689" s="271" t="s">
        <v>18825</v>
      </c>
      <c r="E10689" s="273">
        <v>195.18</v>
      </c>
    </row>
    <row r="10690" spans="1:5" x14ac:dyDescent="0.2">
      <c r="A10690" s="271">
        <v>100276</v>
      </c>
      <c r="B10690" s="271" t="s">
        <v>290</v>
      </c>
      <c r="C10690" s="272" t="s">
        <v>18877</v>
      </c>
      <c r="D10690" s="271" t="s">
        <v>18825</v>
      </c>
      <c r="E10690" s="273">
        <v>40.99</v>
      </c>
    </row>
    <row r="10691" spans="1:5" x14ac:dyDescent="0.2">
      <c r="A10691" s="271">
        <v>100275</v>
      </c>
      <c r="B10691" s="271" t="s">
        <v>290</v>
      </c>
      <c r="C10691" s="272" t="s">
        <v>18878</v>
      </c>
      <c r="D10691" s="271" t="s">
        <v>18825</v>
      </c>
      <c r="E10691" s="273">
        <v>22.46</v>
      </c>
    </row>
    <row r="10692" spans="1:5" x14ac:dyDescent="0.2">
      <c r="A10692" s="271">
        <v>100254</v>
      </c>
      <c r="B10692" s="271" t="s">
        <v>290</v>
      </c>
      <c r="C10692" s="272" t="s">
        <v>18879</v>
      </c>
      <c r="D10692" s="271" t="s">
        <v>18837</v>
      </c>
      <c r="E10692" s="273">
        <v>49.09</v>
      </c>
    </row>
    <row r="10693" spans="1:5" x14ac:dyDescent="0.2">
      <c r="A10693" s="271">
        <v>100250</v>
      </c>
      <c r="B10693" s="271" t="s">
        <v>290</v>
      </c>
      <c r="C10693" s="272" t="s">
        <v>18880</v>
      </c>
      <c r="D10693" s="271" t="s">
        <v>18837</v>
      </c>
      <c r="E10693" s="273">
        <v>5.53</v>
      </c>
    </row>
    <row r="10694" spans="1:5" x14ac:dyDescent="0.2">
      <c r="A10694" s="271">
        <v>100251</v>
      </c>
      <c r="B10694" s="271" t="s">
        <v>290</v>
      </c>
      <c r="C10694" s="272" t="s">
        <v>18881</v>
      </c>
      <c r="D10694" s="271" t="s">
        <v>18837</v>
      </c>
      <c r="E10694" s="273">
        <v>16.36</v>
      </c>
    </row>
    <row r="10695" spans="1:5" x14ac:dyDescent="0.2">
      <c r="A10695" s="271">
        <v>100252</v>
      </c>
      <c r="B10695" s="271" t="s">
        <v>290</v>
      </c>
      <c r="C10695" s="272" t="s">
        <v>18882</v>
      </c>
      <c r="D10695" s="271" t="s">
        <v>18837</v>
      </c>
      <c r="E10695" s="273">
        <v>24.54</v>
      </c>
    </row>
    <row r="10696" spans="1:5" x14ac:dyDescent="0.2">
      <c r="A10696" s="271">
        <v>100253</v>
      </c>
      <c r="B10696" s="271" t="s">
        <v>290</v>
      </c>
      <c r="C10696" s="272" t="s">
        <v>18883</v>
      </c>
      <c r="D10696" s="271" t="s">
        <v>18837</v>
      </c>
      <c r="E10696" s="273">
        <v>32.729999999999997</v>
      </c>
    </row>
    <row r="10697" spans="1:5" x14ac:dyDescent="0.2">
      <c r="A10697" s="271">
        <v>100249</v>
      </c>
      <c r="B10697" s="271" t="s">
        <v>290</v>
      </c>
      <c r="C10697" s="272" t="s">
        <v>18884</v>
      </c>
      <c r="D10697" s="271" t="s">
        <v>18837</v>
      </c>
      <c r="E10697" s="273">
        <v>3.32</v>
      </c>
    </row>
    <row r="10698" spans="1:5" x14ac:dyDescent="0.2">
      <c r="A10698" s="271">
        <v>100244</v>
      </c>
      <c r="B10698" s="271" t="s">
        <v>290</v>
      </c>
      <c r="C10698" s="272" t="s">
        <v>18885</v>
      </c>
      <c r="D10698" s="271" t="s">
        <v>18837</v>
      </c>
      <c r="E10698" s="273">
        <v>4.9800000000000004</v>
      </c>
    </row>
    <row r="10699" spans="1:5" x14ac:dyDescent="0.2">
      <c r="A10699" s="271">
        <v>100245</v>
      </c>
      <c r="B10699" s="271" t="s">
        <v>290</v>
      </c>
      <c r="C10699" s="272" t="s">
        <v>18886</v>
      </c>
      <c r="D10699" s="271" t="s">
        <v>18837</v>
      </c>
      <c r="E10699" s="273">
        <v>9.9600000000000009</v>
      </c>
    </row>
    <row r="10700" spans="1:5" x14ac:dyDescent="0.2">
      <c r="A10700" s="271">
        <v>100243</v>
      </c>
      <c r="B10700" s="271" t="s">
        <v>290</v>
      </c>
      <c r="C10700" s="272" t="s">
        <v>18887</v>
      </c>
      <c r="D10700" s="271" t="s">
        <v>18837</v>
      </c>
      <c r="E10700" s="273">
        <v>3.98</v>
      </c>
    </row>
    <row r="10701" spans="1:5" x14ac:dyDescent="0.2">
      <c r="A10701" s="271">
        <v>100239</v>
      </c>
      <c r="B10701" s="271" t="s">
        <v>290</v>
      </c>
      <c r="C10701" s="272" t="s">
        <v>18888</v>
      </c>
      <c r="D10701" s="271" t="s">
        <v>18837</v>
      </c>
      <c r="E10701" s="273">
        <v>8.3000000000000007</v>
      </c>
    </row>
    <row r="10702" spans="1:5" x14ac:dyDescent="0.2">
      <c r="A10702" s="271">
        <v>100238</v>
      </c>
      <c r="B10702" s="271" t="s">
        <v>290</v>
      </c>
      <c r="C10702" s="272" t="s">
        <v>18889</v>
      </c>
      <c r="D10702" s="271" t="s">
        <v>18837</v>
      </c>
      <c r="E10702" s="273">
        <v>6.64</v>
      </c>
    </row>
    <row r="10703" spans="1:5" x14ac:dyDescent="0.2">
      <c r="A10703" s="271">
        <v>100241</v>
      </c>
      <c r="B10703" s="271" t="s">
        <v>290</v>
      </c>
      <c r="C10703" s="272" t="s">
        <v>18890</v>
      </c>
      <c r="D10703" s="271" t="s">
        <v>18837</v>
      </c>
      <c r="E10703" s="273">
        <v>8.3000000000000007</v>
      </c>
    </row>
    <row r="10704" spans="1:5" x14ac:dyDescent="0.2">
      <c r="A10704" s="271">
        <v>100242</v>
      </c>
      <c r="B10704" s="271" t="s">
        <v>290</v>
      </c>
      <c r="C10704" s="272" t="s">
        <v>18891</v>
      </c>
      <c r="D10704" s="271" t="s">
        <v>18837</v>
      </c>
      <c r="E10704" s="273">
        <v>24.54</v>
      </c>
    </row>
    <row r="10705" spans="1:5" x14ac:dyDescent="0.2">
      <c r="A10705" s="271">
        <v>100240</v>
      </c>
      <c r="B10705" s="271" t="s">
        <v>290</v>
      </c>
      <c r="C10705" s="272" t="s">
        <v>18892</v>
      </c>
      <c r="D10705" s="271" t="s">
        <v>18837</v>
      </c>
      <c r="E10705" s="273">
        <v>4.9800000000000004</v>
      </c>
    </row>
    <row r="10706" spans="1:5" x14ac:dyDescent="0.2">
      <c r="A10706" s="271">
        <v>100237</v>
      </c>
      <c r="B10706" s="271" t="s">
        <v>290</v>
      </c>
      <c r="C10706" s="272" t="s">
        <v>18893</v>
      </c>
      <c r="D10706" s="271" t="s">
        <v>18837</v>
      </c>
      <c r="E10706" s="273">
        <v>4.1500000000000004</v>
      </c>
    </row>
    <row r="10707" spans="1:5" x14ac:dyDescent="0.2">
      <c r="A10707" s="271">
        <v>100236</v>
      </c>
      <c r="B10707" s="271" t="s">
        <v>290</v>
      </c>
      <c r="C10707" s="272" t="s">
        <v>18894</v>
      </c>
      <c r="D10707" s="271" t="s">
        <v>18837</v>
      </c>
      <c r="E10707" s="273">
        <v>3.46</v>
      </c>
    </row>
    <row r="10708" spans="1:5" x14ac:dyDescent="0.2">
      <c r="A10708" s="271">
        <v>100248</v>
      </c>
      <c r="B10708" s="271" t="s">
        <v>290</v>
      </c>
      <c r="C10708" s="272" t="s">
        <v>18895</v>
      </c>
      <c r="D10708" s="271" t="s">
        <v>18837</v>
      </c>
      <c r="E10708" s="273">
        <v>16.36</v>
      </c>
    </row>
    <row r="10709" spans="1:5" x14ac:dyDescent="0.2">
      <c r="A10709" s="271">
        <v>100247</v>
      </c>
      <c r="B10709" s="271" t="s">
        <v>290</v>
      </c>
      <c r="C10709" s="272" t="s">
        <v>18896</v>
      </c>
      <c r="D10709" s="271" t="s">
        <v>18837</v>
      </c>
      <c r="E10709" s="273">
        <v>4.1500000000000004</v>
      </c>
    </row>
    <row r="10710" spans="1:5" x14ac:dyDescent="0.2">
      <c r="A10710" s="271">
        <v>100246</v>
      </c>
      <c r="B10710" s="271" t="s">
        <v>290</v>
      </c>
      <c r="C10710" s="272" t="s">
        <v>18897</v>
      </c>
      <c r="D10710" s="271" t="s">
        <v>18837</v>
      </c>
      <c r="E10710" s="273">
        <v>3.32</v>
      </c>
    </row>
    <row r="10711" spans="1:5" x14ac:dyDescent="0.2">
      <c r="A10711" s="271">
        <v>100255</v>
      </c>
      <c r="B10711" s="271" t="s">
        <v>290</v>
      </c>
      <c r="C10711" s="272" t="s">
        <v>18898</v>
      </c>
      <c r="D10711" s="271" t="s">
        <v>18837</v>
      </c>
      <c r="E10711" s="273">
        <v>16.61</v>
      </c>
    </row>
    <row r="10712" spans="1:5" x14ac:dyDescent="0.2">
      <c r="A10712" s="271">
        <v>100263</v>
      </c>
      <c r="B10712" s="271" t="s">
        <v>290</v>
      </c>
      <c r="C10712" s="272" t="s">
        <v>18899</v>
      </c>
      <c r="D10712" s="271" t="s">
        <v>18827</v>
      </c>
      <c r="E10712" s="273">
        <v>2.69</v>
      </c>
    </row>
    <row r="10713" spans="1:5" x14ac:dyDescent="0.2">
      <c r="A10713" s="271">
        <v>100260</v>
      </c>
      <c r="B10713" s="271" t="s">
        <v>290</v>
      </c>
      <c r="C10713" s="272" t="s">
        <v>18900</v>
      </c>
      <c r="D10713" s="271" t="s">
        <v>18827</v>
      </c>
      <c r="E10713" s="273">
        <v>10.78</v>
      </c>
    </row>
    <row r="10714" spans="1:5" x14ac:dyDescent="0.2">
      <c r="A10714" s="271">
        <v>100261</v>
      </c>
      <c r="B10714" s="271" t="s">
        <v>290</v>
      </c>
      <c r="C10714" s="272" t="s">
        <v>18901</v>
      </c>
      <c r="D10714" s="271" t="s">
        <v>18827</v>
      </c>
      <c r="E10714" s="273">
        <v>6.78</v>
      </c>
    </row>
    <row r="10715" spans="1:5" x14ac:dyDescent="0.2">
      <c r="A10715" s="271">
        <v>100262</v>
      </c>
      <c r="B10715" s="271" t="s">
        <v>290</v>
      </c>
      <c r="C10715" s="272" t="s">
        <v>18902</v>
      </c>
      <c r="D10715" s="271" t="s">
        <v>18827</v>
      </c>
      <c r="E10715" s="273">
        <v>4.2</v>
      </c>
    </row>
    <row r="10716" spans="1:5" x14ac:dyDescent="0.2">
      <c r="A10716" s="271">
        <v>100271</v>
      </c>
      <c r="B10716" s="271" t="s">
        <v>290</v>
      </c>
      <c r="C10716" s="272" t="s">
        <v>18903</v>
      </c>
      <c r="D10716" s="271" t="s">
        <v>18825</v>
      </c>
      <c r="E10716" s="273">
        <v>78.13</v>
      </c>
    </row>
    <row r="10717" spans="1:5" x14ac:dyDescent="0.2">
      <c r="A10717" s="271">
        <v>100258</v>
      </c>
      <c r="B10717" s="271" t="s">
        <v>290</v>
      </c>
      <c r="C10717" s="272" t="s">
        <v>18904</v>
      </c>
      <c r="D10717" s="271" t="s">
        <v>18837</v>
      </c>
      <c r="E10717" s="273">
        <v>16.61</v>
      </c>
    </row>
    <row r="10718" spans="1:5" x14ac:dyDescent="0.2">
      <c r="A10718" s="271">
        <v>100259</v>
      </c>
      <c r="B10718" s="271" t="s">
        <v>290</v>
      </c>
      <c r="C10718" s="272" t="s">
        <v>18905</v>
      </c>
      <c r="D10718" s="271" t="s">
        <v>18837</v>
      </c>
      <c r="E10718" s="273">
        <v>32.729999999999997</v>
      </c>
    </row>
    <row r="10719" spans="1:5" x14ac:dyDescent="0.2">
      <c r="A10719" s="271">
        <v>100279</v>
      </c>
      <c r="B10719" s="271" t="s">
        <v>290</v>
      </c>
      <c r="C10719" s="272" t="s">
        <v>18906</v>
      </c>
      <c r="D10719" s="271" t="s">
        <v>1977</v>
      </c>
      <c r="E10719" s="273">
        <v>0.96</v>
      </c>
    </row>
    <row r="10720" spans="1:5" x14ac:dyDescent="0.2">
      <c r="A10720" s="271">
        <v>100233</v>
      </c>
      <c r="B10720" s="271" t="s">
        <v>290</v>
      </c>
      <c r="C10720" s="272" t="s">
        <v>18907</v>
      </c>
      <c r="D10720" s="271" t="s">
        <v>1977</v>
      </c>
      <c r="E10720" s="273">
        <v>0.23</v>
      </c>
    </row>
    <row r="10721" spans="1:5" x14ac:dyDescent="0.2">
      <c r="A10721" s="271">
        <v>100232</v>
      </c>
      <c r="B10721" s="271" t="s">
        <v>290</v>
      </c>
      <c r="C10721" s="272" t="s">
        <v>18908</v>
      </c>
      <c r="D10721" s="271" t="s">
        <v>1977</v>
      </c>
      <c r="E10721" s="273">
        <v>0.46</v>
      </c>
    </row>
    <row r="10722" spans="1:5" x14ac:dyDescent="0.2">
      <c r="A10722" s="271">
        <v>100234</v>
      </c>
      <c r="B10722" s="271" t="s">
        <v>290</v>
      </c>
      <c r="C10722" s="272" t="s">
        <v>18909</v>
      </c>
      <c r="D10722" s="271" t="s">
        <v>2012</v>
      </c>
      <c r="E10722" s="273">
        <v>0.68</v>
      </c>
    </row>
    <row r="10723" spans="1:5" x14ac:dyDescent="0.2">
      <c r="A10723" s="271">
        <v>100265</v>
      </c>
      <c r="B10723" s="271" t="s">
        <v>290</v>
      </c>
      <c r="C10723" s="272" t="s">
        <v>18910</v>
      </c>
      <c r="D10723" s="271" t="s">
        <v>2012</v>
      </c>
      <c r="E10723" s="273">
        <v>1.02</v>
      </c>
    </row>
    <row r="10724" spans="1:5" x14ac:dyDescent="0.2">
      <c r="A10724" s="271">
        <v>100235</v>
      </c>
      <c r="B10724" s="271" t="s">
        <v>290</v>
      </c>
      <c r="C10724" s="272" t="s">
        <v>18911</v>
      </c>
      <c r="D10724" s="271" t="s">
        <v>2092</v>
      </c>
      <c r="E10724" s="273">
        <v>0.05</v>
      </c>
    </row>
    <row r="10725" spans="1:5" x14ac:dyDescent="0.2">
      <c r="A10725" s="271">
        <v>100267</v>
      </c>
      <c r="B10725" s="271" t="s">
        <v>290</v>
      </c>
      <c r="C10725" s="272" t="s">
        <v>18912</v>
      </c>
      <c r="D10725" s="271" t="s">
        <v>1977</v>
      </c>
      <c r="E10725" s="273">
        <v>2.06</v>
      </c>
    </row>
    <row r="10726" spans="1:5" x14ac:dyDescent="0.2">
      <c r="A10726" s="271">
        <v>100231</v>
      </c>
      <c r="B10726" s="271" t="s">
        <v>290</v>
      </c>
      <c r="C10726" s="272" t="s">
        <v>18913</v>
      </c>
      <c r="D10726" s="271" t="s">
        <v>1982</v>
      </c>
      <c r="E10726" s="273">
        <v>0.04</v>
      </c>
    </row>
    <row r="10727" spans="1:5" x14ac:dyDescent="0.2">
      <c r="A10727" s="271">
        <v>100230</v>
      </c>
      <c r="B10727" s="271" t="s">
        <v>290</v>
      </c>
      <c r="C10727" s="272" t="s">
        <v>18914</v>
      </c>
      <c r="D10727" s="271" t="s">
        <v>1982</v>
      </c>
      <c r="E10727" s="273">
        <v>0.03</v>
      </c>
    </row>
    <row r="10728" spans="1:5" x14ac:dyDescent="0.2">
      <c r="A10728" s="271">
        <v>100229</v>
      </c>
      <c r="B10728" s="271" t="s">
        <v>290</v>
      </c>
      <c r="C10728" s="272" t="s">
        <v>18915</v>
      </c>
      <c r="D10728" s="271" t="s">
        <v>1982</v>
      </c>
      <c r="E10728" s="273">
        <v>0.01</v>
      </c>
    </row>
    <row r="10729" spans="1:5" x14ac:dyDescent="0.2">
      <c r="A10729" s="271">
        <v>100272</v>
      </c>
      <c r="B10729" s="271" t="s">
        <v>290</v>
      </c>
      <c r="C10729" s="272" t="s">
        <v>18916</v>
      </c>
      <c r="D10729" s="271" t="s">
        <v>2012</v>
      </c>
      <c r="E10729" s="273">
        <v>1.54</v>
      </c>
    </row>
    <row r="10730" spans="1:5" x14ac:dyDescent="0.2">
      <c r="A10730" s="271">
        <v>100269</v>
      </c>
      <c r="B10730" s="271" t="s">
        <v>290</v>
      </c>
      <c r="C10730" s="272" t="s">
        <v>18917</v>
      </c>
      <c r="D10730" s="271" t="s">
        <v>1977</v>
      </c>
      <c r="E10730" s="273">
        <v>2.06</v>
      </c>
    </row>
    <row r="10731" spans="1:5" x14ac:dyDescent="0.2">
      <c r="A10731" s="271">
        <v>100986</v>
      </c>
      <c r="B10731" s="271" t="s">
        <v>290</v>
      </c>
      <c r="C10731" s="272" t="s">
        <v>18918</v>
      </c>
      <c r="D10731" s="271" t="s">
        <v>1980</v>
      </c>
      <c r="E10731" s="273">
        <v>9.33</v>
      </c>
    </row>
    <row r="10732" spans="1:5" x14ac:dyDescent="0.2">
      <c r="A10732" s="271">
        <v>101002</v>
      </c>
      <c r="B10732" s="271" t="s">
        <v>290</v>
      </c>
      <c r="C10732" s="272" t="s">
        <v>18919</v>
      </c>
      <c r="D10732" s="271" t="s">
        <v>4577</v>
      </c>
      <c r="E10732" s="273">
        <v>6.21</v>
      </c>
    </row>
    <row r="10733" spans="1:5" x14ac:dyDescent="0.2">
      <c r="A10733" s="271">
        <v>100987</v>
      </c>
      <c r="B10733" s="271" t="s">
        <v>290</v>
      </c>
      <c r="C10733" s="272" t="s">
        <v>18920</v>
      </c>
      <c r="D10733" s="271" t="s">
        <v>1980</v>
      </c>
      <c r="E10733" s="273">
        <v>10.78</v>
      </c>
    </row>
    <row r="10734" spans="1:5" x14ac:dyDescent="0.2">
      <c r="A10734" s="271">
        <v>101003</v>
      </c>
      <c r="B10734" s="271" t="s">
        <v>290</v>
      </c>
      <c r="C10734" s="272" t="s">
        <v>18921</v>
      </c>
      <c r="D10734" s="271" t="s">
        <v>4577</v>
      </c>
      <c r="E10734" s="273">
        <v>7.18</v>
      </c>
    </row>
    <row r="10735" spans="1:5" x14ac:dyDescent="0.2">
      <c r="A10735" s="271">
        <v>100988</v>
      </c>
      <c r="B10735" s="271" t="s">
        <v>290</v>
      </c>
      <c r="C10735" s="272" t="s">
        <v>18922</v>
      </c>
      <c r="D10735" s="271" t="s">
        <v>1980</v>
      </c>
      <c r="E10735" s="273">
        <v>11.4</v>
      </c>
    </row>
    <row r="10736" spans="1:5" x14ac:dyDescent="0.2">
      <c r="A10736" s="271">
        <v>101004</v>
      </c>
      <c r="B10736" s="271" t="s">
        <v>290</v>
      </c>
      <c r="C10736" s="272" t="s">
        <v>18923</v>
      </c>
      <c r="D10736" s="271" t="s">
        <v>4577</v>
      </c>
      <c r="E10736" s="273">
        <v>7.6</v>
      </c>
    </row>
    <row r="10737" spans="1:5" x14ac:dyDescent="0.2">
      <c r="A10737" s="271">
        <v>100985</v>
      </c>
      <c r="B10737" s="271" t="s">
        <v>290</v>
      </c>
      <c r="C10737" s="272" t="s">
        <v>18924</v>
      </c>
      <c r="D10737" s="271" t="s">
        <v>1980</v>
      </c>
      <c r="E10737" s="273">
        <v>7.85</v>
      </c>
    </row>
    <row r="10738" spans="1:5" x14ac:dyDescent="0.2">
      <c r="A10738" s="271">
        <v>101001</v>
      </c>
      <c r="B10738" s="271" t="s">
        <v>290</v>
      </c>
      <c r="C10738" s="272" t="s">
        <v>18925</v>
      </c>
      <c r="D10738" s="271" t="s">
        <v>4577</v>
      </c>
      <c r="E10738" s="273">
        <v>5.24</v>
      </c>
    </row>
    <row r="10739" spans="1:5" x14ac:dyDescent="0.2">
      <c r="A10739" s="271">
        <v>101008</v>
      </c>
      <c r="B10739" s="271" t="s">
        <v>290</v>
      </c>
      <c r="C10739" s="272" t="s">
        <v>18926</v>
      </c>
      <c r="D10739" s="271" t="s">
        <v>1980</v>
      </c>
      <c r="E10739" s="273">
        <v>5.6</v>
      </c>
    </row>
    <row r="10740" spans="1:5" x14ac:dyDescent="0.2">
      <c r="A10740" s="271">
        <v>101007</v>
      </c>
      <c r="B10740" s="271" t="s">
        <v>290</v>
      </c>
      <c r="C10740" s="272" t="s">
        <v>18927</v>
      </c>
      <c r="D10740" s="271" t="s">
        <v>1980</v>
      </c>
      <c r="E10740" s="273">
        <v>5.55</v>
      </c>
    </row>
    <row r="10741" spans="1:5" x14ac:dyDescent="0.2">
      <c r="A10741" s="271">
        <v>100982</v>
      </c>
      <c r="B10741" s="271" t="s">
        <v>290</v>
      </c>
      <c r="C10741" s="272" t="s">
        <v>18928</v>
      </c>
      <c r="D10741" s="271" t="s">
        <v>1980</v>
      </c>
      <c r="E10741" s="273">
        <v>9.4600000000000009</v>
      </c>
    </row>
    <row r="10742" spans="1:5" x14ac:dyDescent="0.2">
      <c r="A10742" s="271">
        <v>100998</v>
      </c>
      <c r="B10742" s="271" t="s">
        <v>290</v>
      </c>
      <c r="C10742" s="272" t="s">
        <v>18929</v>
      </c>
      <c r="D10742" s="271" t="s">
        <v>4577</v>
      </c>
      <c r="E10742" s="273">
        <v>6.33</v>
      </c>
    </row>
    <row r="10743" spans="1:5" x14ac:dyDescent="0.2">
      <c r="A10743" s="271">
        <v>100983</v>
      </c>
      <c r="B10743" s="271" t="s">
        <v>290</v>
      </c>
      <c r="C10743" s="272" t="s">
        <v>18930</v>
      </c>
      <c r="D10743" s="271" t="s">
        <v>1980</v>
      </c>
      <c r="E10743" s="273">
        <v>9.5</v>
      </c>
    </row>
    <row r="10744" spans="1:5" x14ac:dyDescent="0.2">
      <c r="A10744" s="271">
        <v>100999</v>
      </c>
      <c r="B10744" s="271" t="s">
        <v>290</v>
      </c>
      <c r="C10744" s="272" t="s">
        <v>18931</v>
      </c>
      <c r="D10744" s="271" t="s">
        <v>4577</v>
      </c>
      <c r="E10744" s="273">
        <v>6.37</v>
      </c>
    </row>
    <row r="10745" spans="1:5" x14ac:dyDescent="0.2">
      <c r="A10745" s="271">
        <v>100984</v>
      </c>
      <c r="B10745" s="271" t="s">
        <v>290</v>
      </c>
      <c r="C10745" s="272" t="s">
        <v>18932</v>
      </c>
      <c r="D10745" s="271" t="s">
        <v>1980</v>
      </c>
      <c r="E10745" s="273">
        <v>9.2899999999999991</v>
      </c>
    </row>
    <row r="10746" spans="1:5" x14ac:dyDescent="0.2">
      <c r="A10746" s="271">
        <v>101000</v>
      </c>
      <c r="B10746" s="271" t="s">
        <v>290</v>
      </c>
      <c r="C10746" s="272" t="s">
        <v>18933</v>
      </c>
      <c r="D10746" s="271" t="s">
        <v>4577</v>
      </c>
      <c r="E10746" s="273">
        <v>6.21</v>
      </c>
    </row>
    <row r="10747" spans="1:5" x14ac:dyDescent="0.2">
      <c r="A10747" s="271">
        <v>100981</v>
      </c>
      <c r="B10747" s="271" t="s">
        <v>290</v>
      </c>
      <c r="C10747" s="272" t="s">
        <v>18934</v>
      </c>
      <c r="D10747" s="271" t="s">
        <v>1980</v>
      </c>
      <c r="E10747" s="273">
        <v>9.98</v>
      </c>
    </row>
    <row r="10748" spans="1:5" x14ac:dyDescent="0.2">
      <c r="A10748" s="271">
        <v>100997</v>
      </c>
      <c r="B10748" s="271" t="s">
        <v>290</v>
      </c>
      <c r="C10748" s="272" t="s">
        <v>18935</v>
      </c>
      <c r="D10748" s="271" t="s">
        <v>4577</v>
      </c>
      <c r="E10748" s="273">
        <v>6.68</v>
      </c>
    </row>
    <row r="10749" spans="1:5" x14ac:dyDescent="0.2">
      <c r="A10749" s="271">
        <v>101010</v>
      </c>
      <c r="B10749" s="271" t="s">
        <v>290</v>
      </c>
      <c r="C10749" s="272" t="s">
        <v>18936</v>
      </c>
      <c r="D10749" s="271" t="s">
        <v>4577</v>
      </c>
      <c r="E10749" s="273">
        <v>27.76</v>
      </c>
    </row>
    <row r="10750" spans="1:5" x14ac:dyDescent="0.2">
      <c r="A10750" s="271">
        <v>101009</v>
      </c>
      <c r="B10750" s="271" t="s">
        <v>290</v>
      </c>
      <c r="C10750" s="272" t="s">
        <v>18937</v>
      </c>
      <c r="D10750" s="271" t="s">
        <v>4577</v>
      </c>
      <c r="E10750" s="273">
        <v>44.09</v>
      </c>
    </row>
    <row r="10751" spans="1:5" x14ac:dyDescent="0.2">
      <c r="A10751" s="271">
        <v>100978</v>
      </c>
      <c r="B10751" s="271" t="s">
        <v>290</v>
      </c>
      <c r="C10751" s="272" t="s">
        <v>18938</v>
      </c>
      <c r="D10751" s="271" t="s">
        <v>1980</v>
      </c>
      <c r="E10751" s="273">
        <v>7.33</v>
      </c>
    </row>
    <row r="10752" spans="1:5" x14ac:dyDescent="0.2">
      <c r="A10752" s="271">
        <v>100994</v>
      </c>
      <c r="B10752" s="271" t="s">
        <v>290</v>
      </c>
      <c r="C10752" s="272" t="s">
        <v>18939</v>
      </c>
      <c r="D10752" s="271" t="s">
        <v>4577</v>
      </c>
      <c r="E10752" s="273">
        <v>4.8600000000000003</v>
      </c>
    </row>
    <row r="10753" spans="1:5" x14ac:dyDescent="0.2">
      <c r="A10753" s="271">
        <v>100974</v>
      </c>
      <c r="B10753" s="271" t="s">
        <v>290</v>
      </c>
      <c r="C10753" s="272" t="s">
        <v>18940</v>
      </c>
      <c r="D10753" s="271" t="s">
        <v>1980</v>
      </c>
      <c r="E10753" s="273">
        <v>8.9</v>
      </c>
    </row>
    <row r="10754" spans="1:5" x14ac:dyDescent="0.2">
      <c r="A10754" s="271">
        <v>100990</v>
      </c>
      <c r="B10754" s="271" t="s">
        <v>290</v>
      </c>
      <c r="C10754" s="272" t="s">
        <v>18941</v>
      </c>
      <c r="D10754" s="271" t="s">
        <v>4577</v>
      </c>
      <c r="E10754" s="273">
        <v>5.95</v>
      </c>
    </row>
    <row r="10755" spans="1:5" x14ac:dyDescent="0.2">
      <c r="A10755" s="271">
        <v>100979</v>
      </c>
      <c r="B10755" s="271" t="s">
        <v>290</v>
      </c>
      <c r="C10755" s="272" t="s">
        <v>18942</v>
      </c>
      <c r="D10755" s="271" t="s">
        <v>1980</v>
      </c>
      <c r="E10755" s="273">
        <v>7.03</v>
      </c>
    </row>
    <row r="10756" spans="1:5" x14ac:dyDescent="0.2">
      <c r="A10756" s="271">
        <v>100995</v>
      </c>
      <c r="B10756" s="271" t="s">
        <v>290</v>
      </c>
      <c r="C10756" s="272" t="s">
        <v>18943</v>
      </c>
      <c r="D10756" s="271" t="s">
        <v>4577</v>
      </c>
      <c r="E10756" s="273">
        <v>4.6900000000000004</v>
      </c>
    </row>
    <row r="10757" spans="1:5" x14ac:dyDescent="0.2">
      <c r="A10757" s="271">
        <v>100975</v>
      </c>
      <c r="B10757" s="271" t="s">
        <v>290</v>
      </c>
      <c r="C10757" s="272" t="s">
        <v>18944</v>
      </c>
      <c r="D10757" s="271" t="s">
        <v>1980</v>
      </c>
      <c r="E10757" s="273">
        <v>8.98</v>
      </c>
    </row>
    <row r="10758" spans="1:5" x14ac:dyDescent="0.2">
      <c r="A10758" s="271">
        <v>100991</v>
      </c>
      <c r="B10758" s="271" t="s">
        <v>290</v>
      </c>
      <c r="C10758" s="272" t="s">
        <v>18945</v>
      </c>
      <c r="D10758" s="271" t="s">
        <v>4577</v>
      </c>
      <c r="E10758" s="273">
        <v>6.01</v>
      </c>
    </row>
    <row r="10759" spans="1:5" x14ac:dyDescent="0.2">
      <c r="A10759" s="271">
        <v>100980</v>
      </c>
      <c r="B10759" s="271" t="s">
        <v>290</v>
      </c>
      <c r="C10759" s="272" t="s">
        <v>18946</v>
      </c>
      <c r="D10759" s="271" t="s">
        <v>1980</v>
      </c>
      <c r="E10759" s="273">
        <v>6.64</v>
      </c>
    </row>
    <row r="10760" spans="1:5" x14ac:dyDescent="0.2">
      <c r="A10760" s="271">
        <v>100996</v>
      </c>
      <c r="B10760" s="271" t="s">
        <v>290</v>
      </c>
      <c r="C10760" s="272" t="s">
        <v>18947</v>
      </c>
      <c r="D10760" s="271" t="s">
        <v>4577</v>
      </c>
      <c r="E10760" s="273">
        <v>4.41</v>
      </c>
    </row>
    <row r="10761" spans="1:5" x14ac:dyDescent="0.2">
      <c r="A10761" s="271">
        <v>100976</v>
      </c>
      <c r="B10761" s="271" t="s">
        <v>290</v>
      </c>
      <c r="C10761" s="272" t="s">
        <v>18948</v>
      </c>
      <c r="D10761" s="271" t="s">
        <v>1980</v>
      </c>
      <c r="E10761" s="273">
        <v>8.7799999999999994</v>
      </c>
    </row>
    <row r="10762" spans="1:5" x14ac:dyDescent="0.2">
      <c r="A10762" s="271">
        <v>100992</v>
      </c>
      <c r="B10762" s="271" t="s">
        <v>290</v>
      </c>
      <c r="C10762" s="272" t="s">
        <v>18949</v>
      </c>
      <c r="D10762" s="271" t="s">
        <v>4577</v>
      </c>
      <c r="E10762" s="273">
        <v>5.86</v>
      </c>
    </row>
    <row r="10763" spans="1:5" x14ac:dyDescent="0.2">
      <c r="A10763" s="271">
        <v>100977</v>
      </c>
      <c r="B10763" s="271" t="s">
        <v>290</v>
      </c>
      <c r="C10763" s="272" t="s">
        <v>18950</v>
      </c>
      <c r="D10763" s="271" t="s">
        <v>1980</v>
      </c>
      <c r="E10763" s="273">
        <v>8.2100000000000009</v>
      </c>
    </row>
    <row r="10764" spans="1:5" x14ac:dyDescent="0.2">
      <c r="A10764" s="271">
        <v>100993</v>
      </c>
      <c r="B10764" s="271" t="s">
        <v>290</v>
      </c>
      <c r="C10764" s="272" t="s">
        <v>18951</v>
      </c>
      <c r="D10764" s="271" t="s">
        <v>4577</v>
      </c>
      <c r="E10764" s="273">
        <v>5.47</v>
      </c>
    </row>
    <row r="10765" spans="1:5" x14ac:dyDescent="0.2">
      <c r="A10765" s="271">
        <v>100973</v>
      </c>
      <c r="B10765" s="271" t="s">
        <v>290</v>
      </c>
      <c r="C10765" s="272" t="s">
        <v>18952</v>
      </c>
      <c r="D10765" s="271" t="s">
        <v>1980</v>
      </c>
      <c r="E10765" s="273">
        <v>9.35</v>
      </c>
    </row>
    <row r="10766" spans="1:5" x14ac:dyDescent="0.2">
      <c r="A10766" s="271">
        <v>100989</v>
      </c>
      <c r="B10766" s="271" t="s">
        <v>290</v>
      </c>
      <c r="C10766" s="272" t="s">
        <v>18953</v>
      </c>
      <c r="D10766" s="271" t="s">
        <v>4577</v>
      </c>
      <c r="E10766" s="273">
        <v>6.24</v>
      </c>
    </row>
    <row r="10767" spans="1:5" x14ac:dyDescent="0.2">
      <c r="A10767" s="271">
        <v>101467</v>
      </c>
      <c r="B10767" s="271" t="s">
        <v>290</v>
      </c>
      <c r="C10767" s="272" t="s">
        <v>18954</v>
      </c>
      <c r="D10767" s="271" t="s">
        <v>4577</v>
      </c>
      <c r="E10767" s="273">
        <v>19.21</v>
      </c>
    </row>
    <row r="10768" spans="1:5" x14ac:dyDescent="0.2">
      <c r="A10768" s="271">
        <v>101468</v>
      </c>
      <c r="B10768" s="271" t="s">
        <v>290</v>
      </c>
      <c r="C10768" s="272" t="s">
        <v>18955</v>
      </c>
      <c r="D10768" s="271" t="s">
        <v>4577</v>
      </c>
      <c r="E10768" s="273">
        <v>17.559999999999999</v>
      </c>
    </row>
    <row r="10769" spans="1:5" x14ac:dyDescent="0.2">
      <c r="A10769" s="271">
        <v>101014</v>
      </c>
      <c r="B10769" s="271" t="s">
        <v>290</v>
      </c>
      <c r="C10769" s="272" t="s">
        <v>18956</v>
      </c>
      <c r="D10769" s="271" t="s">
        <v>4577</v>
      </c>
      <c r="E10769" s="273">
        <v>43.89</v>
      </c>
    </row>
    <row r="10770" spans="1:5" x14ac:dyDescent="0.2">
      <c r="A10770" s="271">
        <v>101015</v>
      </c>
      <c r="B10770" s="271" t="s">
        <v>290</v>
      </c>
      <c r="C10770" s="272" t="s">
        <v>18957</v>
      </c>
      <c r="D10770" s="271" t="s">
        <v>4577</v>
      </c>
      <c r="E10770" s="273">
        <v>36.06</v>
      </c>
    </row>
    <row r="10771" spans="1:5" x14ac:dyDescent="0.2">
      <c r="A10771" s="271">
        <v>101463</v>
      </c>
      <c r="B10771" s="271" t="s">
        <v>290</v>
      </c>
      <c r="C10771" s="272" t="s">
        <v>18958</v>
      </c>
      <c r="D10771" s="271" t="s">
        <v>4577</v>
      </c>
      <c r="E10771" s="273">
        <v>48.06</v>
      </c>
    </row>
    <row r="10772" spans="1:5" x14ac:dyDescent="0.2">
      <c r="A10772" s="271">
        <v>101464</v>
      </c>
      <c r="B10772" s="271" t="s">
        <v>290</v>
      </c>
      <c r="C10772" s="272" t="s">
        <v>18959</v>
      </c>
      <c r="D10772" s="271" t="s">
        <v>4577</v>
      </c>
      <c r="E10772" s="273">
        <v>36.909999999999997</v>
      </c>
    </row>
    <row r="10773" spans="1:5" x14ac:dyDescent="0.2">
      <c r="A10773" s="271">
        <v>101465</v>
      </c>
      <c r="B10773" s="271" t="s">
        <v>290</v>
      </c>
      <c r="C10773" s="272" t="s">
        <v>18960</v>
      </c>
      <c r="D10773" s="271" t="s">
        <v>4577</v>
      </c>
      <c r="E10773" s="273">
        <v>28.21</v>
      </c>
    </row>
    <row r="10774" spans="1:5" x14ac:dyDescent="0.2">
      <c r="A10774" s="271">
        <v>101466</v>
      </c>
      <c r="B10774" s="271" t="s">
        <v>290</v>
      </c>
      <c r="C10774" s="272" t="s">
        <v>18961</v>
      </c>
      <c r="D10774" s="271" t="s">
        <v>4577</v>
      </c>
      <c r="E10774" s="273">
        <v>22.95</v>
      </c>
    </row>
    <row r="10775" spans="1:5" x14ac:dyDescent="0.2">
      <c r="A10775" s="271">
        <v>101013</v>
      </c>
      <c r="B10775" s="271" t="s">
        <v>290</v>
      </c>
      <c r="C10775" s="272" t="s">
        <v>18962</v>
      </c>
      <c r="D10775" s="271" t="s">
        <v>4577</v>
      </c>
      <c r="E10775" s="273">
        <v>47.9</v>
      </c>
    </row>
    <row r="10776" spans="1:5" x14ac:dyDescent="0.2">
      <c r="A10776" s="271">
        <v>101477</v>
      </c>
      <c r="B10776" s="271" t="s">
        <v>290</v>
      </c>
      <c r="C10776" s="272" t="s">
        <v>18963</v>
      </c>
      <c r="D10776" s="271" t="s">
        <v>4577</v>
      </c>
      <c r="E10776" s="273">
        <v>13.91</v>
      </c>
    </row>
    <row r="10777" spans="1:5" x14ac:dyDescent="0.2">
      <c r="A10777" s="271">
        <v>101478</v>
      </c>
      <c r="B10777" s="271" t="s">
        <v>290</v>
      </c>
      <c r="C10777" s="272" t="s">
        <v>18964</v>
      </c>
      <c r="D10777" s="271" t="s">
        <v>4577</v>
      </c>
      <c r="E10777" s="273">
        <v>11.84</v>
      </c>
    </row>
    <row r="10778" spans="1:5" x14ac:dyDescent="0.2">
      <c r="A10778" s="271">
        <v>101017</v>
      </c>
      <c r="B10778" s="271" t="s">
        <v>290</v>
      </c>
      <c r="C10778" s="272" t="s">
        <v>18965</v>
      </c>
      <c r="D10778" s="271" t="s">
        <v>4577</v>
      </c>
      <c r="E10778" s="273">
        <v>31.64</v>
      </c>
    </row>
    <row r="10779" spans="1:5" x14ac:dyDescent="0.2">
      <c r="A10779" s="271">
        <v>101018</v>
      </c>
      <c r="B10779" s="271" t="s">
        <v>290</v>
      </c>
      <c r="C10779" s="272" t="s">
        <v>18966</v>
      </c>
      <c r="D10779" s="271" t="s">
        <v>4577</v>
      </c>
      <c r="E10779" s="273">
        <v>26</v>
      </c>
    </row>
    <row r="10780" spans="1:5" x14ac:dyDescent="0.2">
      <c r="A10780" s="271">
        <v>101469</v>
      </c>
      <c r="B10780" s="271" t="s">
        <v>290</v>
      </c>
      <c r="C10780" s="272" t="s">
        <v>18967</v>
      </c>
      <c r="D10780" s="271" t="s">
        <v>4577</v>
      </c>
      <c r="E10780" s="273">
        <v>39.32</v>
      </c>
    </row>
    <row r="10781" spans="1:5" x14ac:dyDescent="0.2">
      <c r="A10781" s="271">
        <v>101470</v>
      </c>
      <c r="B10781" s="271" t="s">
        <v>290</v>
      </c>
      <c r="C10781" s="272" t="s">
        <v>18968</v>
      </c>
      <c r="D10781" s="271" t="s">
        <v>4577</v>
      </c>
      <c r="E10781" s="273">
        <v>31.21</v>
      </c>
    </row>
    <row r="10782" spans="1:5" x14ac:dyDescent="0.2">
      <c r="A10782" s="271">
        <v>101471</v>
      </c>
      <c r="B10782" s="271" t="s">
        <v>290</v>
      </c>
      <c r="C10782" s="272" t="s">
        <v>18969</v>
      </c>
      <c r="D10782" s="271" t="s">
        <v>4577</v>
      </c>
      <c r="E10782" s="273">
        <v>26.77</v>
      </c>
    </row>
    <row r="10783" spans="1:5" x14ac:dyDescent="0.2">
      <c r="A10783" s="271">
        <v>101472</v>
      </c>
      <c r="B10783" s="271" t="s">
        <v>290</v>
      </c>
      <c r="C10783" s="272" t="s">
        <v>18970</v>
      </c>
      <c r="D10783" s="271" t="s">
        <v>4577</v>
      </c>
      <c r="E10783" s="273">
        <v>20.85</v>
      </c>
    </row>
    <row r="10784" spans="1:5" x14ac:dyDescent="0.2">
      <c r="A10784" s="271">
        <v>101473</v>
      </c>
      <c r="B10784" s="271" t="s">
        <v>290</v>
      </c>
      <c r="C10784" s="272" t="s">
        <v>18971</v>
      </c>
      <c r="D10784" s="271" t="s">
        <v>4577</v>
      </c>
      <c r="E10784" s="273">
        <v>30</v>
      </c>
    </row>
    <row r="10785" spans="1:5" x14ac:dyDescent="0.2">
      <c r="A10785" s="271">
        <v>101474</v>
      </c>
      <c r="B10785" s="271" t="s">
        <v>290</v>
      </c>
      <c r="C10785" s="272" t="s">
        <v>18972</v>
      </c>
      <c r="D10785" s="271" t="s">
        <v>4577</v>
      </c>
      <c r="E10785" s="273">
        <v>21.47</v>
      </c>
    </row>
    <row r="10786" spans="1:5" x14ac:dyDescent="0.2">
      <c r="A10786" s="271">
        <v>101475</v>
      </c>
      <c r="B10786" s="271" t="s">
        <v>290</v>
      </c>
      <c r="C10786" s="272" t="s">
        <v>18973</v>
      </c>
      <c r="D10786" s="271" t="s">
        <v>4577</v>
      </c>
      <c r="E10786" s="273">
        <v>19.04</v>
      </c>
    </row>
    <row r="10787" spans="1:5" x14ac:dyDescent="0.2">
      <c r="A10787" s="271">
        <v>101476</v>
      </c>
      <c r="B10787" s="271" t="s">
        <v>290</v>
      </c>
      <c r="C10787" s="272" t="s">
        <v>18974</v>
      </c>
      <c r="D10787" s="271" t="s">
        <v>4577</v>
      </c>
      <c r="E10787" s="273">
        <v>16.98</v>
      </c>
    </row>
    <row r="10788" spans="1:5" x14ac:dyDescent="0.2">
      <c r="A10788" s="271">
        <v>101016</v>
      </c>
      <c r="B10788" s="271" t="s">
        <v>290</v>
      </c>
      <c r="C10788" s="272" t="s">
        <v>18975</v>
      </c>
      <c r="D10788" s="271" t="s">
        <v>4577</v>
      </c>
      <c r="E10788" s="273">
        <v>41.74</v>
      </c>
    </row>
    <row r="10789" spans="1:5" x14ac:dyDescent="0.2">
      <c r="A10789" s="271">
        <v>101487</v>
      </c>
      <c r="B10789" s="271" t="s">
        <v>290</v>
      </c>
      <c r="C10789" s="272" t="s">
        <v>18976</v>
      </c>
      <c r="D10789" s="271" t="s">
        <v>4577</v>
      </c>
      <c r="E10789" s="273">
        <v>103.38</v>
      </c>
    </row>
    <row r="10790" spans="1:5" x14ac:dyDescent="0.2">
      <c r="A10790" s="271">
        <v>101488</v>
      </c>
      <c r="B10790" s="271" t="s">
        <v>290</v>
      </c>
      <c r="C10790" s="272" t="s">
        <v>18977</v>
      </c>
      <c r="D10790" s="271" t="s">
        <v>4577</v>
      </c>
      <c r="E10790" s="273">
        <v>89.45</v>
      </c>
    </row>
    <row r="10791" spans="1:5" x14ac:dyDescent="0.2">
      <c r="A10791" s="271">
        <v>101480</v>
      </c>
      <c r="B10791" s="271" t="s">
        <v>290</v>
      </c>
      <c r="C10791" s="272" t="s">
        <v>18978</v>
      </c>
      <c r="D10791" s="271" t="s">
        <v>4577</v>
      </c>
      <c r="E10791" s="273">
        <v>70.319999999999993</v>
      </c>
    </row>
    <row r="10792" spans="1:5" x14ac:dyDescent="0.2">
      <c r="A10792" s="271">
        <v>101481</v>
      </c>
      <c r="B10792" s="271" t="s">
        <v>290</v>
      </c>
      <c r="C10792" s="272" t="s">
        <v>18979</v>
      </c>
      <c r="D10792" s="271" t="s">
        <v>4577</v>
      </c>
      <c r="E10792" s="273">
        <v>50.8</v>
      </c>
    </row>
    <row r="10793" spans="1:5" x14ac:dyDescent="0.2">
      <c r="A10793" s="271">
        <v>101482</v>
      </c>
      <c r="B10793" s="271" t="s">
        <v>290</v>
      </c>
      <c r="C10793" s="272" t="s">
        <v>18980</v>
      </c>
      <c r="D10793" s="271" t="s">
        <v>4577</v>
      </c>
      <c r="E10793" s="273">
        <v>37.96</v>
      </c>
    </row>
    <row r="10794" spans="1:5" x14ac:dyDescent="0.2">
      <c r="A10794" s="271">
        <v>101483</v>
      </c>
      <c r="B10794" s="271" t="s">
        <v>290</v>
      </c>
      <c r="C10794" s="272" t="s">
        <v>18981</v>
      </c>
      <c r="D10794" s="271" t="s">
        <v>4577</v>
      </c>
      <c r="E10794" s="273">
        <v>39.4</v>
      </c>
    </row>
    <row r="10795" spans="1:5" x14ac:dyDescent="0.2">
      <c r="A10795" s="271">
        <v>101484</v>
      </c>
      <c r="B10795" s="271" t="s">
        <v>290</v>
      </c>
      <c r="C10795" s="272" t="s">
        <v>18982</v>
      </c>
      <c r="D10795" s="271" t="s">
        <v>4577</v>
      </c>
      <c r="E10795" s="273">
        <v>204.21</v>
      </c>
    </row>
    <row r="10796" spans="1:5" x14ac:dyDescent="0.2">
      <c r="A10796" s="271">
        <v>101485</v>
      </c>
      <c r="B10796" s="271" t="s">
        <v>290</v>
      </c>
      <c r="C10796" s="272" t="s">
        <v>18983</v>
      </c>
      <c r="D10796" s="271" t="s">
        <v>4577</v>
      </c>
      <c r="E10796" s="273">
        <v>156.74</v>
      </c>
    </row>
    <row r="10797" spans="1:5" x14ac:dyDescent="0.2">
      <c r="A10797" s="271">
        <v>101486</v>
      </c>
      <c r="B10797" s="271" t="s">
        <v>290</v>
      </c>
      <c r="C10797" s="272" t="s">
        <v>18984</v>
      </c>
      <c r="D10797" s="271" t="s">
        <v>4577</v>
      </c>
      <c r="E10797" s="273">
        <v>141.19999999999999</v>
      </c>
    </row>
    <row r="10798" spans="1:5" x14ac:dyDescent="0.2">
      <c r="A10798" s="271">
        <v>101006</v>
      </c>
      <c r="B10798" s="271" t="s">
        <v>290</v>
      </c>
      <c r="C10798" s="272" t="s">
        <v>18985</v>
      </c>
      <c r="D10798" s="271" t="s">
        <v>1980</v>
      </c>
      <c r="E10798" s="273">
        <v>21.18</v>
      </c>
    </row>
    <row r="10799" spans="1:5" x14ac:dyDescent="0.2">
      <c r="A10799" s="271">
        <v>101005</v>
      </c>
      <c r="B10799" s="271" t="s">
        <v>290</v>
      </c>
      <c r="C10799" s="272" t="s">
        <v>18986</v>
      </c>
      <c r="D10799" s="271" t="s">
        <v>1980</v>
      </c>
      <c r="E10799" s="273">
        <v>19.13</v>
      </c>
    </row>
    <row r="10800" spans="1:5" x14ac:dyDescent="0.2">
      <c r="A10800" s="271">
        <v>102568</v>
      </c>
      <c r="B10800" s="271" t="s">
        <v>290</v>
      </c>
      <c r="C10800" s="272" t="s">
        <v>18987</v>
      </c>
      <c r="D10800" s="271" t="s">
        <v>4577</v>
      </c>
      <c r="E10800" s="273">
        <v>309.99</v>
      </c>
    </row>
    <row r="10801" spans="1:5" x14ac:dyDescent="0.2">
      <c r="A10801" s="271">
        <v>101479</v>
      </c>
      <c r="B10801" s="271" t="s">
        <v>290</v>
      </c>
      <c r="C10801" s="272" t="s">
        <v>18988</v>
      </c>
      <c r="D10801" s="271" t="s">
        <v>4577</v>
      </c>
      <c r="E10801" s="273">
        <v>181.97</v>
      </c>
    </row>
    <row r="10802" spans="1:5" x14ac:dyDescent="0.2">
      <c r="A10802" s="271">
        <v>101019</v>
      </c>
      <c r="B10802" s="271" t="s">
        <v>290</v>
      </c>
      <c r="C10802" s="272" t="s">
        <v>18989</v>
      </c>
      <c r="D10802" s="271" t="s">
        <v>4577</v>
      </c>
      <c r="E10802" s="273">
        <v>624.57000000000005</v>
      </c>
    </row>
    <row r="10803" spans="1:5" x14ac:dyDescent="0.2">
      <c r="A10803" s="271">
        <v>100938</v>
      </c>
      <c r="B10803" s="271" t="s">
        <v>290</v>
      </c>
      <c r="C10803" s="272" t="s">
        <v>18990</v>
      </c>
      <c r="D10803" s="271" t="s">
        <v>18820</v>
      </c>
      <c r="E10803" s="273">
        <v>7.69</v>
      </c>
    </row>
    <row r="10804" spans="1:5" x14ac:dyDescent="0.2">
      <c r="A10804" s="271">
        <v>100942</v>
      </c>
      <c r="B10804" s="271" t="s">
        <v>290</v>
      </c>
      <c r="C10804" s="272" t="s">
        <v>18991</v>
      </c>
      <c r="D10804" s="271" t="s">
        <v>18811</v>
      </c>
      <c r="E10804" s="273">
        <v>5.13</v>
      </c>
    </row>
    <row r="10805" spans="1:5" x14ac:dyDescent="0.2">
      <c r="A10805" s="271">
        <v>93588</v>
      </c>
      <c r="B10805" s="271" t="s">
        <v>290</v>
      </c>
      <c r="C10805" s="272" t="s">
        <v>18992</v>
      </c>
      <c r="D10805" s="271" t="s">
        <v>18820</v>
      </c>
      <c r="E10805" s="273">
        <v>3.22</v>
      </c>
    </row>
    <row r="10806" spans="1:5" x14ac:dyDescent="0.2">
      <c r="A10806" s="271">
        <v>93594</v>
      </c>
      <c r="B10806" s="271" t="s">
        <v>290</v>
      </c>
      <c r="C10806" s="272" t="s">
        <v>18993</v>
      </c>
      <c r="D10806" s="271" t="s">
        <v>18811</v>
      </c>
      <c r="E10806" s="273">
        <v>2.14</v>
      </c>
    </row>
    <row r="10807" spans="1:5" x14ac:dyDescent="0.2">
      <c r="A10807" s="271">
        <v>93589</v>
      </c>
      <c r="B10807" s="271" t="s">
        <v>290</v>
      </c>
      <c r="C10807" s="272" t="s">
        <v>18994</v>
      </c>
      <c r="D10807" s="271" t="s">
        <v>18820</v>
      </c>
      <c r="E10807" s="273">
        <v>2.77</v>
      </c>
    </row>
    <row r="10808" spans="1:5" x14ac:dyDescent="0.2">
      <c r="A10808" s="271">
        <v>93595</v>
      </c>
      <c r="B10808" s="271" t="s">
        <v>290</v>
      </c>
      <c r="C10808" s="272" t="s">
        <v>18995</v>
      </c>
      <c r="D10808" s="271" t="s">
        <v>18811</v>
      </c>
      <c r="E10808" s="273">
        <v>1.86</v>
      </c>
    </row>
    <row r="10809" spans="1:5" x14ac:dyDescent="0.2">
      <c r="A10809" s="271">
        <v>93590</v>
      </c>
      <c r="B10809" s="271" t="s">
        <v>290</v>
      </c>
      <c r="C10809" s="272" t="s">
        <v>18996</v>
      </c>
      <c r="D10809" s="271" t="s">
        <v>18820</v>
      </c>
      <c r="E10809" s="273">
        <v>1.01</v>
      </c>
    </row>
    <row r="10810" spans="1:5" x14ac:dyDescent="0.2">
      <c r="A10810" s="271">
        <v>93596</v>
      </c>
      <c r="B10810" s="271" t="s">
        <v>290</v>
      </c>
      <c r="C10810" s="272" t="s">
        <v>18997</v>
      </c>
      <c r="D10810" s="271" t="s">
        <v>18811</v>
      </c>
      <c r="E10810" s="273">
        <v>0.67</v>
      </c>
    </row>
    <row r="10811" spans="1:5" x14ac:dyDescent="0.2">
      <c r="A10811" s="271">
        <v>95875</v>
      </c>
      <c r="B10811" s="271" t="s">
        <v>290</v>
      </c>
      <c r="C10811" s="272" t="s">
        <v>18998</v>
      </c>
      <c r="D10811" s="271" t="s">
        <v>18820</v>
      </c>
      <c r="E10811" s="273">
        <v>2.5499999999999998</v>
      </c>
    </row>
    <row r="10812" spans="1:5" x14ac:dyDescent="0.2">
      <c r="A10812" s="271">
        <v>95878</v>
      </c>
      <c r="B10812" s="271" t="s">
        <v>290</v>
      </c>
      <c r="C10812" s="272" t="s">
        <v>18999</v>
      </c>
      <c r="D10812" s="271" t="s">
        <v>18811</v>
      </c>
      <c r="E10812" s="273">
        <v>1.72</v>
      </c>
    </row>
    <row r="10813" spans="1:5" x14ac:dyDescent="0.2">
      <c r="A10813" s="271">
        <v>100943</v>
      </c>
      <c r="B10813" s="271" t="s">
        <v>290</v>
      </c>
      <c r="C10813" s="272" t="s">
        <v>19000</v>
      </c>
      <c r="D10813" s="271" t="s">
        <v>18811</v>
      </c>
      <c r="E10813" s="273">
        <v>4.51</v>
      </c>
    </row>
    <row r="10814" spans="1:5" x14ac:dyDescent="0.2">
      <c r="A10814" s="271">
        <v>100939</v>
      </c>
      <c r="B10814" s="271" t="s">
        <v>290</v>
      </c>
      <c r="C10814" s="272" t="s">
        <v>19001</v>
      </c>
      <c r="D10814" s="271" t="s">
        <v>18820</v>
      </c>
      <c r="E10814" s="273">
        <v>6.78</v>
      </c>
    </row>
    <row r="10815" spans="1:5" x14ac:dyDescent="0.2">
      <c r="A10815" s="271">
        <v>93591</v>
      </c>
      <c r="B10815" s="271" t="s">
        <v>290</v>
      </c>
      <c r="C10815" s="272" t="s">
        <v>19002</v>
      </c>
      <c r="D10815" s="271" t="s">
        <v>18820</v>
      </c>
      <c r="E10815" s="273">
        <v>2.84</v>
      </c>
    </row>
    <row r="10816" spans="1:5" x14ac:dyDescent="0.2">
      <c r="A10816" s="271">
        <v>93597</v>
      </c>
      <c r="B10816" s="271" t="s">
        <v>290</v>
      </c>
      <c r="C10816" s="272" t="s">
        <v>19003</v>
      </c>
      <c r="D10816" s="271" t="s">
        <v>18811</v>
      </c>
      <c r="E10816" s="273">
        <v>1.88</v>
      </c>
    </row>
    <row r="10817" spans="1:5" x14ac:dyDescent="0.2">
      <c r="A10817" s="271">
        <v>93592</v>
      </c>
      <c r="B10817" s="271" t="s">
        <v>290</v>
      </c>
      <c r="C10817" s="272" t="s">
        <v>19004</v>
      </c>
      <c r="D10817" s="271" t="s">
        <v>18820</v>
      </c>
      <c r="E10817" s="273">
        <v>2.46</v>
      </c>
    </row>
    <row r="10818" spans="1:5" x14ac:dyDescent="0.2">
      <c r="A10818" s="271">
        <v>93598</v>
      </c>
      <c r="B10818" s="271" t="s">
        <v>290</v>
      </c>
      <c r="C10818" s="272" t="s">
        <v>19005</v>
      </c>
      <c r="D10818" s="271" t="s">
        <v>18811</v>
      </c>
      <c r="E10818" s="273">
        <v>1.62</v>
      </c>
    </row>
    <row r="10819" spans="1:5" x14ac:dyDescent="0.2">
      <c r="A10819" s="271">
        <v>93593</v>
      </c>
      <c r="B10819" s="271" t="s">
        <v>290</v>
      </c>
      <c r="C10819" s="272" t="s">
        <v>19006</v>
      </c>
      <c r="D10819" s="271" t="s">
        <v>18820</v>
      </c>
      <c r="E10819" s="273">
        <v>0.9</v>
      </c>
    </row>
    <row r="10820" spans="1:5" x14ac:dyDescent="0.2">
      <c r="A10820" s="271">
        <v>93599</v>
      </c>
      <c r="B10820" s="271" t="s">
        <v>290</v>
      </c>
      <c r="C10820" s="272" t="s">
        <v>19007</v>
      </c>
      <c r="D10820" s="271" t="s">
        <v>18811</v>
      </c>
      <c r="E10820" s="273">
        <v>0.6</v>
      </c>
    </row>
    <row r="10821" spans="1:5" x14ac:dyDescent="0.2">
      <c r="A10821" s="271">
        <v>95876</v>
      </c>
      <c r="B10821" s="271" t="s">
        <v>290</v>
      </c>
      <c r="C10821" s="272" t="s">
        <v>19008</v>
      </c>
      <c r="D10821" s="271" t="s">
        <v>18820</v>
      </c>
      <c r="E10821" s="273">
        <v>2.2200000000000002</v>
      </c>
    </row>
    <row r="10822" spans="1:5" x14ac:dyDescent="0.2">
      <c r="A10822" s="271">
        <v>95879</v>
      </c>
      <c r="B10822" s="271" t="s">
        <v>290</v>
      </c>
      <c r="C10822" s="272" t="s">
        <v>19009</v>
      </c>
      <c r="D10822" s="271" t="s">
        <v>18811</v>
      </c>
      <c r="E10822" s="273">
        <v>1.51</v>
      </c>
    </row>
    <row r="10823" spans="1:5" x14ac:dyDescent="0.2">
      <c r="A10823" s="271">
        <v>100940</v>
      </c>
      <c r="B10823" s="271" t="s">
        <v>290</v>
      </c>
      <c r="C10823" s="272" t="s">
        <v>19010</v>
      </c>
      <c r="D10823" s="271" t="s">
        <v>18820</v>
      </c>
      <c r="E10823" s="273">
        <v>5.79</v>
      </c>
    </row>
    <row r="10824" spans="1:5" x14ac:dyDescent="0.2">
      <c r="A10824" s="271">
        <v>100944</v>
      </c>
      <c r="B10824" s="271" t="s">
        <v>290</v>
      </c>
      <c r="C10824" s="272" t="s">
        <v>19011</v>
      </c>
      <c r="D10824" s="271" t="s">
        <v>18811</v>
      </c>
      <c r="E10824" s="273">
        <v>3.86</v>
      </c>
    </row>
    <row r="10825" spans="1:5" x14ac:dyDescent="0.2">
      <c r="A10825" s="271">
        <v>95425</v>
      </c>
      <c r="B10825" s="271" t="s">
        <v>290</v>
      </c>
      <c r="C10825" s="272" t="s">
        <v>19012</v>
      </c>
      <c r="D10825" s="271" t="s">
        <v>18820</v>
      </c>
      <c r="E10825" s="273">
        <v>2.41</v>
      </c>
    </row>
    <row r="10826" spans="1:5" x14ac:dyDescent="0.2">
      <c r="A10826" s="271">
        <v>95428</v>
      </c>
      <c r="B10826" s="271" t="s">
        <v>290</v>
      </c>
      <c r="C10826" s="272" t="s">
        <v>19013</v>
      </c>
      <c r="D10826" s="271" t="s">
        <v>18811</v>
      </c>
      <c r="E10826" s="273">
        <v>1.61</v>
      </c>
    </row>
    <row r="10827" spans="1:5" x14ac:dyDescent="0.2">
      <c r="A10827" s="271">
        <v>95426</v>
      </c>
      <c r="B10827" s="271" t="s">
        <v>290</v>
      </c>
      <c r="C10827" s="272" t="s">
        <v>19014</v>
      </c>
      <c r="D10827" s="271" t="s">
        <v>18820</v>
      </c>
      <c r="E10827" s="273">
        <v>2.08</v>
      </c>
    </row>
    <row r="10828" spans="1:5" x14ac:dyDescent="0.2">
      <c r="A10828" s="271">
        <v>95429</v>
      </c>
      <c r="B10828" s="271" t="s">
        <v>290</v>
      </c>
      <c r="C10828" s="272" t="s">
        <v>19015</v>
      </c>
      <c r="D10828" s="271" t="s">
        <v>18811</v>
      </c>
      <c r="E10828" s="273">
        <v>1.4</v>
      </c>
    </row>
    <row r="10829" spans="1:5" x14ac:dyDescent="0.2">
      <c r="A10829" s="271">
        <v>95427</v>
      </c>
      <c r="B10829" s="271" t="s">
        <v>290</v>
      </c>
      <c r="C10829" s="272" t="s">
        <v>19016</v>
      </c>
      <c r="D10829" s="271" t="s">
        <v>18820</v>
      </c>
      <c r="E10829" s="273">
        <v>0.78</v>
      </c>
    </row>
    <row r="10830" spans="1:5" x14ac:dyDescent="0.2">
      <c r="A10830" s="271">
        <v>95430</v>
      </c>
      <c r="B10830" s="271" t="s">
        <v>290</v>
      </c>
      <c r="C10830" s="272" t="s">
        <v>19017</v>
      </c>
      <c r="D10830" s="271" t="s">
        <v>18811</v>
      </c>
      <c r="E10830" s="273">
        <v>0.48</v>
      </c>
    </row>
    <row r="10831" spans="1:5" x14ac:dyDescent="0.2">
      <c r="A10831" s="271">
        <v>95877</v>
      </c>
      <c r="B10831" s="271" t="s">
        <v>290</v>
      </c>
      <c r="C10831" s="272" t="s">
        <v>19018</v>
      </c>
      <c r="D10831" s="271" t="s">
        <v>18820</v>
      </c>
      <c r="E10831" s="273">
        <v>1.91</v>
      </c>
    </row>
    <row r="10832" spans="1:5" x14ac:dyDescent="0.2">
      <c r="A10832" s="271">
        <v>95880</v>
      </c>
      <c r="B10832" s="271" t="s">
        <v>290</v>
      </c>
      <c r="C10832" s="272" t="s">
        <v>19019</v>
      </c>
      <c r="D10832" s="271" t="s">
        <v>18811</v>
      </c>
      <c r="E10832" s="273">
        <v>1.27</v>
      </c>
    </row>
    <row r="10833" spans="1:5" x14ac:dyDescent="0.2">
      <c r="A10833" s="271">
        <v>100937</v>
      </c>
      <c r="B10833" s="271" t="s">
        <v>290</v>
      </c>
      <c r="C10833" s="272" t="s">
        <v>19020</v>
      </c>
      <c r="D10833" s="271" t="s">
        <v>18820</v>
      </c>
      <c r="E10833" s="273">
        <v>9.2799999999999994</v>
      </c>
    </row>
    <row r="10834" spans="1:5" x14ac:dyDescent="0.2">
      <c r="A10834" s="271">
        <v>100941</v>
      </c>
      <c r="B10834" s="271" t="s">
        <v>290</v>
      </c>
      <c r="C10834" s="272" t="s">
        <v>19021</v>
      </c>
      <c r="D10834" s="271" t="s">
        <v>18811</v>
      </c>
      <c r="E10834" s="273">
        <v>6.18</v>
      </c>
    </row>
    <row r="10835" spans="1:5" x14ac:dyDescent="0.2">
      <c r="A10835" s="271">
        <v>97912</v>
      </c>
      <c r="B10835" s="271" t="s">
        <v>290</v>
      </c>
      <c r="C10835" s="272" t="s">
        <v>19022</v>
      </c>
      <c r="D10835" s="271" t="s">
        <v>18820</v>
      </c>
      <c r="E10835" s="273">
        <v>3.89</v>
      </c>
    </row>
    <row r="10836" spans="1:5" x14ac:dyDescent="0.2">
      <c r="A10836" s="271">
        <v>97916</v>
      </c>
      <c r="B10836" s="271" t="s">
        <v>290</v>
      </c>
      <c r="C10836" s="272" t="s">
        <v>19023</v>
      </c>
      <c r="D10836" s="271" t="s">
        <v>18811</v>
      </c>
      <c r="E10836" s="273">
        <v>2.59</v>
      </c>
    </row>
    <row r="10837" spans="1:5" x14ac:dyDescent="0.2">
      <c r="A10837" s="271">
        <v>97913</v>
      </c>
      <c r="B10837" s="271" t="s">
        <v>290</v>
      </c>
      <c r="C10837" s="272" t="s">
        <v>19024</v>
      </c>
      <c r="D10837" s="271" t="s">
        <v>18820</v>
      </c>
      <c r="E10837" s="273">
        <v>3.37</v>
      </c>
    </row>
    <row r="10838" spans="1:5" x14ac:dyDescent="0.2">
      <c r="A10838" s="271">
        <v>97917</v>
      </c>
      <c r="B10838" s="271" t="s">
        <v>290</v>
      </c>
      <c r="C10838" s="272" t="s">
        <v>19025</v>
      </c>
      <c r="D10838" s="271" t="s">
        <v>18811</v>
      </c>
      <c r="E10838" s="273">
        <v>2.2400000000000002</v>
      </c>
    </row>
    <row r="10839" spans="1:5" x14ac:dyDescent="0.2">
      <c r="A10839" s="271">
        <v>97915</v>
      </c>
      <c r="B10839" s="271" t="s">
        <v>290</v>
      </c>
      <c r="C10839" s="272" t="s">
        <v>19026</v>
      </c>
      <c r="D10839" s="271" t="s">
        <v>18820</v>
      </c>
      <c r="E10839" s="273">
        <v>1.23</v>
      </c>
    </row>
    <row r="10840" spans="1:5" x14ac:dyDescent="0.2">
      <c r="A10840" s="271">
        <v>97919</v>
      </c>
      <c r="B10840" s="271" t="s">
        <v>290</v>
      </c>
      <c r="C10840" s="272" t="s">
        <v>19027</v>
      </c>
      <c r="D10840" s="271" t="s">
        <v>18811</v>
      </c>
      <c r="E10840" s="273">
        <v>0.82</v>
      </c>
    </row>
    <row r="10841" spans="1:5" x14ac:dyDescent="0.2">
      <c r="A10841" s="271">
        <v>97914</v>
      </c>
      <c r="B10841" s="271" t="s">
        <v>290</v>
      </c>
      <c r="C10841" s="272" t="s">
        <v>19028</v>
      </c>
      <c r="D10841" s="271" t="s">
        <v>18820</v>
      </c>
      <c r="E10841" s="273">
        <v>3.08</v>
      </c>
    </row>
    <row r="10842" spans="1:5" x14ac:dyDescent="0.2">
      <c r="A10842" s="271">
        <v>97918</v>
      </c>
      <c r="B10842" s="271" t="s">
        <v>290</v>
      </c>
      <c r="C10842" s="272" t="s">
        <v>19029</v>
      </c>
      <c r="D10842" s="271" t="s">
        <v>18811</v>
      </c>
      <c r="E10842" s="273">
        <v>2.06</v>
      </c>
    </row>
    <row r="10843" spans="1:5" x14ac:dyDescent="0.2">
      <c r="A10843" s="271">
        <v>100949</v>
      </c>
      <c r="B10843" s="271" t="s">
        <v>290</v>
      </c>
      <c r="C10843" s="272" t="s">
        <v>19030</v>
      </c>
      <c r="D10843" s="271" t="s">
        <v>18811</v>
      </c>
      <c r="E10843" s="273">
        <v>6.92</v>
      </c>
    </row>
    <row r="10844" spans="1:5" x14ac:dyDescent="0.2">
      <c r="A10844" s="271">
        <v>100945</v>
      </c>
      <c r="B10844" s="271" t="s">
        <v>290</v>
      </c>
      <c r="C10844" s="272" t="s">
        <v>19031</v>
      </c>
      <c r="D10844" s="271" t="s">
        <v>18811</v>
      </c>
      <c r="E10844" s="273">
        <v>2.91</v>
      </c>
    </row>
    <row r="10845" spans="1:5" x14ac:dyDescent="0.2">
      <c r="A10845" s="271">
        <v>100946</v>
      </c>
      <c r="B10845" s="271" t="s">
        <v>290</v>
      </c>
      <c r="C10845" s="272" t="s">
        <v>19032</v>
      </c>
      <c r="D10845" s="271" t="s">
        <v>18811</v>
      </c>
      <c r="E10845" s="273">
        <v>2.5099999999999998</v>
      </c>
    </row>
    <row r="10846" spans="1:5" x14ac:dyDescent="0.2">
      <c r="A10846" s="271">
        <v>100948</v>
      </c>
      <c r="B10846" s="271" t="s">
        <v>290</v>
      </c>
      <c r="C10846" s="272" t="s">
        <v>19033</v>
      </c>
      <c r="D10846" s="271" t="s">
        <v>18811</v>
      </c>
      <c r="E10846" s="273">
        <v>0.91</v>
      </c>
    </row>
    <row r="10847" spans="1:5" x14ac:dyDescent="0.2">
      <c r="A10847" s="271">
        <v>100947</v>
      </c>
      <c r="B10847" s="271" t="s">
        <v>290</v>
      </c>
      <c r="C10847" s="272" t="s">
        <v>19034</v>
      </c>
      <c r="D10847" s="271" t="s">
        <v>18811</v>
      </c>
      <c r="E10847" s="273">
        <v>2.31</v>
      </c>
    </row>
    <row r="10848" spans="1:5" x14ac:dyDescent="0.2">
      <c r="A10848" s="271">
        <v>100954</v>
      </c>
      <c r="B10848" s="271" t="s">
        <v>290</v>
      </c>
      <c r="C10848" s="272" t="s">
        <v>19035</v>
      </c>
      <c r="D10848" s="271" t="s">
        <v>18811</v>
      </c>
      <c r="E10848" s="273">
        <v>8.6999999999999993</v>
      </c>
    </row>
    <row r="10849" spans="1:5" x14ac:dyDescent="0.2">
      <c r="A10849" s="271">
        <v>100950</v>
      </c>
      <c r="B10849" s="271" t="s">
        <v>290</v>
      </c>
      <c r="C10849" s="272" t="s">
        <v>19036</v>
      </c>
      <c r="D10849" s="271" t="s">
        <v>18811</v>
      </c>
      <c r="E10849" s="273">
        <v>3.66</v>
      </c>
    </row>
    <row r="10850" spans="1:5" x14ac:dyDescent="0.2">
      <c r="A10850" s="271">
        <v>100951</v>
      </c>
      <c r="B10850" s="271" t="s">
        <v>290</v>
      </c>
      <c r="C10850" s="272" t="s">
        <v>19037</v>
      </c>
      <c r="D10850" s="271" t="s">
        <v>18811</v>
      </c>
      <c r="E10850" s="273">
        <v>3.16</v>
      </c>
    </row>
    <row r="10851" spans="1:5" x14ac:dyDescent="0.2">
      <c r="A10851" s="271">
        <v>100953</v>
      </c>
      <c r="B10851" s="271" t="s">
        <v>290</v>
      </c>
      <c r="C10851" s="272" t="s">
        <v>19038</v>
      </c>
      <c r="D10851" s="271" t="s">
        <v>18811</v>
      </c>
      <c r="E10851" s="273">
        <v>1.1499999999999999</v>
      </c>
    </row>
    <row r="10852" spans="1:5" x14ac:dyDescent="0.2">
      <c r="A10852" s="271">
        <v>100952</v>
      </c>
      <c r="B10852" s="271" t="s">
        <v>290</v>
      </c>
      <c r="C10852" s="272" t="s">
        <v>19039</v>
      </c>
      <c r="D10852" s="271" t="s">
        <v>18811</v>
      </c>
      <c r="E10852" s="273">
        <v>2.9</v>
      </c>
    </row>
    <row r="10853" spans="1:5" x14ac:dyDescent="0.2">
      <c r="A10853" s="271">
        <v>100964</v>
      </c>
      <c r="B10853" s="271" t="s">
        <v>290</v>
      </c>
      <c r="C10853" s="272" t="s">
        <v>19040</v>
      </c>
      <c r="D10853" s="271" t="s">
        <v>18820</v>
      </c>
      <c r="E10853" s="273">
        <v>8.92</v>
      </c>
    </row>
    <row r="10854" spans="1:5" x14ac:dyDescent="0.2">
      <c r="A10854" s="271">
        <v>100960</v>
      </c>
      <c r="B10854" s="271" t="s">
        <v>290</v>
      </c>
      <c r="C10854" s="272" t="s">
        <v>19041</v>
      </c>
      <c r="D10854" s="271" t="s">
        <v>18820</v>
      </c>
      <c r="E10854" s="273">
        <v>3.72</v>
      </c>
    </row>
    <row r="10855" spans="1:5" x14ac:dyDescent="0.2">
      <c r="A10855" s="271">
        <v>100961</v>
      </c>
      <c r="B10855" s="271" t="s">
        <v>290</v>
      </c>
      <c r="C10855" s="272" t="s">
        <v>19042</v>
      </c>
      <c r="D10855" s="271" t="s">
        <v>18820</v>
      </c>
      <c r="E10855" s="273">
        <v>3.22</v>
      </c>
    </row>
    <row r="10856" spans="1:5" x14ac:dyDescent="0.2">
      <c r="A10856" s="271">
        <v>100963</v>
      </c>
      <c r="B10856" s="271" t="s">
        <v>290</v>
      </c>
      <c r="C10856" s="272" t="s">
        <v>19043</v>
      </c>
      <c r="D10856" s="271" t="s">
        <v>18820</v>
      </c>
      <c r="E10856" s="273">
        <v>1.1599999999999999</v>
      </c>
    </row>
    <row r="10857" spans="1:5" x14ac:dyDescent="0.2">
      <c r="A10857" s="271">
        <v>100962</v>
      </c>
      <c r="B10857" s="271" t="s">
        <v>290</v>
      </c>
      <c r="C10857" s="272" t="s">
        <v>19044</v>
      </c>
      <c r="D10857" s="271" t="s">
        <v>18820</v>
      </c>
      <c r="E10857" s="273">
        <v>2.94</v>
      </c>
    </row>
    <row r="10858" spans="1:5" x14ac:dyDescent="0.2">
      <c r="A10858" s="271">
        <v>100959</v>
      </c>
      <c r="B10858" s="271" t="s">
        <v>290</v>
      </c>
      <c r="C10858" s="272" t="s">
        <v>19045</v>
      </c>
      <c r="D10858" s="271" t="s">
        <v>18820</v>
      </c>
      <c r="E10858" s="273">
        <v>12</v>
      </c>
    </row>
    <row r="10859" spans="1:5" x14ac:dyDescent="0.2">
      <c r="A10859" s="271">
        <v>100955</v>
      </c>
      <c r="B10859" s="271" t="s">
        <v>290</v>
      </c>
      <c r="C10859" s="272" t="s">
        <v>19046</v>
      </c>
      <c r="D10859" s="271" t="s">
        <v>18820</v>
      </c>
      <c r="E10859" s="273">
        <v>5.03</v>
      </c>
    </row>
    <row r="10860" spans="1:5" x14ac:dyDescent="0.2">
      <c r="A10860" s="271">
        <v>100956</v>
      </c>
      <c r="B10860" s="271" t="s">
        <v>290</v>
      </c>
      <c r="C10860" s="272" t="s">
        <v>19047</v>
      </c>
      <c r="D10860" s="271" t="s">
        <v>18820</v>
      </c>
      <c r="E10860" s="273">
        <v>4.3600000000000003</v>
      </c>
    </row>
    <row r="10861" spans="1:5" x14ac:dyDescent="0.2">
      <c r="A10861" s="271">
        <v>100958</v>
      </c>
      <c r="B10861" s="271" t="s">
        <v>290</v>
      </c>
      <c r="C10861" s="272" t="s">
        <v>19048</v>
      </c>
      <c r="D10861" s="271" t="s">
        <v>18820</v>
      </c>
      <c r="E10861" s="273">
        <v>1.6</v>
      </c>
    </row>
    <row r="10862" spans="1:5" x14ac:dyDescent="0.2">
      <c r="A10862" s="271">
        <v>100957</v>
      </c>
      <c r="B10862" s="271" t="s">
        <v>290</v>
      </c>
      <c r="C10862" s="272" t="s">
        <v>19049</v>
      </c>
      <c r="D10862" s="271" t="s">
        <v>18820</v>
      </c>
      <c r="E10862" s="273">
        <v>4</v>
      </c>
    </row>
    <row r="10863" spans="1:5" x14ac:dyDescent="0.2">
      <c r="A10863" s="271">
        <v>100969</v>
      </c>
      <c r="B10863" s="271" t="s">
        <v>290</v>
      </c>
      <c r="C10863" s="272" t="s">
        <v>19050</v>
      </c>
      <c r="D10863" s="271" t="s">
        <v>18811</v>
      </c>
      <c r="E10863" s="273">
        <v>2.37</v>
      </c>
    </row>
    <row r="10864" spans="1:5" x14ac:dyDescent="0.2">
      <c r="A10864" s="271">
        <v>100970</v>
      </c>
      <c r="B10864" s="271" t="s">
        <v>290</v>
      </c>
      <c r="C10864" s="272" t="s">
        <v>19051</v>
      </c>
      <c r="D10864" s="271" t="s">
        <v>18811</v>
      </c>
      <c r="E10864" s="273">
        <v>2.0099999999999998</v>
      </c>
    </row>
    <row r="10865" spans="1:5" x14ac:dyDescent="0.2">
      <c r="A10865" s="271">
        <v>102333</v>
      </c>
      <c r="B10865" s="271" t="s">
        <v>290</v>
      </c>
      <c r="C10865" s="272" t="s">
        <v>19052</v>
      </c>
      <c r="D10865" s="271" t="s">
        <v>18811</v>
      </c>
      <c r="E10865" s="273">
        <v>0.75</v>
      </c>
    </row>
    <row r="10866" spans="1:5" x14ac:dyDescent="0.2">
      <c r="A10866" s="271">
        <v>102332</v>
      </c>
      <c r="B10866" s="271" t="s">
        <v>290</v>
      </c>
      <c r="C10866" s="272" t="s">
        <v>19053</v>
      </c>
      <c r="D10866" s="271" t="s">
        <v>18811</v>
      </c>
      <c r="E10866" s="273">
        <v>1.88</v>
      </c>
    </row>
    <row r="10867" spans="1:5" x14ac:dyDescent="0.2">
      <c r="A10867" s="271">
        <v>100965</v>
      </c>
      <c r="B10867" s="271" t="s">
        <v>290</v>
      </c>
      <c r="C10867" s="272" t="s">
        <v>19054</v>
      </c>
      <c r="D10867" s="271" t="s">
        <v>18811</v>
      </c>
      <c r="E10867" s="273">
        <v>1.81</v>
      </c>
    </row>
    <row r="10868" spans="1:5" x14ac:dyDescent="0.2">
      <c r="A10868" s="271">
        <v>100966</v>
      </c>
      <c r="B10868" s="271" t="s">
        <v>290</v>
      </c>
      <c r="C10868" s="272" t="s">
        <v>19055</v>
      </c>
      <c r="D10868" s="271" t="s">
        <v>18811</v>
      </c>
      <c r="E10868" s="273">
        <v>1.55</v>
      </c>
    </row>
    <row r="10869" spans="1:5" x14ac:dyDescent="0.2">
      <c r="A10869" s="271">
        <v>102331</v>
      </c>
      <c r="B10869" s="271" t="s">
        <v>290</v>
      </c>
      <c r="C10869" s="272" t="s">
        <v>19056</v>
      </c>
      <c r="D10869" s="271" t="s">
        <v>18811</v>
      </c>
      <c r="E10869" s="273">
        <v>0.56999999999999995</v>
      </c>
    </row>
    <row r="10870" spans="1:5" x14ac:dyDescent="0.2">
      <c r="A10870" s="271">
        <v>102330</v>
      </c>
      <c r="B10870" s="271" t="s">
        <v>290</v>
      </c>
      <c r="C10870" s="272" t="s">
        <v>19057</v>
      </c>
      <c r="D10870" s="271" t="s">
        <v>18811</v>
      </c>
      <c r="E10870" s="273">
        <v>1.45</v>
      </c>
    </row>
    <row r="10871" spans="1:5" x14ac:dyDescent="0.2">
      <c r="A10871" s="271">
        <v>97804</v>
      </c>
      <c r="B10871" s="271" t="s">
        <v>290</v>
      </c>
      <c r="C10871" s="272" t="s">
        <v>19058</v>
      </c>
      <c r="D10871" s="271" t="s">
        <v>2012</v>
      </c>
      <c r="E10871" s="273">
        <v>0</v>
      </c>
    </row>
    <row r="10872" spans="1:5" x14ac:dyDescent="0.2">
      <c r="A10872" s="271">
        <v>104378</v>
      </c>
      <c r="B10872" s="271" t="s">
        <v>290</v>
      </c>
      <c r="C10872" s="272" t="s">
        <v>19059</v>
      </c>
      <c r="D10872" s="271" t="s">
        <v>2012</v>
      </c>
      <c r="E10872" s="273">
        <v>0</v>
      </c>
    </row>
    <row r="10873" spans="1:5" x14ac:dyDescent="0.2">
      <c r="A10873" s="271">
        <v>104379</v>
      </c>
      <c r="B10873" s="271" t="s">
        <v>290</v>
      </c>
      <c r="C10873" s="272" t="s">
        <v>19060</v>
      </c>
      <c r="D10873" s="271" t="s">
        <v>2012</v>
      </c>
      <c r="E10873" s="273">
        <v>0</v>
      </c>
    </row>
    <row r="10874" spans="1:5" x14ac:dyDescent="0.2">
      <c r="A10874" s="271">
        <v>104389</v>
      </c>
      <c r="B10874" s="271" t="s">
        <v>290</v>
      </c>
      <c r="C10874" s="272" t="s">
        <v>19061</v>
      </c>
      <c r="D10874" s="271" t="s">
        <v>2012</v>
      </c>
      <c r="E10874" s="273">
        <v>0</v>
      </c>
    </row>
    <row r="10875" spans="1:5" x14ac:dyDescent="0.2">
      <c r="A10875" s="271">
        <v>97801</v>
      </c>
      <c r="B10875" s="271" t="s">
        <v>290</v>
      </c>
      <c r="C10875" s="272" t="s">
        <v>19062</v>
      </c>
      <c r="D10875" s="271" t="s">
        <v>2012</v>
      </c>
      <c r="E10875" s="273">
        <v>0</v>
      </c>
    </row>
    <row r="10876" spans="1:5" x14ac:dyDescent="0.2">
      <c r="A10876" s="271">
        <v>104377</v>
      </c>
      <c r="B10876" s="271" t="s">
        <v>290</v>
      </c>
      <c r="C10876" s="272" t="s">
        <v>19063</v>
      </c>
      <c r="D10876" s="271" t="s">
        <v>2012</v>
      </c>
      <c r="E10876" s="273">
        <v>0</v>
      </c>
    </row>
    <row r="10877" spans="1:5" x14ac:dyDescent="0.2">
      <c r="A10877" s="271">
        <v>104376</v>
      </c>
      <c r="B10877" s="271" t="s">
        <v>290</v>
      </c>
      <c r="C10877" s="272" t="s">
        <v>19064</v>
      </c>
      <c r="D10877" s="271" t="s">
        <v>2012</v>
      </c>
      <c r="E10877" s="273">
        <v>0</v>
      </c>
    </row>
    <row r="10878" spans="1:5" x14ac:dyDescent="0.2">
      <c r="A10878" s="271">
        <v>97808</v>
      </c>
      <c r="B10878" s="271" t="s">
        <v>290</v>
      </c>
      <c r="C10878" s="272" t="s">
        <v>19065</v>
      </c>
      <c r="D10878" s="271" t="s">
        <v>2012</v>
      </c>
      <c r="E10878" s="273">
        <v>0</v>
      </c>
    </row>
    <row r="10879" spans="1:5" x14ac:dyDescent="0.2">
      <c r="A10879" s="271">
        <v>104381</v>
      </c>
      <c r="B10879" s="271" t="s">
        <v>290</v>
      </c>
      <c r="C10879" s="272" t="s">
        <v>19066</v>
      </c>
      <c r="D10879" s="271" t="s">
        <v>2012</v>
      </c>
      <c r="E10879" s="273">
        <v>0</v>
      </c>
    </row>
    <row r="10880" spans="1:5" x14ac:dyDescent="0.2">
      <c r="A10880" s="271">
        <v>104382</v>
      </c>
      <c r="B10880" s="271" t="s">
        <v>290</v>
      </c>
      <c r="C10880" s="272" t="s">
        <v>19067</v>
      </c>
      <c r="D10880" s="271" t="s">
        <v>2012</v>
      </c>
      <c r="E10880" s="273">
        <v>0</v>
      </c>
    </row>
    <row r="10881" spans="1:5" x14ac:dyDescent="0.2">
      <c r="A10881" s="271">
        <v>104380</v>
      </c>
      <c r="B10881" s="271" t="s">
        <v>290</v>
      </c>
      <c r="C10881" s="272" t="s">
        <v>19068</v>
      </c>
      <c r="D10881" s="271" t="s">
        <v>2012</v>
      </c>
      <c r="E10881" s="273">
        <v>0</v>
      </c>
    </row>
    <row r="10882" spans="1:5" x14ac:dyDescent="0.2">
      <c r="A10882" s="271">
        <v>103138</v>
      </c>
      <c r="B10882" s="271" t="s">
        <v>290</v>
      </c>
      <c r="C10882" s="272" t="s">
        <v>19069</v>
      </c>
      <c r="D10882" s="271" t="s">
        <v>1977</v>
      </c>
      <c r="E10882" s="273">
        <v>40.58</v>
      </c>
    </row>
    <row r="10883" spans="1:5" x14ac:dyDescent="0.2">
      <c r="A10883" s="271">
        <v>103151</v>
      </c>
      <c r="B10883" s="271" t="s">
        <v>290</v>
      </c>
      <c r="C10883" s="272" t="s">
        <v>19070</v>
      </c>
      <c r="D10883" s="271" t="s">
        <v>1977</v>
      </c>
      <c r="E10883" s="273">
        <v>392.89</v>
      </c>
    </row>
    <row r="10884" spans="1:5" x14ac:dyDescent="0.2">
      <c r="A10884" s="271">
        <v>103152</v>
      </c>
      <c r="B10884" s="271" t="s">
        <v>290</v>
      </c>
      <c r="C10884" s="272" t="s">
        <v>19071</v>
      </c>
      <c r="D10884" s="271" t="s">
        <v>1977</v>
      </c>
      <c r="E10884" s="273">
        <v>468.49</v>
      </c>
    </row>
    <row r="10885" spans="1:5" x14ac:dyDescent="0.2">
      <c r="A10885" s="271">
        <v>103139</v>
      </c>
      <c r="B10885" s="271" t="s">
        <v>290</v>
      </c>
      <c r="C10885" s="272" t="s">
        <v>19072</v>
      </c>
      <c r="D10885" s="271" t="s">
        <v>1977</v>
      </c>
      <c r="E10885" s="273">
        <v>53.46</v>
      </c>
    </row>
    <row r="10886" spans="1:5" x14ac:dyDescent="0.2">
      <c r="A10886" s="271">
        <v>103140</v>
      </c>
      <c r="B10886" s="271" t="s">
        <v>290</v>
      </c>
      <c r="C10886" s="272" t="s">
        <v>19073</v>
      </c>
      <c r="D10886" s="271" t="s">
        <v>1977</v>
      </c>
      <c r="E10886" s="273">
        <v>66.3</v>
      </c>
    </row>
    <row r="10887" spans="1:5" x14ac:dyDescent="0.2">
      <c r="A10887" s="271">
        <v>103141</v>
      </c>
      <c r="B10887" s="271" t="s">
        <v>290</v>
      </c>
      <c r="C10887" s="272" t="s">
        <v>19074</v>
      </c>
      <c r="D10887" s="271" t="s">
        <v>1977</v>
      </c>
      <c r="E10887" s="273">
        <v>103.34</v>
      </c>
    </row>
    <row r="10888" spans="1:5" x14ac:dyDescent="0.2">
      <c r="A10888" s="271">
        <v>103142</v>
      </c>
      <c r="B10888" s="271" t="s">
        <v>290</v>
      </c>
      <c r="C10888" s="272" t="s">
        <v>19075</v>
      </c>
      <c r="D10888" s="271" t="s">
        <v>1977</v>
      </c>
      <c r="E10888" s="273">
        <v>116.19</v>
      </c>
    </row>
    <row r="10889" spans="1:5" x14ac:dyDescent="0.2">
      <c r="A10889" s="271">
        <v>103143</v>
      </c>
      <c r="B10889" s="271" t="s">
        <v>290</v>
      </c>
      <c r="C10889" s="272" t="s">
        <v>19076</v>
      </c>
      <c r="D10889" s="271" t="s">
        <v>1977</v>
      </c>
      <c r="E10889" s="273">
        <v>153.22</v>
      </c>
    </row>
    <row r="10890" spans="1:5" x14ac:dyDescent="0.2">
      <c r="A10890" s="271">
        <v>103144</v>
      </c>
      <c r="B10890" s="271" t="s">
        <v>290</v>
      </c>
      <c r="C10890" s="272" t="s">
        <v>19077</v>
      </c>
      <c r="D10890" s="271" t="s">
        <v>1977</v>
      </c>
      <c r="E10890" s="273">
        <v>166.07</v>
      </c>
    </row>
    <row r="10891" spans="1:5" x14ac:dyDescent="0.2">
      <c r="A10891" s="271">
        <v>103145</v>
      </c>
      <c r="B10891" s="271" t="s">
        <v>290</v>
      </c>
      <c r="C10891" s="272" t="s">
        <v>19078</v>
      </c>
      <c r="D10891" s="271" t="s">
        <v>1977</v>
      </c>
      <c r="E10891" s="273">
        <v>203.11</v>
      </c>
    </row>
    <row r="10892" spans="1:5" x14ac:dyDescent="0.2">
      <c r="A10892" s="271">
        <v>103146</v>
      </c>
      <c r="B10892" s="271" t="s">
        <v>290</v>
      </c>
      <c r="C10892" s="272" t="s">
        <v>19079</v>
      </c>
      <c r="D10892" s="271" t="s">
        <v>1977</v>
      </c>
      <c r="E10892" s="273">
        <v>215.95</v>
      </c>
    </row>
    <row r="10893" spans="1:5" x14ac:dyDescent="0.2">
      <c r="A10893" s="271">
        <v>103147</v>
      </c>
      <c r="B10893" s="271" t="s">
        <v>290</v>
      </c>
      <c r="C10893" s="272" t="s">
        <v>19080</v>
      </c>
      <c r="D10893" s="271" t="s">
        <v>1977</v>
      </c>
      <c r="E10893" s="273">
        <v>241.69</v>
      </c>
    </row>
    <row r="10894" spans="1:5" x14ac:dyDescent="0.2">
      <c r="A10894" s="271">
        <v>103148</v>
      </c>
      <c r="B10894" s="271" t="s">
        <v>290</v>
      </c>
      <c r="C10894" s="272" t="s">
        <v>19081</v>
      </c>
      <c r="D10894" s="271" t="s">
        <v>1977</v>
      </c>
      <c r="E10894" s="273">
        <v>291.56</v>
      </c>
    </row>
    <row r="10895" spans="1:5" x14ac:dyDescent="0.2">
      <c r="A10895" s="271">
        <v>103137</v>
      </c>
      <c r="B10895" s="271" t="s">
        <v>290</v>
      </c>
      <c r="C10895" s="272" t="s">
        <v>19082</v>
      </c>
      <c r="D10895" s="271" t="s">
        <v>1977</v>
      </c>
      <c r="E10895" s="273">
        <v>35.44</v>
      </c>
    </row>
    <row r="10896" spans="1:5" x14ac:dyDescent="0.2">
      <c r="A10896" s="271">
        <v>103149</v>
      </c>
      <c r="B10896" s="271" t="s">
        <v>290</v>
      </c>
      <c r="C10896" s="272" t="s">
        <v>19083</v>
      </c>
      <c r="D10896" s="271" t="s">
        <v>1977</v>
      </c>
      <c r="E10896" s="273">
        <v>317.29000000000002</v>
      </c>
    </row>
    <row r="10897" spans="1:5" x14ac:dyDescent="0.2">
      <c r="A10897" s="271">
        <v>103150</v>
      </c>
      <c r="B10897" s="271" t="s">
        <v>290</v>
      </c>
      <c r="C10897" s="272" t="s">
        <v>19084</v>
      </c>
      <c r="D10897" s="271" t="s">
        <v>1977</v>
      </c>
      <c r="E10897" s="273">
        <v>367.12</v>
      </c>
    </row>
    <row r="10898" spans="1:5" x14ac:dyDescent="0.2">
      <c r="A10898" s="271">
        <v>103106</v>
      </c>
      <c r="B10898" s="271" t="s">
        <v>290</v>
      </c>
      <c r="C10898" s="272" t="s">
        <v>19085</v>
      </c>
      <c r="D10898" s="271" t="s">
        <v>1977</v>
      </c>
      <c r="E10898" s="273">
        <v>62.38</v>
      </c>
    </row>
    <row r="10899" spans="1:5" x14ac:dyDescent="0.2">
      <c r="A10899" s="271">
        <v>103119</v>
      </c>
      <c r="B10899" s="271" t="s">
        <v>290</v>
      </c>
      <c r="C10899" s="272" t="s">
        <v>19086</v>
      </c>
      <c r="D10899" s="271" t="s">
        <v>1977</v>
      </c>
      <c r="E10899" s="273">
        <v>767</v>
      </c>
    </row>
    <row r="10900" spans="1:5" x14ac:dyDescent="0.2">
      <c r="A10900" s="271">
        <v>103120</v>
      </c>
      <c r="B10900" s="271" t="s">
        <v>290</v>
      </c>
      <c r="C10900" s="272" t="s">
        <v>19087</v>
      </c>
      <c r="D10900" s="271" t="s">
        <v>1977</v>
      </c>
      <c r="E10900" s="273">
        <v>918.2</v>
      </c>
    </row>
    <row r="10901" spans="1:5" x14ac:dyDescent="0.2">
      <c r="A10901" s="271">
        <v>103107</v>
      </c>
      <c r="B10901" s="271" t="s">
        <v>290</v>
      </c>
      <c r="C10901" s="272" t="s">
        <v>19088</v>
      </c>
      <c r="D10901" s="271" t="s">
        <v>1977</v>
      </c>
      <c r="E10901" s="273">
        <v>88.09</v>
      </c>
    </row>
    <row r="10902" spans="1:5" x14ac:dyDescent="0.2">
      <c r="A10902" s="271">
        <v>103108</v>
      </c>
      <c r="B10902" s="271" t="s">
        <v>290</v>
      </c>
      <c r="C10902" s="272" t="s">
        <v>19089</v>
      </c>
      <c r="D10902" s="271" t="s">
        <v>1977</v>
      </c>
      <c r="E10902" s="273">
        <v>113.82</v>
      </c>
    </row>
    <row r="10903" spans="1:5" x14ac:dyDescent="0.2">
      <c r="A10903" s="271">
        <v>103109</v>
      </c>
      <c r="B10903" s="271" t="s">
        <v>290</v>
      </c>
      <c r="C10903" s="272" t="s">
        <v>19090</v>
      </c>
      <c r="D10903" s="271" t="s">
        <v>1977</v>
      </c>
      <c r="E10903" s="273">
        <v>187.86</v>
      </c>
    </row>
    <row r="10904" spans="1:5" x14ac:dyDescent="0.2">
      <c r="A10904" s="271">
        <v>103110</v>
      </c>
      <c r="B10904" s="271" t="s">
        <v>290</v>
      </c>
      <c r="C10904" s="272" t="s">
        <v>19091</v>
      </c>
      <c r="D10904" s="271" t="s">
        <v>1977</v>
      </c>
      <c r="E10904" s="273">
        <v>213.59</v>
      </c>
    </row>
    <row r="10905" spans="1:5" x14ac:dyDescent="0.2">
      <c r="A10905" s="271">
        <v>103111</v>
      </c>
      <c r="B10905" s="271" t="s">
        <v>290</v>
      </c>
      <c r="C10905" s="272" t="s">
        <v>19092</v>
      </c>
      <c r="D10905" s="271" t="s">
        <v>1977</v>
      </c>
      <c r="E10905" s="273">
        <v>287.64</v>
      </c>
    </row>
    <row r="10906" spans="1:5" x14ac:dyDescent="0.2">
      <c r="A10906" s="271">
        <v>103112</v>
      </c>
      <c r="B10906" s="271" t="s">
        <v>290</v>
      </c>
      <c r="C10906" s="272" t="s">
        <v>19093</v>
      </c>
      <c r="D10906" s="271" t="s">
        <v>1977</v>
      </c>
      <c r="E10906" s="273">
        <v>313.36</v>
      </c>
    </row>
    <row r="10907" spans="1:5" x14ac:dyDescent="0.2">
      <c r="A10907" s="271">
        <v>103113</v>
      </c>
      <c r="B10907" s="271" t="s">
        <v>290</v>
      </c>
      <c r="C10907" s="272" t="s">
        <v>19094</v>
      </c>
      <c r="D10907" s="271" t="s">
        <v>1977</v>
      </c>
      <c r="E10907" s="273">
        <v>387.4</v>
      </c>
    </row>
    <row r="10908" spans="1:5" x14ac:dyDescent="0.2">
      <c r="A10908" s="271">
        <v>103114</v>
      </c>
      <c r="B10908" s="271" t="s">
        <v>290</v>
      </c>
      <c r="C10908" s="272" t="s">
        <v>19095</v>
      </c>
      <c r="D10908" s="271" t="s">
        <v>1977</v>
      </c>
      <c r="E10908" s="273">
        <v>413.12</v>
      </c>
    </row>
    <row r="10909" spans="1:5" x14ac:dyDescent="0.2">
      <c r="A10909" s="271">
        <v>103115</v>
      </c>
      <c r="B10909" s="271" t="s">
        <v>290</v>
      </c>
      <c r="C10909" s="272" t="s">
        <v>19096</v>
      </c>
      <c r="D10909" s="271" t="s">
        <v>1977</v>
      </c>
      <c r="E10909" s="273">
        <v>464.56</v>
      </c>
    </row>
    <row r="10910" spans="1:5" x14ac:dyDescent="0.2">
      <c r="A10910" s="271">
        <v>103116</v>
      </c>
      <c r="B10910" s="271" t="s">
        <v>290</v>
      </c>
      <c r="C10910" s="272" t="s">
        <v>19097</v>
      </c>
      <c r="D10910" s="271" t="s">
        <v>1977</v>
      </c>
      <c r="E10910" s="273">
        <v>564.34</v>
      </c>
    </row>
    <row r="10911" spans="1:5" x14ac:dyDescent="0.2">
      <c r="A10911" s="271">
        <v>103105</v>
      </c>
      <c r="B10911" s="271" t="s">
        <v>290</v>
      </c>
      <c r="C10911" s="272" t="s">
        <v>19098</v>
      </c>
      <c r="D10911" s="271" t="s">
        <v>1977</v>
      </c>
      <c r="E10911" s="273">
        <v>52.08</v>
      </c>
    </row>
    <row r="10912" spans="1:5" x14ac:dyDescent="0.2">
      <c r="A10912" s="271">
        <v>103117</v>
      </c>
      <c r="B10912" s="271" t="s">
        <v>290</v>
      </c>
      <c r="C10912" s="272" t="s">
        <v>19099</v>
      </c>
      <c r="D10912" s="271" t="s">
        <v>1977</v>
      </c>
      <c r="E10912" s="273">
        <v>615.78</v>
      </c>
    </row>
    <row r="10913" spans="1:5" x14ac:dyDescent="0.2">
      <c r="A10913" s="271">
        <v>103118</v>
      </c>
      <c r="B10913" s="271" t="s">
        <v>290</v>
      </c>
      <c r="C10913" s="272" t="s">
        <v>19100</v>
      </c>
      <c r="D10913" s="271" t="s">
        <v>1977</v>
      </c>
      <c r="E10913" s="273">
        <v>715.55</v>
      </c>
    </row>
    <row r="10914" spans="1:5" x14ac:dyDescent="0.2">
      <c r="A10914" s="271">
        <v>103122</v>
      </c>
      <c r="B10914" s="271" t="s">
        <v>290</v>
      </c>
      <c r="C10914" s="272" t="s">
        <v>19101</v>
      </c>
      <c r="D10914" s="271" t="s">
        <v>1977</v>
      </c>
      <c r="E10914" s="273">
        <v>84.17</v>
      </c>
    </row>
    <row r="10915" spans="1:5" x14ac:dyDescent="0.2">
      <c r="A10915" s="271">
        <v>103135</v>
      </c>
      <c r="B10915" s="271" t="s">
        <v>290</v>
      </c>
      <c r="C10915" s="272" t="s">
        <v>19102</v>
      </c>
      <c r="D10915" s="271" t="s">
        <v>1977</v>
      </c>
      <c r="E10915" s="273">
        <v>1141.0999999999999</v>
      </c>
    </row>
    <row r="10916" spans="1:5" x14ac:dyDescent="0.2">
      <c r="A10916" s="271">
        <v>103136</v>
      </c>
      <c r="B10916" s="271" t="s">
        <v>290</v>
      </c>
      <c r="C10916" s="272" t="s">
        <v>19103</v>
      </c>
      <c r="D10916" s="271" t="s">
        <v>1977</v>
      </c>
      <c r="E10916" s="273">
        <v>1367.9</v>
      </c>
    </row>
    <row r="10917" spans="1:5" x14ac:dyDescent="0.2">
      <c r="A10917" s="271">
        <v>103123</v>
      </c>
      <c r="B10917" s="271" t="s">
        <v>290</v>
      </c>
      <c r="C10917" s="272" t="s">
        <v>19104</v>
      </c>
      <c r="D10917" s="271" t="s">
        <v>1977</v>
      </c>
      <c r="E10917" s="273">
        <v>122.76</v>
      </c>
    </row>
    <row r="10918" spans="1:5" x14ac:dyDescent="0.2">
      <c r="A10918" s="271">
        <v>103124</v>
      </c>
      <c r="B10918" s="271" t="s">
        <v>290</v>
      </c>
      <c r="C10918" s="272" t="s">
        <v>19105</v>
      </c>
      <c r="D10918" s="271" t="s">
        <v>1977</v>
      </c>
      <c r="E10918" s="273">
        <v>161.32</v>
      </c>
    </row>
    <row r="10919" spans="1:5" x14ac:dyDescent="0.2">
      <c r="A10919" s="271">
        <v>103125</v>
      </c>
      <c r="B10919" s="271" t="s">
        <v>290</v>
      </c>
      <c r="C10919" s="272" t="s">
        <v>19106</v>
      </c>
      <c r="D10919" s="271" t="s">
        <v>1977</v>
      </c>
      <c r="E10919" s="273">
        <v>272.42</v>
      </c>
    </row>
    <row r="10920" spans="1:5" x14ac:dyDescent="0.2">
      <c r="A10920" s="271">
        <v>103126</v>
      </c>
      <c r="B10920" s="271" t="s">
        <v>290</v>
      </c>
      <c r="C10920" s="272" t="s">
        <v>19107</v>
      </c>
      <c r="D10920" s="271" t="s">
        <v>1977</v>
      </c>
      <c r="E10920" s="273">
        <v>310.98</v>
      </c>
    </row>
    <row r="10921" spans="1:5" x14ac:dyDescent="0.2">
      <c r="A10921" s="271">
        <v>103127</v>
      </c>
      <c r="B10921" s="271" t="s">
        <v>290</v>
      </c>
      <c r="C10921" s="272" t="s">
        <v>19108</v>
      </c>
      <c r="D10921" s="271" t="s">
        <v>1977</v>
      </c>
      <c r="E10921" s="273">
        <v>422.07</v>
      </c>
    </row>
    <row r="10922" spans="1:5" x14ac:dyDescent="0.2">
      <c r="A10922" s="271">
        <v>103128</v>
      </c>
      <c r="B10922" s="271" t="s">
        <v>290</v>
      </c>
      <c r="C10922" s="272" t="s">
        <v>19109</v>
      </c>
      <c r="D10922" s="271" t="s">
        <v>1977</v>
      </c>
      <c r="E10922" s="273">
        <v>460.64</v>
      </c>
    </row>
    <row r="10923" spans="1:5" x14ac:dyDescent="0.2">
      <c r="A10923" s="271">
        <v>103129</v>
      </c>
      <c r="B10923" s="271" t="s">
        <v>290</v>
      </c>
      <c r="C10923" s="272" t="s">
        <v>19110</v>
      </c>
      <c r="D10923" s="271" t="s">
        <v>1977</v>
      </c>
      <c r="E10923" s="273">
        <v>571.73</v>
      </c>
    </row>
    <row r="10924" spans="1:5" x14ac:dyDescent="0.2">
      <c r="A10924" s="271">
        <v>103130</v>
      </c>
      <c r="B10924" s="271" t="s">
        <v>290</v>
      </c>
      <c r="C10924" s="272" t="s">
        <v>19111</v>
      </c>
      <c r="D10924" s="271" t="s">
        <v>1977</v>
      </c>
      <c r="E10924" s="273">
        <v>610.28</v>
      </c>
    </row>
    <row r="10925" spans="1:5" x14ac:dyDescent="0.2">
      <c r="A10925" s="271">
        <v>103131</v>
      </c>
      <c r="B10925" s="271" t="s">
        <v>290</v>
      </c>
      <c r="C10925" s="272" t="s">
        <v>19112</v>
      </c>
      <c r="D10925" s="271" t="s">
        <v>1977</v>
      </c>
      <c r="E10925" s="273">
        <v>687.45</v>
      </c>
    </row>
    <row r="10926" spans="1:5" x14ac:dyDescent="0.2">
      <c r="A10926" s="271">
        <v>103132</v>
      </c>
      <c r="B10926" s="271" t="s">
        <v>290</v>
      </c>
      <c r="C10926" s="272" t="s">
        <v>19113</v>
      </c>
      <c r="D10926" s="271" t="s">
        <v>1977</v>
      </c>
      <c r="E10926" s="273">
        <v>837.11</v>
      </c>
    </row>
    <row r="10927" spans="1:5" x14ac:dyDescent="0.2">
      <c r="A10927" s="271">
        <v>103121</v>
      </c>
      <c r="B10927" s="271" t="s">
        <v>290</v>
      </c>
      <c r="C10927" s="272" t="s">
        <v>19114</v>
      </c>
      <c r="D10927" s="271" t="s">
        <v>1977</v>
      </c>
      <c r="E10927" s="273">
        <v>68.739999999999995</v>
      </c>
    </row>
    <row r="10928" spans="1:5" x14ac:dyDescent="0.2">
      <c r="A10928" s="271">
        <v>103133</v>
      </c>
      <c r="B10928" s="271" t="s">
        <v>290</v>
      </c>
      <c r="C10928" s="272" t="s">
        <v>19115</v>
      </c>
      <c r="D10928" s="271" t="s">
        <v>1977</v>
      </c>
      <c r="E10928" s="273">
        <v>914.28</v>
      </c>
    </row>
    <row r="10929" spans="1:5" x14ac:dyDescent="0.2">
      <c r="A10929" s="271">
        <v>103134</v>
      </c>
      <c r="B10929" s="271" t="s">
        <v>290</v>
      </c>
      <c r="C10929" s="272" t="s">
        <v>19116</v>
      </c>
      <c r="D10929" s="271" t="s">
        <v>1977</v>
      </c>
      <c r="E10929" s="273">
        <v>1063.93</v>
      </c>
    </row>
    <row r="10930" spans="1:5" x14ac:dyDescent="0.2">
      <c r="A10930" s="271">
        <v>103090</v>
      </c>
      <c r="B10930" s="271" t="s">
        <v>290</v>
      </c>
      <c r="C10930" s="272" t="s">
        <v>19117</v>
      </c>
      <c r="D10930" s="271" t="s">
        <v>2014</v>
      </c>
      <c r="E10930" s="273">
        <v>15.09</v>
      </c>
    </row>
    <row r="10931" spans="1:5" x14ac:dyDescent="0.2">
      <c r="A10931" s="271">
        <v>103103</v>
      </c>
      <c r="B10931" s="271" t="s">
        <v>290</v>
      </c>
      <c r="C10931" s="272" t="s">
        <v>19118</v>
      </c>
      <c r="D10931" s="271" t="s">
        <v>2014</v>
      </c>
      <c r="E10931" s="273">
        <v>149.13</v>
      </c>
    </row>
    <row r="10932" spans="1:5" x14ac:dyDescent="0.2">
      <c r="A10932" s="271">
        <v>103104</v>
      </c>
      <c r="B10932" s="271" t="s">
        <v>290</v>
      </c>
      <c r="C10932" s="272" t="s">
        <v>19119</v>
      </c>
      <c r="D10932" s="271" t="s">
        <v>2014</v>
      </c>
      <c r="E10932" s="273">
        <v>178.39</v>
      </c>
    </row>
    <row r="10933" spans="1:5" x14ac:dyDescent="0.2">
      <c r="A10933" s="271">
        <v>103091</v>
      </c>
      <c r="B10933" s="271" t="s">
        <v>290</v>
      </c>
      <c r="C10933" s="272" t="s">
        <v>19120</v>
      </c>
      <c r="D10933" s="271" t="s">
        <v>2014</v>
      </c>
      <c r="E10933" s="273">
        <v>21.26</v>
      </c>
    </row>
    <row r="10934" spans="1:5" x14ac:dyDescent="0.2">
      <c r="A10934" s="271">
        <v>103092</v>
      </c>
      <c r="B10934" s="271" t="s">
        <v>290</v>
      </c>
      <c r="C10934" s="272" t="s">
        <v>19121</v>
      </c>
      <c r="D10934" s="271" t="s">
        <v>2014</v>
      </c>
      <c r="E10934" s="273">
        <v>27.43</v>
      </c>
    </row>
    <row r="10935" spans="1:5" x14ac:dyDescent="0.2">
      <c r="A10935" s="271">
        <v>103093</v>
      </c>
      <c r="B10935" s="271" t="s">
        <v>290</v>
      </c>
      <c r="C10935" s="272" t="s">
        <v>19122</v>
      </c>
      <c r="D10935" s="271" t="s">
        <v>2014</v>
      </c>
      <c r="E10935" s="273">
        <v>41.96</v>
      </c>
    </row>
    <row r="10936" spans="1:5" x14ac:dyDescent="0.2">
      <c r="A10936" s="271">
        <v>103094</v>
      </c>
      <c r="B10936" s="271" t="s">
        <v>290</v>
      </c>
      <c r="C10936" s="272" t="s">
        <v>19123</v>
      </c>
      <c r="D10936" s="271" t="s">
        <v>2014</v>
      </c>
      <c r="E10936" s="273">
        <v>48.16</v>
      </c>
    </row>
    <row r="10937" spans="1:5" x14ac:dyDescent="0.2">
      <c r="A10937" s="271">
        <v>103095</v>
      </c>
      <c r="B10937" s="271" t="s">
        <v>290</v>
      </c>
      <c r="C10937" s="272" t="s">
        <v>19124</v>
      </c>
      <c r="D10937" s="271" t="s">
        <v>2014</v>
      </c>
      <c r="E10937" s="273">
        <v>62.67</v>
      </c>
    </row>
    <row r="10938" spans="1:5" x14ac:dyDescent="0.2">
      <c r="A10938" s="271">
        <v>103096</v>
      </c>
      <c r="B10938" s="271" t="s">
        <v>290</v>
      </c>
      <c r="C10938" s="272" t="s">
        <v>19125</v>
      </c>
      <c r="D10938" s="271" t="s">
        <v>2014</v>
      </c>
      <c r="E10938" s="273">
        <v>68.87</v>
      </c>
    </row>
    <row r="10939" spans="1:5" x14ac:dyDescent="0.2">
      <c r="A10939" s="271">
        <v>103097</v>
      </c>
      <c r="B10939" s="271" t="s">
        <v>290</v>
      </c>
      <c r="C10939" s="272" t="s">
        <v>19126</v>
      </c>
      <c r="D10939" s="271" t="s">
        <v>2014</v>
      </c>
      <c r="E10939" s="273">
        <v>83.37</v>
      </c>
    </row>
    <row r="10940" spans="1:5" x14ac:dyDescent="0.2">
      <c r="A10940" s="271">
        <v>103098</v>
      </c>
      <c r="B10940" s="271" t="s">
        <v>290</v>
      </c>
      <c r="C10940" s="272" t="s">
        <v>19127</v>
      </c>
      <c r="D10940" s="271" t="s">
        <v>2014</v>
      </c>
      <c r="E10940" s="273">
        <v>89.57</v>
      </c>
    </row>
    <row r="10941" spans="1:5" x14ac:dyDescent="0.2">
      <c r="A10941" s="271">
        <v>103099</v>
      </c>
      <c r="B10941" s="271" t="s">
        <v>290</v>
      </c>
      <c r="C10941" s="272" t="s">
        <v>19128</v>
      </c>
      <c r="D10941" s="271" t="s">
        <v>2014</v>
      </c>
      <c r="E10941" s="273">
        <v>101.93</v>
      </c>
    </row>
    <row r="10942" spans="1:5" x14ac:dyDescent="0.2">
      <c r="A10942" s="271">
        <v>103100</v>
      </c>
      <c r="B10942" s="271" t="s">
        <v>290</v>
      </c>
      <c r="C10942" s="272" t="s">
        <v>19129</v>
      </c>
      <c r="D10942" s="271" t="s">
        <v>2014</v>
      </c>
      <c r="E10942" s="273">
        <v>108.82</v>
      </c>
    </row>
    <row r="10943" spans="1:5" x14ac:dyDescent="0.2">
      <c r="A10943" s="271">
        <v>103089</v>
      </c>
      <c r="B10943" s="271" t="s">
        <v>290</v>
      </c>
      <c r="C10943" s="272" t="s">
        <v>19130</v>
      </c>
      <c r="D10943" s="271" t="s">
        <v>2014</v>
      </c>
      <c r="E10943" s="273">
        <v>12.61</v>
      </c>
    </row>
    <row r="10944" spans="1:5" x14ac:dyDescent="0.2">
      <c r="A10944" s="271">
        <v>103101</v>
      </c>
      <c r="B10944" s="271" t="s">
        <v>290</v>
      </c>
      <c r="C10944" s="272" t="s">
        <v>19131</v>
      </c>
      <c r="D10944" s="271" t="s">
        <v>2014</v>
      </c>
      <c r="E10944" s="273">
        <v>119.9</v>
      </c>
    </row>
    <row r="10945" spans="1:5" x14ac:dyDescent="0.2">
      <c r="A10945" s="271">
        <v>103102</v>
      </c>
      <c r="B10945" s="271" t="s">
        <v>290</v>
      </c>
      <c r="C10945" s="272" t="s">
        <v>19132</v>
      </c>
      <c r="D10945" s="271" t="s">
        <v>2014</v>
      </c>
      <c r="E10945" s="273">
        <v>138.08000000000001</v>
      </c>
    </row>
    <row r="10946" spans="1:5" x14ac:dyDescent="0.2">
      <c r="A10946" s="271">
        <v>101112</v>
      </c>
      <c r="B10946" s="271" t="s">
        <v>290</v>
      </c>
      <c r="C10946" s="272" t="s">
        <v>19133</v>
      </c>
      <c r="D10946" s="271" t="s">
        <v>1980</v>
      </c>
      <c r="E10946" s="273">
        <v>965.67</v>
      </c>
    </row>
    <row r="10947" spans="1:5" x14ac:dyDescent="0.2">
      <c r="A10947" s="271">
        <v>101113</v>
      </c>
      <c r="B10947" s="271" t="s">
        <v>290</v>
      </c>
      <c r="C10947" s="272" t="s">
        <v>19134</v>
      </c>
      <c r="D10947" s="271" t="s">
        <v>1980</v>
      </c>
      <c r="E10947" s="273">
        <v>1109.1099999999999</v>
      </c>
    </row>
    <row r="10948" spans="1:5" x14ac:dyDescent="0.2">
      <c r="A10948" s="271">
        <v>101098</v>
      </c>
      <c r="B10948" s="271" t="s">
        <v>290</v>
      </c>
      <c r="C10948" s="272" t="s">
        <v>19135</v>
      </c>
      <c r="D10948" s="271" t="s">
        <v>1980</v>
      </c>
      <c r="E10948" s="273">
        <v>1204.6300000000001</v>
      </c>
    </row>
    <row r="10949" spans="1:5" x14ac:dyDescent="0.2">
      <c r="A10949" s="271">
        <v>101106</v>
      </c>
      <c r="B10949" s="271" t="s">
        <v>290</v>
      </c>
      <c r="C10949" s="272" t="s">
        <v>19136</v>
      </c>
      <c r="D10949" s="271" t="s">
        <v>1980</v>
      </c>
      <c r="E10949" s="273">
        <v>1335.85</v>
      </c>
    </row>
    <row r="10950" spans="1:5" x14ac:dyDescent="0.2">
      <c r="A10950" s="271">
        <v>101102</v>
      </c>
      <c r="B10950" s="271" t="s">
        <v>290</v>
      </c>
      <c r="C10950" s="272" t="s">
        <v>19137</v>
      </c>
      <c r="D10950" s="271" t="s">
        <v>1980</v>
      </c>
      <c r="E10950" s="273">
        <v>915.22</v>
      </c>
    </row>
    <row r="10951" spans="1:5" x14ac:dyDescent="0.2">
      <c r="A10951" s="271">
        <v>101110</v>
      </c>
      <c r="B10951" s="271" t="s">
        <v>290</v>
      </c>
      <c r="C10951" s="272" t="s">
        <v>19138</v>
      </c>
      <c r="D10951" s="271" t="s">
        <v>1980</v>
      </c>
      <c r="E10951" s="273">
        <v>1041.05</v>
      </c>
    </row>
    <row r="10952" spans="1:5" x14ac:dyDescent="0.2">
      <c r="A10952" s="271">
        <v>101099</v>
      </c>
      <c r="B10952" s="271" t="s">
        <v>290</v>
      </c>
      <c r="C10952" s="272" t="s">
        <v>19139</v>
      </c>
      <c r="D10952" s="271" t="s">
        <v>1980</v>
      </c>
      <c r="E10952" s="273">
        <v>1098.2</v>
      </c>
    </row>
    <row r="10953" spans="1:5" x14ac:dyDescent="0.2">
      <c r="A10953" s="271">
        <v>101107</v>
      </c>
      <c r="B10953" s="271" t="s">
        <v>290</v>
      </c>
      <c r="C10953" s="272" t="s">
        <v>19140</v>
      </c>
      <c r="D10953" s="271" t="s">
        <v>1980</v>
      </c>
      <c r="E10953" s="273">
        <v>1225.48</v>
      </c>
    </row>
    <row r="10954" spans="1:5" x14ac:dyDescent="0.2">
      <c r="A10954" s="271">
        <v>101103</v>
      </c>
      <c r="B10954" s="271" t="s">
        <v>290</v>
      </c>
      <c r="C10954" s="272" t="s">
        <v>19141</v>
      </c>
      <c r="D10954" s="271" t="s">
        <v>1980</v>
      </c>
      <c r="E10954" s="273">
        <v>860.32</v>
      </c>
    </row>
    <row r="10955" spans="1:5" x14ac:dyDescent="0.2">
      <c r="A10955" s="271">
        <v>101111</v>
      </c>
      <c r="B10955" s="271" t="s">
        <v>290</v>
      </c>
      <c r="C10955" s="272" t="s">
        <v>19142</v>
      </c>
      <c r="D10955" s="271" t="s">
        <v>1980</v>
      </c>
      <c r="E10955" s="273">
        <v>982.95</v>
      </c>
    </row>
    <row r="10956" spans="1:5" x14ac:dyDescent="0.2">
      <c r="A10956" s="271">
        <v>101096</v>
      </c>
      <c r="B10956" s="271" t="s">
        <v>290</v>
      </c>
      <c r="C10956" s="272" t="s">
        <v>19143</v>
      </c>
      <c r="D10956" s="271" t="s">
        <v>1980</v>
      </c>
      <c r="E10956" s="273">
        <v>1390.42</v>
      </c>
    </row>
    <row r="10957" spans="1:5" x14ac:dyDescent="0.2">
      <c r="A10957" s="271">
        <v>101104</v>
      </c>
      <c r="B10957" s="271" t="s">
        <v>290</v>
      </c>
      <c r="C10957" s="272" t="s">
        <v>19144</v>
      </c>
      <c r="D10957" s="271" t="s">
        <v>1980</v>
      </c>
      <c r="E10957" s="273">
        <v>1526</v>
      </c>
    </row>
    <row r="10958" spans="1:5" x14ac:dyDescent="0.2">
      <c r="A10958" s="271">
        <v>101100</v>
      </c>
      <c r="B10958" s="271" t="s">
        <v>290</v>
      </c>
      <c r="C10958" s="272" t="s">
        <v>19145</v>
      </c>
      <c r="D10958" s="271" t="s">
        <v>1980</v>
      </c>
      <c r="E10958" s="273">
        <v>964.09</v>
      </c>
    </row>
    <row r="10959" spans="1:5" x14ac:dyDescent="0.2">
      <c r="A10959" s="271">
        <v>101108</v>
      </c>
      <c r="B10959" s="271" t="s">
        <v>290</v>
      </c>
      <c r="C10959" s="272" t="s">
        <v>19146</v>
      </c>
      <c r="D10959" s="271" t="s">
        <v>1980</v>
      </c>
      <c r="E10959" s="273">
        <v>1093.21</v>
      </c>
    </row>
    <row r="10960" spans="1:5" x14ac:dyDescent="0.2">
      <c r="A10960" s="271">
        <v>101097</v>
      </c>
      <c r="B10960" s="271" t="s">
        <v>290</v>
      </c>
      <c r="C10960" s="272" t="s">
        <v>19147</v>
      </c>
      <c r="D10960" s="271" t="s">
        <v>1980</v>
      </c>
      <c r="E10960" s="273">
        <v>1309.28</v>
      </c>
    </row>
    <row r="10961" spans="1:5" x14ac:dyDescent="0.2">
      <c r="A10961" s="271">
        <v>101105</v>
      </c>
      <c r="B10961" s="271" t="s">
        <v>290</v>
      </c>
      <c r="C10961" s="272" t="s">
        <v>19148</v>
      </c>
      <c r="D10961" s="271" t="s">
        <v>1980</v>
      </c>
      <c r="E10961" s="273">
        <v>1442.89</v>
      </c>
    </row>
    <row r="10962" spans="1:5" x14ac:dyDescent="0.2">
      <c r="A10962" s="271">
        <v>101101</v>
      </c>
      <c r="B10962" s="271" t="s">
        <v>290</v>
      </c>
      <c r="C10962" s="272" t="s">
        <v>19149</v>
      </c>
      <c r="D10962" s="271" t="s">
        <v>1980</v>
      </c>
      <c r="E10962" s="273">
        <v>940.54</v>
      </c>
    </row>
    <row r="10963" spans="1:5" x14ac:dyDescent="0.2">
      <c r="A10963" s="271">
        <v>101109</v>
      </c>
      <c r="B10963" s="271" t="s">
        <v>290</v>
      </c>
      <c r="C10963" s="272" t="s">
        <v>19150</v>
      </c>
      <c r="D10963" s="271" t="s">
        <v>1980</v>
      </c>
      <c r="E10963" s="273">
        <v>1068.03</v>
      </c>
    </row>
    <row r="10964" spans="1:5" x14ac:dyDescent="0.2">
      <c r="A10964" s="271">
        <v>96393</v>
      </c>
      <c r="B10964" s="271" t="s">
        <v>290</v>
      </c>
      <c r="C10964" s="272" t="s">
        <v>19151</v>
      </c>
      <c r="D10964" s="271" t="s">
        <v>1980</v>
      </c>
      <c r="E10964" s="273">
        <v>222.08</v>
      </c>
    </row>
    <row r="10965" spans="1:5" x14ac:dyDescent="0.2">
      <c r="A10965" s="271">
        <v>96394</v>
      </c>
      <c r="B10965" s="271" t="s">
        <v>290</v>
      </c>
      <c r="C10965" s="272" t="s">
        <v>19152</v>
      </c>
      <c r="D10965" s="271" t="s">
        <v>1980</v>
      </c>
      <c r="E10965" s="273">
        <v>273.82</v>
      </c>
    </row>
    <row r="10966" spans="1:5" x14ac:dyDescent="0.2">
      <c r="A10966" s="271">
        <v>104363</v>
      </c>
      <c r="B10966" s="271" t="s">
        <v>290</v>
      </c>
      <c r="C10966" s="272" t="s">
        <v>19153</v>
      </c>
      <c r="D10966" s="271" t="s">
        <v>4577</v>
      </c>
      <c r="E10966" s="273">
        <v>0</v>
      </c>
    </row>
    <row r="10967" spans="1:5" x14ac:dyDescent="0.2">
      <c r="A10967" s="271">
        <v>104360</v>
      </c>
      <c r="B10967" s="271" t="s">
        <v>290</v>
      </c>
      <c r="C10967" s="272" t="s">
        <v>19154</v>
      </c>
      <c r="D10967" s="271" t="s">
        <v>4577</v>
      </c>
      <c r="E10967" s="273">
        <v>0</v>
      </c>
    </row>
    <row r="10968" spans="1:5" x14ac:dyDescent="0.2">
      <c r="A10968" s="271">
        <v>104358</v>
      </c>
      <c r="B10968" s="271" t="s">
        <v>290</v>
      </c>
      <c r="C10968" s="272" t="s">
        <v>19155</v>
      </c>
      <c r="D10968" s="271" t="s">
        <v>4577</v>
      </c>
      <c r="E10968" s="273">
        <v>0</v>
      </c>
    </row>
    <row r="10969" spans="1:5" x14ac:dyDescent="0.2">
      <c r="A10969" s="271">
        <v>104362</v>
      </c>
      <c r="B10969" s="271" t="s">
        <v>290</v>
      </c>
      <c r="C10969" s="272" t="s">
        <v>19156</v>
      </c>
      <c r="D10969" s="271" t="s">
        <v>4577</v>
      </c>
      <c r="E10969" s="273">
        <v>0</v>
      </c>
    </row>
    <row r="10970" spans="1:5" x14ac:dyDescent="0.2">
      <c r="A10970" s="271">
        <v>104361</v>
      </c>
      <c r="B10970" s="271" t="s">
        <v>290</v>
      </c>
      <c r="C10970" s="272" t="s">
        <v>19157</v>
      </c>
      <c r="D10970" s="271" t="s">
        <v>4577</v>
      </c>
      <c r="E10970" s="273">
        <v>0</v>
      </c>
    </row>
    <row r="10971" spans="1:5" x14ac:dyDescent="0.2">
      <c r="A10971" s="271">
        <v>104359</v>
      </c>
      <c r="B10971" s="271" t="s">
        <v>290</v>
      </c>
      <c r="C10971" s="272" t="s">
        <v>19158</v>
      </c>
      <c r="D10971" s="271" t="s">
        <v>4577</v>
      </c>
      <c r="E10971" s="273">
        <v>0</v>
      </c>
    </row>
    <row r="10972" spans="1:5" x14ac:dyDescent="0.2">
      <c r="A10972" s="271">
        <v>96395</v>
      </c>
      <c r="B10972" s="271" t="s">
        <v>290</v>
      </c>
      <c r="C10972" s="272" t="s">
        <v>19159</v>
      </c>
      <c r="D10972" s="271" t="s">
        <v>1980</v>
      </c>
      <c r="E10972" s="273">
        <v>348.45</v>
      </c>
    </row>
    <row r="10973" spans="1:5" x14ac:dyDescent="0.2">
      <c r="A10973" s="271">
        <v>104373</v>
      </c>
      <c r="B10973" s="271" t="s">
        <v>290</v>
      </c>
      <c r="C10973" s="272" t="s">
        <v>19160</v>
      </c>
      <c r="D10973" s="271" t="s">
        <v>4577</v>
      </c>
      <c r="E10973" s="273">
        <v>0</v>
      </c>
    </row>
    <row r="10974" spans="1:5" x14ac:dyDescent="0.2">
      <c r="A10974" s="271">
        <v>104374</v>
      </c>
      <c r="B10974" s="271" t="s">
        <v>290</v>
      </c>
      <c r="C10974" s="272" t="s">
        <v>19161</v>
      </c>
      <c r="D10974" s="271" t="s">
        <v>4577</v>
      </c>
      <c r="E10974" s="273">
        <v>0</v>
      </c>
    </row>
    <row r="10975" spans="1:5" x14ac:dyDescent="0.2">
      <c r="A10975" s="271">
        <v>105034</v>
      </c>
      <c r="B10975" s="271" t="s">
        <v>290</v>
      </c>
      <c r="C10975" s="272" t="s">
        <v>19162</v>
      </c>
      <c r="D10975" s="271" t="s">
        <v>2014</v>
      </c>
      <c r="E10975" s="273">
        <v>44.23</v>
      </c>
    </row>
    <row r="10976" spans="1:5" x14ac:dyDescent="0.2">
      <c r="A10976" s="271">
        <v>105033</v>
      </c>
      <c r="B10976" s="271" t="s">
        <v>290</v>
      </c>
      <c r="C10976" s="272" t="s">
        <v>19163</v>
      </c>
      <c r="D10976" s="271" t="s">
        <v>2014</v>
      </c>
      <c r="E10976" s="273">
        <v>61</v>
      </c>
    </row>
    <row r="10977" spans="1:5" x14ac:dyDescent="0.2">
      <c r="A10977" s="271">
        <v>93205</v>
      </c>
      <c r="B10977" s="271" t="s">
        <v>290</v>
      </c>
      <c r="C10977" s="272" t="s">
        <v>19164</v>
      </c>
      <c r="D10977" s="271" t="s">
        <v>2014</v>
      </c>
      <c r="E10977" s="273">
        <v>73.23</v>
      </c>
    </row>
    <row r="10978" spans="1:5" x14ac:dyDescent="0.2">
      <c r="A10978" s="271">
        <v>105032</v>
      </c>
      <c r="B10978" s="271" t="s">
        <v>290</v>
      </c>
      <c r="C10978" s="272" t="s">
        <v>19165</v>
      </c>
      <c r="D10978" s="271" t="s">
        <v>2014</v>
      </c>
      <c r="E10978" s="273">
        <v>34.11</v>
      </c>
    </row>
    <row r="10979" spans="1:5" x14ac:dyDescent="0.2">
      <c r="A10979" s="271">
        <v>105031</v>
      </c>
      <c r="B10979" s="271" t="s">
        <v>290</v>
      </c>
      <c r="C10979" s="272" t="s">
        <v>19166</v>
      </c>
      <c r="D10979" s="271" t="s">
        <v>2014</v>
      </c>
      <c r="E10979" s="273">
        <v>49.51</v>
      </c>
    </row>
    <row r="10980" spans="1:5" x14ac:dyDescent="0.2">
      <c r="A10980" s="271">
        <v>93199</v>
      </c>
      <c r="B10980" s="271" t="s">
        <v>290</v>
      </c>
      <c r="C10980" s="272" t="s">
        <v>19167</v>
      </c>
      <c r="D10980" s="271" t="s">
        <v>2014</v>
      </c>
      <c r="E10980" s="273">
        <v>52.43</v>
      </c>
    </row>
    <row r="10981" spans="1:5" x14ac:dyDescent="0.2">
      <c r="A10981" s="271">
        <v>105030</v>
      </c>
      <c r="B10981" s="271" t="s">
        <v>290</v>
      </c>
      <c r="C10981" s="272" t="s">
        <v>19168</v>
      </c>
      <c r="D10981" s="271" t="s">
        <v>2014</v>
      </c>
      <c r="E10981" s="273">
        <v>43.63</v>
      </c>
    </row>
    <row r="10982" spans="1:5" x14ac:dyDescent="0.2">
      <c r="A10982" s="271">
        <v>105029</v>
      </c>
      <c r="B10982" s="271" t="s">
        <v>290</v>
      </c>
      <c r="C10982" s="272" t="s">
        <v>19169</v>
      </c>
      <c r="D10982" s="271" t="s">
        <v>2014</v>
      </c>
      <c r="E10982" s="273">
        <v>51.71</v>
      </c>
    </row>
    <row r="10983" spans="1:5" x14ac:dyDescent="0.2">
      <c r="A10983" s="271">
        <v>93197</v>
      </c>
      <c r="B10983" s="271" t="s">
        <v>290</v>
      </c>
      <c r="C10983" s="272" t="s">
        <v>19170</v>
      </c>
      <c r="D10983" s="271" t="s">
        <v>2014</v>
      </c>
      <c r="E10983" s="273">
        <v>59.84</v>
      </c>
    </row>
    <row r="10984" spans="1:5" x14ac:dyDescent="0.2">
      <c r="A10984" s="271">
        <v>105040</v>
      </c>
      <c r="B10984" s="271" t="s">
        <v>290</v>
      </c>
      <c r="C10984" s="272" t="s">
        <v>19171</v>
      </c>
      <c r="D10984" s="271" t="s">
        <v>2014</v>
      </c>
      <c r="E10984" s="273">
        <v>36.47</v>
      </c>
    </row>
    <row r="10985" spans="1:5" x14ac:dyDescent="0.2">
      <c r="A10985" s="271">
        <v>105039</v>
      </c>
      <c r="B10985" s="271" t="s">
        <v>290</v>
      </c>
      <c r="C10985" s="272" t="s">
        <v>19172</v>
      </c>
      <c r="D10985" s="271" t="s">
        <v>2014</v>
      </c>
      <c r="E10985" s="273">
        <v>53.91</v>
      </c>
    </row>
    <row r="10986" spans="1:5" x14ac:dyDescent="0.2">
      <c r="A10986" s="271">
        <v>105038</v>
      </c>
      <c r="B10986" s="271" t="s">
        <v>290</v>
      </c>
      <c r="C10986" s="272" t="s">
        <v>19173</v>
      </c>
      <c r="D10986" s="271" t="s">
        <v>2014</v>
      </c>
      <c r="E10986" s="273">
        <v>74.89</v>
      </c>
    </row>
    <row r="10987" spans="1:5" x14ac:dyDescent="0.2">
      <c r="A10987" s="271">
        <v>105028</v>
      </c>
      <c r="B10987" s="271" t="s">
        <v>290</v>
      </c>
      <c r="C10987" s="272" t="s">
        <v>19174</v>
      </c>
      <c r="D10987" s="271" t="s">
        <v>2014</v>
      </c>
      <c r="E10987" s="273">
        <v>22.27</v>
      </c>
    </row>
    <row r="10988" spans="1:5" x14ac:dyDescent="0.2">
      <c r="A10988" s="271">
        <v>105027</v>
      </c>
      <c r="B10988" s="271" t="s">
        <v>290</v>
      </c>
      <c r="C10988" s="272" t="s">
        <v>19175</v>
      </c>
      <c r="D10988" s="271" t="s">
        <v>2014</v>
      </c>
      <c r="E10988" s="273">
        <v>25.3</v>
      </c>
    </row>
    <row r="10989" spans="1:5" x14ac:dyDescent="0.2">
      <c r="A10989" s="271">
        <v>93194</v>
      </c>
      <c r="B10989" s="271" t="s">
        <v>290</v>
      </c>
      <c r="C10989" s="272" t="s">
        <v>19176</v>
      </c>
      <c r="D10989" s="271" t="s">
        <v>2014</v>
      </c>
      <c r="E10989" s="273">
        <v>28.69</v>
      </c>
    </row>
    <row r="10990" spans="1:5" x14ac:dyDescent="0.2">
      <c r="A10990" s="271">
        <v>93200</v>
      </c>
      <c r="B10990" s="271" t="s">
        <v>290</v>
      </c>
      <c r="C10990" s="272" t="s">
        <v>19177</v>
      </c>
      <c r="D10990" s="271" t="s">
        <v>2014</v>
      </c>
      <c r="E10990" s="273">
        <v>13.4</v>
      </c>
    </row>
    <row r="10991" spans="1:5" x14ac:dyDescent="0.2">
      <c r="A10991" s="271">
        <v>93203</v>
      </c>
      <c r="B10991" s="271" t="s">
        <v>290</v>
      </c>
      <c r="C10991" s="272" t="s">
        <v>19178</v>
      </c>
      <c r="D10991" s="271" t="s">
        <v>2014</v>
      </c>
      <c r="E10991" s="273">
        <v>13.6</v>
      </c>
    </row>
    <row r="10992" spans="1:5" x14ac:dyDescent="0.2">
      <c r="A10992" s="271">
        <v>93202</v>
      </c>
      <c r="B10992" s="271" t="s">
        <v>290</v>
      </c>
      <c r="C10992" s="272" t="s">
        <v>19179</v>
      </c>
      <c r="D10992" s="271" t="s">
        <v>2014</v>
      </c>
      <c r="E10992" s="273">
        <v>29.37</v>
      </c>
    </row>
    <row r="10993" spans="1:5" x14ac:dyDescent="0.2">
      <c r="A10993" s="271">
        <v>105026</v>
      </c>
      <c r="B10993" s="271" t="s">
        <v>290</v>
      </c>
      <c r="C10993" s="272" t="s">
        <v>19180</v>
      </c>
      <c r="D10993" s="271" t="s">
        <v>2014</v>
      </c>
      <c r="E10993" s="273">
        <v>43.69</v>
      </c>
    </row>
    <row r="10994" spans="1:5" x14ac:dyDescent="0.2">
      <c r="A10994" s="271">
        <v>105025</v>
      </c>
      <c r="B10994" s="271" t="s">
        <v>290</v>
      </c>
      <c r="C10994" s="272" t="s">
        <v>19181</v>
      </c>
      <c r="D10994" s="271" t="s">
        <v>2014</v>
      </c>
      <c r="E10994" s="273">
        <v>61.39</v>
      </c>
    </row>
    <row r="10995" spans="1:5" x14ac:dyDescent="0.2">
      <c r="A10995" s="271">
        <v>93191</v>
      </c>
      <c r="B10995" s="271" t="s">
        <v>290</v>
      </c>
      <c r="C10995" s="272" t="s">
        <v>19182</v>
      </c>
      <c r="D10995" s="271" t="s">
        <v>2014</v>
      </c>
      <c r="E10995" s="273">
        <v>74.12</v>
      </c>
    </row>
    <row r="10996" spans="1:5" x14ac:dyDescent="0.2">
      <c r="A10996" s="271">
        <v>105024</v>
      </c>
      <c r="B10996" s="271" t="s">
        <v>290</v>
      </c>
      <c r="C10996" s="272" t="s">
        <v>19183</v>
      </c>
      <c r="D10996" s="271" t="s">
        <v>2014</v>
      </c>
      <c r="E10996" s="273">
        <v>56.78</v>
      </c>
    </row>
    <row r="10997" spans="1:5" x14ac:dyDescent="0.2">
      <c r="A10997" s="271">
        <v>105023</v>
      </c>
      <c r="B10997" s="271" t="s">
        <v>290</v>
      </c>
      <c r="C10997" s="272" t="s">
        <v>19184</v>
      </c>
      <c r="D10997" s="271" t="s">
        <v>2014</v>
      </c>
      <c r="E10997" s="273">
        <v>69.05</v>
      </c>
    </row>
    <row r="10998" spans="1:5" x14ac:dyDescent="0.2">
      <c r="A10998" s="271">
        <v>93187</v>
      </c>
      <c r="B10998" s="271" t="s">
        <v>290</v>
      </c>
      <c r="C10998" s="272" t="s">
        <v>19185</v>
      </c>
      <c r="D10998" s="271" t="s">
        <v>2014</v>
      </c>
      <c r="E10998" s="273">
        <v>81.3</v>
      </c>
    </row>
    <row r="10999" spans="1:5" x14ac:dyDescent="0.2">
      <c r="A10999" s="271">
        <v>105037</v>
      </c>
      <c r="B10999" s="271" t="s">
        <v>290</v>
      </c>
      <c r="C10999" s="272" t="s">
        <v>19186</v>
      </c>
      <c r="D10999" s="271" t="s">
        <v>2014</v>
      </c>
      <c r="E10999" s="273">
        <v>36.659999999999997</v>
      </c>
    </row>
    <row r="11000" spans="1:5" x14ac:dyDescent="0.2">
      <c r="A11000" s="271">
        <v>105036</v>
      </c>
      <c r="B11000" s="271" t="s">
        <v>290</v>
      </c>
      <c r="C11000" s="272" t="s">
        <v>19187</v>
      </c>
      <c r="D11000" s="271" t="s">
        <v>2014</v>
      </c>
      <c r="E11000" s="273">
        <v>54.16</v>
      </c>
    </row>
    <row r="11001" spans="1:5" x14ac:dyDescent="0.2">
      <c r="A11001" s="271">
        <v>105035</v>
      </c>
      <c r="B11001" s="271" t="s">
        <v>290</v>
      </c>
      <c r="C11001" s="272" t="s">
        <v>19188</v>
      </c>
      <c r="D11001" s="271" t="s">
        <v>2014</v>
      </c>
      <c r="E11001" s="273">
        <v>75.11</v>
      </c>
    </row>
    <row r="11002" spans="1:5" x14ac:dyDescent="0.2">
      <c r="A11002" s="271">
        <v>105022</v>
      </c>
      <c r="B11002" s="271" t="s">
        <v>290</v>
      </c>
      <c r="C11002" s="272" t="s">
        <v>19189</v>
      </c>
      <c r="D11002" s="271" t="s">
        <v>2014</v>
      </c>
      <c r="E11002" s="273">
        <v>22.63</v>
      </c>
    </row>
    <row r="11003" spans="1:5" x14ac:dyDescent="0.2">
      <c r="A11003" s="271">
        <v>105021</v>
      </c>
      <c r="B11003" s="271" t="s">
        <v>290</v>
      </c>
      <c r="C11003" s="272" t="s">
        <v>19190</v>
      </c>
      <c r="D11003" s="271" t="s">
        <v>2014</v>
      </c>
      <c r="E11003" s="273">
        <v>25.7</v>
      </c>
    </row>
    <row r="11004" spans="1:5" x14ac:dyDescent="0.2">
      <c r="A11004" s="271">
        <v>93184</v>
      </c>
      <c r="B11004" s="271" t="s">
        <v>290</v>
      </c>
      <c r="C11004" s="272" t="s">
        <v>19191</v>
      </c>
      <c r="D11004" s="271" t="s">
        <v>2014</v>
      </c>
      <c r="E11004" s="273">
        <v>29.49</v>
      </c>
    </row>
    <row r="11005" spans="1:5" x14ac:dyDescent="0.2">
      <c r="A11005" s="271">
        <v>102149</v>
      </c>
      <c r="B11005" s="271" t="s">
        <v>290</v>
      </c>
      <c r="C11005" s="272" t="s">
        <v>19192</v>
      </c>
      <c r="D11005" s="271" t="s">
        <v>2012</v>
      </c>
      <c r="E11005" s="273">
        <v>0</v>
      </c>
    </row>
    <row r="11006" spans="1:5" x14ac:dyDescent="0.2">
      <c r="A11006" s="271">
        <v>102150</v>
      </c>
      <c r="B11006" s="271" t="s">
        <v>290</v>
      </c>
      <c r="C11006" s="272" t="s">
        <v>19193</v>
      </c>
      <c r="D11006" s="271" t="s">
        <v>2012</v>
      </c>
      <c r="E11006" s="273">
        <v>0</v>
      </c>
    </row>
    <row r="11007" spans="1:5" x14ac:dyDescent="0.2">
      <c r="A11007" s="271">
        <v>102145</v>
      </c>
      <c r="B11007" s="271" t="s">
        <v>290</v>
      </c>
      <c r="C11007" s="272" t="s">
        <v>19194</v>
      </c>
      <c r="D11007" s="271" t="s">
        <v>2012</v>
      </c>
      <c r="E11007" s="273">
        <v>0</v>
      </c>
    </row>
    <row r="11008" spans="1:5" x14ac:dyDescent="0.2">
      <c r="A11008" s="271">
        <v>102146</v>
      </c>
      <c r="B11008" s="271" t="s">
        <v>290</v>
      </c>
      <c r="C11008" s="272" t="s">
        <v>19195</v>
      </c>
      <c r="D11008" s="271" t="s">
        <v>2012</v>
      </c>
      <c r="E11008" s="273">
        <v>0</v>
      </c>
    </row>
    <row r="11009" spans="1:5" x14ac:dyDescent="0.2">
      <c r="A11009" s="271">
        <v>102147</v>
      </c>
      <c r="B11009" s="271" t="s">
        <v>290</v>
      </c>
      <c r="C11009" s="272" t="s">
        <v>19196</v>
      </c>
      <c r="D11009" s="271" t="s">
        <v>2012</v>
      </c>
      <c r="E11009" s="273">
        <v>0</v>
      </c>
    </row>
    <row r="11010" spans="1:5" x14ac:dyDescent="0.2">
      <c r="A11010" s="271">
        <v>102148</v>
      </c>
      <c r="B11010" s="271" t="s">
        <v>290</v>
      </c>
      <c r="C11010" s="272" t="s">
        <v>19197</v>
      </c>
      <c r="D11010" s="271" t="s">
        <v>2012</v>
      </c>
      <c r="E11010" s="273">
        <v>0</v>
      </c>
    </row>
    <row r="11011" spans="1:5" x14ac:dyDescent="0.2">
      <c r="A11011" s="271">
        <v>102143</v>
      </c>
      <c r="B11011" s="271" t="s">
        <v>290</v>
      </c>
      <c r="C11011" s="272" t="s">
        <v>19198</v>
      </c>
      <c r="D11011" s="271" t="s">
        <v>2012</v>
      </c>
      <c r="E11011" s="273">
        <v>0</v>
      </c>
    </row>
    <row r="11012" spans="1:5" x14ac:dyDescent="0.2">
      <c r="A11012" s="271">
        <v>102144</v>
      </c>
      <c r="B11012" s="271" t="s">
        <v>290</v>
      </c>
      <c r="C11012" s="272" t="s">
        <v>19199</v>
      </c>
      <c r="D11012" s="271" t="s">
        <v>2012</v>
      </c>
      <c r="E11012" s="273">
        <v>0</v>
      </c>
    </row>
    <row r="11013" spans="1:5" x14ac:dyDescent="0.2">
      <c r="A11013" s="271">
        <v>102171</v>
      </c>
      <c r="B11013" s="271" t="s">
        <v>290</v>
      </c>
      <c r="C11013" s="272" t="s">
        <v>19200</v>
      </c>
      <c r="D11013" s="271" t="s">
        <v>2012</v>
      </c>
      <c r="E11013" s="273">
        <v>500.62</v>
      </c>
    </row>
    <row r="11014" spans="1:5" x14ac:dyDescent="0.2">
      <c r="A11014" s="271">
        <v>102172</v>
      </c>
      <c r="B11014" s="271" t="s">
        <v>290</v>
      </c>
      <c r="C11014" s="272" t="s">
        <v>19201</v>
      </c>
      <c r="D11014" s="271" t="s">
        <v>2012</v>
      </c>
      <c r="E11014" s="273">
        <v>483.79</v>
      </c>
    </row>
    <row r="11015" spans="1:5" x14ac:dyDescent="0.2">
      <c r="A11015" s="271">
        <v>102170</v>
      </c>
      <c r="B11015" s="271" t="s">
        <v>290</v>
      </c>
      <c r="C11015" s="272" t="s">
        <v>19202</v>
      </c>
      <c r="D11015" s="271" t="s">
        <v>2012</v>
      </c>
      <c r="E11015" s="273">
        <v>281.92</v>
      </c>
    </row>
    <row r="11016" spans="1:5" x14ac:dyDescent="0.2">
      <c r="A11016" s="271">
        <v>102160</v>
      </c>
      <c r="B11016" s="271" t="s">
        <v>290</v>
      </c>
      <c r="C11016" s="272" t="s">
        <v>19203</v>
      </c>
      <c r="D11016" s="271" t="s">
        <v>2012</v>
      </c>
      <c r="E11016" s="273">
        <v>171.82</v>
      </c>
    </row>
    <row r="11017" spans="1:5" x14ac:dyDescent="0.2">
      <c r="A11017" s="271">
        <v>102177</v>
      </c>
      <c r="B11017" s="271" t="s">
        <v>290</v>
      </c>
      <c r="C11017" s="272" t="s">
        <v>19204</v>
      </c>
      <c r="D11017" s="271" t="s">
        <v>2012</v>
      </c>
      <c r="E11017" s="273">
        <v>1780.69</v>
      </c>
    </row>
    <row r="11018" spans="1:5" x14ac:dyDescent="0.2">
      <c r="A11018" s="271">
        <v>102174</v>
      </c>
      <c r="B11018" s="271" t="s">
        <v>290</v>
      </c>
      <c r="C11018" s="272" t="s">
        <v>19205</v>
      </c>
      <c r="D11018" s="271" t="s">
        <v>2012</v>
      </c>
      <c r="E11018" s="273">
        <v>0</v>
      </c>
    </row>
    <row r="11019" spans="1:5" x14ac:dyDescent="0.2">
      <c r="A11019" s="271">
        <v>102178</v>
      </c>
      <c r="B11019" s="271" t="s">
        <v>290</v>
      </c>
      <c r="C11019" s="272" t="s">
        <v>19206</v>
      </c>
      <c r="D11019" s="271" t="s">
        <v>2012</v>
      </c>
      <c r="E11019" s="273">
        <v>2037.84</v>
      </c>
    </row>
    <row r="11020" spans="1:5" x14ac:dyDescent="0.2">
      <c r="A11020" s="271">
        <v>102175</v>
      </c>
      <c r="B11020" s="271" t="s">
        <v>290</v>
      </c>
      <c r="C11020" s="272" t="s">
        <v>19207</v>
      </c>
      <c r="D11020" s="271" t="s">
        <v>2012</v>
      </c>
      <c r="E11020" s="273">
        <v>0</v>
      </c>
    </row>
    <row r="11021" spans="1:5" x14ac:dyDescent="0.2">
      <c r="A11021" s="271">
        <v>102176</v>
      </c>
      <c r="B11021" s="271" t="s">
        <v>290</v>
      </c>
      <c r="C11021" s="272" t="s">
        <v>19208</v>
      </c>
      <c r="D11021" s="271" t="s">
        <v>2012</v>
      </c>
      <c r="E11021" s="273">
        <v>900.49</v>
      </c>
    </row>
    <row r="11022" spans="1:5" x14ac:dyDescent="0.2">
      <c r="A11022" s="271">
        <v>102173</v>
      </c>
      <c r="B11022" s="271" t="s">
        <v>290</v>
      </c>
      <c r="C11022" s="272" t="s">
        <v>19209</v>
      </c>
      <c r="D11022" s="271" t="s">
        <v>2012</v>
      </c>
      <c r="E11022" s="273">
        <v>0</v>
      </c>
    </row>
    <row r="11023" spans="1:5" x14ac:dyDescent="0.2">
      <c r="A11023" s="271">
        <v>102163</v>
      </c>
      <c r="B11023" s="271" t="s">
        <v>290</v>
      </c>
      <c r="C11023" s="272" t="s">
        <v>19210</v>
      </c>
      <c r="D11023" s="271" t="s">
        <v>2012</v>
      </c>
      <c r="E11023" s="273">
        <v>356.42</v>
      </c>
    </row>
    <row r="11024" spans="1:5" x14ac:dyDescent="0.2">
      <c r="A11024" s="271">
        <v>102153</v>
      </c>
      <c r="B11024" s="271" t="s">
        <v>290</v>
      </c>
      <c r="C11024" s="272" t="s">
        <v>19211</v>
      </c>
      <c r="D11024" s="271" t="s">
        <v>2012</v>
      </c>
      <c r="E11024" s="273">
        <v>246.32</v>
      </c>
    </row>
    <row r="11025" spans="1:5" x14ac:dyDescent="0.2">
      <c r="A11025" s="271">
        <v>102165</v>
      </c>
      <c r="B11025" s="271" t="s">
        <v>290</v>
      </c>
      <c r="C11025" s="272" t="s">
        <v>19212</v>
      </c>
      <c r="D11025" s="271" t="s">
        <v>2012</v>
      </c>
      <c r="E11025" s="273">
        <v>342.58</v>
      </c>
    </row>
    <row r="11026" spans="1:5" x14ac:dyDescent="0.2">
      <c r="A11026" s="271">
        <v>102155</v>
      </c>
      <c r="B11026" s="271" t="s">
        <v>290</v>
      </c>
      <c r="C11026" s="272" t="s">
        <v>19213</v>
      </c>
      <c r="D11026" s="271" t="s">
        <v>2012</v>
      </c>
      <c r="E11026" s="273">
        <v>252.74</v>
      </c>
    </row>
    <row r="11027" spans="1:5" x14ac:dyDescent="0.2">
      <c r="A11027" s="271">
        <v>102167</v>
      </c>
      <c r="B11027" s="271" t="s">
        <v>290</v>
      </c>
      <c r="C11027" s="272" t="s">
        <v>19214</v>
      </c>
      <c r="D11027" s="271" t="s">
        <v>2012</v>
      </c>
      <c r="E11027" s="273">
        <v>396.88</v>
      </c>
    </row>
    <row r="11028" spans="1:5" x14ac:dyDescent="0.2">
      <c r="A11028" s="271">
        <v>102157</v>
      </c>
      <c r="B11028" s="271" t="s">
        <v>290</v>
      </c>
      <c r="C11028" s="272" t="s">
        <v>19215</v>
      </c>
      <c r="D11028" s="271" t="s">
        <v>2012</v>
      </c>
      <c r="E11028" s="273">
        <v>327.33999999999997</v>
      </c>
    </row>
    <row r="11029" spans="1:5" x14ac:dyDescent="0.2">
      <c r="A11029" s="271">
        <v>102169</v>
      </c>
      <c r="B11029" s="271" t="s">
        <v>290</v>
      </c>
      <c r="C11029" s="272" t="s">
        <v>19216</v>
      </c>
      <c r="D11029" s="271" t="s">
        <v>2012</v>
      </c>
      <c r="E11029" s="273">
        <v>436.46</v>
      </c>
    </row>
    <row r="11030" spans="1:5" x14ac:dyDescent="0.2">
      <c r="A11030" s="271">
        <v>102159</v>
      </c>
      <c r="B11030" s="271" t="s">
        <v>290</v>
      </c>
      <c r="C11030" s="272" t="s">
        <v>19217</v>
      </c>
      <c r="D11030" s="271" t="s">
        <v>2012</v>
      </c>
      <c r="E11030" s="273">
        <v>391.57</v>
      </c>
    </row>
    <row r="11031" spans="1:5" x14ac:dyDescent="0.2">
      <c r="A11031" s="271">
        <v>102161</v>
      </c>
      <c r="B11031" s="271" t="s">
        <v>290</v>
      </c>
      <c r="C11031" s="272" t="s">
        <v>19218</v>
      </c>
      <c r="D11031" s="271" t="s">
        <v>2012</v>
      </c>
      <c r="E11031" s="273">
        <v>288.13</v>
      </c>
    </row>
    <row r="11032" spans="1:5" x14ac:dyDescent="0.2">
      <c r="A11032" s="271">
        <v>102151</v>
      </c>
      <c r="B11032" s="271" t="s">
        <v>290</v>
      </c>
      <c r="C11032" s="272" t="s">
        <v>19219</v>
      </c>
      <c r="D11032" s="271" t="s">
        <v>2012</v>
      </c>
      <c r="E11032" s="273">
        <v>178.03</v>
      </c>
    </row>
    <row r="11033" spans="1:5" x14ac:dyDescent="0.2">
      <c r="A11033" s="271">
        <v>102162</v>
      </c>
      <c r="B11033" s="271" t="s">
        <v>290</v>
      </c>
      <c r="C11033" s="272" t="s">
        <v>19220</v>
      </c>
      <c r="D11033" s="271" t="s">
        <v>2012</v>
      </c>
      <c r="E11033" s="273">
        <v>306.76</v>
      </c>
    </row>
    <row r="11034" spans="1:5" x14ac:dyDescent="0.2">
      <c r="A11034" s="271">
        <v>102164</v>
      </c>
      <c r="B11034" s="271" t="s">
        <v>290</v>
      </c>
      <c r="C11034" s="272" t="s">
        <v>19221</v>
      </c>
      <c r="D11034" s="271" t="s">
        <v>2012</v>
      </c>
      <c r="E11034" s="273">
        <v>301.95</v>
      </c>
    </row>
    <row r="11035" spans="1:5" x14ac:dyDescent="0.2">
      <c r="A11035" s="271">
        <v>102154</v>
      </c>
      <c r="B11035" s="271" t="s">
        <v>290</v>
      </c>
      <c r="C11035" s="272" t="s">
        <v>19222</v>
      </c>
      <c r="D11035" s="271" t="s">
        <v>2012</v>
      </c>
      <c r="E11035" s="273">
        <v>212.11</v>
      </c>
    </row>
    <row r="11036" spans="1:5" x14ac:dyDescent="0.2">
      <c r="A11036" s="271">
        <v>102166</v>
      </c>
      <c r="B11036" s="271" t="s">
        <v>290</v>
      </c>
      <c r="C11036" s="272" t="s">
        <v>19223</v>
      </c>
      <c r="D11036" s="271" t="s">
        <v>2012</v>
      </c>
      <c r="E11036" s="273">
        <v>309.95999999999998</v>
      </c>
    </row>
    <row r="11037" spans="1:5" x14ac:dyDescent="0.2">
      <c r="A11037" s="271">
        <v>102156</v>
      </c>
      <c r="B11037" s="271" t="s">
        <v>290</v>
      </c>
      <c r="C11037" s="272" t="s">
        <v>19224</v>
      </c>
      <c r="D11037" s="271" t="s">
        <v>2012</v>
      </c>
      <c r="E11037" s="273">
        <v>240.42</v>
      </c>
    </row>
    <row r="11038" spans="1:5" x14ac:dyDescent="0.2">
      <c r="A11038" s="271">
        <v>102168</v>
      </c>
      <c r="B11038" s="271" t="s">
        <v>290</v>
      </c>
      <c r="C11038" s="272" t="s">
        <v>19225</v>
      </c>
      <c r="D11038" s="271" t="s">
        <v>2012</v>
      </c>
      <c r="E11038" s="273">
        <v>381.26</v>
      </c>
    </row>
    <row r="11039" spans="1:5" x14ac:dyDescent="0.2">
      <c r="A11039" s="271">
        <v>102158</v>
      </c>
      <c r="B11039" s="271" t="s">
        <v>290</v>
      </c>
      <c r="C11039" s="272" t="s">
        <v>19226</v>
      </c>
      <c r="D11039" s="271" t="s">
        <v>2012</v>
      </c>
      <c r="E11039" s="273">
        <v>329.72</v>
      </c>
    </row>
    <row r="11040" spans="1:5" x14ac:dyDescent="0.2">
      <c r="A11040" s="271">
        <v>102152</v>
      </c>
      <c r="B11040" s="271" t="s">
        <v>290</v>
      </c>
      <c r="C11040" s="272" t="s">
        <v>19227</v>
      </c>
      <c r="D11040" s="271" t="s">
        <v>2012</v>
      </c>
      <c r="E11040" s="273">
        <v>196.66</v>
      </c>
    </row>
    <row r="11041" spans="1:5" x14ac:dyDescent="0.2">
      <c r="A11041" s="271">
        <v>102181</v>
      </c>
      <c r="B11041" s="271" t="s">
        <v>290</v>
      </c>
      <c r="C11041" s="272" t="s">
        <v>19228</v>
      </c>
      <c r="D11041" s="271" t="s">
        <v>2012</v>
      </c>
      <c r="E11041" s="273">
        <v>578.19000000000005</v>
      </c>
    </row>
    <row r="11042" spans="1:5" x14ac:dyDescent="0.2">
      <c r="A11042" s="271">
        <v>102179</v>
      </c>
      <c r="B11042" s="271" t="s">
        <v>290</v>
      </c>
      <c r="C11042" s="272" t="s">
        <v>19229</v>
      </c>
      <c r="D11042" s="271" t="s">
        <v>2012</v>
      </c>
      <c r="E11042" s="273">
        <v>413.8</v>
      </c>
    </row>
    <row r="11043" spans="1:5" x14ac:dyDescent="0.2">
      <c r="A11043" s="271">
        <v>102180</v>
      </c>
      <c r="B11043" s="271" t="s">
        <v>290</v>
      </c>
      <c r="C11043" s="272" t="s">
        <v>19230</v>
      </c>
      <c r="D11043" s="271" t="s">
        <v>2012</v>
      </c>
      <c r="E11043" s="273">
        <v>484.23</v>
      </c>
    </row>
    <row r="11044" spans="1:5" x14ac:dyDescent="0.2">
      <c r="A11044" s="271">
        <v>102189</v>
      </c>
      <c r="B11044" s="271" t="s">
        <v>290</v>
      </c>
      <c r="C11044" s="272" t="s">
        <v>19231</v>
      </c>
      <c r="D11044" s="271" t="s">
        <v>1977</v>
      </c>
      <c r="E11044" s="273">
        <v>236.7</v>
      </c>
    </row>
    <row r="11045" spans="1:5" x14ac:dyDescent="0.2">
      <c r="A11045" s="271">
        <v>102188</v>
      </c>
      <c r="B11045" s="271" t="s">
        <v>290</v>
      </c>
      <c r="C11045" s="272" t="s">
        <v>19232</v>
      </c>
      <c r="D11045" s="271" t="s">
        <v>1977</v>
      </c>
      <c r="E11045" s="273">
        <v>774.25</v>
      </c>
    </row>
    <row r="11046" spans="1:5" x14ac:dyDescent="0.2">
      <c r="A11046" s="271">
        <v>102185</v>
      </c>
      <c r="B11046" s="271" t="s">
        <v>290</v>
      </c>
      <c r="C11046" s="272" t="s">
        <v>19233</v>
      </c>
      <c r="D11046" s="271" t="s">
        <v>1977</v>
      </c>
      <c r="E11046" s="273">
        <v>3832.05</v>
      </c>
    </row>
    <row r="11047" spans="1:5" x14ac:dyDescent="0.2">
      <c r="A11047" s="271">
        <v>102184</v>
      </c>
      <c r="B11047" s="271" t="s">
        <v>290</v>
      </c>
      <c r="C11047" s="272" t="s">
        <v>19234</v>
      </c>
      <c r="D11047" s="271" t="s">
        <v>1977</v>
      </c>
      <c r="E11047" s="273">
        <v>1909.01</v>
      </c>
    </row>
    <row r="11048" spans="1:5" x14ac:dyDescent="0.2">
      <c r="A11048" s="271">
        <v>102187</v>
      </c>
      <c r="B11048" s="271" t="s">
        <v>290</v>
      </c>
      <c r="C11048" s="272" t="s">
        <v>19235</v>
      </c>
      <c r="D11048" s="271" t="s">
        <v>1977</v>
      </c>
      <c r="E11048" s="273">
        <v>0</v>
      </c>
    </row>
    <row r="11049" spans="1:5" x14ac:dyDescent="0.2">
      <c r="A11049" s="271">
        <v>102186</v>
      </c>
      <c r="B11049" s="271" t="s">
        <v>290</v>
      </c>
      <c r="C11049" s="272" t="s">
        <v>19236</v>
      </c>
      <c r="D11049" s="271" t="s">
        <v>1977</v>
      </c>
      <c r="E11049" s="273">
        <v>0</v>
      </c>
    </row>
    <row r="11050" spans="1:5" x14ac:dyDescent="0.2">
      <c r="A11050" s="271">
        <v>102183</v>
      </c>
      <c r="B11050" s="271" t="s">
        <v>290</v>
      </c>
      <c r="C11050" s="272" t="s">
        <v>19237</v>
      </c>
      <c r="D11050" s="271" t="s">
        <v>1977</v>
      </c>
      <c r="E11050" s="273">
        <v>2337.52</v>
      </c>
    </row>
    <row r="11051" spans="1:5" x14ac:dyDescent="0.2">
      <c r="A11051" s="271">
        <v>102182</v>
      </c>
      <c r="B11051" s="271" t="s">
        <v>290</v>
      </c>
      <c r="C11051" s="272" t="s">
        <v>19238</v>
      </c>
      <c r="D11051" s="271" t="s">
        <v>1977</v>
      </c>
      <c r="E11051" s="273">
        <v>1161.56</v>
      </c>
    </row>
    <row r="11052" spans="1:5" x14ac:dyDescent="0.2">
      <c r="A11052" s="271">
        <v>102191</v>
      </c>
      <c r="B11052" s="271" t="s">
        <v>290</v>
      </c>
      <c r="C11052" s="272" t="s">
        <v>19239</v>
      </c>
      <c r="D11052" s="271" t="s">
        <v>2012</v>
      </c>
      <c r="E11052" s="273">
        <v>26.9</v>
      </c>
    </row>
    <row r="11053" spans="1:5" x14ac:dyDescent="0.2">
      <c r="A11053" s="271">
        <v>102190</v>
      </c>
      <c r="B11053" s="271" t="s">
        <v>290</v>
      </c>
      <c r="C11053" s="272" t="s">
        <v>19240</v>
      </c>
      <c r="D11053" s="271" t="s">
        <v>2012</v>
      </c>
      <c r="E11053" s="273">
        <v>22.15</v>
      </c>
    </row>
    <row r="11054" spans="1:5" x14ac:dyDescent="0.2">
      <c r="A11054" s="271">
        <v>102192</v>
      </c>
      <c r="B11054" s="271" t="s">
        <v>290</v>
      </c>
      <c r="C11054" s="272" t="s">
        <v>19241</v>
      </c>
      <c r="D11054" s="271" t="s">
        <v>2012</v>
      </c>
      <c r="E11054" s="273">
        <v>19.21</v>
      </c>
    </row>
    <row r="11055" spans="1:5" x14ac:dyDescent="0.2">
      <c r="A11055" s="271">
        <v>89354</v>
      </c>
      <c r="B11055" s="271" t="s">
        <v>290</v>
      </c>
      <c r="C11055" s="272" t="s">
        <v>19242</v>
      </c>
      <c r="D11055" s="271" t="s">
        <v>1977</v>
      </c>
      <c r="E11055" s="273">
        <v>440.31</v>
      </c>
    </row>
    <row r="11056" spans="1:5" x14ac:dyDescent="0.2">
      <c r="A11056" s="271">
        <v>103041</v>
      </c>
      <c r="B11056" s="271" t="s">
        <v>290</v>
      </c>
      <c r="C11056" s="272" t="s">
        <v>19243</v>
      </c>
      <c r="D11056" s="271" t="s">
        <v>1977</v>
      </c>
      <c r="E11056" s="273">
        <v>25.41</v>
      </c>
    </row>
    <row r="11057" spans="1:5" x14ac:dyDescent="0.2">
      <c r="A11057" s="271">
        <v>103042</v>
      </c>
      <c r="B11057" s="271" t="s">
        <v>290</v>
      </c>
      <c r="C11057" s="272" t="s">
        <v>19244</v>
      </c>
      <c r="D11057" s="271" t="s">
        <v>1977</v>
      </c>
      <c r="E11057" s="273">
        <v>31.42</v>
      </c>
    </row>
    <row r="11058" spans="1:5" x14ac:dyDescent="0.2">
      <c r="A11058" s="271">
        <v>103043</v>
      </c>
      <c r="B11058" s="271" t="s">
        <v>290</v>
      </c>
      <c r="C11058" s="272" t="s">
        <v>19245</v>
      </c>
      <c r="D11058" s="271" t="s">
        <v>1977</v>
      </c>
      <c r="E11058" s="273">
        <v>29.34</v>
      </c>
    </row>
    <row r="11059" spans="1:5" x14ac:dyDescent="0.2">
      <c r="A11059" s="271">
        <v>103044</v>
      </c>
      <c r="B11059" s="271" t="s">
        <v>290</v>
      </c>
      <c r="C11059" s="272" t="s">
        <v>19246</v>
      </c>
      <c r="D11059" s="271" t="s">
        <v>1977</v>
      </c>
      <c r="E11059" s="273">
        <v>39.590000000000003</v>
      </c>
    </row>
    <row r="11060" spans="1:5" x14ac:dyDescent="0.2">
      <c r="A11060" s="271">
        <v>103039</v>
      </c>
      <c r="B11060" s="271" t="s">
        <v>290</v>
      </c>
      <c r="C11060" s="272" t="s">
        <v>19247</v>
      </c>
      <c r="D11060" s="271" t="s">
        <v>1977</v>
      </c>
      <c r="E11060" s="273">
        <v>87.5</v>
      </c>
    </row>
    <row r="11061" spans="1:5" x14ac:dyDescent="0.2">
      <c r="A11061" s="271">
        <v>103038</v>
      </c>
      <c r="B11061" s="271" t="s">
        <v>290</v>
      </c>
      <c r="C11061" s="272" t="s">
        <v>19248</v>
      </c>
      <c r="D11061" s="271" t="s">
        <v>1977</v>
      </c>
      <c r="E11061" s="273">
        <v>80.37</v>
      </c>
    </row>
    <row r="11062" spans="1:5" x14ac:dyDescent="0.2">
      <c r="A11062" s="271">
        <v>103037</v>
      </c>
      <c r="B11062" s="271" t="s">
        <v>290</v>
      </c>
      <c r="C11062" s="272" t="s">
        <v>19249</v>
      </c>
      <c r="D11062" s="271" t="s">
        <v>1977</v>
      </c>
      <c r="E11062" s="273">
        <v>60.04</v>
      </c>
    </row>
    <row r="11063" spans="1:5" x14ac:dyDescent="0.2">
      <c r="A11063" s="271">
        <v>103036</v>
      </c>
      <c r="B11063" s="271" t="s">
        <v>290</v>
      </c>
      <c r="C11063" s="272" t="s">
        <v>19250</v>
      </c>
      <c r="D11063" s="271" t="s">
        <v>1977</v>
      </c>
      <c r="E11063" s="273">
        <v>30.48</v>
      </c>
    </row>
    <row r="11064" spans="1:5" x14ac:dyDescent="0.2">
      <c r="A11064" s="271">
        <v>103040</v>
      </c>
      <c r="B11064" s="271" t="s">
        <v>290</v>
      </c>
      <c r="C11064" s="272" t="s">
        <v>19251</v>
      </c>
      <c r="D11064" s="271" t="s">
        <v>1977</v>
      </c>
      <c r="E11064" s="273">
        <v>130.04</v>
      </c>
    </row>
    <row r="11065" spans="1:5" x14ac:dyDescent="0.2">
      <c r="A11065" s="271">
        <v>90371</v>
      </c>
      <c r="B11065" s="271" t="s">
        <v>290</v>
      </c>
      <c r="C11065" s="272" t="s">
        <v>19252</v>
      </c>
      <c r="D11065" s="271" t="s">
        <v>1977</v>
      </c>
      <c r="E11065" s="273">
        <v>37.979999999999997</v>
      </c>
    </row>
    <row r="11066" spans="1:5" x14ac:dyDescent="0.2">
      <c r="A11066" s="271">
        <v>103047</v>
      </c>
      <c r="B11066" s="271" t="s">
        <v>290</v>
      </c>
      <c r="C11066" s="272" t="s">
        <v>19253</v>
      </c>
      <c r="D11066" s="271" t="s">
        <v>1977</v>
      </c>
      <c r="E11066" s="273">
        <v>31.03</v>
      </c>
    </row>
    <row r="11067" spans="1:5" x14ac:dyDescent="0.2">
      <c r="A11067" s="271">
        <v>94489</v>
      </c>
      <c r="B11067" s="271" t="s">
        <v>290</v>
      </c>
      <c r="C11067" s="272" t="s">
        <v>19254</v>
      </c>
      <c r="D11067" s="271" t="s">
        <v>1977</v>
      </c>
      <c r="E11067" s="273">
        <v>38.200000000000003</v>
      </c>
    </row>
    <row r="11068" spans="1:5" x14ac:dyDescent="0.2">
      <c r="A11068" s="271">
        <v>94490</v>
      </c>
      <c r="B11068" s="271" t="s">
        <v>290</v>
      </c>
      <c r="C11068" s="272" t="s">
        <v>19255</v>
      </c>
      <c r="D11068" s="271" t="s">
        <v>1977</v>
      </c>
      <c r="E11068" s="273">
        <v>56.78</v>
      </c>
    </row>
    <row r="11069" spans="1:5" x14ac:dyDescent="0.2">
      <c r="A11069" s="271">
        <v>94491</v>
      </c>
      <c r="B11069" s="271" t="s">
        <v>290</v>
      </c>
      <c r="C11069" s="272" t="s">
        <v>19256</v>
      </c>
      <c r="D11069" s="271" t="s">
        <v>1977</v>
      </c>
      <c r="E11069" s="273">
        <v>77.27</v>
      </c>
    </row>
    <row r="11070" spans="1:5" x14ac:dyDescent="0.2">
      <c r="A11070" s="271">
        <v>94492</v>
      </c>
      <c r="B11070" s="271" t="s">
        <v>290</v>
      </c>
      <c r="C11070" s="272" t="s">
        <v>19257</v>
      </c>
      <c r="D11070" s="271" t="s">
        <v>1977</v>
      </c>
      <c r="E11070" s="273">
        <v>79.47</v>
      </c>
    </row>
    <row r="11071" spans="1:5" x14ac:dyDescent="0.2">
      <c r="A11071" s="271">
        <v>94493</v>
      </c>
      <c r="B11071" s="271" t="s">
        <v>290</v>
      </c>
      <c r="C11071" s="272" t="s">
        <v>19258</v>
      </c>
      <c r="D11071" s="271" t="s">
        <v>1977</v>
      </c>
      <c r="E11071" s="273">
        <v>145.41</v>
      </c>
    </row>
    <row r="11072" spans="1:5" x14ac:dyDescent="0.2">
      <c r="A11072" s="271">
        <v>94497</v>
      </c>
      <c r="B11072" s="271" t="s">
        <v>290</v>
      </c>
      <c r="C11072" s="272" t="s">
        <v>19259</v>
      </c>
      <c r="D11072" s="271" t="s">
        <v>1977</v>
      </c>
      <c r="E11072" s="273">
        <v>135.18</v>
      </c>
    </row>
    <row r="11073" spans="1:5" x14ac:dyDescent="0.2">
      <c r="A11073" s="271">
        <v>94794</v>
      </c>
      <c r="B11073" s="271" t="s">
        <v>290</v>
      </c>
      <c r="C11073" s="272" t="s">
        <v>19260</v>
      </c>
      <c r="D11073" s="271" t="s">
        <v>1977</v>
      </c>
      <c r="E11073" s="273">
        <v>213.16</v>
      </c>
    </row>
    <row r="11074" spans="1:5" x14ac:dyDescent="0.2">
      <c r="A11074" s="271">
        <v>94496</v>
      </c>
      <c r="B11074" s="271" t="s">
        <v>290</v>
      </c>
      <c r="C11074" s="272" t="s">
        <v>19261</v>
      </c>
      <c r="D11074" s="271" t="s">
        <v>1977</v>
      </c>
      <c r="E11074" s="273">
        <v>106.7</v>
      </c>
    </row>
    <row r="11075" spans="1:5" x14ac:dyDescent="0.2">
      <c r="A11075" s="271">
        <v>94793</v>
      </c>
      <c r="B11075" s="271" t="s">
        <v>290</v>
      </c>
      <c r="C11075" s="272" t="s">
        <v>19262</v>
      </c>
      <c r="D11075" s="271" t="s">
        <v>1977</v>
      </c>
      <c r="E11075" s="273">
        <v>201.07</v>
      </c>
    </row>
    <row r="11076" spans="1:5" x14ac:dyDescent="0.2">
      <c r="A11076" s="271">
        <v>94495</v>
      </c>
      <c r="B11076" s="271" t="s">
        <v>290</v>
      </c>
      <c r="C11076" s="272" t="s">
        <v>19263</v>
      </c>
      <c r="D11076" s="271" t="s">
        <v>1977</v>
      </c>
      <c r="E11076" s="273">
        <v>78.319999999999993</v>
      </c>
    </row>
    <row r="11077" spans="1:5" x14ac:dyDescent="0.2">
      <c r="A11077" s="271">
        <v>94792</v>
      </c>
      <c r="B11077" s="271" t="s">
        <v>290</v>
      </c>
      <c r="C11077" s="272" t="s">
        <v>19264</v>
      </c>
      <c r="D11077" s="271" t="s">
        <v>1977</v>
      </c>
      <c r="E11077" s="273">
        <v>146.69999999999999</v>
      </c>
    </row>
    <row r="11078" spans="1:5" x14ac:dyDescent="0.2">
      <c r="A11078" s="271">
        <v>89352</v>
      </c>
      <c r="B11078" s="271" t="s">
        <v>290</v>
      </c>
      <c r="C11078" s="272" t="s">
        <v>19265</v>
      </c>
      <c r="D11078" s="271" t="s">
        <v>1977</v>
      </c>
      <c r="E11078" s="273">
        <v>46</v>
      </c>
    </row>
    <row r="11079" spans="1:5" x14ac:dyDescent="0.2">
      <c r="A11079" s="271">
        <v>89986</v>
      </c>
      <c r="B11079" s="271" t="s">
        <v>290</v>
      </c>
      <c r="C11079" s="272" t="s">
        <v>19266</v>
      </c>
      <c r="D11079" s="271" t="s">
        <v>1977</v>
      </c>
      <c r="E11079" s="273">
        <v>105.9</v>
      </c>
    </row>
    <row r="11080" spans="1:5" x14ac:dyDescent="0.2">
      <c r="A11080" s="271">
        <v>94499</v>
      </c>
      <c r="B11080" s="271" t="s">
        <v>290</v>
      </c>
      <c r="C11080" s="272" t="s">
        <v>19267</v>
      </c>
      <c r="D11080" s="271" t="s">
        <v>1977</v>
      </c>
      <c r="E11080" s="273">
        <v>371.66</v>
      </c>
    </row>
    <row r="11081" spans="1:5" x14ac:dyDescent="0.2">
      <c r="A11081" s="271">
        <v>94498</v>
      </c>
      <c r="B11081" s="271" t="s">
        <v>290</v>
      </c>
      <c r="C11081" s="272" t="s">
        <v>19268</v>
      </c>
      <c r="D11081" s="271" t="s">
        <v>1977</v>
      </c>
      <c r="E11081" s="273">
        <v>186.63</v>
      </c>
    </row>
    <row r="11082" spans="1:5" x14ac:dyDescent="0.2">
      <c r="A11082" s="271">
        <v>94500</v>
      </c>
      <c r="B11082" s="271" t="s">
        <v>290</v>
      </c>
      <c r="C11082" s="272" t="s">
        <v>19269</v>
      </c>
      <c r="D11082" s="271" t="s">
        <v>1977</v>
      </c>
      <c r="E11082" s="273">
        <v>451.09</v>
      </c>
    </row>
    <row r="11083" spans="1:5" x14ac:dyDescent="0.2">
      <c r="A11083" s="271">
        <v>89353</v>
      </c>
      <c r="B11083" s="271" t="s">
        <v>290</v>
      </c>
      <c r="C11083" s="272" t="s">
        <v>19270</v>
      </c>
      <c r="D11083" s="271" t="s">
        <v>1977</v>
      </c>
      <c r="E11083" s="273">
        <v>50.62</v>
      </c>
    </row>
    <row r="11084" spans="1:5" x14ac:dyDescent="0.2">
      <c r="A11084" s="271">
        <v>89987</v>
      </c>
      <c r="B11084" s="271" t="s">
        <v>290</v>
      </c>
      <c r="C11084" s="272" t="s">
        <v>19271</v>
      </c>
      <c r="D11084" s="271" t="s">
        <v>1977</v>
      </c>
      <c r="E11084" s="273">
        <v>120.39</v>
      </c>
    </row>
    <row r="11085" spans="1:5" x14ac:dyDescent="0.2">
      <c r="A11085" s="271">
        <v>94501</v>
      </c>
      <c r="B11085" s="271" t="s">
        <v>290</v>
      </c>
      <c r="C11085" s="272" t="s">
        <v>19272</v>
      </c>
      <c r="D11085" s="271" t="s">
        <v>1977</v>
      </c>
      <c r="E11085" s="273">
        <v>911.48</v>
      </c>
    </row>
    <row r="11086" spans="1:5" x14ac:dyDescent="0.2">
      <c r="A11086" s="271">
        <v>89349</v>
      </c>
      <c r="B11086" s="271" t="s">
        <v>290</v>
      </c>
      <c r="C11086" s="272" t="s">
        <v>19273</v>
      </c>
      <c r="D11086" s="271" t="s">
        <v>1977</v>
      </c>
      <c r="E11086" s="273">
        <v>33.9</v>
      </c>
    </row>
    <row r="11087" spans="1:5" x14ac:dyDescent="0.2">
      <c r="A11087" s="271">
        <v>89984</v>
      </c>
      <c r="B11087" s="271" t="s">
        <v>290</v>
      </c>
      <c r="C11087" s="272" t="s">
        <v>19274</v>
      </c>
      <c r="D11087" s="271" t="s">
        <v>1977</v>
      </c>
      <c r="E11087" s="273">
        <v>108.68</v>
      </c>
    </row>
    <row r="11088" spans="1:5" x14ac:dyDescent="0.2">
      <c r="A11088" s="271">
        <v>89985</v>
      </c>
      <c r="B11088" s="271" t="s">
        <v>290</v>
      </c>
      <c r="C11088" s="272" t="s">
        <v>19275</v>
      </c>
      <c r="D11088" s="271" t="s">
        <v>1977</v>
      </c>
      <c r="E11088" s="273">
        <v>114.31</v>
      </c>
    </row>
    <row r="11089" spans="1:5" x14ac:dyDescent="0.2">
      <c r="A11089" s="271">
        <v>89351</v>
      </c>
      <c r="B11089" s="271" t="s">
        <v>290</v>
      </c>
      <c r="C11089" s="272" t="s">
        <v>19276</v>
      </c>
      <c r="D11089" s="271" t="s">
        <v>1977</v>
      </c>
      <c r="E11089" s="273">
        <v>41.95</v>
      </c>
    </row>
    <row r="11090" spans="1:5" x14ac:dyDescent="0.2">
      <c r="A11090" s="271">
        <v>103045</v>
      </c>
      <c r="B11090" s="271" t="s">
        <v>290</v>
      </c>
      <c r="C11090" s="272" t="s">
        <v>19277</v>
      </c>
      <c r="D11090" s="271" t="s">
        <v>1977</v>
      </c>
      <c r="E11090" s="273">
        <v>12.52</v>
      </c>
    </row>
    <row r="11091" spans="1:5" x14ac:dyDescent="0.2">
      <c r="A11091" s="271">
        <v>103046</v>
      </c>
      <c r="B11091" s="271" t="s">
        <v>290</v>
      </c>
      <c r="C11091" s="272" t="s">
        <v>19278</v>
      </c>
      <c r="D11091" s="271" t="s">
        <v>1977</v>
      </c>
      <c r="E11091" s="273">
        <v>29.77</v>
      </c>
    </row>
    <row r="11092" spans="1:5" x14ac:dyDescent="0.2">
      <c r="A11092" s="271">
        <v>103048</v>
      </c>
      <c r="B11092" s="271" t="s">
        <v>290</v>
      </c>
      <c r="C11092" s="272" t="s">
        <v>19279</v>
      </c>
      <c r="D11092" s="271" t="s">
        <v>1977</v>
      </c>
      <c r="E11092" s="273">
        <v>23.23</v>
      </c>
    </row>
    <row r="11093" spans="1:5" x14ac:dyDescent="0.2">
      <c r="A11093" s="271">
        <v>103049</v>
      </c>
      <c r="B11093" s="271" t="s">
        <v>290</v>
      </c>
      <c r="C11093" s="272" t="s">
        <v>19280</v>
      </c>
      <c r="D11093" s="271" t="s">
        <v>1977</v>
      </c>
      <c r="E11093" s="273">
        <v>25.22</v>
      </c>
    </row>
    <row r="11094" spans="1:5" x14ac:dyDescent="0.2">
      <c r="A11094" s="271">
        <v>103029</v>
      </c>
      <c r="B11094" s="271" t="s">
        <v>290</v>
      </c>
      <c r="C11094" s="272" t="s">
        <v>19281</v>
      </c>
      <c r="D11094" s="271" t="s">
        <v>1977</v>
      </c>
      <c r="E11094" s="273">
        <v>57.85</v>
      </c>
    </row>
    <row r="11095" spans="1:5" x14ac:dyDescent="0.2">
      <c r="A11095" s="271">
        <v>103019</v>
      </c>
      <c r="B11095" s="271" t="s">
        <v>290</v>
      </c>
      <c r="C11095" s="272" t="s">
        <v>19282</v>
      </c>
      <c r="D11095" s="271" t="s">
        <v>1977</v>
      </c>
      <c r="E11095" s="273">
        <v>217.88</v>
      </c>
    </row>
    <row r="11096" spans="1:5" x14ac:dyDescent="0.2">
      <c r="A11096" s="271">
        <v>103050</v>
      </c>
      <c r="B11096" s="271" t="s">
        <v>290</v>
      </c>
      <c r="C11096" s="272" t="s">
        <v>19283</v>
      </c>
      <c r="D11096" s="271" t="s">
        <v>1977</v>
      </c>
      <c r="E11096" s="273">
        <v>30.15</v>
      </c>
    </row>
    <row r="11097" spans="1:5" x14ac:dyDescent="0.2">
      <c r="A11097" s="271">
        <v>103051</v>
      </c>
      <c r="B11097" s="271" t="s">
        <v>290</v>
      </c>
      <c r="C11097" s="272" t="s">
        <v>19284</v>
      </c>
      <c r="D11097" s="271" t="s">
        <v>1977</v>
      </c>
      <c r="E11097" s="273">
        <v>36.42</v>
      </c>
    </row>
    <row r="11098" spans="1:5" x14ac:dyDescent="0.2">
      <c r="A11098" s="271">
        <v>103052</v>
      </c>
      <c r="B11098" s="271" t="s">
        <v>290</v>
      </c>
      <c r="C11098" s="272" t="s">
        <v>19285</v>
      </c>
      <c r="D11098" s="271" t="s">
        <v>1977</v>
      </c>
      <c r="E11098" s="273">
        <v>49.18</v>
      </c>
    </row>
    <row r="11099" spans="1:5" x14ac:dyDescent="0.2">
      <c r="A11099" s="271">
        <v>94799</v>
      </c>
      <c r="B11099" s="271" t="s">
        <v>290</v>
      </c>
      <c r="C11099" s="272" t="s">
        <v>19286</v>
      </c>
      <c r="D11099" s="271" t="s">
        <v>1977</v>
      </c>
      <c r="E11099" s="273">
        <v>180.35</v>
      </c>
    </row>
    <row r="11100" spans="1:5" x14ac:dyDescent="0.2">
      <c r="A11100" s="271">
        <v>94798</v>
      </c>
      <c r="B11100" s="271" t="s">
        <v>290</v>
      </c>
      <c r="C11100" s="272" t="s">
        <v>19287</v>
      </c>
      <c r="D11100" s="271" t="s">
        <v>1977</v>
      </c>
      <c r="E11100" s="273">
        <v>146.52000000000001</v>
      </c>
    </row>
    <row r="11101" spans="1:5" x14ac:dyDescent="0.2">
      <c r="A11101" s="271">
        <v>94797</v>
      </c>
      <c r="B11101" s="271" t="s">
        <v>290</v>
      </c>
      <c r="C11101" s="272" t="s">
        <v>19288</v>
      </c>
      <c r="D11101" s="271" t="s">
        <v>1977</v>
      </c>
      <c r="E11101" s="273">
        <v>89.16</v>
      </c>
    </row>
    <row r="11102" spans="1:5" x14ac:dyDescent="0.2">
      <c r="A11102" s="271">
        <v>94795</v>
      </c>
      <c r="B11102" s="271" t="s">
        <v>290</v>
      </c>
      <c r="C11102" s="272" t="s">
        <v>19289</v>
      </c>
      <c r="D11102" s="271" t="s">
        <v>1977</v>
      </c>
      <c r="E11102" s="273">
        <v>37.83</v>
      </c>
    </row>
    <row r="11103" spans="1:5" x14ac:dyDescent="0.2">
      <c r="A11103" s="271">
        <v>94800</v>
      </c>
      <c r="B11103" s="271" t="s">
        <v>290</v>
      </c>
      <c r="C11103" s="272" t="s">
        <v>19290</v>
      </c>
      <c r="D11103" s="271" t="s">
        <v>1977</v>
      </c>
      <c r="E11103" s="273">
        <v>231.62</v>
      </c>
    </row>
    <row r="11104" spans="1:5" x14ac:dyDescent="0.2">
      <c r="A11104" s="271">
        <v>94796</v>
      </c>
      <c r="B11104" s="271" t="s">
        <v>290</v>
      </c>
      <c r="C11104" s="272" t="s">
        <v>19291</v>
      </c>
      <c r="D11104" s="271" t="s">
        <v>1977</v>
      </c>
      <c r="E11104" s="273">
        <v>44.26</v>
      </c>
    </row>
    <row r="11105" spans="1:5" x14ac:dyDescent="0.2">
      <c r="A11105" s="271">
        <v>99635</v>
      </c>
      <c r="B11105" s="271" t="s">
        <v>290</v>
      </c>
      <c r="C11105" s="272" t="s">
        <v>19292</v>
      </c>
      <c r="D11105" s="271" t="s">
        <v>1977</v>
      </c>
      <c r="E11105" s="273">
        <v>360.64</v>
      </c>
    </row>
    <row r="11106" spans="1:5" x14ac:dyDescent="0.2">
      <c r="A11106" s="271">
        <v>103018</v>
      </c>
      <c r="B11106" s="271" t="s">
        <v>290</v>
      </c>
      <c r="C11106" s="272" t="s">
        <v>19293</v>
      </c>
      <c r="D11106" s="271" t="s">
        <v>1977</v>
      </c>
      <c r="E11106" s="273">
        <v>295.37</v>
      </c>
    </row>
    <row r="11107" spans="1:5" x14ac:dyDescent="0.2">
      <c r="A11107" s="271">
        <v>95252</v>
      </c>
      <c r="B11107" s="271" t="s">
        <v>290</v>
      </c>
      <c r="C11107" s="272" t="s">
        <v>19294</v>
      </c>
      <c r="D11107" s="271" t="s">
        <v>1977</v>
      </c>
      <c r="E11107" s="273">
        <v>190.46</v>
      </c>
    </row>
    <row r="11108" spans="1:5" x14ac:dyDescent="0.2">
      <c r="A11108" s="271">
        <v>95251</v>
      </c>
      <c r="B11108" s="271" t="s">
        <v>290</v>
      </c>
      <c r="C11108" s="272" t="s">
        <v>19295</v>
      </c>
      <c r="D11108" s="271" t="s">
        <v>1977</v>
      </c>
      <c r="E11108" s="273">
        <v>157.08000000000001</v>
      </c>
    </row>
    <row r="11109" spans="1:5" x14ac:dyDescent="0.2">
      <c r="A11109" s="271">
        <v>95250</v>
      </c>
      <c r="B11109" s="271" t="s">
        <v>290</v>
      </c>
      <c r="C11109" s="272" t="s">
        <v>19296</v>
      </c>
      <c r="D11109" s="271" t="s">
        <v>1977</v>
      </c>
      <c r="E11109" s="273">
        <v>106.2</v>
      </c>
    </row>
    <row r="11110" spans="1:5" x14ac:dyDescent="0.2">
      <c r="A11110" s="271">
        <v>95248</v>
      </c>
      <c r="B11110" s="271" t="s">
        <v>290</v>
      </c>
      <c r="C11110" s="272" t="s">
        <v>19297</v>
      </c>
      <c r="D11110" s="271" t="s">
        <v>1977</v>
      </c>
      <c r="E11110" s="273">
        <v>66.73</v>
      </c>
    </row>
    <row r="11111" spans="1:5" x14ac:dyDescent="0.2">
      <c r="A11111" s="271">
        <v>95253</v>
      </c>
      <c r="B11111" s="271" t="s">
        <v>290</v>
      </c>
      <c r="C11111" s="272" t="s">
        <v>19298</v>
      </c>
      <c r="D11111" s="271" t="s">
        <v>1977</v>
      </c>
      <c r="E11111" s="273">
        <v>289.62</v>
      </c>
    </row>
    <row r="11112" spans="1:5" x14ac:dyDescent="0.2">
      <c r="A11112" s="271">
        <v>95249</v>
      </c>
      <c r="B11112" s="271" t="s">
        <v>290</v>
      </c>
      <c r="C11112" s="272" t="s">
        <v>19299</v>
      </c>
      <c r="D11112" s="271" t="s">
        <v>1977</v>
      </c>
      <c r="E11112" s="273">
        <v>78.680000000000007</v>
      </c>
    </row>
    <row r="11113" spans="1:5" x14ac:dyDescent="0.2">
      <c r="A11113" s="271">
        <v>99622</v>
      </c>
      <c r="B11113" s="271" t="s">
        <v>290</v>
      </c>
      <c r="C11113" s="272" t="s">
        <v>19300</v>
      </c>
      <c r="D11113" s="271" t="s">
        <v>1977</v>
      </c>
      <c r="E11113" s="273">
        <v>219.62</v>
      </c>
    </row>
    <row r="11114" spans="1:5" x14ac:dyDescent="0.2">
      <c r="A11114" s="271">
        <v>99621</v>
      </c>
      <c r="B11114" s="271" t="s">
        <v>290</v>
      </c>
      <c r="C11114" s="272" t="s">
        <v>19301</v>
      </c>
      <c r="D11114" s="271" t="s">
        <v>1977</v>
      </c>
      <c r="E11114" s="273">
        <v>194.49</v>
      </c>
    </row>
    <row r="11115" spans="1:5" x14ac:dyDescent="0.2">
      <c r="A11115" s="271">
        <v>99620</v>
      </c>
      <c r="B11115" s="271" t="s">
        <v>290</v>
      </c>
      <c r="C11115" s="272" t="s">
        <v>19302</v>
      </c>
      <c r="D11115" s="271" t="s">
        <v>1977</v>
      </c>
      <c r="E11115" s="273">
        <v>130.77000000000001</v>
      </c>
    </row>
    <row r="11116" spans="1:5" x14ac:dyDescent="0.2">
      <c r="A11116" s="271">
        <v>103008</v>
      </c>
      <c r="B11116" s="271" t="s">
        <v>290</v>
      </c>
      <c r="C11116" s="272" t="s">
        <v>19303</v>
      </c>
      <c r="D11116" s="271" t="s">
        <v>1977</v>
      </c>
      <c r="E11116" s="273">
        <v>78.290000000000006</v>
      </c>
    </row>
    <row r="11117" spans="1:5" x14ac:dyDescent="0.2">
      <c r="A11117" s="271">
        <v>99624</v>
      </c>
      <c r="B11117" s="271" t="s">
        <v>290</v>
      </c>
      <c r="C11117" s="272" t="s">
        <v>19304</v>
      </c>
      <c r="D11117" s="271" t="s">
        <v>1977</v>
      </c>
      <c r="E11117" s="273">
        <v>435.5</v>
      </c>
    </row>
    <row r="11118" spans="1:5" x14ac:dyDescent="0.2">
      <c r="A11118" s="271">
        <v>99623</v>
      </c>
      <c r="B11118" s="271" t="s">
        <v>290</v>
      </c>
      <c r="C11118" s="272" t="s">
        <v>19305</v>
      </c>
      <c r="D11118" s="271" t="s">
        <v>1977</v>
      </c>
      <c r="E11118" s="273">
        <v>305.91000000000003</v>
      </c>
    </row>
    <row r="11119" spans="1:5" x14ac:dyDescent="0.2">
      <c r="A11119" s="271">
        <v>99625</v>
      </c>
      <c r="B11119" s="271" t="s">
        <v>290</v>
      </c>
      <c r="C11119" s="272" t="s">
        <v>19306</v>
      </c>
      <c r="D11119" s="271" t="s">
        <v>1977</v>
      </c>
      <c r="E11119" s="273">
        <v>597.9</v>
      </c>
    </row>
    <row r="11120" spans="1:5" x14ac:dyDescent="0.2">
      <c r="A11120" s="271">
        <v>99619</v>
      </c>
      <c r="B11120" s="271" t="s">
        <v>290</v>
      </c>
      <c r="C11120" s="272" t="s">
        <v>19307</v>
      </c>
      <c r="D11120" s="271" t="s">
        <v>1977</v>
      </c>
      <c r="E11120" s="273">
        <v>96.27</v>
      </c>
    </row>
    <row r="11121" spans="1:5" x14ac:dyDescent="0.2">
      <c r="A11121" s="271">
        <v>99626</v>
      </c>
      <c r="B11121" s="271" t="s">
        <v>290</v>
      </c>
      <c r="C11121" s="272" t="s">
        <v>19308</v>
      </c>
      <c r="D11121" s="271" t="s">
        <v>1977</v>
      </c>
      <c r="E11121" s="273">
        <v>917.5</v>
      </c>
    </row>
    <row r="11122" spans="1:5" x14ac:dyDescent="0.2">
      <c r="A11122" s="271">
        <v>99631</v>
      </c>
      <c r="B11122" s="271" t="s">
        <v>290</v>
      </c>
      <c r="C11122" s="272" t="s">
        <v>19309</v>
      </c>
      <c r="D11122" s="271" t="s">
        <v>1977</v>
      </c>
      <c r="E11122" s="273">
        <v>124.48</v>
      </c>
    </row>
    <row r="11123" spans="1:5" x14ac:dyDescent="0.2">
      <c r="A11123" s="271">
        <v>99630</v>
      </c>
      <c r="B11123" s="271" t="s">
        <v>290</v>
      </c>
      <c r="C11123" s="272" t="s">
        <v>19310</v>
      </c>
      <c r="D11123" s="271" t="s">
        <v>1977</v>
      </c>
      <c r="E11123" s="273">
        <v>106.45</v>
      </c>
    </row>
    <row r="11124" spans="1:5" x14ac:dyDescent="0.2">
      <c r="A11124" s="271">
        <v>99629</v>
      </c>
      <c r="B11124" s="271" t="s">
        <v>290</v>
      </c>
      <c r="C11124" s="272" t="s">
        <v>19311</v>
      </c>
      <c r="D11124" s="271" t="s">
        <v>1977</v>
      </c>
      <c r="E11124" s="273">
        <v>71.83</v>
      </c>
    </row>
    <row r="11125" spans="1:5" x14ac:dyDescent="0.2">
      <c r="A11125" s="271">
        <v>99627</v>
      </c>
      <c r="B11125" s="271" t="s">
        <v>290</v>
      </c>
      <c r="C11125" s="272" t="s">
        <v>19312</v>
      </c>
      <c r="D11125" s="271" t="s">
        <v>1977</v>
      </c>
      <c r="E11125" s="273">
        <v>58.21</v>
      </c>
    </row>
    <row r="11126" spans="1:5" x14ac:dyDescent="0.2">
      <c r="A11126" s="271">
        <v>103009</v>
      </c>
      <c r="B11126" s="271" t="s">
        <v>290</v>
      </c>
      <c r="C11126" s="272" t="s">
        <v>19313</v>
      </c>
      <c r="D11126" s="271" t="s">
        <v>1977</v>
      </c>
      <c r="E11126" s="273">
        <v>280.77</v>
      </c>
    </row>
    <row r="11127" spans="1:5" x14ac:dyDescent="0.2">
      <c r="A11127" s="271">
        <v>99632</v>
      </c>
      <c r="B11127" s="271" t="s">
        <v>290</v>
      </c>
      <c r="C11127" s="272" t="s">
        <v>19314</v>
      </c>
      <c r="D11127" s="271" t="s">
        <v>1977</v>
      </c>
      <c r="E11127" s="273">
        <v>178.69</v>
      </c>
    </row>
    <row r="11128" spans="1:5" x14ac:dyDescent="0.2">
      <c r="A11128" s="271">
        <v>99633</v>
      </c>
      <c r="B11128" s="271" t="s">
        <v>290</v>
      </c>
      <c r="C11128" s="272" t="s">
        <v>19315</v>
      </c>
      <c r="D11128" s="271" t="s">
        <v>1977</v>
      </c>
      <c r="E11128" s="273">
        <v>380.23</v>
      </c>
    </row>
    <row r="11129" spans="1:5" x14ac:dyDescent="0.2">
      <c r="A11129" s="271">
        <v>99628</v>
      </c>
      <c r="B11129" s="271" t="s">
        <v>290</v>
      </c>
      <c r="C11129" s="272" t="s">
        <v>19316</v>
      </c>
      <c r="D11129" s="271" t="s">
        <v>1977</v>
      </c>
      <c r="E11129" s="273">
        <v>64.16</v>
      </c>
    </row>
    <row r="11130" spans="1:5" x14ac:dyDescent="0.2">
      <c r="A11130" s="271">
        <v>99634</v>
      </c>
      <c r="B11130" s="271" t="s">
        <v>290</v>
      </c>
      <c r="C11130" s="272" t="s">
        <v>19317</v>
      </c>
      <c r="D11130" s="271" t="s">
        <v>1977</v>
      </c>
      <c r="E11130" s="273">
        <v>643.62</v>
      </c>
    </row>
    <row r="11131" spans="1:5" x14ac:dyDescent="0.2">
      <c r="A11131" s="271">
        <v>103013</v>
      </c>
      <c r="B11131" s="271" t="s">
        <v>290</v>
      </c>
      <c r="C11131" s="272" t="s">
        <v>19318</v>
      </c>
      <c r="D11131" s="271" t="s">
        <v>1977</v>
      </c>
      <c r="E11131" s="273">
        <v>112.93</v>
      </c>
    </row>
    <row r="11132" spans="1:5" x14ac:dyDescent="0.2">
      <c r="A11132" s="271">
        <v>103012</v>
      </c>
      <c r="B11132" s="271" t="s">
        <v>290</v>
      </c>
      <c r="C11132" s="272" t="s">
        <v>19319</v>
      </c>
      <c r="D11132" s="271" t="s">
        <v>1977</v>
      </c>
      <c r="E11132" s="273">
        <v>104.47</v>
      </c>
    </row>
    <row r="11133" spans="1:5" x14ac:dyDescent="0.2">
      <c r="A11133" s="271">
        <v>103011</v>
      </c>
      <c r="B11133" s="271" t="s">
        <v>290</v>
      </c>
      <c r="C11133" s="272" t="s">
        <v>19320</v>
      </c>
      <c r="D11133" s="271" t="s">
        <v>1977</v>
      </c>
      <c r="E11133" s="273">
        <v>66.459999999999994</v>
      </c>
    </row>
    <row r="11134" spans="1:5" x14ac:dyDescent="0.2">
      <c r="A11134" s="271">
        <v>103015</v>
      </c>
      <c r="B11134" s="271" t="s">
        <v>290</v>
      </c>
      <c r="C11134" s="272" t="s">
        <v>19321</v>
      </c>
      <c r="D11134" s="271" t="s">
        <v>1977</v>
      </c>
      <c r="E11134" s="273">
        <v>297.77999999999997</v>
      </c>
    </row>
    <row r="11135" spans="1:5" x14ac:dyDescent="0.2">
      <c r="A11135" s="271">
        <v>103014</v>
      </c>
      <c r="B11135" s="271" t="s">
        <v>290</v>
      </c>
      <c r="C11135" s="272" t="s">
        <v>19322</v>
      </c>
      <c r="D11135" s="271" t="s">
        <v>1977</v>
      </c>
      <c r="E11135" s="273">
        <v>169.27</v>
      </c>
    </row>
    <row r="11136" spans="1:5" x14ac:dyDescent="0.2">
      <c r="A11136" s="271">
        <v>103016</v>
      </c>
      <c r="B11136" s="271" t="s">
        <v>290</v>
      </c>
      <c r="C11136" s="272" t="s">
        <v>19323</v>
      </c>
      <c r="D11136" s="271" t="s">
        <v>1977</v>
      </c>
      <c r="E11136" s="273">
        <v>406.56</v>
      </c>
    </row>
    <row r="11137" spans="1:5" x14ac:dyDescent="0.2">
      <c r="A11137" s="271">
        <v>103010</v>
      </c>
      <c r="B11137" s="271" t="s">
        <v>290</v>
      </c>
      <c r="C11137" s="272" t="s">
        <v>19324</v>
      </c>
      <c r="D11137" s="271" t="s">
        <v>1977</v>
      </c>
      <c r="E11137" s="273">
        <v>59.38</v>
      </c>
    </row>
    <row r="11138" spans="1:5" x14ac:dyDescent="0.2">
      <c r="A11138" s="271">
        <v>103017</v>
      </c>
      <c r="B11138" s="271" t="s">
        <v>290</v>
      </c>
      <c r="C11138" s="272" t="s">
        <v>19325</v>
      </c>
      <c r="D11138" s="271" t="s">
        <v>1977</v>
      </c>
      <c r="E11138" s="273">
        <v>706.96</v>
      </c>
    </row>
    <row r="11139" spans="1:5" x14ac:dyDescent="0.2">
      <c r="A11139" s="271">
        <v>103033</v>
      </c>
      <c r="B11139" s="271" t="s">
        <v>290</v>
      </c>
      <c r="C11139" s="272" t="s">
        <v>19326</v>
      </c>
      <c r="D11139" s="271" t="s">
        <v>1977</v>
      </c>
      <c r="E11139" s="273">
        <v>0</v>
      </c>
    </row>
    <row r="11140" spans="1:5" x14ac:dyDescent="0.2">
      <c r="A11140" s="271">
        <v>103032</v>
      </c>
      <c r="B11140" s="271" t="s">
        <v>290</v>
      </c>
      <c r="C11140" s="272" t="s">
        <v>19327</v>
      </c>
      <c r="D11140" s="271" t="s">
        <v>1977</v>
      </c>
      <c r="E11140" s="273">
        <v>0</v>
      </c>
    </row>
    <row r="11141" spans="1:5" x14ac:dyDescent="0.2">
      <c r="A11141" s="271">
        <v>103030</v>
      </c>
      <c r="B11141" s="271" t="s">
        <v>290</v>
      </c>
      <c r="C11141" s="272" t="s">
        <v>19328</v>
      </c>
      <c r="D11141" s="271" t="s">
        <v>1977</v>
      </c>
      <c r="E11141" s="273">
        <v>0</v>
      </c>
    </row>
    <row r="11142" spans="1:5" x14ac:dyDescent="0.2">
      <c r="A11142" s="271">
        <v>103031</v>
      </c>
      <c r="B11142" s="271" t="s">
        <v>290</v>
      </c>
      <c r="C11142" s="272" t="s">
        <v>19329</v>
      </c>
      <c r="D11142" s="271" t="s">
        <v>1977</v>
      </c>
      <c r="E11142" s="273">
        <v>0</v>
      </c>
    </row>
    <row r="11143" spans="1:5" x14ac:dyDescent="0.2">
      <c r="A11143" s="271">
        <v>103035</v>
      </c>
      <c r="B11143" s="271" t="s">
        <v>290</v>
      </c>
      <c r="C11143" s="272" t="s">
        <v>19330</v>
      </c>
      <c r="D11143" s="271" t="s">
        <v>1977</v>
      </c>
      <c r="E11143" s="273">
        <v>0</v>
      </c>
    </row>
    <row r="11144" spans="1:5" x14ac:dyDescent="0.2">
      <c r="A11144" s="271">
        <v>103034</v>
      </c>
      <c r="B11144" s="271" t="s">
        <v>290</v>
      </c>
      <c r="C11144" s="272" t="s">
        <v>19331</v>
      </c>
      <c r="D11144" s="271" t="s">
        <v>1977</v>
      </c>
      <c r="E11144" s="273">
        <v>0</v>
      </c>
    </row>
    <row r="11145" spans="1:5" x14ac:dyDescent="0.2">
      <c r="A11145" s="271">
        <v>103024</v>
      </c>
      <c r="B11145" s="271" t="s">
        <v>290</v>
      </c>
      <c r="C11145" s="272" t="s">
        <v>19332</v>
      </c>
      <c r="D11145" s="271" t="s">
        <v>1977</v>
      </c>
      <c r="E11145" s="273">
        <v>0</v>
      </c>
    </row>
    <row r="11146" spans="1:5" x14ac:dyDescent="0.2">
      <c r="A11146" s="271">
        <v>103023</v>
      </c>
      <c r="B11146" s="271" t="s">
        <v>290</v>
      </c>
      <c r="C11146" s="272" t="s">
        <v>19333</v>
      </c>
      <c r="D11146" s="271" t="s">
        <v>1977</v>
      </c>
      <c r="E11146" s="273">
        <v>0</v>
      </c>
    </row>
    <row r="11147" spans="1:5" x14ac:dyDescent="0.2">
      <c r="A11147" s="271">
        <v>103022</v>
      </c>
      <c r="B11147" s="271" t="s">
        <v>290</v>
      </c>
      <c r="C11147" s="272" t="s">
        <v>19334</v>
      </c>
      <c r="D11147" s="271" t="s">
        <v>1977</v>
      </c>
      <c r="E11147" s="273">
        <v>0</v>
      </c>
    </row>
    <row r="11148" spans="1:5" x14ac:dyDescent="0.2">
      <c r="A11148" s="271">
        <v>103020</v>
      </c>
      <c r="B11148" s="271" t="s">
        <v>290</v>
      </c>
      <c r="C11148" s="272" t="s">
        <v>19335</v>
      </c>
      <c r="D11148" s="271" t="s">
        <v>1977</v>
      </c>
      <c r="E11148" s="273">
        <v>0</v>
      </c>
    </row>
    <row r="11149" spans="1:5" x14ac:dyDescent="0.2">
      <c r="A11149" s="271">
        <v>103026</v>
      </c>
      <c r="B11149" s="271" t="s">
        <v>290</v>
      </c>
      <c r="C11149" s="272" t="s">
        <v>19336</v>
      </c>
      <c r="D11149" s="271" t="s">
        <v>1977</v>
      </c>
      <c r="E11149" s="273">
        <v>0</v>
      </c>
    </row>
    <row r="11150" spans="1:5" x14ac:dyDescent="0.2">
      <c r="A11150" s="271">
        <v>103025</v>
      </c>
      <c r="B11150" s="271" t="s">
        <v>290</v>
      </c>
      <c r="C11150" s="272" t="s">
        <v>19337</v>
      </c>
      <c r="D11150" s="271" t="s">
        <v>1977</v>
      </c>
      <c r="E11150" s="273">
        <v>0</v>
      </c>
    </row>
    <row r="11151" spans="1:5" x14ac:dyDescent="0.2">
      <c r="A11151" s="271">
        <v>103021</v>
      </c>
      <c r="B11151" s="271" t="s">
        <v>290</v>
      </c>
      <c r="C11151" s="272" t="s">
        <v>19338</v>
      </c>
      <c r="D11151" s="271" t="s">
        <v>1977</v>
      </c>
      <c r="E11151" s="273">
        <v>0</v>
      </c>
    </row>
    <row r="11152" spans="1:5" x14ac:dyDescent="0.2">
      <c r="A11152" s="271">
        <v>103027</v>
      </c>
      <c r="B11152" s="271" t="s">
        <v>290</v>
      </c>
      <c r="C11152" s="272" t="s">
        <v>19339</v>
      </c>
      <c r="D11152" s="271" t="s">
        <v>1977</v>
      </c>
      <c r="E11152" s="273">
        <v>0</v>
      </c>
    </row>
    <row r="11153" spans="1:5" x14ac:dyDescent="0.2">
      <c r="A11153" s="271">
        <v>103028</v>
      </c>
      <c r="B11153" s="271" t="s">
        <v>290</v>
      </c>
      <c r="C11153" s="272" t="s">
        <v>19340</v>
      </c>
      <c r="D11153" s="271" t="s">
        <v>1977</v>
      </c>
      <c r="E11153" s="273">
        <v>0</v>
      </c>
    </row>
    <row r="11154" spans="1:5" x14ac:dyDescent="0.2">
      <c r="A11154" s="271">
        <v>103563</v>
      </c>
      <c r="B11154" s="271" t="s">
        <v>290</v>
      </c>
      <c r="C11154" s="272" t="s">
        <v>19341</v>
      </c>
      <c r="D11154" s="271" t="s">
        <v>1977</v>
      </c>
      <c r="E11154" s="273">
        <v>0</v>
      </c>
    </row>
    <row r="11155" spans="1:5" x14ac:dyDescent="0.2">
      <c r="A11155" s="271">
        <v>103564</v>
      </c>
      <c r="B11155" s="271" t="s">
        <v>290</v>
      </c>
      <c r="C11155" s="272" t="s">
        <v>19342</v>
      </c>
      <c r="D11155" s="271" t="s">
        <v>1977</v>
      </c>
      <c r="E11155" s="273">
        <v>0</v>
      </c>
    </row>
    <row r="11156" spans="1:5" x14ac:dyDescent="0.2">
      <c r="A11156" s="271">
        <v>103565</v>
      </c>
      <c r="B11156" s="271" t="s">
        <v>290</v>
      </c>
      <c r="C11156" s="272" t="s">
        <v>19343</v>
      </c>
      <c r="D11156" s="271" t="s">
        <v>1977</v>
      </c>
      <c r="E11156" s="273">
        <v>0</v>
      </c>
    </row>
    <row r="11157" spans="1:5" x14ac:dyDescent="0.2">
      <c r="A11157" s="271">
        <v>103566</v>
      </c>
      <c r="B11157" s="271" t="s">
        <v>290</v>
      </c>
      <c r="C11157" s="272" t="s">
        <v>19344</v>
      </c>
      <c r="D11157" s="271" t="s">
        <v>1977</v>
      </c>
      <c r="E11157" s="273">
        <v>0</v>
      </c>
    </row>
    <row r="11158" spans="1:5" x14ac:dyDescent="0.2">
      <c r="A11158" s="271">
        <v>103567</v>
      </c>
      <c r="B11158" s="271" t="s">
        <v>290</v>
      </c>
      <c r="C11158" s="272" t="s">
        <v>19345</v>
      </c>
      <c r="D11158" s="271" t="s">
        <v>1977</v>
      </c>
      <c r="E11158" s="273">
        <v>0</v>
      </c>
    </row>
    <row r="11159" spans="1:5" x14ac:dyDescent="0.2">
      <c r="A11159" s="271">
        <v>103568</v>
      </c>
      <c r="B11159" s="271" t="s">
        <v>290</v>
      </c>
      <c r="C11159" s="272" t="s">
        <v>19346</v>
      </c>
      <c r="D11159" s="271" t="s">
        <v>1977</v>
      </c>
      <c r="E11159" s="273">
        <v>0</v>
      </c>
    </row>
    <row r="11160" spans="1:5" x14ac:dyDescent="0.2">
      <c r="A11160" s="271">
        <v>103569</v>
      </c>
      <c r="B11160" s="271" t="s">
        <v>290</v>
      </c>
      <c r="C11160" s="272" t="s">
        <v>19347</v>
      </c>
      <c r="D11160" s="271" t="s">
        <v>1977</v>
      </c>
      <c r="E11160" s="273">
        <v>0</v>
      </c>
    </row>
    <row r="11161" spans="1:5" x14ac:dyDescent="0.2">
      <c r="A11161" s="271">
        <v>103570</v>
      </c>
      <c r="B11161" s="271" t="s">
        <v>290</v>
      </c>
      <c r="C11161" s="272" t="s">
        <v>19348</v>
      </c>
      <c r="D11161" s="271" t="s">
        <v>1977</v>
      </c>
      <c r="E11161" s="273">
        <v>0</v>
      </c>
    </row>
    <row r="11162" spans="1:5" x14ac:dyDescent="0.2">
      <c r="A11162" s="271">
        <v>103571</v>
      </c>
      <c r="B11162" s="271" t="s">
        <v>290</v>
      </c>
      <c r="C11162" s="272" t="s">
        <v>19349</v>
      </c>
      <c r="D11162" s="271" t="s">
        <v>1977</v>
      </c>
      <c r="E11162" s="273">
        <v>0</v>
      </c>
    </row>
    <row r="11163" spans="1:5" x14ac:dyDescent="0.2">
      <c r="A11163" s="271">
        <v>103562</v>
      </c>
      <c r="B11163" s="271" t="s">
        <v>290</v>
      </c>
      <c r="C11163" s="272" t="s">
        <v>19350</v>
      </c>
      <c r="D11163" s="271" t="s">
        <v>1977</v>
      </c>
      <c r="E11163" s="273">
        <v>0</v>
      </c>
    </row>
    <row r="11164" spans="1:5" x14ac:dyDescent="0.2">
      <c r="A11164" s="271">
        <v>103573</v>
      </c>
      <c r="B11164" s="271" t="s">
        <v>290</v>
      </c>
      <c r="C11164" s="272" t="s">
        <v>19351</v>
      </c>
      <c r="D11164" s="271" t="s">
        <v>1977</v>
      </c>
      <c r="E11164" s="273">
        <v>0</v>
      </c>
    </row>
    <row r="11165" spans="1:5" x14ac:dyDescent="0.2">
      <c r="A11165" s="271">
        <v>103585</v>
      </c>
      <c r="B11165" s="271" t="s">
        <v>290</v>
      </c>
      <c r="C11165" s="272" t="s">
        <v>19352</v>
      </c>
      <c r="D11165" s="271" t="s">
        <v>1977</v>
      </c>
      <c r="E11165" s="273">
        <v>0</v>
      </c>
    </row>
    <row r="11166" spans="1:5" x14ac:dyDescent="0.2">
      <c r="A11166" s="271">
        <v>103586</v>
      </c>
      <c r="B11166" s="271" t="s">
        <v>290</v>
      </c>
      <c r="C11166" s="272" t="s">
        <v>19353</v>
      </c>
      <c r="D11166" s="271" t="s">
        <v>1977</v>
      </c>
      <c r="E11166" s="273">
        <v>0</v>
      </c>
    </row>
    <row r="11167" spans="1:5" x14ac:dyDescent="0.2">
      <c r="A11167" s="271">
        <v>103574</v>
      </c>
      <c r="B11167" s="271" t="s">
        <v>290</v>
      </c>
      <c r="C11167" s="272" t="s">
        <v>19354</v>
      </c>
      <c r="D11167" s="271" t="s">
        <v>1977</v>
      </c>
      <c r="E11167" s="273">
        <v>0</v>
      </c>
    </row>
    <row r="11168" spans="1:5" x14ac:dyDescent="0.2">
      <c r="A11168" s="271">
        <v>103575</v>
      </c>
      <c r="B11168" s="271" t="s">
        <v>290</v>
      </c>
      <c r="C11168" s="272" t="s">
        <v>19355</v>
      </c>
      <c r="D11168" s="271" t="s">
        <v>1977</v>
      </c>
      <c r="E11168" s="273">
        <v>0</v>
      </c>
    </row>
    <row r="11169" spans="1:5" x14ac:dyDescent="0.2">
      <c r="A11169" s="271">
        <v>103576</v>
      </c>
      <c r="B11169" s="271" t="s">
        <v>290</v>
      </c>
      <c r="C11169" s="272" t="s">
        <v>19356</v>
      </c>
      <c r="D11169" s="271" t="s">
        <v>1977</v>
      </c>
      <c r="E11169" s="273">
        <v>0</v>
      </c>
    </row>
    <row r="11170" spans="1:5" x14ac:dyDescent="0.2">
      <c r="A11170" s="271">
        <v>103577</v>
      </c>
      <c r="B11170" s="271" t="s">
        <v>290</v>
      </c>
      <c r="C11170" s="272" t="s">
        <v>19357</v>
      </c>
      <c r="D11170" s="271" t="s">
        <v>1977</v>
      </c>
      <c r="E11170" s="273">
        <v>0</v>
      </c>
    </row>
    <row r="11171" spans="1:5" x14ac:dyDescent="0.2">
      <c r="A11171" s="271">
        <v>103578</v>
      </c>
      <c r="B11171" s="271" t="s">
        <v>290</v>
      </c>
      <c r="C11171" s="272" t="s">
        <v>19358</v>
      </c>
      <c r="D11171" s="271" t="s">
        <v>1977</v>
      </c>
      <c r="E11171" s="273">
        <v>0</v>
      </c>
    </row>
    <row r="11172" spans="1:5" x14ac:dyDescent="0.2">
      <c r="A11172" s="271">
        <v>103579</v>
      </c>
      <c r="B11172" s="271" t="s">
        <v>290</v>
      </c>
      <c r="C11172" s="272" t="s">
        <v>19359</v>
      </c>
      <c r="D11172" s="271" t="s">
        <v>1977</v>
      </c>
      <c r="E11172" s="273">
        <v>0</v>
      </c>
    </row>
    <row r="11173" spans="1:5" x14ac:dyDescent="0.2">
      <c r="A11173" s="271">
        <v>103580</v>
      </c>
      <c r="B11173" s="271" t="s">
        <v>290</v>
      </c>
      <c r="C11173" s="272" t="s">
        <v>19360</v>
      </c>
      <c r="D11173" s="271" t="s">
        <v>1977</v>
      </c>
      <c r="E11173" s="273">
        <v>0</v>
      </c>
    </row>
    <row r="11174" spans="1:5" x14ac:dyDescent="0.2">
      <c r="A11174" s="271">
        <v>103581</v>
      </c>
      <c r="B11174" s="271" t="s">
        <v>290</v>
      </c>
      <c r="C11174" s="272" t="s">
        <v>19361</v>
      </c>
      <c r="D11174" s="271" t="s">
        <v>1977</v>
      </c>
      <c r="E11174" s="273">
        <v>0</v>
      </c>
    </row>
    <row r="11175" spans="1:5" x14ac:dyDescent="0.2">
      <c r="A11175" s="271">
        <v>103582</v>
      </c>
      <c r="B11175" s="271" t="s">
        <v>290</v>
      </c>
      <c r="C11175" s="272" t="s">
        <v>19362</v>
      </c>
      <c r="D11175" s="271" t="s">
        <v>1977</v>
      </c>
      <c r="E11175" s="273">
        <v>0</v>
      </c>
    </row>
    <row r="11176" spans="1:5" x14ac:dyDescent="0.2">
      <c r="A11176" s="271">
        <v>103572</v>
      </c>
      <c r="B11176" s="271" t="s">
        <v>290</v>
      </c>
      <c r="C11176" s="272" t="s">
        <v>19363</v>
      </c>
      <c r="D11176" s="271" t="s">
        <v>1977</v>
      </c>
      <c r="E11176" s="273">
        <v>0</v>
      </c>
    </row>
    <row r="11177" spans="1:5" x14ac:dyDescent="0.2">
      <c r="A11177" s="271">
        <v>103583</v>
      </c>
      <c r="B11177" s="271" t="s">
        <v>290</v>
      </c>
      <c r="C11177" s="272" t="s">
        <v>19364</v>
      </c>
      <c r="D11177" s="271" t="s">
        <v>1977</v>
      </c>
      <c r="E11177" s="273">
        <v>0</v>
      </c>
    </row>
    <row r="11178" spans="1:5" x14ac:dyDescent="0.2">
      <c r="A11178" s="271">
        <v>103584</v>
      </c>
      <c r="B11178" s="271" t="s">
        <v>290</v>
      </c>
      <c r="C11178" s="272" t="s">
        <v>19365</v>
      </c>
      <c r="D11178" s="271" t="s">
        <v>1977</v>
      </c>
      <c r="E11178" s="273">
        <v>0</v>
      </c>
    </row>
    <row r="11179" spans="1:5" x14ac:dyDescent="0.2">
      <c r="A11179" s="271">
        <v>103557</v>
      </c>
      <c r="B11179" s="271" t="s">
        <v>290</v>
      </c>
      <c r="C11179" s="272" t="s">
        <v>19366</v>
      </c>
      <c r="D11179" s="271" t="s">
        <v>1977</v>
      </c>
      <c r="E11179" s="273">
        <v>0</v>
      </c>
    </row>
    <row r="11180" spans="1:5" x14ac:dyDescent="0.2">
      <c r="A11180" s="271">
        <v>103558</v>
      </c>
      <c r="B11180" s="271" t="s">
        <v>290</v>
      </c>
      <c r="C11180" s="272" t="s">
        <v>19367</v>
      </c>
      <c r="D11180" s="271" t="s">
        <v>1977</v>
      </c>
      <c r="E11180" s="273">
        <v>0</v>
      </c>
    </row>
    <row r="11181" spans="1:5" x14ac:dyDescent="0.2">
      <c r="A11181" s="271">
        <v>103559</v>
      </c>
      <c r="B11181" s="271" t="s">
        <v>290</v>
      </c>
      <c r="C11181" s="272" t="s">
        <v>19368</v>
      </c>
      <c r="D11181" s="271" t="s">
        <v>1977</v>
      </c>
      <c r="E11181" s="273">
        <v>0</v>
      </c>
    </row>
    <row r="11182" spans="1:5" x14ac:dyDescent="0.2">
      <c r="A11182" s="271">
        <v>103560</v>
      </c>
      <c r="B11182" s="271" t="s">
        <v>290</v>
      </c>
      <c r="C11182" s="272" t="s">
        <v>19369</v>
      </c>
      <c r="D11182" s="271" t="s">
        <v>1977</v>
      </c>
      <c r="E11182" s="273">
        <v>0</v>
      </c>
    </row>
    <row r="11183" spans="1:5" x14ac:dyDescent="0.2">
      <c r="A11183" s="271">
        <v>103561</v>
      </c>
      <c r="B11183" s="271" t="s">
        <v>290</v>
      </c>
      <c r="C11183" s="272" t="s">
        <v>19370</v>
      </c>
      <c r="D11183" s="271" t="s">
        <v>1977</v>
      </c>
      <c r="E11183" s="273">
        <v>0</v>
      </c>
    </row>
    <row r="11184" spans="1:5" x14ac:dyDescent="0.2">
      <c r="A11184" s="271">
        <v>103529</v>
      </c>
      <c r="B11184" s="271" t="s">
        <v>290</v>
      </c>
      <c r="C11184" s="272" t="s">
        <v>19371</v>
      </c>
      <c r="D11184" s="271" t="s">
        <v>1977</v>
      </c>
      <c r="E11184" s="273">
        <v>0</v>
      </c>
    </row>
    <row r="11185" spans="1:5" x14ac:dyDescent="0.2">
      <c r="A11185" s="271">
        <v>103530</v>
      </c>
      <c r="B11185" s="271" t="s">
        <v>290</v>
      </c>
      <c r="C11185" s="272" t="s">
        <v>19372</v>
      </c>
      <c r="D11185" s="271" t="s">
        <v>1977</v>
      </c>
      <c r="E11185" s="273">
        <v>0</v>
      </c>
    </row>
    <row r="11186" spans="1:5" x14ac:dyDescent="0.2">
      <c r="A11186" s="271">
        <v>103531</v>
      </c>
      <c r="B11186" s="271" t="s">
        <v>290</v>
      </c>
      <c r="C11186" s="272" t="s">
        <v>19373</v>
      </c>
      <c r="D11186" s="271" t="s">
        <v>1977</v>
      </c>
      <c r="E11186" s="273">
        <v>0</v>
      </c>
    </row>
    <row r="11187" spans="1:5" x14ac:dyDescent="0.2">
      <c r="A11187" s="271">
        <v>103532</v>
      </c>
      <c r="B11187" s="271" t="s">
        <v>290</v>
      </c>
      <c r="C11187" s="272" t="s">
        <v>19374</v>
      </c>
      <c r="D11187" s="271" t="s">
        <v>1977</v>
      </c>
      <c r="E11187" s="273">
        <v>0</v>
      </c>
    </row>
    <row r="11188" spans="1:5" x14ac:dyDescent="0.2">
      <c r="A11188" s="271">
        <v>103533</v>
      </c>
      <c r="B11188" s="271" t="s">
        <v>290</v>
      </c>
      <c r="C11188" s="272" t="s">
        <v>19375</v>
      </c>
      <c r="D11188" s="271" t="s">
        <v>1977</v>
      </c>
      <c r="E11188" s="273">
        <v>0</v>
      </c>
    </row>
    <row r="11189" spans="1:5" x14ac:dyDescent="0.2">
      <c r="A11189" s="271">
        <v>103534</v>
      </c>
      <c r="B11189" s="271" t="s">
        <v>290</v>
      </c>
      <c r="C11189" s="272" t="s">
        <v>19376</v>
      </c>
      <c r="D11189" s="271" t="s">
        <v>1977</v>
      </c>
      <c r="E11189" s="273">
        <v>0</v>
      </c>
    </row>
    <row r="11190" spans="1:5" x14ac:dyDescent="0.2">
      <c r="A11190" s="271">
        <v>103535</v>
      </c>
      <c r="B11190" s="271" t="s">
        <v>290</v>
      </c>
      <c r="C11190" s="272" t="s">
        <v>19377</v>
      </c>
      <c r="D11190" s="271" t="s">
        <v>1977</v>
      </c>
      <c r="E11190" s="273">
        <v>0</v>
      </c>
    </row>
    <row r="11191" spans="1:5" x14ac:dyDescent="0.2">
      <c r="A11191" s="271">
        <v>103527</v>
      </c>
      <c r="B11191" s="271" t="s">
        <v>290</v>
      </c>
      <c r="C11191" s="272" t="s">
        <v>19378</v>
      </c>
      <c r="D11191" s="271" t="s">
        <v>1977</v>
      </c>
      <c r="E11191" s="273">
        <v>0</v>
      </c>
    </row>
    <row r="11192" spans="1:5" x14ac:dyDescent="0.2">
      <c r="A11192" s="271">
        <v>103536</v>
      </c>
      <c r="B11192" s="271" t="s">
        <v>290</v>
      </c>
      <c r="C11192" s="272" t="s">
        <v>19379</v>
      </c>
      <c r="D11192" s="271" t="s">
        <v>1977</v>
      </c>
      <c r="E11192" s="273">
        <v>0</v>
      </c>
    </row>
    <row r="11193" spans="1:5" x14ac:dyDescent="0.2">
      <c r="A11193" s="271">
        <v>103528</v>
      </c>
      <c r="B11193" s="271" t="s">
        <v>290</v>
      </c>
      <c r="C11193" s="272" t="s">
        <v>19380</v>
      </c>
      <c r="D11193" s="271" t="s">
        <v>1977</v>
      </c>
      <c r="E11193" s="273">
        <v>0</v>
      </c>
    </row>
    <row r="11194" spans="1:5" x14ac:dyDescent="0.2">
      <c r="A11194" s="271">
        <v>103541</v>
      </c>
      <c r="B11194" s="271" t="s">
        <v>290</v>
      </c>
      <c r="C11194" s="272" t="s">
        <v>19381</v>
      </c>
      <c r="D11194" s="271" t="s">
        <v>1977</v>
      </c>
      <c r="E11194" s="273">
        <v>0</v>
      </c>
    </row>
    <row r="11195" spans="1:5" x14ac:dyDescent="0.2">
      <c r="A11195" s="271">
        <v>103539</v>
      </c>
      <c r="B11195" s="271" t="s">
        <v>290</v>
      </c>
      <c r="C11195" s="272" t="s">
        <v>19382</v>
      </c>
      <c r="D11195" s="271" t="s">
        <v>1977</v>
      </c>
      <c r="E11195" s="273">
        <v>0</v>
      </c>
    </row>
    <row r="11196" spans="1:5" x14ac:dyDescent="0.2">
      <c r="A11196" s="271">
        <v>103540</v>
      </c>
      <c r="B11196" s="271" t="s">
        <v>290</v>
      </c>
      <c r="C11196" s="272" t="s">
        <v>19383</v>
      </c>
      <c r="D11196" s="271" t="s">
        <v>1977</v>
      </c>
      <c r="E11196" s="273">
        <v>0</v>
      </c>
    </row>
    <row r="11197" spans="1:5" x14ac:dyDescent="0.2">
      <c r="A11197" s="271">
        <v>103542</v>
      </c>
      <c r="B11197" s="271" t="s">
        <v>290</v>
      </c>
      <c r="C11197" s="272" t="s">
        <v>19384</v>
      </c>
      <c r="D11197" s="271" t="s">
        <v>1977</v>
      </c>
      <c r="E11197" s="273">
        <v>0</v>
      </c>
    </row>
    <row r="11198" spans="1:5" x14ac:dyDescent="0.2">
      <c r="A11198" s="271">
        <v>103543</v>
      </c>
      <c r="B11198" s="271" t="s">
        <v>290</v>
      </c>
      <c r="C11198" s="272" t="s">
        <v>19385</v>
      </c>
      <c r="D11198" s="271" t="s">
        <v>1977</v>
      </c>
      <c r="E11198" s="273">
        <v>0</v>
      </c>
    </row>
    <row r="11199" spans="1:5" x14ac:dyDescent="0.2">
      <c r="A11199" s="271">
        <v>103544</v>
      </c>
      <c r="B11199" s="271" t="s">
        <v>290</v>
      </c>
      <c r="C11199" s="272" t="s">
        <v>19386</v>
      </c>
      <c r="D11199" s="271" t="s">
        <v>1977</v>
      </c>
      <c r="E11199" s="273">
        <v>0</v>
      </c>
    </row>
    <row r="11200" spans="1:5" x14ac:dyDescent="0.2">
      <c r="A11200" s="271">
        <v>103545</v>
      </c>
      <c r="B11200" s="271" t="s">
        <v>290</v>
      </c>
      <c r="C11200" s="272" t="s">
        <v>19387</v>
      </c>
      <c r="D11200" s="271" t="s">
        <v>1977</v>
      </c>
      <c r="E11200" s="273">
        <v>0</v>
      </c>
    </row>
    <row r="11201" spans="1:5" x14ac:dyDescent="0.2">
      <c r="A11201" s="271">
        <v>103537</v>
      </c>
      <c r="B11201" s="271" t="s">
        <v>290</v>
      </c>
      <c r="C11201" s="272" t="s">
        <v>19388</v>
      </c>
      <c r="D11201" s="271" t="s">
        <v>1977</v>
      </c>
      <c r="E11201" s="273">
        <v>0</v>
      </c>
    </row>
    <row r="11202" spans="1:5" x14ac:dyDescent="0.2">
      <c r="A11202" s="271">
        <v>103546</v>
      </c>
      <c r="B11202" s="271" t="s">
        <v>290</v>
      </c>
      <c r="C11202" s="272" t="s">
        <v>19389</v>
      </c>
      <c r="D11202" s="271" t="s">
        <v>1977</v>
      </c>
      <c r="E11202" s="273">
        <v>0</v>
      </c>
    </row>
    <row r="11203" spans="1:5" x14ac:dyDescent="0.2">
      <c r="A11203" s="271">
        <v>103538</v>
      </c>
      <c r="B11203" s="271" t="s">
        <v>290</v>
      </c>
      <c r="C11203" s="272" t="s">
        <v>19390</v>
      </c>
      <c r="D11203" s="271" t="s">
        <v>1977</v>
      </c>
      <c r="E11203" s="273">
        <v>0</v>
      </c>
    </row>
    <row r="11204" spans="1:5" x14ac:dyDescent="0.2">
      <c r="A11204" s="271">
        <v>103549</v>
      </c>
      <c r="B11204" s="271" t="s">
        <v>290</v>
      </c>
      <c r="C11204" s="272" t="s">
        <v>19391</v>
      </c>
      <c r="D11204" s="271" t="s">
        <v>1977</v>
      </c>
      <c r="E11204" s="273">
        <v>0</v>
      </c>
    </row>
    <row r="11205" spans="1:5" x14ac:dyDescent="0.2">
      <c r="A11205" s="271">
        <v>103550</v>
      </c>
      <c r="B11205" s="271" t="s">
        <v>290</v>
      </c>
      <c r="C11205" s="272" t="s">
        <v>19392</v>
      </c>
      <c r="D11205" s="271" t="s">
        <v>1977</v>
      </c>
      <c r="E11205" s="273">
        <v>0</v>
      </c>
    </row>
    <row r="11206" spans="1:5" x14ac:dyDescent="0.2">
      <c r="A11206" s="271">
        <v>103551</v>
      </c>
      <c r="B11206" s="271" t="s">
        <v>290</v>
      </c>
      <c r="C11206" s="272" t="s">
        <v>19393</v>
      </c>
      <c r="D11206" s="271" t="s">
        <v>1977</v>
      </c>
      <c r="E11206" s="273">
        <v>0</v>
      </c>
    </row>
    <row r="11207" spans="1:5" x14ac:dyDescent="0.2">
      <c r="A11207" s="271">
        <v>103552</v>
      </c>
      <c r="B11207" s="271" t="s">
        <v>290</v>
      </c>
      <c r="C11207" s="272" t="s">
        <v>19394</v>
      </c>
      <c r="D11207" s="271" t="s">
        <v>1977</v>
      </c>
      <c r="E11207" s="273">
        <v>0</v>
      </c>
    </row>
    <row r="11208" spans="1:5" x14ac:dyDescent="0.2">
      <c r="A11208" s="271">
        <v>103553</v>
      </c>
      <c r="B11208" s="271" t="s">
        <v>290</v>
      </c>
      <c r="C11208" s="272" t="s">
        <v>19395</v>
      </c>
      <c r="D11208" s="271" t="s">
        <v>1977</v>
      </c>
      <c r="E11208" s="273">
        <v>0</v>
      </c>
    </row>
    <row r="11209" spans="1:5" x14ac:dyDescent="0.2">
      <c r="A11209" s="271">
        <v>103554</v>
      </c>
      <c r="B11209" s="271" t="s">
        <v>290</v>
      </c>
      <c r="C11209" s="272" t="s">
        <v>19396</v>
      </c>
      <c r="D11209" s="271" t="s">
        <v>1977</v>
      </c>
      <c r="E11209" s="273">
        <v>0</v>
      </c>
    </row>
    <row r="11210" spans="1:5" x14ac:dyDescent="0.2">
      <c r="A11210" s="271">
        <v>103555</v>
      </c>
      <c r="B11210" s="271" t="s">
        <v>290</v>
      </c>
      <c r="C11210" s="272" t="s">
        <v>19397</v>
      </c>
      <c r="D11210" s="271" t="s">
        <v>1977</v>
      </c>
      <c r="E11210" s="273">
        <v>0</v>
      </c>
    </row>
    <row r="11211" spans="1:5" x14ac:dyDescent="0.2">
      <c r="A11211" s="271">
        <v>103547</v>
      </c>
      <c r="B11211" s="271" t="s">
        <v>290</v>
      </c>
      <c r="C11211" s="272" t="s">
        <v>19398</v>
      </c>
      <c r="D11211" s="271" t="s">
        <v>1977</v>
      </c>
      <c r="E11211" s="273">
        <v>0</v>
      </c>
    </row>
    <row r="11212" spans="1:5" x14ac:dyDescent="0.2">
      <c r="A11212" s="271">
        <v>103556</v>
      </c>
      <c r="B11212" s="271" t="s">
        <v>290</v>
      </c>
      <c r="C11212" s="272" t="s">
        <v>19399</v>
      </c>
      <c r="D11212" s="271" t="s">
        <v>1977</v>
      </c>
      <c r="E11212" s="273">
        <v>0</v>
      </c>
    </row>
    <row r="11213" spans="1:5" x14ac:dyDescent="0.2">
      <c r="A11213" s="271">
        <v>103548</v>
      </c>
      <c r="B11213" s="271" t="s">
        <v>290</v>
      </c>
      <c r="C11213" s="272" t="s">
        <v>19400</v>
      </c>
      <c r="D11213" s="271" t="s">
        <v>1977</v>
      </c>
      <c r="E11213" s="273">
        <v>0</v>
      </c>
    </row>
    <row r="11214" spans="1:5" x14ac:dyDescent="0.2">
      <c r="A11214" s="271"/>
      <c r="B11214" s="271"/>
      <c r="C11214" s="272"/>
      <c r="D11214" s="271"/>
      <c r="E11214" s="273"/>
    </row>
    <row r="11215" spans="1:5" x14ac:dyDescent="0.2">
      <c r="A11215" s="271"/>
      <c r="B11215" s="271"/>
      <c r="C11215" s="272"/>
      <c r="D11215" s="271"/>
      <c r="E11215" s="273"/>
    </row>
    <row r="11216" spans="1:5" x14ac:dyDescent="0.2">
      <c r="A11216" s="271"/>
      <c r="B11216" s="271"/>
      <c r="C11216" s="272"/>
      <c r="D11216" s="271"/>
      <c r="E11216" s="273"/>
    </row>
  </sheetData>
  <pageMargins left="0.78749999999999998" right="0.78749999999999998" top="1.05277777777778" bottom="1.05277777777778" header="0.78749999999999998" footer="0.78749999999999998"/>
  <pageSetup paperSize="9" orientation="portrait" horizontalDpi="300" verticalDpi="300" r:id="rId1"/>
  <headerFooter>
    <oddHeader>&amp;C&amp;"Times New Roman,Normal"&amp;12&amp;A</oddHeader>
    <oddFooter>&amp;C&amp;"Times New Roman,Normal"&amp;12Página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K28"/>
  <sheetViews>
    <sheetView view="pageBreakPreview" topLeftCell="A2" zoomScale="95" zoomScaleNormal="100" zoomScalePageLayoutView="95" workbookViewId="0">
      <selection activeCell="A24" sqref="A24"/>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1" ht="120" customHeight="1" x14ac:dyDescent="0.2">
      <c r="B2" s="391" t="s">
        <v>19401</v>
      </c>
      <c r="C2" s="391"/>
      <c r="D2" s="391"/>
      <c r="E2" s="391"/>
      <c r="F2" s="391"/>
      <c r="G2" s="391"/>
      <c r="H2" s="391"/>
      <c r="I2" s="391"/>
      <c r="J2" s="391"/>
    </row>
    <row r="3" spans="2:11" x14ac:dyDescent="0.2">
      <c r="B3" s="392" t="s">
        <v>19402</v>
      </c>
      <c r="C3" s="392"/>
      <c r="D3" s="393" t="str">
        <f>VLOOKUP(B5,'Planilha Orçamentária'!$N$10:$Q$10199,3,0)</f>
        <v>Demolição de rodapé cerâmico, de forma manual, sem reaproveitamento</v>
      </c>
      <c r="E3" s="393"/>
      <c r="F3" s="393"/>
      <c r="G3" s="393"/>
      <c r="H3" s="393"/>
      <c r="I3" s="393"/>
      <c r="J3" s="393"/>
    </row>
    <row r="4" spans="2:11" x14ac:dyDescent="0.2">
      <c r="B4" s="394" t="s">
        <v>19403</v>
      </c>
      <c r="C4" s="394"/>
      <c r="D4" s="394"/>
      <c r="E4" s="395" t="s">
        <v>19404</v>
      </c>
      <c r="F4" s="395"/>
      <c r="G4" s="395"/>
      <c r="H4" s="396" t="s">
        <v>19405</v>
      </c>
      <c r="I4" s="396"/>
      <c r="J4" s="278" t="str">
        <f>VLOOKUP(B5,'Planilha Orçamentária'!$N$10:$Q$313,4,0)</f>
        <v>m</v>
      </c>
    </row>
    <row r="5" spans="2:11" x14ac:dyDescent="0.2">
      <c r="B5" s="397" t="s">
        <v>48</v>
      </c>
      <c r="C5" s="397"/>
      <c r="D5" s="397"/>
      <c r="E5" s="397"/>
      <c r="F5" s="397"/>
      <c r="G5" s="397"/>
      <c r="H5" s="398" t="s">
        <v>19406</v>
      </c>
      <c r="I5" s="398"/>
      <c r="J5" s="278" t="str">
        <f>VLOOKUP(B5,'Planilha Orçamentária'!$N$10:$Q$313,2,0)</f>
        <v>2.21</v>
      </c>
    </row>
    <row r="6" spans="2:11" ht="22.5" x14ac:dyDescent="0.2">
      <c r="B6" s="279" t="s">
        <v>19407</v>
      </c>
      <c r="C6" s="280" t="s">
        <v>19408</v>
      </c>
      <c r="D6" s="281" t="s">
        <v>19409</v>
      </c>
      <c r="E6" s="281" t="s">
        <v>19410</v>
      </c>
      <c r="F6" s="399" t="s">
        <v>19411</v>
      </c>
      <c r="G6" s="399"/>
      <c r="H6" s="400" t="s">
        <v>19412</v>
      </c>
      <c r="I6" s="400"/>
      <c r="J6" s="282" t="s">
        <v>19413</v>
      </c>
    </row>
    <row r="7" spans="2:11"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01">
        <v>8.8800000000000004E-2</v>
      </c>
      <c r="G7" s="401"/>
      <c r="H7" s="402">
        <f>VLOOKUP(B7,'INSUMO JUNHO-2025'!$A$1:$E$6480,5,0)*2.5727</f>
        <v>19.681155000000004</v>
      </c>
      <c r="I7" s="402"/>
      <c r="J7" s="287">
        <f>F7*H7</f>
        <v>1.7476865640000003</v>
      </c>
    </row>
    <row r="8" spans="2:11" s="277" customFormat="1" ht="22.5" x14ac:dyDescent="0.2">
      <c r="B8" s="283">
        <v>10106</v>
      </c>
      <c r="C8" s="284" t="str">
        <f>VLOOKUP(B8,'INSUMO JUNHO-2025'!$A$1:$E$6480,2,0)</f>
        <v>DER-ES</v>
      </c>
      <c r="D8" s="285" t="str">
        <f>VLOOKUP(B8,'INSUMO JUNHO-2025'!$A$1:$E$6480,3,0)</f>
        <v>AZULEJISTA (OFICIAL - SINDUSCON)</v>
      </c>
      <c r="E8" s="286" t="str">
        <f>VLOOKUP(B8,'INSUMO JUNHO-2025'!$A$1:$E$6480,4,0)</f>
        <v>H</v>
      </c>
      <c r="F8" s="401">
        <v>2.64E-2</v>
      </c>
      <c r="G8" s="401"/>
      <c r="H8" s="402">
        <f>VLOOKUP(B8,'INSUMO JUNHO-2025'!$A$1:$E$6480,5,0)*2.5727</f>
        <v>26.035724000000002</v>
      </c>
      <c r="I8" s="402"/>
      <c r="J8" s="287">
        <f>F8*H8</f>
        <v>0.6873431136</v>
      </c>
    </row>
    <row r="9" spans="2:11" s="277" customFormat="1" ht="12.75" customHeight="1" x14ac:dyDescent="0.2">
      <c r="B9" s="403" t="s">
        <v>19414</v>
      </c>
      <c r="C9" s="403"/>
      <c r="D9" s="403"/>
      <c r="E9" s="403"/>
      <c r="F9" s="403"/>
      <c r="G9" s="403"/>
      <c r="H9" s="403"/>
      <c r="I9" s="403"/>
      <c r="J9" s="288">
        <f>SUM(J7:J8)</f>
        <v>2.4350296776000002</v>
      </c>
    </row>
    <row r="10" spans="2:11" s="277" customFormat="1" ht="12.75" customHeight="1" x14ac:dyDescent="0.2">
      <c r="B10" s="404" t="s">
        <v>19415</v>
      </c>
      <c r="C10" s="404"/>
      <c r="D10" s="404"/>
      <c r="E10" s="404"/>
      <c r="F10" s="404"/>
      <c r="G10" s="404"/>
      <c r="H10" s="404"/>
      <c r="I10" s="404"/>
      <c r="J10" s="289">
        <f>J9</f>
        <v>2.4350296776000002</v>
      </c>
    </row>
    <row r="11" spans="2:11" s="277" customFormat="1" x14ac:dyDescent="0.2">
      <c r="B11" s="405" t="s">
        <v>19416</v>
      </c>
      <c r="C11" s="405"/>
      <c r="D11" s="405"/>
      <c r="E11" s="405"/>
      <c r="F11" s="405"/>
      <c r="G11" s="405"/>
      <c r="H11" s="405"/>
      <c r="I11" s="405"/>
      <c r="J11" s="290">
        <v>0</v>
      </c>
    </row>
    <row r="12" spans="2:11" s="277" customFormat="1" x14ac:dyDescent="0.2">
      <c r="B12" s="406" t="s">
        <v>19417</v>
      </c>
      <c r="C12" s="406"/>
      <c r="D12" s="406"/>
      <c r="E12" s="406"/>
      <c r="F12" s="406"/>
      <c r="G12" s="406"/>
      <c r="H12" s="406"/>
      <c r="I12" s="406"/>
      <c r="J12" s="291">
        <v>0</v>
      </c>
    </row>
    <row r="13" spans="2:11" s="277" customFormat="1" x14ac:dyDescent="0.2">
      <c r="B13" s="406" t="s">
        <v>19418</v>
      </c>
      <c r="C13" s="406"/>
      <c r="D13" s="406"/>
      <c r="E13" s="406"/>
      <c r="F13" s="406"/>
      <c r="G13" s="406"/>
      <c r="H13" s="406"/>
      <c r="I13" s="406"/>
      <c r="J13" s="291">
        <v>1</v>
      </c>
    </row>
    <row r="14" spans="2:11" ht="15" customHeight="1" x14ac:dyDescent="0.2">
      <c r="B14" s="292"/>
      <c r="C14" s="293"/>
      <c r="D14" s="293"/>
      <c r="E14" s="293"/>
      <c r="F14" s="293"/>
      <c r="G14" s="407" t="s">
        <v>19419</v>
      </c>
      <c r="H14" s="407"/>
      <c r="I14" s="407"/>
      <c r="J14" s="291">
        <f>J10+J12</f>
        <v>2.4350296776000002</v>
      </c>
      <c r="K14" s="294"/>
    </row>
    <row r="15" spans="2:11" x14ac:dyDescent="0.2">
      <c r="B15" s="406" t="s">
        <v>19420</v>
      </c>
      <c r="C15" s="406"/>
      <c r="D15" s="406"/>
      <c r="E15" s="406"/>
      <c r="F15" s="406"/>
      <c r="G15" s="406"/>
      <c r="H15" s="406"/>
      <c r="I15" s="406"/>
      <c r="J15" s="290">
        <f>(J10/J13)+(J12/J13)</f>
        <v>2.4350296776000002</v>
      </c>
    </row>
    <row r="16" spans="2:11" x14ac:dyDescent="0.2">
      <c r="B16" s="295"/>
      <c r="C16" s="296"/>
      <c r="D16" s="296"/>
      <c r="E16" s="296"/>
      <c r="F16" s="296"/>
      <c r="G16" s="408" t="s">
        <v>19421</v>
      </c>
      <c r="H16" s="408"/>
      <c r="I16" s="408"/>
      <c r="J16" s="297">
        <f>J11+J15</f>
        <v>2.4350296776000002</v>
      </c>
    </row>
    <row r="17" spans="1:11" x14ac:dyDescent="0.2">
      <c r="B17" s="409" t="s">
        <v>19422</v>
      </c>
      <c r="C17" s="409"/>
      <c r="D17" s="409"/>
      <c r="E17" s="409"/>
      <c r="F17" s="409"/>
      <c r="G17" s="409"/>
      <c r="H17" s="409"/>
      <c r="I17" s="409"/>
      <c r="J17" s="298">
        <f>J16</f>
        <v>2.4350296776000002</v>
      </c>
    </row>
    <row r="19" spans="1:11" ht="12.75" customHeight="1" x14ac:dyDescent="0.2">
      <c r="B19" s="410" t="s">
        <v>19423</v>
      </c>
      <c r="C19" s="410"/>
      <c r="D19" s="410"/>
      <c r="E19" s="410"/>
      <c r="F19" s="410"/>
      <c r="G19" s="410"/>
      <c r="H19" s="410"/>
      <c r="I19" s="410"/>
      <c r="J19" s="410"/>
    </row>
    <row r="20" spans="1:11" ht="29.25" customHeight="1" x14ac:dyDescent="0.2">
      <c r="B20" s="411" t="s">
        <v>19424</v>
      </c>
      <c r="C20" s="411"/>
      <c r="D20" s="411"/>
      <c r="E20" s="411"/>
      <c r="F20" s="411"/>
      <c r="G20" s="411"/>
      <c r="H20" s="411"/>
      <c r="I20" s="411"/>
      <c r="J20" s="411"/>
    </row>
    <row r="21" spans="1:11" ht="37.5" customHeight="1" x14ac:dyDescent="0.2">
      <c r="B21" s="412" t="s">
        <v>19425</v>
      </c>
      <c r="C21" s="412"/>
      <c r="D21" s="412"/>
      <c r="E21" s="412"/>
      <c r="F21" s="412"/>
      <c r="G21" s="412"/>
      <c r="H21" s="412"/>
      <c r="I21" s="412"/>
      <c r="J21" s="412"/>
    </row>
    <row r="24" spans="1:11" x14ac:dyDescent="0.2">
      <c r="B24" s="413" t="s">
        <v>19426</v>
      </c>
      <c r="C24" s="413"/>
      <c r="D24" s="413"/>
      <c r="E24" s="413"/>
      <c r="F24" s="413"/>
      <c r="G24" s="413"/>
      <c r="H24" s="413"/>
      <c r="I24" s="413"/>
      <c r="J24" s="413"/>
      <c r="K24" s="413"/>
    </row>
    <row r="25" spans="1:11" x14ac:dyDescent="0.2">
      <c r="A25" s="414" t="s">
        <v>403</v>
      </c>
      <c r="B25" s="414"/>
      <c r="C25" s="414"/>
      <c r="D25" s="414"/>
      <c r="E25" s="414"/>
      <c r="F25" s="414"/>
      <c r="G25" s="414"/>
      <c r="H25" s="414"/>
      <c r="I25" s="414"/>
      <c r="J25" s="414"/>
      <c r="K25" s="414"/>
    </row>
    <row r="26" spans="1:11" x14ac:dyDescent="0.2">
      <c r="A26" s="413" t="s">
        <v>404</v>
      </c>
      <c r="B26" s="413"/>
      <c r="C26" s="413"/>
      <c r="D26" s="413"/>
      <c r="E26" s="413"/>
      <c r="F26" s="413"/>
      <c r="G26" s="413"/>
      <c r="H26" s="413"/>
      <c r="I26" s="413"/>
      <c r="J26" s="413"/>
      <c r="K26" s="413"/>
    </row>
    <row r="27" spans="1:11" x14ac:dyDescent="0.2">
      <c r="A27" s="413" t="s">
        <v>405</v>
      </c>
      <c r="B27" s="413"/>
      <c r="C27" s="413"/>
      <c r="D27" s="413"/>
      <c r="E27" s="413"/>
      <c r="F27" s="413"/>
      <c r="G27" s="413"/>
      <c r="H27" s="413"/>
      <c r="I27" s="413"/>
      <c r="J27" s="413"/>
      <c r="K27" s="413"/>
    </row>
    <row r="28" spans="1:11" x14ac:dyDescent="0.2">
      <c r="A28" s="413" t="s">
        <v>406</v>
      </c>
      <c r="B28" s="413"/>
      <c r="C28" s="413"/>
      <c r="D28" s="413"/>
      <c r="E28" s="413"/>
      <c r="F28" s="413"/>
      <c r="G28" s="413"/>
      <c r="H28" s="413"/>
      <c r="I28" s="413"/>
      <c r="J28" s="413"/>
      <c r="K28" s="413"/>
    </row>
  </sheetData>
  <mergeCells count="31">
    <mergeCell ref="A25:K25"/>
    <mergeCell ref="A26:K26"/>
    <mergeCell ref="A27:K27"/>
    <mergeCell ref="A28:K28"/>
    <mergeCell ref="B17:I17"/>
    <mergeCell ref="B19:J19"/>
    <mergeCell ref="B20:J20"/>
    <mergeCell ref="B21:J21"/>
    <mergeCell ref="B24:K24"/>
    <mergeCell ref="B12:I12"/>
    <mergeCell ref="B13:I13"/>
    <mergeCell ref="G14:I14"/>
    <mergeCell ref="B15:I15"/>
    <mergeCell ref="G16:I16"/>
    <mergeCell ref="F8:G8"/>
    <mergeCell ref="H8:I8"/>
    <mergeCell ref="B9:I9"/>
    <mergeCell ref="B10:I10"/>
    <mergeCell ref="B11:I11"/>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&amp;C&amp;"Times New Roman,Normal"&amp;12&amp;A</oddHeader>
    <oddFooter>&amp;C&amp;"Times New Roman,Normal"&amp;12Página &amp;P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K28"/>
  <sheetViews>
    <sheetView view="pageBreakPreview" topLeftCell="A2" zoomScale="95" zoomScaleNormal="95" zoomScalePageLayoutView="95" workbookViewId="0">
      <selection activeCell="A24" sqref="A24"/>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1" ht="120" customHeight="1" x14ac:dyDescent="0.2">
      <c r="B2" s="391" t="s">
        <v>19427</v>
      </c>
      <c r="C2" s="391"/>
      <c r="D2" s="391"/>
      <c r="E2" s="391"/>
      <c r="F2" s="391"/>
      <c r="G2" s="391"/>
      <c r="H2" s="391"/>
      <c r="I2" s="391"/>
      <c r="J2" s="391"/>
    </row>
    <row r="3" spans="2:11" ht="37.5" customHeight="1" x14ac:dyDescent="0.2">
      <c r="B3" s="392" t="s">
        <v>19402</v>
      </c>
      <c r="C3" s="392"/>
      <c r="D3" s="393" t="str">
        <f>VLOOKUP(B5,'Planilha Orçamentária'!$N$10:$Q$10199,3,0)</f>
        <v xml:space="preserve">Remoção de forro de PVC, de forma manual, sem reaproveitamento. </v>
      </c>
      <c r="E3" s="393"/>
      <c r="F3" s="393"/>
      <c r="G3" s="393"/>
      <c r="H3" s="393"/>
      <c r="I3" s="393"/>
      <c r="J3" s="393"/>
    </row>
    <row r="4" spans="2:11" x14ac:dyDescent="0.2">
      <c r="B4" s="394" t="s">
        <v>19403</v>
      </c>
      <c r="C4" s="394"/>
      <c r="D4" s="394"/>
      <c r="E4" s="395" t="s">
        <v>19404</v>
      </c>
      <c r="F4" s="395"/>
      <c r="G4" s="395"/>
      <c r="H4" s="396" t="s">
        <v>19405</v>
      </c>
      <c r="I4" s="396"/>
      <c r="J4" s="278" t="str">
        <f>VLOOKUP(B5,'Planilha Orçamentária'!$N$10:$Q$313,4,0)</f>
        <v>m2</v>
      </c>
    </row>
    <row r="5" spans="2:11" x14ac:dyDescent="0.2">
      <c r="B5" s="397" t="s">
        <v>52</v>
      </c>
      <c r="C5" s="397"/>
      <c r="D5" s="397"/>
      <c r="E5" s="397"/>
      <c r="F5" s="397"/>
      <c r="G5" s="397"/>
      <c r="H5" s="398" t="s">
        <v>19406</v>
      </c>
      <c r="I5" s="398"/>
      <c r="J5" s="278" t="str">
        <f>VLOOKUP(B5,'Planilha Orçamentária'!$N$10:$Q$313,2,0)</f>
        <v>2.22</v>
      </c>
    </row>
    <row r="6" spans="2:11" ht="22.5" x14ac:dyDescent="0.2">
      <c r="B6" s="279" t="s">
        <v>19407</v>
      </c>
      <c r="C6" s="280" t="s">
        <v>19408</v>
      </c>
      <c r="D6" s="281" t="s">
        <v>19409</v>
      </c>
      <c r="E6" s="281" t="s">
        <v>19410</v>
      </c>
      <c r="F6" s="399" t="s">
        <v>19411</v>
      </c>
      <c r="G6" s="399"/>
      <c r="H6" s="400" t="s">
        <v>19412</v>
      </c>
      <c r="I6" s="400"/>
      <c r="J6" s="282" t="s">
        <v>19413</v>
      </c>
    </row>
    <row r="7" spans="2:11"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5">
        <v>0.64700000000000002</v>
      </c>
      <c r="G7" s="415"/>
      <c r="H7" s="402">
        <f>VLOOKUP(B7,'INSUMO JUNHO-2025'!$A$1:$E$6480,5,0)*2.5727</f>
        <v>19.681155000000004</v>
      </c>
      <c r="I7" s="402"/>
      <c r="J7" s="287">
        <f>F7*H7</f>
        <v>12.733707285000003</v>
      </c>
    </row>
    <row r="8" spans="2:11" s="277" customFormat="1" ht="22.5" x14ac:dyDescent="0.2">
      <c r="B8" s="283">
        <v>10278</v>
      </c>
      <c r="C8" s="284" t="str">
        <f>VLOOKUP(B8,'INSUMO JUNHO-2025'!$A$1:$E$6480,2,0)</f>
        <v>DER-ES</v>
      </c>
      <c r="D8" s="285" t="str">
        <f>VLOOKUP(B8,'INSUMO JUNHO-2025'!$A$1:$E$6480,3,0)</f>
        <v>MONTADOR DE ESTRUTURA - SINTRACONST</v>
      </c>
      <c r="E8" s="286" t="str">
        <f>VLOOKUP(B8,'INSUMO JUNHO-2025'!$A$1:$E$6480,4,0)</f>
        <v>H</v>
      </c>
      <c r="F8" s="401">
        <v>2.29E-2</v>
      </c>
      <c r="G8" s="401"/>
      <c r="H8" s="402">
        <f>VLOOKUP(B8,'INSUMO JUNHO-2025'!$A$1:$E$6480,5,0)*2.5727</f>
        <v>38.924951000000007</v>
      </c>
      <c r="I8" s="402"/>
      <c r="J8" s="287">
        <f>F8*H8</f>
        <v>0.89138137790000016</v>
      </c>
    </row>
    <row r="9" spans="2:11" s="277" customFormat="1" ht="12.75" customHeight="1" x14ac:dyDescent="0.2">
      <c r="B9" s="403" t="s">
        <v>19414</v>
      </c>
      <c r="C9" s="403"/>
      <c r="D9" s="403"/>
      <c r="E9" s="403"/>
      <c r="F9" s="403"/>
      <c r="G9" s="403"/>
      <c r="H9" s="403"/>
      <c r="I9" s="403"/>
      <c r="J9" s="288">
        <f>SUM(J7:J8)</f>
        <v>13.625088662900003</v>
      </c>
    </row>
    <row r="10" spans="2:11" s="277" customFormat="1" ht="12.75" customHeight="1" x14ac:dyDescent="0.2">
      <c r="B10" s="404" t="s">
        <v>19415</v>
      </c>
      <c r="C10" s="404"/>
      <c r="D10" s="404"/>
      <c r="E10" s="404"/>
      <c r="F10" s="404"/>
      <c r="G10" s="404"/>
      <c r="H10" s="404"/>
      <c r="I10" s="404"/>
      <c r="J10" s="289">
        <f>J9</f>
        <v>13.625088662900003</v>
      </c>
    </row>
    <row r="11" spans="2:11" s="277" customFormat="1" x14ac:dyDescent="0.2">
      <c r="B11" s="405" t="s">
        <v>19416</v>
      </c>
      <c r="C11" s="405"/>
      <c r="D11" s="405"/>
      <c r="E11" s="405"/>
      <c r="F11" s="405"/>
      <c r="G11" s="405"/>
      <c r="H11" s="405"/>
      <c r="I11" s="405"/>
      <c r="J11" s="290">
        <v>0</v>
      </c>
    </row>
    <row r="12" spans="2:11" s="277" customFormat="1" x14ac:dyDescent="0.2">
      <c r="B12" s="406" t="s">
        <v>19417</v>
      </c>
      <c r="C12" s="406"/>
      <c r="D12" s="406"/>
      <c r="E12" s="406"/>
      <c r="F12" s="406"/>
      <c r="G12" s="406"/>
      <c r="H12" s="406"/>
      <c r="I12" s="406"/>
      <c r="J12" s="291">
        <v>0</v>
      </c>
    </row>
    <row r="13" spans="2:11" s="277" customFormat="1" x14ac:dyDescent="0.2">
      <c r="B13" s="406" t="s">
        <v>19418</v>
      </c>
      <c r="C13" s="406"/>
      <c r="D13" s="406"/>
      <c r="E13" s="406"/>
      <c r="F13" s="406"/>
      <c r="G13" s="406"/>
      <c r="H13" s="406"/>
      <c r="I13" s="406"/>
      <c r="J13" s="291">
        <v>1</v>
      </c>
    </row>
    <row r="14" spans="2:11" ht="15" customHeight="1" x14ac:dyDescent="0.2">
      <c r="B14" s="292"/>
      <c r="C14" s="293"/>
      <c r="D14" s="293"/>
      <c r="E14" s="293"/>
      <c r="F14" s="293"/>
      <c r="G14" s="407" t="s">
        <v>19419</v>
      </c>
      <c r="H14" s="407"/>
      <c r="I14" s="407"/>
      <c r="J14" s="299">
        <f>J10+J12</f>
        <v>13.625088662900003</v>
      </c>
      <c r="K14" s="294"/>
    </row>
    <row r="15" spans="2:11" x14ac:dyDescent="0.2">
      <c r="B15" s="406" t="s">
        <v>19420</v>
      </c>
      <c r="C15" s="406"/>
      <c r="D15" s="406"/>
      <c r="E15" s="406"/>
      <c r="F15" s="406"/>
      <c r="G15" s="406"/>
      <c r="H15" s="406"/>
      <c r="I15" s="406"/>
      <c r="J15" s="290">
        <f>(J10/J13)+(J12/J13)</f>
        <v>13.625088662900003</v>
      </c>
    </row>
    <row r="16" spans="2:11" x14ac:dyDescent="0.2">
      <c r="B16" s="295"/>
      <c r="C16" s="296"/>
      <c r="D16" s="296"/>
      <c r="E16" s="296"/>
      <c r="F16" s="296"/>
      <c r="G16" s="408" t="s">
        <v>19421</v>
      </c>
      <c r="H16" s="408"/>
      <c r="I16" s="408"/>
      <c r="J16" s="297">
        <f>J11+J15</f>
        <v>13.625088662900003</v>
      </c>
    </row>
    <row r="17" spans="1:11" x14ac:dyDescent="0.2">
      <c r="B17" s="409" t="s">
        <v>19422</v>
      </c>
      <c r="C17" s="409"/>
      <c r="D17" s="409"/>
      <c r="E17" s="409"/>
      <c r="F17" s="409"/>
      <c r="G17" s="409"/>
      <c r="H17" s="409"/>
      <c r="I17" s="409"/>
      <c r="J17" s="298">
        <f>J16</f>
        <v>13.625088662900003</v>
      </c>
    </row>
    <row r="19" spans="1:11" ht="12.75" customHeight="1" x14ac:dyDescent="0.2">
      <c r="B19" s="410" t="s">
        <v>19423</v>
      </c>
      <c r="C19" s="410"/>
      <c r="D19" s="410"/>
      <c r="E19" s="410"/>
      <c r="F19" s="410"/>
      <c r="G19" s="410"/>
      <c r="H19" s="410"/>
      <c r="I19" s="410"/>
      <c r="J19" s="410"/>
    </row>
    <row r="20" spans="1:11" ht="29.25" customHeight="1" x14ac:dyDescent="0.2">
      <c r="B20" s="411" t="s">
        <v>19424</v>
      </c>
      <c r="C20" s="411"/>
      <c r="D20" s="411"/>
      <c r="E20" s="411"/>
      <c r="F20" s="411"/>
      <c r="G20" s="411"/>
      <c r="H20" s="411"/>
      <c r="I20" s="411"/>
      <c r="J20" s="411"/>
    </row>
    <row r="21" spans="1:11" ht="37.5" customHeight="1" x14ac:dyDescent="0.2">
      <c r="B21" s="412" t="s">
        <v>19428</v>
      </c>
      <c r="C21" s="412"/>
      <c r="D21" s="412"/>
      <c r="E21" s="412"/>
      <c r="F21" s="412"/>
      <c r="G21" s="412"/>
      <c r="H21" s="412"/>
      <c r="I21" s="412"/>
      <c r="J21" s="412"/>
    </row>
    <row r="24" spans="1:11" x14ac:dyDescent="0.2">
      <c r="B24" s="413" t="s">
        <v>19426</v>
      </c>
      <c r="C24" s="413"/>
      <c r="D24" s="413"/>
      <c r="E24" s="413"/>
      <c r="F24" s="413"/>
      <c r="G24" s="413"/>
      <c r="H24" s="413"/>
      <c r="I24" s="413"/>
      <c r="J24" s="413"/>
      <c r="K24" s="413"/>
    </row>
    <row r="25" spans="1:11" x14ac:dyDescent="0.2">
      <c r="A25" s="414" t="s">
        <v>403</v>
      </c>
      <c r="B25" s="414"/>
      <c r="C25" s="414"/>
      <c r="D25" s="414"/>
      <c r="E25" s="414"/>
      <c r="F25" s="414"/>
      <c r="G25" s="414"/>
      <c r="H25" s="414"/>
      <c r="I25" s="414"/>
      <c r="J25" s="414"/>
      <c r="K25" s="414"/>
    </row>
    <row r="26" spans="1:11" x14ac:dyDescent="0.2">
      <c r="A26" s="413" t="s">
        <v>404</v>
      </c>
      <c r="B26" s="413"/>
      <c r="C26" s="413"/>
      <c r="D26" s="413"/>
      <c r="E26" s="413"/>
      <c r="F26" s="413"/>
      <c r="G26" s="413"/>
      <c r="H26" s="413"/>
      <c r="I26" s="413"/>
      <c r="J26" s="413"/>
      <c r="K26" s="413"/>
    </row>
    <row r="27" spans="1:11" x14ac:dyDescent="0.2">
      <c r="A27" s="413" t="s">
        <v>405</v>
      </c>
      <c r="B27" s="413"/>
      <c r="C27" s="413"/>
      <c r="D27" s="413"/>
      <c r="E27" s="413"/>
      <c r="F27" s="413"/>
      <c r="G27" s="413"/>
      <c r="H27" s="413"/>
      <c r="I27" s="413"/>
      <c r="J27" s="413"/>
      <c r="K27" s="413"/>
    </row>
    <row r="28" spans="1:11" x14ac:dyDescent="0.2">
      <c r="A28" s="413" t="s">
        <v>406</v>
      </c>
      <c r="B28" s="413"/>
      <c r="C28" s="413"/>
      <c r="D28" s="413"/>
      <c r="E28" s="413"/>
      <c r="F28" s="413"/>
      <c r="G28" s="413"/>
      <c r="H28" s="413"/>
      <c r="I28" s="413"/>
      <c r="J28" s="413"/>
      <c r="K28" s="413"/>
    </row>
  </sheetData>
  <mergeCells count="31">
    <mergeCell ref="A25:K25"/>
    <mergeCell ref="A26:K26"/>
    <mergeCell ref="A27:K27"/>
    <mergeCell ref="A28:K28"/>
    <mergeCell ref="B17:I17"/>
    <mergeCell ref="B19:J19"/>
    <mergeCell ref="B20:J20"/>
    <mergeCell ref="B21:J21"/>
    <mergeCell ref="B24:K24"/>
    <mergeCell ref="B12:I12"/>
    <mergeCell ref="B13:I13"/>
    <mergeCell ref="G14:I14"/>
    <mergeCell ref="B15:I15"/>
    <mergeCell ref="G16:I16"/>
    <mergeCell ref="F8:G8"/>
    <mergeCell ref="H8:I8"/>
    <mergeCell ref="B9:I9"/>
    <mergeCell ref="B10:I10"/>
    <mergeCell ref="B11:I11"/>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5277777777778" bottom="1.05277777777778" header="0.511811023622047" footer="0.78749999999999998"/>
  <pageSetup paperSize="9" scale="78" orientation="portrait" horizontalDpi="300" verticalDpi="300" r:id="rId1"/>
  <headerFooter>
    <oddFooter>&amp;C&amp;"Times New Roman,Normal"&amp;12Página &amp;P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K28"/>
  <sheetViews>
    <sheetView view="pageBreakPreview" topLeftCell="A2" zoomScale="95" zoomScaleNormal="100" zoomScalePageLayoutView="95" workbookViewId="0">
      <selection activeCell="A24" sqref="A24"/>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1" ht="120" customHeight="1" x14ac:dyDescent="0.2">
      <c r="B2" s="391" t="s">
        <v>19429</v>
      </c>
      <c r="C2" s="391"/>
      <c r="D2" s="391"/>
      <c r="E2" s="391"/>
      <c r="F2" s="391"/>
      <c r="G2" s="391"/>
      <c r="H2" s="391"/>
      <c r="I2" s="391"/>
      <c r="J2" s="391"/>
    </row>
    <row r="3" spans="2:11" ht="37.5" customHeight="1" x14ac:dyDescent="0.2">
      <c r="B3" s="392" t="s">
        <v>19402</v>
      </c>
      <c r="C3" s="392"/>
      <c r="D3" s="393" t="str">
        <f>VLOOKUP(B5,'Planilha Orçamentária'!$N$10:$Q$10199,3,0)</f>
        <v>Remoção de cercas e mourões, de forma manual, sem reaproveitamento</v>
      </c>
      <c r="E3" s="393"/>
      <c r="F3" s="393"/>
      <c r="G3" s="393"/>
      <c r="H3" s="393"/>
      <c r="I3" s="393"/>
      <c r="J3" s="393"/>
    </row>
    <row r="4" spans="2:11" x14ac:dyDescent="0.2">
      <c r="B4" s="394" t="s">
        <v>19403</v>
      </c>
      <c r="C4" s="394"/>
      <c r="D4" s="394"/>
      <c r="E4" s="395" t="s">
        <v>19404</v>
      </c>
      <c r="F4" s="395"/>
      <c r="G4" s="395"/>
      <c r="H4" s="396" t="s">
        <v>19405</v>
      </c>
      <c r="I4" s="396"/>
      <c r="J4" s="278" t="str">
        <f>VLOOKUP(B5,'Planilha Orçamentária'!$N$10:$Q$313,4,0)</f>
        <v>m</v>
      </c>
    </row>
    <row r="5" spans="2:11" x14ac:dyDescent="0.2">
      <c r="B5" s="397" t="s">
        <v>56</v>
      </c>
      <c r="C5" s="397"/>
      <c r="D5" s="397"/>
      <c r="E5" s="397"/>
      <c r="F5" s="397"/>
      <c r="G5" s="397"/>
      <c r="H5" s="398" t="s">
        <v>19406</v>
      </c>
      <c r="I5" s="398"/>
      <c r="J5" s="278" t="str">
        <f>VLOOKUP(B5,'Planilha Orçamentária'!$N$10:$Q$313,2,0)</f>
        <v>2.23</v>
      </c>
    </row>
    <row r="6" spans="2:11" ht="22.5" x14ac:dyDescent="0.2">
      <c r="B6" s="279" t="s">
        <v>19407</v>
      </c>
      <c r="C6" s="280" t="s">
        <v>19408</v>
      </c>
      <c r="D6" s="281" t="s">
        <v>19409</v>
      </c>
      <c r="E6" s="281" t="s">
        <v>19410</v>
      </c>
      <c r="F6" s="399" t="s">
        <v>19411</v>
      </c>
      <c r="G6" s="399"/>
      <c r="H6" s="400" t="s">
        <v>19412</v>
      </c>
      <c r="I6" s="400"/>
      <c r="J6" s="282" t="s">
        <v>19413</v>
      </c>
    </row>
    <row r="7" spans="2:11"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6">
        <v>0.19170000000000001</v>
      </c>
      <c r="G7" s="416"/>
      <c r="H7" s="402">
        <f>VLOOKUP(B7,'INSUMO JUNHO-2025'!$A$1:$E$6480,5,0)*2.5727</f>
        <v>19.681155000000004</v>
      </c>
      <c r="I7" s="402"/>
      <c r="J7" s="287">
        <f>F7*H7</f>
        <v>3.7728774135000007</v>
      </c>
    </row>
    <row r="8" spans="2:11" s="277" customFormat="1" ht="25.5" customHeight="1" x14ac:dyDescent="0.2">
      <c r="B8" s="283">
        <v>10139</v>
      </c>
      <c r="C8" s="284" t="str">
        <f>VLOOKUP(B8,'INSUMO JUNHO-2025'!$A$1:$E$6480,2,0)</f>
        <v>DER-ES</v>
      </c>
      <c r="D8" s="285" t="str">
        <f>VLOOKUP(B8,'INSUMO JUNHO-2025'!$A$1:$E$6480,3,0)</f>
        <v>PEDREIRO (OFICIAL - SINDUSCON)</v>
      </c>
      <c r="E8" s="286" t="str">
        <f>VLOOKUP(B8,'INSUMO JUNHO-2025'!$A$1:$E$6480,4,0)</f>
        <v>H</v>
      </c>
      <c r="F8" s="401">
        <v>0.19170000000000001</v>
      </c>
      <c r="G8" s="401"/>
      <c r="H8" s="402">
        <f>VLOOKUP(B8,'INSUMO JUNHO-2025'!$A$1:$E$6480,5,0)*2.5727</f>
        <v>26.035724000000002</v>
      </c>
      <c r="I8" s="402"/>
      <c r="J8" s="287">
        <f>F8*H8</f>
        <v>4.9910482908000002</v>
      </c>
    </row>
    <row r="9" spans="2:11" s="277" customFormat="1" ht="12.75" customHeight="1" x14ac:dyDescent="0.2">
      <c r="B9" s="403" t="s">
        <v>19414</v>
      </c>
      <c r="C9" s="403"/>
      <c r="D9" s="403"/>
      <c r="E9" s="403"/>
      <c r="F9" s="403"/>
      <c r="G9" s="403"/>
      <c r="H9" s="403"/>
      <c r="I9" s="403"/>
      <c r="J9" s="288">
        <f>SUM(J7:J8)</f>
        <v>8.7639257043000001</v>
      </c>
    </row>
    <row r="10" spans="2:11" s="277" customFormat="1" ht="12.75" customHeight="1" x14ac:dyDescent="0.2">
      <c r="B10" s="404" t="s">
        <v>19415</v>
      </c>
      <c r="C10" s="404"/>
      <c r="D10" s="404"/>
      <c r="E10" s="404"/>
      <c r="F10" s="404"/>
      <c r="G10" s="404"/>
      <c r="H10" s="404"/>
      <c r="I10" s="404"/>
      <c r="J10" s="289">
        <f>J9</f>
        <v>8.7639257043000001</v>
      </c>
    </row>
    <row r="11" spans="2:11" s="277" customFormat="1" x14ac:dyDescent="0.2">
      <c r="B11" s="405" t="s">
        <v>19416</v>
      </c>
      <c r="C11" s="405"/>
      <c r="D11" s="405"/>
      <c r="E11" s="405"/>
      <c r="F11" s="405"/>
      <c r="G11" s="405"/>
      <c r="H11" s="405"/>
      <c r="I11" s="405"/>
      <c r="J11" s="290">
        <v>0</v>
      </c>
    </row>
    <row r="12" spans="2:11" s="277" customFormat="1" x14ac:dyDescent="0.2">
      <c r="B12" s="406" t="s">
        <v>19417</v>
      </c>
      <c r="C12" s="406"/>
      <c r="D12" s="406"/>
      <c r="E12" s="406"/>
      <c r="F12" s="406"/>
      <c r="G12" s="406"/>
      <c r="H12" s="406"/>
      <c r="I12" s="406"/>
      <c r="J12" s="291">
        <v>0</v>
      </c>
    </row>
    <row r="13" spans="2:11" s="277" customFormat="1" x14ac:dyDescent="0.2">
      <c r="B13" s="406" t="s">
        <v>19418</v>
      </c>
      <c r="C13" s="406"/>
      <c r="D13" s="406"/>
      <c r="E13" s="406"/>
      <c r="F13" s="406"/>
      <c r="G13" s="406"/>
      <c r="H13" s="406"/>
      <c r="I13" s="406"/>
      <c r="J13" s="291">
        <v>1</v>
      </c>
    </row>
    <row r="14" spans="2:11" ht="15" customHeight="1" x14ac:dyDescent="0.2">
      <c r="B14" s="292"/>
      <c r="C14" s="293"/>
      <c r="D14" s="293"/>
      <c r="E14" s="293"/>
      <c r="F14" s="293"/>
      <c r="G14" s="407" t="s">
        <v>19419</v>
      </c>
      <c r="H14" s="407"/>
      <c r="I14" s="407"/>
      <c r="J14" s="299">
        <f>J10+J12</f>
        <v>8.7639257043000001</v>
      </c>
      <c r="K14" s="294"/>
    </row>
    <row r="15" spans="2:11" x14ac:dyDescent="0.2">
      <c r="B15" s="406" t="s">
        <v>19420</v>
      </c>
      <c r="C15" s="406"/>
      <c r="D15" s="406"/>
      <c r="E15" s="406"/>
      <c r="F15" s="406"/>
      <c r="G15" s="406"/>
      <c r="H15" s="406"/>
      <c r="I15" s="406"/>
      <c r="J15" s="290">
        <f>(J10/J13)+(J12/J13)</f>
        <v>8.7639257043000001</v>
      </c>
    </row>
    <row r="16" spans="2:11" x14ac:dyDescent="0.2">
      <c r="B16" s="295"/>
      <c r="C16" s="296"/>
      <c r="D16" s="296"/>
      <c r="E16" s="296"/>
      <c r="F16" s="296"/>
      <c r="G16" s="408" t="s">
        <v>19421</v>
      </c>
      <c r="H16" s="408"/>
      <c r="I16" s="408"/>
      <c r="J16" s="297">
        <f>J11+J15</f>
        <v>8.7639257043000001</v>
      </c>
    </row>
    <row r="17" spans="1:11" x14ac:dyDescent="0.2">
      <c r="B17" s="409" t="s">
        <v>19422</v>
      </c>
      <c r="C17" s="409"/>
      <c r="D17" s="409"/>
      <c r="E17" s="409"/>
      <c r="F17" s="409"/>
      <c r="G17" s="409"/>
      <c r="H17" s="409"/>
      <c r="I17" s="409"/>
      <c r="J17" s="298">
        <f>J16</f>
        <v>8.7639257043000001</v>
      </c>
    </row>
    <row r="19" spans="1:11" ht="12.75" customHeight="1" x14ac:dyDescent="0.2">
      <c r="B19" s="410" t="s">
        <v>19423</v>
      </c>
      <c r="C19" s="410"/>
      <c r="D19" s="410"/>
      <c r="E19" s="410"/>
      <c r="F19" s="410"/>
      <c r="G19" s="410"/>
      <c r="H19" s="410"/>
      <c r="I19" s="410"/>
      <c r="J19" s="410"/>
    </row>
    <row r="20" spans="1:11" ht="29.25" customHeight="1" x14ac:dyDescent="0.2">
      <c r="B20" s="417" t="s">
        <v>19424</v>
      </c>
      <c r="C20" s="417"/>
      <c r="D20" s="417"/>
      <c r="E20" s="417"/>
      <c r="F20" s="417"/>
      <c r="G20" s="417"/>
      <c r="H20" s="417"/>
      <c r="I20" s="417"/>
      <c r="J20" s="417"/>
    </row>
    <row r="21" spans="1:11" ht="37.5" customHeight="1" x14ac:dyDescent="0.2">
      <c r="B21" s="417" t="s">
        <v>19430</v>
      </c>
      <c r="C21" s="417"/>
      <c r="D21" s="417"/>
      <c r="E21" s="417"/>
      <c r="F21" s="417"/>
      <c r="G21" s="417"/>
      <c r="H21" s="417"/>
      <c r="I21" s="417"/>
      <c r="J21" s="417"/>
    </row>
    <row r="24" spans="1:11" x14ac:dyDescent="0.2">
      <c r="B24" s="413" t="s">
        <v>19426</v>
      </c>
      <c r="C24" s="413"/>
      <c r="D24" s="413"/>
      <c r="E24" s="413"/>
      <c r="F24" s="413"/>
      <c r="G24" s="413"/>
      <c r="H24" s="413"/>
      <c r="I24" s="413"/>
      <c r="J24" s="413"/>
      <c r="K24" s="413"/>
    </row>
    <row r="25" spans="1:11" x14ac:dyDescent="0.2">
      <c r="A25" s="414" t="s">
        <v>403</v>
      </c>
      <c r="B25" s="414"/>
      <c r="C25" s="414"/>
      <c r="D25" s="414"/>
      <c r="E25" s="414"/>
      <c r="F25" s="414"/>
      <c r="G25" s="414"/>
      <c r="H25" s="414"/>
      <c r="I25" s="414"/>
      <c r="J25" s="414"/>
      <c r="K25" s="414"/>
    </row>
    <row r="26" spans="1:11" x14ac:dyDescent="0.2">
      <c r="A26" s="413" t="s">
        <v>404</v>
      </c>
      <c r="B26" s="413"/>
      <c r="C26" s="413"/>
      <c r="D26" s="413"/>
      <c r="E26" s="413"/>
      <c r="F26" s="413"/>
      <c r="G26" s="413"/>
      <c r="H26" s="413"/>
      <c r="I26" s="413"/>
      <c r="J26" s="413"/>
      <c r="K26" s="413"/>
    </row>
    <row r="27" spans="1:11" x14ac:dyDescent="0.2">
      <c r="A27" s="413" t="s">
        <v>405</v>
      </c>
      <c r="B27" s="413"/>
      <c r="C27" s="413"/>
      <c r="D27" s="413"/>
      <c r="E27" s="413"/>
      <c r="F27" s="413"/>
      <c r="G27" s="413"/>
      <c r="H27" s="413"/>
      <c r="I27" s="413"/>
      <c r="J27" s="413"/>
      <c r="K27" s="413"/>
    </row>
    <row r="28" spans="1:11" x14ac:dyDescent="0.2">
      <c r="A28" s="413" t="s">
        <v>406</v>
      </c>
      <c r="B28" s="413"/>
      <c r="C28" s="413"/>
      <c r="D28" s="413"/>
      <c r="E28" s="413"/>
      <c r="F28" s="413"/>
      <c r="G28" s="413"/>
      <c r="H28" s="413"/>
      <c r="I28" s="413"/>
      <c r="J28" s="413"/>
      <c r="K28" s="413"/>
    </row>
  </sheetData>
  <mergeCells count="31">
    <mergeCell ref="A25:K25"/>
    <mergeCell ref="A26:K26"/>
    <mergeCell ref="A27:K27"/>
    <mergeCell ref="A28:K28"/>
    <mergeCell ref="B17:I17"/>
    <mergeCell ref="B19:J19"/>
    <mergeCell ref="B20:J20"/>
    <mergeCell ref="B21:J21"/>
    <mergeCell ref="B24:K24"/>
    <mergeCell ref="B12:I12"/>
    <mergeCell ref="B13:I13"/>
    <mergeCell ref="G14:I14"/>
    <mergeCell ref="B15:I15"/>
    <mergeCell ref="G16:I16"/>
    <mergeCell ref="F8:G8"/>
    <mergeCell ref="H8:I8"/>
    <mergeCell ref="B9:I9"/>
    <mergeCell ref="B10:I10"/>
    <mergeCell ref="B11:I11"/>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K40"/>
  <sheetViews>
    <sheetView view="pageBreakPreview" topLeftCell="A14" zoomScale="95" zoomScaleNormal="100" zoomScalePageLayoutView="95" workbookViewId="0">
      <selection activeCell="A36" sqref="A36"/>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19431</v>
      </c>
      <c r="C2" s="391"/>
      <c r="D2" s="391"/>
      <c r="E2" s="391"/>
      <c r="F2" s="391"/>
      <c r="G2" s="391"/>
      <c r="H2" s="391"/>
      <c r="I2" s="391"/>
      <c r="J2" s="391"/>
    </row>
    <row r="3" spans="2:10" x14ac:dyDescent="0.2">
      <c r="B3" s="392" t="s">
        <v>19402</v>
      </c>
      <c r="C3" s="392"/>
      <c r="D3" s="393" t="str">
        <f>VLOOKUP(B5,'Planilha Orçamentária'!$N$10:$Q$10199,3,0)</f>
        <v>Divisória fixa em vidro temperado 10 mm, com abertura.</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m2</v>
      </c>
    </row>
    <row r="5" spans="2:10" x14ac:dyDescent="0.2">
      <c r="B5" s="397" t="s">
        <v>95</v>
      </c>
      <c r="C5" s="397"/>
      <c r="D5" s="397"/>
      <c r="E5" s="397"/>
      <c r="F5" s="397"/>
      <c r="G5" s="397"/>
      <c r="H5" s="398" t="s">
        <v>19406</v>
      </c>
      <c r="I5" s="398"/>
      <c r="J5" s="278" t="str">
        <f>VLOOKUP(B5,'Planilha Orçamentária'!$N$10:$Q$313,2,0)</f>
        <v>5.8</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10290</v>
      </c>
      <c r="C7" s="284" t="str">
        <f>VLOOKUP(B7,'INSUMO JUNHO-2025'!$A$1:$E$6480,2,0)</f>
        <v>DER-ES</v>
      </c>
      <c r="D7" s="285" t="str">
        <f>VLOOKUP(B7,'INSUMO JUNHO-2025'!$A$1:$E$6480,3,0)</f>
        <v>VIDRACEIRO (OFICIAL - SINDUSCON)</v>
      </c>
      <c r="E7" s="286" t="str">
        <f>VLOOKUP(B7,'INSUMO JUNHO-2025'!$A$1:$E$6480,4,0)</f>
        <v>H</v>
      </c>
      <c r="F7" s="418">
        <v>1.0880000000000001</v>
      </c>
      <c r="G7" s="418"/>
      <c r="H7" s="402">
        <f>VLOOKUP(B7,'INSUMO JUNHO-2025'!$A$1:$E$6480,5,0)*2.5727</f>
        <v>26.035724000000002</v>
      </c>
      <c r="I7" s="402"/>
      <c r="J7" s="287">
        <f>F7*H7</f>
        <v>28.326867712000006</v>
      </c>
    </row>
    <row r="8" spans="2:10" s="277" customFormat="1" ht="22.5" x14ac:dyDescent="0.2">
      <c r="B8" s="283">
        <v>10146</v>
      </c>
      <c r="C8" s="284" t="str">
        <f>VLOOKUP(B8,'INSUMO JUNHO-2025'!$A$1:$E$6480,2,0)</f>
        <v>DER-ES</v>
      </c>
      <c r="D8" s="285" t="str">
        <f>VLOOKUP(B8,'INSUMO JUNHO-2025'!$A$1:$E$6480,3,0)</f>
        <v>SERVENTE (AUXILIAR DE OBRAS - SINDUSCON)</v>
      </c>
      <c r="E8" s="286" t="str">
        <f>VLOOKUP(B8,'INSUMO JUNHO-2025'!$A$1:$E$6480,4,0)</f>
        <v>H</v>
      </c>
      <c r="F8" s="418">
        <v>0.54400000000000004</v>
      </c>
      <c r="G8" s="418"/>
      <c r="H8" s="402">
        <f>VLOOKUP(B8,'INSUMO JUNHO-2025'!$A$1:$E$6480,5,0)*2.5727</f>
        <v>19.681155000000004</v>
      </c>
      <c r="I8" s="402"/>
      <c r="J8" s="287">
        <f>F8*H8</f>
        <v>10.706548320000003</v>
      </c>
    </row>
    <row r="9" spans="2:10" s="277" customFormat="1" ht="12.75" customHeight="1" x14ac:dyDescent="0.2">
      <c r="B9" s="403" t="s">
        <v>19414</v>
      </c>
      <c r="C9" s="403"/>
      <c r="D9" s="403"/>
      <c r="E9" s="403"/>
      <c r="F9" s="403"/>
      <c r="G9" s="403"/>
      <c r="H9" s="403"/>
      <c r="I9" s="403"/>
      <c r="J9" s="288">
        <f>SUM(J7:J8)</f>
        <v>39.033416032000005</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22.5" x14ac:dyDescent="0.2">
      <c r="B11" s="301">
        <v>39961</v>
      </c>
      <c r="C11" s="284" t="str">
        <f>VLOOKUP(B11,'INSUMO JUNHO-2025'!$A$1:$E$6480,2,0)</f>
        <v>SINAPI</v>
      </c>
      <c r="D11" s="285" t="str">
        <f>VLOOKUP(B11,'INSUMO JUNHO-2025'!$A$1:$E$6480,3,0)</f>
        <v>SILICONE ACETICO USO GERAL INCOLOR 280 G</v>
      </c>
      <c r="E11" s="286" t="str">
        <f>VLOOKUP(B11,'INSUMO JUNHO-2025'!$A$1:$E$6480,4,0)</f>
        <v>UN</v>
      </c>
      <c r="F11" s="419">
        <v>0.23</v>
      </c>
      <c r="G11" s="419"/>
      <c r="H11" s="420">
        <f>VLOOKUP(B11,'INSUMO JUNHO-2025'!$A$1:$E$6480,5,0)</f>
        <v>19.899999999999999</v>
      </c>
      <c r="I11" s="420"/>
      <c r="J11" s="302">
        <f>F11*H11</f>
        <v>4.577</v>
      </c>
    </row>
    <row r="12" spans="2:10" s="277" customFormat="1" ht="45" x14ac:dyDescent="0.2">
      <c r="B12" s="301">
        <v>39432</v>
      </c>
      <c r="C12" s="284" t="str">
        <f>VLOOKUP(B12,'INSUMO JUNHO-2025'!$A$1:$E$6480,2,0)</f>
        <v>SINAPI</v>
      </c>
      <c r="D12" s="285" t="str">
        <f>VLOOKUP(B12,'INSUMO JUNHO-2025'!$A$1:$E$6480,3,0)</f>
        <v>FITA DE PAPEL REFORCADA COM LAMINA DE METAL PARA REFORCO DE CANTOS DE CHAPA DE GESSO PARA DRYWALL</v>
      </c>
      <c r="E12" s="286" t="str">
        <f>VLOOKUP(B12,'INSUMO JUNHO-2025'!$A$1:$E$6480,4,0)</f>
        <v>M</v>
      </c>
      <c r="F12" s="419">
        <v>1.47</v>
      </c>
      <c r="G12" s="419"/>
      <c r="H12" s="420">
        <f>VLOOKUP(B12,'INSUMO JUNHO-2025'!$A$1:$E$6480,5,0)</f>
        <v>2.76</v>
      </c>
      <c r="I12" s="420"/>
      <c r="J12" s="302">
        <f>F12*H12</f>
        <v>4.0571999999999999</v>
      </c>
    </row>
    <row r="13" spans="2:10" s="277" customFormat="1" x14ac:dyDescent="0.2">
      <c r="B13" s="301">
        <v>34360</v>
      </c>
      <c r="C13" s="284" t="str">
        <f>VLOOKUP(B13,'INSUMO JUNHO-2025'!$A$1:$E$6480,2,0)</f>
        <v>SINAPI</v>
      </c>
      <c r="D13" s="285" t="str">
        <f>VLOOKUP(B13,'INSUMO JUNHO-2025'!$A$1:$E$6480,3,0)</f>
        <v>PERFIL DE ALUMINIO ANODIZADO</v>
      </c>
      <c r="E13" s="286" t="str">
        <f>VLOOKUP(B13,'INSUMO JUNHO-2025'!$A$1:$E$6480,4,0)</f>
        <v>KG</v>
      </c>
      <c r="F13" s="419">
        <v>0.28399999999999997</v>
      </c>
      <c r="G13" s="419"/>
      <c r="H13" s="420">
        <f>VLOOKUP(B13,'INSUMO JUNHO-2025'!$A$1:$E$6480,5,0)</f>
        <v>42.58</v>
      </c>
      <c r="I13" s="420"/>
      <c r="J13" s="302">
        <f>F13*H13</f>
        <v>12.092719999999998</v>
      </c>
    </row>
    <row r="14" spans="2:10" s="277" customFormat="1" ht="56.25" x14ac:dyDescent="0.2">
      <c r="B14" s="301">
        <v>11950</v>
      </c>
      <c r="C14" s="284" t="str">
        <f>VLOOKUP(B14,'INSUMO JUNHO-2025'!$A$1:$E$6480,2,0)</f>
        <v>SINAPI</v>
      </c>
      <c r="D14" s="285" t="str">
        <f>VLOOKUP(B14,'INSUMO JUNHO-2025'!$A$1:$E$6480,3,0)</f>
        <v>BUCHA DE NYLON SEM ABA S6, COM PARAFUSO DE 4,20 X 40 MM EM ACO ZINCADO COM ROSCA SOBERBA, CABECA CHATA E FENDA PHILLIPS</v>
      </c>
      <c r="E14" s="286" t="str">
        <f>VLOOKUP(B14,'INSUMO JUNHO-2025'!$A$1:$E$6480,4,0)</f>
        <v>UN</v>
      </c>
      <c r="F14" s="419">
        <v>2.37</v>
      </c>
      <c r="G14" s="419"/>
      <c r="H14" s="420">
        <f>VLOOKUP(B14,'INSUMO JUNHO-2025'!$A$1:$E$6480,5,0)</f>
        <v>0.2</v>
      </c>
      <c r="I14" s="420"/>
      <c r="J14" s="302">
        <f>F14*H14</f>
        <v>0.47400000000000003</v>
      </c>
    </row>
    <row r="15" spans="2:10" s="277" customFormat="1" ht="22.5" x14ac:dyDescent="0.2">
      <c r="B15" s="301">
        <v>10507</v>
      </c>
      <c r="C15" s="284" t="str">
        <f>VLOOKUP(B15,'INSUMO JUNHO-2025'!$A$1:$E$6480,2,0)</f>
        <v>SINAPI</v>
      </c>
      <c r="D15" s="285" t="str">
        <f>VLOOKUP(B15,'INSUMO JUNHO-2025'!$A$1:$E$6480,3,0)</f>
        <v>VIDRO TEMPERADO INCOLOR E = 10 MM, SEM COLOCACAO</v>
      </c>
      <c r="E15" s="286" t="str">
        <f>VLOOKUP(B15,'INSUMO JUNHO-2025'!$A$1:$E$6480,4,0)</f>
        <v>M2</v>
      </c>
      <c r="F15" s="419">
        <v>0.98699999999999999</v>
      </c>
      <c r="G15" s="419"/>
      <c r="H15" s="420">
        <f>VLOOKUP(B15,'INSUMO JUNHO-2025'!$A$1:$E$6480,5,0)</f>
        <v>455.15</v>
      </c>
      <c r="I15" s="420"/>
      <c r="J15" s="302">
        <f>F15*H15</f>
        <v>449.23304999999999</v>
      </c>
    </row>
    <row r="16" spans="2:10" s="277" customFormat="1" ht="13.5" customHeight="1" x14ac:dyDescent="0.2">
      <c r="B16" s="403" t="s">
        <v>19414</v>
      </c>
      <c r="C16" s="403"/>
      <c r="D16" s="403"/>
      <c r="E16" s="403"/>
      <c r="F16" s="403"/>
      <c r="G16" s="403"/>
      <c r="H16" s="403"/>
      <c r="I16" s="403"/>
      <c r="J16" s="288">
        <f>SUM(J11:J15)</f>
        <v>470.43396999999999</v>
      </c>
    </row>
    <row r="17" spans="2:11" s="277" customFormat="1" x14ac:dyDescent="0.2">
      <c r="B17" s="279" t="s">
        <v>19407</v>
      </c>
      <c r="C17" s="280" t="s">
        <v>19408</v>
      </c>
      <c r="D17" s="281" t="s">
        <v>19436</v>
      </c>
      <c r="E17" s="281" t="s">
        <v>19410</v>
      </c>
      <c r="F17" s="399" t="s">
        <v>19433</v>
      </c>
      <c r="G17" s="399"/>
      <c r="H17" s="400" t="s">
        <v>19434</v>
      </c>
      <c r="I17" s="400"/>
      <c r="J17" s="300" t="s">
        <v>19435</v>
      </c>
    </row>
    <row r="18" spans="2:11" s="277" customFormat="1" ht="45" x14ac:dyDescent="0.2">
      <c r="B18" s="301">
        <v>91693</v>
      </c>
      <c r="C18" s="284" t="str">
        <f>VLOOKUP($B18,'SERVIÇOS JUNHO-2025'!$A:$E,2,0)</f>
        <v>SINAPI</v>
      </c>
      <c r="D18" s="303" t="str">
        <f>VLOOKUP($B18,'SERVIÇOS JUNHO-2025'!$A:$E,3,0)</f>
        <v>SERRA CIRCULAR DE BANCADA COM MOTOR ELÉTRICO POTÊNCIA DE 5HP, COM COIFA PARA DISCO 10" - CHI DIURNO. AF_08/2015</v>
      </c>
      <c r="E18" s="284" t="str">
        <f>VLOOKUP($B18,'SERVIÇOS JUNHO-2025'!$A:$E,4,0)</f>
        <v>CHI</v>
      </c>
      <c r="F18" s="418">
        <v>0.99299999999999999</v>
      </c>
      <c r="G18" s="418"/>
      <c r="H18" s="402">
        <f>VLOOKUP($B18,'SERVIÇOS JUNHO-2025'!$A:$E,5,0)</f>
        <v>40.299999999999997</v>
      </c>
      <c r="I18" s="402"/>
      <c r="J18" s="287">
        <f>F18*H18</f>
        <v>40.017899999999997</v>
      </c>
    </row>
    <row r="19" spans="2:11" s="277" customFormat="1" ht="45" x14ac:dyDescent="0.2">
      <c r="B19" s="301">
        <v>91692</v>
      </c>
      <c r="C19" s="284" t="str">
        <f>VLOOKUP($B19,'SERVIÇOS JUNHO-2025'!$A:$E,2,0)</f>
        <v>SINAPI</v>
      </c>
      <c r="D19" s="303" t="str">
        <f>VLOOKUP($B19,'SERVIÇOS JUNHO-2025'!$A:$E,3,0)</f>
        <v>SERRA CIRCULAR DE BANCADA COM MOTOR ELÉTRICO POTÊNCIA DE 5HP, COM COIFA PARA DISCO 10" - CHP DIURNO. AF_08/2015</v>
      </c>
      <c r="E19" s="284" t="str">
        <f>VLOOKUP($B19,'SERVIÇOS JUNHO-2025'!$A:$E,4,0)</f>
        <v>CHP</v>
      </c>
      <c r="F19" s="421">
        <v>9.5000000000000001E-2</v>
      </c>
      <c r="G19" s="421"/>
      <c r="H19" s="402">
        <f>VLOOKUP($B19,'SERVIÇOS JUNHO-2025'!$A:$E,5,0)</f>
        <v>41.53</v>
      </c>
      <c r="I19" s="402"/>
      <c r="J19" s="287">
        <f>F19*H19</f>
        <v>3.9453500000000004</v>
      </c>
    </row>
    <row r="20" spans="2:11" s="277" customFormat="1" x14ac:dyDescent="0.2">
      <c r="B20" s="304"/>
      <c r="C20" s="305"/>
      <c r="D20" s="306"/>
      <c r="E20" s="307"/>
      <c r="F20" s="308"/>
      <c r="G20" s="309"/>
      <c r="H20" s="310"/>
      <c r="I20" s="311" t="s">
        <v>19414</v>
      </c>
      <c r="J20" s="288">
        <f>SUM(J18:J19)</f>
        <v>43.963249999999995</v>
      </c>
    </row>
    <row r="21" spans="2:11" s="277" customFormat="1" ht="12.75" customHeight="1" x14ac:dyDescent="0.2">
      <c r="B21" s="404" t="s">
        <v>19415</v>
      </c>
      <c r="C21" s="404"/>
      <c r="D21" s="404"/>
      <c r="E21" s="404"/>
      <c r="F21" s="404"/>
      <c r="G21" s="404"/>
      <c r="H21" s="404"/>
      <c r="I21" s="404"/>
      <c r="J21" s="289">
        <f>J9</f>
        <v>39.033416032000005</v>
      </c>
    </row>
    <row r="22" spans="2:11" s="277" customFormat="1" x14ac:dyDescent="0.2">
      <c r="B22" s="405" t="s">
        <v>19416</v>
      </c>
      <c r="C22" s="405"/>
      <c r="D22" s="405"/>
      <c r="E22" s="405"/>
      <c r="F22" s="405"/>
      <c r="G22" s="405"/>
      <c r="H22" s="405"/>
      <c r="I22" s="405"/>
      <c r="J22" s="290">
        <f>J16</f>
        <v>470.43396999999999</v>
      </c>
    </row>
    <row r="23" spans="2:11" s="277" customFormat="1" x14ac:dyDescent="0.2">
      <c r="B23" s="406" t="s">
        <v>19417</v>
      </c>
      <c r="C23" s="406"/>
      <c r="D23" s="406"/>
      <c r="E23" s="406"/>
      <c r="F23" s="406"/>
      <c r="G23" s="406"/>
      <c r="H23" s="406"/>
      <c r="I23" s="406"/>
      <c r="J23" s="291">
        <f>J20</f>
        <v>43.963249999999995</v>
      </c>
    </row>
    <row r="24" spans="2:11" s="277" customFormat="1" x14ac:dyDescent="0.2">
      <c r="B24" s="406" t="s">
        <v>19418</v>
      </c>
      <c r="C24" s="406"/>
      <c r="D24" s="406"/>
      <c r="E24" s="406"/>
      <c r="F24" s="406"/>
      <c r="G24" s="406"/>
      <c r="H24" s="406"/>
      <c r="I24" s="406"/>
      <c r="J24" s="291">
        <v>1</v>
      </c>
    </row>
    <row r="25" spans="2:11" ht="15" customHeight="1" x14ac:dyDescent="0.2">
      <c r="B25" s="292"/>
      <c r="C25" s="293"/>
      <c r="D25" s="293"/>
      <c r="E25" s="293"/>
      <c r="F25" s="293"/>
      <c r="G25" s="407" t="s">
        <v>19419</v>
      </c>
      <c r="H25" s="407"/>
      <c r="I25" s="407"/>
      <c r="J25" s="299">
        <f>J21+J23</f>
        <v>82.996666032000007</v>
      </c>
      <c r="K25" s="294"/>
    </row>
    <row r="26" spans="2:11" x14ac:dyDescent="0.2">
      <c r="B26" s="406" t="s">
        <v>19420</v>
      </c>
      <c r="C26" s="406"/>
      <c r="D26" s="406"/>
      <c r="E26" s="406"/>
      <c r="F26" s="406"/>
      <c r="G26" s="406"/>
      <c r="H26" s="406"/>
      <c r="I26" s="406"/>
      <c r="J26" s="290">
        <f>(J21/J24)+(J23/J24)</f>
        <v>82.996666032000007</v>
      </c>
    </row>
    <row r="27" spans="2:11" x14ac:dyDescent="0.2">
      <c r="B27" s="295"/>
      <c r="C27" s="296"/>
      <c r="D27" s="296"/>
      <c r="E27" s="296"/>
      <c r="F27" s="296"/>
      <c r="G27" s="408" t="s">
        <v>19421</v>
      </c>
      <c r="H27" s="408"/>
      <c r="I27" s="408"/>
      <c r="J27" s="297">
        <f>J22+J26</f>
        <v>553.43063603199994</v>
      </c>
    </row>
    <row r="28" spans="2:11" x14ac:dyDescent="0.2">
      <c r="B28" s="409" t="s">
        <v>19422</v>
      </c>
      <c r="C28" s="409"/>
      <c r="D28" s="409"/>
      <c r="E28" s="409"/>
      <c r="F28" s="409"/>
      <c r="G28" s="409"/>
      <c r="H28" s="409"/>
      <c r="I28" s="409"/>
      <c r="J28" s="298">
        <f>J27</f>
        <v>553.43063603199994</v>
      </c>
    </row>
    <row r="30" spans="2:11" ht="12.75" customHeight="1" x14ac:dyDescent="0.2">
      <c r="B30" s="410" t="s">
        <v>19423</v>
      </c>
      <c r="C30" s="410"/>
      <c r="D30" s="410"/>
      <c r="E30" s="410"/>
      <c r="F30" s="410"/>
      <c r="G30" s="410"/>
      <c r="H30" s="410"/>
      <c r="I30" s="410"/>
      <c r="J30" s="410"/>
    </row>
    <row r="31" spans="2:11" ht="29.25" customHeight="1" x14ac:dyDescent="0.2">
      <c r="B31" s="417" t="s">
        <v>19437</v>
      </c>
      <c r="C31" s="417"/>
      <c r="D31" s="417"/>
      <c r="E31" s="417"/>
      <c r="F31" s="417"/>
      <c r="G31" s="417"/>
      <c r="H31" s="417"/>
      <c r="I31" s="417"/>
      <c r="J31" s="417"/>
    </row>
    <row r="32" spans="2:11" ht="37.5" customHeight="1" x14ac:dyDescent="0.2">
      <c r="B32" s="417" t="s">
        <v>19438</v>
      </c>
      <c r="C32" s="417"/>
      <c r="D32" s="417"/>
      <c r="E32" s="417"/>
      <c r="F32" s="417"/>
      <c r="G32" s="417"/>
      <c r="H32" s="417"/>
      <c r="I32" s="417"/>
      <c r="J32" s="417"/>
    </row>
    <row r="33" spans="1:11" ht="31.5" customHeight="1" x14ac:dyDescent="0.2">
      <c r="B33" s="422" t="s">
        <v>19439</v>
      </c>
      <c r="C33" s="422"/>
      <c r="D33" s="422"/>
      <c r="E33" s="422"/>
      <c r="F33" s="422"/>
      <c r="G33" s="422"/>
      <c r="H33" s="422"/>
      <c r="I33" s="422"/>
      <c r="J33" s="422"/>
    </row>
    <row r="36" spans="1:11" x14ac:dyDescent="0.2">
      <c r="B36" s="413" t="s">
        <v>19426</v>
      </c>
      <c r="C36" s="413"/>
      <c r="D36" s="413"/>
      <c r="E36" s="413"/>
      <c r="F36" s="413"/>
      <c r="G36" s="413"/>
      <c r="H36" s="413"/>
      <c r="I36" s="413"/>
      <c r="J36" s="413"/>
      <c r="K36" s="413"/>
    </row>
    <row r="37" spans="1:11" x14ac:dyDescent="0.2">
      <c r="A37" s="414" t="s">
        <v>403</v>
      </c>
      <c r="B37" s="414"/>
      <c r="C37" s="414"/>
      <c r="D37" s="414"/>
      <c r="E37" s="414"/>
      <c r="F37" s="414"/>
      <c r="G37" s="414"/>
      <c r="H37" s="414"/>
      <c r="I37" s="414"/>
      <c r="J37" s="414"/>
      <c r="K37" s="414"/>
    </row>
    <row r="38" spans="1:11" x14ac:dyDescent="0.2">
      <c r="A38" s="413" t="s">
        <v>404</v>
      </c>
      <c r="B38" s="413"/>
      <c r="C38" s="413"/>
      <c r="D38" s="413"/>
      <c r="E38" s="413"/>
      <c r="F38" s="413"/>
      <c r="G38" s="413"/>
      <c r="H38" s="413"/>
      <c r="I38" s="413"/>
      <c r="J38" s="413"/>
      <c r="K38" s="413"/>
    </row>
    <row r="39" spans="1:11" x14ac:dyDescent="0.2">
      <c r="A39" s="413" t="s">
        <v>405</v>
      </c>
      <c r="B39" s="413"/>
      <c r="C39" s="413"/>
      <c r="D39" s="413"/>
      <c r="E39" s="413"/>
      <c r="F39" s="413"/>
      <c r="G39" s="413"/>
      <c r="H39" s="413"/>
      <c r="I39" s="413"/>
      <c r="J39" s="413"/>
      <c r="K39" s="413"/>
    </row>
    <row r="40" spans="1:11" x14ac:dyDescent="0.2">
      <c r="A40" s="413" t="s">
        <v>406</v>
      </c>
      <c r="B40" s="413"/>
      <c r="C40" s="413"/>
      <c r="D40" s="413"/>
      <c r="E40" s="413"/>
      <c r="F40" s="413"/>
      <c r="G40" s="413"/>
      <c r="H40" s="413"/>
      <c r="I40" s="413"/>
      <c r="J40" s="413"/>
      <c r="K40" s="413"/>
    </row>
  </sheetData>
  <mergeCells count="51">
    <mergeCell ref="A39:K39"/>
    <mergeCell ref="A40:K40"/>
    <mergeCell ref="B32:J32"/>
    <mergeCell ref="B33:J33"/>
    <mergeCell ref="B36:K36"/>
    <mergeCell ref="A37:K37"/>
    <mergeCell ref="A38:K38"/>
    <mergeCell ref="B26:I26"/>
    <mergeCell ref="G27:I27"/>
    <mergeCell ref="B28:I28"/>
    <mergeCell ref="B30:J30"/>
    <mergeCell ref="B31:J31"/>
    <mergeCell ref="B21:I21"/>
    <mergeCell ref="B22:I22"/>
    <mergeCell ref="B23:I23"/>
    <mergeCell ref="B24:I24"/>
    <mergeCell ref="G25:I25"/>
    <mergeCell ref="F17:G17"/>
    <mergeCell ref="H17:I17"/>
    <mergeCell ref="F18:G18"/>
    <mergeCell ref="H18:I18"/>
    <mergeCell ref="F19:G19"/>
    <mergeCell ref="H19:I19"/>
    <mergeCell ref="F14:G14"/>
    <mergeCell ref="H14:I14"/>
    <mergeCell ref="F15:G15"/>
    <mergeCell ref="H15:I15"/>
    <mergeCell ref="B16:I16"/>
    <mergeCell ref="F11:G11"/>
    <mergeCell ref="H11:I11"/>
    <mergeCell ref="F12:G12"/>
    <mergeCell ref="H12:I12"/>
    <mergeCell ref="F13:G13"/>
    <mergeCell ref="H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K34"/>
  <sheetViews>
    <sheetView view="pageBreakPreview" topLeftCell="A9" zoomScale="95" zoomScaleNormal="100" zoomScalePageLayoutView="95" workbookViewId="0">
      <selection activeCell="A30" sqref="A30"/>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19440</v>
      </c>
      <c r="C2" s="391"/>
      <c r="D2" s="391"/>
      <c r="E2" s="391"/>
      <c r="F2" s="391"/>
      <c r="G2" s="391"/>
      <c r="H2" s="391"/>
      <c r="I2" s="391"/>
      <c r="J2" s="391"/>
    </row>
    <row r="3" spans="2:10" ht="37.5" customHeight="1" x14ac:dyDescent="0.2">
      <c r="B3" s="392" t="s">
        <v>19402</v>
      </c>
      <c r="C3" s="392"/>
      <c r="D3" s="393" t="str">
        <f>VLOOKUP(B5,'Planilha Orçamentária'!$N$10:$Q$10199,3,0)</f>
        <v>Piso e espelho de escada em granito cinza andorinha levigado, esp. 2cm</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m2</v>
      </c>
    </row>
    <row r="5" spans="2:10" x14ac:dyDescent="0.2">
      <c r="B5" s="397" t="s">
        <v>102</v>
      </c>
      <c r="C5" s="397"/>
      <c r="D5" s="397"/>
      <c r="E5" s="397"/>
      <c r="F5" s="397"/>
      <c r="G5" s="397"/>
      <c r="H5" s="398" t="s">
        <v>19406</v>
      </c>
      <c r="I5" s="398"/>
      <c r="J5" s="278" t="str">
        <f>VLOOKUP(B5,'Planilha Orçamentária'!$N$10:$Q$313,2,0)</f>
        <v>6.4</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5">
        <v>0.6</v>
      </c>
      <c r="G7" s="415"/>
      <c r="H7" s="402">
        <f>VLOOKUP(B7,'INSUMO JUNHO-2025'!$A$1:$E$6480,5,0)*2.5727</f>
        <v>19.681155000000004</v>
      </c>
      <c r="I7" s="402"/>
      <c r="J7" s="287">
        <f>F7*H7</f>
        <v>11.808693000000002</v>
      </c>
    </row>
    <row r="8" spans="2:10" s="277" customFormat="1" ht="24" customHeight="1" x14ac:dyDescent="0.2">
      <c r="B8" s="283">
        <v>10139</v>
      </c>
      <c r="C8" s="284" t="str">
        <f>VLOOKUP(B8,'INSUMO JUNHO-2025'!$A$1:$E$6480,2,0)</f>
        <v>DER-ES</v>
      </c>
      <c r="D8" s="285" t="str">
        <f>VLOOKUP(B8,'INSUMO JUNHO-2025'!$A$1:$E$6480,3,0)</f>
        <v>PEDREIRO (OFICIAL - SINDUSCON)</v>
      </c>
      <c r="E8" s="286" t="str">
        <f>VLOOKUP(B8,'INSUMO JUNHO-2025'!$A$1:$E$6480,4,0)</f>
        <v>H</v>
      </c>
      <c r="F8" s="415">
        <v>1.04</v>
      </c>
      <c r="G8" s="415"/>
      <c r="H8" s="402">
        <f>VLOOKUP(B8,'INSUMO JUNHO-2025'!$A$1:$E$6480,5,0)*2.5727</f>
        <v>26.035724000000002</v>
      </c>
      <c r="I8" s="402"/>
      <c r="J8" s="287">
        <f>F8*H8</f>
        <v>27.077152960000003</v>
      </c>
    </row>
    <row r="9" spans="2:10" s="277" customFormat="1" ht="12.75" customHeight="1" x14ac:dyDescent="0.2">
      <c r="B9" s="403" t="s">
        <v>19414</v>
      </c>
      <c r="C9" s="403"/>
      <c r="D9" s="403"/>
      <c r="E9" s="403"/>
      <c r="F9" s="403"/>
      <c r="G9" s="403"/>
      <c r="H9" s="403"/>
      <c r="I9" s="403"/>
      <c r="J9" s="288">
        <f>SUM(J7:J8)</f>
        <v>38.885845960000005</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33.75" x14ac:dyDescent="0.2">
      <c r="B11" s="283">
        <v>20732</v>
      </c>
      <c r="C11" s="284" t="str">
        <f>VLOOKUP(B11,'INSUMO JUNHO-2025'!$A$1:$E$6480,2,0)</f>
        <v>DER-ES</v>
      </c>
      <c r="D11" s="285" t="str">
        <f>VLOOKUP(B11,'INSUMO JUNHO-2025'!$A$1:$E$6480,3,0)</f>
        <v>ARGAM COLANTE FLEXIVEL AC III P/ ASSENT. PORCELANATO E PEDRAS (GRANITO E MÁRMORE)</v>
      </c>
      <c r="E11" s="286" t="str">
        <f>VLOOKUP(B11,'INSUMO JUNHO-2025'!$A$1:$E$6480,4,0)</f>
        <v>KG</v>
      </c>
      <c r="F11" s="423">
        <v>4.5</v>
      </c>
      <c r="G11" s="423"/>
      <c r="H11" s="420">
        <f>VLOOKUP(B11,'INSUMO JUNHO-2025'!$A$1:$E$6480,5,0)</f>
        <v>1.9</v>
      </c>
      <c r="I11" s="420"/>
      <c r="J11" s="289">
        <f>F11*H11</f>
        <v>8.5499999999999989</v>
      </c>
    </row>
    <row r="12" spans="2:10" s="277" customFormat="1" ht="22.5" x14ac:dyDescent="0.2">
      <c r="B12" s="312">
        <v>20509</v>
      </c>
      <c r="C12" s="284" t="str">
        <f>VLOOKUP(B12,'INSUMO JUNHO-2025'!$A$1:$E$6480,2,0)</f>
        <v>DER-ES</v>
      </c>
      <c r="D12" s="285" t="str">
        <f>VLOOKUP(B12,'INSUMO JUNHO-2025'!$A$1:$E$6480,3,0)</f>
        <v>CIMENTO BRANCO NAO ESTRUTURAL</v>
      </c>
      <c r="E12" s="286" t="str">
        <f>VLOOKUP(B12,'INSUMO JUNHO-2025'!$A$1:$E$6480,4,0)</f>
        <v>KG</v>
      </c>
      <c r="F12" s="423">
        <v>0.3</v>
      </c>
      <c r="G12" s="423"/>
      <c r="H12" s="420">
        <f>VLOOKUP(B12,'INSUMO JUNHO-2025'!$A$1:$E$6480,5,0)</f>
        <v>4.22</v>
      </c>
      <c r="I12" s="420"/>
      <c r="J12" s="302">
        <f>F12*H12</f>
        <v>1.2659999999999998</v>
      </c>
    </row>
    <row r="13" spans="2:10" s="277" customFormat="1" ht="22.5" x14ac:dyDescent="0.2">
      <c r="B13" s="301">
        <v>13752</v>
      </c>
      <c r="C13" s="284" t="s">
        <v>19441</v>
      </c>
      <c r="D13" s="285" t="s">
        <v>19442</v>
      </c>
      <c r="E13" s="286" t="s">
        <v>2012</v>
      </c>
      <c r="F13" s="423">
        <v>1.05</v>
      </c>
      <c r="G13" s="423"/>
      <c r="H13" s="420">
        <v>803.24</v>
      </c>
      <c r="I13" s="420"/>
      <c r="J13" s="302">
        <f>(F13*H13)</f>
        <v>843.40200000000004</v>
      </c>
    </row>
    <row r="14" spans="2:10" s="277" customFormat="1" x14ac:dyDescent="0.2">
      <c r="B14" s="304"/>
      <c r="C14" s="305"/>
      <c r="D14" s="306"/>
      <c r="E14" s="307"/>
      <c r="F14" s="308"/>
      <c r="G14" s="309"/>
      <c r="H14" s="310"/>
      <c r="I14" s="311" t="s">
        <v>19414</v>
      </c>
      <c r="J14" s="313">
        <f>SUM(J11:J13)</f>
        <v>853.21800000000007</v>
      </c>
    </row>
    <row r="15" spans="2:10" s="277" customFormat="1" ht="12.75" customHeight="1" x14ac:dyDescent="0.2">
      <c r="B15" s="404" t="s">
        <v>19415</v>
      </c>
      <c r="C15" s="404"/>
      <c r="D15" s="404"/>
      <c r="E15" s="404"/>
      <c r="F15" s="404"/>
      <c r="G15" s="404"/>
      <c r="H15" s="404"/>
      <c r="I15" s="404"/>
      <c r="J15" s="289">
        <f>J9</f>
        <v>38.885845960000005</v>
      </c>
    </row>
    <row r="16" spans="2:10" s="277" customFormat="1" x14ac:dyDescent="0.2">
      <c r="B16" s="405" t="s">
        <v>19416</v>
      </c>
      <c r="C16" s="405"/>
      <c r="D16" s="405"/>
      <c r="E16" s="405"/>
      <c r="F16" s="405"/>
      <c r="G16" s="405"/>
      <c r="H16" s="405"/>
      <c r="I16" s="405"/>
      <c r="J16" s="290">
        <f>J14</f>
        <v>853.21800000000007</v>
      </c>
    </row>
    <row r="17" spans="1:11" s="277" customFormat="1" x14ac:dyDescent="0.2">
      <c r="B17" s="406" t="s">
        <v>19417</v>
      </c>
      <c r="C17" s="406"/>
      <c r="D17" s="406"/>
      <c r="E17" s="406"/>
      <c r="F17" s="406"/>
      <c r="G17" s="406"/>
      <c r="H17" s="406"/>
      <c r="I17" s="406"/>
      <c r="J17" s="291">
        <v>0</v>
      </c>
    </row>
    <row r="18" spans="1:11" x14ac:dyDescent="0.2">
      <c r="B18" s="406" t="s">
        <v>19418</v>
      </c>
      <c r="C18" s="406"/>
      <c r="D18" s="406"/>
      <c r="E18" s="406"/>
      <c r="F18" s="406"/>
      <c r="G18" s="406"/>
      <c r="H18" s="406"/>
      <c r="I18" s="406"/>
      <c r="J18" s="291">
        <v>1</v>
      </c>
    </row>
    <row r="19" spans="1:11" ht="15" customHeight="1" x14ac:dyDescent="0.2">
      <c r="B19" s="292"/>
      <c r="C19" s="293"/>
      <c r="D19" s="293"/>
      <c r="E19" s="293"/>
      <c r="F19" s="293"/>
      <c r="G19" s="407" t="s">
        <v>19419</v>
      </c>
      <c r="H19" s="407"/>
      <c r="I19" s="407"/>
      <c r="J19" s="299">
        <f>J15+J17</f>
        <v>38.885845960000005</v>
      </c>
      <c r="K19" s="294"/>
    </row>
    <row r="20" spans="1:11" x14ac:dyDescent="0.2">
      <c r="B20" s="406" t="s">
        <v>19420</v>
      </c>
      <c r="C20" s="406"/>
      <c r="D20" s="406"/>
      <c r="E20" s="406"/>
      <c r="F20" s="406"/>
      <c r="G20" s="406"/>
      <c r="H20" s="406"/>
      <c r="I20" s="406"/>
      <c r="J20" s="290">
        <f>(J15/J18)+(J17/J18)</f>
        <v>38.885845960000005</v>
      </c>
    </row>
    <row r="21" spans="1:11" x14ac:dyDescent="0.2">
      <c r="B21" s="295"/>
      <c r="C21" s="296"/>
      <c r="D21" s="296"/>
      <c r="E21" s="296"/>
      <c r="F21" s="296"/>
      <c r="G21" s="408" t="s">
        <v>19421</v>
      </c>
      <c r="H21" s="408"/>
      <c r="I21" s="408"/>
      <c r="J21" s="297">
        <f>J16+J20</f>
        <v>892.10384596000006</v>
      </c>
    </row>
    <row r="22" spans="1:11" x14ac:dyDescent="0.2">
      <c r="B22" s="409" t="s">
        <v>19422</v>
      </c>
      <c r="C22" s="409"/>
      <c r="D22" s="409"/>
      <c r="E22" s="409"/>
      <c r="F22" s="409"/>
      <c r="G22" s="409"/>
      <c r="H22" s="409"/>
      <c r="I22" s="409"/>
      <c r="J22" s="298">
        <f>J21</f>
        <v>892.10384596000006</v>
      </c>
    </row>
    <row r="24" spans="1:11" ht="12.75" customHeight="1" x14ac:dyDescent="0.2">
      <c r="B24" s="410" t="s">
        <v>19423</v>
      </c>
      <c r="C24" s="410"/>
      <c r="D24" s="410"/>
      <c r="E24" s="410"/>
      <c r="F24" s="410"/>
      <c r="G24" s="410"/>
      <c r="H24" s="410"/>
      <c r="I24" s="410"/>
      <c r="J24" s="410"/>
    </row>
    <row r="25" spans="1:11" ht="29.25" customHeight="1" x14ac:dyDescent="0.2">
      <c r="B25" s="417" t="s">
        <v>19424</v>
      </c>
      <c r="C25" s="417"/>
      <c r="D25" s="417"/>
      <c r="E25" s="417"/>
      <c r="F25" s="417"/>
      <c r="G25" s="417"/>
      <c r="H25" s="417"/>
      <c r="I25" s="417"/>
      <c r="J25" s="417"/>
    </row>
    <row r="26" spans="1:11" ht="39" customHeight="1" x14ac:dyDescent="0.2">
      <c r="B26" s="417" t="s">
        <v>19443</v>
      </c>
      <c r="C26" s="417"/>
      <c r="D26" s="417"/>
      <c r="E26" s="417"/>
      <c r="F26" s="417"/>
      <c r="G26" s="417"/>
      <c r="H26" s="417"/>
      <c r="I26" s="417"/>
      <c r="J26" s="417"/>
    </row>
    <row r="27" spans="1:11" ht="42" customHeight="1" x14ac:dyDescent="0.2">
      <c r="B27" s="422" t="s">
        <v>19444</v>
      </c>
      <c r="C27" s="422"/>
      <c r="D27" s="422"/>
      <c r="E27" s="422"/>
      <c r="F27" s="422"/>
      <c r="G27" s="422"/>
      <c r="H27" s="422"/>
      <c r="I27" s="422"/>
      <c r="J27" s="422"/>
    </row>
    <row r="30" spans="1:11" x14ac:dyDescent="0.2">
      <c r="B30" s="413" t="s">
        <v>19426</v>
      </c>
      <c r="C30" s="413"/>
      <c r="D30" s="413"/>
      <c r="E30" s="413"/>
      <c r="F30" s="413"/>
      <c r="G30" s="413"/>
      <c r="H30" s="413"/>
      <c r="I30" s="413"/>
      <c r="J30" s="413"/>
      <c r="K30" s="413"/>
    </row>
    <row r="31" spans="1:11" x14ac:dyDescent="0.2">
      <c r="A31" s="414" t="s">
        <v>403</v>
      </c>
      <c r="B31" s="414"/>
      <c r="C31" s="414"/>
      <c r="D31" s="414"/>
      <c r="E31" s="414"/>
      <c r="F31" s="414"/>
      <c r="G31" s="414"/>
      <c r="H31" s="414"/>
      <c r="I31" s="414"/>
      <c r="J31" s="414"/>
      <c r="K31" s="414"/>
    </row>
    <row r="32" spans="1:11" x14ac:dyDescent="0.2">
      <c r="A32" s="413" t="s">
        <v>404</v>
      </c>
      <c r="B32" s="413"/>
      <c r="C32" s="413"/>
      <c r="D32" s="413"/>
      <c r="E32" s="413"/>
      <c r="F32" s="413"/>
      <c r="G32" s="413"/>
      <c r="H32" s="413"/>
      <c r="I32" s="413"/>
      <c r="J32" s="413"/>
      <c r="K32" s="413"/>
    </row>
    <row r="33" spans="1:11" x14ac:dyDescent="0.2">
      <c r="A33" s="413" t="s">
        <v>405</v>
      </c>
      <c r="B33" s="413"/>
      <c r="C33" s="413"/>
      <c r="D33" s="413"/>
      <c r="E33" s="413"/>
      <c r="F33" s="413"/>
      <c r="G33" s="413"/>
      <c r="H33" s="413"/>
      <c r="I33" s="413"/>
      <c r="J33" s="413"/>
      <c r="K33" s="413"/>
    </row>
    <row r="34" spans="1:11" x14ac:dyDescent="0.2">
      <c r="A34" s="413" t="s">
        <v>406</v>
      </c>
      <c r="B34" s="413"/>
      <c r="C34" s="413"/>
      <c r="D34" s="413"/>
      <c r="E34" s="413"/>
      <c r="F34" s="413"/>
      <c r="G34" s="413"/>
      <c r="H34" s="413"/>
      <c r="I34" s="413"/>
      <c r="J34" s="413"/>
      <c r="K34" s="413"/>
    </row>
  </sheetData>
  <mergeCells count="40">
    <mergeCell ref="A33:K33"/>
    <mergeCell ref="A34:K34"/>
    <mergeCell ref="B26:J26"/>
    <mergeCell ref="B27:J27"/>
    <mergeCell ref="B30:K30"/>
    <mergeCell ref="A31:K31"/>
    <mergeCell ref="A32:K32"/>
    <mergeCell ref="B20:I20"/>
    <mergeCell ref="G21:I21"/>
    <mergeCell ref="B22:I22"/>
    <mergeCell ref="B24:J24"/>
    <mergeCell ref="B25:J25"/>
    <mergeCell ref="B15:I15"/>
    <mergeCell ref="B16:I16"/>
    <mergeCell ref="B17:I17"/>
    <mergeCell ref="B18:I18"/>
    <mergeCell ref="G19:I19"/>
    <mergeCell ref="F11:G11"/>
    <mergeCell ref="H11:I11"/>
    <mergeCell ref="F12:G12"/>
    <mergeCell ref="H12:I12"/>
    <mergeCell ref="F13:G13"/>
    <mergeCell ref="H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K34"/>
  <sheetViews>
    <sheetView view="pageBreakPreview" topLeftCell="A12" zoomScale="95" zoomScaleNormal="100" zoomScalePageLayoutView="95" workbookViewId="0">
      <selection activeCell="A30" sqref="A30"/>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19445</v>
      </c>
      <c r="C2" s="391"/>
      <c r="D2" s="391"/>
      <c r="E2" s="391"/>
      <c r="F2" s="391"/>
      <c r="G2" s="391"/>
      <c r="H2" s="391"/>
      <c r="I2" s="391"/>
      <c r="J2" s="391"/>
    </row>
    <row r="3" spans="2:10" ht="37.5" customHeight="1" x14ac:dyDescent="0.2">
      <c r="B3" s="392" t="s">
        <v>19402</v>
      </c>
      <c r="C3" s="392"/>
      <c r="D3" s="393" t="str">
        <f>VLOOKUP(B5,'Planilha Orçamentária'!$N$10:$Q$10199,3,0)</f>
        <v>Piso em granito aplicado em ambientes internos</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m2</v>
      </c>
    </row>
    <row r="5" spans="2:10" x14ac:dyDescent="0.2">
      <c r="B5" s="397" t="s">
        <v>105</v>
      </c>
      <c r="C5" s="397"/>
      <c r="D5" s="397"/>
      <c r="E5" s="397"/>
      <c r="F5" s="397"/>
      <c r="G5" s="397"/>
      <c r="H5" s="398" t="s">
        <v>19406</v>
      </c>
      <c r="I5" s="398"/>
      <c r="J5" s="278" t="str">
        <f>VLOOKUP(B5,'Planilha Orçamentária'!$N$10:$Q$313,2,0)</f>
        <v>6.5</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5">
        <v>0.59399999999999997</v>
      </c>
      <c r="G7" s="415"/>
      <c r="H7" s="402">
        <f>VLOOKUP(B7,'INSUMO JUNHO-2025'!$A$1:$E$6480,5,0)*2.5727</f>
        <v>19.681155000000004</v>
      </c>
      <c r="I7" s="402"/>
      <c r="J7" s="287">
        <f>F7*H7</f>
        <v>11.690606070000001</v>
      </c>
    </row>
    <row r="8" spans="2:10" s="277" customFormat="1" ht="22.5" x14ac:dyDescent="0.2">
      <c r="B8" s="283">
        <v>10124</v>
      </c>
      <c r="C8" s="284" t="str">
        <f>VLOOKUP(B8,'INSUMO JUNHO-2025'!$A$1:$E$6480,2,0)</f>
        <v>DER-ES</v>
      </c>
      <c r="D8" s="285" t="str">
        <f>VLOOKUP(B8,'INSUMO JUNHO-2025'!$A$1:$E$6480,3,0)</f>
        <v>GRANITEIRO/MARMORISTA (OFICIAL - SINDUSCON)</v>
      </c>
      <c r="E8" s="286" t="str">
        <f>VLOOKUP(B8,'INSUMO JUNHO-2025'!$A$1:$E$6480,4,0)</f>
        <v>H</v>
      </c>
      <c r="F8" s="415">
        <v>1.1879999999999999</v>
      </c>
      <c r="G8" s="415"/>
      <c r="H8" s="402">
        <f>VLOOKUP(B8,'INSUMO JUNHO-2025'!$A$1:$E$6480,5,0)*2.5727</f>
        <v>26.035724000000002</v>
      </c>
      <c r="I8" s="402"/>
      <c r="J8" s="287">
        <f>F8*H8</f>
        <v>30.930440111999999</v>
      </c>
    </row>
    <row r="9" spans="2:10" s="277" customFormat="1" ht="12.75" customHeight="1" x14ac:dyDescent="0.2">
      <c r="B9" s="403" t="s">
        <v>19414</v>
      </c>
      <c r="C9" s="403"/>
      <c r="D9" s="403"/>
      <c r="E9" s="403"/>
      <c r="F9" s="403"/>
      <c r="G9" s="403"/>
      <c r="H9" s="403"/>
      <c r="I9" s="403"/>
      <c r="J9" s="288">
        <f>SUM(J7:J8)</f>
        <v>42.621046182000001</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x14ac:dyDescent="0.2">
      <c r="B11" s="283">
        <v>37595</v>
      </c>
      <c r="C11" s="284" t="str">
        <f>VLOOKUP(B11,'INSUMO JUNHO-2025'!$A$1:$E$6480,2,0)</f>
        <v>SINAPI</v>
      </c>
      <c r="D11" s="285" t="str">
        <f>VLOOKUP(B11,'INSUMO JUNHO-2025'!$A$1:$E$6480,3,0)</f>
        <v>ARGAMASSA COLANTE TIPO AC III</v>
      </c>
      <c r="E11" s="286" t="str">
        <f>VLOOKUP(B11,'INSUMO JUNHO-2025'!$A$1:$E$6480,4,0)</f>
        <v>KG</v>
      </c>
      <c r="F11" s="423">
        <v>8.6199999999999992</v>
      </c>
      <c r="G11" s="423"/>
      <c r="H11" s="420">
        <f>VLOOKUP(B11,'INSUMO JUNHO-2025'!$A$1:$E$6480,5,0)</f>
        <v>2.2999999999999998</v>
      </c>
      <c r="I11" s="420"/>
      <c r="J11" s="289">
        <f>F11*H11</f>
        <v>19.825999999999997</v>
      </c>
    </row>
    <row r="12" spans="2:10" s="277" customFormat="1" ht="22.5" x14ac:dyDescent="0.2">
      <c r="B12" s="312">
        <v>34357</v>
      </c>
      <c r="C12" s="284" t="str">
        <f>VLOOKUP(B12,'INSUMO JUNHO-2025'!$A$1:$E$6480,2,0)</f>
        <v>SINAPI</v>
      </c>
      <c r="D12" s="285" t="str">
        <f>VLOOKUP(B12,'INSUMO JUNHO-2025'!$A$1:$E$6480,3,0)</f>
        <v>REJUNTE CIMENTICIO, QUALQUER COR</v>
      </c>
      <c r="E12" s="286" t="str">
        <f>VLOOKUP(B12,'INSUMO JUNHO-2025'!$A$1:$E$6480,4,0)</f>
        <v>KG</v>
      </c>
      <c r="F12" s="423">
        <v>0.14000000000000001</v>
      </c>
      <c r="G12" s="423"/>
      <c r="H12" s="420">
        <f>VLOOKUP(B12,'INSUMO JUNHO-2025'!$A$1:$E$6480,5,0)</f>
        <v>4.4000000000000004</v>
      </c>
      <c r="I12" s="420"/>
      <c r="J12" s="302">
        <f>F12*H12</f>
        <v>0.6160000000000001</v>
      </c>
    </row>
    <row r="13" spans="2:10" s="277" customFormat="1" ht="67.5" x14ac:dyDescent="0.2">
      <c r="B13" s="301">
        <v>10841</v>
      </c>
      <c r="C13" s="284" t="str">
        <f>VLOOKUP(B13,'INSUMO JUNHO-2025'!$A$1:$E$6480,2,0)</f>
        <v>SINAPI</v>
      </c>
      <c r="D13" s="285" t="str">
        <f>VLOOKUP(B13,'INSUMO JUNHO-2025'!$A$1:$E$6480,3,0)</f>
        <v>PISO EM GRANITO, POLIDO, TIPO ANDORINHA/ QUARTZ/ CASTELO/ CORUMBA OU OUTROS EQUIVALENTES DA REGIAO, FORMATO MENOR OU IGUAL A 3025 CM2, E= *2* CM</v>
      </c>
      <c r="E13" s="286" t="str">
        <f>VLOOKUP(B13,'INSUMO JUNHO-2025'!$A$1:$E$6480,4,0)</f>
        <v>M2</v>
      </c>
      <c r="F13" s="423">
        <v>1.1599999999999999</v>
      </c>
      <c r="G13" s="423"/>
      <c r="H13" s="420">
        <f>VLOOKUP(B13,'INSUMO JUNHO-2025'!$A$1:$E$6480,5,0)</f>
        <v>179.24</v>
      </c>
      <c r="I13" s="420"/>
      <c r="J13" s="302">
        <f>F13*H13</f>
        <v>207.91839999999999</v>
      </c>
    </row>
    <row r="14" spans="2:10" s="277" customFormat="1" x14ac:dyDescent="0.2">
      <c r="B14" s="304"/>
      <c r="C14" s="305"/>
      <c r="D14" s="306"/>
      <c r="E14" s="307"/>
      <c r="F14" s="308"/>
      <c r="G14" s="309"/>
      <c r="H14" s="310"/>
      <c r="I14" s="311" t="s">
        <v>19414</v>
      </c>
      <c r="J14" s="313">
        <f>SUM(J11:J13)</f>
        <v>228.3604</v>
      </c>
    </row>
    <row r="15" spans="2:10" s="277" customFormat="1" ht="12.75" customHeight="1" x14ac:dyDescent="0.2">
      <c r="B15" s="404" t="s">
        <v>19415</v>
      </c>
      <c r="C15" s="404"/>
      <c r="D15" s="404"/>
      <c r="E15" s="404"/>
      <c r="F15" s="404"/>
      <c r="G15" s="404"/>
      <c r="H15" s="404"/>
      <c r="I15" s="404"/>
      <c r="J15" s="289">
        <f>J9</f>
        <v>42.621046182000001</v>
      </c>
    </row>
    <row r="16" spans="2:10" s="277" customFormat="1" x14ac:dyDescent="0.2">
      <c r="B16" s="405" t="s">
        <v>19416</v>
      </c>
      <c r="C16" s="405"/>
      <c r="D16" s="405"/>
      <c r="E16" s="405"/>
      <c r="F16" s="405"/>
      <c r="G16" s="405"/>
      <c r="H16" s="405"/>
      <c r="I16" s="405"/>
      <c r="J16" s="290">
        <f>J14</f>
        <v>228.3604</v>
      </c>
    </row>
    <row r="17" spans="1:11" s="277" customFormat="1" x14ac:dyDescent="0.2">
      <c r="B17" s="406" t="s">
        <v>19417</v>
      </c>
      <c r="C17" s="406"/>
      <c r="D17" s="406"/>
      <c r="E17" s="406"/>
      <c r="F17" s="406"/>
      <c r="G17" s="406"/>
      <c r="H17" s="406"/>
      <c r="I17" s="406"/>
      <c r="J17" s="291">
        <v>0</v>
      </c>
    </row>
    <row r="18" spans="1:11" x14ac:dyDescent="0.2">
      <c r="B18" s="406" t="s">
        <v>19418</v>
      </c>
      <c r="C18" s="406"/>
      <c r="D18" s="406"/>
      <c r="E18" s="406"/>
      <c r="F18" s="406"/>
      <c r="G18" s="406"/>
      <c r="H18" s="406"/>
      <c r="I18" s="406"/>
      <c r="J18" s="291">
        <v>1</v>
      </c>
    </row>
    <row r="19" spans="1:11" ht="15" customHeight="1" x14ac:dyDescent="0.2">
      <c r="B19" s="292"/>
      <c r="C19" s="293"/>
      <c r="D19" s="293"/>
      <c r="E19" s="293"/>
      <c r="F19" s="293"/>
      <c r="G19" s="407" t="s">
        <v>19419</v>
      </c>
      <c r="H19" s="407"/>
      <c r="I19" s="407"/>
      <c r="J19" s="291">
        <f>J15+J17</f>
        <v>42.621046182000001</v>
      </c>
    </row>
    <row r="20" spans="1:11" x14ac:dyDescent="0.2">
      <c r="B20" s="406" t="s">
        <v>19420</v>
      </c>
      <c r="C20" s="406"/>
      <c r="D20" s="406"/>
      <c r="E20" s="406"/>
      <c r="F20" s="406"/>
      <c r="G20" s="406"/>
      <c r="H20" s="406"/>
      <c r="I20" s="406"/>
      <c r="J20" s="290">
        <f>(J15/J18)+(J17/J18)</f>
        <v>42.621046182000001</v>
      </c>
    </row>
    <row r="21" spans="1:11" x14ac:dyDescent="0.2">
      <c r="B21" s="295"/>
      <c r="C21" s="296"/>
      <c r="D21" s="296"/>
      <c r="E21" s="296"/>
      <c r="F21" s="296"/>
      <c r="G21" s="408" t="s">
        <v>19421</v>
      </c>
      <c r="H21" s="408"/>
      <c r="I21" s="408"/>
      <c r="J21" s="297">
        <f>J16+J20</f>
        <v>270.98144618200001</v>
      </c>
    </row>
    <row r="22" spans="1:11" x14ac:dyDescent="0.2">
      <c r="B22" s="409" t="s">
        <v>19422</v>
      </c>
      <c r="C22" s="409"/>
      <c r="D22" s="409"/>
      <c r="E22" s="409"/>
      <c r="F22" s="409"/>
      <c r="G22" s="409"/>
      <c r="H22" s="409"/>
      <c r="I22" s="409"/>
      <c r="J22" s="298">
        <f>J21</f>
        <v>270.98144618200001</v>
      </c>
    </row>
    <row r="23" spans="1:11" x14ac:dyDescent="0.2">
      <c r="B23" s="294"/>
      <c r="J23" s="314"/>
    </row>
    <row r="24" spans="1:11" ht="12.75" customHeight="1" x14ac:dyDescent="0.2">
      <c r="B24" s="410" t="s">
        <v>19423</v>
      </c>
      <c r="C24" s="410"/>
      <c r="D24" s="410"/>
      <c r="E24" s="410"/>
      <c r="F24" s="410"/>
      <c r="G24" s="410"/>
      <c r="H24" s="410"/>
      <c r="I24" s="410"/>
      <c r="J24" s="410"/>
    </row>
    <row r="25" spans="1:11" ht="29.25" customHeight="1" x14ac:dyDescent="0.2">
      <c r="B25" s="417" t="s">
        <v>19424</v>
      </c>
      <c r="C25" s="417"/>
      <c r="D25" s="417"/>
      <c r="E25" s="417"/>
      <c r="F25" s="417"/>
      <c r="G25" s="417"/>
      <c r="H25" s="417"/>
      <c r="I25" s="417"/>
      <c r="J25" s="417"/>
    </row>
    <row r="26" spans="1:11" ht="33.75" customHeight="1" x14ac:dyDescent="0.2">
      <c r="B26" s="417" t="s">
        <v>19446</v>
      </c>
      <c r="C26" s="417"/>
      <c r="D26" s="417"/>
      <c r="E26" s="417"/>
      <c r="F26" s="417"/>
      <c r="G26" s="417"/>
      <c r="H26" s="417"/>
      <c r="I26" s="417"/>
      <c r="J26" s="417"/>
    </row>
    <row r="27" spans="1:11" ht="31.5" customHeight="1" x14ac:dyDescent="0.2">
      <c r="B27" s="422" t="s">
        <v>19447</v>
      </c>
      <c r="C27" s="422"/>
      <c r="D27" s="422"/>
      <c r="E27" s="422"/>
      <c r="F27" s="422"/>
      <c r="G27" s="422"/>
      <c r="H27" s="422"/>
      <c r="I27" s="422"/>
      <c r="J27" s="422"/>
    </row>
    <row r="30" spans="1:11" x14ac:dyDescent="0.2">
      <c r="B30" s="413" t="s">
        <v>19426</v>
      </c>
      <c r="C30" s="413"/>
      <c r="D30" s="413"/>
      <c r="E30" s="413"/>
      <c r="F30" s="413"/>
      <c r="G30" s="413"/>
      <c r="H30" s="413"/>
      <c r="I30" s="413"/>
      <c r="J30" s="413"/>
      <c r="K30" s="413"/>
    </row>
    <row r="31" spans="1:11" x14ac:dyDescent="0.2">
      <c r="A31" s="414" t="s">
        <v>403</v>
      </c>
      <c r="B31" s="414"/>
      <c r="C31" s="414"/>
      <c r="D31" s="414"/>
      <c r="E31" s="414"/>
      <c r="F31" s="414"/>
      <c r="G31" s="414"/>
      <c r="H31" s="414"/>
      <c r="I31" s="414"/>
      <c r="J31" s="414"/>
      <c r="K31" s="414"/>
    </row>
    <row r="32" spans="1:11" x14ac:dyDescent="0.2">
      <c r="A32" s="413" t="s">
        <v>404</v>
      </c>
      <c r="B32" s="413"/>
      <c r="C32" s="413"/>
      <c r="D32" s="413"/>
      <c r="E32" s="413"/>
      <c r="F32" s="413"/>
      <c r="G32" s="413"/>
      <c r="H32" s="413"/>
      <c r="I32" s="413"/>
      <c r="J32" s="413"/>
      <c r="K32" s="413"/>
    </row>
    <row r="33" spans="1:11" x14ac:dyDescent="0.2">
      <c r="A33" s="413" t="s">
        <v>405</v>
      </c>
      <c r="B33" s="413"/>
      <c r="C33" s="413"/>
      <c r="D33" s="413"/>
      <c r="E33" s="413"/>
      <c r="F33" s="413"/>
      <c r="G33" s="413"/>
      <c r="H33" s="413"/>
      <c r="I33" s="413"/>
      <c r="J33" s="413"/>
      <c r="K33" s="413"/>
    </row>
    <row r="34" spans="1:11" x14ac:dyDescent="0.2">
      <c r="A34" s="413" t="s">
        <v>406</v>
      </c>
      <c r="B34" s="413"/>
      <c r="C34" s="413"/>
      <c r="D34" s="413"/>
      <c r="E34" s="413"/>
      <c r="F34" s="413"/>
      <c r="G34" s="413"/>
      <c r="H34" s="413"/>
      <c r="I34" s="413"/>
      <c r="J34" s="413"/>
      <c r="K34" s="413"/>
    </row>
  </sheetData>
  <mergeCells count="40">
    <mergeCell ref="A33:K33"/>
    <mergeCell ref="A34:K34"/>
    <mergeCell ref="B26:J26"/>
    <mergeCell ref="B27:J27"/>
    <mergeCell ref="B30:K30"/>
    <mergeCell ref="A31:K31"/>
    <mergeCell ref="A32:K32"/>
    <mergeCell ref="B20:I20"/>
    <mergeCell ref="G21:I21"/>
    <mergeCell ref="B22:I22"/>
    <mergeCell ref="B24:J24"/>
    <mergeCell ref="B25:J25"/>
    <mergeCell ref="B15:I15"/>
    <mergeCell ref="B16:I16"/>
    <mergeCell ref="B17:I17"/>
    <mergeCell ref="B18:I18"/>
    <mergeCell ref="G19:I19"/>
    <mergeCell ref="F11:G11"/>
    <mergeCell ref="H11:I11"/>
    <mergeCell ref="F12:G12"/>
    <mergeCell ref="H12:I12"/>
    <mergeCell ref="F13:G13"/>
    <mergeCell ref="H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2:K33"/>
  <sheetViews>
    <sheetView view="pageBreakPreview" topLeftCell="A11" zoomScale="95" zoomScaleNormal="100" zoomScalePageLayoutView="95" workbookViewId="0">
      <selection activeCell="A29" sqref="A29"/>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19448</v>
      </c>
      <c r="C2" s="391"/>
      <c r="D2" s="391"/>
      <c r="E2" s="391"/>
      <c r="F2" s="391"/>
      <c r="G2" s="391"/>
      <c r="H2" s="391"/>
      <c r="I2" s="391"/>
      <c r="J2" s="391"/>
    </row>
    <row r="3" spans="2:10" ht="37.5" customHeight="1" x14ac:dyDescent="0.2">
      <c r="B3" s="392" t="s">
        <v>19402</v>
      </c>
      <c r="C3" s="392"/>
      <c r="D3" s="393" t="str">
        <f>VLOOKUP(B5,'Planilha Orçamentária'!$N$10:$Q$10199,3,0)</f>
        <v>Piso em ladrilho hidráulico aplicado em ambientes externos</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m2</v>
      </c>
    </row>
    <row r="5" spans="2:10" x14ac:dyDescent="0.2">
      <c r="B5" s="397" t="s">
        <v>110</v>
      </c>
      <c r="C5" s="397"/>
      <c r="D5" s="397"/>
      <c r="E5" s="397"/>
      <c r="F5" s="397"/>
      <c r="G5" s="397"/>
      <c r="H5" s="398" t="s">
        <v>19406</v>
      </c>
      <c r="I5" s="398"/>
      <c r="J5" s="278" t="str">
        <f>VLOOKUP(B5,'Planilha Orçamentária'!$N$10:$Q$313,2,0)</f>
        <v>6.8</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5">
        <v>0.61799999999999999</v>
      </c>
      <c r="G7" s="415"/>
      <c r="H7" s="402">
        <f>VLOOKUP(B7,'INSUMO JUNHO-2025'!$A$1:$E$6480,5,0)*2.5727</f>
        <v>19.681155000000004</v>
      </c>
      <c r="I7" s="402"/>
      <c r="J7" s="287">
        <f>F7*H7</f>
        <v>12.162953790000003</v>
      </c>
    </row>
    <row r="8" spans="2:10" s="277" customFormat="1" ht="22.5" x14ac:dyDescent="0.2">
      <c r="B8" s="283">
        <v>10106</v>
      </c>
      <c r="C8" s="284" t="str">
        <f>VLOOKUP(B8,'INSUMO JUNHO-2025'!$A$1:$E$6480,2,0)</f>
        <v>DER-ES</v>
      </c>
      <c r="D8" s="285" t="str">
        <f>VLOOKUP(B8,'INSUMO JUNHO-2025'!$A$1:$E$6480,3,0)</f>
        <v>AZULEJISTA (OFICIAL - SINDUSCON)</v>
      </c>
      <c r="E8" s="286" t="str">
        <f>VLOOKUP(B8,'INSUMO JUNHO-2025'!$A$1:$E$6480,4,0)</f>
        <v>H</v>
      </c>
      <c r="F8" s="415">
        <v>1.236</v>
      </c>
      <c r="G8" s="415"/>
      <c r="H8" s="402">
        <f>VLOOKUP(B8,'INSUMO JUNHO-2025'!$A$1:$E$6480,5,0)*2.5727</f>
        <v>26.035724000000002</v>
      </c>
      <c r="I8" s="402"/>
      <c r="J8" s="287">
        <f>F8*H8</f>
        <v>32.180154864000002</v>
      </c>
    </row>
    <row r="9" spans="2:10" s="277" customFormat="1" ht="12.75" customHeight="1" x14ac:dyDescent="0.2">
      <c r="B9" s="403" t="s">
        <v>19414</v>
      </c>
      <c r="C9" s="403"/>
      <c r="D9" s="403"/>
      <c r="E9" s="403"/>
      <c r="F9" s="403"/>
      <c r="G9" s="403"/>
      <c r="H9" s="403"/>
      <c r="I9" s="403"/>
      <c r="J9" s="288">
        <f>SUM(J7:J8)</f>
        <v>44.343108654000005</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25.5" customHeight="1" x14ac:dyDescent="0.2">
      <c r="B11" s="283">
        <v>1379</v>
      </c>
      <c r="C11" s="284" t="str">
        <f>VLOOKUP(B11,'INSUMO JUNHO-2025'!$A$1:$E$6480,2,0)</f>
        <v>SINAPI</v>
      </c>
      <c r="D11" s="285" t="str">
        <f>VLOOKUP(B11,'INSUMO JUNHO-2025'!$A$1:$E$6480,3,0)</f>
        <v>CIMENTO PORTLAND COMPOSTO CP II-32</v>
      </c>
      <c r="E11" s="286" t="str">
        <f>VLOOKUP(B11,'INSUMO JUNHO-2025'!$A$1:$E$6480,4,0)</f>
        <v>KG</v>
      </c>
      <c r="F11" s="423">
        <v>0.24</v>
      </c>
      <c r="G11" s="423"/>
      <c r="H11" s="420">
        <f>VLOOKUP(B11,'INSUMO JUNHO-2025'!$A$1:$E$6480,5,0)</f>
        <v>0.64</v>
      </c>
      <c r="I11" s="420"/>
      <c r="J11" s="289">
        <f>F11*H11</f>
        <v>0.15359999999999999</v>
      </c>
    </row>
    <row r="12" spans="2:10" s="277" customFormat="1" ht="33.75" x14ac:dyDescent="0.2">
      <c r="B12" s="312">
        <v>38137</v>
      </c>
      <c r="C12" s="284" t="str">
        <f>VLOOKUP(B12,'INSUMO JUNHO-2025'!$A$1:$E$6480,2,0)</f>
        <v>SINAPI</v>
      </c>
      <c r="D12" s="285" t="str">
        <f>VLOOKUP(B12,'INSUMO JUNHO-2025'!$A$1:$E$6480,3,0)</f>
        <v>LADRILHO HIDRAULICO, *25 X 25* CM, E= 2 CM, PADRAO RAMPA, COR NATURAL</v>
      </c>
      <c r="E12" s="286" t="str">
        <f>VLOOKUP(B12,'INSUMO JUNHO-2025'!$A$1:$E$6480,4,0)</f>
        <v>M2</v>
      </c>
      <c r="F12" s="423">
        <v>1.03</v>
      </c>
      <c r="G12" s="423"/>
      <c r="H12" s="420">
        <f>VLOOKUP(B12,'INSUMO JUNHO-2025'!$A$1:$E$6480,5,0)</f>
        <v>112.61</v>
      </c>
      <c r="I12" s="420"/>
      <c r="J12" s="302">
        <f>F12*H12</f>
        <v>115.98830000000001</v>
      </c>
    </row>
    <row r="13" spans="2:10" s="277" customFormat="1" x14ac:dyDescent="0.2">
      <c r="B13" s="304"/>
      <c r="C13" s="305"/>
      <c r="D13" s="306"/>
      <c r="E13" s="307"/>
      <c r="F13" s="308"/>
      <c r="G13" s="309"/>
      <c r="H13" s="310"/>
      <c r="I13" s="311" t="s">
        <v>19414</v>
      </c>
      <c r="J13" s="313">
        <f>SUM(J11:J12)</f>
        <v>116.14190000000001</v>
      </c>
    </row>
    <row r="14" spans="2:10" s="277" customFormat="1" ht="12.75" customHeight="1" x14ac:dyDescent="0.2">
      <c r="B14" s="404" t="s">
        <v>19415</v>
      </c>
      <c r="C14" s="404"/>
      <c r="D14" s="404"/>
      <c r="E14" s="404"/>
      <c r="F14" s="404"/>
      <c r="G14" s="404"/>
      <c r="H14" s="404"/>
      <c r="I14" s="404"/>
      <c r="J14" s="289">
        <f>J9</f>
        <v>44.343108654000005</v>
      </c>
    </row>
    <row r="15" spans="2:10" s="277" customFormat="1" x14ac:dyDescent="0.2">
      <c r="B15" s="405" t="s">
        <v>19416</v>
      </c>
      <c r="C15" s="405"/>
      <c r="D15" s="405"/>
      <c r="E15" s="405"/>
      <c r="F15" s="405"/>
      <c r="G15" s="405"/>
      <c r="H15" s="405"/>
      <c r="I15" s="405"/>
      <c r="J15" s="290">
        <f>J13</f>
        <v>116.14190000000001</v>
      </c>
    </row>
    <row r="16" spans="2:10" s="277" customFormat="1" x14ac:dyDescent="0.2">
      <c r="B16" s="406" t="s">
        <v>19417</v>
      </c>
      <c r="C16" s="406"/>
      <c r="D16" s="406"/>
      <c r="E16" s="406"/>
      <c r="F16" s="406"/>
      <c r="G16" s="406"/>
      <c r="H16" s="406"/>
      <c r="I16" s="406"/>
      <c r="J16" s="291">
        <v>0</v>
      </c>
    </row>
    <row r="17" spans="1:11" x14ac:dyDescent="0.2">
      <c r="B17" s="406" t="s">
        <v>19418</v>
      </c>
      <c r="C17" s="406"/>
      <c r="D17" s="406"/>
      <c r="E17" s="406"/>
      <c r="F17" s="406"/>
      <c r="G17" s="406"/>
      <c r="H17" s="406"/>
      <c r="I17" s="406"/>
      <c r="J17" s="291">
        <v>1</v>
      </c>
    </row>
    <row r="18" spans="1:11" ht="15" customHeight="1" x14ac:dyDescent="0.2">
      <c r="B18" s="292"/>
      <c r="C18" s="293"/>
      <c r="D18" s="293"/>
      <c r="E18" s="293"/>
      <c r="F18" s="293"/>
      <c r="G18" s="407" t="s">
        <v>19419</v>
      </c>
      <c r="H18" s="407"/>
      <c r="I18" s="407"/>
      <c r="J18" s="299">
        <f>J14+J16</f>
        <v>44.343108654000005</v>
      </c>
      <c r="K18" s="294"/>
    </row>
    <row r="19" spans="1:11" x14ac:dyDescent="0.2">
      <c r="B19" s="406" t="s">
        <v>19420</v>
      </c>
      <c r="C19" s="406"/>
      <c r="D19" s="406"/>
      <c r="E19" s="406"/>
      <c r="F19" s="406"/>
      <c r="G19" s="406"/>
      <c r="H19" s="406"/>
      <c r="I19" s="406"/>
      <c r="J19" s="290">
        <f>(J14/J17)+(J16/J17)</f>
        <v>44.343108654000005</v>
      </c>
    </row>
    <row r="20" spans="1:11" x14ac:dyDescent="0.2">
      <c r="B20" s="295"/>
      <c r="C20" s="296"/>
      <c r="D20" s="296"/>
      <c r="E20" s="296"/>
      <c r="F20" s="296"/>
      <c r="G20" s="408" t="s">
        <v>19421</v>
      </c>
      <c r="H20" s="408"/>
      <c r="I20" s="408"/>
      <c r="J20" s="297">
        <f>J15+J19</f>
        <v>160.48500865400001</v>
      </c>
    </row>
    <row r="21" spans="1:11" x14ac:dyDescent="0.2">
      <c r="B21" s="409" t="s">
        <v>19422</v>
      </c>
      <c r="C21" s="409"/>
      <c r="D21" s="409"/>
      <c r="E21" s="409"/>
      <c r="F21" s="409"/>
      <c r="G21" s="409"/>
      <c r="H21" s="409"/>
      <c r="I21" s="409"/>
      <c r="J21" s="298">
        <f>J20</f>
        <v>160.48500865400001</v>
      </c>
    </row>
    <row r="23" spans="1:11" ht="12.75" customHeight="1" x14ac:dyDescent="0.2">
      <c r="B23" s="410" t="s">
        <v>19423</v>
      </c>
      <c r="C23" s="410"/>
      <c r="D23" s="410"/>
      <c r="E23" s="410"/>
      <c r="F23" s="410"/>
      <c r="G23" s="410"/>
      <c r="H23" s="410"/>
      <c r="I23" s="410"/>
      <c r="J23" s="410"/>
    </row>
    <row r="24" spans="1:11" ht="29.25" customHeight="1" x14ac:dyDescent="0.2">
      <c r="B24" s="417" t="s">
        <v>19424</v>
      </c>
      <c r="C24" s="417"/>
      <c r="D24" s="417"/>
      <c r="E24" s="417"/>
      <c r="F24" s="417"/>
      <c r="G24" s="417"/>
      <c r="H24" s="417"/>
      <c r="I24" s="417"/>
      <c r="J24" s="417"/>
    </row>
    <row r="25" spans="1:11" ht="33.75" customHeight="1" x14ac:dyDescent="0.2">
      <c r="B25" s="417" t="s">
        <v>19449</v>
      </c>
      <c r="C25" s="417"/>
      <c r="D25" s="417"/>
      <c r="E25" s="417"/>
      <c r="F25" s="417"/>
      <c r="G25" s="417"/>
      <c r="H25" s="417"/>
      <c r="I25" s="417"/>
      <c r="J25" s="417"/>
    </row>
    <row r="26" spans="1:11" ht="31.5" customHeight="1" x14ac:dyDescent="0.2">
      <c r="B26" s="422" t="s">
        <v>19450</v>
      </c>
      <c r="C26" s="422"/>
      <c r="D26" s="422"/>
      <c r="E26" s="422"/>
      <c r="F26" s="422"/>
      <c r="G26" s="422"/>
      <c r="H26" s="422"/>
      <c r="I26" s="422"/>
      <c r="J26" s="422"/>
    </row>
    <row r="29" spans="1:11" x14ac:dyDescent="0.2">
      <c r="B29" s="413" t="s">
        <v>19426</v>
      </c>
      <c r="C29" s="413"/>
      <c r="D29" s="413"/>
      <c r="E29" s="413"/>
      <c r="F29" s="413"/>
      <c r="G29" s="413"/>
      <c r="H29" s="413"/>
      <c r="I29" s="413"/>
      <c r="J29" s="413"/>
      <c r="K29" s="413"/>
    </row>
    <row r="30" spans="1:11" x14ac:dyDescent="0.2">
      <c r="A30" s="414" t="s">
        <v>403</v>
      </c>
      <c r="B30" s="414"/>
      <c r="C30" s="414"/>
      <c r="D30" s="414"/>
      <c r="E30" s="414"/>
      <c r="F30" s="414"/>
      <c r="G30" s="414"/>
      <c r="H30" s="414"/>
      <c r="I30" s="414"/>
      <c r="J30" s="414"/>
      <c r="K30" s="414"/>
    </row>
    <row r="31" spans="1:11" x14ac:dyDescent="0.2">
      <c r="A31" s="413" t="s">
        <v>404</v>
      </c>
      <c r="B31" s="413"/>
      <c r="C31" s="413"/>
      <c r="D31" s="413"/>
      <c r="E31" s="413"/>
      <c r="F31" s="413"/>
      <c r="G31" s="413"/>
      <c r="H31" s="413"/>
      <c r="I31" s="413"/>
      <c r="J31" s="413"/>
      <c r="K31" s="413"/>
    </row>
    <row r="32" spans="1:11" x14ac:dyDescent="0.2">
      <c r="A32" s="413" t="s">
        <v>405</v>
      </c>
      <c r="B32" s="413"/>
      <c r="C32" s="413"/>
      <c r="D32" s="413"/>
      <c r="E32" s="413"/>
      <c r="F32" s="413"/>
      <c r="G32" s="413"/>
      <c r="H32" s="413"/>
      <c r="I32" s="413"/>
      <c r="J32" s="413"/>
      <c r="K32" s="413"/>
    </row>
    <row r="33" spans="1:11" x14ac:dyDescent="0.2">
      <c r="A33" s="413" t="s">
        <v>406</v>
      </c>
      <c r="B33" s="413"/>
      <c r="C33" s="413"/>
      <c r="D33" s="413"/>
      <c r="E33" s="413"/>
      <c r="F33" s="413"/>
      <c r="G33" s="413"/>
      <c r="H33" s="413"/>
      <c r="I33" s="413"/>
      <c r="J33" s="413"/>
      <c r="K33" s="413"/>
    </row>
  </sheetData>
  <mergeCells count="38">
    <mergeCell ref="A33:K33"/>
    <mergeCell ref="B26:J26"/>
    <mergeCell ref="B29:K29"/>
    <mergeCell ref="A30:K30"/>
    <mergeCell ref="A31:K31"/>
    <mergeCell ref="A32:K32"/>
    <mergeCell ref="G20:I20"/>
    <mergeCell ref="B21:I21"/>
    <mergeCell ref="B23:J23"/>
    <mergeCell ref="B24:J24"/>
    <mergeCell ref="B25:J25"/>
    <mergeCell ref="B15:I15"/>
    <mergeCell ref="B16:I16"/>
    <mergeCell ref="B17:I17"/>
    <mergeCell ref="G18:I18"/>
    <mergeCell ref="B19:I19"/>
    <mergeCell ref="F11:G11"/>
    <mergeCell ref="H11:I11"/>
    <mergeCell ref="F12:G12"/>
    <mergeCell ref="H12:I12"/>
    <mergeCell ref="B14:I14"/>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2:K35"/>
  <sheetViews>
    <sheetView view="pageBreakPreview" topLeftCell="A13" zoomScale="95" zoomScaleNormal="100" zoomScalePageLayoutView="95" workbookViewId="0">
      <selection activeCell="A31" sqref="A31"/>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19451</v>
      </c>
      <c r="C2" s="391"/>
      <c r="D2" s="391"/>
      <c r="E2" s="391"/>
      <c r="F2" s="391"/>
      <c r="G2" s="391"/>
      <c r="H2" s="391"/>
      <c r="I2" s="391"/>
      <c r="J2" s="391"/>
    </row>
    <row r="3" spans="2:10" ht="47.25" customHeight="1" x14ac:dyDescent="0.2">
      <c r="B3" s="392" t="s">
        <v>19402</v>
      </c>
      <c r="C3" s="392"/>
      <c r="D3" s="393" t="str">
        <f>VLOOKUP(B5,'Planilha Orçamentária'!$N$10:$Q$10199,3,0)</f>
        <v>Porta de madeira de lei angelim pedra ou equivalente, esp. 30 a 35 mm, maciça, tipo mexicana, c/ friso p/ verniz, padrão SEDU, inclusive alizares, dobradiças e fechadura tipo alavanca em latão cromado LaFonte ou equiv., exclusive marco, dimensões: 0.80 x 2.10 m</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119</v>
      </c>
      <c r="C5" s="397"/>
      <c r="D5" s="397"/>
      <c r="E5" s="397"/>
      <c r="F5" s="397"/>
      <c r="G5" s="397"/>
      <c r="H5" s="398" t="s">
        <v>19406</v>
      </c>
      <c r="I5" s="398"/>
      <c r="J5" s="278" t="str">
        <f>VLOOKUP(B5,'Planilha Orçamentária'!$N$10:$Q$313,2,0)</f>
        <v>7.1.4</v>
      </c>
    </row>
    <row r="6" spans="2:10" ht="22.5" x14ac:dyDescent="0.2">
      <c r="B6" s="279" t="s">
        <v>19407</v>
      </c>
      <c r="C6" s="280" t="s">
        <v>19408</v>
      </c>
      <c r="D6" s="281" t="s">
        <v>19409</v>
      </c>
      <c r="E6" s="281" t="s">
        <v>19410</v>
      </c>
      <c r="F6" s="399" t="s">
        <v>19411</v>
      </c>
      <c r="G6" s="399"/>
      <c r="H6" s="400" t="s">
        <v>19412</v>
      </c>
      <c r="I6" s="400"/>
      <c r="J6" s="282" t="s">
        <v>19413</v>
      </c>
    </row>
    <row r="7" spans="2:10" ht="22.5" x14ac:dyDescent="0.2">
      <c r="B7" s="283">
        <v>10101</v>
      </c>
      <c r="C7" s="284" t="str">
        <f>VLOOKUP(B7,'INSUMO JUNHO-2025'!$A$1:$E$6480,2,0)</f>
        <v>DER-ES</v>
      </c>
      <c r="D7" s="285" t="str">
        <f>VLOOKUP(B7,'INSUMO JUNHO-2025'!$A$1:$E$6480,3,0)</f>
        <v>AJUDANTE (AJUDANTE PRATICO - SINDUSCON)</v>
      </c>
      <c r="E7" s="286" t="str">
        <f>VLOOKUP(B7,'INSUMO JUNHO-2025'!$A$1:$E$6480,4,0)</f>
        <v>H</v>
      </c>
      <c r="F7" s="415">
        <v>2.85</v>
      </c>
      <c r="G7" s="415"/>
      <c r="H7" s="402">
        <f>VLOOKUP(B7,'INSUMO JUNHO-2025'!$A$1:$E$6480,5,0)*2.5723</f>
        <v>21.941718999999996</v>
      </c>
      <c r="I7" s="402"/>
      <c r="J7" s="287">
        <f>F7*H7</f>
        <v>62.533899149999989</v>
      </c>
    </row>
    <row r="8" spans="2:10" s="277" customFormat="1" ht="12.75" customHeight="1" x14ac:dyDescent="0.2">
      <c r="B8" s="403" t="s">
        <v>19414</v>
      </c>
      <c r="C8" s="403"/>
      <c r="D8" s="403"/>
      <c r="E8" s="403"/>
      <c r="F8" s="403"/>
      <c r="G8" s="403"/>
      <c r="H8" s="403"/>
      <c r="I8" s="403"/>
      <c r="J8" s="288">
        <f>SUM(J7)</f>
        <v>62.533899149999989</v>
      </c>
    </row>
    <row r="9" spans="2:10" s="277" customFormat="1" x14ac:dyDescent="0.2">
      <c r="B9" s="279" t="s">
        <v>19407</v>
      </c>
      <c r="C9" s="280" t="s">
        <v>19408</v>
      </c>
      <c r="D9" s="281" t="s">
        <v>19432</v>
      </c>
      <c r="E9" s="281" t="s">
        <v>19410</v>
      </c>
      <c r="F9" s="399" t="s">
        <v>19433</v>
      </c>
      <c r="G9" s="399"/>
      <c r="H9" s="400" t="s">
        <v>19434</v>
      </c>
      <c r="I9" s="400"/>
      <c r="J9" s="300" t="s">
        <v>19435</v>
      </c>
    </row>
    <row r="10" spans="2:10" s="277" customFormat="1" ht="22.5" x14ac:dyDescent="0.2">
      <c r="B10" s="283">
        <v>26560</v>
      </c>
      <c r="C10" s="284" t="str">
        <f>VLOOKUP(B10,'INSUMO JUNHO-2025'!$A$1:$E$6480,2,0)</f>
        <v>DER-ES</v>
      </c>
      <c r="D10" s="285" t="str">
        <f>VLOOKUP(B10,'INSUMO JUNHO-2025'!$A$1:$E$6480,3,0)</f>
        <v>PREGO - PRECO MEDIO DAS BITOLAS</v>
      </c>
      <c r="E10" s="286" t="str">
        <f>VLOOKUP(B10,'INSUMO JUNHO-2025'!$A$1:$E$6480,4,0)</f>
        <v>KG</v>
      </c>
      <c r="F10" s="423">
        <v>0.2</v>
      </c>
      <c r="G10" s="423"/>
      <c r="H10" s="420">
        <f>VLOOKUP(B10,'INSUMO JUNHO-2025'!$A$1:$E$6480,5,0)</f>
        <v>13.66</v>
      </c>
      <c r="I10" s="420"/>
      <c r="J10" s="289">
        <f>F10*H10</f>
        <v>2.7320000000000002</v>
      </c>
    </row>
    <row r="11" spans="2:10" s="277" customFormat="1" ht="45" x14ac:dyDescent="0.2">
      <c r="B11" s="301">
        <v>930213</v>
      </c>
      <c r="C11" s="284" t="str">
        <f>VLOOKUP(B11,'INSUMO JUNHO-2025'!$A$1:$E$6480,2,0)</f>
        <v>DER-ES</v>
      </c>
      <c r="D11" s="285" t="str">
        <f>VLOOKUP(B11,'INSUMO JUNHO-2025'!$A$1:$E$6480,3,0)</f>
        <v>PORTA MAD. MEXICANA ESP. 30 A 35MM (OITO PARTES HORIZONTAIS) C/VISOR P/ VERNIZ 0.80X2.10M</v>
      </c>
      <c r="E11" s="286" t="str">
        <f>VLOOKUP(B11,'INSUMO JUNHO-2025'!$A$1:$E$6480,4,0)</f>
        <v>UN</v>
      </c>
      <c r="F11" s="423">
        <v>1</v>
      </c>
      <c r="G11" s="423"/>
      <c r="H11" s="420">
        <f>VLOOKUP(B11,'INSUMO JUNHO-2025'!$A$1:$E$6480,5,0)</f>
        <v>937.33</v>
      </c>
      <c r="I11" s="420"/>
      <c r="J11" s="302">
        <f>(F11*H11)</f>
        <v>937.33</v>
      </c>
    </row>
    <row r="12" spans="2:10" s="277" customFormat="1" ht="33.75" x14ac:dyDescent="0.2">
      <c r="B12" s="301">
        <v>990116</v>
      </c>
      <c r="C12" s="284" t="str">
        <f>VLOOKUP($B12,'SERVIÇOS JUNHO-2025'!$A:$E,2,0)</f>
        <v>DER-ES</v>
      </c>
      <c r="D12" s="303" t="str">
        <f>VLOOKUP($B12,'SERVIÇOS JUNHO-2025'!$A:$E,3,0)</f>
        <v>Alizar de madeira de lei de 1ª (Peroba, Ipê, Angelim Pedra ou equivalente) de 5 x 2,5 cm</v>
      </c>
      <c r="E12" s="284" t="str">
        <f>VLOOKUP($B12,'SERVIÇOS JUNHO-2025'!$A:$E,4,0)</f>
        <v>m</v>
      </c>
      <c r="F12" s="423">
        <v>10</v>
      </c>
      <c r="G12" s="423"/>
      <c r="H12" s="424">
        <f>VLOOKUP($B12,'SERVIÇOS JUNHO-2025'!$A:$E,5,0)</f>
        <v>36.450000000000003</v>
      </c>
      <c r="I12" s="424"/>
      <c r="J12" s="302">
        <f>(F12*H12)</f>
        <v>364.5</v>
      </c>
    </row>
    <row r="13" spans="2:10" s="277" customFormat="1" ht="22.5" customHeight="1" x14ac:dyDescent="0.2">
      <c r="B13" s="301">
        <v>61102</v>
      </c>
      <c r="C13" s="284" t="str">
        <f>VLOOKUP($B13,'SERVIÇOS JUNHO-2025'!$A:$E,2,0)</f>
        <v>DER-ES</v>
      </c>
      <c r="D13" s="303" t="str">
        <f>VLOOKUP($B13,'SERVIÇOS JUNHO-2025'!$A:$E,3,0)</f>
        <v>Fechadura com maçaneta tipo alavanca e chave tipo yale - IMAB, STAN, ALIANÇA ou equivalente</v>
      </c>
      <c r="E13" s="284" t="str">
        <f>VLOOKUP($B13,'SERVIÇOS JUNHO-2025'!$A:$E,4,0)</f>
        <v>und</v>
      </c>
      <c r="F13" s="423">
        <v>1</v>
      </c>
      <c r="G13" s="423"/>
      <c r="H13" s="424">
        <f>VLOOKUP($B13,'SERVIÇOS JUNHO-2025'!$A:$E,5,0)</f>
        <v>139.83000000000001</v>
      </c>
      <c r="I13" s="424"/>
      <c r="J13" s="302">
        <f>(F13*H13)</f>
        <v>139.83000000000001</v>
      </c>
    </row>
    <row r="14" spans="2:10" s="277" customFormat="1" ht="22.5" customHeight="1" x14ac:dyDescent="0.2">
      <c r="B14" s="301">
        <v>61112</v>
      </c>
      <c r="C14" s="284" t="str">
        <f>VLOOKUP($B14,'SERVIÇOS JUNHO-2025'!$A:$E,2,0)</f>
        <v>DER-ES</v>
      </c>
      <c r="D14" s="303" t="str">
        <f>VLOOKUP($B14,'SERVIÇOS JUNHO-2025'!$A:$E,3,0)</f>
        <v>Dobradiça de latão cromado de 3 x 2.1/2?, inclusive parafusos - IMAB, STAN, ALIANÇA ou equivalente</v>
      </c>
      <c r="E14" s="284" t="str">
        <f>VLOOKUP($B14,'SERVIÇOS JUNHO-2025'!$A:$E,4,0)</f>
        <v>und</v>
      </c>
      <c r="F14" s="423">
        <v>3</v>
      </c>
      <c r="G14" s="423"/>
      <c r="H14" s="424">
        <f>VLOOKUP($B14,'SERVIÇOS JUNHO-2025'!$A:$E,5,0)</f>
        <v>68.16</v>
      </c>
      <c r="I14" s="424"/>
      <c r="J14" s="302">
        <f>(F14*H14)</f>
        <v>204.48</v>
      </c>
    </row>
    <row r="15" spans="2:10" s="277" customFormat="1" x14ac:dyDescent="0.2">
      <c r="B15" s="304"/>
      <c r="C15" s="305"/>
      <c r="D15" s="306"/>
      <c r="E15" s="307"/>
      <c r="F15" s="308"/>
      <c r="G15" s="309"/>
      <c r="H15" s="310"/>
      <c r="I15" s="311" t="s">
        <v>19414</v>
      </c>
      <c r="J15" s="313">
        <f>SUM(J10:J14)</f>
        <v>1648.8719999999998</v>
      </c>
    </row>
    <row r="16" spans="2:10" s="277" customFormat="1" ht="12.75" customHeight="1" x14ac:dyDescent="0.2">
      <c r="B16" s="404" t="s">
        <v>19415</v>
      </c>
      <c r="C16" s="404"/>
      <c r="D16" s="404"/>
      <c r="E16" s="404"/>
      <c r="F16" s="404"/>
      <c r="G16" s="404"/>
      <c r="H16" s="404"/>
      <c r="I16" s="404"/>
      <c r="J16" s="289">
        <f>J8</f>
        <v>62.533899149999989</v>
      </c>
    </row>
    <row r="17" spans="1:11" s="277" customFormat="1" x14ac:dyDescent="0.2">
      <c r="B17" s="405" t="s">
        <v>19416</v>
      </c>
      <c r="C17" s="405"/>
      <c r="D17" s="405"/>
      <c r="E17" s="405"/>
      <c r="F17" s="405"/>
      <c r="G17" s="405"/>
      <c r="H17" s="405"/>
      <c r="I17" s="405"/>
      <c r="J17" s="290">
        <f>J15</f>
        <v>1648.8719999999998</v>
      </c>
    </row>
    <row r="18" spans="1:11" s="277" customFormat="1" x14ac:dyDescent="0.2">
      <c r="B18" s="406" t="s">
        <v>19417</v>
      </c>
      <c r="C18" s="406"/>
      <c r="D18" s="406"/>
      <c r="E18" s="406"/>
      <c r="F18" s="406"/>
      <c r="G18" s="406"/>
      <c r="H18" s="406"/>
      <c r="I18" s="406"/>
      <c r="J18" s="291">
        <v>0</v>
      </c>
    </row>
    <row r="19" spans="1:11" x14ac:dyDescent="0.2">
      <c r="B19" s="406" t="s">
        <v>19418</v>
      </c>
      <c r="C19" s="406"/>
      <c r="D19" s="406"/>
      <c r="E19" s="406"/>
      <c r="F19" s="406"/>
      <c r="G19" s="406"/>
      <c r="H19" s="406"/>
      <c r="I19" s="406"/>
      <c r="J19" s="291">
        <v>1</v>
      </c>
    </row>
    <row r="20" spans="1:11" ht="15" customHeight="1" x14ac:dyDescent="0.2">
      <c r="B20" s="292"/>
      <c r="C20" s="293"/>
      <c r="D20" s="293"/>
      <c r="E20" s="293"/>
      <c r="F20" s="293"/>
      <c r="G20" s="407" t="s">
        <v>19419</v>
      </c>
      <c r="H20" s="407"/>
      <c r="I20" s="407"/>
      <c r="J20" s="299">
        <f>J16+J18</f>
        <v>62.533899149999989</v>
      </c>
      <c r="K20" s="294"/>
    </row>
    <row r="21" spans="1:11" x14ac:dyDescent="0.2">
      <c r="B21" s="406" t="s">
        <v>19420</v>
      </c>
      <c r="C21" s="406"/>
      <c r="D21" s="406"/>
      <c r="E21" s="406"/>
      <c r="F21" s="406"/>
      <c r="G21" s="406"/>
      <c r="H21" s="406"/>
      <c r="I21" s="406"/>
      <c r="J21" s="290">
        <f>(J16/J19)+(J18/J19)</f>
        <v>62.533899149999989</v>
      </c>
    </row>
    <row r="22" spans="1:11" x14ac:dyDescent="0.2">
      <c r="B22" s="295"/>
      <c r="C22" s="296"/>
      <c r="D22" s="296"/>
      <c r="E22" s="296"/>
      <c r="F22" s="296"/>
      <c r="G22" s="408" t="s">
        <v>19421</v>
      </c>
      <c r="H22" s="408"/>
      <c r="I22" s="408"/>
      <c r="J22" s="297">
        <f>J17+J21</f>
        <v>1711.4058991499999</v>
      </c>
    </row>
    <row r="23" spans="1:11" x14ac:dyDescent="0.2">
      <c r="B23" s="409" t="s">
        <v>19422</v>
      </c>
      <c r="C23" s="409"/>
      <c r="D23" s="409"/>
      <c r="E23" s="409"/>
      <c r="F23" s="409"/>
      <c r="G23" s="409"/>
      <c r="H23" s="409"/>
      <c r="I23" s="409"/>
      <c r="J23" s="298">
        <f>J22</f>
        <v>1711.4058991499999</v>
      </c>
    </row>
    <row r="25" spans="1:11" ht="12.75" customHeight="1" x14ac:dyDescent="0.2">
      <c r="B25" s="410" t="s">
        <v>19423</v>
      </c>
      <c r="C25" s="410"/>
      <c r="D25" s="410"/>
      <c r="E25" s="410"/>
      <c r="F25" s="410"/>
      <c r="G25" s="410"/>
      <c r="H25" s="410"/>
      <c r="I25" s="410"/>
      <c r="J25" s="410"/>
    </row>
    <row r="26" spans="1:11" ht="29.25" customHeight="1" x14ac:dyDescent="0.2">
      <c r="B26" s="417" t="s">
        <v>19452</v>
      </c>
      <c r="C26" s="417"/>
      <c r="D26" s="417"/>
      <c r="E26" s="417"/>
      <c r="F26" s="417"/>
      <c r="G26" s="417"/>
      <c r="H26" s="417"/>
      <c r="I26" s="417"/>
      <c r="J26" s="417"/>
    </row>
    <row r="27" spans="1:11" ht="61.5" customHeight="1" x14ac:dyDescent="0.2">
      <c r="B27" s="417" t="s">
        <v>19453</v>
      </c>
      <c r="C27" s="417"/>
      <c r="D27" s="417"/>
      <c r="E27" s="417"/>
      <c r="F27" s="417"/>
      <c r="G27" s="417"/>
      <c r="H27" s="417"/>
      <c r="I27" s="417"/>
      <c r="J27" s="417"/>
    </row>
    <row r="28" spans="1:11" ht="24" customHeight="1" x14ac:dyDescent="0.2">
      <c r="B28" s="422" t="s">
        <v>19454</v>
      </c>
      <c r="C28" s="422"/>
      <c r="D28" s="422"/>
      <c r="E28" s="422"/>
      <c r="F28" s="422"/>
      <c r="G28" s="422"/>
      <c r="H28" s="422"/>
      <c r="I28" s="422"/>
      <c r="J28" s="422"/>
    </row>
    <row r="31" spans="1:11" x14ac:dyDescent="0.2">
      <c r="B31" s="413" t="s">
        <v>19426</v>
      </c>
      <c r="C31" s="413"/>
      <c r="D31" s="413"/>
      <c r="E31" s="413"/>
      <c r="F31" s="413"/>
      <c r="G31" s="413"/>
      <c r="H31" s="413"/>
      <c r="I31" s="413"/>
      <c r="J31" s="413"/>
      <c r="K31" s="413"/>
    </row>
    <row r="32" spans="1:11" x14ac:dyDescent="0.2">
      <c r="A32" s="414" t="s">
        <v>403</v>
      </c>
      <c r="B32" s="414"/>
      <c r="C32" s="414"/>
      <c r="D32" s="414"/>
      <c r="E32" s="414"/>
      <c r="F32" s="414"/>
      <c r="G32" s="414"/>
      <c r="H32" s="414"/>
      <c r="I32" s="414"/>
      <c r="J32" s="414"/>
      <c r="K32" s="414"/>
    </row>
    <row r="33" spans="1:11" x14ac:dyDescent="0.2">
      <c r="A33" s="413" t="s">
        <v>404</v>
      </c>
      <c r="B33" s="413"/>
      <c r="C33" s="413"/>
      <c r="D33" s="413"/>
      <c r="E33" s="413"/>
      <c r="F33" s="413"/>
      <c r="G33" s="413"/>
      <c r="H33" s="413"/>
      <c r="I33" s="413"/>
      <c r="J33" s="413"/>
      <c r="K33" s="413"/>
    </row>
    <row r="34" spans="1:11" x14ac:dyDescent="0.2">
      <c r="A34" s="413" t="s">
        <v>405</v>
      </c>
      <c r="B34" s="413"/>
      <c r="C34" s="413"/>
      <c r="D34" s="413"/>
      <c r="E34" s="413"/>
      <c r="F34" s="413"/>
      <c r="G34" s="413"/>
      <c r="H34" s="413"/>
      <c r="I34" s="413"/>
      <c r="J34" s="413"/>
      <c r="K34" s="413"/>
    </row>
    <row r="35" spans="1:11" x14ac:dyDescent="0.2">
      <c r="A35" s="413" t="s">
        <v>406</v>
      </c>
      <c r="B35" s="413"/>
      <c r="C35" s="413"/>
      <c r="D35" s="413"/>
      <c r="E35" s="413"/>
      <c r="F35" s="413"/>
      <c r="G35" s="413"/>
      <c r="H35" s="413"/>
      <c r="I35" s="413"/>
      <c r="J35" s="413"/>
      <c r="K35" s="413"/>
    </row>
  </sheetData>
  <mergeCells count="42">
    <mergeCell ref="A32:K32"/>
    <mergeCell ref="A33:K33"/>
    <mergeCell ref="A34:K34"/>
    <mergeCell ref="A35:K35"/>
    <mergeCell ref="B25:J25"/>
    <mergeCell ref="B26:J26"/>
    <mergeCell ref="B27:J27"/>
    <mergeCell ref="B28:J28"/>
    <mergeCell ref="B31:K31"/>
    <mergeCell ref="B19:I19"/>
    <mergeCell ref="G20:I20"/>
    <mergeCell ref="B21:I21"/>
    <mergeCell ref="G22:I22"/>
    <mergeCell ref="B23:I23"/>
    <mergeCell ref="F14:G14"/>
    <mergeCell ref="H14:I14"/>
    <mergeCell ref="B16:I16"/>
    <mergeCell ref="B17:I17"/>
    <mergeCell ref="B18:I18"/>
    <mergeCell ref="F11:G11"/>
    <mergeCell ref="H11:I11"/>
    <mergeCell ref="F12:G12"/>
    <mergeCell ref="H12:I12"/>
    <mergeCell ref="F13:G13"/>
    <mergeCell ref="H13:I13"/>
    <mergeCell ref="B8:I8"/>
    <mergeCell ref="F9:G9"/>
    <mergeCell ref="H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K35"/>
  <sheetViews>
    <sheetView view="pageBreakPreview" topLeftCell="A11" zoomScale="95" zoomScaleNormal="100" zoomScalePageLayoutView="95" workbookViewId="0">
      <selection activeCell="A31" sqref="A31"/>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19455</v>
      </c>
      <c r="C2" s="391"/>
      <c r="D2" s="391"/>
      <c r="E2" s="391"/>
      <c r="F2" s="391"/>
      <c r="G2" s="391"/>
      <c r="H2" s="391"/>
      <c r="I2" s="391"/>
      <c r="J2" s="391"/>
    </row>
    <row r="3" spans="2:10" ht="37.5" customHeight="1" x14ac:dyDescent="0.2">
      <c r="B3" s="392" t="s">
        <v>19402</v>
      </c>
      <c r="C3" s="392"/>
      <c r="D3" s="393" t="str">
        <f>VLOOKUP(B5,'Planilha Orçamentária'!$N$10:$Q$10199,3,0)</f>
        <v>Porta de madeira de lei angelim pedra ou equivalente, esp. 30 a 35 mm, maciça, tipo mexicana, c/ friso p/ verniz, padrão SEDU, inclusive alizares, dobradiças e fechadura tipo alavanca em latão cromado LaFonte ou equiv., exclusive marco, dimensões: 0.60 x 2.10 m</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123</v>
      </c>
      <c r="C5" s="397"/>
      <c r="D5" s="397"/>
      <c r="E5" s="397"/>
      <c r="F5" s="397"/>
      <c r="G5" s="397"/>
      <c r="H5" s="398" t="s">
        <v>19406</v>
      </c>
      <c r="I5" s="398"/>
      <c r="J5" s="278" t="str">
        <f>VLOOKUP(B5,'Planilha Orçamentária'!$N$10:$Q$313,2,0)</f>
        <v>7.1.5</v>
      </c>
    </row>
    <row r="6" spans="2:10" ht="22.5" x14ac:dyDescent="0.2">
      <c r="B6" s="279" t="s">
        <v>19407</v>
      </c>
      <c r="C6" s="280" t="s">
        <v>19408</v>
      </c>
      <c r="D6" s="281" t="s">
        <v>19409</v>
      </c>
      <c r="E6" s="281" t="s">
        <v>19410</v>
      </c>
      <c r="F6" s="399" t="s">
        <v>19411</v>
      </c>
      <c r="G6" s="399"/>
      <c r="H6" s="400" t="s">
        <v>19412</v>
      </c>
      <c r="I6" s="400"/>
      <c r="J6" s="282" t="s">
        <v>19413</v>
      </c>
    </row>
    <row r="7" spans="2:10" ht="22.5" x14ac:dyDescent="0.2">
      <c r="B7" s="283">
        <v>10101</v>
      </c>
      <c r="C7" s="284" t="str">
        <f>VLOOKUP(B7,'INSUMO JUNHO-2025'!$A$1:$E$6480,2,0)</f>
        <v>DER-ES</v>
      </c>
      <c r="D7" s="285" t="str">
        <f>VLOOKUP(B7,'INSUMO JUNHO-2025'!$A$1:$E$6480,3,0)</f>
        <v>AJUDANTE (AJUDANTE PRATICO - SINDUSCON)</v>
      </c>
      <c r="E7" s="286" t="str">
        <f>VLOOKUP(B7,'INSUMO JUNHO-2025'!$A$1:$E$6480,4,0)</f>
        <v>H</v>
      </c>
      <c r="F7" s="415">
        <v>2.85</v>
      </c>
      <c r="G7" s="415"/>
      <c r="H7" s="402">
        <f>VLOOKUP(B7,'INSUMO JUNHO-2025'!$A$1:$E$6480,5,0)*2.5723</f>
        <v>21.941718999999996</v>
      </c>
      <c r="I7" s="402"/>
      <c r="J7" s="287">
        <f>F7*H7</f>
        <v>62.533899149999989</v>
      </c>
    </row>
    <row r="8" spans="2:10" s="277" customFormat="1" ht="12.75" customHeight="1" x14ac:dyDescent="0.2">
      <c r="B8" s="403" t="s">
        <v>19414</v>
      </c>
      <c r="C8" s="403"/>
      <c r="D8" s="403"/>
      <c r="E8" s="403"/>
      <c r="F8" s="403"/>
      <c r="G8" s="403"/>
      <c r="H8" s="403"/>
      <c r="I8" s="403"/>
      <c r="J8" s="288">
        <f>SUM(J7)</f>
        <v>62.533899149999989</v>
      </c>
    </row>
    <row r="9" spans="2:10" s="277" customFormat="1" x14ac:dyDescent="0.2">
      <c r="B9" s="279" t="s">
        <v>19407</v>
      </c>
      <c r="C9" s="280" t="s">
        <v>19408</v>
      </c>
      <c r="D9" s="281" t="s">
        <v>19432</v>
      </c>
      <c r="E9" s="281" t="s">
        <v>19410</v>
      </c>
      <c r="F9" s="399" t="s">
        <v>19433</v>
      </c>
      <c r="G9" s="399"/>
      <c r="H9" s="400" t="s">
        <v>19434</v>
      </c>
      <c r="I9" s="400"/>
      <c r="J9" s="300" t="s">
        <v>19435</v>
      </c>
    </row>
    <row r="10" spans="2:10" s="277" customFormat="1" ht="22.5" x14ac:dyDescent="0.2">
      <c r="B10" s="283">
        <v>26560</v>
      </c>
      <c r="C10" s="284" t="str">
        <f>VLOOKUP(B10,'INSUMO JUNHO-2025'!$A$1:$E$6480,2,0)</f>
        <v>DER-ES</v>
      </c>
      <c r="D10" s="285" t="str">
        <f>VLOOKUP(B10,'INSUMO JUNHO-2025'!$A$1:$E$6480,3,0)</f>
        <v>PREGO - PRECO MEDIO DAS BITOLAS</v>
      </c>
      <c r="E10" s="286" t="str">
        <f>VLOOKUP(B10,'INSUMO JUNHO-2025'!$A$1:$E$6480,4,0)</f>
        <v>KG</v>
      </c>
      <c r="F10" s="423">
        <v>0.2</v>
      </c>
      <c r="G10" s="423"/>
      <c r="H10" s="420">
        <f>VLOOKUP(B10,'INSUMO JUNHO-2025'!$A$1:$E$6480,5,0)</f>
        <v>13.66</v>
      </c>
      <c r="I10" s="420"/>
      <c r="J10" s="289">
        <f>F10*H10</f>
        <v>2.7320000000000002</v>
      </c>
    </row>
    <row r="11" spans="2:10" s="277" customFormat="1" ht="45" x14ac:dyDescent="0.2">
      <c r="B11" s="301">
        <v>930218</v>
      </c>
      <c r="C11" s="284" t="str">
        <f>VLOOKUP(B11,'INSUMO JUNHO-2025'!$A$1:$E$6480,2,0)</f>
        <v>DER-ES</v>
      </c>
      <c r="D11" s="285" t="str">
        <f>VLOOKUP(B11,'INSUMO JUNHO-2025'!$A$1:$E$6480,3,0)</f>
        <v>PORTA MAD. MEXICANA ESP. 30 A 35MM (OITO PARTES HORIZONTAIS) C/VISOR P/ VERNIZ 0.60X2.10</v>
      </c>
      <c r="E11" s="286" t="str">
        <f>VLOOKUP(B11,'INSUMO JUNHO-2025'!$A$1:$E$6480,4,0)</f>
        <v>UN</v>
      </c>
      <c r="F11" s="423">
        <v>1</v>
      </c>
      <c r="G11" s="423"/>
      <c r="H11" s="420">
        <f>VLOOKUP(B11,'INSUMO JUNHO-2025'!$A$1:$E$6480,5,0)</f>
        <v>818.33</v>
      </c>
      <c r="I11" s="420"/>
      <c r="J11" s="302">
        <f>(F11*H11)</f>
        <v>818.33</v>
      </c>
    </row>
    <row r="12" spans="2:10" s="277" customFormat="1" ht="33" customHeight="1" x14ac:dyDescent="0.2">
      <c r="B12" s="301">
        <v>990116</v>
      </c>
      <c r="C12" s="284" t="str">
        <f>VLOOKUP($B12,'SERVIÇOS JUNHO-2025'!$A:$E,2,0)</f>
        <v>DER-ES</v>
      </c>
      <c r="D12" s="303" t="str">
        <f>VLOOKUP($B12,'SERVIÇOS JUNHO-2025'!$A:$E,3,0)</f>
        <v>Alizar de madeira de lei de 1ª (Peroba, Ipê, Angelim Pedra ou equivalente) de 5 x 2,5 cm</v>
      </c>
      <c r="E12" s="284" t="str">
        <f>VLOOKUP($B12,'SERVIÇOS JUNHO-2025'!$A:$E,4,0)</f>
        <v>m</v>
      </c>
      <c r="F12" s="423">
        <v>9.6</v>
      </c>
      <c r="G12" s="423"/>
      <c r="H12" s="424">
        <f>VLOOKUP($B12,'SERVIÇOS JUNHO-2025'!$A:$E,5,0)</f>
        <v>36.450000000000003</v>
      </c>
      <c r="I12" s="424"/>
      <c r="J12" s="302">
        <f>(F12*H12)</f>
        <v>349.92</v>
      </c>
    </row>
    <row r="13" spans="2:10" s="277" customFormat="1" ht="33" customHeight="1" x14ac:dyDescent="0.2">
      <c r="B13" s="301">
        <v>61102</v>
      </c>
      <c r="C13" s="284" t="str">
        <f>VLOOKUP($B13,'SERVIÇOS JUNHO-2025'!$A:$E,2,0)</f>
        <v>DER-ES</v>
      </c>
      <c r="D13" s="303" t="str">
        <f>VLOOKUP($B13,'SERVIÇOS JUNHO-2025'!$A:$E,3,0)</f>
        <v>Fechadura com maçaneta tipo alavanca e chave tipo yale - IMAB, STAN, ALIANÇA ou equivalente</v>
      </c>
      <c r="E13" s="284" t="str">
        <f>VLOOKUP($B13,'SERVIÇOS JUNHO-2025'!$A:$E,4,0)</f>
        <v>und</v>
      </c>
      <c r="F13" s="423">
        <v>1</v>
      </c>
      <c r="G13" s="423"/>
      <c r="H13" s="424">
        <f>VLOOKUP($B13,'SERVIÇOS JUNHO-2025'!$A:$E,5,0)</f>
        <v>139.83000000000001</v>
      </c>
      <c r="I13" s="424"/>
      <c r="J13" s="302">
        <f>(F13*H13)</f>
        <v>139.83000000000001</v>
      </c>
    </row>
    <row r="14" spans="2:10" s="277" customFormat="1" ht="33" customHeight="1" x14ac:dyDescent="0.2">
      <c r="B14" s="301">
        <v>61112</v>
      </c>
      <c r="C14" s="284" t="str">
        <f>VLOOKUP($B14,'SERVIÇOS JUNHO-2025'!$A:$E,2,0)</f>
        <v>DER-ES</v>
      </c>
      <c r="D14" s="303" t="str">
        <f>VLOOKUP($B14,'SERVIÇOS JUNHO-2025'!$A:$E,3,0)</f>
        <v>Dobradiça de latão cromado de 3 x 2.1/2?, inclusive parafusos - IMAB, STAN, ALIANÇA ou equivalente</v>
      </c>
      <c r="E14" s="284" t="str">
        <f>VLOOKUP($B14,'SERVIÇOS JUNHO-2025'!$A:$E,4,0)</f>
        <v>und</v>
      </c>
      <c r="F14" s="423">
        <v>3</v>
      </c>
      <c r="G14" s="423"/>
      <c r="H14" s="424">
        <f>VLOOKUP($B14,'SERVIÇOS JUNHO-2025'!$A:$E,5,0)</f>
        <v>68.16</v>
      </c>
      <c r="I14" s="424"/>
      <c r="J14" s="302">
        <f>(F14*H14)</f>
        <v>204.48</v>
      </c>
    </row>
    <row r="15" spans="2:10" s="277" customFormat="1" x14ac:dyDescent="0.2">
      <c r="B15" s="304"/>
      <c r="C15" s="305"/>
      <c r="D15" s="306"/>
      <c r="E15" s="307"/>
      <c r="F15" s="308"/>
      <c r="G15" s="309"/>
      <c r="H15" s="310"/>
      <c r="I15" s="311" t="s">
        <v>19414</v>
      </c>
      <c r="J15" s="313">
        <f>SUM(J10:J14)</f>
        <v>1515.2919999999999</v>
      </c>
    </row>
    <row r="16" spans="2:10" s="277" customFormat="1" ht="12.75" customHeight="1" x14ac:dyDescent="0.2">
      <c r="B16" s="404" t="s">
        <v>19415</v>
      </c>
      <c r="C16" s="404"/>
      <c r="D16" s="404"/>
      <c r="E16" s="404"/>
      <c r="F16" s="404"/>
      <c r="G16" s="404"/>
      <c r="H16" s="404"/>
      <c r="I16" s="404"/>
      <c r="J16" s="289">
        <f>J8</f>
        <v>62.533899149999989</v>
      </c>
    </row>
    <row r="17" spans="1:11" s="277" customFormat="1" x14ac:dyDescent="0.2">
      <c r="B17" s="405" t="s">
        <v>19416</v>
      </c>
      <c r="C17" s="405"/>
      <c r="D17" s="405"/>
      <c r="E17" s="405"/>
      <c r="F17" s="405"/>
      <c r="G17" s="405"/>
      <c r="H17" s="405"/>
      <c r="I17" s="405"/>
      <c r="J17" s="290">
        <f>J15</f>
        <v>1515.2919999999999</v>
      </c>
    </row>
    <row r="18" spans="1:11" s="277" customFormat="1" x14ac:dyDescent="0.2">
      <c r="B18" s="406" t="s">
        <v>19417</v>
      </c>
      <c r="C18" s="406"/>
      <c r="D18" s="406"/>
      <c r="E18" s="406"/>
      <c r="F18" s="406"/>
      <c r="G18" s="406"/>
      <c r="H18" s="406"/>
      <c r="I18" s="406"/>
      <c r="J18" s="291">
        <v>0</v>
      </c>
    </row>
    <row r="19" spans="1:11" x14ac:dyDescent="0.2">
      <c r="B19" s="406" t="s">
        <v>19418</v>
      </c>
      <c r="C19" s="406"/>
      <c r="D19" s="406"/>
      <c r="E19" s="406"/>
      <c r="F19" s="406"/>
      <c r="G19" s="406"/>
      <c r="H19" s="406"/>
      <c r="I19" s="406"/>
      <c r="J19" s="291">
        <v>1</v>
      </c>
    </row>
    <row r="20" spans="1:11" ht="15" customHeight="1" x14ac:dyDescent="0.2">
      <c r="B20" s="292"/>
      <c r="C20" s="293"/>
      <c r="D20" s="293"/>
      <c r="E20" s="293"/>
      <c r="F20" s="293"/>
      <c r="G20" s="407" t="s">
        <v>19419</v>
      </c>
      <c r="H20" s="407"/>
      <c r="I20" s="407"/>
      <c r="J20" s="299">
        <f>J16+J18</f>
        <v>62.533899149999989</v>
      </c>
      <c r="K20" s="294"/>
    </row>
    <row r="21" spans="1:11" x14ac:dyDescent="0.2">
      <c r="B21" s="406" t="s">
        <v>19420</v>
      </c>
      <c r="C21" s="406"/>
      <c r="D21" s="406"/>
      <c r="E21" s="406"/>
      <c r="F21" s="406"/>
      <c r="G21" s="406"/>
      <c r="H21" s="406"/>
      <c r="I21" s="406"/>
      <c r="J21" s="290">
        <f>(J16/J19)+(J18/J19)</f>
        <v>62.533899149999989</v>
      </c>
    </row>
    <row r="22" spans="1:11" x14ac:dyDescent="0.2">
      <c r="B22" s="295"/>
      <c r="C22" s="296"/>
      <c r="D22" s="296"/>
      <c r="E22" s="296"/>
      <c r="F22" s="296"/>
      <c r="G22" s="408" t="s">
        <v>19421</v>
      </c>
      <c r="H22" s="408"/>
      <c r="I22" s="408"/>
      <c r="J22" s="297">
        <f>J17+J21</f>
        <v>1577.8258991499999</v>
      </c>
    </row>
    <row r="23" spans="1:11" x14ac:dyDescent="0.2">
      <c r="B23" s="409" t="s">
        <v>19422</v>
      </c>
      <c r="C23" s="409"/>
      <c r="D23" s="409"/>
      <c r="E23" s="409"/>
      <c r="F23" s="409"/>
      <c r="G23" s="409"/>
      <c r="H23" s="409"/>
      <c r="I23" s="409"/>
      <c r="J23" s="298">
        <f>J22</f>
        <v>1577.8258991499999</v>
      </c>
    </row>
    <row r="25" spans="1:11" ht="12.75" customHeight="1" x14ac:dyDescent="0.2">
      <c r="B25" s="410" t="s">
        <v>19423</v>
      </c>
      <c r="C25" s="410"/>
      <c r="D25" s="410"/>
      <c r="E25" s="410"/>
      <c r="F25" s="410"/>
      <c r="G25" s="410"/>
      <c r="H25" s="410"/>
      <c r="I25" s="410"/>
      <c r="J25" s="410"/>
    </row>
    <row r="26" spans="1:11" ht="29.25" customHeight="1" x14ac:dyDescent="0.2">
      <c r="B26" s="417" t="s">
        <v>19452</v>
      </c>
      <c r="C26" s="417"/>
      <c r="D26" s="417"/>
      <c r="E26" s="417"/>
      <c r="F26" s="417"/>
      <c r="G26" s="417"/>
      <c r="H26" s="417"/>
      <c r="I26" s="417"/>
      <c r="J26" s="417"/>
    </row>
    <row r="27" spans="1:11" ht="61.5" customHeight="1" x14ac:dyDescent="0.2">
      <c r="B27" s="417" t="s">
        <v>19456</v>
      </c>
      <c r="C27" s="417"/>
      <c r="D27" s="417"/>
      <c r="E27" s="417"/>
      <c r="F27" s="417"/>
      <c r="G27" s="417"/>
      <c r="H27" s="417"/>
      <c r="I27" s="417"/>
      <c r="J27" s="417"/>
    </row>
    <row r="28" spans="1:11" ht="24" customHeight="1" x14ac:dyDescent="0.2">
      <c r="B28" s="422" t="s">
        <v>19454</v>
      </c>
      <c r="C28" s="422"/>
      <c r="D28" s="422"/>
      <c r="E28" s="422"/>
      <c r="F28" s="422"/>
      <c r="G28" s="422"/>
      <c r="H28" s="422"/>
      <c r="I28" s="422"/>
      <c r="J28" s="422"/>
    </row>
    <row r="31" spans="1:11" x14ac:dyDescent="0.2">
      <c r="B31" s="413" t="s">
        <v>19426</v>
      </c>
      <c r="C31" s="413"/>
      <c r="D31" s="413"/>
      <c r="E31" s="413"/>
      <c r="F31" s="413"/>
      <c r="G31" s="413"/>
      <c r="H31" s="413"/>
      <c r="I31" s="413"/>
      <c r="J31" s="413"/>
      <c r="K31" s="413"/>
    </row>
    <row r="32" spans="1:11" x14ac:dyDescent="0.2">
      <c r="A32" s="414" t="s">
        <v>403</v>
      </c>
      <c r="B32" s="414"/>
      <c r="C32" s="414"/>
      <c r="D32" s="414"/>
      <c r="E32" s="414"/>
      <c r="F32" s="414"/>
      <c r="G32" s="414"/>
      <c r="H32" s="414"/>
      <c r="I32" s="414"/>
      <c r="J32" s="414"/>
      <c r="K32" s="414"/>
    </row>
    <row r="33" spans="1:11" x14ac:dyDescent="0.2">
      <c r="A33" s="413" t="s">
        <v>404</v>
      </c>
      <c r="B33" s="413"/>
      <c r="C33" s="413"/>
      <c r="D33" s="413"/>
      <c r="E33" s="413"/>
      <c r="F33" s="413"/>
      <c r="G33" s="413"/>
      <c r="H33" s="413"/>
      <c r="I33" s="413"/>
      <c r="J33" s="413"/>
      <c r="K33" s="413"/>
    </row>
    <row r="34" spans="1:11" x14ac:dyDescent="0.2">
      <c r="A34" s="413" t="s">
        <v>405</v>
      </c>
      <c r="B34" s="413"/>
      <c r="C34" s="413"/>
      <c r="D34" s="413"/>
      <c r="E34" s="413"/>
      <c r="F34" s="413"/>
      <c r="G34" s="413"/>
      <c r="H34" s="413"/>
      <c r="I34" s="413"/>
      <c r="J34" s="413"/>
      <c r="K34" s="413"/>
    </row>
    <row r="35" spans="1:11" x14ac:dyDescent="0.2">
      <c r="A35" s="413" t="s">
        <v>406</v>
      </c>
      <c r="B35" s="413"/>
      <c r="C35" s="413"/>
      <c r="D35" s="413"/>
      <c r="E35" s="413"/>
      <c r="F35" s="413"/>
      <c r="G35" s="413"/>
      <c r="H35" s="413"/>
      <c r="I35" s="413"/>
      <c r="J35" s="413"/>
      <c r="K35" s="413"/>
    </row>
  </sheetData>
  <mergeCells count="42">
    <mergeCell ref="A32:K32"/>
    <mergeCell ref="A33:K33"/>
    <mergeCell ref="A34:K34"/>
    <mergeCell ref="A35:K35"/>
    <mergeCell ref="B25:J25"/>
    <mergeCell ref="B26:J26"/>
    <mergeCell ref="B27:J27"/>
    <mergeCell ref="B28:J28"/>
    <mergeCell ref="B31:K31"/>
    <mergeCell ref="B19:I19"/>
    <mergeCell ref="G20:I20"/>
    <mergeCell ref="B21:I21"/>
    <mergeCell ref="G22:I22"/>
    <mergeCell ref="B23:I23"/>
    <mergeCell ref="F14:G14"/>
    <mergeCell ref="H14:I14"/>
    <mergeCell ref="B16:I16"/>
    <mergeCell ref="B17:I17"/>
    <mergeCell ref="B18:I18"/>
    <mergeCell ref="F11:G11"/>
    <mergeCell ref="H11:I11"/>
    <mergeCell ref="F12:G12"/>
    <mergeCell ref="H12:I12"/>
    <mergeCell ref="F13:G13"/>
    <mergeCell ref="H13:I13"/>
    <mergeCell ref="B8:I8"/>
    <mergeCell ref="F9:G9"/>
    <mergeCell ref="H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2:K43"/>
  <sheetViews>
    <sheetView view="pageBreakPreview" topLeftCell="A19" zoomScale="95" zoomScaleNormal="100" zoomScalePageLayoutView="95" workbookViewId="0">
      <selection activeCell="A39" sqref="A39"/>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19457</v>
      </c>
      <c r="C2" s="391"/>
      <c r="D2" s="391"/>
      <c r="E2" s="391"/>
      <c r="F2" s="391"/>
      <c r="G2" s="391"/>
      <c r="H2" s="391"/>
      <c r="I2" s="391"/>
      <c r="J2" s="391"/>
    </row>
    <row r="3" spans="2:10" ht="37.5" customHeight="1" x14ac:dyDescent="0.2">
      <c r="B3" s="392" t="s">
        <v>19402</v>
      </c>
      <c r="C3" s="392"/>
      <c r="D3" s="393" t="str">
        <f>VLOOKUP(B5,'Planilha Orçamentária'!$N$10:$Q$10199,3,0)</f>
        <v>Janela de correr tipo blindex com 4 folhas, sendo 2 folhas fixas e 2 folhas móveis, para vidro, inclusive vidro laminado de 12 mm</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m2</v>
      </c>
    </row>
    <row r="5" spans="2:10" x14ac:dyDescent="0.2">
      <c r="B5" s="397" t="s">
        <v>134</v>
      </c>
      <c r="C5" s="397"/>
      <c r="D5" s="397"/>
      <c r="E5" s="397"/>
      <c r="F5" s="397"/>
      <c r="G5" s="397"/>
      <c r="H5" s="398" t="s">
        <v>19406</v>
      </c>
      <c r="I5" s="398"/>
      <c r="J5" s="278" t="str">
        <f>VLOOKUP(B5,'Planilha Orçamentária'!$N$10:$Q$313,2,0)</f>
        <v>7.2.6</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10290</v>
      </c>
      <c r="C7" s="284" t="str">
        <f>VLOOKUP(B7,'INSUMO JUNHO-2025'!$A$1:$E$6480,2,0)</f>
        <v>DER-ES</v>
      </c>
      <c r="D7" s="285" t="str">
        <f>VLOOKUP(B7,'INSUMO JUNHO-2025'!$A$1:$E$6480,3,0)</f>
        <v>VIDRACEIRO (OFICIAL - SINDUSCON)</v>
      </c>
      <c r="E7" s="286" t="str">
        <f>VLOOKUP(B7,'INSUMO JUNHO-2025'!$A$1:$E$6480,4,0)</f>
        <v>H</v>
      </c>
      <c r="F7" s="418">
        <v>0.82699999999999996</v>
      </c>
      <c r="G7" s="418"/>
      <c r="H7" s="402">
        <f>VLOOKUP(B7,'INSUMO JUNHO-2025'!$A$1:$E$6480,5,0)*2.5727</f>
        <v>26.035724000000002</v>
      </c>
      <c r="I7" s="402"/>
      <c r="J7" s="287">
        <f>F7*H7</f>
        <v>21.531543748000001</v>
      </c>
    </row>
    <row r="8" spans="2:10" s="277" customFormat="1" ht="22.5" x14ac:dyDescent="0.2">
      <c r="B8" s="283">
        <v>10146</v>
      </c>
      <c r="C8" s="284" t="str">
        <f>VLOOKUP(B8,'INSUMO JUNHO-2025'!$A$1:$E$6480,2,0)</f>
        <v>DER-ES</v>
      </c>
      <c r="D8" s="285" t="str">
        <f>VLOOKUP(B8,'INSUMO JUNHO-2025'!$A$1:$E$6480,3,0)</f>
        <v>SERVENTE (AUXILIAR DE OBRAS - SINDUSCON)</v>
      </c>
      <c r="E8" s="286" t="str">
        <f>VLOOKUP(B8,'INSUMO JUNHO-2025'!$A$1:$E$6480,4,0)</f>
        <v>H</v>
      </c>
      <c r="F8" s="418">
        <v>0.41299999999999998</v>
      </c>
      <c r="G8" s="418"/>
      <c r="H8" s="402">
        <f>VLOOKUP(B8,'INSUMO JUNHO-2025'!$A$1:$E$6480,5,0)*2.5727</f>
        <v>19.681155000000004</v>
      </c>
      <c r="I8" s="402"/>
      <c r="J8" s="287">
        <f>F8*H8</f>
        <v>8.1283170150000004</v>
      </c>
    </row>
    <row r="9" spans="2:10" s="277" customFormat="1" ht="12.75" customHeight="1" x14ac:dyDescent="0.2">
      <c r="B9" s="403" t="s">
        <v>19414</v>
      </c>
      <c r="C9" s="403"/>
      <c r="D9" s="403"/>
      <c r="E9" s="403"/>
      <c r="F9" s="403"/>
      <c r="G9" s="403"/>
      <c r="H9" s="403"/>
      <c r="I9" s="403"/>
      <c r="J9" s="288">
        <f>SUM(J7:J8)</f>
        <v>29.659860763000001</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22.5" x14ac:dyDescent="0.2">
      <c r="B11" s="301">
        <v>39961</v>
      </c>
      <c r="C11" s="284" t="str">
        <f>VLOOKUP(B11,'INSUMO JUNHO-2025'!$A$1:$E$6480,2,0)</f>
        <v>SINAPI</v>
      </c>
      <c r="D11" s="285" t="str">
        <f>VLOOKUP(B11,'INSUMO JUNHO-2025'!$A$1:$E$6480,3,0)</f>
        <v>SILICONE ACETICO USO GERAL INCOLOR 280 G</v>
      </c>
      <c r="E11" s="286" t="str">
        <f>VLOOKUP(B11,'INSUMO JUNHO-2025'!$A$1:$E$6480,4,0)</f>
        <v>UN</v>
      </c>
      <c r="F11" s="419">
        <v>0.24</v>
      </c>
      <c r="G11" s="419"/>
      <c r="H11" s="420">
        <f>VLOOKUP(B11,'INSUMO JUNHO-2025'!$A$1:$E$6480,5,0)</f>
        <v>19.899999999999999</v>
      </c>
      <c r="I11" s="420"/>
      <c r="J11" s="302">
        <f t="shared" ref="J11:J18" si="0">F11*H11</f>
        <v>4.7759999999999998</v>
      </c>
    </row>
    <row r="12" spans="2:10" s="277" customFormat="1" x14ac:dyDescent="0.2">
      <c r="B12" s="301">
        <v>34360</v>
      </c>
      <c r="C12" s="284" t="str">
        <f>VLOOKUP(B12,'INSUMO JUNHO-2025'!$A$1:$E$6480,2,0)</f>
        <v>SINAPI</v>
      </c>
      <c r="D12" s="285" t="str">
        <f>VLOOKUP(B12,'INSUMO JUNHO-2025'!$A$1:$E$6480,3,0)</f>
        <v>PERFIL DE ALUMINIO ANODIZADO</v>
      </c>
      <c r="E12" s="286" t="str">
        <f>VLOOKUP(B12,'INSUMO JUNHO-2025'!$A$1:$E$6480,4,0)</f>
        <v>KG</v>
      </c>
      <c r="F12" s="419">
        <v>0.66600000000000004</v>
      </c>
      <c r="G12" s="419"/>
      <c r="H12" s="420">
        <f>VLOOKUP(B12,'INSUMO JUNHO-2025'!$A$1:$E$6480,5,0)</f>
        <v>42.58</v>
      </c>
      <c r="I12" s="420"/>
      <c r="J12" s="302">
        <f t="shared" si="0"/>
        <v>28.358280000000001</v>
      </c>
    </row>
    <row r="13" spans="2:10" s="277" customFormat="1" ht="56.25" x14ac:dyDescent="0.2">
      <c r="B13" s="301">
        <v>11950</v>
      </c>
      <c r="C13" s="284" t="str">
        <f>VLOOKUP(B13,'INSUMO JUNHO-2025'!$A$1:$E$6480,2,0)</f>
        <v>SINAPI</v>
      </c>
      <c r="D13" s="285" t="str">
        <f>VLOOKUP(B13,'INSUMO JUNHO-2025'!$A$1:$E$6480,3,0)</f>
        <v>BUCHA DE NYLON SEM ABA S6, COM PARAFUSO DE 4,20 X 40 MM EM ACO ZINCADO COM ROSCA SOBERBA, CABECA CHATA E FENDA PHILLIPS</v>
      </c>
      <c r="E13" s="286" t="str">
        <f>VLOOKUP(B13,'INSUMO JUNHO-2025'!$A$1:$E$6480,4,0)</f>
        <v>UN</v>
      </c>
      <c r="F13" s="419">
        <v>1.05</v>
      </c>
      <c r="G13" s="419"/>
      <c r="H13" s="420">
        <f>VLOOKUP(B13,'INSUMO JUNHO-2025'!$A$1:$E$6480,5,0)</f>
        <v>0.2</v>
      </c>
      <c r="I13" s="420"/>
      <c r="J13" s="302">
        <f t="shared" si="0"/>
        <v>0.21000000000000002</v>
      </c>
    </row>
    <row r="14" spans="2:10" s="277" customFormat="1" ht="56.25" x14ac:dyDescent="0.2">
      <c r="B14" s="301">
        <v>11575</v>
      </c>
      <c r="C14" s="284" t="str">
        <f>VLOOKUP(B14,'INSUMO JUNHO-2025'!$A$1:$E$6480,2,0)</f>
        <v>SINAPI</v>
      </c>
      <c r="D14" s="285" t="str">
        <f>VLOOKUP(B14,'INSUMO JUNHO-2025'!$A$1:$E$6480,3,0)</f>
        <v>ROLDANA CONCAVA DUPLA, 4 RODAS, EM ZAMAC COM CHAPA DE LATAO, ROLAMENTOS EM ACO, PARA PORTAS E JANELAS DE CORRER</v>
      </c>
      <c r="E14" s="286" t="str">
        <f>VLOOKUP(B14,'INSUMO JUNHO-2025'!$A$1:$E$6480,4,0)</f>
        <v>UN</v>
      </c>
      <c r="F14" s="419">
        <v>4</v>
      </c>
      <c r="G14" s="419"/>
      <c r="H14" s="420">
        <f>VLOOKUP(B14,'INSUMO JUNHO-2025'!$A$1:$E$6480,5,0)</f>
        <v>54.56</v>
      </c>
      <c r="I14" s="420"/>
      <c r="J14" s="302">
        <f t="shared" si="0"/>
        <v>218.24</v>
      </c>
    </row>
    <row r="15" spans="2:10" s="277" customFormat="1" ht="58.5" customHeight="1" x14ac:dyDescent="0.2">
      <c r="B15" s="301">
        <v>11581</v>
      </c>
      <c r="C15" s="284" t="str">
        <f>VLOOKUP(B15,'INSUMO JUNHO-2025'!$A$1:$E$6480,2,0)</f>
        <v>SINAPI</v>
      </c>
      <c r="D15" s="285" t="str">
        <f>VLOOKUP(B15,'INSUMO JUNHO-2025'!$A$1:$E$6480,3,0)</f>
        <v>TRILHO PANTOGRAFICO CONCAVO, TIPO U, EM ALUMINIO, COM DIMENSOES DE APROX *35 X 35* MM, PARA ROLDANA DE PORTA DE CORRER</v>
      </c>
      <c r="E15" s="286" t="str">
        <f>VLOOKUP(B15,'INSUMO JUNHO-2025'!$A$1:$E$6480,4,0)</f>
        <v>M</v>
      </c>
      <c r="F15" s="419">
        <v>9.1</v>
      </c>
      <c r="G15" s="419"/>
      <c r="H15" s="420">
        <f>VLOOKUP(B15,'INSUMO JUNHO-2025'!$A$1:$E$6480,5,0)</f>
        <v>20.010000000000002</v>
      </c>
      <c r="I15" s="420"/>
      <c r="J15" s="302">
        <f t="shared" si="0"/>
        <v>182.09100000000001</v>
      </c>
    </row>
    <row r="16" spans="2:10" s="277" customFormat="1" ht="22.5" x14ac:dyDescent="0.2">
      <c r="B16" s="301" t="s">
        <v>19458</v>
      </c>
      <c r="C16" s="305" t="s">
        <v>19459</v>
      </c>
      <c r="D16" s="285" t="s">
        <v>19460</v>
      </c>
      <c r="E16" s="315" t="s">
        <v>121</v>
      </c>
      <c r="F16" s="419">
        <v>1</v>
      </c>
      <c r="G16" s="419"/>
      <c r="H16" s="402">
        <v>111.94</v>
      </c>
      <c r="I16" s="402"/>
      <c r="J16" s="302">
        <f t="shared" si="0"/>
        <v>111.94</v>
      </c>
    </row>
    <row r="17" spans="2:11" s="277" customFormat="1" ht="45" x14ac:dyDescent="0.2">
      <c r="B17" s="301">
        <v>10497</v>
      </c>
      <c r="C17" s="284" t="str">
        <f>VLOOKUP(B17,'INSUMO JUNHO-2025'!$A$1:$E$6480,2,0)</f>
        <v>SINAPI</v>
      </c>
      <c r="D17" s="285" t="str">
        <f>VLOOKUP(B17,'INSUMO JUNHO-2025'!$A$1:$E$6480,3,0)</f>
        <v>VIDRO COMUM LAMINADO, LISO, INCOLOR, TRIPLO, ESPESSURA TOTAL 12 MM (CADA CAMADA E= 4 MM) - COLOCADO</v>
      </c>
      <c r="E17" s="286" t="str">
        <f>VLOOKUP(B17,'INSUMO JUNHO-2025'!$A$1:$E$6480,4,0)</f>
        <v>M2</v>
      </c>
      <c r="F17" s="419">
        <v>1</v>
      </c>
      <c r="G17" s="419"/>
      <c r="H17" s="420">
        <f>VLOOKUP(B17,'INSUMO JUNHO-2025'!$A$1:$E$6480,5,0)</f>
        <v>1614.16</v>
      </c>
      <c r="I17" s="420"/>
      <c r="J17" s="302">
        <f t="shared" si="0"/>
        <v>1614.16</v>
      </c>
    </row>
    <row r="18" spans="2:11" s="277" customFormat="1" ht="67.5" x14ac:dyDescent="0.2">
      <c r="B18" s="301">
        <v>11522</v>
      </c>
      <c r="C18" s="284" t="str">
        <f>VLOOKUP(B18,'INSUMO JUNHO-2025'!$A$1:$E$6480,2,0)</f>
        <v>SINAPI</v>
      </c>
      <c r="D18" s="285" t="str">
        <f>VLOOKUP(B18,'INSUMO JUNHO-2025'!$A$1:$E$6480,3,0)</f>
        <v>PUXADOR DE EMBUTIR TIPO CONCHA, COM FURO PARA CHAVE, EM LATAO CROMADO, COMPRIMENTO DE APROX *100* MM E LARGURA DE APROX *40* MM</v>
      </c>
      <c r="E18" s="286" t="str">
        <f>VLOOKUP(B18,'INSUMO JUNHO-2025'!$A$1:$E$6480,4,0)</f>
        <v>UN</v>
      </c>
      <c r="F18" s="419">
        <v>1</v>
      </c>
      <c r="G18" s="419"/>
      <c r="H18" s="420">
        <f>VLOOKUP(B18,'INSUMO JUNHO-2025'!$A$1:$E$6480,5,0)</f>
        <v>12.64</v>
      </c>
      <c r="I18" s="420"/>
      <c r="J18" s="302">
        <f t="shared" si="0"/>
        <v>12.64</v>
      </c>
    </row>
    <row r="19" spans="2:11" s="277" customFormat="1" ht="13.5" customHeight="1" x14ac:dyDescent="0.2">
      <c r="B19" s="403" t="s">
        <v>19414</v>
      </c>
      <c r="C19" s="403"/>
      <c r="D19" s="403"/>
      <c r="E19" s="403"/>
      <c r="F19" s="403"/>
      <c r="G19" s="403"/>
      <c r="H19" s="403"/>
      <c r="I19" s="403"/>
      <c r="J19" s="288">
        <f>SUM(J11:J18)</f>
        <v>2172.4152799999997</v>
      </c>
    </row>
    <row r="20" spans="2:11" s="277" customFormat="1" x14ac:dyDescent="0.2">
      <c r="B20" s="279" t="s">
        <v>19407</v>
      </c>
      <c r="C20" s="280" t="s">
        <v>19408</v>
      </c>
      <c r="D20" s="281" t="s">
        <v>19436</v>
      </c>
      <c r="E20" s="281" t="s">
        <v>19410</v>
      </c>
      <c r="F20" s="399" t="s">
        <v>19433</v>
      </c>
      <c r="G20" s="399"/>
      <c r="H20" s="400" t="s">
        <v>19434</v>
      </c>
      <c r="I20" s="400"/>
      <c r="J20" s="300" t="s">
        <v>19435</v>
      </c>
    </row>
    <row r="21" spans="2:11" s="277" customFormat="1" ht="45" x14ac:dyDescent="0.2">
      <c r="B21" s="301">
        <v>91693</v>
      </c>
      <c r="C21" s="284" t="str">
        <f>VLOOKUP($B21,'SERVIÇOS JUNHO-2025'!$A:$E,2,0)</f>
        <v>SINAPI</v>
      </c>
      <c r="D21" s="303" t="str">
        <f>VLOOKUP($B21,'SERVIÇOS JUNHO-2025'!$A:$E,3,0)</f>
        <v>SERRA CIRCULAR DE BANCADA COM MOTOR ELÉTRICO POTÊNCIA DE 5HP, COM COIFA PARA DISCO 10" - CHI DIURNO. AF_08/2015</v>
      </c>
      <c r="E21" s="284" t="str">
        <f>VLOOKUP($B21,'SERVIÇOS JUNHO-2025'!$A:$E,4,0)</f>
        <v>CHI</v>
      </c>
      <c r="F21" s="418">
        <v>0.76900000000000002</v>
      </c>
      <c r="G21" s="418"/>
      <c r="H21" s="402">
        <f>VLOOKUP($B21,'SERVIÇOS JUNHO-2025'!$A:$E,5,0)</f>
        <v>40.299999999999997</v>
      </c>
      <c r="I21" s="402"/>
      <c r="J21" s="287">
        <f>F21*H21</f>
        <v>30.990699999999997</v>
      </c>
    </row>
    <row r="22" spans="2:11" s="277" customFormat="1" ht="45" x14ac:dyDescent="0.2">
      <c r="B22" s="301">
        <v>91692</v>
      </c>
      <c r="C22" s="284" t="str">
        <f>VLOOKUP($B22,'SERVIÇOS JUNHO-2025'!$A:$E,2,0)</f>
        <v>SINAPI</v>
      </c>
      <c r="D22" s="303" t="str">
        <f>VLOOKUP($B22,'SERVIÇOS JUNHO-2025'!$A:$E,3,0)</f>
        <v>SERRA CIRCULAR DE BANCADA COM MOTOR ELÉTRICO POTÊNCIA DE 5HP, COM COIFA PARA DISCO 10" - CHP DIURNO. AF_08/2015</v>
      </c>
      <c r="E22" s="284" t="str">
        <f>VLOOKUP($B22,'SERVIÇOS JUNHO-2025'!$A:$E,4,0)</f>
        <v>CHP</v>
      </c>
      <c r="F22" s="421">
        <v>5.8000000000000003E-2</v>
      </c>
      <c r="G22" s="421"/>
      <c r="H22" s="402">
        <f>VLOOKUP($B22,'SERVIÇOS JUNHO-2025'!$A:$E,5,0)</f>
        <v>41.53</v>
      </c>
      <c r="I22" s="402"/>
      <c r="J22" s="287">
        <f>F22*H22</f>
        <v>2.4087400000000003</v>
      </c>
    </row>
    <row r="23" spans="2:11" s="277" customFormat="1" x14ac:dyDescent="0.2">
      <c r="B23" s="304"/>
      <c r="C23" s="305"/>
      <c r="D23" s="306"/>
      <c r="E23" s="307"/>
      <c r="F23" s="308"/>
      <c r="G23" s="309"/>
      <c r="H23" s="310"/>
      <c r="I23" s="311" t="s">
        <v>19414</v>
      </c>
      <c r="J23" s="288">
        <f>SUM(J21:J22)</f>
        <v>33.399439999999998</v>
      </c>
    </row>
    <row r="24" spans="2:11" s="277" customFormat="1" ht="12.75" customHeight="1" x14ac:dyDescent="0.2">
      <c r="B24" s="404" t="s">
        <v>19415</v>
      </c>
      <c r="C24" s="404"/>
      <c r="D24" s="404"/>
      <c r="E24" s="404"/>
      <c r="F24" s="404"/>
      <c r="G24" s="404"/>
      <c r="H24" s="404"/>
      <c r="I24" s="404"/>
      <c r="J24" s="289">
        <f>J9</f>
        <v>29.659860763000001</v>
      </c>
    </row>
    <row r="25" spans="2:11" s="277" customFormat="1" x14ac:dyDescent="0.2">
      <c r="B25" s="405" t="s">
        <v>19416</v>
      </c>
      <c r="C25" s="405"/>
      <c r="D25" s="405"/>
      <c r="E25" s="405"/>
      <c r="F25" s="405"/>
      <c r="G25" s="405"/>
      <c r="H25" s="405"/>
      <c r="I25" s="405"/>
      <c r="J25" s="290">
        <f>J19</f>
        <v>2172.4152799999997</v>
      </c>
    </row>
    <row r="26" spans="2:11" s="277" customFormat="1" x14ac:dyDescent="0.2">
      <c r="B26" s="406" t="s">
        <v>19417</v>
      </c>
      <c r="C26" s="406"/>
      <c r="D26" s="406"/>
      <c r="E26" s="406"/>
      <c r="F26" s="406"/>
      <c r="G26" s="406"/>
      <c r="H26" s="406"/>
      <c r="I26" s="406"/>
      <c r="J26" s="291">
        <f>J23</f>
        <v>33.399439999999998</v>
      </c>
    </row>
    <row r="27" spans="2:11" s="277" customFormat="1" x14ac:dyDescent="0.2">
      <c r="B27" s="406" t="s">
        <v>19418</v>
      </c>
      <c r="C27" s="406"/>
      <c r="D27" s="406"/>
      <c r="E27" s="406"/>
      <c r="F27" s="406"/>
      <c r="G27" s="406"/>
      <c r="H27" s="406"/>
      <c r="I27" s="406"/>
      <c r="J27" s="291">
        <v>1</v>
      </c>
    </row>
    <row r="28" spans="2:11" ht="15" customHeight="1" x14ac:dyDescent="0.2">
      <c r="B28" s="292"/>
      <c r="C28" s="293"/>
      <c r="D28" s="293"/>
      <c r="E28" s="293"/>
      <c r="F28" s="293"/>
      <c r="G28" s="407" t="s">
        <v>19419</v>
      </c>
      <c r="H28" s="407"/>
      <c r="I28" s="407"/>
      <c r="J28" s="299">
        <f>J24+J26</f>
        <v>63.059300762999996</v>
      </c>
      <c r="K28" s="294"/>
    </row>
    <row r="29" spans="2:11" x14ac:dyDescent="0.2">
      <c r="B29" s="406" t="s">
        <v>19420</v>
      </c>
      <c r="C29" s="406"/>
      <c r="D29" s="406"/>
      <c r="E29" s="406"/>
      <c r="F29" s="406"/>
      <c r="G29" s="406"/>
      <c r="H29" s="406"/>
      <c r="I29" s="406"/>
      <c r="J29" s="290">
        <f>(J24/J27)+(J26/J27)</f>
        <v>63.059300762999996</v>
      </c>
    </row>
    <row r="30" spans="2:11" x14ac:dyDescent="0.2">
      <c r="B30" s="295"/>
      <c r="C30" s="296"/>
      <c r="D30" s="296"/>
      <c r="E30" s="296"/>
      <c r="F30" s="296"/>
      <c r="G30" s="408" t="s">
        <v>19421</v>
      </c>
      <c r="H30" s="408"/>
      <c r="I30" s="408"/>
      <c r="J30" s="297">
        <f>J25+J29</f>
        <v>2235.4745807629997</v>
      </c>
    </row>
    <row r="31" spans="2:11" x14ac:dyDescent="0.2">
      <c r="B31" s="409" t="s">
        <v>19422</v>
      </c>
      <c r="C31" s="409"/>
      <c r="D31" s="409"/>
      <c r="E31" s="409"/>
      <c r="F31" s="409"/>
      <c r="G31" s="409"/>
      <c r="H31" s="409"/>
      <c r="I31" s="409"/>
      <c r="J31" s="298">
        <f>J30</f>
        <v>2235.4745807629997</v>
      </c>
    </row>
    <row r="33" spans="1:11" ht="12.75" customHeight="1" x14ac:dyDescent="0.2">
      <c r="B33" s="410" t="s">
        <v>19423</v>
      </c>
      <c r="C33" s="410"/>
      <c r="D33" s="410"/>
      <c r="E33" s="410"/>
      <c r="F33" s="410"/>
      <c r="G33" s="410"/>
      <c r="H33" s="410"/>
      <c r="I33" s="410"/>
      <c r="J33" s="410"/>
    </row>
    <row r="34" spans="1:11" ht="29.25" customHeight="1" x14ac:dyDescent="0.2">
      <c r="B34" s="417" t="s">
        <v>19437</v>
      </c>
      <c r="C34" s="417"/>
      <c r="D34" s="417"/>
      <c r="E34" s="417"/>
      <c r="F34" s="417"/>
      <c r="G34" s="417"/>
      <c r="H34" s="417"/>
      <c r="I34" s="417"/>
      <c r="J34" s="417"/>
    </row>
    <row r="35" spans="1:11" ht="74.25" customHeight="1" x14ac:dyDescent="0.2">
      <c r="B35" s="417" t="s">
        <v>19461</v>
      </c>
      <c r="C35" s="417"/>
      <c r="D35" s="417"/>
      <c r="E35" s="417"/>
      <c r="F35" s="417"/>
      <c r="G35" s="417"/>
      <c r="H35" s="417"/>
      <c r="I35" s="417"/>
      <c r="J35" s="417"/>
    </row>
    <row r="36" spans="1:11" s="277" customFormat="1" ht="31.5" customHeight="1" x14ac:dyDescent="0.2">
      <c r="B36" s="422" t="s">
        <v>19462</v>
      </c>
      <c r="C36" s="422"/>
      <c r="D36" s="422"/>
      <c r="E36" s="422"/>
      <c r="F36" s="422"/>
      <c r="G36" s="422"/>
      <c r="H36" s="422"/>
      <c r="I36" s="422"/>
      <c r="J36" s="422"/>
    </row>
    <row r="39" spans="1:11" x14ac:dyDescent="0.2">
      <c r="B39" s="413" t="s">
        <v>19426</v>
      </c>
      <c r="C39" s="413"/>
      <c r="D39" s="413"/>
      <c r="E39" s="413"/>
      <c r="F39" s="413"/>
      <c r="G39" s="413"/>
      <c r="H39" s="413"/>
      <c r="I39" s="413"/>
      <c r="J39" s="413"/>
      <c r="K39" s="413"/>
    </row>
    <row r="40" spans="1:11" x14ac:dyDescent="0.2">
      <c r="A40" s="414" t="s">
        <v>403</v>
      </c>
      <c r="B40" s="414"/>
      <c r="C40" s="414"/>
      <c r="D40" s="414"/>
      <c r="E40" s="414"/>
      <c r="F40" s="414"/>
      <c r="G40" s="414"/>
      <c r="H40" s="414"/>
      <c r="I40" s="414"/>
      <c r="J40" s="414"/>
      <c r="K40" s="414"/>
    </row>
    <row r="41" spans="1:11" x14ac:dyDescent="0.2">
      <c r="A41" s="413" t="s">
        <v>404</v>
      </c>
      <c r="B41" s="413"/>
      <c r="C41" s="413"/>
      <c r="D41" s="413"/>
      <c r="E41" s="413"/>
      <c r="F41" s="413"/>
      <c r="G41" s="413"/>
      <c r="H41" s="413"/>
      <c r="I41" s="413"/>
      <c r="J41" s="413"/>
      <c r="K41" s="413"/>
    </row>
    <row r="42" spans="1:11" x14ac:dyDescent="0.2">
      <c r="A42" s="413" t="s">
        <v>405</v>
      </c>
      <c r="B42" s="413"/>
      <c r="C42" s="413"/>
      <c r="D42" s="413"/>
      <c r="E42" s="413"/>
      <c r="F42" s="413"/>
      <c r="G42" s="413"/>
      <c r="H42" s="413"/>
      <c r="I42" s="413"/>
      <c r="J42" s="413"/>
      <c r="K42" s="413"/>
    </row>
    <row r="43" spans="1:11" x14ac:dyDescent="0.2">
      <c r="A43" s="413" t="s">
        <v>406</v>
      </c>
      <c r="B43" s="413"/>
      <c r="C43" s="413"/>
      <c r="D43" s="413"/>
      <c r="E43" s="413"/>
      <c r="F43" s="413"/>
      <c r="G43" s="413"/>
      <c r="H43" s="413"/>
      <c r="I43" s="413"/>
      <c r="J43" s="413"/>
      <c r="K43" s="413"/>
    </row>
  </sheetData>
  <mergeCells count="57">
    <mergeCell ref="A42:K42"/>
    <mergeCell ref="A43:K43"/>
    <mergeCell ref="B35:J35"/>
    <mergeCell ref="B36:J36"/>
    <mergeCell ref="B39:K39"/>
    <mergeCell ref="A40:K40"/>
    <mergeCell ref="A41:K41"/>
    <mergeCell ref="B29:I29"/>
    <mergeCell ref="G30:I30"/>
    <mergeCell ref="B31:I31"/>
    <mergeCell ref="B33:J33"/>
    <mergeCell ref="B34:J34"/>
    <mergeCell ref="B24:I24"/>
    <mergeCell ref="B25:I25"/>
    <mergeCell ref="B26:I26"/>
    <mergeCell ref="B27:I27"/>
    <mergeCell ref="G28:I28"/>
    <mergeCell ref="F20:G20"/>
    <mergeCell ref="H20:I20"/>
    <mergeCell ref="F21:G21"/>
    <mergeCell ref="H21:I21"/>
    <mergeCell ref="F22:G22"/>
    <mergeCell ref="H22:I22"/>
    <mergeCell ref="F17:G17"/>
    <mergeCell ref="H17:I17"/>
    <mergeCell ref="F18:G18"/>
    <mergeCell ref="H18:I18"/>
    <mergeCell ref="B19:I19"/>
    <mergeCell ref="F14:G14"/>
    <mergeCell ref="H14:I14"/>
    <mergeCell ref="F15:G15"/>
    <mergeCell ref="H15:I15"/>
    <mergeCell ref="F16:G16"/>
    <mergeCell ref="H16:I16"/>
    <mergeCell ref="F11:G11"/>
    <mergeCell ref="H11:I11"/>
    <mergeCell ref="F12:G12"/>
    <mergeCell ref="H12:I12"/>
    <mergeCell ref="F13:G13"/>
    <mergeCell ref="H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2:K36"/>
  <sheetViews>
    <sheetView view="pageBreakPreview" topLeftCell="A15" zoomScale="95" zoomScaleNormal="100" zoomScalePageLayoutView="95" workbookViewId="0">
      <selection activeCell="A32" sqref="A32"/>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19463</v>
      </c>
      <c r="C2" s="391"/>
      <c r="D2" s="391"/>
      <c r="E2" s="391"/>
      <c r="F2" s="391"/>
      <c r="G2" s="391"/>
      <c r="H2" s="391"/>
      <c r="I2" s="391"/>
      <c r="J2" s="391"/>
    </row>
    <row r="3" spans="2:10" ht="37.5" customHeight="1" x14ac:dyDescent="0.2">
      <c r="B3" s="392" t="s">
        <v>19402</v>
      </c>
      <c r="C3" s="392"/>
      <c r="D3" s="393" t="str">
        <f>VLOOKUP(B5,'Planilha Orçamentária'!$N$10:$Q$10199,3,0)</f>
        <v>Porta de abrir tipo blindex, inclusive vidro laminado de 12 mm e ferragens</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m2</v>
      </c>
    </row>
    <row r="5" spans="2:10" x14ac:dyDescent="0.2">
      <c r="B5" s="397" t="s">
        <v>137</v>
      </c>
      <c r="C5" s="397"/>
      <c r="D5" s="397"/>
      <c r="E5" s="397"/>
      <c r="F5" s="397"/>
      <c r="G5" s="397"/>
      <c r="H5" s="398" t="s">
        <v>19406</v>
      </c>
      <c r="I5" s="398"/>
      <c r="J5" s="278" t="str">
        <f>VLOOKUP(B5,'Planilha Orçamentária'!$N$10:$Q$313,2,0)</f>
        <v>7.2.7</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10290</v>
      </c>
      <c r="C7" s="284" t="str">
        <f>VLOOKUP(B7,'INSUMO JUNHO-2025'!$A$1:$E$6480,2,0)</f>
        <v>DER-ES</v>
      </c>
      <c r="D7" s="285" t="str">
        <f>VLOOKUP(B7,'INSUMO JUNHO-2025'!$A$1:$E$6480,3,0)</f>
        <v>VIDRACEIRO (OFICIAL - SINDUSCON)</v>
      </c>
      <c r="E7" s="286" t="str">
        <f>VLOOKUP(B7,'INSUMO JUNHO-2025'!$A$1:$E$6480,4,0)</f>
        <v>H</v>
      </c>
      <c r="F7" s="418">
        <v>0.82699999999999996</v>
      </c>
      <c r="G7" s="418"/>
      <c r="H7" s="402">
        <f>VLOOKUP(B7,'INSUMO JUNHO-2025'!$A$1:$E$6480,5,0)*2.5727</f>
        <v>26.035724000000002</v>
      </c>
      <c r="I7" s="402"/>
      <c r="J7" s="287">
        <f>F7*H7</f>
        <v>21.531543748000001</v>
      </c>
    </row>
    <row r="8" spans="2:10" s="277" customFormat="1" ht="22.5" x14ac:dyDescent="0.2">
      <c r="B8" s="283">
        <v>10146</v>
      </c>
      <c r="C8" s="284" t="str">
        <f>VLOOKUP(B8,'INSUMO JUNHO-2025'!$A$1:$E$6480,2,0)</f>
        <v>DER-ES</v>
      </c>
      <c r="D8" s="285" t="str">
        <f>VLOOKUP(B8,'INSUMO JUNHO-2025'!$A$1:$E$6480,3,0)</f>
        <v>SERVENTE (AUXILIAR DE OBRAS - SINDUSCON)</v>
      </c>
      <c r="E8" s="286" t="str">
        <f>VLOOKUP(B8,'INSUMO JUNHO-2025'!$A$1:$E$6480,4,0)</f>
        <v>H</v>
      </c>
      <c r="F8" s="418">
        <v>0.41299999999999998</v>
      </c>
      <c r="G8" s="418"/>
      <c r="H8" s="402">
        <f>VLOOKUP(B8,'INSUMO JUNHO-2025'!$A$1:$E$6480,5,0)*2.5727</f>
        <v>19.681155000000004</v>
      </c>
      <c r="I8" s="402"/>
      <c r="J8" s="287">
        <f>F8*H8</f>
        <v>8.1283170150000004</v>
      </c>
    </row>
    <row r="9" spans="2:10" s="277" customFormat="1" ht="12.75" customHeight="1" x14ac:dyDescent="0.2">
      <c r="B9" s="403" t="s">
        <v>19414</v>
      </c>
      <c r="C9" s="403"/>
      <c r="D9" s="403"/>
      <c r="E9" s="403"/>
      <c r="F9" s="403"/>
      <c r="G9" s="403"/>
      <c r="H9" s="403"/>
      <c r="I9" s="403"/>
      <c r="J9" s="288">
        <f>SUM(J7:J8)</f>
        <v>29.659860763000001</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22.5" x14ac:dyDescent="0.2">
      <c r="B11" s="301">
        <v>39961</v>
      </c>
      <c r="C11" s="284" t="str">
        <f>VLOOKUP(B11,'INSUMO JUNHO-2025'!$A$1:$E$6480,2,0)</f>
        <v>SINAPI</v>
      </c>
      <c r="D11" s="285" t="str">
        <f>VLOOKUP(B11,'INSUMO JUNHO-2025'!$A$1:$E$6480,3,0)</f>
        <v>SILICONE ACETICO USO GERAL INCOLOR 280 G</v>
      </c>
      <c r="E11" s="286" t="str">
        <f>VLOOKUP(B11,'INSUMO JUNHO-2025'!$A$1:$E$6480,4,0)</f>
        <v>UN</v>
      </c>
      <c r="F11" s="419">
        <v>0.24</v>
      </c>
      <c r="G11" s="419"/>
      <c r="H11" s="420">
        <f>VLOOKUP(B11,'INSUMO JUNHO-2025'!$A$1:$E$6480,5,0)</f>
        <v>19.899999999999999</v>
      </c>
      <c r="I11" s="420"/>
      <c r="J11" s="302">
        <f>F11*H11</f>
        <v>4.7759999999999998</v>
      </c>
    </row>
    <row r="12" spans="2:10" s="277" customFormat="1" x14ac:dyDescent="0.2">
      <c r="B12" s="301">
        <v>34360</v>
      </c>
      <c r="C12" s="284" t="str">
        <f>VLOOKUP(B12,'INSUMO JUNHO-2025'!$A$1:$E$6480,2,0)</f>
        <v>SINAPI</v>
      </c>
      <c r="D12" s="285" t="str">
        <f>VLOOKUP(B12,'INSUMO JUNHO-2025'!$A$1:$E$6480,3,0)</f>
        <v>PERFIL DE ALUMINIO ANODIZADO</v>
      </c>
      <c r="E12" s="286" t="str">
        <f>VLOOKUP(B12,'INSUMO JUNHO-2025'!$A$1:$E$6480,4,0)</f>
        <v>KG</v>
      </c>
      <c r="F12" s="419">
        <v>0.66600000000000004</v>
      </c>
      <c r="G12" s="419"/>
      <c r="H12" s="420">
        <f>VLOOKUP(B12,'INSUMO JUNHO-2025'!$A$1:$E$6480,5,0)</f>
        <v>42.58</v>
      </c>
      <c r="I12" s="420"/>
      <c r="J12" s="302">
        <f>F12*H12</f>
        <v>28.358280000000001</v>
      </c>
    </row>
    <row r="13" spans="2:10" s="277" customFormat="1" ht="56.25" x14ac:dyDescent="0.2">
      <c r="B13" s="301">
        <v>11950</v>
      </c>
      <c r="C13" s="284" t="str">
        <f>VLOOKUP(B13,'INSUMO JUNHO-2025'!$A$1:$E$6480,2,0)</f>
        <v>SINAPI</v>
      </c>
      <c r="D13" s="285" t="str">
        <f>VLOOKUP(B13,'INSUMO JUNHO-2025'!$A$1:$E$6480,3,0)</f>
        <v>BUCHA DE NYLON SEM ABA S6, COM PARAFUSO DE 4,20 X 40 MM EM ACO ZINCADO COM ROSCA SOBERBA, CABECA CHATA E FENDA PHILLIPS</v>
      </c>
      <c r="E13" s="286" t="str">
        <f>VLOOKUP(B13,'INSUMO JUNHO-2025'!$A$1:$E$6480,4,0)</f>
        <v>UN</v>
      </c>
      <c r="F13" s="425">
        <v>1.05</v>
      </c>
      <c r="G13" s="425"/>
      <c r="H13" s="402">
        <f>VLOOKUP(B13,'INSUMO JUNHO-2025'!$A$1:$E$6480,5,0)</f>
        <v>0.2</v>
      </c>
      <c r="I13" s="402"/>
      <c r="J13" s="302">
        <f>F13*H13</f>
        <v>0.21000000000000002</v>
      </c>
    </row>
    <row r="14" spans="2:10" s="277" customFormat="1" ht="45" x14ac:dyDescent="0.2">
      <c r="B14" s="301">
        <v>10497</v>
      </c>
      <c r="C14" s="284" t="str">
        <f>VLOOKUP(B14,'INSUMO JUNHO-2025'!$A$1:$E$6480,2,0)</f>
        <v>SINAPI</v>
      </c>
      <c r="D14" s="285" t="str">
        <f>VLOOKUP(B14,'INSUMO JUNHO-2025'!$A$1:$E$6480,3,0)</f>
        <v>VIDRO COMUM LAMINADO, LISO, INCOLOR, TRIPLO, ESPESSURA TOTAL 12 MM (CADA CAMADA E= 4 MM) - COLOCADO</v>
      </c>
      <c r="E14" s="286" t="str">
        <f>VLOOKUP(B14,'INSUMO JUNHO-2025'!$A$1:$E$6480,4,0)</f>
        <v>M2</v>
      </c>
      <c r="F14" s="419">
        <v>1</v>
      </c>
      <c r="G14" s="419"/>
      <c r="H14" s="420">
        <f>VLOOKUP(B14,'INSUMO JUNHO-2025'!$A$1:$E$6480,5,0)</f>
        <v>1614.16</v>
      </c>
      <c r="I14" s="420"/>
      <c r="J14" s="302">
        <f>F14*H14</f>
        <v>1614.16</v>
      </c>
    </row>
    <row r="15" spans="2:10" s="277" customFormat="1" ht="112.5" x14ac:dyDescent="0.2">
      <c r="B15" s="301">
        <v>3104</v>
      </c>
      <c r="C15" s="284" t="str">
        <f>VLOOKUP(B15,'INSUMO JUNHO-2025'!$A$1:$E$6480,2,0)</f>
        <v>SINAPI</v>
      </c>
      <c r="D15" s="285" t="str">
        <f>VLOOKUP(B15,'INSUMO JUNHO-2025'!$A$1:$E$6480,3,0)</f>
        <v>CONJ. DE FERRAGENS PARA PORTA DE VIDRO TEMPERADO, EM ZAMAC CROMADO, CONTEMPLANDO DOBRADICA INF., DOBRADICA SUP., PIVO PARA DOBRADICA INF., PIVO PARA DOBRADICA SUP., FECHADURA CENTRAL EM ZAMC. CROMADO, CONTRA FECHADURA DE PRESSAO</v>
      </c>
      <c r="E15" s="286" t="str">
        <f>VLOOKUP(B15,'INSUMO JUNHO-2025'!$A$1:$E$6480,4,0)</f>
        <v>CJ</v>
      </c>
      <c r="F15" s="419">
        <v>2</v>
      </c>
      <c r="G15" s="419"/>
      <c r="H15" s="420">
        <f>VLOOKUP(B15,'INSUMO JUNHO-2025'!$A$1:$E$6480,5,0)</f>
        <v>125.04</v>
      </c>
      <c r="I15" s="420"/>
      <c r="J15" s="302">
        <f>F15*H15</f>
        <v>250.08</v>
      </c>
    </row>
    <row r="16" spans="2:10" s="277" customFormat="1" ht="13.5" customHeight="1" x14ac:dyDescent="0.2">
      <c r="B16" s="403" t="s">
        <v>19414</v>
      </c>
      <c r="C16" s="403"/>
      <c r="D16" s="403"/>
      <c r="E16" s="403"/>
      <c r="F16" s="403"/>
      <c r="G16" s="403"/>
      <c r="H16" s="403"/>
      <c r="I16" s="403"/>
      <c r="J16" s="288">
        <f>SUM(J11:J15)</f>
        <v>1897.58428</v>
      </c>
    </row>
    <row r="17" spans="2:11" s="277" customFormat="1" ht="12.75" customHeight="1" x14ac:dyDescent="0.2">
      <c r="B17" s="404" t="s">
        <v>19415</v>
      </c>
      <c r="C17" s="404"/>
      <c r="D17" s="404"/>
      <c r="E17" s="404"/>
      <c r="F17" s="404"/>
      <c r="G17" s="404"/>
      <c r="H17" s="404"/>
      <c r="I17" s="404"/>
      <c r="J17" s="289">
        <f>J9</f>
        <v>29.659860763000001</v>
      </c>
    </row>
    <row r="18" spans="2:11" s="277" customFormat="1" x14ac:dyDescent="0.2">
      <c r="B18" s="405" t="s">
        <v>19416</v>
      </c>
      <c r="C18" s="405"/>
      <c r="D18" s="405"/>
      <c r="E18" s="405"/>
      <c r="F18" s="405"/>
      <c r="G18" s="405"/>
      <c r="H18" s="405"/>
      <c r="I18" s="405"/>
      <c r="J18" s="290">
        <f>J16</f>
        <v>1897.58428</v>
      </c>
    </row>
    <row r="19" spans="2:11" s="277" customFormat="1" x14ac:dyDescent="0.2">
      <c r="B19" s="406" t="s">
        <v>19417</v>
      </c>
      <c r="C19" s="406"/>
      <c r="D19" s="406"/>
      <c r="E19" s="406"/>
      <c r="F19" s="406"/>
      <c r="G19" s="406"/>
      <c r="H19" s="406"/>
      <c r="I19" s="406"/>
      <c r="J19" s="291">
        <v>0</v>
      </c>
    </row>
    <row r="20" spans="2:11" s="277" customFormat="1" x14ac:dyDescent="0.2">
      <c r="B20" s="406" t="s">
        <v>19418</v>
      </c>
      <c r="C20" s="406"/>
      <c r="D20" s="406"/>
      <c r="E20" s="406"/>
      <c r="F20" s="406"/>
      <c r="G20" s="406"/>
      <c r="H20" s="406"/>
      <c r="I20" s="406"/>
      <c r="J20" s="291">
        <v>1</v>
      </c>
    </row>
    <row r="21" spans="2:11" ht="15" customHeight="1" x14ac:dyDescent="0.2">
      <c r="B21" s="292"/>
      <c r="C21" s="293"/>
      <c r="D21" s="293"/>
      <c r="E21" s="293"/>
      <c r="F21" s="293"/>
      <c r="G21" s="407" t="s">
        <v>19419</v>
      </c>
      <c r="H21" s="407"/>
      <c r="I21" s="407"/>
      <c r="J21" s="299">
        <f>J17+J19</f>
        <v>29.659860763000001</v>
      </c>
      <c r="K21" s="294"/>
    </row>
    <row r="22" spans="2:11" x14ac:dyDescent="0.2">
      <c r="B22" s="406" t="s">
        <v>19420</v>
      </c>
      <c r="C22" s="406"/>
      <c r="D22" s="406"/>
      <c r="E22" s="406"/>
      <c r="F22" s="406"/>
      <c r="G22" s="406"/>
      <c r="H22" s="406"/>
      <c r="I22" s="406"/>
      <c r="J22" s="290">
        <f>(J17/J20)+(J19/J20)</f>
        <v>29.659860763000001</v>
      </c>
    </row>
    <row r="23" spans="2:11" x14ac:dyDescent="0.2">
      <c r="B23" s="295"/>
      <c r="C23" s="296"/>
      <c r="D23" s="296"/>
      <c r="E23" s="296"/>
      <c r="F23" s="296"/>
      <c r="G23" s="408" t="s">
        <v>19421</v>
      </c>
      <c r="H23" s="408"/>
      <c r="I23" s="408"/>
      <c r="J23" s="297">
        <f>J18+J22</f>
        <v>1927.2441407630001</v>
      </c>
    </row>
    <row r="24" spans="2:11" x14ac:dyDescent="0.2">
      <c r="B24" s="409" t="s">
        <v>19422</v>
      </c>
      <c r="C24" s="409"/>
      <c r="D24" s="409"/>
      <c r="E24" s="409"/>
      <c r="F24" s="409"/>
      <c r="G24" s="409"/>
      <c r="H24" s="409"/>
      <c r="I24" s="409"/>
      <c r="J24" s="298">
        <f>J23</f>
        <v>1927.2441407630001</v>
      </c>
    </row>
    <row r="26" spans="2:11" s="277" customFormat="1" ht="12.75" customHeight="1" x14ac:dyDescent="0.2">
      <c r="B26" s="410" t="s">
        <v>19423</v>
      </c>
      <c r="C26" s="410"/>
      <c r="D26" s="410"/>
      <c r="E26" s="410"/>
      <c r="F26" s="410"/>
      <c r="G26" s="410"/>
      <c r="H26" s="410"/>
      <c r="I26" s="410"/>
      <c r="J26" s="410"/>
    </row>
    <row r="27" spans="2:11" s="277" customFormat="1" ht="29.25" customHeight="1" x14ac:dyDescent="0.2">
      <c r="B27" s="417" t="s">
        <v>19437</v>
      </c>
      <c r="C27" s="417"/>
      <c r="D27" s="417"/>
      <c r="E27" s="417"/>
      <c r="F27" s="417"/>
      <c r="G27" s="417"/>
      <c r="H27" s="417"/>
      <c r="I27" s="417"/>
      <c r="J27" s="417"/>
    </row>
    <row r="28" spans="2:11" s="277" customFormat="1" ht="53.25" customHeight="1" x14ac:dyDescent="0.2">
      <c r="B28" s="417" t="s">
        <v>19464</v>
      </c>
      <c r="C28" s="417"/>
      <c r="D28" s="417"/>
      <c r="E28" s="417"/>
      <c r="F28" s="417"/>
      <c r="G28" s="417"/>
      <c r="H28" s="417"/>
      <c r="I28" s="417"/>
      <c r="J28" s="417"/>
    </row>
    <row r="29" spans="2:11" s="277" customFormat="1" ht="31.5" customHeight="1" x14ac:dyDescent="0.2">
      <c r="B29" s="422" t="s">
        <v>19439</v>
      </c>
      <c r="C29" s="422"/>
      <c r="D29" s="422"/>
      <c r="E29" s="422"/>
      <c r="F29" s="422"/>
      <c r="G29" s="422"/>
      <c r="H29" s="422"/>
      <c r="I29" s="422"/>
      <c r="J29" s="422"/>
    </row>
    <row r="32" spans="2:11" x14ac:dyDescent="0.2">
      <c r="B32" s="413" t="s">
        <v>19426</v>
      </c>
      <c r="C32" s="413"/>
      <c r="D32" s="413"/>
      <c r="E32" s="413"/>
      <c r="F32" s="413"/>
      <c r="G32" s="413"/>
      <c r="H32" s="413"/>
      <c r="I32" s="413"/>
      <c r="J32" s="413"/>
      <c r="K32" s="413"/>
    </row>
    <row r="33" spans="1:11" x14ac:dyDescent="0.2">
      <c r="A33" s="414" t="s">
        <v>403</v>
      </c>
      <c r="B33" s="414"/>
      <c r="C33" s="414"/>
      <c r="D33" s="414"/>
      <c r="E33" s="414"/>
      <c r="F33" s="414"/>
      <c r="G33" s="414"/>
      <c r="H33" s="414"/>
      <c r="I33" s="414"/>
      <c r="J33" s="414"/>
      <c r="K33" s="414"/>
    </row>
    <row r="34" spans="1:11" x14ac:dyDescent="0.2">
      <c r="A34" s="413" t="s">
        <v>404</v>
      </c>
      <c r="B34" s="413"/>
      <c r="C34" s="413"/>
      <c r="D34" s="413"/>
      <c r="E34" s="413"/>
      <c r="F34" s="413"/>
      <c r="G34" s="413"/>
      <c r="H34" s="413"/>
      <c r="I34" s="413"/>
      <c r="J34" s="413"/>
      <c r="K34" s="413"/>
    </row>
    <row r="35" spans="1:11" x14ac:dyDescent="0.2">
      <c r="A35" s="413" t="s">
        <v>405</v>
      </c>
      <c r="B35" s="413"/>
      <c r="C35" s="413"/>
      <c r="D35" s="413"/>
      <c r="E35" s="413"/>
      <c r="F35" s="413"/>
      <c r="G35" s="413"/>
      <c r="H35" s="413"/>
      <c r="I35" s="413"/>
      <c r="J35" s="413"/>
      <c r="K35" s="413"/>
    </row>
    <row r="36" spans="1:11" x14ac:dyDescent="0.2">
      <c r="A36" s="413" t="s">
        <v>406</v>
      </c>
      <c r="B36" s="413"/>
      <c r="C36" s="413"/>
      <c r="D36" s="413"/>
      <c r="E36" s="413"/>
      <c r="F36" s="413"/>
      <c r="G36" s="413"/>
      <c r="H36" s="413"/>
      <c r="I36" s="413"/>
      <c r="J36" s="413"/>
      <c r="K36" s="413"/>
    </row>
  </sheetData>
  <mergeCells count="45">
    <mergeCell ref="A35:K35"/>
    <mergeCell ref="A36:K36"/>
    <mergeCell ref="B28:J28"/>
    <mergeCell ref="B29:J29"/>
    <mergeCell ref="B32:K32"/>
    <mergeCell ref="A33:K33"/>
    <mergeCell ref="A34:K34"/>
    <mergeCell ref="B22:I22"/>
    <mergeCell ref="G23:I23"/>
    <mergeCell ref="B24:I24"/>
    <mergeCell ref="B26:J26"/>
    <mergeCell ref="B27:J27"/>
    <mergeCell ref="B17:I17"/>
    <mergeCell ref="B18:I18"/>
    <mergeCell ref="B19:I19"/>
    <mergeCell ref="B20:I20"/>
    <mergeCell ref="G21:I21"/>
    <mergeCell ref="F14:G14"/>
    <mergeCell ref="H14:I14"/>
    <mergeCell ref="F15:G15"/>
    <mergeCell ref="H15:I15"/>
    <mergeCell ref="B16:I16"/>
    <mergeCell ref="F11:G11"/>
    <mergeCell ref="H11:I11"/>
    <mergeCell ref="F12:G12"/>
    <mergeCell ref="H12:I12"/>
    <mergeCell ref="F13:G13"/>
    <mergeCell ref="H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K33"/>
  <sheetViews>
    <sheetView view="pageBreakPreview" topLeftCell="A7" zoomScale="95" zoomScaleNormal="100" zoomScalePageLayoutView="95" workbookViewId="0">
      <selection activeCell="A29" sqref="A29"/>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19465</v>
      </c>
      <c r="C2" s="391"/>
      <c r="D2" s="391"/>
      <c r="E2" s="391"/>
      <c r="F2" s="391"/>
      <c r="G2" s="391"/>
      <c r="H2" s="391"/>
      <c r="I2" s="391"/>
      <c r="J2" s="391"/>
    </row>
    <row r="3" spans="2:10" ht="37.5" customHeight="1" x14ac:dyDescent="0.2">
      <c r="B3" s="392" t="s">
        <v>19402</v>
      </c>
      <c r="C3" s="392"/>
      <c r="D3" s="393" t="str">
        <f>VLOOKUP(B5,'Planilha Orçamentária'!$N$10:$Q$10199,3,0)</f>
        <v>Janela basculante tipo blindex,3 folhas, sendo 2 fixas (superior e inferior) e 1 basculante, inclusive vidro laminado de 12 mm</v>
      </c>
      <c r="E3" s="393"/>
      <c r="F3" s="393"/>
      <c r="G3" s="393"/>
      <c r="H3" s="393"/>
      <c r="I3" s="393"/>
      <c r="J3" s="393"/>
    </row>
    <row r="4" spans="2:10" x14ac:dyDescent="0.2">
      <c r="B4" s="394" t="s">
        <v>19466</v>
      </c>
      <c r="C4" s="394"/>
      <c r="D4" s="394"/>
      <c r="E4" s="395" t="s">
        <v>19404</v>
      </c>
      <c r="F4" s="395"/>
      <c r="G4" s="395"/>
      <c r="H4" s="396" t="s">
        <v>19405</v>
      </c>
      <c r="I4" s="396"/>
      <c r="J4" s="278" t="str">
        <f>VLOOKUP(B5,'Planilha Orçamentária'!$N$10:$Q$313,4,0)</f>
        <v>m2</v>
      </c>
    </row>
    <row r="5" spans="2:10" x14ac:dyDescent="0.2">
      <c r="B5" s="397" t="s">
        <v>140</v>
      </c>
      <c r="C5" s="397"/>
      <c r="D5" s="397"/>
      <c r="E5" s="397"/>
      <c r="F5" s="397"/>
      <c r="G5" s="397"/>
      <c r="H5" s="398" t="s">
        <v>19406</v>
      </c>
      <c r="I5" s="398"/>
      <c r="J5" s="278" t="str">
        <f>VLOOKUP(B5,'Planilha Orçamentária'!$N$10:$Q$313,2,0)</f>
        <v>7.2.8</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10290</v>
      </c>
      <c r="C7" s="284" t="str">
        <f>VLOOKUP(B7,'INSUMO JUNHO-2025'!$A$1:$E$6480,2,0)</f>
        <v>DER-ES</v>
      </c>
      <c r="D7" s="285" t="str">
        <f>VLOOKUP(B7,'INSUMO JUNHO-2025'!$A$1:$E$6480,3,0)</f>
        <v>VIDRACEIRO (OFICIAL - SINDUSCON)</v>
      </c>
      <c r="E7" s="286" t="str">
        <f>VLOOKUP(B7,'INSUMO JUNHO-2025'!$A$1:$E$6480,4,0)</f>
        <v>H</v>
      </c>
      <c r="F7" s="418">
        <v>0.82699999999999996</v>
      </c>
      <c r="G7" s="418"/>
      <c r="H7" s="402">
        <f>VLOOKUP(B7,'INSUMO JUNHO-2025'!$A$1:$E$6480,5,0)*2.5727</f>
        <v>26.035724000000002</v>
      </c>
      <c r="I7" s="402"/>
      <c r="J7" s="287">
        <f>F7*H7</f>
        <v>21.531543748000001</v>
      </c>
    </row>
    <row r="8" spans="2:10" s="277" customFormat="1" ht="22.5" x14ac:dyDescent="0.2">
      <c r="B8" s="283">
        <v>10146</v>
      </c>
      <c r="C8" s="284" t="str">
        <f>VLOOKUP(B8,'INSUMO JUNHO-2025'!$A$1:$E$6480,2,0)</f>
        <v>DER-ES</v>
      </c>
      <c r="D8" s="285" t="str">
        <f>VLOOKUP(B8,'INSUMO JUNHO-2025'!$A$1:$E$6480,3,0)</f>
        <v>SERVENTE (AUXILIAR DE OBRAS - SINDUSCON)</v>
      </c>
      <c r="E8" s="286" t="str">
        <f>VLOOKUP(B8,'INSUMO JUNHO-2025'!$A$1:$E$6480,4,0)</f>
        <v>H</v>
      </c>
      <c r="F8" s="418">
        <v>0.41299999999999998</v>
      </c>
      <c r="G8" s="418"/>
      <c r="H8" s="402">
        <f>VLOOKUP(B8,'INSUMO JUNHO-2025'!$A$1:$E$6480,5,0)*2.5727</f>
        <v>19.681155000000004</v>
      </c>
      <c r="I8" s="402"/>
      <c r="J8" s="287">
        <f>F8*H8</f>
        <v>8.1283170150000004</v>
      </c>
    </row>
    <row r="9" spans="2:10" s="277" customFormat="1" ht="12.75" customHeight="1" x14ac:dyDescent="0.2">
      <c r="B9" s="403" t="s">
        <v>19414</v>
      </c>
      <c r="C9" s="403"/>
      <c r="D9" s="403"/>
      <c r="E9" s="403"/>
      <c r="F9" s="403"/>
      <c r="G9" s="403"/>
      <c r="H9" s="403"/>
      <c r="I9" s="403"/>
      <c r="J9" s="288">
        <f>SUM(J7:J8)</f>
        <v>29.659860763000001</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47.25" customHeight="1" x14ac:dyDescent="0.2">
      <c r="B11" s="301" t="s">
        <v>19467</v>
      </c>
      <c r="C11" s="284" t="s">
        <v>19459</v>
      </c>
      <c r="D11" s="285" t="s">
        <v>19468</v>
      </c>
      <c r="E11" s="286" t="s">
        <v>2012</v>
      </c>
      <c r="F11" s="419">
        <v>1</v>
      </c>
      <c r="G11" s="419"/>
      <c r="H11" s="420">
        <v>1333.5</v>
      </c>
      <c r="I11" s="420"/>
      <c r="J11" s="302">
        <f>F11*H11</f>
        <v>1333.5</v>
      </c>
    </row>
    <row r="12" spans="2:10" s="277" customFormat="1" ht="45" x14ac:dyDescent="0.2">
      <c r="B12" s="301">
        <v>10497</v>
      </c>
      <c r="C12" s="284" t="s">
        <v>19459</v>
      </c>
      <c r="D12" s="285" t="str">
        <f>VLOOKUP(B12,'INSUMO JUNHO-2025'!$A$1:$E$6480,3,0)</f>
        <v>VIDRO COMUM LAMINADO, LISO, INCOLOR, TRIPLO, ESPESSURA TOTAL 12 MM (CADA CAMADA E= 4 MM) - COLOCADO</v>
      </c>
      <c r="E12" s="286" t="str">
        <f>VLOOKUP(B12,'INSUMO JUNHO-2025'!$A$1:$E$6480,4,0)</f>
        <v>M2</v>
      </c>
      <c r="F12" s="419">
        <v>1</v>
      </c>
      <c r="G12" s="419"/>
      <c r="H12" s="420">
        <f>VLOOKUP(B12,'INSUMO JUNHO-2025'!$A$1:$E$6480,5,0)</f>
        <v>1614.16</v>
      </c>
      <c r="I12" s="420"/>
      <c r="J12" s="302">
        <f>F12*H12</f>
        <v>1614.16</v>
      </c>
    </row>
    <row r="13" spans="2:10" s="277" customFormat="1" ht="13.5" customHeight="1" x14ac:dyDescent="0.2">
      <c r="B13" s="403" t="s">
        <v>19414</v>
      </c>
      <c r="C13" s="403"/>
      <c r="D13" s="403"/>
      <c r="E13" s="403"/>
      <c r="F13" s="403"/>
      <c r="G13" s="403"/>
      <c r="H13" s="403"/>
      <c r="I13" s="403"/>
      <c r="J13" s="288">
        <f>SUM(J11:J12)</f>
        <v>2947.66</v>
      </c>
    </row>
    <row r="14" spans="2:10" s="277" customFormat="1" ht="12.75" customHeight="1" x14ac:dyDescent="0.2">
      <c r="B14" s="404" t="s">
        <v>19415</v>
      </c>
      <c r="C14" s="404"/>
      <c r="D14" s="404"/>
      <c r="E14" s="404"/>
      <c r="F14" s="404"/>
      <c r="G14" s="404"/>
      <c r="H14" s="404"/>
      <c r="I14" s="404"/>
      <c r="J14" s="289">
        <f>J9</f>
        <v>29.659860763000001</v>
      </c>
    </row>
    <row r="15" spans="2:10" s="277" customFormat="1" x14ac:dyDescent="0.2">
      <c r="B15" s="405" t="s">
        <v>19416</v>
      </c>
      <c r="C15" s="405"/>
      <c r="D15" s="405"/>
      <c r="E15" s="405"/>
      <c r="F15" s="405"/>
      <c r="G15" s="405"/>
      <c r="H15" s="405"/>
      <c r="I15" s="405"/>
      <c r="J15" s="290">
        <f>J13</f>
        <v>2947.66</v>
      </c>
    </row>
    <row r="16" spans="2:10" s="277" customFormat="1" x14ac:dyDescent="0.2">
      <c r="B16" s="406" t="s">
        <v>19417</v>
      </c>
      <c r="C16" s="406"/>
      <c r="D16" s="406"/>
      <c r="E16" s="406"/>
      <c r="F16" s="406"/>
      <c r="G16" s="406"/>
      <c r="H16" s="406"/>
      <c r="I16" s="406"/>
      <c r="J16" s="291">
        <v>0</v>
      </c>
    </row>
    <row r="17" spans="1:11" s="277" customFormat="1" x14ac:dyDescent="0.2">
      <c r="B17" s="406" t="s">
        <v>19418</v>
      </c>
      <c r="C17" s="406"/>
      <c r="D17" s="406"/>
      <c r="E17" s="406"/>
      <c r="F17" s="406"/>
      <c r="G17" s="406"/>
      <c r="H17" s="406"/>
      <c r="I17" s="406"/>
      <c r="J17" s="291">
        <v>1</v>
      </c>
    </row>
    <row r="18" spans="1:11" ht="15" customHeight="1" x14ac:dyDescent="0.2">
      <c r="B18" s="292"/>
      <c r="C18" s="293"/>
      <c r="D18" s="293"/>
      <c r="E18" s="293"/>
      <c r="F18" s="293"/>
      <c r="G18" s="407" t="s">
        <v>19419</v>
      </c>
      <c r="H18" s="407"/>
      <c r="I18" s="407"/>
      <c r="J18" s="299">
        <f>J14+J16</f>
        <v>29.659860763000001</v>
      </c>
      <c r="K18" s="294"/>
    </row>
    <row r="19" spans="1:11" x14ac:dyDescent="0.2">
      <c r="B19" s="406" t="s">
        <v>19420</v>
      </c>
      <c r="C19" s="406"/>
      <c r="D19" s="406"/>
      <c r="E19" s="406"/>
      <c r="F19" s="406"/>
      <c r="G19" s="406"/>
      <c r="H19" s="406"/>
      <c r="I19" s="406"/>
      <c r="J19" s="290">
        <f>(J14/J17)+(J16/J17)</f>
        <v>29.659860763000001</v>
      </c>
    </row>
    <row r="20" spans="1:11" x14ac:dyDescent="0.2">
      <c r="B20" s="295"/>
      <c r="C20" s="296"/>
      <c r="D20" s="296"/>
      <c r="E20" s="296"/>
      <c r="F20" s="296"/>
      <c r="G20" s="408" t="s">
        <v>19421</v>
      </c>
      <c r="H20" s="408"/>
      <c r="I20" s="408"/>
      <c r="J20" s="297">
        <f>J15+J19</f>
        <v>2977.3198607629997</v>
      </c>
    </row>
    <row r="21" spans="1:11" x14ac:dyDescent="0.2">
      <c r="B21" s="409" t="s">
        <v>19422</v>
      </c>
      <c r="C21" s="409"/>
      <c r="D21" s="409"/>
      <c r="E21" s="409"/>
      <c r="F21" s="409"/>
      <c r="G21" s="409"/>
      <c r="H21" s="409"/>
      <c r="I21" s="409"/>
      <c r="J21" s="298">
        <f>J20</f>
        <v>2977.3198607629997</v>
      </c>
    </row>
    <row r="23" spans="1:11" s="277" customFormat="1" ht="12.75" customHeight="1" x14ac:dyDescent="0.2">
      <c r="B23" s="410" t="s">
        <v>19423</v>
      </c>
      <c r="C23" s="410"/>
      <c r="D23" s="410"/>
      <c r="E23" s="410"/>
      <c r="F23" s="410"/>
      <c r="G23" s="410"/>
      <c r="H23" s="410"/>
      <c r="I23" s="410"/>
      <c r="J23" s="410"/>
    </row>
    <row r="24" spans="1:11" s="277" customFormat="1" ht="29.25" customHeight="1" x14ac:dyDescent="0.2">
      <c r="B24" s="417" t="s">
        <v>19437</v>
      </c>
      <c r="C24" s="417"/>
      <c r="D24" s="417"/>
      <c r="E24" s="417"/>
      <c r="F24" s="417"/>
      <c r="G24" s="417"/>
      <c r="H24" s="417"/>
      <c r="I24" s="417"/>
      <c r="J24" s="417"/>
    </row>
    <row r="25" spans="1:11" s="277" customFormat="1" ht="62.25" customHeight="1" x14ac:dyDescent="0.2">
      <c r="B25" s="417" t="s">
        <v>19469</v>
      </c>
      <c r="C25" s="417"/>
      <c r="D25" s="417"/>
      <c r="E25" s="417"/>
      <c r="F25" s="417"/>
      <c r="G25" s="417"/>
      <c r="H25" s="417"/>
      <c r="I25" s="417"/>
      <c r="J25" s="417"/>
    </row>
    <row r="26" spans="1:11" s="277" customFormat="1" ht="31.5" customHeight="1" x14ac:dyDescent="0.2">
      <c r="B26" s="422" t="s">
        <v>19470</v>
      </c>
      <c r="C26" s="422"/>
      <c r="D26" s="422"/>
      <c r="E26" s="422"/>
      <c r="F26" s="422"/>
      <c r="G26" s="422"/>
      <c r="H26" s="422"/>
      <c r="I26" s="422"/>
      <c r="J26" s="422"/>
    </row>
    <row r="29" spans="1:11" x14ac:dyDescent="0.2">
      <c r="B29" s="413" t="s">
        <v>19426</v>
      </c>
      <c r="C29" s="413"/>
      <c r="D29" s="413"/>
      <c r="E29" s="413"/>
      <c r="F29" s="413"/>
      <c r="G29" s="413"/>
      <c r="H29" s="413"/>
      <c r="I29" s="413"/>
      <c r="J29" s="413"/>
      <c r="K29" s="413"/>
    </row>
    <row r="30" spans="1:11" x14ac:dyDescent="0.2">
      <c r="A30" s="414" t="s">
        <v>403</v>
      </c>
      <c r="B30" s="414"/>
      <c r="C30" s="414"/>
      <c r="D30" s="414"/>
      <c r="E30" s="414"/>
      <c r="F30" s="414"/>
      <c r="G30" s="414"/>
      <c r="H30" s="414"/>
      <c r="I30" s="414"/>
      <c r="J30" s="414"/>
      <c r="K30" s="414"/>
    </row>
    <row r="31" spans="1:11" x14ac:dyDescent="0.2">
      <c r="A31" s="413" t="s">
        <v>404</v>
      </c>
      <c r="B31" s="413"/>
      <c r="C31" s="413"/>
      <c r="D31" s="413"/>
      <c r="E31" s="413"/>
      <c r="F31" s="413"/>
      <c r="G31" s="413"/>
      <c r="H31" s="413"/>
      <c r="I31" s="413"/>
      <c r="J31" s="413"/>
      <c r="K31" s="413"/>
    </row>
    <row r="32" spans="1:11" x14ac:dyDescent="0.2">
      <c r="A32" s="413" t="s">
        <v>405</v>
      </c>
      <c r="B32" s="413"/>
      <c r="C32" s="413"/>
      <c r="D32" s="413"/>
      <c r="E32" s="413"/>
      <c r="F32" s="413"/>
      <c r="G32" s="413"/>
      <c r="H32" s="413"/>
      <c r="I32" s="413"/>
      <c r="J32" s="413"/>
      <c r="K32" s="413"/>
    </row>
    <row r="33" spans="1:11" x14ac:dyDescent="0.2">
      <c r="A33" s="413" t="s">
        <v>406</v>
      </c>
      <c r="B33" s="413"/>
      <c r="C33" s="413"/>
      <c r="D33" s="413"/>
      <c r="E33" s="413"/>
      <c r="F33" s="413"/>
      <c r="G33" s="413"/>
      <c r="H33" s="413"/>
      <c r="I33" s="413"/>
      <c r="J33" s="413"/>
      <c r="K33" s="413"/>
    </row>
  </sheetData>
  <mergeCells count="39">
    <mergeCell ref="A32:K32"/>
    <mergeCell ref="A33:K33"/>
    <mergeCell ref="B25:J25"/>
    <mergeCell ref="B26:J26"/>
    <mergeCell ref="B29:K29"/>
    <mergeCell ref="A30:K30"/>
    <mergeCell ref="A31:K31"/>
    <mergeCell ref="B19:I19"/>
    <mergeCell ref="G20:I20"/>
    <mergeCell ref="B21:I21"/>
    <mergeCell ref="B23:J23"/>
    <mergeCell ref="B24:J24"/>
    <mergeCell ref="B14:I14"/>
    <mergeCell ref="B15:I15"/>
    <mergeCell ref="B16:I16"/>
    <mergeCell ref="B17:I17"/>
    <mergeCell ref="G18:I18"/>
    <mergeCell ref="F11:G11"/>
    <mergeCell ref="H11:I11"/>
    <mergeCell ref="F12:G12"/>
    <mergeCell ref="H12:I12"/>
    <mergeCell ref="B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K33"/>
  <sheetViews>
    <sheetView view="pageBreakPreview" topLeftCell="A11" zoomScale="95" zoomScaleNormal="100" zoomScalePageLayoutView="95" workbookViewId="0">
      <selection activeCell="A29" sqref="A29"/>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19471</v>
      </c>
      <c r="C2" s="391"/>
      <c r="D2" s="391"/>
      <c r="E2" s="391"/>
      <c r="F2" s="391"/>
      <c r="G2" s="391"/>
      <c r="H2" s="391"/>
      <c r="I2" s="391"/>
      <c r="J2" s="391"/>
    </row>
    <row r="3" spans="2:10" ht="27" customHeight="1" x14ac:dyDescent="0.2">
      <c r="B3" s="392" t="s">
        <v>19402</v>
      </c>
      <c r="C3" s="392"/>
      <c r="D3" s="393" t="str">
        <f>VLOOKUP(B5,'Planilha Orçamentária'!$N$10:$Q$10199,3,0)</f>
        <v>Janela pivotante tipo blindex,2,50 m x 2,35 m,inclusive vidro laminado de 12 mm</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143</v>
      </c>
      <c r="C5" s="397"/>
      <c r="D5" s="397"/>
      <c r="E5" s="397"/>
      <c r="F5" s="397"/>
      <c r="G5" s="397"/>
      <c r="H5" s="398" t="s">
        <v>19406</v>
      </c>
      <c r="I5" s="398"/>
      <c r="J5" s="278" t="str">
        <f>VLOOKUP(B5,'Planilha Orçamentária'!$N$10:$Q$313,2,0)</f>
        <v>7.2.9</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10290</v>
      </c>
      <c r="C7" s="284" t="str">
        <f>VLOOKUP(B7,'INSUMO JUNHO-2025'!$A$1:$E$6480,2,0)</f>
        <v>DER-ES</v>
      </c>
      <c r="D7" s="285" t="str">
        <f>VLOOKUP(B7,'INSUMO JUNHO-2025'!$A$1:$E$6480,3,0)</f>
        <v>VIDRACEIRO (OFICIAL - SINDUSCON)</v>
      </c>
      <c r="E7" s="286" t="str">
        <f>VLOOKUP(B7,'INSUMO JUNHO-2025'!$A$1:$E$6480,4,0)</f>
        <v>H</v>
      </c>
      <c r="F7" s="418">
        <v>5.9733330000000002</v>
      </c>
      <c r="G7" s="418"/>
      <c r="H7" s="402">
        <f>VLOOKUP(B7,'INSUMO JUNHO-2025'!$A$1:$E$6480,5,0)*2.5727</f>
        <v>26.035724000000002</v>
      </c>
      <c r="I7" s="402"/>
      <c r="J7" s="287">
        <f>F7*H7</f>
        <v>155.52004934809202</v>
      </c>
    </row>
    <row r="8" spans="2:10" s="277" customFormat="1" ht="22.5" x14ac:dyDescent="0.2">
      <c r="B8" s="283">
        <v>10146</v>
      </c>
      <c r="C8" s="284" t="str">
        <f>VLOOKUP(B8,'INSUMO JUNHO-2025'!$A$1:$E$6480,2,0)</f>
        <v>DER-ES</v>
      </c>
      <c r="D8" s="285" t="str">
        <f>VLOOKUP(B8,'INSUMO JUNHO-2025'!$A$1:$E$6480,3,0)</f>
        <v>SERVENTE (AUXILIAR DE OBRAS - SINDUSCON)</v>
      </c>
      <c r="E8" s="286" t="str">
        <f>VLOOKUP(B8,'INSUMO JUNHO-2025'!$A$1:$E$6480,4,0)</f>
        <v>H</v>
      </c>
      <c r="F8" s="418">
        <v>5.8084439999999997</v>
      </c>
      <c r="G8" s="418"/>
      <c r="H8" s="402">
        <f>VLOOKUP(B8,'INSUMO JUNHO-2025'!$A$1:$E$6480,5,0)*2.5727</f>
        <v>19.681155000000004</v>
      </c>
      <c r="I8" s="402"/>
      <c r="J8" s="287">
        <f>F8*H8</f>
        <v>114.31688667282002</v>
      </c>
    </row>
    <row r="9" spans="2:10" s="277" customFormat="1" ht="12.75" customHeight="1" x14ac:dyDescent="0.2">
      <c r="B9" s="403" t="s">
        <v>19414</v>
      </c>
      <c r="C9" s="403"/>
      <c r="D9" s="403"/>
      <c r="E9" s="403"/>
      <c r="F9" s="403"/>
      <c r="G9" s="403"/>
      <c r="H9" s="403"/>
      <c r="I9" s="403"/>
      <c r="J9" s="288">
        <f>SUM(J7:J8)</f>
        <v>269.83693602091205</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122.25" customHeight="1" x14ac:dyDescent="0.2">
      <c r="B11" s="301">
        <v>3104</v>
      </c>
      <c r="C11" s="284" t="s">
        <v>19459</v>
      </c>
      <c r="D11" s="285" t="str">
        <f>VLOOKUP(B11,'INSUMO JUNHO-2025'!$A$1:$E$6480,3,0)</f>
        <v>CONJ. DE FERRAGENS PARA PORTA DE VIDRO TEMPERADO, EM ZAMAC CROMADO, CONTEMPLANDO DOBRADICA INF., DOBRADICA SUP., PIVO PARA DOBRADICA INF., PIVO PARA DOBRADICA SUP., FECHADURA CENTRAL EM ZAMC. CROMADO, CONTRA FECHADURA DE PRESSAO</v>
      </c>
      <c r="E11" s="286" t="str">
        <f>VLOOKUP(B11,'INSUMO JUNHO-2025'!$A$1:$E$6480,4,0)</f>
        <v>CJ</v>
      </c>
      <c r="F11" s="419">
        <v>1</v>
      </c>
      <c r="G11" s="419"/>
      <c r="H11" s="420">
        <f>VLOOKUP(B11,'INSUMO JUNHO-2025'!$A$1:$E$6480,5,0)</f>
        <v>125.04</v>
      </c>
      <c r="I11" s="420"/>
      <c r="J11" s="302">
        <f>F11*H11</f>
        <v>125.04</v>
      </c>
    </row>
    <row r="12" spans="2:10" s="277" customFormat="1" ht="45" x14ac:dyDescent="0.2">
      <c r="B12" s="301">
        <v>10497</v>
      </c>
      <c r="C12" s="284" t="s">
        <v>19459</v>
      </c>
      <c r="D12" s="285" t="str">
        <f>VLOOKUP(B12,'INSUMO JUNHO-2025'!$A$1:$E$6480,3,0)</f>
        <v>VIDRO COMUM LAMINADO, LISO, INCOLOR, TRIPLO, ESPESSURA TOTAL 12 MM (CADA CAMADA E= 4 MM) - COLOCADO</v>
      </c>
      <c r="E12" s="286" t="str">
        <f>VLOOKUP(B12,'INSUMO JUNHO-2025'!$A$1:$E$6480,4,0)</f>
        <v>M2</v>
      </c>
      <c r="F12" s="419">
        <v>5.875</v>
      </c>
      <c r="G12" s="419"/>
      <c r="H12" s="420">
        <f>VLOOKUP(B12,'INSUMO JUNHO-2025'!$A$1:$E$6480,5,0)</f>
        <v>1614.16</v>
      </c>
      <c r="I12" s="420"/>
      <c r="J12" s="302">
        <f>F12*H12</f>
        <v>9483.19</v>
      </c>
    </row>
    <row r="13" spans="2:10" s="277" customFormat="1" ht="13.5" customHeight="1" x14ac:dyDescent="0.2">
      <c r="B13" s="403" t="s">
        <v>19414</v>
      </c>
      <c r="C13" s="403"/>
      <c r="D13" s="403"/>
      <c r="E13" s="403"/>
      <c r="F13" s="403"/>
      <c r="G13" s="403"/>
      <c r="H13" s="403"/>
      <c r="I13" s="403"/>
      <c r="J13" s="288">
        <f>SUM(J11:J12)</f>
        <v>9608.2300000000014</v>
      </c>
    </row>
    <row r="14" spans="2:10" s="277" customFormat="1" ht="12.75" customHeight="1" x14ac:dyDescent="0.2">
      <c r="B14" s="404" t="s">
        <v>19415</v>
      </c>
      <c r="C14" s="404"/>
      <c r="D14" s="404"/>
      <c r="E14" s="404"/>
      <c r="F14" s="404"/>
      <c r="G14" s="404"/>
      <c r="H14" s="404"/>
      <c r="I14" s="404"/>
      <c r="J14" s="289">
        <f>J9</f>
        <v>269.83693602091205</v>
      </c>
    </row>
    <row r="15" spans="2:10" s="277" customFormat="1" x14ac:dyDescent="0.2">
      <c r="B15" s="405" t="s">
        <v>19416</v>
      </c>
      <c r="C15" s="405"/>
      <c r="D15" s="405"/>
      <c r="E15" s="405"/>
      <c r="F15" s="405"/>
      <c r="G15" s="405"/>
      <c r="H15" s="405"/>
      <c r="I15" s="405"/>
      <c r="J15" s="290">
        <f>J13</f>
        <v>9608.2300000000014</v>
      </c>
    </row>
    <row r="16" spans="2:10" s="277" customFormat="1" x14ac:dyDescent="0.2">
      <c r="B16" s="406" t="s">
        <v>19417</v>
      </c>
      <c r="C16" s="406"/>
      <c r="D16" s="406"/>
      <c r="E16" s="406"/>
      <c r="F16" s="406"/>
      <c r="G16" s="406"/>
      <c r="H16" s="406"/>
      <c r="I16" s="406"/>
      <c r="J16" s="291">
        <v>0</v>
      </c>
    </row>
    <row r="17" spans="1:11" s="277" customFormat="1" x14ac:dyDescent="0.2">
      <c r="B17" s="406" t="s">
        <v>19418</v>
      </c>
      <c r="C17" s="406"/>
      <c r="D17" s="406"/>
      <c r="E17" s="406"/>
      <c r="F17" s="406"/>
      <c r="G17" s="406"/>
      <c r="H17" s="406"/>
      <c r="I17" s="406"/>
      <c r="J17" s="291">
        <v>1</v>
      </c>
    </row>
    <row r="18" spans="1:11" ht="15" customHeight="1" x14ac:dyDescent="0.2">
      <c r="B18" s="292"/>
      <c r="C18" s="293"/>
      <c r="D18" s="293"/>
      <c r="E18" s="293"/>
      <c r="F18" s="293"/>
      <c r="G18" s="407" t="s">
        <v>19419</v>
      </c>
      <c r="H18" s="407"/>
      <c r="I18" s="407"/>
      <c r="J18" s="299">
        <f>J14+J16</f>
        <v>269.83693602091205</v>
      </c>
      <c r="K18" s="294"/>
    </row>
    <row r="19" spans="1:11" x14ac:dyDescent="0.2">
      <c r="B19" s="406" t="s">
        <v>19420</v>
      </c>
      <c r="C19" s="406"/>
      <c r="D19" s="406"/>
      <c r="E19" s="406"/>
      <c r="F19" s="406"/>
      <c r="G19" s="406"/>
      <c r="H19" s="406"/>
      <c r="I19" s="406"/>
      <c r="J19" s="290">
        <f>(J14/J17)+(J16/J17)</f>
        <v>269.83693602091205</v>
      </c>
    </row>
    <row r="20" spans="1:11" x14ac:dyDescent="0.2">
      <c r="B20" s="295"/>
      <c r="C20" s="296"/>
      <c r="D20" s="296"/>
      <c r="E20" s="296"/>
      <c r="F20" s="296"/>
      <c r="G20" s="408" t="s">
        <v>19421</v>
      </c>
      <c r="H20" s="408"/>
      <c r="I20" s="408"/>
      <c r="J20" s="297">
        <f>J15+J19</f>
        <v>9878.066936020914</v>
      </c>
    </row>
    <row r="21" spans="1:11" x14ac:dyDescent="0.2">
      <c r="B21" s="409" t="s">
        <v>19422</v>
      </c>
      <c r="C21" s="409"/>
      <c r="D21" s="409"/>
      <c r="E21" s="409"/>
      <c r="F21" s="409"/>
      <c r="G21" s="409"/>
      <c r="H21" s="409"/>
      <c r="I21" s="409"/>
      <c r="J21" s="298">
        <f>J20</f>
        <v>9878.066936020914</v>
      </c>
    </row>
    <row r="23" spans="1:11" s="277" customFormat="1" ht="12.75" customHeight="1" x14ac:dyDescent="0.2">
      <c r="B23" s="410" t="s">
        <v>19423</v>
      </c>
      <c r="C23" s="410"/>
      <c r="D23" s="410"/>
      <c r="E23" s="410"/>
      <c r="F23" s="410"/>
      <c r="G23" s="410"/>
      <c r="H23" s="410"/>
      <c r="I23" s="410"/>
      <c r="J23" s="410"/>
    </row>
    <row r="24" spans="1:11" s="277" customFormat="1" ht="29.25" customHeight="1" x14ac:dyDescent="0.2">
      <c r="B24" s="417" t="s">
        <v>19437</v>
      </c>
      <c r="C24" s="417"/>
      <c r="D24" s="417"/>
      <c r="E24" s="417"/>
      <c r="F24" s="417"/>
      <c r="G24" s="417"/>
      <c r="H24" s="417"/>
      <c r="I24" s="417"/>
      <c r="J24" s="417"/>
    </row>
    <row r="25" spans="1:11" s="277" customFormat="1" ht="66.75" customHeight="1" x14ac:dyDescent="0.2">
      <c r="B25" s="417" t="s">
        <v>19472</v>
      </c>
      <c r="C25" s="417"/>
      <c r="D25" s="417"/>
      <c r="E25" s="417"/>
      <c r="F25" s="417"/>
      <c r="G25" s="417"/>
      <c r="H25" s="417"/>
      <c r="I25" s="417"/>
      <c r="J25" s="417"/>
    </row>
    <row r="26" spans="1:11" s="277" customFormat="1" ht="31.5" customHeight="1" x14ac:dyDescent="0.2">
      <c r="B26" s="422" t="s">
        <v>19439</v>
      </c>
      <c r="C26" s="422"/>
      <c r="D26" s="422"/>
      <c r="E26" s="422"/>
      <c r="F26" s="422"/>
      <c r="G26" s="422"/>
      <c r="H26" s="422"/>
      <c r="I26" s="422"/>
      <c r="J26" s="422"/>
    </row>
    <row r="29" spans="1:11" x14ac:dyDescent="0.2">
      <c r="B29" s="413" t="s">
        <v>19426</v>
      </c>
      <c r="C29" s="413"/>
      <c r="D29" s="413"/>
      <c r="E29" s="413"/>
      <c r="F29" s="413"/>
      <c r="G29" s="413"/>
      <c r="H29" s="413"/>
      <c r="I29" s="413"/>
      <c r="J29" s="413"/>
      <c r="K29" s="413"/>
    </row>
    <row r="30" spans="1:11" x14ac:dyDescent="0.2">
      <c r="A30" s="414" t="s">
        <v>403</v>
      </c>
      <c r="B30" s="414"/>
      <c r="C30" s="414"/>
      <c r="D30" s="414"/>
      <c r="E30" s="414"/>
      <c r="F30" s="414"/>
      <c r="G30" s="414"/>
      <c r="H30" s="414"/>
      <c r="I30" s="414"/>
      <c r="J30" s="414"/>
      <c r="K30" s="414"/>
    </row>
    <row r="31" spans="1:11" x14ac:dyDescent="0.2">
      <c r="A31" s="413" t="s">
        <v>404</v>
      </c>
      <c r="B31" s="413"/>
      <c r="C31" s="413"/>
      <c r="D31" s="413"/>
      <c r="E31" s="413"/>
      <c r="F31" s="413"/>
      <c r="G31" s="413"/>
      <c r="H31" s="413"/>
      <c r="I31" s="413"/>
      <c r="J31" s="413"/>
      <c r="K31" s="413"/>
    </row>
    <row r="32" spans="1:11" x14ac:dyDescent="0.2">
      <c r="A32" s="413" t="s">
        <v>405</v>
      </c>
      <c r="B32" s="413"/>
      <c r="C32" s="413"/>
      <c r="D32" s="413"/>
      <c r="E32" s="413"/>
      <c r="F32" s="413"/>
      <c r="G32" s="413"/>
      <c r="H32" s="413"/>
      <c r="I32" s="413"/>
      <c r="J32" s="413"/>
      <c r="K32" s="413"/>
    </row>
    <row r="33" spans="1:11" x14ac:dyDescent="0.2">
      <c r="A33" s="413" t="s">
        <v>406</v>
      </c>
      <c r="B33" s="413"/>
      <c r="C33" s="413"/>
      <c r="D33" s="413"/>
      <c r="E33" s="413"/>
      <c r="F33" s="413"/>
      <c r="G33" s="413"/>
      <c r="H33" s="413"/>
      <c r="I33" s="413"/>
      <c r="J33" s="413"/>
      <c r="K33" s="413"/>
    </row>
  </sheetData>
  <mergeCells count="39">
    <mergeCell ref="A32:K32"/>
    <mergeCell ref="A33:K33"/>
    <mergeCell ref="B25:J25"/>
    <mergeCell ref="B26:J26"/>
    <mergeCell ref="B29:K29"/>
    <mergeCell ref="A30:K30"/>
    <mergeCell ref="A31:K31"/>
    <mergeCell ref="B19:I19"/>
    <mergeCell ref="G20:I20"/>
    <mergeCell ref="B21:I21"/>
    <mergeCell ref="B23:J23"/>
    <mergeCell ref="B24:J24"/>
    <mergeCell ref="B14:I14"/>
    <mergeCell ref="B15:I15"/>
    <mergeCell ref="B16:I16"/>
    <mergeCell ref="B17:I17"/>
    <mergeCell ref="G18:I18"/>
    <mergeCell ref="F11:G11"/>
    <mergeCell ref="H11:I11"/>
    <mergeCell ref="F12:G12"/>
    <mergeCell ref="H12:I12"/>
    <mergeCell ref="B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K33"/>
  <sheetViews>
    <sheetView view="pageBreakPreview" topLeftCell="A11" zoomScale="95" zoomScaleNormal="100" zoomScalePageLayoutView="95" workbookViewId="0">
      <selection activeCell="A29" sqref="A29"/>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19473</v>
      </c>
      <c r="C2" s="391"/>
      <c r="D2" s="391"/>
      <c r="E2" s="391"/>
      <c r="F2" s="391"/>
      <c r="G2" s="391"/>
      <c r="H2" s="391"/>
      <c r="I2" s="391"/>
      <c r="J2" s="391"/>
    </row>
    <row r="3" spans="2:10" ht="37.5" customHeight="1" x14ac:dyDescent="0.2">
      <c r="B3" s="392" t="s">
        <v>19402</v>
      </c>
      <c r="C3" s="392"/>
      <c r="D3" s="393" t="str">
        <f>VLOOKUP(B5,'Planilha Orçamentária'!$N$10:$Q$10199,3,0)</f>
        <v>Luminária arandela tipo tartaruga, de sobrepor, com 1 lâmpada led de 6 w, sem reator - fornecimento e instalação.</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181</v>
      </c>
      <c r="C5" s="397"/>
      <c r="D5" s="397"/>
      <c r="E5" s="397"/>
      <c r="F5" s="397"/>
      <c r="G5" s="397"/>
      <c r="H5" s="398" t="s">
        <v>19406</v>
      </c>
      <c r="I5" s="398"/>
      <c r="J5" s="278" t="str">
        <f>VLOOKUP(B5,'Planilha Orçamentária'!$N$10:$Q$313,2,0)</f>
        <v>11.1.3</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5">
        <v>0.1801875</v>
      </c>
      <c r="G7" s="415"/>
      <c r="H7" s="402">
        <f>VLOOKUP(B7,'INSUMO JUNHO-2025'!$A$1:$E$6480,5,0)*2.5727</f>
        <v>19.681155000000004</v>
      </c>
      <c r="I7" s="402"/>
      <c r="J7" s="287">
        <f>F7*H7</f>
        <v>3.5462981165625007</v>
      </c>
    </row>
    <row r="8" spans="2:10" s="277" customFormat="1" ht="22.5" x14ac:dyDescent="0.2">
      <c r="B8" s="283">
        <v>10115</v>
      </c>
      <c r="C8" s="284" t="str">
        <f>VLOOKUP(B8,'INSUMO JUNHO-2025'!$A$1:$E$6480,2,0)</f>
        <v>DER-ES</v>
      </c>
      <c r="D8" s="285" t="str">
        <f>VLOOKUP(B8,'INSUMO JUNHO-2025'!$A$1:$E$6480,3,0)</f>
        <v>ELETRICISTA (OFICIAL - SINDUSCON)</v>
      </c>
      <c r="E8" s="286" t="str">
        <f>VLOOKUP(B8,'INSUMO JUNHO-2025'!$A$1:$E$6480,4,0)</f>
        <v>H</v>
      </c>
      <c r="F8" s="415">
        <v>0.5766</v>
      </c>
      <c r="G8" s="415"/>
      <c r="H8" s="402">
        <f>VLOOKUP(B8,'INSUMO JUNHO-2025'!$A$1:$E$6480,5,0)*2.5727</f>
        <v>26.035724000000002</v>
      </c>
      <c r="I8" s="402"/>
      <c r="J8" s="287">
        <f>F8*H8</f>
        <v>15.0121984584</v>
      </c>
    </row>
    <row r="9" spans="2:10" s="277" customFormat="1" ht="12.75" customHeight="1" x14ac:dyDescent="0.2">
      <c r="B9" s="403" t="s">
        <v>19414</v>
      </c>
      <c r="C9" s="403"/>
      <c r="D9" s="403"/>
      <c r="E9" s="403"/>
      <c r="F9" s="403"/>
      <c r="G9" s="403"/>
      <c r="H9" s="403"/>
      <c r="I9" s="403"/>
      <c r="J9" s="288">
        <f>SUM(J7:J8)</f>
        <v>18.558496574962501</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69.75" customHeight="1" x14ac:dyDescent="0.2">
      <c r="B11" s="301">
        <v>38775</v>
      </c>
      <c r="C11" s="284" t="str">
        <f>VLOOKUP(B11,'INSUMO JUNHO-2025'!$A$1:$E$6480,2,0)</f>
        <v>SINAPI</v>
      </c>
      <c r="D11" s="285" t="str">
        <f>VLOOKUP(B11,'INSUMO JUNHO-2025'!$A$1:$E$6480,3,0)</f>
        <v>LUMINARIA TIPO TARTARUGA PARA AREA EXTERNA EM ALUMINIO, COM GRADE, PARA 1 LAMPADA, BASE E27, POTENCIA MAXIMA 40/60 W (NAO INCLUI LAMPADA)</v>
      </c>
      <c r="E11" s="286" t="str">
        <f>VLOOKUP(B11,'INSUMO JUNHO-2025'!$A$1:$E$6480,4,0)</f>
        <v>UN</v>
      </c>
      <c r="F11" s="423">
        <v>1</v>
      </c>
      <c r="G11" s="423"/>
      <c r="H11" s="420">
        <f>VLOOKUP(B11,'INSUMO JUNHO-2025'!$A$1:$E$6480,5,0)</f>
        <v>80.790000000000006</v>
      </c>
      <c r="I11" s="420"/>
      <c r="J11" s="302">
        <f>F11*H11</f>
        <v>80.790000000000006</v>
      </c>
    </row>
    <row r="12" spans="2:10" s="277" customFormat="1" ht="45" customHeight="1" x14ac:dyDescent="0.2">
      <c r="B12" s="301">
        <v>38193</v>
      </c>
      <c r="C12" s="284" t="str">
        <f>VLOOKUP(B12,'INSUMO JUNHO-2025'!$A$1:$E$6480,2,0)</f>
        <v>SINAPI</v>
      </c>
      <c r="D12" s="285" t="str">
        <f>VLOOKUP(B12,'INSUMO JUNHO-2025'!$A$1:$E$6480,3,0)</f>
        <v>LAMPADA LED 6 W BIVOLT BRANCA, FORMATO TRADICIONAL (BASE E27)</v>
      </c>
      <c r="E12" s="286" t="str">
        <f>VLOOKUP(B12,'INSUMO JUNHO-2025'!$A$1:$E$6480,4,0)</f>
        <v>UN</v>
      </c>
      <c r="F12" s="423">
        <v>1</v>
      </c>
      <c r="G12" s="423"/>
      <c r="H12" s="420">
        <f>VLOOKUP(B12,'INSUMO JUNHO-2025'!$A$1:$E$6480,5,0)</f>
        <v>4.62</v>
      </c>
      <c r="I12" s="420"/>
      <c r="J12" s="302">
        <f>F12*H12</f>
        <v>4.62</v>
      </c>
    </row>
    <row r="13" spans="2:10" s="277" customFormat="1" x14ac:dyDescent="0.2">
      <c r="B13" s="304"/>
      <c r="C13" s="305"/>
      <c r="D13" s="306"/>
      <c r="E13" s="307"/>
      <c r="F13" s="308"/>
      <c r="G13" s="309"/>
      <c r="H13" s="310"/>
      <c r="I13" s="311" t="s">
        <v>19414</v>
      </c>
      <c r="J13" s="313">
        <f>SUM(J11:J12)</f>
        <v>85.410000000000011</v>
      </c>
    </row>
    <row r="14" spans="2:10" s="277" customFormat="1" ht="12.75" customHeight="1" x14ac:dyDescent="0.2">
      <c r="B14" s="404" t="s">
        <v>19415</v>
      </c>
      <c r="C14" s="404"/>
      <c r="D14" s="404"/>
      <c r="E14" s="404"/>
      <c r="F14" s="404"/>
      <c r="G14" s="404"/>
      <c r="H14" s="404"/>
      <c r="I14" s="404"/>
      <c r="J14" s="289">
        <f>J9</f>
        <v>18.558496574962501</v>
      </c>
    </row>
    <row r="15" spans="2:10" s="277" customFormat="1" x14ac:dyDescent="0.2">
      <c r="B15" s="405" t="s">
        <v>19416</v>
      </c>
      <c r="C15" s="405"/>
      <c r="D15" s="405"/>
      <c r="E15" s="405"/>
      <c r="F15" s="405"/>
      <c r="G15" s="405"/>
      <c r="H15" s="405"/>
      <c r="I15" s="405"/>
      <c r="J15" s="290">
        <f>J13</f>
        <v>85.410000000000011</v>
      </c>
    </row>
    <row r="16" spans="2:10" s="277" customFormat="1" x14ac:dyDescent="0.2">
      <c r="B16" s="406" t="s">
        <v>19417</v>
      </c>
      <c r="C16" s="406"/>
      <c r="D16" s="406"/>
      <c r="E16" s="406"/>
      <c r="F16" s="406"/>
      <c r="G16" s="406"/>
      <c r="H16" s="406"/>
      <c r="I16" s="406"/>
      <c r="J16" s="291">
        <v>0</v>
      </c>
    </row>
    <row r="17" spans="1:11" s="277" customFormat="1" x14ac:dyDescent="0.2">
      <c r="B17" s="406" t="s">
        <v>19418</v>
      </c>
      <c r="C17" s="406"/>
      <c r="D17" s="406"/>
      <c r="E17" s="406"/>
      <c r="F17" s="406"/>
      <c r="G17" s="406"/>
      <c r="H17" s="406"/>
      <c r="I17" s="406"/>
      <c r="J17" s="291">
        <v>1</v>
      </c>
    </row>
    <row r="18" spans="1:11" ht="15" customHeight="1" x14ac:dyDescent="0.2">
      <c r="B18" s="292"/>
      <c r="C18" s="293"/>
      <c r="D18" s="293"/>
      <c r="E18" s="293"/>
      <c r="F18" s="293"/>
      <c r="G18" s="407" t="s">
        <v>19419</v>
      </c>
      <c r="H18" s="407"/>
      <c r="I18" s="407"/>
      <c r="J18" s="299">
        <f>J14+J16</f>
        <v>18.558496574962501</v>
      </c>
      <c r="K18" s="294"/>
    </row>
    <row r="19" spans="1:11" x14ac:dyDescent="0.2">
      <c r="B19" s="406" t="s">
        <v>19420</v>
      </c>
      <c r="C19" s="406"/>
      <c r="D19" s="406"/>
      <c r="E19" s="406"/>
      <c r="F19" s="406"/>
      <c r="G19" s="406"/>
      <c r="H19" s="406"/>
      <c r="I19" s="406"/>
      <c r="J19" s="290">
        <f>(J14/J17)+(J16/J17)</f>
        <v>18.558496574962501</v>
      </c>
    </row>
    <row r="20" spans="1:11" x14ac:dyDescent="0.2">
      <c r="B20" s="295"/>
      <c r="C20" s="296"/>
      <c r="D20" s="296"/>
      <c r="E20" s="296"/>
      <c r="F20" s="296"/>
      <c r="G20" s="408" t="s">
        <v>19421</v>
      </c>
      <c r="H20" s="408"/>
      <c r="I20" s="408"/>
      <c r="J20" s="297">
        <f>J15+J19</f>
        <v>103.96849657496251</v>
      </c>
    </row>
    <row r="21" spans="1:11" x14ac:dyDescent="0.2">
      <c r="B21" s="409" t="s">
        <v>19422</v>
      </c>
      <c r="C21" s="409"/>
      <c r="D21" s="409"/>
      <c r="E21" s="409"/>
      <c r="F21" s="409"/>
      <c r="G21" s="409"/>
      <c r="H21" s="409"/>
      <c r="I21" s="409"/>
      <c r="J21" s="298">
        <f>J20</f>
        <v>103.96849657496251</v>
      </c>
    </row>
    <row r="23" spans="1:11" ht="12.75" customHeight="1" x14ac:dyDescent="0.2">
      <c r="B23" s="410" t="s">
        <v>19423</v>
      </c>
      <c r="C23" s="410"/>
      <c r="D23" s="410"/>
      <c r="E23" s="410"/>
      <c r="F23" s="410"/>
      <c r="G23" s="410"/>
      <c r="H23" s="410"/>
      <c r="I23" s="410"/>
      <c r="J23" s="410"/>
    </row>
    <row r="24" spans="1:11" ht="29.25" customHeight="1" x14ac:dyDescent="0.2">
      <c r="B24" s="417" t="s">
        <v>19424</v>
      </c>
      <c r="C24" s="417"/>
      <c r="D24" s="417"/>
      <c r="E24" s="417"/>
      <c r="F24" s="417"/>
      <c r="G24" s="417"/>
      <c r="H24" s="417"/>
      <c r="I24" s="417"/>
      <c r="J24" s="417"/>
    </row>
    <row r="25" spans="1:11" ht="37.5" customHeight="1" x14ac:dyDescent="0.2">
      <c r="B25" s="417" t="s">
        <v>19474</v>
      </c>
      <c r="C25" s="417"/>
      <c r="D25" s="417"/>
      <c r="E25" s="417"/>
      <c r="F25" s="417"/>
      <c r="G25" s="417"/>
      <c r="H25" s="417"/>
      <c r="I25" s="417"/>
      <c r="J25" s="417"/>
    </row>
    <row r="26" spans="1:11" ht="44.25" customHeight="1" x14ac:dyDescent="0.2">
      <c r="B26" s="422" t="s">
        <v>19475</v>
      </c>
      <c r="C26" s="422"/>
      <c r="D26" s="422"/>
      <c r="E26" s="422"/>
      <c r="F26" s="422"/>
      <c r="G26" s="422"/>
      <c r="H26" s="422"/>
      <c r="I26" s="422"/>
      <c r="J26" s="422"/>
    </row>
    <row r="29" spans="1:11" x14ac:dyDescent="0.2">
      <c r="B29" s="413" t="s">
        <v>19426</v>
      </c>
      <c r="C29" s="413"/>
      <c r="D29" s="413"/>
      <c r="E29" s="413"/>
      <c r="F29" s="413"/>
      <c r="G29" s="413"/>
      <c r="H29" s="413"/>
      <c r="I29" s="413"/>
      <c r="J29" s="413"/>
      <c r="K29" s="413"/>
    </row>
    <row r="30" spans="1:11" x14ac:dyDescent="0.2">
      <c r="A30" s="414" t="s">
        <v>403</v>
      </c>
      <c r="B30" s="414"/>
      <c r="C30" s="414"/>
      <c r="D30" s="414"/>
      <c r="E30" s="414"/>
      <c r="F30" s="414"/>
      <c r="G30" s="414"/>
      <c r="H30" s="414"/>
      <c r="I30" s="414"/>
      <c r="J30" s="414"/>
      <c r="K30" s="414"/>
    </row>
    <row r="31" spans="1:11" x14ac:dyDescent="0.2">
      <c r="A31" s="413" t="s">
        <v>404</v>
      </c>
      <c r="B31" s="413"/>
      <c r="C31" s="413"/>
      <c r="D31" s="413"/>
      <c r="E31" s="413"/>
      <c r="F31" s="413"/>
      <c r="G31" s="413"/>
      <c r="H31" s="413"/>
      <c r="I31" s="413"/>
      <c r="J31" s="413"/>
      <c r="K31" s="413"/>
    </row>
    <row r="32" spans="1:11" x14ac:dyDescent="0.2">
      <c r="A32" s="413" t="s">
        <v>405</v>
      </c>
      <c r="B32" s="413"/>
      <c r="C32" s="413"/>
      <c r="D32" s="413"/>
      <c r="E32" s="413"/>
      <c r="F32" s="413"/>
      <c r="G32" s="413"/>
      <c r="H32" s="413"/>
      <c r="I32" s="413"/>
      <c r="J32" s="413"/>
      <c r="K32" s="413"/>
    </row>
    <row r="33" spans="1:11" x14ac:dyDescent="0.2">
      <c r="A33" s="413" t="s">
        <v>406</v>
      </c>
      <c r="B33" s="413"/>
      <c r="C33" s="413"/>
      <c r="D33" s="413"/>
      <c r="E33" s="413"/>
      <c r="F33" s="413"/>
      <c r="G33" s="413"/>
      <c r="H33" s="413"/>
      <c r="I33" s="413"/>
      <c r="J33" s="413"/>
      <c r="K33" s="413"/>
    </row>
  </sheetData>
  <mergeCells count="38">
    <mergeCell ref="A33:K33"/>
    <mergeCell ref="B26:J26"/>
    <mergeCell ref="B29:K29"/>
    <mergeCell ref="A30:K30"/>
    <mergeCell ref="A31:K31"/>
    <mergeCell ref="A32:K32"/>
    <mergeCell ref="G20:I20"/>
    <mergeCell ref="B21:I21"/>
    <mergeCell ref="B23:J23"/>
    <mergeCell ref="B24:J24"/>
    <mergeCell ref="B25:J25"/>
    <mergeCell ref="B15:I15"/>
    <mergeCell ref="B16:I16"/>
    <mergeCell ref="B17:I17"/>
    <mergeCell ref="G18:I18"/>
    <mergeCell ref="B19:I19"/>
    <mergeCell ref="F11:G11"/>
    <mergeCell ref="H11:I11"/>
    <mergeCell ref="F12:G12"/>
    <mergeCell ref="H12:I12"/>
    <mergeCell ref="B14:I14"/>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K32"/>
  <sheetViews>
    <sheetView view="pageBreakPreview" topLeftCell="A9" zoomScale="95" zoomScaleNormal="100" zoomScalePageLayoutView="95" workbookViewId="0">
      <selection activeCell="A28" sqref="A28"/>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19476</v>
      </c>
      <c r="C2" s="391"/>
      <c r="D2" s="391"/>
      <c r="E2" s="391"/>
      <c r="F2" s="391"/>
      <c r="G2" s="391"/>
      <c r="H2" s="391"/>
      <c r="I2" s="391"/>
      <c r="J2" s="391"/>
    </row>
    <row r="3" spans="2:10" ht="37.5" customHeight="1" x14ac:dyDescent="0.2">
      <c r="B3" s="392" t="s">
        <v>19402</v>
      </c>
      <c r="C3" s="392"/>
      <c r="D3" s="393" t="str">
        <f>VLOOKUP(B5,'Planilha Orçamentária'!$N$10:$Q$10199,3,0)</f>
        <v>Luminária tipo plafon circular, de sobrepor, com led de 12/13 w - fornecimento e instalação</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184</v>
      </c>
      <c r="C5" s="397"/>
      <c r="D5" s="397"/>
      <c r="E5" s="397"/>
      <c r="F5" s="397"/>
      <c r="G5" s="397"/>
      <c r="H5" s="398" t="s">
        <v>19406</v>
      </c>
      <c r="I5" s="398"/>
      <c r="J5" s="278" t="str">
        <f>VLOOKUP(B5,'Planilha Orçamentária'!$N$10:$Q$313,2,0)</f>
        <v>11.1.4</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8">
        <v>0.48299989999999998</v>
      </c>
      <c r="G7" s="418"/>
      <c r="H7" s="402">
        <f>VLOOKUP(B7,'INSUMO JUNHO-2025'!$A$1:$E$6480,5,0)*2.5727</f>
        <v>19.681155000000004</v>
      </c>
      <c r="I7" s="402"/>
      <c r="J7" s="287">
        <f>F7*H7</f>
        <v>9.5059958968845013</v>
      </c>
    </row>
    <row r="8" spans="2:10" s="277" customFormat="1" ht="22.5" x14ac:dyDescent="0.2">
      <c r="B8" s="283">
        <v>10115</v>
      </c>
      <c r="C8" s="284" t="str">
        <f>VLOOKUP(B8,'INSUMO JUNHO-2025'!$A$1:$E$6480,2,0)</f>
        <v>DER-ES</v>
      </c>
      <c r="D8" s="285" t="str">
        <f>VLOOKUP(B8,'INSUMO JUNHO-2025'!$A$1:$E$6480,3,0)</f>
        <v>ELETRICISTA (OFICIAL - SINDUSCON)</v>
      </c>
      <c r="E8" s="286" t="str">
        <f>VLOOKUP(B8,'INSUMO JUNHO-2025'!$A$1:$E$6480,4,0)</f>
        <v>H</v>
      </c>
      <c r="F8" s="418">
        <v>0.1509375</v>
      </c>
      <c r="G8" s="418"/>
      <c r="H8" s="402">
        <f>VLOOKUP(B8,'INSUMO JUNHO-2025'!$A$1:$E$6480,5,0)*2.5727</f>
        <v>26.035724000000002</v>
      </c>
      <c r="I8" s="402"/>
      <c r="J8" s="287">
        <f>F8*H8</f>
        <v>3.9297670912500005</v>
      </c>
    </row>
    <row r="9" spans="2:10" s="277" customFormat="1" ht="12.75" customHeight="1" x14ac:dyDescent="0.2">
      <c r="B9" s="403" t="s">
        <v>19414</v>
      </c>
      <c r="C9" s="403"/>
      <c r="D9" s="403"/>
      <c r="E9" s="403"/>
      <c r="F9" s="403"/>
      <c r="G9" s="403"/>
      <c r="H9" s="403"/>
      <c r="I9" s="403"/>
      <c r="J9" s="288">
        <f>SUM(J7:J8)</f>
        <v>13.435762988134503</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36.75" customHeight="1" x14ac:dyDescent="0.2">
      <c r="B11" s="301">
        <v>39385</v>
      </c>
      <c r="C11" s="284" t="str">
        <f>VLOOKUP(B11,'INSUMO JUNHO-2025'!$A$1:$E$6480,2,0)</f>
        <v>SINAPI</v>
      </c>
      <c r="D11" s="285" t="str">
        <f>VLOOKUP(B11,'INSUMO JUNHO-2025'!$A$1:$E$6480,3,0)</f>
        <v>LUMINARIA LED PLAFON REDONDO DE SOBREPOR BIVOLT 12/13 W, D = *17* CM</v>
      </c>
      <c r="E11" s="286" t="str">
        <f>VLOOKUP(B11,'INSUMO JUNHO-2025'!$A$1:$E$6480,4,0)</f>
        <v>UN</v>
      </c>
      <c r="F11" s="423">
        <v>1</v>
      </c>
      <c r="G11" s="423"/>
      <c r="H11" s="420">
        <f>VLOOKUP(B11,'INSUMO JUNHO-2025'!$A$1:$E$6480,5,0)</f>
        <v>12.22</v>
      </c>
      <c r="I11" s="420"/>
      <c r="J11" s="302">
        <f>F11*H11</f>
        <v>12.22</v>
      </c>
    </row>
    <row r="12" spans="2:10" s="277" customFormat="1" x14ac:dyDescent="0.2">
      <c r="B12" s="304"/>
      <c r="C12" s="305"/>
      <c r="D12" s="306"/>
      <c r="E12" s="307"/>
      <c r="F12" s="308"/>
      <c r="G12" s="309"/>
      <c r="H12" s="310"/>
      <c r="I12" s="311" t="s">
        <v>19414</v>
      </c>
      <c r="J12" s="313">
        <f>SUM(J11)</f>
        <v>12.22</v>
      </c>
    </row>
    <row r="13" spans="2:10" s="277" customFormat="1" ht="12.75" customHeight="1" x14ac:dyDescent="0.2">
      <c r="B13" s="404" t="s">
        <v>19415</v>
      </c>
      <c r="C13" s="404"/>
      <c r="D13" s="404"/>
      <c r="E13" s="404"/>
      <c r="F13" s="404"/>
      <c r="G13" s="404"/>
      <c r="H13" s="404"/>
      <c r="I13" s="404"/>
      <c r="J13" s="289">
        <f>J9</f>
        <v>13.435762988134503</v>
      </c>
    </row>
    <row r="14" spans="2:10" s="277" customFormat="1" x14ac:dyDescent="0.2">
      <c r="B14" s="405" t="s">
        <v>19416</v>
      </c>
      <c r="C14" s="405"/>
      <c r="D14" s="405"/>
      <c r="E14" s="405"/>
      <c r="F14" s="405"/>
      <c r="G14" s="405"/>
      <c r="H14" s="405"/>
      <c r="I14" s="405"/>
      <c r="J14" s="290">
        <f>J12</f>
        <v>12.22</v>
      </c>
    </row>
    <row r="15" spans="2:10" s="277" customFormat="1" x14ac:dyDescent="0.2">
      <c r="B15" s="406" t="s">
        <v>19417</v>
      </c>
      <c r="C15" s="406"/>
      <c r="D15" s="406"/>
      <c r="E15" s="406"/>
      <c r="F15" s="406"/>
      <c r="G15" s="406"/>
      <c r="H15" s="406"/>
      <c r="I15" s="406"/>
      <c r="J15" s="291">
        <v>0</v>
      </c>
    </row>
    <row r="16" spans="2:10" s="277" customFormat="1" x14ac:dyDescent="0.2">
      <c r="B16" s="406" t="s">
        <v>19418</v>
      </c>
      <c r="C16" s="406"/>
      <c r="D16" s="406"/>
      <c r="E16" s="406"/>
      <c r="F16" s="406"/>
      <c r="G16" s="406"/>
      <c r="H16" s="406"/>
      <c r="I16" s="406"/>
      <c r="J16" s="291">
        <v>1</v>
      </c>
    </row>
    <row r="17" spans="1:11" ht="15" customHeight="1" x14ac:dyDescent="0.2">
      <c r="B17" s="292"/>
      <c r="C17" s="293"/>
      <c r="D17" s="293"/>
      <c r="E17" s="293"/>
      <c r="F17" s="293"/>
      <c r="G17" s="407" t="s">
        <v>19419</v>
      </c>
      <c r="H17" s="407"/>
      <c r="I17" s="407"/>
      <c r="J17" s="299">
        <f>J13+J15</f>
        <v>13.435762988134503</v>
      </c>
      <c r="K17" s="294"/>
    </row>
    <row r="18" spans="1:11" x14ac:dyDescent="0.2">
      <c r="B18" s="406" t="s">
        <v>19420</v>
      </c>
      <c r="C18" s="406"/>
      <c r="D18" s="406"/>
      <c r="E18" s="406"/>
      <c r="F18" s="406"/>
      <c r="G18" s="406"/>
      <c r="H18" s="406"/>
      <c r="I18" s="406"/>
      <c r="J18" s="290">
        <f>(J13/J16)+(J15/J16)</f>
        <v>13.435762988134503</v>
      </c>
    </row>
    <row r="19" spans="1:11" x14ac:dyDescent="0.2">
      <c r="B19" s="295"/>
      <c r="C19" s="296"/>
      <c r="D19" s="296"/>
      <c r="E19" s="296"/>
      <c r="F19" s="296"/>
      <c r="G19" s="408" t="s">
        <v>19421</v>
      </c>
      <c r="H19" s="408"/>
      <c r="I19" s="408"/>
      <c r="J19" s="297">
        <f>J14+J18</f>
        <v>25.655762988134505</v>
      </c>
    </row>
    <row r="20" spans="1:11" x14ac:dyDescent="0.2">
      <c r="B20" s="409" t="s">
        <v>19422</v>
      </c>
      <c r="C20" s="409"/>
      <c r="D20" s="409"/>
      <c r="E20" s="409"/>
      <c r="F20" s="409"/>
      <c r="G20" s="409"/>
      <c r="H20" s="409"/>
      <c r="I20" s="409"/>
      <c r="J20" s="298">
        <f>J19</f>
        <v>25.655762988134505</v>
      </c>
    </row>
    <row r="22" spans="1:11" ht="12.75" customHeight="1" x14ac:dyDescent="0.2">
      <c r="B22" s="410" t="s">
        <v>19423</v>
      </c>
      <c r="C22" s="410"/>
      <c r="D22" s="410"/>
      <c r="E22" s="410"/>
      <c r="F22" s="410"/>
      <c r="G22" s="410"/>
      <c r="H22" s="410"/>
      <c r="I22" s="410"/>
      <c r="J22" s="410"/>
    </row>
    <row r="23" spans="1:11" ht="29.25" customHeight="1" x14ac:dyDescent="0.2">
      <c r="B23" s="417" t="s">
        <v>19424</v>
      </c>
      <c r="C23" s="417"/>
      <c r="D23" s="417"/>
      <c r="E23" s="417"/>
      <c r="F23" s="417"/>
      <c r="G23" s="417"/>
      <c r="H23" s="417"/>
      <c r="I23" s="417"/>
      <c r="J23" s="417"/>
    </row>
    <row r="24" spans="1:11" ht="37.5" customHeight="1" x14ac:dyDescent="0.2">
      <c r="B24" s="417" t="s">
        <v>19477</v>
      </c>
      <c r="C24" s="417"/>
      <c r="D24" s="417"/>
      <c r="E24" s="417"/>
      <c r="F24" s="417"/>
      <c r="G24" s="417"/>
      <c r="H24" s="417"/>
      <c r="I24" s="417"/>
      <c r="J24" s="417"/>
    </row>
    <row r="25" spans="1:11" ht="31.5" customHeight="1" x14ac:dyDescent="0.2">
      <c r="B25" s="422" t="s">
        <v>19478</v>
      </c>
      <c r="C25" s="422"/>
      <c r="D25" s="422"/>
      <c r="E25" s="422"/>
      <c r="F25" s="422"/>
      <c r="G25" s="422"/>
      <c r="H25" s="422"/>
      <c r="I25" s="422"/>
      <c r="J25" s="422"/>
    </row>
    <row r="28" spans="1:11" x14ac:dyDescent="0.2">
      <c r="B28" s="413" t="s">
        <v>19426</v>
      </c>
      <c r="C28" s="413"/>
      <c r="D28" s="413"/>
      <c r="E28" s="413"/>
      <c r="F28" s="413"/>
      <c r="G28" s="413"/>
      <c r="H28" s="413"/>
      <c r="I28" s="413"/>
      <c r="J28" s="413"/>
      <c r="K28" s="413"/>
    </row>
    <row r="29" spans="1:11" x14ac:dyDescent="0.2">
      <c r="A29" s="414" t="s">
        <v>403</v>
      </c>
      <c r="B29" s="414"/>
      <c r="C29" s="414"/>
      <c r="D29" s="414"/>
      <c r="E29" s="414"/>
      <c r="F29" s="414"/>
      <c r="G29" s="414"/>
      <c r="H29" s="414"/>
      <c r="I29" s="414"/>
      <c r="J29" s="414"/>
      <c r="K29" s="414"/>
    </row>
    <row r="30" spans="1:11" x14ac:dyDescent="0.2">
      <c r="A30" s="413" t="s">
        <v>404</v>
      </c>
      <c r="B30" s="413"/>
      <c r="C30" s="413"/>
      <c r="D30" s="413"/>
      <c r="E30" s="413"/>
      <c r="F30" s="413"/>
      <c r="G30" s="413"/>
      <c r="H30" s="413"/>
      <c r="I30" s="413"/>
      <c r="J30" s="413"/>
      <c r="K30" s="413"/>
    </row>
    <row r="31" spans="1:11" x14ac:dyDescent="0.2">
      <c r="A31" s="413" t="s">
        <v>405</v>
      </c>
      <c r="B31" s="413"/>
      <c r="C31" s="413"/>
      <c r="D31" s="413"/>
      <c r="E31" s="413"/>
      <c r="F31" s="413"/>
      <c r="G31" s="413"/>
      <c r="H31" s="413"/>
      <c r="I31" s="413"/>
      <c r="J31" s="413"/>
      <c r="K31" s="413"/>
    </row>
    <row r="32" spans="1:11" x14ac:dyDescent="0.2">
      <c r="A32" s="413" t="s">
        <v>406</v>
      </c>
      <c r="B32" s="413"/>
      <c r="C32" s="413"/>
      <c r="D32" s="413"/>
      <c r="E32" s="413"/>
      <c r="F32" s="413"/>
      <c r="G32" s="413"/>
      <c r="H32" s="413"/>
      <c r="I32" s="413"/>
      <c r="J32" s="413"/>
      <c r="K32" s="413"/>
    </row>
  </sheetData>
  <mergeCells count="36">
    <mergeCell ref="A29:K29"/>
    <mergeCell ref="A30:K30"/>
    <mergeCell ref="A31:K31"/>
    <mergeCell ref="A32:K32"/>
    <mergeCell ref="B22:J22"/>
    <mergeCell ref="B23:J23"/>
    <mergeCell ref="B24:J24"/>
    <mergeCell ref="B25:J25"/>
    <mergeCell ref="B28:K28"/>
    <mergeCell ref="B16:I16"/>
    <mergeCell ref="G17:I17"/>
    <mergeCell ref="B18:I18"/>
    <mergeCell ref="G19:I19"/>
    <mergeCell ref="B20:I20"/>
    <mergeCell ref="F11:G11"/>
    <mergeCell ref="H11:I11"/>
    <mergeCell ref="B13:I13"/>
    <mergeCell ref="B14:I14"/>
    <mergeCell ref="B15:I15"/>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2:K32"/>
  <sheetViews>
    <sheetView view="pageBreakPreview" topLeftCell="A5" zoomScale="95" zoomScaleNormal="100" zoomScalePageLayoutView="95" workbookViewId="0">
      <selection activeCell="A28" sqref="A28"/>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19479</v>
      </c>
      <c r="C2" s="391"/>
      <c r="D2" s="391"/>
      <c r="E2" s="391"/>
      <c r="F2" s="391"/>
      <c r="G2" s="391"/>
      <c r="H2" s="391"/>
      <c r="I2" s="391"/>
      <c r="J2" s="391"/>
    </row>
    <row r="3" spans="2:10" ht="37.5" customHeight="1" x14ac:dyDescent="0.2">
      <c r="B3" s="392" t="s">
        <v>19402</v>
      </c>
      <c r="C3" s="392"/>
      <c r="D3" s="393" t="str">
        <f>VLOOKUP(B5,'Planilha Orçamentária'!$N$10:$Q$10199,3,0)</f>
        <v>Spot para embutidos de solo redondo, estrutura em alumínio, preto, compatível com embutido de solo Focco grid e focco 30, ref. STH8700 da Stella ou similar</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187</v>
      </c>
      <c r="C5" s="397"/>
      <c r="D5" s="397"/>
      <c r="E5" s="397"/>
      <c r="F5" s="397"/>
      <c r="G5" s="397"/>
      <c r="H5" s="398" t="s">
        <v>19406</v>
      </c>
      <c r="I5" s="398"/>
      <c r="J5" s="278" t="str">
        <f>VLOOKUP(B5,'Planilha Orçamentária'!$N$10:$Q$313,2,0)</f>
        <v>11.1.5</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8">
        <v>1</v>
      </c>
      <c r="G7" s="418"/>
      <c r="H7" s="402">
        <f>VLOOKUP(B7,'INSUMO JUNHO-2025'!$A$1:$E$6480,5,0)*2.5727</f>
        <v>19.681155000000004</v>
      </c>
      <c r="I7" s="402"/>
      <c r="J7" s="287">
        <f>F7*H7</f>
        <v>19.681155000000004</v>
      </c>
    </row>
    <row r="8" spans="2:10" s="277" customFormat="1" ht="22.5" x14ac:dyDescent="0.2">
      <c r="B8" s="283">
        <v>10115</v>
      </c>
      <c r="C8" s="284" t="str">
        <f>VLOOKUP(B8,'INSUMO JUNHO-2025'!$A$1:$E$6480,2,0)</f>
        <v>DER-ES</v>
      </c>
      <c r="D8" s="285" t="str">
        <f>VLOOKUP(B8,'INSUMO JUNHO-2025'!$A$1:$E$6480,3,0)</f>
        <v>ELETRICISTA (OFICIAL - SINDUSCON)</v>
      </c>
      <c r="E8" s="286" t="str">
        <f>VLOOKUP(B8,'INSUMO JUNHO-2025'!$A$1:$E$6480,4,0)</f>
        <v>H</v>
      </c>
      <c r="F8" s="418">
        <v>1</v>
      </c>
      <c r="G8" s="418"/>
      <c r="H8" s="402">
        <f>VLOOKUP(B8,'INSUMO JUNHO-2025'!$A$1:$E$6480,5,0)*2.5727</f>
        <v>26.035724000000002</v>
      </c>
      <c r="I8" s="402"/>
      <c r="J8" s="287">
        <f>F8*H8</f>
        <v>26.035724000000002</v>
      </c>
    </row>
    <row r="9" spans="2:10" s="277" customFormat="1" ht="12.75" customHeight="1" x14ac:dyDescent="0.2">
      <c r="B9" s="403" t="s">
        <v>19414</v>
      </c>
      <c r="C9" s="403"/>
      <c r="D9" s="403"/>
      <c r="E9" s="403"/>
      <c r="F9" s="403"/>
      <c r="G9" s="403"/>
      <c r="H9" s="403"/>
      <c r="I9" s="403"/>
      <c r="J9" s="288">
        <f>SUM(J7:J8)</f>
        <v>45.716879000000006</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61.5" customHeight="1" x14ac:dyDescent="0.2">
      <c r="B11" s="301">
        <v>14725</v>
      </c>
      <c r="C11" s="284" t="s">
        <v>19441</v>
      </c>
      <c r="D11" s="285" t="s">
        <v>188</v>
      </c>
      <c r="E11" s="286" t="s">
        <v>121</v>
      </c>
      <c r="F11" s="423">
        <v>1</v>
      </c>
      <c r="G11" s="423"/>
      <c r="H11" s="420">
        <v>409.84</v>
      </c>
      <c r="I11" s="420"/>
      <c r="J11" s="302">
        <f>F11*H11</f>
        <v>409.84</v>
      </c>
    </row>
    <row r="12" spans="2:10" s="277" customFormat="1" x14ac:dyDescent="0.2">
      <c r="B12" s="304"/>
      <c r="C12" s="305"/>
      <c r="D12" s="306"/>
      <c r="E12" s="307"/>
      <c r="F12" s="308"/>
      <c r="G12" s="309"/>
      <c r="H12" s="310"/>
      <c r="I12" s="311" t="s">
        <v>19414</v>
      </c>
      <c r="J12" s="313">
        <f>SUM(J11)</f>
        <v>409.84</v>
      </c>
    </row>
    <row r="13" spans="2:10" s="277" customFormat="1" ht="12.75" customHeight="1" x14ac:dyDescent="0.2">
      <c r="B13" s="404" t="s">
        <v>19415</v>
      </c>
      <c r="C13" s="404"/>
      <c r="D13" s="404"/>
      <c r="E13" s="404"/>
      <c r="F13" s="404"/>
      <c r="G13" s="404"/>
      <c r="H13" s="404"/>
      <c r="I13" s="404"/>
      <c r="J13" s="289">
        <f>J9</f>
        <v>45.716879000000006</v>
      </c>
    </row>
    <row r="14" spans="2:10" s="277" customFormat="1" x14ac:dyDescent="0.2">
      <c r="B14" s="405" t="s">
        <v>19416</v>
      </c>
      <c r="C14" s="405"/>
      <c r="D14" s="405"/>
      <c r="E14" s="405"/>
      <c r="F14" s="405"/>
      <c r="G14" s="405"/>
      <c r="H14" s="405"/>
      <c r="I14" s="405"/>
      <c r="J14" s="290">
        <f>J12</f>
        <v>409.84</v>
      </c>
    </row>
    <row r="15" spans="2:10" s="277" customFormat="1" x14ac:dyDescent="0.2">
      <c r="B15" s="406" t="s">
        <v>19417</v>
      </c>
      <c r="C15" s="406"/>
      <c r="D15" s="406"/>
      <c r="E15" s="406"/>
      <c r="F15" s="406"/>
      <c r="G15" s="406"/>
      <c r="H15" s="406"/>
      <c r="I15" s="406"/>
      <c r="J15" s="291">
        <v>0</v>
      </c>
    </row>
    <row r="16" spans="2:10" s="277" customFormat="1" x14ac:dyDescent="0.2">
      <c r="B16" s="406" t="s">
        <v>19418</v>
      </c>
      <c r="C16" s="406"/>
      <c r="D16" s="406"/>
      <c r="E16" s="406"/>
      <c r="F16" s="406"/>
      <c r="G16" s="406"/>
      <c r="H16" s="406"/>
      <c r="I16" s="406"/>
      <c r="J16" s="291">
        <v>1</v>
      </c>
    </row>
    <row r="17" spans="1:11" ht="15" customHeight="1" x14ac:dyDescent="0.2">
      <c r="B17" s="292"/>
      <c r="C17" s="293"/>
      <c r="D17" s="293"/>
      <c r="E17" s="293"/>
      <c r="F17" s="293"/>
      <c r="G17" s="407" t="s">
        <v>19419</v>
      </c>
      <c r="H17" s="407"/>
      <c r="I17" s="407"/>
      <c r="J17" s="299">
        <f>J13+J15</f>
        <v>45.716879000000006</v>
      </c>
      <c r="K17" s="294"/>
    </row>
    <row r="18" spans="1:11" x14ac:dyDescent="0.2">
      <c r="B18" s="406" t="s">
        <v>19420</v>
      </c>
      <c r="C18" s="406"/>
      <c r="D18" s="406"/>
      <c r="E18" s="406"/>
      <c r="F18" s="406"/>
      <c r="G18" s="406"/>
      <c r="H18" s="406"/>
      <c r="I18" s="406"/>
      <c r="J18" s="290">
        <f>(J13/J16)+(J15/J16)</f>
        <v>45.716879000000006</v>
      </c>
    </row>
    <row r="19" spans="1:11" x14ac:dyDescent="0.2">
      <c r="B19" s="295"/>
      <c r="C19" s="296"/>
      <c r="D19" s="296"/>
      <c r="E19" s="296"/>
      <c r="F19" s="296"/>
      <c r="G19" s="408" t="s">
        <v>19421</v>
      </c>
      <c r="H19" s="408"/>
      <c r="I19" s="408"/>
      <c r="J19" s="297">
        <f>J14+J18</f>
        <v>455.55687899999998</v>
      </c>
    </row>
    <row r="20" spans="1:11" x14ac:dyDescent="0.2">
      <c r="B20" s="409" t="s">
        <v>19422</v>
      </c>
      <c r="C20" s="409"/>
      <c r="D20" s="409"/>
      <c r="E20" s="409"/>
      <c r="F20" s="409"/>
      <c r="G20" s="409"/>
      <c r="H20" s="409"/>
      <c r="I20" s="409"/>
      <c r="J20" s="298">
        <f>J19</f>
        <v>455.55687899999998</v>
      </c>
    </row>
    <row r="22" spans="1:11" ht="12.75" customHeight="1" x14ac:dyDescent="0.2">
      <c r="B22" s="410" t="s">
        <v>19423</v>
      </c>
      <c r="C22" s="410"/>
      <c r="D22" s="410"/>
      <c r="E22" s="410"/>
      <c r="F22" s="410"/>
      <c r="G22" s="410"/>
      <c r="H22" s="410"/>
      <c r="I22" s="410"/>
      <c r="J22" s="410"/>
    </row>
    <row r="23" spans="1:11" ht="29.25" customHeight="1" x14ac:dyDescent="0.2">
      <c r="B23" s="417" t="s">
        <v>19437</v>
      </c>
      <c r="C23" s="417"/>
      <c r="D23" s="417"/>
      <c r="E23" s="417"/>
      <c r="F23" s="417"/>
      <c r="G23" s="417"/>
      <c r="H23" s="417"/>
      <c r="I23" s="417"/>
      <c r="J23" s="417"/>
    </row>
    <row r="24" spans="1:11" ht="37.5" customHeight="1" x14ac:dyDescent="0.2">
      <c r="B24" s="417" t="s">
        <v>19480</v>
      </c>
      <c r="C24" s="417"/>
      <c r="D24" s="417"/>
      <c r="E24" s="417"/>
      <c r="F24" s="417"/>
      <c r="G24" s="417"/>
      <c r="H24" s="417"/>
      <c r="I24" s="417"/>
      <c r="J24" s="417"/>
    </row>
    <row r="25" spans="1:11" ht="31.5" customHeight="1" x14ac:dyDescent="0.2">
      <c r="B25" s="422" t="s">
        <v>19481</v>
      </c>
      <c r="C25" s="422"/>
      <c r="D25" s="422"/>
      <c r="E25" s="422"/>
      <c r="F25" s="422"/>
      <c r="G25" s="422"/>
      <c r="H25" s="422"/>
      <c r="I25" s="422"/>
      <c r="J25" s="422"/>
    </row>
    <row r="28" spans="1:11" x14ac:dyDescent="0.2">
      <c r="B28" s="413" t="s">
        <v>19426</v>
      </c>
      <c r="C28" s="413"/>
      <c r="D28" s="413"/>
      <c r="E28" s="413"/>
      <c r="F28" s="413"/>
      <c r="G28" s="413"/>
      <c r="H28" s="413"/>
      <c r="I28" s="413"/>
      <c r="J28" s="413"/>
      <c r="K28" s="413"/>
    </row>
    <row r="29" spans="1:11" x14ac:dyDescent="0.2">
      <c r="A29" s="414" t="s">
        <v>403</v>
      </c>
      <c r="B29" s="414"/>
      <c r="C29" s="414"/>
      <c r="D29" s="414"/>
      <c r="E29" s="414"/>
      <c r="F29" s="414"/>
      <c r="G29" s="414"/>
      <c r="H29" s="414"/>
      <c r="I29" s="414"/>
      <c r="J29" s="414"/>
      <c r="K29" s="414"/>
    </row>
    <row r="30" spans="1:11" x14ac:dyDescent="0.2">
      <c r="A30" s="413" t="s">
        <v>404</v>
      </c>
      <c r="B30" s="413"/>
      <c r="C30" s="413"/>
      <c r="D30" s="413"/>
      <c r="E30" s="413"/>
      <c r="F30" s="413"/>
      <c r="G30" s="413"/>
      <c r="H30" s="413"/>
      <c r="I30" s="413"/>
      <c r="J30" s="413"/>
      <c r="K30" s="413"/>
    </row>
    <row r="31" spans="1:11" x14ac:dyDescent="0.2">
      <c r="A31" s="413" t="s">
        <v>405</v>
      </c>
      <c r="B31" s="413"/>
      <c r="C31" s="413"/>
      <c r="D31" s="413"/>
      <c r="E31" s="413"/>
      <c r="F31" s="413"/>
      <c r="G31" s="413"/>
      <c r="H31" s="413"/>
      <c r="I31" s="413"/>
      <c r="J31" s="413"/>
      <c r="K31" s="413"/>
    </row>
    <row r="32" spans="1:11" x14ac:dyDescent="0.2">
      <c r="A32" s="413" t="s">
        <v>406</v>
      </c>
      <c r="B32" s="413"/>
      <c r="C32" s="413"/>
      <c r="D32" s="413"/>
      <c r="E32" s="413"/>
      <c r="F32" s="413"/>
      <c r="G32" s="413"/>
      <c r="H32" s="413"/>
      <c r="I32" s="413"/>
      <c r="J32" s="413"/>
      <c r="K32" s="413"/>
    </row>
  </sheetData>
  <mergeCells count="36">
    <mergeCell ref="A29:K29"/>
    <mergeCell ref="A30:K30"/>
    <mergeCell ref="A31:K31"/>
    <mergeCell ref="A32:K32"/>
    <mergeCell ref="B22:J22"/>
    <mergeCell ref="B23:J23"/>
    <mergeCell ref="B24:J24"/>
    <mergeCell ref="B25:J25"/>
    <mergeCell ref="B28:K28"/>
    <mergeCell ref="B16:I16"/>
    <mergeCell ref="G17:I17"/>
    <mergeCell ref="B18:I18"/>
    <mergeCell ref="G19:I19"/>
    <mergeCell ref="B20:I20"/>
    <mergeCell ref="F11:G11"/>
    <mergeCell ref="H11:I11"/>
    <mergeCell ref="B13:I13"/>
    <mergeCell ref="B14:I14"/>
    <mergeCell ref="B15:I15"/>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2:K35"/>
  <sheetViews>
    <sheetView view="pageBreakPreview" topLeftCell="A11" zoomScale="95" zoomScaleNormal="100" zoomScalePageLayoutView="95" workbookViewId="0">
      <selection activeCell="A31" sqref="A31"/>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19482</v>
      </c>
      <c r="C2" s="391"/>
      <c r="D2" s="391"/>
      <c r="E2" s="391"/>
      <c r="F2" s="391"/>
      <c r="G2" s="391"/>
      <c r="H2" s="391"/>
      <c r="I2" s="391"/>
      <c r="J2" s="391"/>
    </row>
    <row r="3" spans="2:10" ht="37.5" customHeight="1" x14ac:dyDescent="0.2">
      <c r="B3" s="392" t="s">
        <v>19402</v>
      </c>
      <c r="C3" s="392"/>
      <c r="D3" s="393" t="str">
        <f>VLOOKUP(B5,'Planilha Orçamentária'!$N$10:$Q$10199,3,0)</f>
        <v>Exaustor para banheiro bivolt, ref.: C 80 A, da Ventokit ou similar, inclusive acessórios para instalação</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Orçamentária'!$N$10:$Q$409,4,0)</f>
        <v>und</v>
      </c>
    </row>
    <row r="5" spans="2:10" x14ac:dyDescent="0.2">
      <c r="B5" s="397" t="s">
        <v>195</v>
      </c>
      <c r="C5" s="397"/>
      <c r="D5" s="397"/>
      <c r="E5" s="397"/>
      <c r="F5" s="397"/>
      <c r="G5" s="397"/>
      <c r="H5" s="398" t="s">
        <v>19406</v>
      </c>
      <c r="I5" s="398"/>
      <c r="J5" s="278" t="str">
        <f>VLOOKUP(B5,'Planilha Orçamentária'!$N$10:$Q$409,2,0)</f>
        <v>11.2.2</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10115</v>
      </c>
      <c r="C7" s="284" t="str">
        <f>VLOOKUP(B7,'INSUMO JUNHO-2025'!$A$1:$E$6480,2,0)</f>
        <v>DER-ES</v>
      </c>
      <c r="D7" s="285" t="str">
        <f>VLOOKUP(B7,'INSUMO JUNHO-2025'!$A$1:$E$6480,3,0)</f>
        <v>ELETRICISTA (OFICIAL - SINDUSCON)</v>
      </c>
      <c r="E7" s="286" t="str">
        <f>VLOOKUP(B7,'INSUMO JUNHO-2025'!$A$1:$E$6480,4,0)</f>
        <v>H</v>
      </c>
      <c r="F7" s="415">
        <v>1</v>
      </c>
      <c r="G7" s="415"/>
      <c r="H7" s="402">
        <f>VLOOKUP(B7,'INSUMO JUNHO-2025'!$A$1:$E$6480,5,0)*2.5727</f>
        <v>26.035724000000002</v>
      </c>
      <c r="I7" s="402"/>
      <c r="J7" s="287">
        <f>F7*H7</f>
        <v>26.035724000000002</v>
      </c>
    </row>
    <row r="8" spans="2:10" s="277" customFormat="1" ht="33.75" customHeight="1" x14ac:dyDescent="0.2">
      <c r="B8" s="283">
        <v>10146</v>
      </c>
      <c r="C8" s="284" t="str">
        <f>VLOOKUP(B8,'INSUMO JUNHO-2025'!$A$1:$E$6480,2,0)</f>
        <v>DER-ES</v>
      </c>
      <c r="D8" s="285" t="str">
        <f>VLOOKUP(B8,'INSUMO JUNHO-2025'!$A$1:$E$6480,3,0)</f>
        <v>SERVENTE (AUXILIAR DE OBRAS - SINDUSCON)</v>
      </c>
      <c r="E8" s="286" t="str">
        <f>VLOOKUP(B8,'INSUMO JUNHO-2025'!$A$1:$E$6480,4,0)</f>
        <v>H</v>
      </c>
      <c r="F8" s="415">
        <v>1</v>
      </c>
      <c r="G8" s="415"/>
      <c r="H8" s="402">
        <f>VLOOKUP(B8,'INSUMO JUNHO-2025'!$A$1:$E$6480,5,0)*2.5727</f>
        <v>19.681155000000004</v>
      </c>
      <c r="I8" s="402"/>
      <c r="J8" s="287">
        <f>F8*H8</f>
        <v>19.681155000000004</v>
      </c>
    </row>
    <row r="9" spans="2:10" s="277" customFormat="1" ht="12.75" customHeight="1" x14ac:dyDescent="0.2">
      <c r="B9" s="403" t="s">
        <v>19414</v>
      </c>
      <c r="C9" s="403"/>
      <c r="D9" s="403"/>
      <c r="E9" s="403"/>
      <c r="F9" s="403"/>
      <c r="G9" s="403"/>
      <c r="H9" s="403"/>
      <c r="I9" s="403"/>
      <c r="J9" s="288">
        <f>SUM(J7:J8)</f>
        <v>45.716879000000006</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22.5" x14ac:dyDescent="0.2">
      <c r="B11" s="283">
        <v>11981</v>
      </c>
      <c r="C11" s="284" t="s">
        <v>19441</v>
      </c>
      <c r="D11" s="285" t="s">
        <v>19483</v>
      </c>
      <c r="E11" s="286" t="s">
        <v>121</v>
      </c>
      <c r="F11" s="419">
        <v>1</v>
      </c>
      <c r="G11" s="419"/>
      <c r="H11" s="420">
        <v>233.61</v>
      </c>
      <c r="I11" s="420"/>
      <c r="J11" s="289">
        <f>F11*H11</f>
        <v>233.61</v>
      </c>
    </row>
    <row r="12" spans="2:10" s="277" customFormat="1" ht="24.75" customHeight="1" x14ac:dyDescent="0.2">
      <c r="B12" s="283">
        <v>12180</v>
      </c>
      <c r="C12" s="284" t="s">
        <v>19441</v>
      </c>
      <c r="D12" s="285" t="s">
        <v>19484</v>
      </c>
      <c r="E12" s="286" t="s">
        <v>50</v>
      </c>
      <c r="F12" s="423">
        <v>5</v>
      </c>
      <c r="G12" s="423"/>
      <c r="H12" s="420">
        <v>26.94</v>
      </c>
      <c r="I12" s="420"/>
      <c r="J12" s="302">
        <f>F12*H12</f>
        <v>134.70000000000002</v>
      </c>
    </row>
    <row r="13" spans="2:10" s="277" customFormat="1" ht="63" customHeight="1" x14ac:dyDescent="0.2">
      <c r="B13" s="301">
        <v>11929</v>
      </c>
      <c r="C13" s="284" t="str">
        <f>VLOOKUP(B13,'INSUMO JUNHO-2025'!$A$1:$E$6480,2,0)</f>
        <v>SINAPI</v>
      </c>
      <c r="D13" s="285" t="str">
        <f>VLOOKUP(B13,'INSUMO JUNHO-2025'!$A$1:$E$6480,3,0)</f>
        <v>ABRACADEIRA, GALVANIZADA/ZINCADA, ROSCA SEM FIM, PARAFUSO INOX, LARGURA FITA *12,6 A *14 MM, D = 4" A 4 3/4"</v>
      </c>
      <c r="E13" s="286" t="str">
        <f>VLOOKUP(B13,'INSUMO JUNHO-2025'!$A$1:$E$6480,4,0)</f>
        <v>UN</v>
      </c>
      <c r="F13" s="423">
        <v>2</v>
      </c>
      <c r="G13" s="423"/>
      <c r="H13" s="402">
        <f>VLOOKUP(B13,'INSUMO JUNHO-2025'!$A$1:$E$6480,5,0)</f>
        <v>15.23</v>
      </c>
      <c r="I13" s="402"/>
      <c r="J13" s="302">
        <f>F13*H13</f>
        <v>30.46</v>
      </c>
    </row>
    <row r="14" spans="2:10" s="277" customFormat="1" ht="63" customHeight="1" x14ac:dyDescent="0.2">
      <c r="B14" s="301" t="s">
        <v>19485</v>
      </c>
      <c r="C14" s="284" t="s">
        <v>19459</v>
      </c>
      <c r="D14" s="285" t="s">
        <v>19486</v>
      </c>
      <c r="E14" s="286" t="s">
        <v>121</v>
      </c>
      <c r="F14" s="423">
        <v>1</v>
      </c>
      <c r="G14" s="423"/>
      <c r="H14" s="402">
        <v>274.3</v>
      </c>
      <c r="I14" s="402"/>
      <c r="J14" s="302">
        <f>F14*H14</f>
        <v>274.3</v>
      </c>
    </row>
    <row r="15" spans="2:10" s="277" customFormat="1" x14ac:dyDescent="0.2">
      <c r="B15" s="304"/>
      <c r="C15" s="305"/>
      <c r="D15" s="306"/>
      <c r="E15" s="307"/>
      <c r="F15" s="308"/>
      <c r="G15" s="309"/>
      <c r="H15" s="310"/>
      <c r="I15" s="311" t="s">
        <v>19414</v>
      </c>
      <c r="J15" s="313">
        <f>SUM(J11:J14)</f>
        <v>673.07</v>
      </c>
    </row>
    <row r="16" spans="2:10" s="277" customFormat="1" ht="12.75" customHeight="1" x14ac:dyDescent="0.2">
      <c r="B16" s="404" t="s">
        <v>19415</v>
      </c>
      <c r="C16" s="404"/>
      <c r="D16" s="404"/>
      <c r="E16" s="404"/>
      <c r="F16" s="404"/>
      <c r="G16" s="404"/>
      <c r="H16" s="404"/>
      <c r="I16" s="404"/>
      <c r="J16" s="289">
        <f>J9</f>
        <v>45.716879000000006</v>
      </c>
    </row>
    <row r="17" spans="1:11" s="277" customFormat="1" x14ac:dyDescent="0.2">
      <c r="B17" s="405" t="s">
        <v>19416</v>
      </c>
      <c r="C17" s="405"/>
      <c r="D17" s="405"/>
      <c r="E17" s="405"/>
      <c r="F17" s="405"/>
      <c r="G17" s="405"/>
      <c r="H17" s="405"/>
      <c r="I17" s="405"/>
      <c r="J17" s="290">
        <f>J15</f>
        <v>673.07</v>
      </c>
    </row>
    <row r="18" spans="1:11" s="277" customFormat="1" x14ac:dyDescent="0.2">
      <c r="B18" s="406" t="s">
        <v>19417</v>
      </c>
      <c r="C18" s="406"/>
      <c r="D18" s="406"/>
      <c r="E18" s="406"/>
      <c r="F18" s="406"/>
      <c r="G18" s="406"/>
      <c r="H18" s="406"/>
      <c r="I18" s="406"/>
      <c r="J18" s="291">
        <v>0</v>
      </c>
    </row>
    <row r="19" spans="1:11" x14ac:dyDescent="0.2">
      <c r="B19" s="406" t="s">
        <v>19418</v>
      </c>
      <c r="C19" s="406"/>
      <c r="D19" s="406"/>
      <c r="E19" s="406"/>
      <c r="F19" s="406"/>
      <c r="G19" s="406"/>
      <c r="H19" s="406"/>
      <c r="I19" s="406"/>
      <c r="J19" s="291">
        <v>1</v>
      </c>
    </row>
    <row r="20" spans="1:11" ht="15" customHeight="1" x14ac:dyDescent="0.2">
      <c r="B20" s="292"/>
      <c r="C20" s="293"/>
      <c r="D20" s="293"/>
      <c r="E20" s="293"/>
      <c r="F20" s="293"/>
      <c r="G20" s="407" t="s">
        <v>19419</v>
      </c>
      <c r="H20" s="407"/>
      <c r="I20" s="407"/>
      <c r="J20" s="299">
        <f>J16+J18</f>
        <v>45.716879000000006</v>
      </c>
      <c r="K20" s="294"/>
    </row>
    <row r="21" spans="1:11" x14ac:dyDescent="0.2">
      <c r="B21" s="406" t="s">
        <v>19420</v>
      </c>
      <c r="C21" s="406"/>
      <c r="D21" s="406"/>
      <c r="E21" s="406"/>
      <c r="F21" s="406"/>
      <c r="G21" s="406"/>
      <c r="H21" s="406"/>
      <c r="I21" s="406"/>
      <c r="J21" s="290">
        <f>(J16/J19)+(J18/J19)</f>
        <v>45.716879000000006</v>
      </c>
    </row>
    <row r="22" spans="1:11" x14ac:dyDescent="0.2">
      <c r="B22" s="295"/>
      <c r="C22" s="296"/>
      <c r="D22" s="296"/>
      <c r="E22" s="296"/>
      <c r="F22" s="296"/>
      <c r="G22" s="408" t="s">
        <v>19421</v>
      </c>
      <c r="H22" s="408"/>
      <c r="I22" s="408"/>
      <c r="J22" s="297">
        <f>J17+J21</f>
        <v>718.786879</v>
      </c>
    </row>
    <row r="23" spans="1:11" x14ac:dyDescent="0.2">
      <c r="B23" s="409" t="s">
        <v>19422</v>
      </c>
      <c r="C23" s="409"/>
      <c r="D23" s="409"/>
      <c r="E23" s="409"/>
      <c r="F23" s="409"/>
      <c r="G23" s="409"/>
      <c r="H23" s="409"/>
      <c r="I23" s="409"/>
      <c r="J23" s="298">
        <f>J22</f>
        <v>718.786879</v>
      </c>
    </row>
    <row r="25" spans="1:11" ht="12.75" customHeight="1" x14ac:dyDescent="0.2">
      <c r="B25" s="410" t="s">
        <v>19423</v>
      </c>
      <c r="C25" s="410"/>
      <c r="D25" s="410"/>
      <c r="E25" s="410"/>
      <c r="F25" s="410"/>
      <c r="G25" s="410"/>
      <c r="H25" s="410"/>
      <c r="I25" s="410"/>
      <c r="J25" s="410"/>
    </row>
    <row r="26" spans="1:11" ht="29.25" customHeight="1" x14ac:dyDescent="0.2">
      <c r="B26" s="417" t="s">
        <v>19424</v>
      </c>
      <c r="C26" s="417"/>
      <c r="D26" s="417"/>
      <c r="E26" s="417"/>
      <c r="F26" s="417"/>
      <c r="G26" s="417"/>
      <c r="H26" s="417"/>
      <c r="I26" s="417"/>
      <c r="J26" s="417"/>
    </row>
    <row r="27" spans="1:11" ht="38.25" customHeight="1" x14ac:dyDescent="0.2">
      <c r="B27" s="417" t="s">
        <v>19487</v>
      </c>
      <c r="C27" s="417"/>
      <c r="D27" s="417"/>
      <c r="E27" s="417"/>
      <c r="F27" s="417"/>
      <c r="G27" s="417"/>
      <c r="H27" s="417"/>
      <c r="I27" s="417"/>
      <c r="J27" s="417"/>
    </row>
    <row r="28" spans="1:11" ht="31.5" customHeight="1" x14ac:dyDescent="0.2">
      <c r="B28" s="422" t="s">
        <v>19488</v>
      </c>
      <c r="C28" s="422"/>
      <c r="D28" s="422"/>
      <c r="E28" s="422"/>
      <c r="F28" s="422"/>
      <c r="G28" s="422"/>
      <c r="H28" s="422"/>
      <c r="I28" s="422"/>
      <c r="J28" s="422"/>
    </row>
    <row r="31" spans="1:11" x14ac:dyDescent="0.2">
      <c r="B31" s="413" t="s">
        <v>19426</v>
      </c>
      <c r="C31" s="413"/>
      <c r="D31" s="413"/>
      <c r="E31" s="413"/>
      <c r="F31" s="413"/>
      <c r="G31" s="413"/>
      <c r="H31" s="413"/>
      <c r="I31" s="413"/>
      <c r="J31" s="413"/>
      <c r="K31" s="413"/>
    </row>
    <row r="32" spans="1:11" x14ac:dyDescent="0.2">
      <c r="A32" s="414" t="s">
        <v>403</v>
      </c>
      <c r="B32" s="414"/>
      <c r="C32" s="414"/>
      <c r="D32" s="414"/>
      <c r="E32" s="414"/>
      <c r="F32" s="414"/>
      <c r="G32" s="414"/>
      <c r="H32" s="414"/>
      <c r="I32" s="414"/>
      <c r="J32" s="414"/>
      <c r="K32" s="414"/>
    </row>
    <row r="33" spans="1:11" x14ac:dyDescent="0.2">
      <c r="A33" s="413" t="s">
        <v>404</v>
      </c>
      <c r="B33" s="413"/>
      <c r="C33" s="413"/>
      <c r="D33" s="413"/>
      <c r="E33" s="413"/>
      <c r="F33" s="413"/>
      <c r="G33" s="413"/>
      <c r="H33" s="413"/>
      <c r="I33" s="413"/>
      <c r="J33" s="413"/>
      <c r="K33" s="413"/>
    </row>
    <row r="34" spans="1:11" x14ac:dyDescent="0.2">
      <c r="A34" s="413" t="s">
        <v>405</v>
      </c>
      <c r="B34" s="413"/>
      <c r="C34" s="413"/>
      <c r="D34" s="413"/>
      <c r="E34" s="413"/>
      <c r="F34" s="413"/>
      <c r="G34" s="413"/>
      <c r="H34" s="413"/>
      <c r="I34" s="413"/>
      <c r="J34" s="413"/>
      <c r="K34" s="413"/>
    </row>
    <row r="35" spans="1:11" x14ac:dyDescent="0.2">
      <c r="A35" s="413" t="s">
        <v>406</v>
      </c>
      <c r="B35" s="413"/>
      <c r="C35" s="413"/>
      <c r="D35" s="413"/>
      <c r="E35" s="413"/>
      <c r="F35" s="413"/>
      <c r="G35" s="413"/>
      <c r="H35" s="413"/>
      <c r="I35" s="413"/>
      <c r="J35" s="413"/>
      <c r="K35" s="413"/>
    </row>
  </sheetData>
  <mergeCells count="42">
    <mergeCell ref="A32:K32"/>
    <mergeCell ref="A33:K33"/>
    <mergeCell ref="A34:K34"/>
    <mergeCell ref="A35:K35"/>
    <mergeCell ref="B25:J25"/>
    <mergeCell ref="B26:J26"/>
    <mergeCell ref="B27:J27"/>
    <mergeCell ref="B28:J28"/>
    <mergeCell ref="B31:K31"/>
    <mergeCell ref="B19:I19"/>
    <mergeCell ref="G20:I20"/>
    <mergeCell ref="B21:I21"/>
    <mergeCell ref="G22:I22"/>
    <mergeCell ref="B23:I23"/>
    <mergeCell ref="F14:G14"/>
    <mergeCell ref="H14:I14"/>
    <mergeCell ref="B16:I16"/>
    <mergeCell ref="B17:I17"/>
    <mergeCell ref="B18:I18"/>
    <mergeCell ref="F11:G11"/>
    <mergeCell ref="H11:I11"/>
    <mergeCell ref="F12:G12"/>
    <mergeCell ref="H12:I12"/>
    <mergeCell ref="F13:G13"/>
    <mergeCell ref="H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2:K33"/>
  <sheetViews>
    <sheetView view="pageBreakPreview" topLeftCell="A3" zoomScale="95" zoomScaleNormal="100" zoomScalePageLayoutView="95" workbookViewId="0">
      <selection activeCell="A29" sqref="A29"/>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19489</v>
      </c>
      <c r="C2" s="391"/>
      <c r="D2" s="391"/>
      <c r="E2" s="391"/>
      <c r="F2" s="391"/>
      <c r="G2" s="391"/>
      <c r="H2" s="391"/>
      <c r="I2" s="391"/>
      <c r="J2" s="391"/>
    </row>
    <row r="3" spans="2:10" ht="37.5" customHeight="1" x14ac:dyDescent="0.2">
      <c r="B3" s="392" t="s">
        <v>19402</v>
      </c>
      <c r="C3" s="392"/>
      <c r="D3" s="393" t="str">
        <f>VLOOKUP(B5,'Planilha Orçamentária'!$N$10:$Q$10199,3,0)</f>
        <v xml:space="preserve">Registro ou regulador de gás de cozinha - fornecimento e instalação. </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287</v>
      </c>
      <c r="C5" s="397"/>
      <c r="D5" s="397"/>
      <c r="E5" s="397"/>
      <c r="F5" s="397"/>
      <c r="G5" s="397"/>
      <c r="H5" s="398" t="s">
        <v>19406</v>
      </c>
      <c r="I5" s="398"/>
      <c r="J5" s="278" t="str">
        <f>VLOOKUP(B5,'Planilha Orçamentária'!$N$10:$Q$313,2,0)</f>
        <v>13.4</v>
      </c>
    </row>
    <row r="6" spans="2:10" ht="22.5" x14ac:dyDescent="0.2">
      <c r="B6" s="279" t="s">
        <v>19407</v>
      </c>
      <c r="C6" s="280" t="s">
        <v>19408</v>
      </c>
      <c r="D6" s="281" t="s">
        <v>19409</v>
      </c>
      <c r="E6" s="281" t="s">
        <v>19410</v>
      </c>
      <c r="F6" s="399" t="s">
        <v>19411</v>
      </c>
      <c r="G6" s="399"/>
      <c r="H6" s="400" t="s">
        <v>19412</v>
      </c>
      <c r="I6" s="400"/>
      <c r="J6" s="282" t="s">
        <v>19413</v>
      </c>
    </row>
    <row r="7" spans="2:10" ht="24" customHeight="1" x14ac:dyDescent="0.2">
      <c r="B7" s="283">
        <v>10118</v>
      </c>
      <c r="C7" s="284" t="str">
        <f>VLOOKUP(B7,'INSUMO JUNHO-2025'!$A$1:$E$6480,2,0)</f>
        <v>DER-ES</v>
      </c>
      <c r="D7" s="285" t="str">
        <f>VLOOKUP(B7,'INSUMO JUNHO-2025'!$A$1:$E$6480,3,0)</f>
        <v>ENCANADOR (OFICIAL - SINDUSCON)</v>
      </c>
      <c r="E7" s="286" t="str">
        <f>VLOOKUP(B7,'INSUMO JUNHO-2025'!$A$1:$E$6480,4,0)</f>
        <v>H</v>
      </c>
      <c r="F7" s="426">
        <v>0.11020000000000001</v>
      </c>
      <c r="G7" s="426"/>
      <c r="H7" s="402">
        <f>VLOOKUP(B7,'INSUMO JUNHO-2025'!$A$1:$E$6480,5,0)*2.5727</f>
        <v>26.035724000000002</v>
      </c>
      <c r="I7" s="402"/>
      <c r="J7" s="287">
        <f>F7*H7</f>
        <v>2.8691367848000002</v>
      </c>
    </row>
    <row r="8" spans="2:10" ht="22.5" x14ac:dyDescent="0.2">
      <c r="B8" s="283">
        <v>10146</v>
      </c>
      <c r="C8" s="284" t="str">
        <f>VLOOKUP(B8,'INSUMO JUNHO-2025'!$A$1:$E$6480,2,0)</f>
        <v>DER-ES</v>
      </c>
      <c r="D8" s="285" t="str">
        <f>VLOOKUP(B8,'INSUMO JUNHO-2025'!$A$1:$E$6480,3,0)</f>
        <v>SERVENTE (AUXILIAR DE OBRAS - SINDUSCON)</v>
      </c>
      <c r="E8" s="286" t="str">
        <f>VLOOKUP(B8,'INSUMO JUNHO-2025'!$A$1:$E$6480,4,0)</f>
        <v>H</v>
      </c>
      <c r="F8" s="426">
        <v>0.11020000000000001</v>
      </c>
      <c r="G8" s="426"/>
      <c r="H8" s="402">
        <f>VLOOKUP(B8,'INSUMO JUNHO-2025'!$A$1:$E$6480,5,0)*2.5727</f>
        <v>19.681155000000004</v>
      </c>
      <c r="I8" s="402"/>
      <c r="J8" s="287">
        <f>F8*H8</f>
        <v>2.1688632810000006</v>
      </c>
    </row>
    <row r="9" spans="2:10" ht="12.75" customHeight="1" x14ac:dyDescent="0.2">
      <c r="B9" s="403" t="s">
        <v>19414</v>
      </c>
      <c r="C9" s="403"/>
      <c r="D9" s="403"/>
      <c r="E9" s="403"/>
      <c r="F9" s="403"/>
      <c r="G9" s="403"/>
      <c r="H9" s="403"/>
      <c r="I9" s="403"/>
      <c r="J9" s="288">
        <f>SUM(J7:J8)</f>
        <v>5.0380000658000004</v>
      </c>
    </row>
    <row r="10" spans="2:10" x14ac:dyDescent="0.2">
      <c r="B10" s="279" t="s">
        <v>19407</v>
      </c>
      <c r="C10" s="280" t="s">
        <v>19408</v>
      </c>
      <c r="D10" s="281" t="s">
        <v>19432</v>
      </c>
      <c r="E10" s="281" t="s">
        <v>19410</v>
      </c>
      <c r="F10" s="399" t="s">
        <v>19433</v>
      </c>
      <c r="G10" s="399"/>
      <c r="H10" s="400" t="s">
        <v>19434</v>
      </c>
      <c r="I10" s="400"/>
      <c r="J10" s="300" t="s">
        <v>19435</v>
      </c>
    </row>
    <row r="11" spans="2:10" ht="31.5" customHeight="1" x14ac:dyDescent="0.2">
      <c r="B11" s="283">
        <v>11756</v>
      </c>
      <c r="C11" s="284" t="str">
        <f>VLOOKUP(B11,'INSUMO JUNHO-2025'!$A$1:$E$6480,2,0)</f>
        <v>SINAPI</v>
      </c>
      <c r="D11" s="285" t="str">
        <f>VLOOKUP(B11,'INSUMO JUNHO-2025'!$A$1:$E$6480,3,0)</f>
        <v>REGISTRO OU REGULADOR DE GAS COZINHA, VAZAO DE 2 KG/H, 2,8 KPA</v>
      </c>
      <c r="E11" s="286" t="str">
        <f>VLOOKUP(B11,'INSUMO JUNHO-2025'!$A$1:$E$6480,4,0)</f>
        <v>UN</v>
      </c>
      <c r="F11" s="401">
        <v>1</v>
      </c>
      <c r="G11" s="401"/>
      <c r="H11" s="402">
        <f>VLOOKUP(B11,'INSUMO JUNHO-2025'!$A$1:$E$6480,5,0)</f>
        <v>51.05</v>
      </c>
      <c r="I11" s="402"/>
      <c r="J11" s="287">
        <f>F11*H11</f>
        <v>51.05</v>
      </c>
    </row>
    <row r="12" spans="2:10" ht="22.5" x14ac:dyDescent="0.2">
      <c r="B12" s="312">
        <v>3148</v>
      </c>
      <c r="C12" s="284" t="str">
        <f>VLOOKUP(B12,'INSUMO JUNHO-2025'!$A$1:$E$6480,2,0)</f>
        <v>SINAPI</v>
      </c>
      <c r="D12" s="285" t="str">
        <f>VLOOKUP(B12,'INSUMO JUNHO-2025'!$A$1:$E$6480,3,0)</f>
        <v>FITA VEDA ROSCA, EM PTFE, ROLO DE 18 MM X 50 M (L X C)</v>
      </c>
      <c r="E12" s="286" t="str">
        <f>VLOOKUP(B12,'INSUMO JUNHO-2025'!$A$1:$E$6480,4,0)</f>
        <v>UN</v>
      </c>
      <c r="F12" s="427">
        <v>1.06E-2</v>
      </c>
      <c r="G12" s="427"/>
      <c r="H12" s="402">
        <f>VLOOKUP(B12,'INSUMO JUNHO-2025'!$A$1:$E$6480,5,0)</f>
        <v>17.510000000000002</v>
      </c>
      <c r="I12" s="402"/>
      <c r="J12" s="302">
        <f>F12*H12</f>
        <v>0.18560600000000002</v>
      </c>
    </row>
    <row r="13" spans="2:10" x14ac:dyDescent="0.2">
      <c r="B13" s="304"/>
      <c r="C13" s="305"/>
      <c r="D13" s="306"/>
      <c r="E13" s="307"/>
      <c r="F13" s="308"/>
      <c r="G13" s="309"/>
      <c r="H13" s="310"/>
      <c r="I13" s="311" t="s">
        <v>19414</v>
      </c>
      <c r="J13" s="313">
        <f>SUM(J11:J12)</f>
        <v>51.235605999999997</v>
      </c>
    </row>
    <row r="14" spans="2:10" ht="12.75" customHeight="1" x14ac:dyDescent="0.2">
      <c r="B14" s="404" t="s">
        <v>19415</v>
      </c>
      <c r="C14" s="404"/>
      <c r="D14" s="404"/>
      <c r="E14" s="404"/>
      <c r="F14" s="404"/>
      <c r="G14" s="404"/>
      <c r="H14" s="404"/>
      <c r="I14" s="404"/>
      <c r="J14" s="289">
        <f>J9</f>
        <v>5.0380000658000004</v>
      </c>
    </row>
    <row r="15" spans="2:10" x14ac:dyDescent="0.2">
      <c r="B15" s="405" t="s">
        <v>19416</v>
      </c>
      <c r="C15" s="405"/>
      <c r="D15" s="405"/>
      <c r="E15" s="405"/>
      <c r="F15" s="405"/>
      <c r="G15" s="405"/>
      <c r="H15" s="405"/>
      <c r="I15" s="405"/>
      <c r="J15" s="290">
        <f>J13</f>
        <v>51.235605999999997</v>
      </c>
    </row>
    <row r="16" spans="2:10" x14ac:dyDescent="0.2">
      <c r="B16" s="406" t="s">
        <v>19417</v>
      </c>
      <c r="C16" s="406"/>
      <c r="D16" s="406"/>
      <c r="E16" s="406"/>
      <c r="F16" s="406"/>
      <c r="G16" s="406"/>
      <c r="H16" s="406"/>
      <c r="I16" s="406"/>
      <c r="J16" s="291">
        <v>0</v>
      </c>
    </row>
    <row r="17" spans="1:11" x14ac:dyDescent="0.2">
      <c r="B17" s="406" t="s">
        <v>19418</v>
      </c>
      <c r="C17" s="406"/>
      <c r="D17" s="406"/>
      <c r="E17" s="406"/>
      <c r="F17" s="406"/>
      <c r="G17" s="406"/>
      <c r="H17" s="406"/>
      <c r="I17" s="406"/>
      <c r="J17" s="291">
        <v>1</v>
      </c>
    </row>
    <row r="18" spans="1:11" ht="15" customHeight="1" x14ac:dyDescent="0.2">
      <c r="B18" s="292"/>
      <c r="C18" s="293"/>
      <c r="D18" s="293"/>
      <c r="E18" s="293"/>
      <c r="F18" s="293"/>
      <c r="G18" s="407" t="s">
        <v>19419</v>
      </c>
      <c r="H18" s="407"/>
      <c r="I18" s="407"/>
      <c r="J18" s="299">
        <f>J14+J16</f>
        <v>5.0380000658000004</v>
      </c>
      <c r="K18" s="294"/>
    </row>
    <row r="19" spans="1:11" x14ac:dyDescent="0.2">
      <c r="B19" s="406" t="s">
        <v>19420</v>
      </c>
      <c r="C19" s="406"/>
      <c r="D19" s="406"/>
      <c r="E19" s="406"/>
      <c r="F19" s="406"/>
      <c r="G19" s="406"/>
      <c r="H19" s="406"/>
      <c r="I19" s="406"/>
      <c r="J19" s="290">
        <f>(J14/J17)+(J16/J17)</f>
        <v>5.0380000658000004</v>
      </c>
    </row>
    <row r="20" spans="1:11" x14ac:dyDescent="0.2">
      <c r="B20" s="295"/>
      <c r="C20" s="296"/>
      <c r="D20" s="296"/>
      <c r="E20" s="296"/>
      <c r="F20" s="296"/>
      <c r="G20" s="408" t="s">
        <v>19421</v>
      </c>
      <c r="H20" s="408"/>
      <c r="I20" s="408"/>
      <c r="J20" s="297">
        <f>J15+J19</f>
        <v>56.273606065799996</v>
      </c>
    </row>
    <row r="21" spans="1:11" x14ac:dyDescent="0.2">
      <c r="B21" s="409" t="s">
        <v>19422</v>
      </c>
      <c r="C21" s="409"/>
      <c r="D21" s="409"/>
      <c r="E21" s="409"/>
      <c r="F21" s="409"/>
      <c r="G21" s="409"/>
      <c r="H21" s="409"/>
      <c r="I21" s="409"/>
      <c r="J21" s="298">
        <f>J20</f>
        <v>56.273606065799996</v>
      </c>
    </row>
    <row r="23" spans="1:11" ht="12.75" customHeight="1" x14ac:dyDescent="0.2">
      <c r="B23" s="410" t="s">
        <v>19423</v>
      </c>
      <c r="C23" s="410"/>
      <c r="D23" s="410"/>
      <c r="E23" s="410"/>
      <c r="F23" s="410"/>
      <c r="G23" s="410"/>
      <c r="H23" s="410"/>
      <c r="I23" s="410"/>
      <c r="J23" s="410"/>
    </row>
    <row r="24" spans="1:11" ht="29.25" customHeight="1" x14ac:dyDescent="0.2">
      <c r="B24" s="417" t="s">
        <v>19424</v>
      </c>
      <c r="C24" s="417"/>
      <c r="D24" s="417"/>
      <c r="E24" s="417"/>
      <c r="F24" s="417"/>
      <c r="G24" s="417"/>
      <c r="H24" s="417"/>
      <c r="I24" s="417"/>
      <c r="J24" s="417"/>
    </row>
    <row r="25" spans="1:11" ht="24" customHeight="1" x14ac:dyDescent="0.2">
      <c r="B25" s="417" t="s">
        <v>19490</v>
      </c>
      <c r="C25" s="417"/>
      <c r="D25" s="417"/>
      <c r="E25" s="417"/>
      <c r="F25" s="417"/>
      <c r="G25" s="417"/>
      <c r="H25" s="417"/>
      <c r="I25" s="417"/>
      <c r="J25" s="417"/>
    </row>
    <row r="26" spans="1:11" ht="31.5" customHeight="1" x14ac:dyDescent="0.2">
      <c r="B26" s="422" t="s">
        <v>19491</v>
      </c>
      <c r="C26" s="422"/>
      <c r="D26" s="422"/>
      <c r="E26" s="422"/>
      <c r="F26" s="422"/>
      <c r="G26" s="422"/>
      <c r="H26" s="422"/>
      <c r="I26" s="422"/>
      <c r="J26" s="422"/>
    </row>
    <row r="29" spans="1:11" x14ac:dyDescent="0.2">
      <c r="B29" s="413" t="s">
        <v>19426</v>
      </c>
      <c r="C29" s="413"/>
      <c r="D29" s="413"/>
      <c r="E29" s="413"/>
      <c r="F29" s="413"/>
      <c r="G29" s="413"/>
      <c r="H29" s="413"/>
      <c r="I29" s="413"/>
      <c r="J29" s="413"/>
      <c r="K29" s="413"/>
    </row>
    <row r="30" spans="1:11" x14ac:dyDescent="0.2">
      <c r="A30" s="414" t="s">
        <v>403</v>
      </c>
      <c r="B30" s="414"/>
      <c r="C30" s="414"/>
      <c r="D30" s="414"/>
      <c r="E30" s="414"/>
      <c r="F30" s="414"/>
      <c r="G30" s="414"/>
      <c r="H30" s="414"/>
      <c r="I30" s="414"/>
      <c r="J30" s="414"/>
      <c r="K30" s="414"/>
    </row>
    <row r="31" spans="1:11" x14ac:dyDescent="0.2">
      <c r="A31" s="413" t="s">
        <v>404</v>
      </c>
      <c r="B31" s="413"/>
      <c r="C31" s="413"/>
      <c r="D31" s="413"/>
      <c r="E31" s="413"/>
      <c r="F31" s="413"/>
      <c r="G31" s="413"/>
      <c r="H31" s="413"/>
      <c r="I31" s="413"/>
      <c r="J31" s="413"/>
      <c r="K31" s="413"/>
    </row>
    <row r="32" spans="1:11" x14ac:dyDescent="0.2">
      <c r="A32" s="413" t="s">
        <v>405</v>
      </c>
      <c r="B32" s="413"/>
      <c r="C32" s="413"/>
      <c r="D32" s="413"/>
      <c r="E32" s="413"/>
      <c r="F32" s="413"/>
      <c r="G32" s="413"/>
      <c r="H32" s="413"/>
      <c r="I32" s="413"/>
      <c r="J32" s="413"/>
      <c r="K32" s="413"/>
    </row>
    <row r="33" spans="1:11" x14ac:dyDescent="0.2">
      <c r="A33" s="413" t="s">
        <v>406</v>
      </c>
      <c r="B33" s="413"/>
      <c r="C33" s="413"/>
      <c r="D33" s="413"/>
      <c r="E33" s="413"/>
      <c r="F33" s="413"/>
      <c r="G33" s="413"/>
      <c r="H33" s="413"/>
      <c r="I33" s="413"/>
      <c r="J33" s="413"/>
      <c r="K33" s="413"/>
    </row>
  </sheetData>
  <mergeCells count="38">
    <mergeCell ref="A33:K33"/>
    <mergeCell ref="B26:J26"/>
    <mergeCell ref="B29:K29"/>
    <mergeCell ref="A30:K30"/>
    <mergeCell ref="A31:K31"/>
    <mergeCell ref="A32:K32"/>
    <mergeCell ref="G20:I20"/>
    <mergeCell ref="B21:I21"/>
    <mergeCell ref="B23:J23"/>
    <mergeCell ref="B24:J24"/>
    <mergeCell ref="B25:J25"/>
    <mergeCell ref="B15:I15"/>
    <mergeCell ref="B16:I16"/>
    <mergeCell ref="B17:I17"/>
    <mergeCell ref="G18:I18"/>
    <mergeCell ref="B19:I19"/>
    <mergeCell ref="F11:G11"/>
    <mergeCell ref="H11:I11"/>
    <mergeCell ref="F12:G12"/>
    <mergeCell ref="H12:I12"/>
    <mergeCell ref="B14:I14"/>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2:K32"/>
  <sheetViews>
    <sheetView view="pageBreakPreview" topLeftCell="A3" zoomScale="95" zoomScaleNormal="100" zoomScalePageLayoutView="95" workbookViewId="0">
      <selection activeCell="A28" sqref="A28"/>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19492</v>
      </c>
      <c r="C2" s="391"/>
      <c r="D2" s="391"/>
      <c r="E2" s="391"/>
      <c r="F2" s="391"/>
      <c r="G2" s="391"/>
      <c r="H2" s="391"/>
      <c r="I2" s="391"/>
      <c r="J2" s="391"/>
    </row>
    <row r="3" spans="2:10" ht="37.5" customHeight="1" x14ac:dyDescent="0.2">
      <c r="B3" s="392" t="s">
        <v>19402</v>
      </c>
      <c r="C3" s="392"/>
      <c r="D3" s="393" t="str">
        <f>VLOOKUP(B5,'Planilha Orçamentária'!$N$10:$Q$10199,3,0)</f>
        <v>Ralo sifonado em PVC 100x100mm, com tampa aço inox rotativa</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310</v>
      </c>
      <c r="C5" s="397"/>
      <c r="D5" s="397"/>
      <c r="E5" s="397"/>
      <c r="F5" s="397"/>
      <c r="G5" s="397"/>
      <c r="H5" s="398" t="s">
        <v>19406</v>
      </c>
      <c r="I5" s="398"/>
      <c r="J5" s="278" t="str">
        <f>VLOOKUP(B5,'Planilha Orçamentária'!$N$10:$Q$313,2,0)</f>
        <v>15.8</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10101</v>
      </c>
      <c r="C7" s="284" t="str">
        <f>VLOOKUP(B7,'INSUMO JUNHO-2025'!$A$1:$E$6480,2,0)</f>
        <v>DER-ES</v>
      </c>
      <c r="D7" s="285" t="str">
        <f>VLOOKUP(B7,'INSUMO JUNHO-2025'!$A$1:$E$6480,3,0)</f>
        <v>AJUDANTE (AJUDANTE PRATICO - SINDUSCON)</v>
      </c>
      <c r="E7" s="286" t="str">
        <f>VLOOKUP(B7,'INSUMO JUNHO-2025'!$A$1:$E$6480,4,0)</f>
        <v>H</v>
      </c>
      <c r="F7" s="415">
        <v>0.98</v>
      </c>
      <c r="G7" s="415"/>
      <c r="H7" s="402">
        <f>VLOOKUP(B7,'INSUMO JUNHO-2025'!$A$1:$E$6480,5,0)*2.5727</f>
        <v>21.945131</v>
      </c>
      <c r="I7" s="402"/>
      <c r="J7" s="287">
        <f>F7*H7</f>
        <v>21.50622838</v>
      </c>
    </row>
    <row r="8" spans="2:10" s="277" customFormat="1" ht="22.5" x14ac:dyDescent="0.2">
      <c r="B8" s="283">
        <v>10118</v>
      </c>
      <c r="C8" s="284" t="str">
        <f>VLOOKUP(B8,'INSUMO JUNHO-2025'!$A$1:$E$6480,2,0)</f>
        <v>DER-ES</v>
      </c>
      <c r="D8" s="285" t="str">
        <f>VLOOKUP(B8,'INSUMO JUNHO-2025'!$A$1:$E$6480,3,0)</f>
        <v>ENCANADOR (OFICIAL - SINDUSCON)</v>
      </c>
      <c r="E8" s="286" t="str">
        <f>VLOOKUP(B8,'INSUMO JUNHO-2025'!$A$1:$E$6480,4,0)</f>
        <v>H</v>
      </c>
      <c r="F8" s="415">
        <v>0.98</v>
      </c>
      <c r="G8" s="415"/>
      <c r="H8" s="402">
        <f>VLOOKUP(B8,'INSUMO JUNHO-2025'!$A$1:$E$6480,5,0)*2.5727</f>
        <v>26.035724000000002</v>
      </c>
      <c r="I8" s="402"/>
      <c r="J8" s="287">
        <f>F8*H8</f>
        <v>25.515009520000003</v>
      </c>
    </row>
    <row r="9" spans="2:10" s="277" customFormat="1" ht="12.75" customHeight="1" x14ac:dyDescent="0.2">
      <c r="B9" s="403" t="s">
        <v>19414</v>
      </c>
      <c r="C9" s="403"/>
      <c r="D9" s="403"/>
      <c r="E9" s="403"/>
      <c r="F9" s="403"/>
      <c r="G9" s="403"/>
      <c r="H9" s="403"/>
      <c r="I9" s="403"/>
      <c r="J9" s="288">
        <f>SUM(J7:J8)</f>
        <v>47.021237900000003</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22.5" x14ac:dyDescent="0.2">
      <c r="B11" s="301">
        <v>67651</v>
      </c>
      <c r="C11" s="284" t="str">
        <f>VLOOKUP(B11,'INSUMO JUNHO-2025'!$A$1:$E$6480,2,0)</f>
        <v>DER-ES</v>
      </c>
      <c r="D11" s="285" t="str">
        <f>VLOOKUP(B11,'INSUMO JUNHO-2025'!$A$1:$E$6480,3,0)</f>
        <v>TAMPA ACO INOX ROTATIVA PARA RALO 100X100MM</v>
      </c>
      <c r="E11" s="286" t="str">
        <f>VLOOKUP(B11,'INSUMO JUNHO-2025'!$A$1:$E$6480,4,0)</f>
        <v>UN</v>
      </c>
      <c r="F11" s="423">
        <v>1</v>
      </c>
      <c r="G11" s="423"/>
      <c r="H11" s="420">
        <f>VLOOKUP(B11,'INSUMO JUNHO-2025'!$A$1:$E$6480,5,0)</f>
        <v>27.97</v>
      </c>
      <c r="I11" s="420"/>
      <c r="J11" s="302">
        <f>F11*H11</f>
        <v>27.97</v>
      </c>
    </row>
    <row r="12" spans="2:10" s="277" customFormat="1" x14ac:dyDescent="0.2">
      <c r="B12" s="304"/>
      <c r="C12" s="305"/>
      <c r="D12" s="306"/>
      <c r="E12" s="307"/>
      <c r="F12" s="308"/>
      <c r="G12" s="309"/>
      <c r="H12" s="310"/>
      <c r="I12" s="311" t="s">
        <v>19414</v>
      </c>
      <c r="J12" s="313">
        <f>SUM(J11)</f>
        <v>27.97</v>
      </c>
    </row>
    <row r="13" spans="2:10" s="277" customFormat="1" ht="12.75" customHeight="1" x14ac:dyDescent="0.2">
      <c r="B13" s="404" t="s">
        <v>19415</v>
      </c>
      <c r="C13" s="404"/>
      <c r="D13" s="404"/>
      <c r="E13" s="404"/>
      <c r="F13" s="404"/>
      <c r="G13" s="404"/>
      <c r="H13" s="404"/>
      <c r="I13" s="404"/>
      <c r="J13" s="289">
        <f>J9</f>
        <v>47.021237900000003</v>
      </c>
    </row>
    <row r="14" spans="2:10" s="277" customFormat="1" x14ac:dyDescent="0.2">
      <c r="B14" s="405" t="s">
        <v>19416</v>
      </c>
      <c r="C14" s="405"/>
      <c r="D14" s="405"/>
      <c r="E14" s="405"/>
      <c r="F14" s="405"/>
      <c r="G14" s="405"/>
      <c r="H14" s="405"/>
      <c r="I14" s="405"/>
      <c r="J14" s="290">
        <f>J12</f>
        <v>27.97</v>
      </c>
    </row>
    <row r="15" spans="2:10" s="277" customFormat="1" x14ac:dyDescent="0.2">
      <c r="B15" s="406" t="s">
        <v>19417</v>
      </c>
      <c r="C15" s="406"/>
      <c r="D15" s="406"/>
      <c r="E15" s="406"/>
      <c r="F15" s="406"/>
      <c r="G15" s="406"/>
      <c r="H15" s="406"/>
      <c r="I15" s="406"/>
      <c r="J15" s="291">
        <v>0</v>
      </c>
    </row>
    <row r="16" spans="2:10" x14ac:dyDescent="0.2">
      <c r="B16" s="406" t="s">
        <v>19418</v>
      </c>
      <c r="C16" s="406"/>
      <c r="D16" s="406"/>
      <c r="E16" s="406"/>
      <c r="F16" s="406"/>
      <c r="G16" s="406"/>
      <c r="H16" s="406"/>
      <c r="I16" s="406"/>
      <c r="J16" s="291">
        <v>1</v>
      </c>
    </row>
    <row r="17" spans="1:11" ht="15" customHeight="1" x14ac:dyDescent="0.2">
      <c r="B17" s="292"/>
      <c r="C17" s="293"/>
      <c r="D17" s="293"/>
      <c r="E17" s="293"/>
      <c r="F17" s="293"/>
      <c r="G17" s="407" t="s">
        <v>19419</v>
      </c>
      <c r="H17" s="407"/>
      <c r="I17" s="407"/>
      <c r="J17" s="299">
        <f>J13+J15</f>
        <v>47.021237900000003</v>
      </c>
      <c r="K17" s="294"/>
    </row>
    <row r="18" spans="1:11" x14ac:dyDescent="0.2">
      <c r="B18" s="406" t="s">
        <v>19420</v>
      </c>
      <c r="C18" s="406"/>
      <c r="D18" s="406"/>
      <c r="E18" s="406"/>
      <c r="F18" s="406"/>
      <c r="G18" s="406"/>
      <c r="H18" s="406"/>
      <c r="I18" s="406"/>
      <c r="J18" s="290">
        <f>(J13/J16)+(J15/J16)</f>
        <v>47.021237900000003</v>
      </c>
    </row>
    <row r="19" spans="1:11" x14ac:dyDescent="0.2">
      <c r="B19" s="295"/>
      <c r="C19" s="296"/>
      <c r="D19" s="296"/>
      <c r="E19" s="296"/>
      <c r="F19" s="296"/>
      <c r="G19" s="408" t="s">
        <v>19421</v>
      </c>
      <c r="H19" s="408"/>
      <c r="I19" s="408"/>
      <c r="J19" s="297">
        <f>J14+J18</f>
        <v>74.991237900000002</v>
      </c>
    </row>
    <row r="20" spans="1:11" x14ac:dyDescent="0.2">
      <c r="B20" s="409" t="s">
        <v>19422</v>
      </c>
      <c r="C20" s="409"/>
      <c r="D20" s="409"/>
      <c r="E20" s="409"/>
      <c r="F20" s="409"/>
      <c r="G20" s="409"/>
      <c r="H20" s="409"/>
      <c r="I20" s="409"/>
      <c r="J20" s="298">
        <f>J19</f>
        <v>74.991237900000002</v>
      </c>
    </row>
    <row r="22" spans="1:11" ht="12.75" customHeight="1" x14ac:dyDescent="0.2">
      <c r="B22" s="410" t="s">
        <v>19423</v>
      </c>
      <c r="C22" s="410"/>
      <c r="D22" s="410"/>
      <c r="E22" s="410"/>
      <c r="F22" s="410"/>
      <c r="G22" s="410"/>
      <c r="H22" s="410"/>
      <c r="I22" s="410"/>
      <c r="J22" s="410"/>
    </row>
    <row r="23" spans="1:11" ht="29.25" customHeight="1" x14ac:dyDescent="0.2">
      <c r="B23" s="417" t="s">
        <v>19424</v>
      </c>
      <c r="C23" s="417"/>
      <c r="D23" s="417"/>
      <c r="E23" s="417"/>
      <c r="F23" s="417"/>
      <c r="G23" s="417"/>
      <c r="H23" s="417"/>
      <c r="I23" s="417"/>
      <c r="J23" s="417"/>
    </row>
    <row r="24" spans="1:11" ht="37.5" customHeight="1" x14ac:dyDescent="0.2">
      <c r="B24" s="417" t="s">
        <v>19493</v>
      </c>
      <c r="C24" s="417"/>
      <c r="D24" s="417"/>
      <c r="E24" s="417"/>
      <c r="F24" s="417"/>
      <c r="G24" s="417"/>
      <c r="H24" s="417"/>
      <c r="I24" s="417"/>
      <c r="J24" s="417"/>
    </row>
    <row r="25" spans="1:11" ht="31.5" customHeight="1" x14ac:dyDescent="0.2">
      <c r="B25" s="422" t="s">
        <v>19494</v>
      </c>
      <c r="C25" s="422"/>
      <c r="D25" s="422"/>
      <c r="E25" s="422"/>
      <c r="F25" s="422"/>
      <c r="G25" s="422"/>
      <c r="H25" s="422"/>
      <c r="I25" s="422"/>
      <c r="J25" s="422"/>
    </row>
    <row r="28" spans="1:11" x14ac:dyDescent="0.2">
      <c r="B28" s="413" t="s">
        <v>19426</v>
      </c>
      <c r="C28" s="413"/>
      <c r="D28" s="413"/>
      <c r="E28" s="413"/>
      <c r="F28" s="413"/>
      <c r="G28" s="413"/>
      <c r="H28" s="413"/>
      <c r="I28" s="413"/>
      <c r="J28" s="413"/>
      <c r="K28" s="413"/>
    </row>
    <row r="29" spans="1:11" x14ac:dyDescent="0.2">
      <c r="A29" s="414" t="s">
        <v>403</v>
      </c>
      <c r="B29" s="414"/>
      <c r="C29" s="414"/>
      <c r="D29" s="414"/>
      <c r="E29" s="414"/>
      <c r="F29" s="414"/>
      <c r="G29" s="414"/>
      <c r="H29" s="414"/>
      <c r="I29" s="414"/>
      <c r="J29" s="414"/>
      <c r="K29" s="414"/>
    </row>
    <row r="30" spans="1:11" x14ac:dyDescent="0.2">
      <c r="A30" s="413" t="s">
        <v>404</v>
      </c>
      <c r="B30" s="413"/>
      <c r="C30" s="413"/>
      <c r="D30" s="413"/>
      <c r="E30" s="413"/>
      <c r="F30" s="413"/>
      <c r="G30" s="413"/>
      <c r="H30" s="413"/>
      <c r="I30" s="413"/>
      <c r="J30" s="413"/>
      <c r="K30" s="413"/>
    </row>
    <row r="31" spans="1:11" x14ac:dyDescent="0.2">
      <c r="A31" s="413" t="s">
        <v>405</v>
      </c>
      <c r="B31" s="413"/>
      <c r="C31" s="413"/>
      <c r="D31" s="413"/>
      <c r="E31" s="413"/>
      <c r="F31" s="413"/>
      <c r="G31" s="413"/>
      <c r="H31" s="413"/>
      <c r="I31" s="413"/>
      <c r="J31" s="413"/>
      <c r="K31" s="413"/>
    </row>
    <row r="32" spans="1:11" x14ac:dyDescent="0.2">
      <c r="A32" s="413" t="s">
        <v>406</v>
      </c>
      <c r="B32" s="413"/>
      <c r="C32" s="413"/>
      <c r="D32" s="413"/>
      <c r="E32" s="413"/>
      <c r="F32" s="413"/>
      <c r="G32" s="413"/>
      <c r="H32" s="413"/>
      <c r="I32" s="413"/>
      <c r="J32" s="413"/>
      <c r="K32" s="413"/>
    </row>
  </sheetData>
  <mergeCells count="36">
    <mergeCell ref="A29:K29"/>
    <mergeCell ref="A30:K30"/>
    <mergeCell ref="A31:K31"/>
    <mergeCell ref="A32:K32"/>
    <mergeCell ref="B22:J22"/>
    <mergeCell ref="B23:J23"/>
    <mergeCell ref="B24:J24"/>
    <mergeCell ref="B25:J25"/>
    <mergeCell ref="B28:K28"/>
    <mergeCell ref="B16:I16"/>
    <mergeCell ref="G17:I17"/>
    <mergeCell ref="B18:I18"/>
    <mergeCell ref="G19:I19"/>
    <mergeCell ref="B20:I20"/>
    <mergeCell ref="F11:G11"/>
    <mergeCell ref="H11:I11"/>
    <mergeCell ref="B13:I13"/>
    <mergeCell ref="B14:I14"/>
    <mergeCell ref="B15:I15"/>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K40"/>
  <sheetViews>
    <sheetView view="pageBreakPreview" topLeftCell="A18" zoomScale="95" zoomScaleNormal="100" zoomScalePageLayoutView="95" workbookViewId="0">
      <selection activeCell="A36" sqref="A36"/>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19495</v>
      </c>
      <c r="C2" s="391"/>
      <c r="D2" s="391"/>
      <c r="E2" s="391"/>
      <c r="F2" s="391"/>
      <c r="G2" s="391"/>
      <c r="H2" s="391"/>
      <c r="I2" s="391"/>
      <c r="J2" s="391"/>
    </row>
    <row r="3" spans="2:10" ht="37.5" customHeight="1" x14ac:dyDescent="0.2">
      <c r="B3" s="392" t="s">
        <v>19402</v>
      </c>
      <c r="C3" s="392"/>
      <c r="D3" s="393" t="str">
        <f>VLOOKUP(B5,'Planilha Orçamentária'!$N$10:$Q$10199,3,0)</f>
        <v>Tanque séptico circular, em concreto pré-moldado, diâmetro interno = 2,88 m, altura interna = 2,50 m, volume Útil: 14657,4 L</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313</v>
      </c>
      <c r="C5" s="397"/>
      <c r="D5" s="397"/>
      <c r="E5" s="397"/>
      <c r="F5" s="397"/>
      <c r="G5" s="397"/>
      <c r="H5" s="398" t="s">
        <v>19406</v>
      </c>
      <c r="I5" s="398"/>
      <c r="J5" s="278" t="str">
        <f>VLOOKUP(B5,'Planilha Orçamentária'!$N$10:$Q$313,2,0)</f>
        <v>15.9</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28">
        <v>2.8331</v>
      </c>
      <c r="G7" s="428"/>
      <c r="H7" s="402">
        <f>VLOOKUP(B7,'INSUMO JUNHO-2025'!$A$1:$E$6480,5,0)*2.5727</f>
        <v>19.681155000000004</v>
      </c>
      <c r="I7" s="402"/>
      <c r="J7" s="287">
        <f>F7*H7</f>
        <v>55.758680230500012</v>
      </c>
    </row>
    <row r="8" spans="2:10" s="277" customFormat="1" ht="23.25" customHeight="1" x14ac:dyDescent="0.2">
      <c r="B8" s="283">
        <v>10139</v>
      </c>
      <c r="C8" s="284" t="str">
        <f>VLOOKUP(B8,'INSUMO JUNHO-2025'!$A$1:$E$6480,2,0)</f>
        <v>DER-ES</v>
      </c>
      <c r="D8" s="285" t="str">
        <f>VLOOKUP(B8,'INSUMO JUNHO-2025'!$A$1:$E$6480,3,0)</f>
        <v>PEDREIRO (OFICIAL - SINDUSCON)</v>
      </c>
      <c r="E8" s="286" t="str">
        <f>VLOOKUP(B8,'INSUMO JUNHO-2025'!$A$1:$E$6480,4,0)</f>
        <v>H</v>
      </c>
      <c r="F8" s="428">
        <v>3.6057000000000001</v>
      </c>
      <c r="G8" s="428"/>
      <c r="H8" s="402">
        <f>VLOOKUP(B8,'INSUMO JUNHO-2025'!$A$1:$E$6480,5,0)*2.5727</f>
        <v>26.035724000000002</v>
      </c>
      <c r="I8" s="402"/>
      <c r="J8" s="287">
        <f>F8*H8</f>
        <v>93.877010026800008</v>
      </c>
    </row>
    <row r="9" spans="2:10" s="277" customFormat="1" ht="12.75" customHeight="1" x14ac:dyDescent="0.2">
      <c r="B9" s="403" t="s">
        <v>19414</v>
      </c>
      <c r="C9" s="403"/>
      <c r="D9" s="403"/>
      <c r="E9" s="403"/>
      <c r="F9" s="403"/>
      <c r="G9" s="403"/>
      <c r="H9" s="403"/>
      <c r="I9" s="403"/>
      <c r="J9" s="288">
        <f>SUM(J7:J8)</f>
        <v>149.63569025730001</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56.25" x14ac:dyDescent="0.2">
      <c r="B11" s="283">
        <v>101624</v>
      </c>
      <c r="C11" s="284" t="str">
        <f>VLOOKUP($B11,'SERVIÇOS JUNHO-2025'!$A:$E,2,0)</f>
        <v>SINAPI</v>
      </c>
      <c r="D11" s="303" t="str">
        <f>VLOOKUP($B11,'SERVIÇOS JUNHO-2025'!$A:$E,3,0)</f>
        <v>PREPARO DE FUNDO DE VALA COM LARGURA MAIOR OU IGUAL A 1,5 M E MENOR QUE 2,5 M, COM CAMADA DE BRITA, LANÇAMENTO MECANIZADO. AF_08/2020</v>
      </c>
      <c r="E11" s="284" t="str">
        <f>VLOOKUP($B11,'SERVIÇOS JUNHO-2025'!$A:$E,4,0)</f>
        <v>M3</v>
      </c>
      <c r="F11" s="429">
        <v>0.79420000000000002</v>
      </c>
      <c r="G11" s="429"/>
      <c r="H11" s="424">
        <f>VLOOKUP($B11,'SERVIÇOS JUNHO-2025'!$A:$E,5,0)</f>
        <v>265.88</v>
      </c>
      <c r="I11" s="424"/>
      <c r="J11" s="287">
        <f>F11*H11</f>
        <v>211.16189600000001</v>
      </c>
    </row>
    <row r="12" spans="2:10" s="277" customFormat="1" ht="45" x14ac:dyDescent="0.2">
      <c r="B12" s="283">
        <v>97740</v>
      </c>
      <c r="C12" s="284" t="str">
        <f>VLOOKUP($B12,'SERVIÇOS JUNHO-2025'!$A:$E,2,0)</f>
        <v>SINAPI</v>
      </c>
      <c r="D12" s="303" t="str">
        <f>VLOOKUP($B12,'SERVIÇOS JUNHO-2025'!$A:$E,3,0)</f>
        <v>PEÇA CIRCULAR PRÉ-MOLDADA, VOLUME DE CONCRETO ACIMA DE 100 LITROS, TAXA DE AÇO APROXIMADA DE 30KG/M³. AF_03/2024</v>
      </c>
      <c r="E12" s="284" t="str">
        <f>VLOOKUP($B12,'SERVIÇOS JUNHO-2025'!$A:$E,4,0)</f>
        <v>M3</v>
      </c>
      <c r="F12" s="429">
        <v>0.55420000000000003</v>
      </c>
      <c r="G12" s="429"/>
      <c r="H12" s="424">
        <f>VLOOKUP($B12,'SERVIÇOS JUNHO-2025'!$A:$E,5,0)</f>
        <v>2218.39</v>
      </c>
      <c r="I12" s="424"/>
      <c r="J12" s="287">
        <f>F12*H12</f>
        <v>1229.431738</v>
      </c>
    </row>
    <row r="13" spans="2:10" s="277" customFormat="1" ht="56.25" x14ac:dyDescent="0.2">
      <c r="B13" s="283">
        <v>97738</v>
      </c>
      <c r="C13" s="284" t="str">
        <f>VLOOKUP($B13,'SERVIÇOS JUNHO-2025'!$A:$E,2,0)</f>
        <v>SINAPI</v>
      </c>
      <c r="D13" s="303" t="str">
        <f>VLOOKUP($B13,'SERVIÇOS JUNHO-2025'!$A:$E,3,0)</f>
        <v>PEÇA CIRCULAR PRÉ-MOLDADA, VOLUME DE CONCRETO DE 10 A 30 LITROS, TAXA DE FIBRA DE POLIPROPILENO APROXIMADA DE 6 KG/M³. AF_03/2024_PS</v>
      </c>
      <c r="E13" s="284" t="str">
        <f>VLOOKUP($B13,'SERVIÇOS JUNHO-2025'!$A:$E,4,0)</f>
        <v>M3</v>
      </c>
      <c r="F13" s="429">
        <v>1.54E-2</v>
      </c>
      <c r="G13" s="429"/>
      <c r="H13" s="424">
        <f>VLOOKUP($B13,'SERVIÇOS JUNHO-2025'!$A:$E,5,0)</f>
        <v>4582.75</v>
      </c>
      <c r="I13" s="424"/>
      <c r="J13" s="287">
        <f>F13*H13</f>
        <v>70.574349999999995</v>
      </c>
    </row>
    <row r="14" spans="2:10" s="277" customFormat="1" ht="45" x14ac:dyDescent="0.2">
      <c r="B14" s="283">
        <v>88628</v>
      </c>
      <c r="C14" s="284" t="str">
        <f>VLOOKUP($B14,'SERVIÇOS JUNHO-2025'!$A:$E,2,0)</f>
        <v>SINAPI</v>
      </c>
      <c r="D14" s="303" t="str">
        <f>VLOOKUP($B14,'SERVIÇOS JUNHO-2025'!$A:$E,3,0)</f>
        <v>ARGAMASSA TRAÇO 1:3 (EM VOLUME DE CIMENTO E AREIA MÉDIA ÚMIDA), PREPARO MECÂNICO COM BETONEIRA 400 L. AF_08/2019</v>
      </c>
      <c r="E14" s="284" t="str">
        <f>VLOOKUP($B14,'SERVIÇOS JUNHO-2025'!$A:$E,4,0)</f>
        <v>M3</v>
      </c>
      <c r="F14" s="429">
        <v>0.13139999999999999</v>
      </c>
      <c r="G14" s="429"/>
      <c r="H14" s="424">
        <f>VLOOKUP($B14,'SERVIÇOS JUNHO-2025'!$A:$E,5,0)</f>
        <v>515.5</v>
      </c>
      <c r="I14" s="424"/>
      <c r="J14" s="287">
        <f>F14*H14</f>
        <v>67.736699999999999</v>
      </c>
    </row>
    <row r="15" spans="2:10" s="277" customFormat="1" ht="56.25" customHeight="1" x14ac:dyDescent="0.2">
      <c r="B15" s="283">
        <v>12568</v>
      </c>
      <c r="C15" s="284" t="str">
        <f>VLOOKUP(B15,'INSUMO JUNHO-2025'!$A$1:$E$6480,2,0)</f>
        <v>SINAPI</v>
      </c>
      <c r="D15" s="285" t="str">
        <f>VLOOKUP(B15,'INSUMO JUNHO-2025'!$A$1:$E$6480,3,0)</f>
        <v>ANEL EM CONCRETO ARMADO, LISO, PARA FOSSAS SEPTICAS E SUMIDOUROS, SEM FUNDO, DIAMETRO INTERNO DE 3,00 M E ALTURA DE 0,50 M</v>
      </c>
      <c r="E15" s="286" t="str">
        <f>VLOOKUP(B15,'INSUMO JUNHO-2025'!$A$1:$E$6480,4,0)</f>
        <v>UN</v>
      </c>
      <c r="F15" s="428">
        <v>5</v>
      </c>
      <c r="G15" s="428"/>
      <c r="H15" s="402">
        <f>VLOOKUP(B15,'INSUMO JUNHO-2025'!$A$1:$E$6480,5,0)</f>
        <v>1380.47</v>
      </c>
      <c r="I15" s="402"/>
      <c r="J15" s="287">
        <f>F15*H15</f>
        <v>6902.35</v>
      </c>
    </row>
    <row r="16" spans="2:10" s="277" customFormat="1" ht="13.5" customHeight="1" x14ac:dyDescent="0.2">
      <c r="B16" s="403" t="s">
        <v>19414</v>
      </c>
      <c r="C16" s="403"/>
      <c r="D16" s="403"/>
      <c r="E16" s="403"/>
      <c r="F16" s="403"/>
      <c r="G16" s="403"/>
      <c r="H16" s="403"/>
      <c r="I16" s="403"/>
      <c r="J16" s="288">
        <f>SUM(J11:J15)</f>
        <v>8481.2546839999995</v>
      </c>
    </row>
    <row r="17" spans="2:11" s="277" customFormat="1" x14ac:dyDescent="0.2">
      <c r="B17" s="279" t="s">
        <v>19407</v>
      </c>
      <c r="C17" s="280" t="s">
        <v>19408</v>
      </c>
      <c r="D17" s="281" t="s">
        <v>19432</v>
      </c>
      <c r="E17" s="281" t="s">
        <v>19410</v>
      </c>
      <c r="F17" s="399" t="s">
        <v>19433</v>
      </c>
      <c r="G17" s="399"/>
      <c r="H17" s="400" t="s">
        <v>19434</v>
      </c>
      <c r="I17" s="400"/>
      <c r="J17" s="300" t="s">
        <v>19435</v>
      </c>
    </row>
    <row r="18" spans="2:11" s="277" customFormat="1" ht="76.5" customHeight="1" x14ac:dyDescent="0.2">
      <c r="B18" s="283">
        <v>5679</v>
      </c>
      <c r="C18" s="284" t="str">
        <f>VLOOKUP($B18,'SERVIÇOS JUNHO-2025'!$A:$E,2,0)</f>
        <v>SINAPI</v>
      </c>
      <c r="D18" s="303" t="str">
        <f>VLOOKUP($B18,'SERVIÇOS JUNHO-2025'!$A:$E,3,0)</f>
        <v>RETROESCAVADEIRA SOBRE RODAS COM CARREGADEIRA, TRAÇÃO 4X4, POTÊNCIA LÍQ. 88 HP, CAÇAMBA CARREG. CAP. MÍN. 1 M3, CAÇAMBA RETRO CAP. 0,26 M3, PESO OPERACIONAL MÍN. 6.674 KG, PROFUNDIDADE ESCAVAÇÃO MÁX. 4,37 M - CHI DIURNO. AF_06/2014</v>
      </c>
      <c r="E18" s="284" t="str">
        <f>VLOOKUP($B18,'SERVIÇOS JUNHO-2025'!$A:$E,4,0)</f>
        <v>CHI</v>
      </c>
      <c r="F18" s="419">
        <v>1.4273</v>
      </c>
      <c r="G18" s="419"/>
      <c r="H18" s="424">
        <f>VLOOKUP($B18,'SERVIÇOS JUNHO-2025'!$A:$E,5,0)</f>
        <v>73.38</v>
      </c>
      <c r="I18" s="424"/>
      <c r="J18" s="287">
        <f>F18*H18</f>
        <v>104.73527399999999</v>
      </c>
    </row>
    <row r="19" spans="2:11" s="277" customFormat="1" ht="83.25" customHeight="1" x14ac:dyDescent="0.2">
      <c r="B19" s="283">
        <v>5678</v>
      </c>
      <c r="C19" s="284" t="str">
        <f>VLOOKUP($B19,'SERVIÇOS JUNHO-2025'!$A:$E,2,0)</f>
        <v>SINAPI</v>
      </c>
      <c r="D19" s="303" t="str">
        <f>VLOOKUP($B19,'SERVIÇOS JUNHO-2025'!$A:$E,3,0)</f>
        <v>RETROESCAVADEIRA SOBRE RODAS COM CARREGADEIRA, TRAÇÃO 4X4, POTÊNCIA LÍQ. 88 HP, CAÇAMBA CARREG. CAP. MÍN. 1 M3, CAÇAMBA RETRO CAP. 0,26 M3, PESO OPERACIONAL MÍN. 6.674 KG, PROFUNDIDADE ESCAVAÇÃO MÁX. 4,37 M - CHP DIURNO. AF_06/2014</v>
      </c>
      <c r="E19" s="284" t="str">
        <f>VLOOKUP($B19,'SERVIÇOS JUNHO-2025'!$A:$E,4,0)</f>
        <v>CHP</v>
      </c>
      <c r="F19" s="419">
        <v>0.70040000000000002</v>
      </c>
      <c r="G19" s="419"/>
      <c r="H19" s="424">
        <f>VLOOKUP($B19,'SERVIÇOS JUNHO-2025'!$A:$E,5,0)</f>
        <v>158.22999999999999</v>
      </c>
      <c r="I19" s="424"/>
      <c r="J19" s="287">
        <f>F19*H19</f>
        <v>110.824292</v>
      </c>
    </row>
    <row r="20" spans="2:11" s="277" customFormat="1" x14ac:dyDescent="0.2">
      <c r="B20" s="304"/>
      <c r="C20" s="305"/>
      <c r="D20" s="306"/>
      <c r="E20" s="307"/>
      <c r="F20" s="308"/>
      <c r="G20" s="309"/>
      <c r="H20" s="310"/>
      <c r="I20" s="311" t="s">
        <v>19414</v>
      </c>
      <c r="J20" s="313">
        <f>SUM(J18:J19)</f>
        <v>215.55956599999999</v>
      </c>
    </row>
    <row r="21" spans="2:11" s="277" customFormat="1" ht="12.75" customHeight="1" x14ac:dyDescent="0.2">
      <c r="B21" s="404" t="s">
        <v>19415</v>
      </c>
      <c r="C21" s="404"/>
      <c r="D21" s="404"/>
      <c r="E21" s="404"/>
      <c r="F21" s="404"/>
      <c r="G21" s="404"/>
      <c r="H21" s="404"/>
      <c r="I21" s="404"/>
      <c r="J21" s="289">
        <f>J9</f>
        <v>149.63569025730001</v>
      </c>
    </row>
    <row r="22" spans="2:11" s="277" customFormat="1" x14ac:dyDescent="0.2">
      <c r="B22" s="405" t="s">
        <v>19416</v>
      </c>
      <c r="C22" s="405"/>
      <c r="D22" s="405"/>
      <c r="E22" s="405"/>
      <c r="F22" s="405"/>
      <c r="G22" s="405"/>
      <c r="H22" s="405"/>
      <c r="I22" s="405"/>
      <c r="J22" s="290">
        <f>J16</f>
        <v>8481.2546839999995</v>
      </c>
    </row>
    <row r="23" spans="2:11" s="277" customFormat="1" x14ac:dyDescent="0.2">
      <c r="B23" s="406" t="s">
        <v>19417</v>
      </c>
      <c r="C23" s="406"/>
      <c r="D23" s="406"/>
      <c r="E23" s="406"/>
      <c r="F23" s="406"/>
      <c r="G23" s="406"/>
      <c r="H23" s="406"/>
      <c r="I23" s="406"/>
      <c r="J23" s="291">
        <f>J20</f>
        <v>215.55956599999999</v>
      </c>
    </row>
    <row r="24" spans="2:11" x14ac:dyDescent="0.2">
      <c r="B24" s="406" t="s">
        <v>19418</v>
      </c>
      <c r="C24" s="406"/>
      <c r="D24" s="406"/>
      <c r="E24" s="406"/>
      <c r="F24" s="406"/>
      <c r="G24" s="406"/>
      <c r="H24" s="406"/>
      <c r="I24" s="406"/>
      <c r="J24" s="291">
        <v>1</v>
      </c>
    </row>
    <row r="25" spans="2:11" ht="15" customHeight="1" x14ac:dyDescent="0.2">
      <c r="B25" s="292"/>
      <c r="C25" s="293"/>
      <c r="D25" s="293"/>
      <c r="E25" s="293"/>
      <c r="F25" s="293"/>
      <c r="G25" s="407" t="s">
        <v>19419</v>
      </c>
      <c r="H25" s="407"/>
      <c r="I25" s="407"/>
      <c r="J25" s="299">
        <f>J21+J23</f>
        <v>365.1952562573</v>
      </c>
      <c r="K25" s="294"/>
    </row>
    <row r="26" spans="2:11" x14ac:dyDescent="0.2">
      <c r="B26" s="406" t="s">
        <v>19420</v>
      </c>
      <c r="C26" s="406"/>
      <c r="D26" s="406"/>
      <c r="E26" s="406"/>
      <c r="F26" s="406"/>
      <c r="G26" s="406"/>
      <c r="H26" s="406"/>
      <c r="I26" s="406"/>
      <c r="J26" s="290">
        <f>(J21/J24)+(J23/J24)</f>
        <v>365.1952562573</v>
      </c>
    </row>
    <row r="27" spans="2:11" x14ac:dyDescent="0.2">
      <c r="B27" s="295"/>
      <c r="C27" s="296"/>
      <c r="D27" s="296"/>
      <c r="E27" s="296"/>
      <c r="F27" s="296"/>
      <c r="G27" s="408" t="s">
        <v>19421</v>
      </c>
      <c r="H27" s="408"/>
      <c r="I27" s="408"/>
      <c r="J27" s="297">
        <f>J22+J26</f>
        <v>8846.4499402573001</v>
      </c>
    </row>
    <row r="28" spans="2:11" x14ac:dyDescent="0.2">
      <c r="B28" s="409" t="s">
        <v>19422</v>
      </c>
      <c r="C28" s="409"/>
      <c r="D28" s="409"/>
      <c r="E28" s="409"/>
      <c r="F28" s="409"/>
      <c r="G28" s="409"/>
      <c r="H28" s="409"/>
      <c r="I28" s="409"/>
      <c r="J28" s="298">
        <f>J27</f>
        <v>8846.4499402573001</v>
      </c>
    </row>
    <row r="30" spans="2:11" ht="12.75" customHeight="1" x14ac:dyDescent="0.2">
      <c r="B30" s="410" t="s">
        <v>19423</v>
      </c>
      <c r="C30" s="410"/>
      <c r="D30" s="410"/>
      <c r="E30" s="410"/>
      <c r="F30" s="410"/>
      <c r="G30" s="410"/>
      <c r="H30" s="410"/>
      <c r="I30" s="410"/>
      <c r="J30" s="410"/>
    </row>
    <row r="31" spans="2:11" ht="29.25" customHeight="1" x14ac:dyDescent="0.2">
      <c r="B31" s="417" t="s">
        <v>19424</v>
      </c>
      <c r="C31" s="417"/>
      <c r="D31" s="417"/>
      <c r="E31" s="417"/>
      <c r="F31" s="417"/>
      <c r="G31" s="417"/>
      <c r="H31" s="417"/>
      <c r="I31" s="417"/>
      <c r="J31" s="417"/>
    </row>
    <row r="32" spans="2:11" ht="42.75" customHeight="1" x14ac:dyDescent="0.2">
      <c r="B32" s="417" t="s">
        <v>19496</v>
      </c>
      <c r="C32" s="417"/>
      <c r="D32" s="417"/>
      <c r="E32" s="417"/>
      <c r="F32" s="417"/>
      <c r="G32" s="417"/>
      <c r="H32" s="417"/>
      <c r="I32" s="417"/>
      <c r="J32" s="417"/>
    </row>
    <row r="33" spans="1:11" ht="31.5" customHeight="1" x14ac:dyDescent="0.2">
      <c r="B33" s="422" t="s">
        <v>19497</v>
      </c>
      <c r="C33" s="422"/>
      <c r="D33" s="422"/>
      <c r="E33" s="422"/>
      <c r="F33" s="422"/>
      <c r="G33" s="422"/>
      <c r="H33" s="422"/>
      <c r="I33" s="422"/>
      <c r="J33" s="422"/>
    </row>
    <row r="36" spans="1:11" x14ac:dyDescent="0.2">
      <c r="B36" s="413" t="s">
        <v>19426</v>
      </c>
      <c r="C36" s="413"/>
      <c r="D36" s="413"/>
      <c r="E36" s="413"/>
      <c r="F36" s="413"/>
      <c r="G36" s="413"/>
      <c r="H36" s="413"/>
      <c r="I36" s="413"/>
      <c r="J36" s="413"/>
      <c r="K36" s="413"/>
    </row>
    <row r="37" spans="1:11" x14ac:dyDescent="0.2">
      <c r="A37" s="414" t="s">
        <v>403</v>
      </c>
      <c r="B37" s="414"/>
      <c r="C37" s="414"/>
      <c r="D37" s="414"/>
      <c r="E37" s="414"/>
      <c r="F37" s="414"/>
      <c r="G37" s="414"/>
      <c r="H37" s="414"/>
      <c r="I37" s="414"/>
      <c r="J37" s="414"/>
      <c r="K37" s="414"/>
    </row>
    <row r="38" spans="1:11" x14ac:dyDescent="0.2">
      <c r="A38" s="413" t="s">
        <v>404</v>
      </c>
      <c r="B38" s="413"/>
      <c r="C38" s="413"/>
      <c r="D38" s="413"/>
      <c r="E38" s="413"/>
      <c r="F38" s="413"/>
      <c r="G38" s="413"/>
      <c r="H38" s="413"/>
      <c r="I38" s="413"/>
      <c r="J38" s="413"/>
      <c r="K38" s="413"/>
    </row>
    <row r="39" spans="1:11" x14ac:dyDescent="0.2">
      <c r="A39" s="413" t="s">
        <v>405</v>
      </c>
      <c r="B39" s="413"/>
      <c r="C39" s="413"/>
      <c r="D39" s="413"/>
      <c r="E39" s="413"/>
      <c r="F39" s="413"/>
      <c r="G39" s="413"/>
      <c r="H39" s="413"/>
      <c r="I39" s="413"/>
      <c r="J39" s="413"/>
      <c r="K39" s="413"/>
    </row>
    <row r="40" spans="1:11" x14ac:dyDescent="0.2">
      <c r="A40" s="413" t="s">
        <v>406</v>
      </c>
      <c r="B40" s="413"/>
      <c r="C40" s="413"/>
      <c r="D40" s="413"/>
      <c r="E40" s="413"/>
      <c r="F40" s="413"/>
      <c r="G40" s="413"/>
      <c r="H40" s="413"/>
      <c r="I40" s="413"/>
      <c r="J40" s="413"/>
      <c r="K40" s="413"/>
    </row>
  </sheetData>
  <mergeCells count="51">
    <mergeCell ref="A39:K39"/>
    <mergeCell ref="A40:K40"/>
    <mergeCell ref="B32:J32"/>
    <mergeCell ref="B33:J33"/>
    <mergeCell ref="B36:K36"/>
    <mergeCell ref="A37:K37"/>
    <mergeCell ref="A38:K38"/>
    <mergeCell ref="B26:I26"/>
    <mergeCell ref="G27:I27"/>
    <mergeCell ref="B28:I28"/>
    <mergeCell ref="B30:J30"/>
    <mergeCell ref="B31:J31"/>
    <mergeCell ref="B21:I21"/>
    <mergeCell ref="B22:I22"/>
    <mergeCell ref="B23:I23"/>
    <mergeCell ref="B24:I24"/>
    <mergeCell ref="G25:I25"/>
    <mergeCell ref="F17:G17"/>
    <mergeCell ref="H17:I17"/>
    <mergeCell ref="F18:G18"/>
    <mergeCell ref="H18:I18"/>
    <mergeCell ref="F19:G19"/>
    <mergeCell ref="H19:I19"/>
    <mergeCell ref="F14:G14"/>
    <mergeCell ref="H14:I14"/>
    <mergeCell ref="F15:G15"/>
    <mergeCell ref="H15:I15"/>
    <mergeCell ref="B16:I16"/>
    <mergeCell ref="F11:G11"/>
    <mergeCell ref="H11:I11"/>
    <mergeCell ref="F12:G12"/>
    <mergeCell ref="H12:I12"/>
    <mergeCell ref="F13:G13"/>
    <mergeCell ref="H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2:K42"/>
  <sheetViews>
    <sheetView view="pageBreakPreview" topLeftCell="A20" zoomScale="95" zoomScaleNormal="100" zoomScalePageLayoutView="95" workbookViewId="0">
      <selection activeCell="A38" sqref="A38"/>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19498</v>
      </c>
      <c r="C2" s="391"/>
      <c r="D2" s="391"/>
      <c r="E2" s="391"/>
      <c r="F2" s="391"/>
      <c r="G2" s="391"/>
      <c r="H2" s="391"/>
      <c r="I2" s="391"/>
      <c r="J2" s="391"/>
    </row>
    <row r="3" spans="2:10" ht="37.5" customHeight="1" x14ac:dyDescent="0.2">
      <c r="B3" s="392" t="s">
        <v>19402</v>
      </c>
      <c r="C3" s="392"/>
      <c r="D3" s="393" t="str">
        <f>VLOOKUP(B5,'Planilha Orçamentária'!$N$10:$Q$10199,3,0)</f>
        <v>Filtro anaeróbio circular, em concreto pré-moldado, diâmetro interno = 2,88 m, altura interna = 1,50 m, volume útil: 7817,3 l</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316</v>
      </c>
      <c r="C5" s="397"/>
      <c r="D5" s="397"/>
      <c r="E5" s="397"/>
      <c r="F5" s="397"/>
      <c r="G5" s="397"/>
      <c r="H5" s="398" t="s">
        <v>19406</v>
      </c>
      <c r="I5" s="398"/>
      <c r="J5" s="278" t="str">
        <f>VLOOKUP(B5,'Planilha Orçamentária'!$N$10:$Q$313,2,0)</f>
        <v>15.10</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28">
        <v>2.4447999999999999</v>
      </c>
      <c r="G7" s="428"/>
      <c r="H7" s="402">
        <f>VLOOKUP(B7,'INSUMO JUNHO-2025'!$A$1:$E$6480,5,0)*2.5727</f>
        <v>19.681155000000004</v>
      </c>
      <c r="I7" s="402"/>
      <c r="J7" s="287">
        <f>F7*H7</f>
        <v>48.116487744000004</v>
      </c>
    </row>
    <row r="8" spans="2:10" s="277" customFormat="1" ht="20.25" customHeight="1" x14ac:dyDescent="0.2">
      <c r="B8" s="283">
        <v>10139</v>
      </c>
      <c r="C8" s="284" t="str">
        <f>VLOOKUP(B8,'INSUMO JUNHO-2025'!$A$1:$E$6480,2,0)</f>
        <v>DER-ES</v>
      </c>
      <c r="D8" s="285" t="str">
        <f>VLOOKUP(B8,'INSUMO JUNHO-2025'!$A$1:$E$6480,3,0)</f>
        <v>PEDREIRO (OFICIAL - SINDUSCON)</v>
      </c>
      <c r="E8" s="286" t="str">
        <f>VLOOKUP(B8,'INSUMO JUNHO-2025'!$A$1:$E$6480,4,0)</f>
        <v>H</v>
      </c>
      <c r="F8" s="428">
        <v>3.1116000000000001</v>
      </c>
      <c r="G8" s="428"/>
      <c r="H8" s="402">
        <f>VLOOKUP(B8,'INSUMO JUNHO-2025'!$A$1:$E$6480,5,0)*2.5727</f>
        <v>26.035724000000002</v>
      </c>
      <c r="I8" s="402"/>
      <c r="J8" s="287">
        <f>F8*H8</f>
        <v>81.012758798400014</v>
      </c>
    </row>
    <row r="9" spans="2:10" s="277" customFormat="1" ht="12.75" customHeight="1" x14ac:dyDescent="0.2">
      <c r="B9" s="403" t="s">
        <v>19414</v>
      </c>
      <c r="C9" s="403"/>
      <c r="D9" s="403"/>
      <c r="E9" s="403"/>
      <c r="F9" s="403"/>
      <c r="G9" s="403"/>
      <c r="H9" s="403"/>
      <c r="I9" s="403"/>
      <c r="J9" s="288">
        <f>SUM(J7:J8)</f>
        <v>129.12924654240001</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56.25" x14ac:dyDescent="0.2">
      <c r="B11" s="283">
        <v>101624</v>
      </c>
      <c r="C11" s="284" t="str">
        <f>VLOOKUP($B11,'SERVIÇOS JUNHO-2025'!$A:$E,2,0)</f>
        <v>SINAPI</v>
      </c>
      <c r="D11" s="303" t="str">
        <f>VLOOKUP($B11,'SERVIÇOS JUNHO-2025'!$A:$E,3,0)</f>
        <v>PREPARO DE FUNDO DE VALA COM LARGURA MAIOR OU IGUAL A 1,5 M E MENOR QUE 2,5 M, COM CAMADA DE BRITA, LANÇAMENTO MECANIZADO. AF_08/2020</v>
      </c>
      <c r="E11" s="284" t="str">
        <f>VLOOKUP($B11,'SERVIÇOS JUNHO-2025'!$A:$E,4,0)</f>
        <v>M3</v>
      </c>
      <c r="F11" s="429">
        <v>0.79420000000000002</v>
      </c>
      <c r="G11" s="429"/>
      <c r="H11" s="424">
        <f>VLOOKUP($B11,'SERVIÇOS JUNHO-2025'!$A:$E,5,0)</f>
        <v>265.88</v>
      </c>
      <c r="I11" s="424"/>
      <c r="J11" s="287">
        <f t="shared" ref="J11:J17" si="0">F11*H11</f>
        <v>211.16189600000001</v>
      </c>
    </row>
    <row r="12" spans="2:10" s="277" customFormat="1" ht="45" x14ac:dyDescent="0.2">
      <c r="B12" s="283">
        <v>97740</v>
      </c>
      <c r="C12" s="284" t="str">
        <f>VLOOKUP($B12,'SERVIÇOS JUNHO-2025'!$A:$E,2,0)</f>
        <v>SINAPI</v>
      </c>
      <c r="D12" s="303" t="str">
        <f>VLOOKUP($B12,'SERVIÇOS JUNHO-2025'!$A:$E,3,0)</f>
        <v>PEÇA CIRCULAR PRÉ-MOLDADA, VOLUME DE CONCRETO ACIMA DE 100 LITROS, TAXA DE AÇO APROXIMADA DE 30KG/M³. AF_03/2024</v>
      </c>
      <c r="E12" s="284" t="str">
        <f>VLOOKUP($B12,'SERVIÇOS JUNHO-2025'!$A:$E,4,0)</f>
        <v>M3</v>
      </c>
      <c r="F12" s="429">
        <v>0.80910000000000004</v>
      </c>
      <c r="G12" s="429"/>
      <c r="H12" s="424">
        <f>VLOOKUP($B12,'SERVIÇOS JUNHO-2025'!$A:$E,5,0)</f>
        <v>2218.39</v>
      </c>
      <c r="I12" s="424"/>
      <c r="J12" s="287">
        <f t="shared" si="0"/>
        <v>1794.899349</v>
      </c>
    </row>
    <row r="13" spans="2:10" s="277" customFormat="1" ht="56.25" x14ac:dyDescent="0.2">
      <c r="B13" s="283">
        <v>97738</v>
      </c>
      <c r="C13" s="284" t="str">
        <f>VLOOKUP($B13,'SERVIÇOS JUNHO-2025'!$A:$E,2,0)</f>
        <v>SINAPI</v>
      </c>
      <c r="D13" s="303" t="str">
        <f>VLOOKUP($B13,'SERVIÇOS JUNHO-2025'!$A:$E,3,0)</f>
        <v>PEÇA CIRCULAR PRÉ-MOLDADA, VOLUME DE CONCRETO DE 10 A 30 LITROS, TAXA DE FIBRA DE POLIPROPILENO APROXIMADA DE 6 KG/M³. AF_03/2024_PS</v>
      </c>
      <c r="E13" s="284" t="str">
        <f>VLOOKUP($B13,'SERVIÇOS JUNHO-2025'!$A:$E,4,0)</f>
        <v>M3</v>
      </c>
      <c r="F13" s="429">
        <v>1.54E-2</v>
      </c>
      <c r="G13" s="429"/>
      <c r="H13" s="424">
        <f>VLOOKUP($B13,'SERVIÇOS JUNHO-2025'!$A:$E,5,0)</f>
        <v>4582.75</v>
      </c>
      <c r="I13" s="424"/>
      <c r="J13" s="287">
        <f t="shared" si="0"/>
        <v>70.574349999999995</v>
      </c>
    </row>
    <row r="14" spans="2:10" s="277" customFormat="1" ht="45" x14ac:dyDescent="0.2">
      <c r="B14" s="283">
        <v>88628</v>
      </c>
      <c r="C14" s="284" t="str">
        <f>VLOOKUP($B14,'SERVIÇOS JUNHO-2025'!$A:$E,2,0)</f>
        <v>SINAPI</v>
      </c>
      <c r="D14" s="303" t="str">
        <f>VLOOKUP($B14,'SERVIÇOS JUNHO-2025'!$A:$E,3,0)</f>
        <v>ARGAMASSA TRAÇO 1:3 (EM VOLUME DE CIMENTO E AREIA MÉDIA ÚMIDA), PREPARO MECÂNICO COM BETONEIRA 400 L. AF_08/2019</v>
      </c>
      <c r="E14" s="284" t="str">
        <f>VLOOKUP($B14,'SERVIÇOS JUNHO-2025'!$A:$E,4,0)</f>
        <v>M3</v>
      </c>
      <c r="F14" s="429">
        <v>9.1700000000000004E-2</v>
      </c>
      <c r="G14" s="429"/>
      <c r="H14" s="424">
        <f>VLOOKUP($B14,'SERVIÇOS JUNHO-2025'!$A:$E,5,0)</f>
        <v>515.5</v>
      </c>
      <c r="I14" s="424"/>
      <c r="J14" s="287">
        <f t="shared" si="0"/>
        <v>47.271350000000005</v>
      </c>
    </row>
    <row r="15" spans="2:10" s="277" customFormat="1" ht="56.25" customHeight="1" x14ac:dyDescent="0.2">
      <c r="B15" s="283">
        <v>12568</v>
      </c>
      <c r="C15" s="284" t="str">
        <f>VLOOKUP(B15,'INSUMO JUNHO-2025'!$A$1:$E$6480,2,0)</f>
        <v>SINAPI</v>
      </c>
      <c r="D15" s="285" t="str">
        <f>VLOOKUP(B15,'INSUMO JUNHO-2025'!$A$1:$E$6480,3,0)</f>
        <v>ANEL EM CONCRETO ARMADO, LISO, PARA FOSSAS SEPTICAS E SUMIDOUROS, SEM FUNDO, DIAMETRO INTERNO DE 3,00 M E ALTURA DE 0,50 M</v>
      </c>
      <c r="E15" s="286" t="str">
        <f>VLOOKUP(B15,'INSUMO JUNHO-2025'!$A$1:$E$6480,4,0)</f>
        <v>UN</v>
      </c>
      <c r="F15" s="428">
        <v>3</v>
      </c>
      <c r="G15" s="428"/>
      <c r="H15" s="402">
        <f>VLOOKUP(B15,'INSUMO JUNHO-2025'!$A$1:$E$6480,5,0)</f>
        <v>1380.47</v>
      </c>
      <c r="I15" s="402"/>
      <c r="J15" s="287">
        <f t="shared" si="0"/>
        <v>4141.41</v>
      </c>
    </row>
    <row r="16" spans="2:10" s="277" customFormat="1" ht="56.25" customHeight="1" x14ac:dyDescent="0.2">
      <c r="B16" s="283">
        <v>12532</v>
      </c>
      <c r="C16" s="284" t="str">
        <f>VLOOKUP(B16,'INSUMO JUNHO-2025'!$A$1:$E$6480,2,0)</f>
        <v>SINAPI</v>
      </c>
      <c r="D16" s="285" t="str">
        <f>VLOOKUP(B16,'INSUMO JUNHO-2025'!$A$1:$E$6480,3,0)</f>
        <v>ANEL EM CONCRETO ARMADO, LISO, PARA POCOS DE INSPECAO, SEM FUNDO, DIAMETRO INTERNO DE 0,60 M E ALTURA DE 0,50 M</v>
      </c>
      <c r="E16" s="286" t="str">
        <f>VLOOKUP(B16,'INSUMO JUNHO-2025'!$A$1:$E$6480,4,0)</f>
        <v>UN</v>
      </c>
      <c r="F16" s="428">
        <v>1</v>
      </c>
      <c r="G16" s="428"/>
      <c r="H16" s="402">
        <f>VLOOKUP(B16,'INSUMO JUNHO-2025'!$A$1:$E$6480,5,0)</f>
        <v>127.74</v>
      </c>
      <c r="I16" s="402"/>
      <c r="J16" s="287">
        <f t="shared" si="0"/>
        <v>127.74</v>
      </c>
    </row>
    <row r="17" spans="2:11" s="277" customFormat="1" ht="56.25" customHeight="1" x14ac:dyDescent="0.2">
      <c r="B17" s="283">
        <v>4720</v>
      </c>
      <c r="C17" s="284" t="str">
        <f>VLOOKUP(B17,'INSUMO JUNHO-2025'!$A$1:$E$6480,2,0)</f>
        <v>SINAPI</v>
      </c>
      <c r="D17" s="285" t="str">
        <f>VLOOKUP(B17,'INSUMO JUNHO-2025'!$A$1:$E$6480,3,0)</f>
        <v>PEDRA BRITADA N. 0, OU PEDRISCO (4,8 A 9,5 MM) POSTO PEDREIRA/FORNECEDOR, SEM FRETE</v>
      </c>
      <c r="E17" s="286" t="str">
        <f>VLOOKUP(B17,'INSUMO JUNHO-2025'!$A$1:$E$6480,4,0)</f>
        <v>M3</v>
      </c>
      <c r="F17" s="428">
        <v>5.0160999999999998</v>
      </c>
      <c r="G17" s="428"/>
      <c r="H17" s="402">
        <f>VLOOKUP(B17,'INSUMO JUNHO-2025'!$A$1:$E$6480,5,0)</f>
        <v>163.08000000000001</v>
      </c>
      <c r="I17" s="402"/>
      <c r="J17" s="287">
        <f t="shared" si="0"/>
        <v>818.02558799999997</v>
      </c>
    </row>
    <row r="18" spans="2:11" s="277" customFormat="1" ht="13.5" customHeight="1" x14ac:dyDescent="0.2">
      <c r="B18" s="403" t="s">
        <v>19414</v>
      </c>
      <c r="C18" s="403"/>
      <c r="D18" s="403"/>
      <c r="E18" s="403"/>
      <c r="F18" s="403"/>
      <c r="G18" s="403"/>
      <c r="H18" s="403"/>
      <c r="I18" s="403"/>
      <c r="J18" s="288">
        <f>SUM(J11:J17)</f>
        <v>7211.0825330000007</v>
      </c>
    </row>
    <row r="19" spans="2:11" s="277" customFormat="1" x14ac:dyDescent="0.2">
      <c r="B19" s="279" t="s">
        <v>19407</v>
      </c>
      <c r="C19" s="280" t="s">
        <v>19408</v>
      </c>
      <c r="D19" s="281" t="s">
        <v>19432</v>
      </c>
      <c r="E19" s="281" t="s">
        <v>19410</v>
      </c>
      <c r="F19" s="399" t="s">
        <v>19433</v>
      </c>
      <c r="G19" s="399"/>
      <c r="H19" s="400" t="s">
        <v>19434</v>
      </c>
      <c r="I19" s="400"/>
      <c r="J19" s="300" t="s">
        <v>19435</v>
      </c>
    </row>
    <row r="20" spans="2:11" s="277" customFormat="1" ht="79.5" customHeight="1" x14ac:dyDescent="0.2">
      <c r="B20" s="283">
        <v>5679</v>
      </c>
      <c r="C20" s="284" t="str">
        <f>VLOOKUP($B20,'SERVIÇOS JUNHO-2025'!$A:$E,2,0)</f>
        <v>SINAPI</v>
      </c>
      <c r="D20" s="303" t="str">
        <f>VLOOKUP($B20,'SERVIÇOS JUNHO-2025'!$A:$E,3,0)</f>
        <v>RETROESCAVADEIRA SOBRE RODAS COM CARREGADEIRA, TRAÇÃO 4X4, POTÊNCIA LÍQ. 88 HP, CAÇAMBA CARREG. CAP. MÍN. 1 M3, CAÇAMBA RETRO CAP. 0,26 M3, PESO OPERACIONAL MÍN. 6.674 KG, PROFUNDIDADE ESCAVAÇÃO MÁX. 4,37 M - CHI DIURNO. AF_06/2014</v>
      </c>
      <c r="E20" s="284" t="str">
        <f>VLOOKUP($B20,'SERVIÇOS JUNHO-2025'!$A:$E,4,0)</f>
        <v>CHI</v>
      </c>
      <c r="F20" s="419">
        <v>3.1488</v>
      </c>
      <c r="G20" s="419"/>
      <c r="H20" s="424">
        <f>VLOOKUP($B20,'SERVIÇOS JUNHO-2025'!$A:$E,5,0)</f>
        <v>73.38</v>
      </c>
      <c r="I20" s="424"/>
      <c r="J20" s="287">
        <f>F20*H20</f>
        <v>231.058944</v>
      </c>
    </row>
    <row r="21" spans="2:11" s="277" customFormat="1" ht="78.75" customHeight="1" x14ac:dyDescent="0.2">
      <c r="B21" s="283">
        <v>5678</v>
      </c>
      <c r="C21" s="284" t="str">
        <f>VLOOKUP($B21,'SERVIÇOS JUNHO-2025'!$A:$E,2,0)</f>
        <v>SINAPI</v>
      </c>
      <c r="D21" s="303" t="str">
        <f>VLOOKUP($B21,'SERVIÇOS JUNHO-2025'!$A:$E,3,0)</f>
        <v>RETROESCAVADEIRA SOBRE RODAS COM CARREGADEIRA, TRAÇÃO 4X4, POTÊNCIA LÍQ. 88 HP, CAÇAMBA CARREG. CAP. MÍN. 1 M3, CAÇAMBA RETRO CAP. 0,26 M3, PESO OPERACIONAL MÍN. 6.674 KG, PROFUNDIDADE ESCAVAÇÃO MÁX. 4,37 M - CHP DIURNO. AF_06/2014</v>
      </c>
      <c r="E21" s="284" t="str">
        <f>VLOOKUP($B21,'SERVIÇOS JUNHO-2025'!$A:$E,4,0)</f>
        <v>CHP</v>
      </c>
      <c r="F21" s="419">
        <v>1.5450999999999999</v>
      </c>
      <c r="G21" s="419"/>
      <c r="H21" s="424">
        <f>VLOOKUP($B21,'SERVIÇOS JUNHO-2025'!$A:$E,5,0)</f>
        <v>158.22999999999999</v>
      </c>
      <c r="I21" s="424"/>
      <c r="J21" s="287">
        <f>F21*H21</f>
        <v>244.48117299999998</v>
      </c>
    </row>
    <row r="22" spans="2:11" s="277" customFormat="1" x14ac:dyDescent="0.2">
      <c r="B22" s="304"/>
      <c r="C22" s="305"/>
      <c r="D22" s="306"/>
      <c r="E22" s="307"/>
      <c r="F22" s="308"/>
      <c r="G22" s="309"/>
      <c r="H22" s="310"/>
      <c r="I22" s="311" t="s">
        <v>19414</v>
      </c>
      <c r="J22" s="313">
        <f>SUM(J20:J21)</f>
        <v>475.54011700000001</v>
      </c>
    </row>
    <row r="23" spans="2:11" s="277" customFormat="1" ht="12.75" customHeight="1" x14ac:dyDescent="0.2">
      <c r="B23" s="404" t="s">
        <v>19415</v>
      </c>
      <c r="C23" s="404"/>
      <c r="D23" s="404"/>
      <c r="E23" s="404"/>
      <c r="F23" s="404"/>
      <c r="G23" s="404"/>
      <c r="H23" s="404"/>
      <c r="I23" s="404"/>
      <c r="J23" s="289">
        <f>J9</f>
        <v>129.12924654240001</v>
      </c>
    </row>
    <row r="24" spans="2:11" s="277" customFormat="1" x14ac:dyDescent="0.2">
      <c r="B24" s="405" t="s">
        <v>19416</v>
      </c>
      <c r="C24" s="405"/>
      <c r="D24" s="405"/>
      <c r="E24" s="405"/>
      <c r="F24" s="405"/>
      <c r="G24" s="405"/>
      <c r="H24" s="405"/>
      <c r="I24" s="405"/>
      <c r="J24" s="290">
        <f>J18</f>
        <v>7211.0825330000007</v>
      </c>
    </row>
    <row r="25" spans="2:11" s="277" customFormat="1" x14ac:dyDescent="0.2">
      <c r="B25" s="406" t="s">
        <v>19417</v>
      </c>
      <c r="C25" s="406"/>
      <c r="D25" s="406"/>
      <c r="E25" s="406"/>
      <c r="F25" s="406"/>
      <c r="G25" s="406"/>
      <c r="H25" s="406"/>
      <c r="I25" s="406"/>
      <c r="J25" s="291">
        <f>J22</f>
        <v>475.54011700000001</v>
      </c>
    </row>
    <row r="26" spans="2:11" x14ac:dyDescent="0.2">
      <c r="B26" s="406" t="s">
        <v>19418</v>
      </c>
      <c r="C26" s="406"/>
      <c r="D26" s="406"/>
      <c r="E26" s="406"/>
      <c r="F26" s="406"/>
      <c r="G26" s="406"/>
      <c r="H26" s="406"/>
      <c r="I26" s="406"/>
      <c r="J26" s="291">
        <v>1</v>
      </c>
    </row>
    <row r="27" spans="2:11" ht="15" customHeight="1" x14ac:dyDescent="0.2">
      <c r="B27" s="292"/>
      <c r="C27" s="293"/>
      <c r="D27" s="293"/>
      <c r="E27" s="293"/>
      <c r="F27" s="293"/>
      <c r="G27" s="407" t="s">
        <v>19419</v>
      </c>
      <c r="H27" s="407"/>
      <c r="I27" s="407"/>
      <c r="J27" s="299">
        <f>J23+J25</f>
        <v>604.66936354239999</v>
      </c>
      <c r="K27" s="294"/>
    </row>
    <row r="28" spans="2:11" x14ac:dyDescent="0.2">
      <c r="B28" s="406" t="s">
        <v>19420</v>
      </c>
      <c r="C28" s="406"/>
      <c r="D28" s="406"/>
      <c r="E28" s="406"/>
      <c r="F28" s="406"/>
      <c r="G28" s="406"/>
      <c r="H28" s="406"/>
      <c r="I28" s="406"/>
      <c r="J28" s="290">
        <f>(J23/J26)+(J25/J26)</f>
        <v>604.66936354239999</v>
      </c>
    </row>
    <row r="29" spans="2:11" x14ac:dyDescent="0.2">
      <c r="B29" s="295"/>
      <c r="C29" s="296"/>
      <c r="D29" s="296"/>
      <c r="E29" s="296"/>
      <c r="F29" s="296"/>
      <c r="G29" s="408" t="s">
        <v>19421</v>
      </c>
      <c r="H29" s="408"/>
      <c r="I29" s="408"/>
      <c r="J29" s="297">
        <f>J24+J28</f>
        <v>7815.7518965424006</v>
      </c>
    </row>
    <row r="30" spans="2:11" x14ac:dyDescent="0.2">
      <c r="B30" s="409" t="s">
        <v>19422</v>
      </c>
      <c r="C30" s="409"/>
      <c r="D30" s="409"/>
      <c r="E30" s="409"/>
      <c r="F30" s="409"/>
      <c r="G30" s="409"/>
      <c r="H30" s="409"/>
      <c r="I30" s="409"/>
      <c r="J30" s="298">
        <f>J29</f>
        <v>7815.7518965424006</v>
      </c>
    </row>
    <row r="32" spans="2:11" ht="12.75" customHeight="1" x14ac:dyDescent="0.2">
      <c r="B32" s="410" t="s">
        <v>19423</v>
      </c>
      <c r="C32" s="410"/>
      <c r="D32" s="410"/>
      <c r="E32" s="410"/>
      <c r="F32" s="410"/>
      <c r="G32" s="410"/>
      <c r="H32" s="410"/>
      <c r="I32" s="410"/>
      <c r="J32" s="410"/>
    </row>
    <row r="33" spans="1:11" ht="29.25" customHeight="1" x14ac:dyDescent="0.2">
      <c r="B33" s="417" t="s">
        <v>19424</v>
      </c>
      <c r="C33" s="417"/>
      <c r="D33" s="417"/>
      <c r="E33" s="417"/>
      <c r="F33" s="417"/>
      <c r="G33" s="417"/>
      <c r="H33" s="417"/>
      <c r="I33" s="417"/>
      <c r="J33" s="417"/>
    </row>
    <row r="34" spans="1:11" ht="42.75" customHeight="1" x14ac:dyDescent="0.2">
      <c r="B34" s="417" t="s">
        <v>19499</v>
      </c>
      <c r="C34" s="417"/>
      <c r="D34" s="417"/>
      <c r="E34" s="417"/>
      <c r="F34" s="417"/>
      <c r="G34" s="417"/>
      <c r="H34" s="417"/>
      <c r="I34" s="417"/>
      <c r="J34" s="417"/>
    </row>
    <row r="35" spans="1:11" s="277" customFormat="1" ht="20.25" customHeight="1" x14ac:dyDescent="0.2">
      <c r="B35" s="422" t="s">
        <v>19497</v>
      </c>
      <c r="C35" s="422"/>
      <c r="D35" s="422"/>
      <c r="E35" s="422"/>
      <c r="F35" s="422"/>
      <c r="G35" s="422"/>
      <c r="H35" s="422"/>
      <c r="I35" s="422"/>
      <c r="J35" s="422"/>
    </row>
    <row r="38" spans="1:11" x14ac:dyDescent="0.2">
      <c r="B38" s="413" t="s">
        <v>19426</v>
      </c>
      <c r="C38" s="413"/>
      <c r="D38" s="413"/>
      <c r="E38" s="413"/>
      <c r="F38" s="413"/>
      <c r="G38" s="413"/>
      <c r="H38" s="413"/>
      <c r="I38" s="413"/>
      <c r="J38" s="413"/>
      <c r="K38" s="413"/>
    </row>
    <row r="39" spans="1:11" x14ac:dyDescent="0.2">
      <c r="A39" s="414" t="s">
        <v>403</v>
      </c>
      <c r="B39" s="414"/>
      <c r="C39" s="414"/>
      <c r="D39" s="414"/>
      <c r="E39" s="414"/>
      <c r="F39" s="414"/>
      <c r="G39" s="414"/>
      <c r="H39" s="414"/>
      <c r="I39" s="414"/>
      <c r="J39" s="414"/>
      <c r="K39" s="414"/>
    </row>
    <row r="40" spans="1:11" x14ac:dyDescent="0.2">
      <c r="A40" s="413" t="s">
        <v>404</v>
      </c>
      <c r="B40" s="413"/>
      <c r="C40" s="413"/>
      <c r="D40" s="413"/>
      <c r="E40" s="413"/>
      <c r="F40" s="413"/>
      <c r="G40" s="413"/>
      <c r="H40" s="413"/>
      <c r="I40" s="413"/>
      <c r="J40" s="413"/>
      <c r="K40" s="413"/>
    </row>
    <row r="41" spans="1:11" x14ac:dyDescent="0.2">
      <c r="A41" s="413" t="s">
        <v>405</v>
      </c>
      <c r="B41" s="413"/>
      <c r="C41" s="413"/>
      <c r="D41" s="413"/>
      <c r="E41" s="413"/>
      <c r="F41" s="413"/>
      <c r="G41" s="413"/>
      <c r="H41" s="413"/>
      <c r="I41" s="413"/>
      <c r="J41" s="413"/>
      <c r="K41" s="413"/>
    </row>
    <row r="42" spans="1:11" x14ac:dyDescent="0.2">
      <c r="A42" s="413" t="s">
        <v>406</v>
      </c>
      <c r="B42" s="413"/>
      <c r="C42" s="413"/>
      <c r="D42" s="413"/>
      <c r="E42" s="413"/>
      <c r="F42" s="413"/>
      <c r="G42" s="413"/>
      <c r="H42" s="413"/>
      <c r="I42" s="413"/>
      <c r="J42" s="413"/>
      <c r="K42" s="413"/>
    </row>
  </sheetData>
  <mergeCells count="55">
    <mergeCell ref="A42:K42"/>
    <mergeCell ref="B35:J35"/>
    <mergeCell ref="B38:K38"/>
    <mergeCell ref="A39:K39"/>
    <mergeCell ref="A40:K40"/>
    <mergeCell ref="A41:K41"/>
    <mergeCell ref="G29:I29"/>
    <mergeCell ref="B30:I30"/>
    <mergeCell ref="B32:J32"/>
    <mergeCell ref="B33:J33"/>
    <mergeCell ref="B34:J34"/>
    <mergeCell ref="B24:I24"/>
    <mergeCell ref="B25:I25"/>
    <mergeCell ref="B26:I26"/>
    <mergeCell ref="G27:I27"/>
    <mergeCell ref="B28:I28"/>
    <mergeCell ref="F20:G20"/>
    <mergeCell ref="H20:I20"/>
    <mergeCell ref="F21:G21"/>
    <mergeCell ref="H21:I21"/>
    <mergeCell ref="B23:I23"/>
    <mergeCell ref="F17:G17"/>
    <mergeCell ref="H17:I17"/>
    <mergeCell ref="B18:I18"/>
    <mergeCell ref="F19:G19"/>
    <mergeCell ref="H19:I19"/>
    <mergeCell ref="F14:G14"/>
    <mergeCell ref="H14:I14"/>
    <mergeCell ref="F15:G15"/>
    <mergeCell ref="H15:I15"/>
    <mergeCell ref="F16:G16"/>
    <mergeCell ref="H16:I16"/>
    <mergeCell ref="F11:G11"/>
    <mergeCell ref="H11:I11"/>
    <mergeCell ref="F12:G12"/>
    <mergeCell ref="H12:I12"/>
    <mergeCell ref="F13:G13"/>
    <mergeCell ref="H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2:K40"/>
  <sheetViews>
    <sheetView view="pageBreakPreview" topLeftCell="A18" zoomScale="95" zoomScaleNormal="100" zoomScalePageLayoutView="95" workbookViewId="0">
      <selection activeCell="A36" sqref="A36"/>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19500</v>
      </c>
      <c r="C2" s="391"/>
      <c r="D2" s="391"/>
      <c r="E2" s="391"/>
      <c r="F2" s="391"/>
      <c r="G2" s="391"/>
      <c r="H2" s="391"/>
      <c r="I2" s="391"/>
      <c r="J2" s="391"/>
    </row>
    <row r="3" spans="2:10" ht="37.5" customHeight="1" x14ac:dyDescent="0.2">
      <c r="B3" s="392" t="s">
        <v>19402</v>
      </c>
      <c r="C3" s="392"/>
      <c r="D3" s="393" t="str">
        <f>VLOOKUP(B5,'Planilha Orçamentária'!$N$10:$Q$10199,3,0)</f>
        <v>Sumidouro circular, em concreto pré-moldado, diâmetro interno = 2,88 m, altura interna = 3,0 m, área de infiltração: 31,4 m²</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319</v>
      </c>
      <c r="C5" s="397"/>
      <c r="D5" s="397"/>
      <c r="E5" s="397"/>
      <c r="F5" s="397"/>
      <c r="G5" s="397"/>
      <c r="H5" s="398" t="s">
        <v>19406</v>
      </c>
      <c r="I5" s="398"/>
      <c r="J5" s="278" t="str">
        <f>VLOOKUP(B5,'Planilha Orçamentária'!$N$10:$Q$313,2,0)</f>
        <v>15.11</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28">
        <v>1.5960000000000001</v>
      </c>
      <c r="G7" s="428"/>
      <c r="H7" s="402">
        <f>VLOOKUP(B7,'INSUMO JUNHO-2025'!$A$1:$E$6480,5,0)*2.5727</f>
        <v>19.681155000000004</v>
      </c>
      <c r="I7" s="402"/>
      <c r="J7" s="287">
        <f>F7*H7</f>
        <v>31.411123380000006</v>
      </c>
    </row>
    <row r="8" spans="2:10" s="277" customFormat="1" ht="20.25" customHeight="1" x14ac:dyDescent="0.2">
      <c r="B8" s="283">
        <v>10139</v>
      </c>
      <c r="C8" s="284" t="str">
        <f>VLOOKUP(B8,'INSUMO JUNHO-2025'!$A$1:$E$6480,2,0)</f>
        <v>DER-ES</v>
      </c>
      <c r="D8" s="285" t="str">
        <f>VLOOKUP(B8,'INSUMO JUNHO-2025'!$A$1:$E$6480,3,0)</f>
        <v>PEDREIRO (OFICIAL - SINDUSCON)</v>
      </c>
      <c r="E8" s="286" t="str">
        <f>VLOOKUP(B8,'INSUMO JUNHO-2025'!$A$1:$E$6480,4,0)</f>
        <v>H</v>
      </c>
      <c r="F8" s="428">
        <v>2.0312999999999999</v>
      </c>
      <c r="G8" s="428"/>
      <c r="H8" s="402">
        <f>VLOOKUP(B8,'INSUMO JUNHO-2025'!$A$1:$E$6480,5,0)*2.5727</f>
        <v>26.035724000000002</v>
      </c>
      <c r="I8" s="402"/>
      <c r="J8" s="287">
        <f>F8*H8</f>
        <v>52.886366161200002</v>
      </c>
    </row>
    <row r="9" spans="2:10" s="277" customFormat="1" ht="12.75" customHeight="1" x14ac:dyDescent="0.2">
      <c r="B9" s="403" t="s">
        <v>19414</v>
      </c>
      <c r="C9" s="403"/>
      <c r="D9" s="403"/>
      <c r="E9" s="403"/>
      <c r="F9" s="403"/>
      <c r="G9" s="403"/>
      <c r="H9" s="403"/>
      <c r="I9" s="403"/>
      <c r="J9" s="288">
        <f>SUM(J7:J8)</f>
        <v>84.297489541200008</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56.25" x14ac:dyDescent="0.2">
      <c r="B11" s="283">
        <v>101624</v>
      </c>
      <c r="C11" s="284" t="str">
        <f>VLOOKUP($B11,'SERVIÇOS JUNHO-2025'!$A:$E,2,0)</f>
        <v>SINAPI</v>
      </c>
      <c r="D11" s="303" t="str">
        <f>VLOOKUP($B11,'SERVIÇOS JUNHO-2025'!$A:$E,3,0)</f>
        <v>PREPARO DE FUNDO DE VALA COM LARGURA MAIOR OU IGUAL A 1,5 M E MENOR QUE 2,5 M, COM CAMADA DE BRITA, LANÇAMENTO MECANIZADO. AF_08/2020</v>
      </c>
      <c r="E11" s="284" t="str">
        <f>VLOOKUP($B11,'SERVIÇOS JUNHO-2025'!$A:$E,4,0)</f>
        <v>M3</v>
      </c>
      <c r="F11" s="429">
        <v>0.79420000000000002</v>
      </c>
      <c r="G11" s="429"/>
      <c r="H11" s="424">
        <f>VLOOKUP($B11,'SERVIÇOS JUNHO-2025'!$A:$E,5,0)</f>
        <v>265.88</v>
      </c>
      <c r="I11" s="424"/>
      <c r="J11" s="287">
        <f>F11*H11</f>
        <v>211.16189600000001</v>
      </c>
    </row>
    <row r="12" spans="2:10" s="277" customFormat="1" ht="56.25" x14ac:dyDescent="0.2">
      <c r="B12" s="283">
        <v>100475</v>
      </c>
      <c r="C12" s="284" t="str">
        <f>VLOOKUP($B12,'SERVIÇOS JUNHO-2025'!$A:$E,2,0)</f>
        <v>SINAPI</v>
      </c>
      <c r="D12" s="303" t="str">
        <f>VLOOKUP($B12,'SERVIÇOS JUNHO-2025'!$A:$E,3,0)</f>
        <v>ARGAMASSA TRAÇO 1:3 (EM VOLUME DE CIMENTO E AREIA MÉDIA ÚMIDA) COM ADIÇÃO DE IMPERMEABILIZANTE, PREPARO MECÂNICO COM BETONEIRA 400 L. AF_08/2019</v>
      </c>
      <c r="E12" s="284" t="str">
        <f>VLOOKUP($B12,'SERVIÇOS JUNHO-2025'!$A:$E,4,0)</f>
        <v>M3</v>
      </c>
      <c r="F12" s="429">
        <v>2.23E-2</v>
      </c>
      <c r="G12" s="429"/>
      <c r="H12" s="424">
        <f>VLOOKUP($B12,'SERVIÇOS JUNHO-2025'!$A:$E,5,0)</f>
        <v>650.76</v>
      </c>
      <c r="I12" s="424"/>
      <c r="J12" s="287">
        <f>F12*H12</f>
        <v>14.511948</v>
      </c>
    </row>
    <row r="13" spans="2:10" s="277" customFormat="1" ht="45" x14ac:dyDescent="0.2">
      <c r="B13" s="283">
        <v>97740</v>
      </c>
      <c r="C13" s="284" t="str">
        <f>VLOOKUP($B13,'SERVIÇOS JUNHO-2025'!$A:$E,2,0)</f>
        <v>SINAPI</v>
      </c>
      <c r="D13" s="303" t="str">
        <f>VLOOKUP($B13,'SERVIÇOS JUNHO-2025'!$A:$E,3,0)</f>
        <v>PEÇA CIRCULAR PRÉ-MOLDADA, VOLUME DE CONCRETO ACIMA DE 100 LITROS, TAXA DE AÇO APROXIMADA DE 30KG/M³. AF_03/2024</v>
      </c>
      <c r="E13" s="284" t="str">
        <f>VLOOKUP($B13,'SERVIÇOS JUNHO-2025'!$A:$E,4,0)</f>
        <v>M3</v>
      </c>
      <c r="F13" s="429">
        <v>0.54800000000000004</v>
      </c>
      <c r="G13" s="429"/>
      <c r="H13" s="424">
        <f>VLOOKUP($B13,'SERVIÇOS JUNHO-2025'!$A:$E,5,0)</f>
        <v>2218.39</v>
      </c>
      <c r="I13" s="424"/>
      <c r="J13" s="287">
        <f>F13*H13</f>
        <v>1215.6777200000001</v>
      </c>
    </row>
    <row r="14" spans="2:10" s="277" customFormat="1" ht="56.25" x14ac:dyDescent="0.2">
      <c r="B14" s="283">
        <v>97738</v>
      </c>
      <c r="C14" s="284" t="str">
        <f>VLOOKUP($B14,'SERVIÇOS JUNHO-2025'!$A:$E,2,0)</f>
        <v>SINAPI</v>
      </c>
      <c r="D14" s="303" t="str">
        <f>VLOOKUP($B14,'SERVIÇOS JUNHO-2025'!$A:$E,3,0)</f>
        <v>PEÇA CIRCULAR PRÉ-MOLDADA, VOLUME DE CONCRETO DE 10 A 30 LITROS, TAXA DE FIBRA DE POLIPROPILENO APROXIMADA DE 6 KG/M³. AF_03/2024_PS</v>
      </c>
      <c r="E14" s="284" t="str">
        <f>VLOOKUP($B14,'SERVIÇOS JUNHO-2025'!$A:$E,4,0)</f>
        <v>M3</v>
      </c>
      <c r="F14" s="429">
        <v>1.54E-2</v>
      </c>
      <c r="G14" s="429"/>
      <c r="H14" s="424">
        <f>VLOOKUP($B14,'SERVIÇOS JUNHO-2025'!$A:$E,5,0)</f>
        <v>4582.75</v>
      </c>
      <c r="I14" s="424"/>
      <c r="J14" s="287">
        <f>F14*H14</f>
        <v>70.574349999999995</v>
      </c>
    </row>
    <row r="15" spans="2:10" s="277" customFormat="1" ht="56.25" customHeight="1" x14ac:dyDescent="0.2">
      <c r="B15" s="283">
        <v>43448</v>
      </c>
      <c r="C15" s="284" t="str">
        <f>VLOOKUP(B15,'INSUMO JUNHO-2025'!$A$1:$E$6480,2,0)</f>
        <v>SINAPI</v>
      </c>
      <c r="D15" s="285" t="str">
        <f>VLOOKUP(B15,'INSUMO JUNHO-2025'!$A$1:$E$6480,3,0)</f>
        <v>ANEL EM CONCRETO ARMADO, PERFURADO, PARA FOSSAS SEPTICAS E SUMIDOUROS, SEM FUNDO, DIAMETRO INTERNO DE 3,00 M E ALTURA DE 0,50 M</v>
      </c>
      <c r="E15" s="286" t="str">
        <f>VLOOKUP(B15,'INSUMO JUNHO-2025'!$A$1:$E$6480,4,0)</f>
        <v>UN</v>
      </c>
      <c r="F15" s="428">
        <v>6</v>
      </c>
      <c r="G15" s="428"/>
      <c r="H15" s="402">
        <f>VLOOKUP(B15,'INSUMO JUNHO-2025'!$A$1:$E$6480,5,0)</f>
        <v>966.32</v>
      </c>
      <c r="I15" s="402"/>
      <c r="J15" s="287">
        <f>F15*H15</f>
        <v>5797.92</v>
      </c>
    </row>
    <row r="16" spans="2:10" s="277" customFormat="1" ht="13.5" customHeight="1" x14ac:dyDescent="0.2">
      <c r="B16" s="403" t="s">
        <v>19414</v>
      </c>
      <c r="C16" s="403"/>
      <c r="D16" s="403"/>
      <c r="E16" s="403"/>
      <c r="F16" s="403"/>
      <c r="G16" s="403"/>
      <c r="H16" s="403"/>
      <c r="I16" s="403"/>
      <c r="J16" s="288">
        <f>SUM(J11:J15)</f>
        <v>7309.8459140000004</v>
      </c>
    </row>
    <row r="17" spans="2:11" s="277" customFormat="1" x14ac:dyDescent="0.2">
      <c r="B17" s="279" t="s">
        <v>19407</v>
      </c>
      <c r="C17" s="280" t="s">
        <v>19408</v>
      </c>
      <c r="D17" s="281" t="s">
        <v>19432</v>
      </c>
      <c r="E17" s="281" t="s">
        <v>19410</v>
      </c>
      <c r="F17" s="399" t="s">
        <v>19433</v>
      </c>
      <c r="G17" s="399"/>
      <c r="H17" s="400" t="s">
        <v>19434</v>
      </c>
      <c r="I17" s="400"/>
      <c r="J17" s="300" t="s">
        <v>19435</v>
      </c>
    </row>
    <row r="18" spans="2:11" s="277" customFormat="1" ht="84" customHeight="1" x14ac:dyDescent="0.2">
      <c r="B18" s="283">
        <v>5679</v>
      </c>
      <c r="C18" s="284" t="str">
        <f>VLOOKUP($B18,'SERVIÇOS JUNHO-2025'!$A:$E,2,0)</f>
        <v>SINAPI</v>
      </c>
      <c r="D18" s="303" t="str">
        <f>VLOOKUP($B18,'SERVIÇOS JUNHO-2025'!$A:$E,3,0)</f>
        <v>RETROESCAVADEIRA SOBRE RODAS COM CARREGADEIRA, TRAÇÃO 4X4, POTÊNCIA LÍQ. 88 HP, CAÇAMBA CARREG. CAP. MÍN. 1 M3, CAÇAMBA RETRO CAP. 0,26 M3, PESO OPERACIONAL MÍN. 6.674 KG, PROFUNDIDADE ESCAVAÇÃO MÁX. 4,37 M - CHI DIURNO. AF_06/2014</v>
      </c>
      <c r="E18" s="284" t="str">
        <f>VLOOKUP($B18,'SERVIÇOS JUNHO-2025'!$A:$E,4,0)</f>
        <v>CHI</v>
      </c>
      <c r="F18" s="419">
        <v>1.7069000000000001</v>
      </c>
      <c r="G18" s="419"/>
      <c r="H18" s="424">
        <f>VLOOKUP($B18,'SERVIÇOS JUNHO-2025'!$A:$E,5,0)</f>
        <v>73.38</v>
      </c>
      <c r="I18" s="424"/>
      <c r="J18" s="287">
        <f>F18*H18</f>
        <v>125.25232199999999</v>
      </c>
    </row>
    <row r="19" spans="2:11" s="277" customFormat="1" ht="81.75" customHeight="1" x14ac:dyDescent="0.2">
      <c r="B19" s="283">
        <v>5678</v>
      </c>
      <c r="C19" s="284" t="str">
        <f>VLOOKUP($B19,'SERVIÇOS JUNHO-2025'!$A:$E,2,0)</f>
        <v>SINAPI</v>
      </c>
      <c r="D19" s="303" t="str">
        <f>VLOOKUP($B19,'SERVIÇOS JUNHO-2025'!$A:$E,3,0)</f>
        <v>RETROESCAVADEIRA SOBRE RODAS COM CARREGADEIRA, TRAÇÃO 4X4, POTÊNCIA LÍQ. 88 HP, CAÇAMBA CARREG. CAP. MÍN. 1 M3, CAÇAMBA RETRO CAP. 0,26 M3, PESO OPERACIONAL MÍN. 6.674 KG, PROFUNDIDADE ESCAVAÇÃO MÁX. 4,37 M - CHP DIURNO. AF_06/2014</v>
      </c>
      <c r="E19" s="284" t="str">
        <f>VLOOKUP($B19,'SERVIÇOS JUNHO-2025'!$A:$E,4,0)</f>
        <v>CHP</v>
      </c>
      <c r="F19" s="419">
        <v>0.83760000000000001</v>
      </c>
      <c r="G19" s="419"/>
      <c r="H19" s="424">
        <f>VLOOKUP($B19,'SERVIÇOS JUNHO-2025'!$A:$E,5,0)</f>
        <v>158.22999999999999</v>
      </c>
      <c r="I19" s="424"/>
      <c r="J19" s="316">
        <f>F19*H19</f>
        <v>132.53344799999999</v>
      </c>
    </row>
    <row r="20" spans="2:11" s="277" customFormat="1" x14ac:dyDescent="0.2">
      <c r="B20" s="304"/>
      <c r="C20" s="305"/>
      <c r="D20" s="306"/>
      <c r="E20" s="307"/>
      <c r="F20" s="308"/>
      <c r="G20" s="309"/>
      <c r="H20" s="310"/>
      <c r="I20" s="311" t="s">
        <v>19414</v>
      </c>
      <c r="J20" s="313">
        <f>SUM(J18:J19)</f>
        <v>257.78576999999996</v>
      </c>
    </row>
    <row r="21" spans="2:11" s="277" customFormat="1" ht="12.75" customHeight="1" x14ac:dyDescent="0.2">
      <c r="B21" s="404" t="s">
        <v>19415</v>
      </c>
      <c r="C21" s="404"/>
      <c r="D21" s="404"/>
      <c r="E21" s="404"/>
      <c r="F21" s="404"/>
      <c r="G21" s="404"/>
      <c r="H21" s="404"/>
      <c r="I21" s="404"/>
      <c r="J21" s="289">
        <f>J9</f>
        <v>84.297489541200008</v>
      </c>
    </row>
    <row r="22" spans="2:11" s="277" customFormat="1" x14ac:dyDescent="0.2">
      <c r="B22" s="405" t="s">
        <v>19416</v>
      </c>
      <c r="C22" s="405"/>
      <c r="D22" s="405"/>
      <c r="E22" s="405"/>
      <c r="F22" s="405"/>
      <c r="G22" s="405"/>
      <c r="H22" s="405"/>
      <c r="I22" s="405"/>
      <c r="J22" s="290">
        <f>J16</f>
        <v>7309.8459140000004</v>
      </c>
    </row>
    <row r="23" spans="2:11" s="277" customFormat="1" x14ac:dyDescent="0.2">
      <c r="B23" s="406" t="s">
        <v>19417</v>
      </c>
      <c r="C23" s="406"/>
      <c r="D23" s="406"/>
      <c r="E23" s="406"/>
      <c r="F23" s="406"/>
      <c r="G23" s="406"/>
      <c r="H23" s="406"/>
      <c r="I23" s="406"/>
      <c r="J23" s="291">
        <f>J20</f>
        <v>257.78576999999996</v>
      </c>
    </row>
    <row r="24" spans="2:11" x14ac:dyDescent="0.2">
      <c r="B24" s="406" t="s">
        <v>19418</v>
      </c>
      <c r="C24" s="406"/>
      <c r="D24" s="406"/>
      <c r="E24" s="406"/>
      <c r="F24" s="406"/>
      <c r="G24" s="406"/>
      <c r="H24" s="406"/>
      <c r="I24" s="406"/>
      <c r="J24" s="291">
        <v>1</v>
      </c>
    </row>
    <row r="25" spans="2:11" ht="15" customHeight="1" x14ac:dyDescent="0.2">
      <c r="B25" s="292"/>
      <c r="C25" s="293"/>
      <c r="D25" s="293"/>
      <c r="E25" s="293"/>
      <c r="F25" s="293"/>
      <c r="G25" s="407" t="s">
        <v>19419</v>
      </c>
      <c r="H25" s="407"/>
      <c r="I25" s="407"/>
      <c r="J25" s="299">
        <f>J21+J23</f>
        <v>342.08325954119994</v>
      </c>
      <c r="K25" s="294"/>
    </row>
    <row r="26" spans="2:11" x14ac:dyDescent="0.2">
      <c r="B26" s="406" t="s">
        <v>19420</v>
      </c>
      <c r="C26" s="406"/>
      <c r="D26" s="406"/>
      <c r="E26" s="406"/>
      <c r="F26" s="406"/>
      <c r="G26" s="406"/>
      <c r="H26" s="406"/>
      <c r="I26" s="406"/>
      <c r="J26" s="290">
        <f>(J21/J24)+(J23/J24)</f>
        <v>342.08325954119994</v>
      </c>
    </row>
    <row r="27" spans="2:11" x14ac:dyDescent="0.2">
      <c r="B27" s="295"/>
      <c r="C27" s="296"/>
      <c r="D27" s="296"/>
      <c r="E27" s="296"/>
      <c r="F27" s="296"/>
      <c r="G27" s="408" t="s">
        <v>19421</v>
      </c>
      <c r="H27" s="408"/>
      <c r="I27" s="408"/>
      <c r="J27" s="297">
        <f>J22+J26</f>
        <v>7651.9291735412007</v>
      </c>
    </row>
    <row r="28" spans="2:11" x14ac:dyDescent="0.2">
      <c r="B28" s="409" t="s">
        <v>19422</v>
      </c>
      <c r="C28" s="409"/>
      <c r="D28" s="409"/>
      <c r="E28" s="409"/>
      <c r="F28" s="409"/>
      <c r="G28" s="409"/>
      <c r="H28" s="409"/>
      <c r="I28" s="409"/>
      <c r="J28" s="298">
        <f>J27</f>
        <v>7651.9291735412007</v>
      </c>
    </row>
    <row r="30" spans="2:11" ht="12.75" customHeight="1" x14ac:dyDescent="0.2">
      <c r="B30" s="410" t="s">
        <v>19423</v>
      </c>
      <c r="C30" s="410"/>
      <c r="D30" s="410"/>
      <c r="E30" s="410"/>
      <c r="F30" s="410"/>
      <c r="G30" s="410"/>
      <c r="H30" s="410"/>
      <c r="I30" s="410"/>
      <c r="J30" s="410"/>
    </row>
    <row r="31" spans="2:11" ht="29.25" customHeight="1" x14ac:dyDescent="0.2">
      <c r="B31" s="417" t="s">
        <v>19424</v>
      </c>
      <c r="C31" s="417"/>
      <c r="D31" s="417"/>
      <c r="E31" s="417"/>
      <c r="F31" s="417"/>
      <c r="G31" s="417"/>
      <c r="H31" s="417"/>
      <c r="I31" s="417"/>
      <c r="J31" s="417"/>
    </row>
    <row r="32" spans="2:11" ht="42.75" customHeight="1" x14ac:dyDescent="0.2">
      <c r="B32" s="417" t="s">
        <v>19501</v>
      </c>
      <c r="C32" s="417"/>
      <c r="D32" s="417"/>
      <c r="E32" s="417"/>
      <c r="F32" s="417"/>
      <c r="G32" s="417"/>
      <c r="H32" s="417"/>
      <c r="I32" s="417"/>
      <c r="J32" s="417"/>
    </row>
    <row r="33" spans="1:11" s="277" customFormat="1" ht="22.5" customHeight="1" x14ac:dyDescent="0.2">
      <c r="B33" s="422" t="s">
        <v>19497</v>
      </c>
      <c r="C33" s="422"/>
      <c r="D33" s="422"/>
      <c r="E33" s="422"/>
      <c r="F33" s="422"/>
      <c r="G33" s="422"/>
      <c r="H33" s="422"/>
      <c r="I33" s="422"/>
      <c r="J33" s="422"/>
    </row>
    <row r="36" spans="1:11" x14ac:dyDescent="0.2">
      <c r="B36" s="413" t="s">
        <v>19426</v>
      </c>
      <c r="C36" s="413"/>
      <c r="D36" s="413"/>
      <c r="E36" s="413"/>
      <c r="F36" s="413"/>
      <c r="G36" s="413"/>
      <c r="H36" s="413"/>
      <c r="I36" s="413"/>
      <c r="J36" s="413"/>
      <c r="K36" s="413"/>
    </row>
    <row r="37" spans="1:11" x14ac:dyDescent="0.2">
      <c r="A37" s="414" t="s">
        <v>403</v>
      </c>
      <c r="B37" s="414"/>
      <c r="C37" s="414"/>
      <c r="D37" s="414"/>
      <c r="E37" s="414"/>
      <c r="F37" s="414"/>
      <c r="G37" s="414"/>
      <c r="H37" s="414"/>
      <c r="I37" s="414"/>
      <c r="J37" s="414"/>
      <c r="K37" s="414"/>
    </row>
    <row r="38" spans="1:11" x14ac:dyDescent="0.2">
      <c r="A38" s="413" t="s">
        <v>404</v>
      </c>
      <c r="B38" s="413"/>
      <c r="C38" s="413"/>
      <c r="D38" s="413"/>
      <c r="E38" s="413"/>
      <c r="F38" s="413"/>
      <c r="G38" s="413"/>
      <c r="H38" s="413"/>
      <c r="I38" s="413"/>
      <c r="J38" s="413"/>
      <c r="K38" s="413"/>
    </row>
    <row r="39" spans="1:11" x14ac:dyDescent="0.2">
      <c r="A39" s="413" t="s">
        <v>405</v>
      </c>
      <c r="B39" s="413"/>
      <c r="C39" s="413"/>
      <c r="D39" s="413"/>
      <c r="E39" s="413"/>
      <c r="F39" s="413"/>
      <c r="G39" s="413"/>
      <c r="H39" s="413"/>
      <c r="I39" s="413"/>
      <c r="J39" s="413"/>
      <c r="K39" s="413"/>
    </row>
    <row r="40" spans="1:11" x14ac:dyDescent="0.2">
      <c r="A40" s="413" t="s">
        <v>406</v>
      </c>
      <c r="B40" s="413"/>
      <c r="C40" s="413"/>
      <c r="D40" s="413"/>
      <c r="E40" s="413"/>
      <c r="F40" s="413"/>
      <c r="G40" s="413"/>
      <c r="H40" s="413"/>
      <c r="I40" s="413"/>
      <c r="J40" s="413"/>
      <c r="K40" s="413"/>
    </row>
  </sheetData>
  <mergeCells count="51">
    <mergeCell ref="A39:K39"/>
    <mergeCell ref="A40:K40"/>
    <mergeCell ref="B32:J32"/>
    <mergeCell ref="B33:J33"/>
    <mergeCell ref="B36:K36"/>
    <mergeCell ref="A37:K37"/>
    <mergeCell ref="A38:K38"/>
    <mergeCell ref="B26:I26"/>
    <mergeCell ref="G27:I27"/>
    <mergeCell ref="B28:I28"/>
    <mergeCell ref="B30:J30"/>
    <mergeCell ref="B31:J31"/>
    <mergeCell ref="B21:I21"/>
    <mergeCell ref="B22:I22"/>
    <mergeCell ref="B23:I23"/>
    <mergeCell ref="B24:I24"/>
    <mergeCell ref="G25:I25"/>
    <mergeCell ref="F17:G17"/>
    <mergeCell ref="H17:I17"/>
    <mergeCell ref="F18:G18"/>
    <mergeCell ref="H18:I18"/>
    <mergeCell ref="F19:G19"/>
    <mergeCell ref="H19:I19"/>
    <mergeCell ref="F14:G14"/>
    <mergeCell ref="H14:I14"/>
    <mergeCell ref="F15:G15"/>
    <mergeCell ref="H15:I15"/>
    <mergeCell ref="B16:I16"/>
    <mergeCell ref="F11:G11"/>
    <mergeCell ref="H11:I11"/>
    <mergeCell ref="F12:G12"/>
    <mergeCell ref="H12:I12"/>
    <mergeCell ref="F13:G13"/>
    <mergeCell ref="H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2:K32"/>
  <sheetViews>
    <sheetView view="pageBreakPreview" topLeftCell="A7" zoomScale="95" zoomScaleNormal="100" zoomScalePageLayoutView="95" workbookViewId="0">
      <selection activeCell="A28" sqref="A28"/>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19502</v>
      </c>
      <c r="C2" s="391"/>
      <c r="D2" s="391"/>
      <c r="E2" s="391"/>
      <c r="F2" s="391"/>
      <c r="G2" s="391"/>
      <c r="H2" s="391"/>
      <c r="I2" s="391"/>
      <c r="J2" s="391"/>
    </row>
    <row r="3" spans="2:10" ht="37.5" customHeight="1" x14ac:dyDescent="0.2">
      <c r="B3" s="392" t="s">
        <v>19402</v>
      </c>
      <c r="C3" s="392"/>
      <c r="D3" s="393" t="str">
        <f>VLOOKUP(B5,'Planilha Orçamentária'!$N$10:$Q$10199,3,0)</f>
        <v>Papeleira plastica tipo dispenser para papel higienico rolao</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341</v>
      </c>
      <c r="C5" s="397"/>
      <c r="D5" s="397"/>
      <c r="E5" s="397"/>
      <c r="F5" s="397"/>
      <c r="G5" s="397"/>
      <c r="H5" s="398" t="s">
        <v>19406</v>
      </c>
      <c r="I5" s="398"/>
      <c r="J5" s="278" t="str">
        <f>VLOOKUP(B5,'Planilha Orçamentária'!$N$10:$Q$313,2,0)</f>
        <v>16.19</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5">
        <v>0.996</v>
      </c>
      <c r="G7" s="415"/>
      <c r="H7" s="402">
        <f>VLOOKUP(B7,'INSUMO JUNHO-2025'!$A$1:$E$6480,5,0)*2.5727</f>
        <v>19.681155000000004</v>
      </c>
      <c r="I7" s="402"/>
      <c r="J7" s="287">
        <f>F7*H7</f>
        <v>19.602430380000005</v>
      </c>
    </row>
    <row r="8" spans="2:10" s="277" customFormat="1" ht="22.5" x14ac:dyDescent="0.2">
      <c r="B8" s="283">
        <v>10118</v>
      </c>
      <c r="C8" s="284" t="str">
        <f>VLOOKUP(B8,'INSUMO JUNHO-2025'!$A$1:$E$6480,2,0)</f>
        <v>DER-ES</v>
      </c>
      <c r="D8" s="285" t="str">
        <f>VLOOKUP(B8,'INSUMO JUNHO-2025'!$A$1:$E$6480,3,0)</f>
        <v>ENCANADOR (OFICIAL - SINDUSCON)</v>
      </c>
      <c r="E8" s="286" t="str">
        <f>VLOOKUP(B8,'INSUMO JUNHO-2025'!$A$1:$E$6480,4,0)</f>
        <v>H</v>
      </c>
      <c r="F8" s="415">
        <v>0.31619999999999998</v>
      </c>
      <c r="G8" s="415"/>
      <c r="H8" s="402">
        <f>VLOOKUP(B8,'INSUMO JUNHO-2025'!$A$1:$E$6480,5,0)*2.5727</f>
        <v>26.035724000000002</v>
      </c>
      <c r="I8" s="402"/>
      <c r="J8" s="287">
        <f>F8*H8</f>
        <v>8.2324959288000006</v>
      </c>
    </row>
    <row r="9" spans="2:10" s="277" customFormat="1" ht="12.75" customHeight="1" x14ac:dyDescent="0.2">
      <c r="B9" s="403" t="s">
        <v>19414</v>
      </c>
      <c r="C9" s="403"/>
      <c r="D9" s="403"/>
      <c r="E9" s="403"/>
      <c r="F9" s="403"/>
      <c r="G9" s="403"/>
      <c r="H9" s="403"/>
      <c r="I9" s="403"/>
      <c r="J9" s="288">
        <f>SUM(J7:J8)</f>
        <v>27.834926308800007</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33.75" x14ac:dyDescent="0.2">
      <c r="B11" s="301">
        <v>37400</v>
      </c>
      <c r="C11" s="284" t="str">
        <f>VLOOKUP(B11,'INSUMO JUNHO-2025'!$A$1:$E$6480,2,0)</f>
        <v>SINAPI</v>
      </c>
      <c r="D11" s="285" t="str">
        <f>VLOOKUP(B11,'INSUMO JUNHO-2025'!$A$1:$E$6480,3,0)</f>
        <v>PAPELEIRA PLASTICA TIPO DISPENSER PARA PAPEL HIGIENICO ROLAO</v>
      </c>
      <c r="E11" s="286" t="str">
        <f>VLOOKUP(B11,'INSUMO JUNHO-2025'!$A$1:$E$6480,4,0)</f>
        <v>UN</v>
      </c>
      <c r="F11" s="423">
        <v>1</v>
      </c>
      <c r="G11" s="423"/>
      <c r="H11" s="420">
        <f>VLOOKUP(B11,'INSUMO JUNHO-2025'!$A$1:$E$6480,5,0)</f>
        <v>66.540000000000006</v>
      </c>
      <c r="I11" s="420"/>
      <c r="J11" s="302">
        <f>F11*H11</f>
        <v>66.540000000000006</v>
      </c>
    </row>
    <row r="12" spans="2:10" s="277" customFormat="1" x14ac:dyDescent="0.2">
      <c r="B12" s="304"/>
      <c r="C12" s="305"/>
      <c r="D12" s="306"/>
      <c r="E12" s="307"/>
      <c r="F12" s="308"/>
      <c r="G12" s="309"/>
      <c r="H12" s="310"/>
      <c r="I12" s="311" t="s">
        <v>19414</v>
      </c>
      <c r="J12" s="313">
        <f>SUM(J11)</f>
        <v>66.540000000000006</v>
      </c>
    </row>
    <row r="13" spans="2:10" s="277" customFormat="1" ht="12.75" customHeight="1" x14ac:dyDescent="0.2">
      <c r="B13" s="404" t="s">
        <v>19415</v>
      </c>
      <c r="C13" s="404"/>
      <c r="D13" s="404"/>
      <c r="E13" s="404"/>
      <c r="F13" s="404"/>
      <c r="G13" s="404"/>
      <c r="H13" s="404"/>
      <c r="I13" s="404"/>
      <c r="J13" s="289">
        <f>J9</f>
        <v>27.834926308800007</v>
      </c>
    </row>
    <row r="14" spans="2:10" s="277" customFormat="1" x14ac:dyDescent="0.2">
      <c r="B14" s="405" t="s">
        <v>19416</v>
      </c>
      <c r="C14" s="405"/>
      <c r="D14" s="405"/>
      <c r="E14" s="405"/>
      <c r="F14" s="405"/>
      <c r="G14" s="405"/>
      <c r="H14" s="405"/>
      <c r="I14" s="405"/>
      <c r="J14" s="290">
        <f>J12</f>
        <v>66.540000000000006</v>
      </c>
    </row>
    <row r="15" spans="2:10" s="277" customFormat="1" x14ac:dyDescent="0.2">
      <c r="B15" s="406" t="s">
        <v>19417</v>
      </c>
      <c r="C15" s="406"/>
      <c r="D15" s="406"/>
      <c r="E15" s="406"/>
      <c r="F15" s="406"/>
      <c r="G15" s="406"/>
      <c r="H15" s="406"/>
      <c r="I15" s="406"/>
      <c r="J15" s="291">
        <v>0</v>
      </c>
    </row>
    <row r="16" spans="2:10" x14ac:dyDescent="0.2">
      <c r="B16" s="406" t="s">
        <v>19418</v>
      </c>
      <c r="C16" s="406"/>
      <c r="D16" s="406"/>
      <c r="E16" s="406"/>
      <c r="F16" s="406"/>
      <c r="G16" s="406"/>
      <c r="H16" s="406"/>
      <c r="I16" s="406"/>
      <c r="J16" s="291">
        <v>1</v>
      </c>
    </row>
    <row r="17" spans="1:11" ht="15" customHeight="1" x14ac:dyDescent="0.2">
      <c r="B17" s="292"/>
      <c r="C17" s="293"/>
      <c r="D17" s="293"/>
      <c r="E17" s="293"/>
      <c r="F17" s="293"/>
      <c r="G17" s="407" t="s">
        <v>19419</v>
      </c>
      <c r="H17" s="407"/>
      <c r="I17" s="407"/>
      <c r="J17" s="299">
        <f>J13+J15</f>
        <v>27.834926308800007</v>
      </c>
      <c r="K17" s="294"/>
    </row>
    <row r="18" spans="1:11" x14ac:dyDescent="0.2">
      <c r="B18" s="406" t="s">
        <v>19420</v>
      </c>
      <c r="C18" s="406"/>
      <c r="D18" s="406"/>
      <c r="E18" s="406"/>
      <c r="F18" s="406"/>
      <c r="G18" s="406"/>
      <c r="H18" s="406"/>
      <c r="I18" s="406"/>
      <c r="J18" s="290">
        <f>(J13/J16)+(J15/J16)</f>
        <v>27.834926308800007</v>
      </c>
    </row>
    <row r="19" spans="1:11" x14ac:dyDescent="0.2">
      <c r="B19" s="295"/>
      <c r="C19" s="296"/>
      <c r="D19" s="296"/>
      <c r="E19" s="296"/>
      <c r="F19" s="296"/>
      <c r="G19" s="408" t="s">
        <v>19421</v>
      </c>
      <c r="H19" s="408"/>
      <c r="I19" s="408"/>
      <c r="J19" s="297">
        <f>J14+J18</f>
        <v>94.374926308800013</v>
      </c>
    </row>
    <row r="20" spans="1:11" x14ac:dyDescent="0.2">
      <c r="B20" s="409" t="s">
        <v>19422</v>
      </c>
      <c r="C20" s="409"/>
      <c r="D20" s="409"/>
      <c r="E20" s="409"/>
      <c r="F20" s="409"/>
      <c r="G20" s="409"/>
      <c r="H20" s="409"/>
      <c r="I20" s="409"/>
      <c r="J20" s="298">
        <f>J19</f>
        <v>94.374926308800013</v>
      </c>
    </row>
    <row r="22" spans="1:11" ht="12.75" customHeight="1" x14ac:dyDescent="0.2">
      <c r="B22" s="410" t="s">
        <v>19423</v>
      </c>
      <c r="C22" s="410"/>
      <c r="D22" s="410"/>
      <c r="E22" s="410"/>
      <c r="F22" s="410"/>
      <c r="G22" s="410"/>
      <c r="H22" s="410"/>
      <c r="I22" s="410"/>
      <c r="J22" s="410"/>
    </row>
    <row r="23" spans="1:11" ht="29.25" customHeight="1" x14ac:dyDescent="0.2">
      <c r="B23" s="417" t="s">
        <v>19424</v>
      </c>
      <c r="C23" s="417"/>
      <c r="D23" s="417"/>
      <c r="E23" s="417"/>
      <c r="F23" s="417"/>
      <c r="G23" s="417"/>
      <c r="H23" s="417"/>
      <c r="I23" s="417"/>
      <c r="J23" s="417"/>
    </row>
    <row r="24" spans="1:11" ht="37.5" customHeight="1" x14ac:dyDescent="0.2">
      <c r="B24" s="417" t="s">
        <v>19503</v>
      </c>
      <c r="C24" s="417"/>
      <c r="D24" s="417"/>
      <c r="E24" s="417"/>
      <c r="F24" s="417"/>
      <c r="G24" s="417"/>
      <c r="H24" s="417"/>
      <c r="I24" s="417"/>
      <c r="J24" s="417"/>
    </row>
    <row r="25" spans="1:11" ht="12.75" customHeight="1" x14ac:dyDescent="0.2">
      <c r="B25" s="422" t="s">
        <v>19491</v>
      </c>
      <c r="C25" s="422"/>
      <c r="D25" s="422"/>
      <c r="E25" s="422"/>
      <c r="F25" s="422"/>
      <c r="G25" s="422"/>
      <c r="H25" s="422"/>
      <c r="I25" s="422"/>
      <c r="J25" s="422"/>
    </row>
    <row r="28" spans="1:11" x14ac:dyDescent="0.2">
      <c r="B28" s="413" t="s">
        <v>19426</v>
      </c>
      <c r="C28" s="413"/>
      <c r="D28" s="413"/>
      <c r="E28" s="413"/>
      <c r="F28" s="413"/>
      <c r="G28" s="413"/>
      <c r="H28" s="413"/>
      <c r="I28" s="413"/>
      <c r="J28" s="413"/>
      <c r="K28" s="413"/>
    </row>
    <row r="29" spans="1:11" x14ac:dyDescent="0.2">
      <c r="A29" s="414" t="s">
        <v>403</v>
      </c>
      <c r="B29" s="414"/>
      <c r="C29" s="414"/>
      <c r="D29" s="414"/>
      <c r="E29" s="414"/>
      <c r="F29" s="414"/>
      <c r="G29" s="414"/>
      <c r="H29" s="414"/>
      <c r="I29" s="414"/>
      <c r="J29" s="414"/>
      <c r="K29" s="414"/>
    </row>
    <row r="30" spans="1:11" x14ac:dyDescent="0.2">
      <c r="A30" s="413" t="s">
        <v>404</v>
      </c>
      <c r="B30" s="413"/>
      <c r="C30" s="413"/>
      <c r="D30" s="413"/>
      <c r="E30" s="413"/>
      <c r="F30" s="413"/>
      <c r="G30" s="413"/>
      <c r="H30" s="413"/>
      <c r="I30" s="413"/>
      <c r="J30" s="413"/>
      <c r="K30" s="413"/>
    </row>
    <row r="31" spans="1:11" x14ac:dyDescent="0.2">
      <c r="A31" s="413" t="s">
        <v>405</v>
      </c>
      <c r="B31" s="413"/>
      <c r="C31" s="413"/>
      <c r="D31" s="413"/>
      <c r="E31" s="413"/>
      <c r="F31" s="413"/>
      <c r="G31" s="413"/>
      <c r="H31" s="413"/>
      <c r="I31" s="413"/>
      <c r="J31" s="413"/>
      <c r="K31" s="413"/>
    </row>
    <row r="32" spans="1:11" x14ac:dyDescent="0.2">
      <c r="A32" s="413" t="s">
        <v>406</v>
      </c>
      <c r="B32" s="413"/>
      <c r="C32" s="413"/>
      <c r="D32" s="413"/>
      <c r="E32" s="413"/>
      <c r="F32" s="413"/>
      <c r="G32" s="413"/>
      <c r="H32" s="413"/>
      <c r="I32" s="413"/>
      <c r="J32" s="413"/>
      <c r="K32" s="413"/>
    </row>
  </sheetData>
  <mergeCells count="36">
    <mergeCell ref="A29:K29"/>
    <mergeCell ref="A30:K30"/>
    <mergeCell ref="A31:K31"/>
    <mergeCell ref="A32:K32"/>
    <mergeCell ref="B22:J22"/>
    <mergeCell ref="B23:J23"/>
    <mergeCell ref="B24:J24"/>
    <mergeCell ref="B25:J25"/>
    <mergeCell ref="B28:K28"/>
    <mergeCell ref="B16:I16"/>
    <mergeCell ref="G17:I17"/>
    <mergeCell ref="B18:I18"/>
    <mergeCell ref="G19:I19"/>
    <mergeCell ref="B20:I20"/>
    <mergeCell ref="F11:G11"/>
    <mergeCell ref="H11:I11"/>
    <mergeCell ref="B13:I13"/>
    <mergeCell ref="B14:I14"/>
    <mergeCell ref="B15:I15"/>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2:K32"/>
  <sheetViews>
    <sheetView view="pageBreakPreview" topLeftCell="A11" zoomScale="95" zoomScaleNormal="100" zoomScalePageLayoutView="95" workbookViewId="0">
      <selection activeCell="A28" sqref="A28"/>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19504</v>
      </c>
      <c r="C2" s="391"/>
      <c r="D2" s="391"/>
      <c r="E2" s="391"/>
      <c r="F2" s="391"/>
      <c r="G2" s="391"/>
      <c r="H2" s="391"/>
      <c r="I2" s="391"/>
      <c r="J2" s="391"/>
    </row>
    <row r="3" spans="2:10" ht="37.5" customHeight="1" x14ac:dyDescent="0.2">
      <c r="B3" s="392" t="s">
        <v>19402</v>
      </c>
      <c r="C3" s="392"/>
      <c r="D3" s="393" t="str">
        <f>VLOOKUP(B5,'Planilha Orçamentária'!$N$10:$Q$10199,3,0)</f>
        <v>Saboneteira plástica tipo dispenser para sabonete líquido com reservatório 800 a 1500 ml</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344</v>
      </c>
      <c r="C5" s="397"/>
      <c r="D5" s="397"/>
      <c r="E5" s="397"/>
      <c r="F5" s="397"/>
      <c r="G5" s="397"/>
      <c r="H5" s="398" t="s">
        <v>19406</v>
      </c>
      <c r="I5" s="398"/>
      <c r="J5" s="278" t="str">
        <f>VLOOKUP(B5,'Planilha Orçamentária'!$N$10:$Q$313,2,0)</f>
        <v>16.20</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5">
        <v>0.996</v>
      </c>
      <c r="G7" s="415"/>
      <c r="H7" s="402">
        <f>VLOOKUP(B7,'INSUMO JUNHO-2025'!$A$1:$E$6480,5,0)*2.5727</f>
        <v>19.681155000000004</v>
      </c>
      <c r="I7" s="402"/>
      <c r="J7" s="287">
        <f>F7*H7</f>
        <v>19.602430380000005</v>
      </c>
    </row>
    <row r="8" spans="2:10" s="277" customFormat="1" ht="22.5" x14ac:dyDescent="0.2">
      <c r="B8" s="283">
        <v>10118</v>
      </c>
      <c r="C8" s="284" t="str">
        <f>VLOOKUP(B8,'INSUMO JUNHO-2025'!$A$1:$E$6480,2,0)</f>
        <v>DER-ES</v>
      </c>
      <c r="D8" s="285" t="str">
        <f>VLOOKUP(B8,'INSUMO JUNHO-2025'!$A$1:$E$6480,3,0)</f>
        <v>ENCANADOR (OFICIAL - SINDUSCON)</v>
      </c>
      <c r="E8" s="286" t="str">
        <f>VLOOKUP(B8,'INSUMO JUNHO-2025'!$A$1:$E$6480,4,0)</f>
        <v>H</v>
      </c>
      <c r="F8" s="416">
        <v>0.31619999999999998</v>
      </c>
      <c r="G8" s="416"/>
      <c r="H8" s="402">
        <f>VLOOKUP(B8,'INSUMO JUNHO-2025'!$A$1:$E$6480,5,0)*2.5727</f>
        <v>26.035724000000002</v>
      </c>
      <c r="I8" s="402"/>
      <c r="J8" s="287">
        <f>F8*H8</f>
        <v>8.2324959288000006</v>
      </c>
    </row>
    <row r="9" spans="2:10" s="277" customFormat="1" ht="12.75" customHeight="1" x14ac:dyDescent="0.2">
      <c r="B9" s="403" t="s">
        <v>19414</v>
      </c>
      <c r="C9" s="403"/>
      <c r="D9" s="403"/>
      <c r="E9" s="403"/>
      <c r="F9" s="403"/>
      <c r="G9" s="403"/>
      <c r="H9" s="403"/>
      <c r="I9" s="403"/>
      <c r="J9" s="288">
        <f>SUM(J7:J8)</f>
        <v>27.834926308800007</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45" x14ac:dyDescent="0.2">
      <c r="B11" s="301">
        <v>11758</v>
      </c>
      <c r="C11" s="284" t="str">
        <f>VLOOKUP(B11,'INSUMO JUNHO-2025'!$A$1:$E$6480,2,0)</f>
        <v>SINAPI</v>
      </c>
      <c r="D11" s="285" t="str">
        <f>VLOOKUP(B11,'INSUMO JUNHO-2025'!$A$1:$E$6480,3,0)</f>
        <v>SABONETEIRA PLASTICA TIPO DISPENSER PARA SABONETE LIQUIDO COM RESERVATORIO 800 A 1500 ML</v>
      </c>
      <c r="E11" s="286" t="str">
        <f>VLOOKUP(B11,'INSUMO JUNHO-2025'!$A$1:$E$6480,4,0)</f>
        <v>UN</v>
      </c>
      <c r="F11" s="423">
        <v>1</v>
      </c>
      <c r="G11" s="423"/>
      <c r="H11" s="420">
        <f>VLOOKUP(B11,'INSUMO JUNHO-2025'!$A$1:$E$6480,5,0)</f>
        <v>63.91</v>
      </c>
      <c r="I11" s="420"/>
      <c r="J11" s="302">
        <f>F11*H11</f>
        <v>63.91</v>
      </c>
    </row>
    <row r="12" spans="2:10" s="277" customFormat="1" x14ac:dyDescent="0.2">
      <c r="B12" s="304"/>
      <c r="C12" s="305"/>
      <c r="D12" s="306"/>
      <c r="E12" s="307"/>
      <c r="F12" s="308"/>
      <c r="G12" s="309"/>
      <c r="H12" s="310"/>
      <c r="I12" s="311" t="s">
        <v>19414</v>
      </c>
      <c r="J12" s="313">
        <f>SUM(J11)</f>
        <v>63.91</v>
      </c>
    </row>
    <row r="13" spans="2:10" s="277" customFormat="1" ht="12.75" customHeight="1" x14ac:dyDescent="0.2">
      <c r="B13" s="404" t="s">
        <v>19415</v>
      </c>
      <c r="C13" s="404"/>
      <c r="D13" s="404"/>
      <c r="E13" s="404"/>
      <c r="F13" s="404"/>
      <c r="G13" s="404"/>
      <c r="H13" s="404"/>
      <c r="I13" s="404"/>
      <c r="J13" s="289">
        <f>J9</f>
        <v>27.834926308800007</v>
      </c>
    </row>
    <row r="14" spans="2:10" s="277" customFormat="1" x14ac:dyDescent="0.2">
      <c r="B14" s="405" t="s">
        <v>19416</v>
      </c>
      <c r="C14" s="405"/>
      <c r="D14" s="405"/>
      <c r="E14" s="405"/>
      <c r="F14" s="405"/>
      <c r="G14" s="405"/>
      <c r="H14" s="405"/>
      <c r="I14" s="405"/>
      <c r="J14" s="290">
        <f>J12</f>
        <v>63.91</v>
      </c>
    </row>
    <row r="15" spans="2:10" s="277" customFormat="1" x14ac:dyDescent="0.2">
      <c r="B15" s="406" t="s">
        <v>19417</v>
      </c>
      <c r="C15" s="406"/>
      <c r="D15" s="406"/>
      <c r="E15" s="406"/>
      <c r="F15" s="406"/>
      <c r="G15" s="406"/>
      <c r="H15" s="406"/>
      <c r="I15" s="406"/>
      <c r="J15" s="291">
        <v>0</v>
      </c>
    </row>
    <row r="16" spans="2:10" x14ac:dyDescent="0.2">
      <c r="B16" s="406" t="s">
        <v>19418</v>
      </c>
      <c r="C16" s="406"/>
      <c r="D16" s="406"/>
      <c r="E16" s="406"/>
      <c r="F16" s="406"/>
      <c r="G16" s="406"/>
      <c r="H16" s="406"/>
      <c r="I16" s="406"/>
      <c r="J16" s="291">
        <v>1</v>
      </c>
    </row>
    <row r="17" spans="1:11" ht="15" customHeight="1" x14ac:dyDescent="0.2">
      <c r="B17" s="292"/>
      <c r="C17" s="293"/>
      <c r="D17" s="293"/>
      <c r="E17" s="293"/>
      <c r="F17" s="293"/>
      <c r="G17" s="407" t="s">
        <v>19419</v>
      </c>
      <c r="H17" s="407"/>
      <c r="I17" s="407"/>
      <c r="J17" s="299">
        <f>J13+J15</f>
        <v>27.834926308800007</v>
      </c>
      <c r="K17" s="294"/>
    </row>
    <row r="18" spans="1:11" x14ac:dyDescent="0.2">
      <c r="B18" s="406" t="s">
        <v>19420</v>
      </c>
      <c r="C18" s="406"/>
      <c r="D18" s="406"/>
      <c r="E18" s="406"/>
      <c r="F18" s="406"/>
      <c r="G18" s="406"/>
      <c r="H18" s="406"/>
      <c r="I18" s="406"/>
      <c r="J18" s="290">
        <f>(J13/J16)+(J15/J16)</f>
        <v>27.834926308800007</v>
      </c>
    </row>
    <row r="19" spans="1:11" x14ac:dyDescent="0.2">
      <c r="B19" s="295"/>
      <c r="C19" s="296"/>
      <c r="D19" s="296"/>
      <c r="E19" s="296"/>
      <c r="F19" s="296"/>
      <c r="G19" s="408" t="s">
        <v>19421</v>
      </c>
      <c r="H19" s="408"/>
      <c r="I19" s="408"/>
      <c r="J19" s="297">
        <f>J14+J18</f>
        <v>91.744926308800004</v>
      </c>
    </row>
    <row r="20" spans="1:11" x14ac:dyDescent="0.2">
      <c r="B20" s="409" t="s">
        <v>19422</v>
      </c>
      <c r="C20" s="409"/>
      <c r="D20" s="409"/>
      <c r="E20" s="409"/>
      <c r="F20" s="409"/>
      <c r="G20" s="409"/>
      <c r="H20" s="409"/>
      <c r="I20" s="409"/>
      <c r="J20" s="298">
        <f>J19</f>
        <v>91.744926308800004</v>
      </c>
    </row>
    <row r="22" spans="1:11" ht="12.75" customHeight="1" x14ac:dyDescent="0.2">
      <c r="B22" s="410" t="s">
        <v>19423</v>
      </c>
      <c r="C22" s="410"/>
      <c r="D22" s="410"/>
      <c r="E22" s="410"/>
      <c r="F22" s="410"/>
      <c r="G22" s="410"/>
      <c r="H22" s="410"/>
      <c r="I22" s="410"/>
      <c r="J22" s="410"/>
    </row>
    <row r="23" spans="1:11" ht="29.25" customHeight="1" x14ac:dyDescent="0.2">
      <c r="B23" s="417" t="s">
        <v>19424</v>
      </c>
      <c r="C23" s="417"/>
      <c r="D23" s="417"/>
      <c r="E23" s="417"/>
      <c r="F23" s="417"/>
      <c r="G23" s="417"/>
      <c r="H23" s="417"/>
      <c r="I23" s="417"/>
      <c r="J23" s="417"/>
    </row>
    <row r="24" spans="1:11" ht="37.5" customHeight="1" x14ac:dyDescent="0.2">
      <c r="B24" s="417" t="s">
        <v>19503</v>
      </c>
      <c r="C24" s="417"/>
      <c r="D24" s="417"/>
      <c r="E24" s="417"/>
      <c r="F24" s="417"/>
      <c r="G24" s="417"/>
      <c r="H24" s="417"/>
      <c r="I24" s="417"/>
      <c r="J24" s="417"/>
    </row>
    <row r="25" spans="1:11" ht="31.5" customHeight="1" x14ac:dyDescent="0.2">
      <c r="B25" s="422" t="s">
        <v>19505</v>
      </c>
      <c r="C25" s="422"/>
      <c r="D25" s="422"/>
      <c r="E25" s="422"/>
      <c r="F25" s="422"/>
      <c r="G25" s="422"/>
      <c r="H25" s="422"/>
      <c r="I25" s="422"/>
      <c r="J25" s="422"/>
    </row>
    <row r="28" spans="1:11" x14ac:dyDescent="0.2">
      <c r="B28" s="413" t="s">
        <v>19426</v>
      </c>
      <c r="C28" s="413"/>
      <c r="D28" s="413"/>
      <c r="E28" s="413"/>
      <c r="F28" s="413"/>
      <c r="G28" s="413"/>
      <c r="H28" s="413"/>
      <c r="I28" s="413"/>
      <c r="J28" s="413"/>
      <c r="K28" s="413"/>
    </row>
    <row r="29" spans="1:11" x14ac:dyDescent="0.2">
      <c r="A29" s="414" t="s">
        <v>403</v>
      </c>
      <c r="B29" s="414"/>
      <c r="C29" s="414"/>
      <c r="D29" s="414"/>
      <c r="E29" s="414"/>
      <c r="F29" s="414"/>
      <c r="G29" s="414"/>
      <c r="H29" s="414"/>
      <c r="I29" s="414"/>
      <c r="J29" s="414"/>
      <c r="K29" s="414"/>
    </row>
    <row r="30" spans="1:11" x14ac:dyDescent="0.2">
      <c r="A30" s="413" t="s">
        <v>404</v>
      </c>
      <c r="B30" s="413"/>
      <c r="C30" s="413"/>
      <c r="D30" s="413"/>
      <c r="E30" s="413"/>
      <c r="F30" s="413"/>
      <c r="G30" s="413"/>
      <c r="H30" s="413"/>
      <c r="I30" s="413"/>
      <c r="J30" s="413"/>
      <c r="K30" s="413"/>
    </row>
    <row r="31" spans="1:11" x14ac:dyDescent="0.2">
      <c r="A31" s="413" t="s">
        <v>405</v>
      </c>
      <c r="B31" s="413"/>
      <c r="C31" s="413"/>
      <c r="D31" s="413"/>
      <c r="E31" s="413"/>
      <c r="F31" s="413"/>
      <c r="G31" s="413"/>
      <c r="H31" s="413"/>
      <c r="I31" s="413"/>
      <c r="J31" s="413"/>
      <c r="K31" s="413"/>
    </row>
    <row r="32" spans="1:11" x14ac:dyDescent="0.2">
      <c r="A32" s="413" t="s">
        <v>406</v>
      </c>
      <c r="B32" s="413"/>
      <c r="C32" s="413"/>
      <c r="D32" s="413"/>
      <c r="E32" s="413"/>
      <c r="F32" s="413"/>
      <c r="G32" s="413"/>
      <c r="H32" s="413"/>
      <c r="I32" s="413"/>
      <c r="J32" s="413"/>
      <c r="K32" s="413"/>
    </row>
  </sheetData>
  <mergeCells count="36">
    <mergeCell ref="A29:K29"/>
    <mergeCell ref="A30:K30"/>
    <mergeCell ref="A31:K31"/>
    <mergeCell ref="A32:K32"/>
    <mergeCell ref="B22:J22"/>
    <mergeCell ref="B23:J23"/>
    <mergeCell ref="B24:J24"/>
    <mergeCell ref="B25:J25"/>
    <mergeCell ref="B28:K28"/>
    <mergeCell ref="B16:I16"/>
    <mergeCell ref="G17:I17"/>
    <mergeCell ref="B18:I18"/>
    <mergeCell ref="G19:I19"/>
    <mergeCell ref="B20:I20"/>
    <mergeCell ref="F11:G11"/>
    <mergeCell ref="H11:I11"/>
    <mergeCell ref="B13:I13"/>
    <mergeCell ref="B14:I14"/>
    <mergeCell ref="B15:I15"/>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2:K32"/>
  <sheetViews>
    <sheetView view="pageBreakPreview" topLeftCell="A7" zoomScale="95" zoomScaleNormal="100" zoomScalePageLayoutView="95" workbookViewId="0">
      <selection activeCell="A28" sqref="A28"/>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19506</v>
      </c>
      <c r="C2" s="391"/>
      <c r="D2" s="391"/>
      <c r="E2" s="391"/>
      <c r="F2" s="391"/>
      <c r="G2" s="391"/>
      <c r="H2" s="391"/>
      <c r="I2" s="391"/>
      <c r="J2" s="391"/>
    </row>
    <row r="3" spans="2:10" ht="37.5" customHeight="1" x14ac:dyDescent="0.2">
      <c r="B3" s="392" t="s">
        <v>19402</v>
      </c>
      <c r="C3" s="392"/>
      <c r="D3" s="393" t="str">
        <f>VLOOKUP(B5,'Planilha Orçamentária'!$N$10:$Q$10199,3,0)</f>
        <v>Toalheiro plastico tipo dispenser para papel toalha interfolhado</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347</v>
      </c>
      <c r="C5" s="397"/>
      <c r="D5" s="397"/>
      <c r="E5" s="397"/>
      <c r="F5" s="397"/>
      <c r="G5" s="397"/>
      <c r="H5" s="398" t="s">
        <v>19406</v>
      </c>
      <c r="I5" s="398"/>
      <c r="J5" s="278" t="str">
        <f>VLOOKUP(B5,'Planilha Orçamentária'!$N$10:$Q$313,2,0)</f>
        <v>16.21</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5">
        <v>0.996</v>
      </c>
      <c r="G7" s="415"/>
      <c r="H7" s="402">
        <f>VLOOKUP(B7,'INSUMO JUNHO-2025'!$A$1:$E$6480,5,0)*2.5727</f>
        <v>19.681155000000004</v>
      </c>
      <c r="I7" s="402"/>
      <c r="J7" s="287">
        <f>F7*H7</f>
        <v>19.602430380000005</v>
      </c>
    </row>
    <row r="8" spans="2:10" s="277" customFormat="1" ht="22.5" x14ac:dyDescent="0.2">
      <c r="B8" s="283">
        <v>10118</v>
      </c>
      <c r="C8" s="284" t="str">
        <f>VLOOKUP(B8,'INSUMO JUNHO-2025'!$A$1:$E$6480,2,0)</f>
        <v>DER-ES</v>
      </c>
      <c r="D8" s="285" t="str">
        <f>VLOOKUP(B8,'INSUMO JUNHO-2025'!$A$1:$E$6480,3,0)</f>
        <v>ENCANADOR (OFICIAL - SINDUSCON)</v>
      </c>
      <c r="E8" s="286" t="str">
        <f>VLOOKUP(B8,'INSUMO JUNHO-2025'!$A$1:$E$6480,4,0)</f>
        <v>H</v>
      </c>
      <c r="F8" s="415">
        <v>0.31619999999999998</v>
      </c>
      <c r="G8" s="415"/>
      <c r="H8" s="402">
        <f>VLOOKUP(B8,'INSUMO JUNHO-2025'!$A$1:$E$6480,5,0)*2.5727</f>
        <v>26.035724000000002</v>
      </c>
      <c r="I8" s="402"/>
      <c r="J8" s="287">
        <f>F8*H8</f>
        <v>8.2324959288000006</v>
      </c>
    </row>
    <row r="9" spans="2:10" s="277" customFormat="1" ht="12.75" customHeight="1" x14ac:dyDescent="0.2">
      <c r="B9" s="403" t="s">
        <v>19414</v>
      </c>
      <c r="C9" s="403"/>
      <c r="D9" s="403"/>
      <c r="E9" s="403"/>
      <c r="F9" s="403"/>
      <c r="G9" s="403"/>
      <c r="H9" s="403"/>
      <c r="I9" s="403"/>
      <c r="J9" s="288">
        <f>SUM(J7:J8)</f>
        <v>27.834926308800007</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33.75" x14ac:dyDescent="0.2">
      <c r="B11" s="301">
        <v>37401</v>
      </c>
      <c r="C11" s="284" t="str">
        <f>VLOOKUP(B11,'INSUMO JUNHO-2025'!$A$1:$E$6480,2,0)</f>
        <v>SINAPI</v>
      </c>
      <c r="D11" s="285" t="str">
        <f>VLOOKUP(B11,'INSUMO JUNHO-2025'!$A$1:$E$6480,3,0)</f>
        <v>TOALHEIRO PLASTICO TIPO DISPENSER PARA PAPEL TOALHA INTERFOLHADO</v>
      </c>
      <c r="E11" s="286" t="str">
        <f>VLOOKUP(B11,'INSUMO JUNHO-2025'!$A$1:$E$6480,4,0)</f>
        <v>UN</v>
      </c>
      <c r="F11" s="423">
        <v>1</v>
      </c>
      <c r="G11" s="423"/>
      <c r="H11" s="420">
        <f>VLOOKUP(B11,'INSUMO JUNHO-2025'!$A$1:$E$6480,5,0)</f>
        <v>66.540000000000006</v>
      </c>
      <c r="I11" s="420"/>
      <c r="J11" s="302">
        <f>F11*H11</f>
        <v>66.540000000000006</v>
      </c>
    </row>
    <row r="12" spans="2:10" s="277" customFormat="1" x14ac:dyDescent="0.2">
      <c r="B12" s="304"/>
      <c r="C12" s="305"/>
      <c r="D12" s="306"/>
      <c r="E12" s="307"/>
      <c r="F12" s="308"/>
      <c r="G12" s="309"/>
      <c r="H12" s="310"/>
      <c r="I12" s="311" t="s">
        <v>19414</v>
      </c>
      <c r="J12" s="313">
        <f>SUM(J11)</f>
        <v>66.540000000000006</v>
      </c>
    </row>
    <row r="13" spans="2:10" s="277" customFormat="1" ht="12.75" customHeight="1" x14ac:dyDescent="0.2">
      <c r="B13" s="404" t="s">
        <v>19415</v>
      </c>
      <c r="C13" s="404"/>
      <c r="D13" s="404"/>
      <c r="E13" s="404"/>
      <c r="F13" s="404"/>
      <c r="G13" s="404"/>
      <c r="H13" s="404"/>
      <c r="I13" s="404"/>
      <c r="J13" s="289">
        <f>J9</f>
        <v>27.834926308800007</v>
      </c>
    </row>
    <row r="14" spans="2:10" s="277" customFormat="1" x14ac:dyDescent="0.2">
      <c r="B14" s="405" t="s">
        <v>19416</v>
      </c>
      <c r="C14" s="405"/>
      <c r="D14" s="405"/>
      <c r="E14" s="405"/>
      <c r="F14" s="405"/>
      <c r="G14" s="405"/>
      <c r="H14" s="405"/>
      <c r="I14" s="405"/>
      <c r="J14" s="290">
        <f>J12</f>
        <v>66.540000000000006</v>
      </c>
    </row>
    <row r="15" spans="2:10" s="277" customFormat="1" x14ac:dyDescent="0.2">
      <c r="B15" s="406" t="s">
        <v>19417</v>
      </c>
      <c r="C15" s="406"/>
      <c r="D15" s="406"/>
      <c r="E15" s="406"/>
      <c r="F15" s="406"/>
      <c r="G15" s="406"/>
      <c r="H15" s="406"/>
      <c r="I15" s="406"/>
      <c r="J15" s="291">
        <v>0</v>
      </c>
    </row>
    <row r="16" spans="2:10" x14ac:dyDescent="0.2">
      <c r="B16" s="406" t="s">
        <v>19418</v>
      </c>
      <c r="C16" s="406"/>
      <c r="D16" s="406"/>
      <c r="E16" s="406"/>
      <c r="F16" s="406"/>
      <c r="G16" s="406"/>
      <c r="H16" s="406"/>
      <c r="I16" s="406"/>
      <c r="J16" s="291">
        <v>1</v>
      </c>
    </row>
    <row r="17" spans="1:11" ht="15" customHeight="1" x14ac:dyDescent="0.2">
      <c r="B17" s="292"/>
      <c r="C17" s="293"/>
      <c r="D17" s="293"/>
      <c r="E17" s="293"/>
      <c r="F17" s="293"/>
      <c r="G17" s="407" t="s">
        <v>19419</v>
      </c>
      <c r="H17" s="407"/>
      <c r="I17" s="407"/>
      <c r="J17" s="299">
        <f>J13+J15</f>
        <v>27.834926308800007</v>
      </c>
      <c r="K17" s="294"/>
    </row>
    <row r="18" spans="1:11" x14ac:dyDescent="0.2">
      <c r="B18" s="406" t="s">
        <v>19420</v>
      </c>
      <c r="C18" s="406"/>
      <c r="D18" s="406"/>
      <c r="E18" s="406"/>
      <c r="F18" s="406"/>
      <c r="G18" s="406"/>
      <c r="H18" s="406"/>
      <c r="I18" s="406"/>
      <c r="J18" s="290">
        <f>(J13/J16)+(J15/J16)</f>
        <v>27.834926308800007</v>
      </c>
    </row>
    <row r="19" spans="1:11" x14ac:dyDescent="0.2">
      <c r="B19" s="295"/>
      <c r="C19" s="296"/>
      <c r="D19" s="296"/>
      <c r="E19" s="296"/>
      <c r="F19" s="296"/>
      <c r="G19" s="408" t="s">
        <v>19421</v>
      </c>
      <c r="H19" s="408"/>
      <c r="I19" s="408"/>
      <c r="J19" s="297">
        <f>J14+J18</f>
        <v>94.374926308800013</v>
      </c>
    </row>
    <row r="20" spans="1:11" x14ac:dyDescent="0.2">
      <c r="B20" s="409" t="s">
        <v>19422</v>
      </c>
      <c r="C20" s="409"/>
      <c r="D20" s="409"/>
      <c r="E20" s="409"/>
      <c r="F20" s="409"/>
      <c r="G20" s="409"/>
      <c r="H20" s="409"/>
      <c r="I20" s="409"/>
      <c r="J20" s="298">
        <f>J19</f>
        <v>94.374926308800013</v>
      </c>
    </row>
    <row r="22" spans="1:11" ht="12.75" customHeight="1" x14ac:dyDescent="0.2">
      <c r="B22" s="410" t="s">
        <v>19423</v>
      </c>
      <c r="C22" s="410"/>
      <c r="D22" s="410"/>
      <c r="E22" s="410"/>
      <c r="F22" s="410"/>
      <c r="G22" s="410"/>
      <c r="H22" s="410"/>
      <c r="I22" s="410"/>
      <c r="J22" s="410"/>
    </row>
    <row r="23" spans="1:11" ht="29.25" customHeight="1" x14ac:dyDescent="0.2">
      <c r="B23" s="417" t="s">
        <v>19424</v>
      </c>
      <c r="C23" s="417"/>
      <c r="D23" s="417"/>
      <c r="E23" s="417"/>
      <c r="F23" s="417"/>
      <c r="G23" s="417"/>
      <c r="H23" s="417"/>
      <c r="I23" s="417"/>
      <c r="J23" s="417"/>
    </row>
    <row r="24" spans="1:11" ht="37.5" customHeight="1" x14ac:dyDescent="0.2">
      <c r="B24" s="417" t="s">
        <v>19503</v>
      </c>
      <c r="C24" s="417"/>
      <c r="D24" s="417"/>
      <c r="E24" s="417"/>
      <c r="F24" s="417"/>
      <c r="G24" s="417"/>
      <c r="H24" s="417"/>
      <c r="I24" s="417"/>
      <c r="J24" s="417"/>
    </row>
    <row r="25" spans="1:11" ht="31.5" customHeight="1" x14ac:dyDescent="0.2">
      <c r="B25" s="422" t="s">
        <v>19491</v>
      </c>
      <c r="C25" s="422"/>
      <c r="D25" s="422"/>
      <c r="E25" s="422"/>
      <c r="F25" s="422"/>
      <c r="G25" s="422"/>
      <c r="H25" s="422"/>
      <c r="I25" s="422"/>
      <c r="J25" s="422"/>
    </row>
    <row r="28" spans="1:11" x14ac:dyDescent="0.2">
      <c r="B28" s="413" t="s">
        <v>19426</v>
      </c>
      <c r="C28" s="413"/>
      <c r="D28" s="413"/>
      <c r="E28" s="413"/>
      <c r="F28" s="413"/>
      <c r="G28" s="413"/>
      <c r="H28" s="413"/>
      <c r="I28" s="413"/>
      <c r="J28" s="413"/>
      <c r="K28" s="413"/>
    </row>
    <row r="29" spans="1:11" x14ac:dyDescent="0.2">
      <c r="A29" s="414" t="s">
        <v>403</v>
      </c>
      <c r="B29" s="414"/>
      <c r="C29" s="414"/>
      <c r="D29" s="414"/>
      <c r="E29" s="414"/>
      <c r="F29" s="414"/>
      <c r="G29" s="414"/>
      <c r="H29" s="414"/>
      <c r="I29" s="414"/>
      <c r="J29" s="414"/>
      <c r="K29" s="414"/>
    </row>
    <row r="30" spans="1:11" x14ac:dyDescent="0.2">
      <c r="A30" s="413" t="s">
        <v>404</v>
      </c>
      <c r="B30" s="413"/>
      <c r="C30" s="413"/>
      <c r="D30" s="413"/>
      <c r="E30" s="413"/>
      <c r="F30" s="413"/>
      <c r="G30" s="413"/>
      <c r="H30" s="413"/>
      <c r="I30" s="413"/>
      <c r="J30" s="413"/>
      <c r="K30" s="413"/>
    </row>
    <row r="31" spans="1:11" x14ac:dyDescent="0.2">
      <c r="A31" s="413" t="s">
        <v>405</v>
      </c>
      <c r="B31" s="413"/>
      <c r="C31" s="413"/>
      <c r="D31" s="413"/>
      <c r="E31" s="413"/>
      <c r="F31" s="413"/>
      <c r="G31" s="413"/>
      <c r="H31" s="413"/>
      <c r="I31" s="413"/>
      <c r="J31" s="413"/>
      <c r="K31" s="413"/>
    </row>
    <row r="32" spans="1:11" x14ac:dyDescent="0.2">
      <c r="A32" s="413" t="s">
        <v>406</v>
      </c>
      <c r="B32" s="413"/>
      <c r="C32" s="413"/>
      <c r="D32" s="413"/>
      <c r="E32" s="413"/>
      <c r="F32" s="413"/>
      <c r="G32" s="413"/>
      <c r="H32" s="413"/>
      <c r="I32" s="413"/>
      <c r="J32" s="413"/>
      <c r="K32" s="413"/>
    </row>
  </sheetData>
  <mergeCells count="36">
    <mergeCell ref="A29:K29"/>
    <mergeCell ref="A30:K30"/>
    <mergeCell ref="A31:K31"/>
    <mergeCell ref="A32:K32"/>
    <mergeCell ref="B22:J22"/>
    <mergeCell ref="B23:J23"/>
    <mergeCell ref="B24:J24"/>
    <mergeCell ref="B25:J25"/>
    <mergeCell ref="B28:K28"/>
    <mergeCell ref="B16:I16"/>
    <mergeCell ref="G17:I17"/>
    <mergeCell ref="B18:I18"/>
    <mergeCell ref="G19:I19"/>
    <mergeCell ref="B20:I20"/>
    <mergeCell ref="F11:G11"/>
    <mergeCell ref="H11:I11"/>
    <mergeCell ref="B13:I13"/>
    <mergeCell ref="B14:I14"/>
    <mergeCell ref="B15:I15"/>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2:K33"/>
  <sheetViews>
    <sheetView view="pageBreakPreview" topLeftCell="A11" zoomScale="95" zoomScaleNormal="100" zoomScalePageLayoutView="95" workbookViewId="0">
      <selection activeCell="A29" sqref="A29"/>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19507</v>
      </c>
      <c r="C2" s="391"/>
      <c r="D2" s="391"/>
      <c r="E2" s="391"/>
      <c r="F2" s="391"/>
      <c r="G2" s="391"/>
      <c r="H2" s="391"/>
      <c r="I2" s="391"/>
      <c r="J2" s="391"/>
    </row>
    <row r="3" spans="2:10" x14ac:dyDescent="0.2">
      <c r="B3" s="392" t="s">
        <v>19402</v>
      </c>
      <c r="C3" s="392"/>
      <c r="D3" s="393" t="str">
        <f>VLOOKUP(B5,'Planilha Orçamentária'!$N$10:$Q$10199,3,0)</f>
        <v>Suporte para pias e bancadas em perfil de alumínio, retangular 50,80mm x 25,40mm</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Orçamentária'!$N$10:$Q$409,4,0)</f>
        <v>m</v>
      </c>
    </row>
    <row r="5" spans="2:10" x14ac:dyDescent="0.2">
      <c r="B5" s="397" t="s">
        <v>350</v>
      </c>
      <c r="C5" s="397"/>
      <c r="D5" s="397"/>
      <c r="E5" s="397"/>
      <c r="F5" s="397"/>
      <c r="G5" s="397"/>
      <c r="H5" s="398" t="s">
        <v>19406</v>
      </c>
      <c r="I5" s="398"/>
      <c r="J5" s="278" t="str">
        <f>VLOOKUP(B5,'Planilha Orçamentária'!$N$10:$Q$409,2,0)</f>
        <v>16.22</v>
      </c>
    </row>
    <row r="6" spans="2:10" ht="22.5" x14ac:dyDescent="0.2">
      <c r="B6" s="279" t="s">
        <v>19407</v>
      </c>
      <c r="C6" s="280" t="s">
        <v>19408</v>
      </c>
      <c r="D6" s="281" t="s">
        <v>19409</v>
      </c>
      <c r="E6" s="281" t="s">
        <v>19410</v>
      </c>
      <c r="F6" s="399" t="s">
        <v>19411</v>
      </c>
      <c r="G6" s="399"/>
      <c r="H6" s="400" t="s">
        <v>19412</v>
      </c>
      <c r="I6" s="400"/>
      <c r="J6" s="282" t="s">
        <v>19413</v>
      </c>
    </row>
    <row r="7" spans="2:10" s="277" customFormat="1" ht="24" customHeight="1" x14ac:dyDescent="0.2">
      <c r="B7" s="283">
        <v>10139</v>
      </c>
      <c r="C7" s="284" t="str">
        <f>VLOOKUP(B7,'INSUMO JUNHO-2025'!$A$1:$E$6480,2,0)</f>
        <v>DER-ES</v>
      </c>
      <c r="D7" s="285" t="str">
        <f>VLOOKUP(B7,'INSUMO JUNHO-2025'!$A$1:$E$6480,3,0)</f>
        <v>PEDREIRO (OFICIAL - SINDUSCON)</v>
      </c>
      <c r="E7" s="286" t="str">
        <f>VLOOKUP(B7,'INSUMO JUNHO-2025'!$A$1:$E$6480,4,0)</f>
        <v>H</v>
      </c>
      <c r="F7" s="415">
        <v>0.5</v>
      </c>
      <c r="G7" s="415"/>
      <c r="H7" s="402">
        <f>VLOOKUP(B7,'INSUMO JUNHO-2025'!$A$1:$E$6480,5,0)*2.5727</f>
        <v>26.035724000000002</v>
      </c>
      <c r="I7" s="402"/>
      <c r="J7" s="287">
        <f>F7*H7</f>
        <v>13.017862000000001</v>
      </c>
    </row>
    <row r="8" spans="2:10" s="277" customFormat="1" ht="12.75" customHeight="1" x14ac:dyDescent="0.2">
      <c r="B8" s="403" t="s">
        <v>19414</v>
      </c>
      <c r="C8" s="403"/>
      <c r="D8" s="403"/>
      <c r="E8" s="403"/>
      <c r="F8" s="403"/>
      <c r="G8" s="403"/>
      <c r="H8" s="403"/>
      <c r="I8" s="403"/>
      <c r="J8" s="288">
        <f>SUM(J7)</f>
        <v>13.017862000000001</v>
      </c>
    </row>
    <row r="9" spans="2:10" s="277" customFormat="1" x14ac:dyDescent="0.2">
      <c r="B9" s="279" t="s">
        <v>19407</v>
      </c>
      <c r="C9" s="280" t="s">
        <v>19408</v>
      </c>
      <c r="D9" s="281" t="s">
        <v>19432</v>
      </c>
      <c r="E9" s="281" t="s">
        <v>19410</v>
      </c>
      <c r="F9" s="399" t="s">
        <v>19433</v>
      </c>
      <c r="G9" s="399"/>
      <c r="H9" s="400" t="s">
        <v>19434</v>
      </c>
      <c r="I9" s="400"/>
      <c r="J9" s="300" t="s">
        <v>19435</v>
      </c>
    </row>
    <row r="10" spans="2:10" s="277" customFormat="1" ht="33.75" x14ac:dyDescent="0.2">
      <c r="B10" s="283">
        <v>9964</v>
      </c>
      <c r="C10" s="284" t="s">
        <v>19441</v>
      </c>
      <c r="D10" s="303" t="s">
        <v>19508</v>
      </c>
      <c r="E10" s="286" t="s">
        <v>50</v>
      </c>
      <c r="F10" s="419">
        <v>1</v>
      </c>
      <c r="G10" s="419"/>
      <c r="H10" s="420">
        <v>20.61</v>
      </c>
      <c r="I10" s="420"/>
      <c r="J10" s="289">
        <f>F10*H10</f>
        <v>20.61</v>
      </c>
    </row>
    <row r="11" spans="2:10" s="277" customFormat="1" ht="33.75" x14ac:dyDescent="0.2">
      <c r="B11" s="301">
        <v>10209</v>
      </c>
      <c r="C11" s="284" t="str">
        <f>VLOOKUP(B11,'SERVIÇOS JUNHO-2025'!$A:$E,2,0)</f>
        <v>DER-ES</v>
      </c>
      <c r="D11" s="303" t="str">
        <f>VLOOKUP($B$11,'SERVIÇOS JUNHO-2025'!$A:$E,3,0)</f>
        <v>Demolição manual de alvenaria de bloco furado (cerâmico), sem reaproveitamento</v>
      </c>
      <c r="E11" s="284" t="str">
        <f>VLOOKUP($B$11,'SERVIÇOS JUNHO-2025'!$A:$E,4,0)</f>
        <v>m3</v>
      </c>
      <c r="F11" s="419">
        <v>1.2999999999999999E-3</v>
      </c>
      <c r="G11" s="419"/>
      <c r="H11" s="424">
        <f>VLOOKUP($B$11,'SERVIÇOS JUNHO-2025'!$A:$E,5,0)</f>
        <v>59.61</v>
      </c>
      <c r="I11" s="424"/>
      <c r="J11" s="302">
        <f>F11*H11</f>
        <v>7.7492999999999992E-2</v>
      </c>
    </row>
    <row r="12" spans="2:10" s="277" customFormat="1" ht="33.75" x14ac:dyDescent="0.2">
      <c r="B12" s="301">
        <v>20732</v>
      </c>
      <c r="C12" s="284" t="str">
        <f>VLOOKUP(B12,'INSUMO JUNHO-2025'!$A$1:$E$6480,2,0)</f>
        <v>DER-ES</v>
      </c>
      <c r="D12" s="285" t="str">
        <f>VLOOKUP(B12,'INSUMO JUNHO-2025'!$A$1:$E$6480,3,0)</f>
        <v>ARGAM COLANTE FLEXIVEL AC III P/ ASSENT. PORCELANATO E PEDRAS (GRANITO E MÁRMORE)</v>
      </c>
      <c r="E12" s="286" t="str">
        <f>VLOOKUP(B12,'INSUMO JUNHO-2025'!$A$1:$E$6480,4,0)</f>
        <v>KG</v>
      </c>
      <c r="F12" s="419">
        <v>1.2999999999999999E-3</v>
      </c>
      <c r="G12" s="419"/>
      <c r="H12" s="402">
        <f>VLOOKUP(B12,'INSUMO JUNHO-2025'!$A$1:$E$6480,5,0)</f>
        <v>1.9</v>
      </c>
      <c r="I12" s="402"/>
      <c r="J12" s="317">
        <f>F12*H12</f>
        <v>2.47E-3</v>
      </c>
    </row>
    <row r="13" spans="2:10" s="277" customFormat="1" x14ac:dyDescent="0.2">
      <c r="B13" s="304"/>
      <c r="C13" s="305"/>
      <c r="D13" s="306"/>
      <c r="E13" s="307"/>
      <c r="F13" s="308"/>
      <c r="G13" s="309"/>
      <c r="H13" s="310"/>
      <c r="I13" s="311" t="s">
        <v>19414</v>
      </c>
      <c r="J13" s="313">
        <f>SUM(J10:J12)</f>
        <v>20.689962999999999</v>
      </c>
    </row>
    <row r="14" spans="2:10" s="277" customFormat="1" ht="12.75" customHeight="1" x14ac:dyDescent="0.2">
      <c r="B14" s="404" t="s">
        <v>19415</v>
      </c>
      <c r="C14" s="404"/>
      <c r="D14" s="404"/>
      <c r="E14" s="404"/>
      <c r="F14" s="404"/>
      <c r="G14" s="404"/>
      <c r="H14" s="404"/>
      <c r="I14" s="404"/>
      <c r="J14" s="289">
        <f>J8</f>
        <v>13.017862000000001</v>
      </c>
    </row>
    <row r="15" spans="2:10" s="277" customFormat="1" x14ac:dyDescent="0.2">
      <c r="B15" s="405" t="s">
        <v>19416</v>
      </c>
      <c r="C15" s="405"/>
      <c r="D15" s="405"/>
      <c r="E15" s="405"/>
      <c r="F15" s="405"/>
      <c r="G15" s="405"/>
      <c r="H15" s="405"/>
      <c r="I15" s="405"/>
      <c r="J15" s="290">
        <f>J13</f>
        <v>20.689962999999999</v>
      </c>
    </row>
    <row r="16" spans="2:10" s="277" customFormat="1" x14ac:dyDescent="0.2">
      <c r="B16" s="406" t="s">
        <v>19417</v>
      </c>
      <c r="C16" s="406"/>
      <c r="D16" s="406"/>
      <c r="E16" s="406"/>
      <c r="F16" s="406"/>
      <c r="G16" s="406"/>
      <c r="H16" s="406"/>
      <c r="I16" s="406"/>
      <c r="J16" s="291">
        <v>0</v>
      </c>
    </row>
    <row r="17" spans="1:11" x14ac:dyDescent="0.2">
      <c r="B17" s="406" t="s">
        <v>19418</v>
      </c>
      <c r="C17" s="406"/>
      <c r="D17" s="406"/>
      <c r="E17" s="406"/>
      <c r="F17" s="406"/>
      <c r="G17" s="406"/>
      <c r="H17" s="406"/>
      <c r="I17" s="406"/>
      <c r="J17" s="291">
        <v>1</v>
      </c>
    </row>
    <row r="18" spans="1:11" ht="15" customHeight="1" x14ac:dyDescent="0.2">
      <c r="B18" s="292"/>
      <c r="C18" s="293"/>
      <c r="D18" s="293"/>
      <c r="E18" s="293"/>
      <c r="F18" s="293"/>
      <c r="G18" s="407" t="s">
        <v>19419</v>
      </c>
      <c r="H18" s="407"/>
      <c r="I18" s="407"/>
      <c r="J18" s="299">
        <f>J14+J16</f>
        <v>13.017862000000001</v>
      </c>
      <c r="K18" s="294"/>
    </row>
    <row r="19" spans="1:11" x14ac:dyDescent="0.2">
      <c r="B19" s="406" t="s">
        <v>19420</v>
      </c>
      <c r="C19" s="406"/>
      <c r="D19" s="406"/>
      <c r="E19" s="406"/>
      <c r="F19" s="406"/>
      <c r="G19" s="406"/>
      <c r="H19" s="406"/>
      <c r="I19" s="406"/>
      <c r="J19" s="290">
        <f>(J14/J17)+(J16/J17)</f>
        <v>13.017862000000001</v>
      </c>
    </row>
    <row r="20" spans="1:11" x14ac:dyDescent="0.2">
      <c r="B20" s="295"/>
      <c r="C20" s="296"/>
      <c r="D20" s="296"/>
      <c r="E20" s="296"/>
      <c r="F20" s="296"/>
      <c r="G20" s="408" t="s">
        <v>19421</v>
      </c>
      <c r="H20" s="408"/>
      <c r="I20" s="408"/>
      <c r="J20" s="297">
        <f>J15+J19</f>
        <v>33.707825</v>
      </c>
    </row>
    <row r="21" spans="1:11" x14ac:dyDescent="0.2">
      <c r="B21" s="409" t="s">
        <v>19422</v>
      </c>
      <c r="C21" s="409"/>
      <c r="D21" s="409"/>
      <c r="E21" s="409"/>
      <c r="F21" s="409"/>
      <c r="G21" s="409"/>
      <c r="H21" s="409"/>
      <c r="I21" s="409"/>
      <c r="J21" s="298">
        <f>J20</f>
        <v>33.707825</v>
      </c>
    </row>
    <row r="23" spans="1:11" ht="12.75" customHeight="1" x14ac:dyDescent="0.2">
      <c r="B23" s="410" t="s">
        <v>19423</v>
      </c>
      <c r="C23" s="410"/>
      <c r="D23" s="410"/>
      <c r="E23" s="410"/>
      <c r="F23" s="410"/>
      <c r="G23" s="410"/>
      <c r="H23" s="410"/>
      <c r="I23" s="410"/>
      <c r="J23" s="410"/>
    </row>
    <row r="24" spans="1:11" ht="29.25" customHeight="1" x14ac:dyDescent="0.2">
      <c r="B24" s="417" t="s">
        <v>19424</v>
      </c>
      <c r="C24" s="417"/>
      <c r="D24" s="417"/>
      <c r="E24" s="417"/>
      <c r="F24" s="417"/>
      <c r="G24" s="417"/>
      <c r="H24" s="417"/>
      <c r="I24" s="417"/>
      <c r="J24" s="417"/>
    </row>
    <row r="25" spans="1:11" ht="38.25" customHeight="1" x14ac:dyDescent="0.2">
      <c r="B25" s="417" t="s">
        <v>19509</v>
      </c>
      <c r="C25" s="417"/>
      <c r="D25" s="417"/>
      <c r="E25" s="417"/>
      <c r="F25" s="417"/>
      <c r="G25" s="417"/>
      <c r="H25" s="417"/>
      <c r="I25" s="417"/>
      <c r="J25" s="417"/>
    </row>
    <row r="26" spans="1:11" ht="31.5" customHeight="1" x14ac:dyDescent="0.2">
      <c r="B26" s="422" t="s">
        <v>19510</v>
      </c>
      <c r="C26" s="422"/>
      <c r="D26" s="422"/>
      <c r="E26" s="422"/>
      <c r="F26" s="422"/>
      <c r="G26" s="422"/>
      <c r="H26" s="422"/>
      <c r="I26" s="422"/>
      <c r="J26" s="422"/>
    </row>
    <row r="29" spans="1:11" x14ac:dyDescent="0.2">
      <c r="B29" s="413" t="s">
        <v>19426</v>
      </c>
      <c r="C29" s="413"/>
      <c r="D29" s="413"/>
      <c r="E29" s="413"/>
      <c r="F29" s="413"/>
      <c r="G29" s="413"/>
      <c r="H29" s="413"/>
      <c r="I29" s="413"/>
      <c r="J29" s="413"/>
      <c r="K29" s="413"/>
    </row>
    <row r="30" spans="1:11" x14ac:dyDescent="0.2">
      <c r="A30" s="414" t="s">
        <v>403</v>
      </c>
      <c r="B30" s="414"/>
      <c r="C30" s="414"/>
      <c r="D30" s="414"/>
      <c r="E30" s="414"/>
      <c r="F30" s="414"/>
      <c r="G30" s="414"/>
      <c r="H30" s="414"/>
      <c r="I30" s="414"/>
      <c r="J30" s="414"/>
      <c r="K30" s="414"/>
    </row>
    <row r="31" spans="1:11" x14ac:dyDescent="0.2">
      <c r="A31" s="413" t="s">
        <v>404</v>
      </c>
      <c r="B31" s="413"/>
      <c r="C31" s="413"/>
      <c r="D31" s="413"/>
      <c r="E31" s="413"/>
      <c r="F31" s="413"/>
      <c r="G31" s="413"/>
      <c r="H31" s="413"/>
      <c r="I31" s="413"/>
      <c r="J31" s="413"/>
      <c r="K31" s="413"/>
    </row>
    <row r="32" spans="1:11" x14ac:dyDescent="0.2">
      <c r="A32" s="413" t="s">
        <v>405</v>
      </c>
      <c r="B32" s="413"/>
      <c r="C32" s="413"/>
      <c r="D32" s="413"/>
      <c r="E32" s="413"/>
      <c r="F32" s="413"/>
      <c r="G32" s="413"/>
      <c r="H32" s="413"/>
      <c r="I32" s="413"/>
      <c r="J32" s="413"/>
      <c r="K32" s="413"/>
    </row>
    <row r="33" spans="1:11" x14ac:dyDescent="0.2">
      <c r="A33" s="413" t="s">
        <v>406</v>
      </c>
      <c r="B33" s="413"/>
      <c r="C33" s="413"/>
      <c r="D33" s="413"/>
      <c r="E33" s="413"/>
      <c r="F33" s="413"/>
      <c r="G33" s="413"/>
      <c r="H33" s="413"/>
      <c r="I33" s="413"/>
      <c r="J33" s="413"/>
      <c r="K33" s="413"/>
    </row>
  </sheetData>
  <mergeCells count="38">
    <mergeCell ref="A33:K33"/>
    <mergeCell ref="B26:J26"/>
    <mergeCell ref="B29:K29"/>
    <mergeCell ref="A30:K30"/>
    <mergeCell ref="A31:K31"/>
    <mergeCell ref="A32:K32"/>
    <mergeCell ref="G20:I20"/>
    <mergeCell ref="B21:I21"/>
    <mergeCell ref="B23:J23"/>
    <mergeCell ref="B24:J24"/>
    <mergeCell ref="B25:J25"/>
    <mergeCell ref="B15:I15"/>
    <mergeCell ref="B16:I16"/>
    <mergeCell ref="B17:I17"/>
    <mergeCell ref="G18:I18"/>
    <mergeCell ref="B19:I19"/>
    <mergeCell ref="F11:G11"/>
    <mergeCell ref="H11:I11"/>
    <mergeCell ref="F12:G12"/>
    <mergeCell ref="H12:I12"/>
    <mergeCell ref="B14:I14"/>
    <mergeCell ref="B8:I8"/>
    <mergeCell ref="F9:G9"/>
    <mergeCell ref="H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2:K57"/>
  <sheetViews>
    <sheetView view="pageBreakPreview" topLeftCell="A32" zoomScale="95" zoomScaleNormal="100" zoomScalePageLayoutView="95" workbookViewId="0">
      <selection activeCell="A53" sqref="A53"/>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19511</v>
      </c>
      <c r="C2" s="391"/>
      <c r="D2" s="391"/>
      <c r="E2" s="391"/>
      <c r="F2" s="391"/>
      <c r="G2" s="391"/>
      <c r="H2" s="391"/>
      <c r="I2" s="391"/>
      <c r="J2" s="391"/>
    </row>
    <row r="3" spans="2:10" ht="37.5" customHeight="1" x14ac:dyDescent="0.2">
      <c r="B3" s="392" t="s">
        <v>19402</v>
      </c>
      <c r="C3" s="392"/>
      <c r="D3" s="393" t="str">
        <f>VLOOKUP(B5,'Planilha Orçamentária'!$N$10:$Q$10199,3,0)</f>
        <v>Tanque para panelões em granito cinza andorinha, esp. 2cm, dim. 0.85x1.05m, base de concreto e apoio em alvenaria, incl. válvula e sifão, exclusive torneira,</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und</v>
      </c>
    </row>
    <row r="5" spans="2:10" x14ac:dyDescent="0.2">
      <c r="B5" s="397" t="s">
        <v>353</v>
      </c>
      <c r="C5" s="397"/>
      <c r="D5" s="397"/>
      <c r="E5" s="397"/>
      <c r="F5" s="397"/>
      <c r="G5" s="397"/>
      <c r="H5" s="398" t="s">
        <v>19406</v>
      </c>
      <c r="I5" s="398"/>
      <c r="J5" s="278" t="str">
        <f>VLOOKUP(B5,'Planilha Orçamentária'!$N$10:$Q$313,2,0)</f>
        <v>16.23</v>
      </c>
    </row>
    <row r="6" spans="2:10" ht="22.5" x14ac:dyDescent="0.2">
      <c r="B6" s="279" t="s">
        <v>19407</v>
      </c>
      <c r="C6" s="280" t="s">
        <v>19408</v>
      </c>
      <c r="D6" s="281" t="s">
        <v>19409</v>
      </c>
      <c r="E6" s="281" t="s">
        <v>19410</v>
      </c>
      <c r="F6" s="399" t="s">
        <v>19411</v>
      </c>
      <c r="G6" s="399"/>
      <c r="H6" s="400" t="s">
        <v>19412</v>
      </c>
      <c r="I6" s="400"/>
      <c r="J6" s="282" t="s">
        <v>19413</v>
      </c>
    </row>
    <row r="7" spans="2:10" s="277" customFormat="1" ht="24.75" customHeight="1" x14ac:dyDescent="0.2">
      <c r="B7" s="283">
        <v>10101</v>
      </c>
      <c r="C7" s="284" t="str">
        <f>VLOOKUP(B7,'INSUMO JUNHO-2025'!$A$1:$E$6480,2,0)</f>
        <v>DER-ES</v>
      </c>
      <c r="D7" s="285" t="str">
        <f>VLOOKUP(B7,'INSUMO JUNHO-2025'!$A$1:$E$6480,3,0)</f>
        <v>AJUDANTE (AJUDANTE PRATICO - SINDUSCON)</v>
      </c>
      <c r="E7" s="286" t="str">
        <f>VLOOKUP(B7,'INSUMO JUNHO-2025'!$A$1:$E$6480,4,0)</f>
        <v>H</v>
      </c>
      <c r="F7" s="415">
        <v>4.8049999999999997</v>
      </c>
      <c r="G7" s="415"/>
      <c r="H7" s="402">
        <f>VLOOKUP(B7,'INSUMO JUNHO-2025'!$A$1:$E$6480,5,0)*2.5727</f>
        <v>21.945131</v>
      </c>
      <c r="I7" s="402"/>
      <c r="J7" s="287">
        <f t="shared" ref="J7:J13" si="0">F7*H7</f>
        <v>105.44635445499999</v>
      </c>
    </row>
    <row r="8" spans="2:10" s="277" customFormat="1" ht="24.75" customHeight="1" x14ac:dyDescent="0.2">
      <c r="B8" s="283">
        <v>10111</v>
      </c>
      <c r="C8" s="284" t="str">
        <f>VLOOKUP(B8,'INSUMO JUNHO-2025'!$A$1:$E$6480,2,0)</f>
        <v>DER-ES</v>
      </c>
      <c r="D8" s="285" t="str">
        <f>VLOOKUP(B8,'INSUMO JUNHO-2025'!$A$1:$E$6480,3,0)</f>
        <v>CARPINTEIRO (OFICIAL - SINDUSCON)</v>
      </c>
      <c r="E8" s="286" t="str">
        <f>VLOOKUP(B8,'INSUMO JUNHO-2025'!$A$1:$E$6480,4,0)</f>
        <v>H</v>
      </c>
      <c r="F8" s="415">
        <v>2.0249999999999999</v>
      </c>
      <c r="G8" s="415"/>
      <c r="H8" s="402">
        <f>VLOOKUP(B8,'INSUMO JUNHO-2025'!$A$1:$E$6480,5,0)*2.5727</f>
        <v>26.035724000000002</v>
      </c>
      <c r="I8" s="402"/>
      <c r="J8" s="287">
        <f t="shared" si="0"/>
        <v>52.722341100000001</v>
      </c>
    </row>
    <row r="9" spans="2:10" s="277" customFormat="1" ht="24.75" customHeight="1" x14ac:dyDescent="0.2">
      <c r="B9" s="283">
        <v>10118</v>
      </c>
      <c r="C9" s="284" t="str">
        <f>VLOOKUP(B9,'INSUMO JUNHO-2025'!$A$1:$E$6480,2,0)</f>
        <v>DER-ES</v>
      </c>
      <c r="D9" s="285" t="str">
        <f>VLOOKUP(B9,'INSUMO JUNHO-2025'!$A$1:$E$6480,3,0)</f>
        <v>ENCANADOR (OFICIAL - SINDUSCON)</v>
      </c>
      <c r="E9" s="286" t="str">
        <f>VLOOKUP(B9,'INSUMO JUNHO-2025'!$A$1:$E$6480,4,0)</f>
        <v>H</v>
      </c>
      <c r="F9" s="415">
        <v>2.5</v>
      </c>
      <c r="G9" s="415"/>
      <c r="H9" s="402">
        <f>VLOOKUP(B9,'INSUMO JUNHO-2025'!$A$1:$E$6480,5,0)*2.5727</f>
        <v>26.035724000000002</v>
      </c>
      <c r="I9" s="402"/>
      <c r="J9" s="287">
        <f t="shared" si="0"/>
        <v>65.089310000000012</v>
      </c>
    </row>
    <row r="10" spans="2:10" s="277" customFormat="1" ht="24.75" customHeight="1" x14ac:dyDescent="0.2">
      <c r="B10" s="283">
        <v>10121</v>
      </c>
      <c r="C10" s="284" t="str">
        <f>VLOOKUP(B10,'INSUMO JUNHO-2025'!$A$1:$E$6480,2,0)</f>
        <v>DER-ES</v>
      </c>
      <c r="D10" s="285" t="str">
        <f>VLOOKUP(B10,'INSUMO JUNHO-2025'!$A$1:$E$6480,3,0)</f>
        <v>ARMADOR (OFICIAL - SINDUSCON)</v>
      </c>
      <c r="E10" s="286" t="str">
        <f>VLOOKUP(B10,'INSUMO JUNHO-2025'!$A$1:$E$6480,4,0)</f>
        <v>H</v>
      </c>
      <c r="F10" s="415">
        <v>0.28000000000000003</v>
      </c>
      <c r="G10" s="415"/>
      <c r="H10" s="402">
        <f>VLOOKUP(B10,'INSUMO JUNHO-2025'!$A$1:$E$6480,5,0)*2.5727</f>
        <v>26.035724000000002</v>
      </c>
      <c r="I10" s="402"/>
      <c r="J10" s="287">
        <f t="shared" si="0"/>
        <v>7.2900027200000013</v>
      </c>
    </row>
    <row r="11" spans="2:10" s="277" customFormat="1" ht="24.75" customHeight="1" x14ac:dyDescent="0.2">
      <c r="B11" s="283">
        <v>10124</v>
      </c>
      <c r="C11" s="284" t="str">
        <f>VLOOKUP(B11,'INSUMO JUNHO-2025'!$A$1:$E$6480,2,0)</f>
        <v>DER-ES</v>
      </c>
      <c r="D11" s="285" t="str">
        <f>VLOOKUP(B11,'INSUMO JUNHO-2025'!$A$1:$E$6480,3,0)</f>
        <v>GRANITEIRO/MARMORISTA (OFICIAL - SINDUSCON)</v>
      </c>
      <c r="E11" s="286" t="str">
        <f>VLOOKUP(B11,'INSUMO JUNHO-2025'!$A$1:$E$6480,4,0)</f>
        <v>H</v>
      </c>
      <c r="F11" s="415">
        <v>5.42</v>
      </c>
      <c r="G11" s="415"/>
      <c r="H11" s="402">
        <f>VLOOKUP(B11,'INSUMO JUNHO-2025'!$A$1:$E$6480,5,0)*2.5727</f>
        <v>26.035724000000002</v>
      </c>
      <c r="I11" s="402"/>
      <c r="J11" s="287">
        <f t="shared" si="0"/>
        <v>141.11362408000002</v>
      </c>
    </row>
    <row r="12" spans="2:10" s="277" customFormat="1" ht="24.75" customHeight="1" x14ac:dyDescent="0.2">
      <c r="B12" s="283">
        <v>10139</v>
      </c>
      <c r="C12" s="284" t="str">
        <f>VLOOKUP(B12,'INSUMO JUNHO-2025'!$A$1:$E$6480,2,0)</f>
        <v>DER-ES</v>
      </c>
      <c r="D12" s="285" t="str">
        <f>VLOOKUP(B12,'INSUMO JUNHO-2025'!$A$1:$E$6480,3,0)</f>
        <v>PEDREIRO (OFICIAL - SINDUSCON)</v>
      </c>
      <c r="E12" s="286" t="str">
        <f>VLOOKUP(B12,'INSUMO JUNHO-2025'!$A$1:$E$6480,4,0)</f>
        <v>H</v>
      </c>
      <c r="F12" s="401">
        <v>4.6994999999999996</v>
      </c>
      <c r="G12" s="401"/>
      <c r="H12" s="402">
        <f>VLOOKUP(B12,'INSUMO JUNHO-2025'!$A$1:$E$6480,5,0)*2.5727</f>
        <v>26.035724000000002</v>
      </c>
      <c r="I12" s="402"/>
      <c r="J12" s="287">
        <f t="shared" si="0"/>
        <v>122.354884938</v>
      </c>
    </row>
    <row r="13" spans="2:10" s="277" customFormat="1" ht="24.75" customHeight="1" x14ac:dyDescent="0.2">
      <c r="B13" s="283">
        <v>10146</v>
      </c>
      <c r="C13" s="284" t="str">
        <f>VLOOKUP(B13,'INSUMO JUNHO-2025'!$A$1:$E$6480,2,0)</f>
        <v>DER-ES</v>
      </c>
      <c r="D13" s="285" t="str">
        <f>VLOOKUP(B13,'INSUMO JUNHO-2025'!$A$1:$E$6480,3,0)</f>
        <v>SERVENTE (AUXILIAR DE OBRAS - SINDUSCON)</v>
      </c>
      <c r="E13" s="286" t="str">
        <f>VLOOKUP(B13,'INSUMO JUNHO-2025'!$A$1:$E$6480,4,0)</f>
        <v>H</v>
      </c>
      <c r="F13" s="428">
        <v>10.17634</v>
      </c>
      <c r="G13" s="428"/>
      <c r="H13" s="402">
        <f>VLOOKUP(B13,'INSUMO JUNHO-2025'!$A$1:$E$6480,5,0)*2.5727</f>
        <v>19.681155000000004</v>
      </c>
      <c r="I13" s="402"/>
      <c r="J13" s="287">
        <f t="shared" si="0"/>
        <v>200.28212487270002</v>
      </c>
    </row>
    <row r="14" spans="2:10" s="277" customFormat="1" ht="12.75" customHeight="1" x14ac:dyDescent="0.2">
      <c r="B14" s="403" t="s">
        <v>19414</v>
      </c>
      <c r="C14" s="403"/>
      <c r="D14" s="403"/>
      <c r="E14" s="403"/>
      <c r="F14" s="403"/>
      <c r="G14" s="403"/>
      <c r="H14" s="403"/>
      <c r="I14" s="403"/>
      <c r="J14" s="288">
        <f>SUM(J7:J13)</f>
        <v>694.29864216570013</v>
      </c>
    </row>
    <row r="15" spans="2:10" s="277" customFormat="1" x14ac:dyDescent="0.2">
      <c r="B15" s="279" t="s">
        <v>19407</v>
      </c>
      <c r="C15" s="280" t="s">
        <v>19408</v>
      </c>
      <c r="D15" s="281" t="s">
        <v>19432</v>
      </c>
      <c r="E15" s="281" t="s">
        <v>19410</v>
      </c>
      <c r="F15" s="399" t="s">
        <v>19433</v>
      </c>
      <c r="G15" s="399"/>
      <c r="H15" s="400" t="s">
        <v>19434</v>
      </c>
      <c r="I15" s="400"/>
      <c r="J15" s="300" t="s">
        <v>19435</v>
      </c>
    </row>
    <row r="16" spans="2:10" s="277" customFormat="1" x14ac:dyDescent="0.2">
      <c r="B16" s="283">
        <v>20503</v>
      </c>
      <c r="C16" s="284" t="str">
        <f>VLOOKUP(B16,'INSUMO JUNHO-2025'!$A$1:$E$6480,2,0)</f>
        <v>DER-ES</v>
      </c>
      <c r="D16" s="285" t="str">
        <f>VLOOKUP(B16,'INSUMO JUNHO-2025'!$A$1:$E$6480,3,0)</f>
        <v>AREIA LAVADA MEDIA</v>
      </c>
      <c r="E16" s="286" t="str">
        <f>VLOOKUP(B16,'INSUMO JUNHO-2025'!$A$1:$E$6480,4,0)</f>
        <v>M3</v>
      </c>
      <c r="F16" s="430">
        <v>0.12737299999999999</v>
      </c>
      <c r="G16" s="430"/>
      <c r="H16" s="420">
        <f>VLOOKUP(B16,'INSUMO JUNHO-2025'!$A$1:$E$6480,5,0)</f>
        <v>142.78</v>
      </c>
      <c r="I16" s="420"/>
      <c r="J16" s="289">
        <f t="shared" ref="J16:J36" si="1">F16*H16</f>
        <v>18.186316939999998</v>
      </c>
    </row>
    <row r="17" spans="2:10" s="277" customFormat="1" ht="22.5" x14ac:dyDescent="0.2">
      <c r="B17" s="312">
        <v>20505</v>
      </c>
      <c r="C17" s="284" t="str">
        <f>VLOOKUP(B17,'INSUMO JUNHO-2025'!$A$1:$E$6480,2,0)</f>
        <v>DER-ES</v>
      </c>
      <c r="D17" s="285" t="str">
        <f>VLOOKUP(B17,'INSUMO JUNHO-2025'!$A$1:$E$6480,3,0)</f>
        <v>CAL HIDRATADO P/ ARGAMASSA CH III</v>
      </c>
      <c r="E17" s="286" t="str">
        <f>VLOOKUP(B17,'INSUMO JUNHO-2025'!$A$1:$E$6480,4,0)</f>
        <v>KG</v>
      </c>
      <c r="F17" s="430">
        <v>2.7439200000000001</v>
      </c>
      <c r="G17" s="430"/>
      <c r="H17" s="420">
        <f>VLOOKUP(B17,'INSUMO JUNHO-2025'!$A$1:$E$6480,5,0)</f>
        <v>1.07</v>
      </c>
      <c r="I17" s="420"/>
      <c r="J17" s="302">
        <f t="shared" si="1"/>
        <v>2.9359944000000002</v>
      </c>
    </row>
    <row r="18" spans="2:10" s="277" customFormat="1" x14ac:dyDescent="0.2">
      <c r="B18" s="301">
        <v>20508</v>
      </c>
      <c r="C18" s="284" t="str">
        <f>VLOOKUP(B18,'INSUMO JUNHO-2025'!$A$1:$E$6480,2,0)</f>
        <v>DER-ES</v>
      </c>
      <c r="D18" s="285" t="str">
        <f>VLOOKUP(B18,'INSUMO JUNHO-2025'!$A$1:$E$6480,3,0)</f>
        <v>CIMENTO PORTLAND CP III - 40</v>
      </c>
      <c r="E18" s="286" t="str">
        <f>VLOOKUP(B18,'INSUMO JUNHO-2025'!$A$1:$E$6480,4,0)</f>
        <v>KG</v>
      </c>
      <c r="F18" s="430">
        <v>34.003500000000003</v>
      </c>
      <c r="G18" s="430"/>
      <c r="H18" s="420">
        <f>VLOOKUP(B18,'INSUMO JUNHO-2025'!$A$1:$E$6480,5,0)</f>
        <v>0.59</v>
      </c>
      <c r="I18" s="420"/>
      <c r="J18" s="302">
        <f t="shared" si="1"/>
        <v>20.062065</v>
      </c>
    </row>
    <row r="19" spans="2:10" s="277" customFormat="1" ht="22.5" x14ac:dyDescent="0.2">
      <c r="B19" s="283">
        <v>20509</v>
      </c>
      <c r="C19" s="284" t="str">
        <f>VLOOKUP(B19,'INSUMO JUNHO-2025'!$A$1:$E$6480,2,0)</f>
        <v>DER-ES</v>
      </c>
      <c r="D19" s="285" t="str">
        <f>VLOOKUP(B19,'INSUMO JUNHO-2025'!$A$1:$E$6480,3,0)</f>
        <v>CIMENTO BRANCO NAO ESTRUTURAL</v>
      </c>
      <c r="E19" s="286" t="str">
        <f>VLOOKUP(B19,'INSUMO JUNHO-2025'!$A$1:$E$6480,4,0)</f>
        <v>KG</v>
      </c>
      <c r="F19" s="430">
        <v>0.43525000000000003</v>
      </c>
      <c r="G19" s="430"/>
      <c r="H19" s="420">
        <f>VLOOKUP(B19,'INSUMO JUNHO-2025'!$A$1:$E$6480,5,0)</f>
        <v>4.22</v>
      </c>
      <c r="I19" s="420"/>
      <c r="J19" s="289">
        <f t="shared" si="1"/>
        <v>1.8367549999999999</v>
      </c>
    </row>
    <row r="20" spans="2:10" s="277" customFormat="1" ht="22.5" x14ac:dyDescent="0.2">
      <c r="B20" s="312">
        <v>20510</v>
      </c>
      <c r="C20" s="284" t="str">
        <f>VLOOKUP(B20,'INSUMO JUNHO-2025'!$A$1:$E$6480,2,0)</f>
        <v>DER-ES</v>
      </c>
      <c r="D20" s="285" t="str">
        <f>VLOOKUP(B20,'INSUMO JUNHO-2025'!$A$1:$E$6480,3,0)</f>
        <v>CIMENTO COLANTE INDUSTRIALIZADO AC I</v>
      </c>
      <c r="E20" s="286" t="str">
        <f>VLOOKUP(B20,'INSUMO JUNHO-2025'!$A$1:$E$6480,4,0)</f>
        <v>KG</v>
      </c>
      <c r="F20" s="430">
        <v>20.029499999999999</v>
      </c>
      <c r="G20" s="430"/>
      <c r="H20" s="420">
        <f>VLOOKUP(B20,'INSUMO JUNHO-2025'!$A$1:$E$6480,5,0)</f>
        <v>0.84</v>
      </c>
      <c r="I20" s="420"/>
      <c r="J20" s="302">
        <f t="shared" si="1"/>
        <v>16.824779999999997</v>
      </c>
    </row>
    <row r="21" spans="2:10" s="277" customFormat="1" x14ac:dyDescent="0.2">
      <c r="B21" s="301">
        <v>20517</v>
      </c>
      <c r="C21" s="284" t="str">
        <f>VLOOKUP(B21,'INSUMO JUNHO-2025'!$A$1:$E$6480,2,0)</f>
        <v>DER-ES</v>
      </c>
      <c r="D21" s="285" t="str">
        <f>VLOOKUP(B21,'INSUMO JUNHO-2025'!$A$1:$E$6480,3,0)</f>
        <v>BRITA 1</v>
      </c>
      <c r="E21" s="286" t="str">
        <f>VLOOKUP(B21,'INSUMO JUNHO-2025'!$A$1:$E$6480,4,0)</f>
        <v>M3</v>
      </c>
      <c r="F21" s="430">
        <v>2.0003E-2</v>
      </c>
      <c r="G21" s="430"/>
      <c r="H21" s="420">
        <f>VLOOKUP(B21,'INSUMO JUNHO-2025'!$A$1:$E$6480,5,0)</f>
        <v>160.69</v>
      </c>
      <c r="I21" s="420"/>
      <c r="J21" s="302">
        <f t="shared" si="1"/>
        <v>3.2142820699999999</v>
      </c>
    </row>
    <row r="22" spans="2:10" s="277" customFormat="1" x14ac:dyDescent="0.2">
      <c r="B22" s="283">
        <v>20518</v>
      </c>
      <c r="C22" s="284" t="str">
        <f>VLOOKUP(B22,'INSUMO JUNHO-2025'!$A$1:$E$6480,2,0)</f>
        <v>DER-ES</v>
      </c>
      <c r="D22" s="285" t="str">
        <f>VLOOKUP(B22,'INSUMO JUNHO-2025'!$A$1:$E$6480,3,0)</f>
        <v>BRITA 2</v>
      </c>
      <c r="E22" s="286" t="str">
        <f>VLOOKUP(B22,'INSUMO JUNHO-2025'!$A$1:$E$6480,4,0)</f>
        <v>M3</v>
      </c>
      <c r="F22" s="430">
        <v>2.0003E-2</v>
      </c>
      <c r="G22" s="430"/>
      <c r="H22" s="420">
        <f>VLOOKUP(B22,'INSUMO JUNHO-2025'!$A$1:$E$6480,5,0)</f>
        <v>160.69</v>
      </c>
      <c r="I22" s="420"/>
      <c r="J22" s="289">
        <f t="shared" si="1"/>
        <v>3.2142820699999999</v>
      </c>
    </row>
    <row r="23" spans="2:10" s="277" customFormat="1" ht="22.5" x14ac:dyDescent="0.2">
      <c r="B23" s="312">
        <v>20985</v>
      </c>
      <c r="C23" s="284" t="str">
        <f>VLOOKUP(B23,'INSUMO JUNHO-2025'!$A$1:$E$6480,2,0)</f>
        <v>DER-ES</v>
      </c>
      <c r="D23" s="285" t="str">
        <f>VLOOKUP(B23,'INSUMO JUNHO-2025'!$A$1:$E$6480,3,0)</f>
        <v>SARRAFO DE MADEIRA PINUS 10 X 2.5CM</v>
      </c>
      <c r="E23" s="286" t="str">
        <f>VLOOKUP(B23,'INSUMO JUNHO-2025'!$A$1:$E$6480,4,0)</f>
        <v>M</v>
      </c>
      <c r="F23" s="430">
        <v>0.8</v>
      </c>
      <c r="G23" s="430"/>
      <c r="H23" s="420">
        <f>VLOOKUP(B23,'INSUMO JUNHO-2025'!$A$1:$E$6480,5,0)</f>
        <v>5.18</v>
      </c>
      <c r="I23" s="420"/>
      <c r="J23" s="302">
        <f t="shared" si="1"/>
        <v>4.1440000000000001</v>
      </c>
    </row>
    <row r="24" spans="2:10" s="277" customFormat="1" ht="22.5" x14ac:dyDescent="0.2">
      <c r="B24" s="301">
        <v>20988</v>
      </c>
      <c r="C24" s="284" t="str">
        <f>VLOOKUP(B24,'INSUMO JUNHO-2025'!$A$1:$E$6480,2,0)</f>
        <v>DER-ES</v>
      </c>
      <c r="D24" s="285" t="str">
        <f>VLOOKUP(B24,'INSUMO JUNHO-2025'!$A$1:$E$6480,3,0)</f>
        <v>TABUA DE MADEIRA PINUS 30 X 2.5 CM</v>
      </c>
      <c r="E24" s="286" t="str">
        <f>VLOOKUP(B24,'INSUMO JUNHO-2025'!$A$1:$E$6480,4,0)</f>
        <v>M</v>
      </c>
      <c r="F24" s="430">
        <v>2.4</v>
      </c>
      <c r="G24" s="430"/>
      <c r="H24" s="420">
        <f>VLOOKUP(B24,'INSUMO JUNHO-2025'!$A$1:$E$6480,5,0)</f>
        <v>13.58</v>
      </c>
      <c r="I24" s="420"/>
      <c r="J24" s="302">
        <f t="shared" si="1"/>
        <v>32.591999999999999</v>
      </c>
    </row>
    <row r="25" spans="2:10" s="277" customFormat="1" ht="22.5" x14ac:dyDescent="0.2">
      <c r="B25" s="283">
        <v>21009</v>
      </c>
      <c r="C25" s="284" t="str">
        <f>VLOOKUP(B25,'INSUMO JUNHO-2025'!$A$1:$E$6480,2,0)</f>
        <v>DER-ES</v>
      </c>
      <c r="D25" s="285" t="str">
        <f>VLOOKUP(B25,'INSUMO JUNHO-2025'!$A$1:$E$6480,3,0)</f>
        <v>PONTALETE DE MADEIRA BRUTA DE 3ª 8.0 X 8.0 CM</v>
      </c>
      <c r="E25" s="286" t="str">
        <f>VLOOKUP(B25,'INSUMO JUNHO-2025'!$A$1:$E$6480,4,0)</f>
        <v>M</v>
      </c>
      <c r="F25" s="430">
        <v>1</v>
      </c>
      <c r="G25" s="430"/>
      <c r="H25" s="420">
        <f>VLOOKUP(B25,'INSUMO JUNHO-2025'!$A$1:$E$6480,5,0)</f>
        <v>9.98</v>
      </c>
      <c r="I25" s="420"/>
      <c r="J25" s="289">
        <f t="shared" si="1"/>
        <v>9.98</v>
      </c>
    </row>
    <row r="26" spans="2:10" s="277" customFormat="1" ht="22.5" x14ac:dyDescent="0.2">
      <c r="B26" s="312">
        <v>21032</v>
      </c>
      <c r="C26" s="284" t="str">
        <f>VLOOKUP(B26,'INSUMO JUNHO-2025'!$A$1:$E$6480,2,0)</f>
        <v>DER-ES</v>
      </c>
      <c r="D26" s="285" t="str">
        <f>VLOOKUP(B26,'INSUMO JUNHO-2025'!$A$1:$E$6480,3,0)</f>
        <v>CHAPA COMPENSADA RESINADA ESP. 12MM</v>
      </c>
      <c r="E26" s="286" t="str">
        <f>VLOOKUP(B26,'INSUMO JUNHO-2025'!$A$1:$E$6480,4,0)</f>
        <v>M2</v>
      </c>
      <c r="F26" s="430">
        <v>0.64500000000000002</v>
      </c>
      <c r="G26" s="430"/>
      <c r="H26" s="420">
        <f>VLOOKUP(B26,'INSUMO JUNHO-2025'!$A$1:$E$6480,5,0)</f>
        <v>37.130000000000003</v>
      </c>
      <c r="I26" s="420"/>
      <c r="J26" s="302">
        <f t="shared" si="1"/>
        <v>23.948850000000004</v>
      </c>
    </row>
    <row r="27" spans="2:10" s="277" customFormat="1" x14ac:dyDescent="0.2">
      <c r="B27" s="301">
        <v>21517</v>
      </c>
      <c r="C27" s="284" t="str">
        <f>VLOOKUP(B27,'INSUMO JUNHO-2025'!$A$1:$E$6480,2,0)</f>
        <v>DER-ES</v>
      </c>
      <c r="D27" s="285" t="str">
        <f>VLOOKUP(B27,'INSUMO JUNHO-2025'!$A$1:$E$6480,3,0)</f>
        <v>ACO CA-50 DE 8.0MM</v>
      </c>
      <c r="E27" s="286" t="str">
        <f>VLOOKUP(B27,'INSUMO JUNHO-2025'!$A$1:$E$6480,4,0)</f>
        <v>KG</v>
      </c>
      <c r="F27" s="430">
        <v>3.85</v>
      </c>
      <c r="G27" s="430"/>
      <c r="H27" s="420">
        <f>VLOOKUP(B27,'INSUMO JUNHO-2025'!$A$1:$E$6480,5,0)</f>
        <v>6.39</v>
      </c>
      <c r="I27" s="420"/>
      <c r="J27" s="302">
        <f t="shared" si="1"/>
        <v>24.601499999999998</v>
      </c>
    </row>
    <row r="28" spans="2:10" s="277" customFormat="1" ht="22.5" x14ac:dyDescent="0.2">
      <c r="B28" s="283">
        <v>22586</v>
      </c>
      <c r="C28" s="284" t="str">
        <f>VLOOKUP(B28,'INSUMO JUNHO-2025'!$A$1:$E$6480,2,0)</f>
        <v>DER-ES</v>
      </c>
      <c r="D28" s="285" t="str">
        <f>VLOOKUP(B28,'INSUMO JUNHO-2025'!$A$1:$E$6480,3,0)</f>
        <v>BLOCO CERÂMICO 08 FUROS 09X19X19CM - DA FABRICA</v>
      </c>
      <c r="E28" s="286" t="str">
        <f>VLOOKUP(B28,'INSUMO JUNHO-2025'!$A$1:$E$6480,4,0)</f>
        <v>UN</v>
      </c>
      <c r="F28" s="430">
        <v>36</v>
      </c>
      <c r="G28" s="430"/>
      <c r="H28" s="420">
        <f>VLOOKUP(B28,'INSUMO JUNHO-2025'!$A$1:$E$6480,5,0)</f>
        <v>0.78</v>
      </c>
      <c r="I28" s="420"/>
      <c r="J28" s="289">
        <f t="shared" si="1"/>
        <v>28.080000000000002</v>
      </c>
    </row>
    <row r="29" spans="2:10" s="277" customFormat="1" x14ac:dyDescent="0.2">
      <c r="B29" s="312">
        <v>26569</v>
      </c>
      <c r="C29" s="284" t="str">
        <f>VLOOKUP(B29,'INSUMO JUNHO-2025'!$A$1:$E$6480,2,0)</f>
        <v>DER-ES</v>
      </c>
      <c r="D29" s="285" t="str">
        <f>VLOOKUP(B29,'INSUMO JUNHO-2025'!$A$1:$E$6480,3,0)</f>
        <v>PREGO 18X27</v>
      </c>
      <c r="E29" s="286" t="str">
        <f>VLOOKUP(B29,'INSUMO JUNHO-2025'!$A$1:$E$6480,4,0)</f>
        <v>KG</v>
      </c>
      <c r="F29" s="430">
        <v>0.375</v>
      </c>
      <c r="G29" s="430"/>
      <c r="H29" s="420">
        <f>VLOOKUP(B29,'INSUMO JUNHO-2025'!$A$1:$E$6480,5,0)</f>
        <v>12.45</v>
      </c>
      <c r="I29" s="420"/>
      <c r="J29" s="302">
        <f t="shared" si="1"/>
        <v>4.6687499999999993</v>
      </c>
    </row>
    <row r="30" spans="2:10" s="277" customFormat="1" x14ac:dyDescent="0.2">
      <c r="B30" s="301">
        <v>27010</v>
      </c>
      <c r="C30" s="284" t="str">
        <f>VLOOKUP(B30,'INSUMO JUNHO-2025'!$A$1:$E$6480,2,0)</f>
        <v>DER-ES</v>
      </c>
      <c r="D30" s="285" t="str">
        <f>VLOOKUP(B30,'INSUMO JUNHO-2025'!$A$1:$E$6480,3,0)</f>
        <v>ARAME RECOZIDO N.18 BWG</v>
      </c>
      <c r="E30" s="286" t="str">
        <f>VLOOKUP(B30,'INSUMO JUNHO-2025'!$A$1:$E$6480,4,0)</f>
        <v>KG</v>
      </c>
      <c r="F30" s="430">
        <v>7.0000000000000007E-2</v>
      </c>
      <c r="G30" s="430"/>
      <c r="H30" s="420">
        <f>VLOOKUP(B30,'INSUMO JUNHO-2025'!$A$1:$E$6480,5,0)</f>
        <v>13.3</v>
      </c>
      <c r="I30" s="420"/>
      <c r="J30" s="302">
        <f t="shared" si="1"/>
        <v>0.93100000000000016</v>
      </c>
    </row>
    <row r="31" spans="2:10" s="277" customFormat="1" x14ac:dyDescent="0.2">
      <c r="B31" s="283">
        <v>28008</v>
      </c>
      <c r="C31" s="284" t="str">
        <f>VLOOKUP(B31,'INSUMO JUNHO-2025'!$A$1:$E$6480,2,0)</f>
        <v>DER-ES</v>
      </c>
      <c r="D31" s="285" t="str">
        <f>VLOOKUP(B31,'INSUMO JUNHO-2025'!$A$1:$E$6480,3,0)</f>
        <v>DESMOLDANTE PARA FORMAS</v>
      </c>
      <c r="E31" s="286" t="str">
        <f>VLOOKUP(B31,'INSUMO JUNHO-2025'!$A$1:$E$6480,4,0)</f>
        <v>L</v>
      </c>
      <c r="F31" s="430">
        <v>0.15</v>
      </c>
      <c r="G31" s="430"/>
      <c r="H31" s="420">
        <f>VLOOKUP(B31,'INSUMO JUNHO-2025'!$A$1:$E$6480,5,0)</f>
        <v>15.8</v>
      </c>
      <c r="I31" s="420"/>
      <c r="J31" s="289">
        <f t="shared" si="1"/>
        <v>2.37</v>
      </c>
    </row>
    <row r="32" spans="2:10" s="277" customFormat="1" ht="22.5" x14ac:dyDescent="0.2">
      <c r="B32" s="312">
        <v>32505</v>
      </c>
      <c r="C32" s="284" t="str">
        <f>VLOOKUP(B32,'INSUMO JUNHO-2025'!$A$1:$E$6480,2,0)</f>
        <v>DER-ES</v>
      </c>
      <c r="D32" s="285" t="str">
        <f>VLOOKUP(B32,'INSUMO JUNHO-2025'!$A$1:$E$6480,3,0)</f>
        <v>GRANITO CINZA ANDORINHA POLIDO ESP. 2CM P/ BANCAD</v>
      </c>
      <c r="E32" s="286" t="str">
        <f>VLOOKUP(B32,'INSUMO JUNHO-2025'!$A$1:$E$6480,4,0)</f>
        <v>M2</v>
      </c>
      <c r="F32" s="430">
        <v>0.36749999999999999</v>
      </c>
      <c r="G32" s="430"/>
      <c r="H32" s="420">
        <f>VLOOKUP(B32,'INSUMO JUNHO-2025'!$A$1:$E$6480,5,0)</f>
        <v>326.23</v>
      </c>
      <c r="I32" s="420"/>
      <c r="J32" s="302">
        <f t="shared" si="1"/>
        <v>119.88952500000001</v>
      </c>
    </row>
    <row r="33" spans="2:11" s="277" customFormat="1" ht="22.5" x14ac:dyDescent="0.2">
      <c r="B33" s="301">
        <v>33503</v>
      </c>
      <c r="C33" s="284" t="str">
        <f>VLOOKUP(B33,'INSUMO JUNHO-2025'!$A$1:$E$6480,2,0)</f>
        <v>DER-ES</v>
      </c>
      <c r="D33" s="285" t="str">
        <f>VLOOKUP(B33,'INSUMO JUNHO-2025'!$A$1:$E$6480,3,0)</f>
        <v>CANTONEIRA DE ALUMINIO SEXTAVADA P/ ACABAMENTO</v>
      </c>
      <c r="E33" s="286" t="str">
        <f>VLOOKUP(B33,'INSUMO JUNHO-2025'!$A$1:$E$6480,4,0)</f>
        <v>M</v>
      </c>
      <c r="F33" s="430">
        <v>1.8</v>
      </c>
      <c r="G33" s="430"/>
      <c r="H33" s="420">
        <f>VLOOKUP(B33,'INSUMO JUNHO-2025'!$A$1:$E$6480,5,0)</f>
        <v>7.61</v>
      </c>
      <c r="I33" s="420"/>
      <c r="J33" s="302">
        <f t="shared" si="1"/>
        <v>13.698</v>
      </c>
    </row>
    <row r="34" spans="2:11" s="277" customFormat="1" ht="22.5" x14ac:dyDescent="0.2">
      <c r="B34" s="283">
        <v>64003</v>
      </c>
      <c r="C34" s="284" t="str">
        <f>VLOOKUP(B34,'INSUMO JUNHO-2025'!$A$1:$E$6480,2,0)</f>
        <v>DER-ES</v>
      </c>
      <c r="D34" s="285" t="str">
        <f>VLOOKUP(B34,'INSUMO JUNHO-2025'!$A$1:$E$6480,3,0)</f>
        <v>VALVULA DE ESCOAMENTO P/ PIA OU TANQUE 1.1/4" CROMADA</v>
      </c>
      <c r="E34" s="286" t="str">
        <f>VLOOKUP(B34,'INSUMO JUNHO-2025'!$A$1:$E$6480,4,0)</f>
        <v>UN</v>
      </c>
      <c r="F34" s="430">
        <v>1</v>
      </c>
      <c r="G34" s="430"/>
      <c r="H34" s="420">
        <f>VLOOKUP(B34,'INSUMO JUNHO-2025'!$A$1:$E$6480,5,0)</f>
        <v>89.91</v>
      </c>
      <c r="I34" s="420"/>
      <c r="J34" s="289">
        <f t="shared" si="1"/>
        <v>89.91</v>
      </c>
    </row>
    <row r="35" spans="2:11" s="277" customFormat="1" ht="39" customHeight="1" x14ac:dyDescent="0.2">
      <c r="B35" s="312">
        <v>64506</v>
      </c>
      <c r="C35" s="284" t="str">
        <f>VLOOKUP(B35,'INSUMO JUNHO-2025'!$A$1:$E$6480,2,0)</f>
        <v>DER-ES</v>
      </c>
      <c r="D35" s="285" t="str">
        <f>VLOOKUP(B35,'INSUMO JUNHO-2025'!$A$1:$E$6480,3,0)</f>
        <v>SIFAO TIPO GARRAFA METAL CROMADO P/ LAVATORIO 1" X 1 1/2"</v>
      </c>
      <c r="E35" s="286" t="str">
        <f>VLOOKUP(B35,'INSUMO JUNHO-2025'!$A$1:$E$6480,4,0)</f>
        <v>UN</v>
      </c>
      <c r="F35" s="430">
        <v>1</v>
      </c>
      <c r="G35" s="430"/>
      <c r="H35" s="420">
        <f>VLOOKUP(B35,'INSUMO JUNHO-2025'!$A$1:$E$6480,5,0)</f>
        <v>149.94</v>
      </c>
      <c r="I35" s="420"/>
      <c r="J35" s="302">
        <f t="shared" si="1"/>
        <v>149.94</v>
      </c>
    </row>
    <row r="36" spans="2:11" s="277" customFormat="1" x14ac:dyDescent="0.2">
      <c r="B36" s="301">
        <v>69512</v>
      </c>
      <c r="C36" s="284" t="str">
        <f>VLOOKUP(B36,'INSUMO JUNHO-2025'!$A$1:$E$6480,2,0)</f>
        <v>DER-ES</v>
      </c>
      <c r="D36" s="285" t="str">
        <f>VLOOKUP(B36,'INSUMO JUNHO-2025'!$A$1:$E$6480,3,0)</f>
        <v>FITA DE VEDACAO 18MM X 50M</v>
      </c>
      <c r="E36" s="286" t="str">
        <f>VLOOKUP(B36,'INSUMO JUNHO-2025'!$A$1:$E$6480,4,0)</f>
        <v>M</v>
      </c>
      <c r="F36" s="430">
        <v>1.05</v>
      </c>
      <c r="G36" s="430"/>
      <c r="H36" s="420">
        <f>VLOOKUP(B36,'INSUMO JUNHO-2025'!$A$1:$E$6480,5,0)</f>
        <v>0.24</v>
      </c>
      <c r="I36" s="420"/>
      <c r="J36" s="302">
        <f t="shared" si="1"/>
        <v>0.252</v>
      </c>
    </row>
    <row r="37" spans="2:11" s="277" customFormat="1" x14ac:dyDescent="0.2">
      <c r="B37" s="304"/>
      <c r="C37" s="305"/>
      <c r="D37" s="306"/>
      <c r="E37" s="307"/>
      <c r="F37" s="308"/>
      <c r="G37" s="309"/>
      <c r="H37" s="310"/>
      <c r="I37" s="311" t="s">
        <v>19414</v>
      </c>
      <c r="J37" s="313">
        <f>SUM(J16:J36)</f>
        <v>571.28010047999987</v>
      </c>
    </row>
    <row r="38" spans="2:11" s="277" customFormat="1" ht="12.75" customHeight="1" x14ac:dyDescent="0.2">
      <c r="B38" s="404" t="s">
        <v>19415</v>
      </c>
      <c r="C38" s="404"/>
      <c r="D38" s="404"/>
      <c r="E38" s="404"/>
      <c r="F38" s="404"/>
      <c r="G38" s="404"/>
      <c r="H38" s="404"/>
      <c r="I38" s="404"/>
      <c r="J38" s="289">
        <f>J14</f>
        <v>694.29864216570013</v>
      </c>
    </row>
    <row r="39" spans="2:11" s="277" customFormat="1" x14ac:dyDescent="0.2">
      <c r="B39" s="405" t="s">
        <v>19416</v>
      </c>
      <c r="C39" s="405"/>
      <c r="D39" s="405"/>
      <c r="E39" s="405"/>
      <c r="F39" s="405"/>
      <c r="G39" s="405"/>
      <c r="H39" s="405"/>
      <c r="I39" s="405"/>
      <c r="J39" s="290">
        <f>J37</f>
        <v>571.28010047999987</v>
      </c>
    </row>
    <row r="40" spans="2:11" s="277" customFormat="1" x14ac:dyDescent="0.2">
      <c r="B40" s="406" t="s">
        <v>19417</v>
      </c>
      <c r="C40" s="406"/>
      <c r="D40" s="406"/>
      <c r="E40" s="406"/>
      <c r="F40" s="406"/>
      <c r="G40" s="406"/>
      <c r="H40" s="406"/>
      <c r="I40" s="406"/>
      <c r="J40" s="291">
        <v>0</v>
      </c>
    </row>
    <row r="41" spans="2:11" x14ac:dyDescent="0.2">
      <c r="B41" s="406" t="s">
        <v>19418</v>
      </c>
      <c r="C41" s="406"/>
      <c r="D41" s="406"/>
      <c r="E41" s="406"/>
      <c r="F41" s="406"/>
      <c r="G41" s="406"/>
      <c r="H41" s="406"/>
      <c r="I41" s="406"/>
      <c r="J41" s="291">
        <v>1</v>
      </c>
    </row>
    <row r="42" spans="2:11" ht="15" customHeight="1" x14ac:dyDescent="0.2">
      <c r="B42" s="292"/>
      <c r="C42" s="293"/>
      <c r="D42" s="293"/>
      <c r="E42" s="293"/>
      <c r="F42" s="293"/>
      <c r="G42" s="407" t="s">
        <v>19419</v>
      </c>
      <c r="H42" s="407"/>
      <c r="I42" s="407"/>
      <c r="J42" s="299">
        <f>J38+J40</f>
        <v>694.29864216570013</v>
      </c>
      <c r="K42" s="294"/>
    </row>
    <row r="43" spans="2:11" x14ac:dyDescent="0.2">
      <c r="B43" s="406" t="s">
        <v>19420</v>
      </c>
      <c r="C43" s="406"/>
      <c r="D43" s="406"/>
      <c r="E43" s="406"/>
      <c r="F43" s="406"/>
      <c r="G43" s="406"/>
      <c r="H43" s="406"/>
      <c r="I43" s="406"/>
      <c r="J43" s="290">
        <f>(J38/J41)+(J40/J41)</f>
        <v>694.29864216570013</v>
      </c>
    </row>
    <row r="44" spans="2:11" x14ac:dyDescent="0.2">
      <c r="B44" s="295"/>
      <c r="C44" s="296"/>
      <c r="D44" s="296"/>
      <c r="E44" s="296"/>
      <c r="F44" s="296"/>
      <c r="G44" s="408" t="s">
        <v>19421</v>
      </c>
      <c r="H44" s="408"/>
      <c r="I44" s="408"/>
      <c r="J44" s="297">
        <f>J39+J43</f>
        <v>1265.5787426457</v>
      </c>
    </row>
    <row r="45" spans="2:11" x14ac:dyDescent="0.2">
      <c r="B45" s="409" t="s">
        <v>19422</v>
      </c>
      <c r="C45" s="409"/>
      <c r="D45" s="409"/>
      <c r="E45" s="409"/>
      <c r="F45" s="409"/>
      <c r="G45" s="409"/>
      <c r="H45" s="409"/>
      <c r="I45" s="409"/>
      <c r="J45" s="298">
        <f>J44</f>
        <v>1265.5787426457</v>
      </c>
    </row>
    <row r="47" spans="2:11" ht="12.75" customHeight="1" x14ac:dyDescent="0.2">
      <c r="B47" s="410" t="s">
        <v>19423</v>
      </c>
      <c r="C47" s="410"/>
      <c r="D47" s="410"/>
      <c r="E47" s="410"/>
      <c r="F47" s="410"/>
      <c r="G47" s="410"/>
      <c r="H47" s="410"/>
      <c r="I47" s="410"/>
      <c r="J47" s="410"/>
    </row>
    <row r="48" spans="2:11" ht="29.25" customHeight="1" x14ac:dyDescent="0.2">
      <c r="B48" s="417" t="s">
        <v>19512</v>
      </c>
      <c r="C48" s="417"/>
      <c r="D48" s="417"/>
      <c r="E48" s="417"/>
      <c r="F48" s="417"/>
      <c r="G48" s="417"/>
      <c r="H48" s="417"/>
      <c r="I48" s="417"/>
      <c r="J48" s="417"/>
    </row>
    <row r="49" spans="1:11" ht="60.75" customHeight="1" x14ac:dyDescent="0.2">
      <c r="B49" s="417" t="s">
        <v>19513</v>
      </c>
      <c r="C49" s="417"/>
      <c r="D49" s="417"/>
      <c r="E49" s="417"/>
      <c r="F49" s="417"/>
      <c r="G49" s="417"/>
      <c r="H49" s="417"/>
      <c r="I49" s="417"/>
      <c r="J49" s="417"/>
    </row>
    <row r="50" spans="1:11" ht="31.5" customHeight="1" x14ac:dyDescent="0.2">
      <c r="B50" s="422" t="s">
        <v>19514</v>
      </c>
      <c r="C50" s="422"/>
      <c r="D50" s="422"/>
      <c r="E50" s="422"/>
      <c r="F50" s="422"/>
      <c r="G50" s="422"/>
      <c r="H50" s="422"/>
      <c r="I50" s="422"/>
      <c r="J50" s="422"/>
    </row>
    <row r="53" spans="1:11" x14ac:dyDescent="0.2">
      <c r="B53" s="413" t="s">
        <v>19426</v>
      </c>
      <c r="C53" s="413"/>
      <c r="D53" s="413"/>
      <c r="E53" s="413"/>
      <c r="F53" s="413"/>
      <c r="G53" s="413"/>
      <c r="H53" s="413"/>
      <c r="I53" s="413"/>
      <c r="J53" s="413"/>
      <c r="K53" s="413"/>
    </row>
    <row r="54" spans="1:11" x14ac:dyDescent="0.2">
      <c r="A54" s="414" t="s">
        <v>403</v>
      </c>
      <c r="B54" s="414"/>
      <c r="C54" s="414"/>
      <c r="D54" s="414"/>
      <c r="E54" s="414"/>
      <c r="F54" s="414"/>
      <c r="G54" s="414"/>
      <c r="H54" s="414"/>
      <c r="I54" s="414"/>
      <c r="J54" s="414"/>
      <c r="K54" s="414"/>
    </row>
    <row r="55" spans="1:11" x14ac:dyDescent="0.2">
      <c r="A55" s="413" t="s">
        <v>404</v>
      </c>
      <c r="B55" s="413"/>
      <c r="C55" s="413"/>
      <c r="D55" s="413"/>
      <c r="E55" s="413"/>
      <c r="F55" s="413"/>
      <c r="G55" s="413"/>
      <c r="H55" s="413"/>
      <c r="I55" s="413"/>
      <c r="J55" s="413"/>
      <c r="K55" s="413"/>
    </row>
    <row r="56" spans="1:11" x14ac:dyDescent="0.2">
      <c r="A56" s="413" t="s">
        <v>405</v>
      </c>
      <c r="B56" s="413"/>
      <c r="C56" s="413"/>
      <c r="D56" s="413"/>
      <c r="E56" s="413"/>
      <c r="F56" s="413"/>
      <c r="G56" s="413"/>
      <c r="H56" s="413"/>
      <c r="I56" s="413"/>
      <c r="J56" s="413"/>
      <c r="K56" s="413"/>
    </row>
    <row r="57" spans="1:11" x14ac:dyDescent="0.2">
      <c r="A57" s="413" t="s">
        <v>406</v>
      </c>
      <c r="B57" s="413"/>
      <c r="C57" s="413"/>
      <c r="D57" s="413"/>
      <c r="E57" s="413"/>
      <c r="F57" s="413"/>
      <c r="G57" s="413"/>
      <c r="H57" s="413"/>
      <c r="I57" s="413"/>
      <c r="J57" s="413"/>
      <c r="K57" s="413"/>
    </row>
  </sheetData>
  <mergeCells count="86">
    <mergeCell ref="A57:K57"/>
    <mergeCell ref="B50:J50"/>
    <mergeCell ref="B53:K53"/>
    <mergeCell ref="A54:K54"/>
    <mergeCell ref="A55:K55"/>
    <mergeCell ref="A56:K56"/>
    <mergeCell ref="G44:I44"/>
    <mergeCell ref="B45:I45"/>
    <mergeCell ref="B47:J47"/>
    <mergeCell ref="B48:J48"/>
    <mergeCell ref="B49:J49"/>
    <mergeCell ref="B39:I39"/>
    <mergeCell ref="B40:I40"/>
    <mergeCell ref="B41:I41"/>
    <mergeCell ref="G42:I42"/>
    <mergeCell ref="B43:I43"/>
    <mergeCell ref="F35:G35"/>
    <mergeCell ref="H35:I35"/>
    <mergeCell ref="F36:G36"/>
    <mergeCell ref="H36:I36"/>
    <mergeCell ref="B38:I38"/>
    <mergeCell ref="F32:G32"/>
    <mergeCell ref="H32:I32"/>
    <mergeCell ref="F33:G33"/>
    <mergeCell ref="H33:I33"/>
    <mergeCell ref="F34:G34"/>
    <mergeCell ref="H34:I34"/>
    <mergeCell ref="F29:G29"/>
    <mergeCell ref="H29:I29"/>
    <mergeCell ref="F30:G30"/>
    <mergeCell ref="H30:I30"/>
    <mergeCell ref="F31:G31"/>
    <mergeCell ref="H31:I31"/>
    <mergeCell ref="F26:G26"/>
    <mergeCell ref="H26:I26"/>
    <mergeCell ref="F27:G27"/>
    <mergeCell ref="H27:I27"/>
    <mergeCell ref="F28:G28"/>
    <mergeCell ref="H28:I28"/>
    <mergeCell ref="F23:G23"/>
    <mergeCell ref="H23:I23"/>
    <mergeCell ref="F24:G24"/>
    <mergeCell ref="H24:I24"/>
    <mergeCell ref="F25:G25"/>
    <mergeCell ref="H25:I25"/>
    <mergeCell ref="F20:G20"/>
    <mergeCell ref="H20:I20"/>
    <mergeCell ref="F21:G21"/>
    <mergeCell ref="H21:I21"/>
    <mergeCell ref="F22:G22"/>
    <mergeCell ref="H22:I22"/>
    <mergeCell ref="F17:G17"/>
    <mergeCell ref="H17:I17"/>
    <mergeCell ref="F18:G18"/>
    <mergeCell ref="H18:I18"/>
    <mergeCell ref="F19:G19"/>
    <mergeCell ref="H19:I19"/>
    <mergeCell ref="B14:I14"/>
    <mergeCell ref="F15:G15"/>
    <mergeCell ref="H15:I15"/>
    <mergeCell ref="F16:G16"/>
    <mergeCell ref="H16:I16"/>
    <mergeCell ref="F11:G11"/>
    <mergeCell ref="H11:I11"/>
    <mergeCell ref="F12:G12"/>
    <mergeCell ref="H12:I12"/>
    <mergeCell ref="F13:G13"/>
    <mergeCell ref="H13:I13"/>
    <mergeCell ref="F8:G8"/>
    <mergeCell ref="H8:I8"/>
    <mergeCell ref="F9:G9"/>
    <mergeCell ref="H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2:K32"/>
  <sheetViews>
    <sheetView view="pageBreakPreview" topLeftCell="A9" zoomScale="95" zoomScaleNormal="100" zoomScalePageLayoutView="95" workbookViewId="0">
      <selection activeCell="A28" sqref="A28"/>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19515</v>
      </c>
      <c r="C2" s="391"/>
      <c r="D2" s="391"/>
      <c r="E2" s="391"/>
      <c r="F2" s="391"/>
      <c r="G2" s="391"/>
      <c r="H2" s="391"/>
      <c r="I2" s="391"/>
      <c r="J2" s="391"/>
    </row>
    <row r="3" spans="2:10" ht="37.5" customHeight="1" x14ac:dyDescent="0.2">
      <c r="B3" s="392" t="s">
        <v>19402</v>
      </c>
      <c r="C3" s="392"/>
      <c r="D3" s="393" t="str">
        <f>VLOOKUP(B5,'Planilha Orçamentária'!$N$10:$Q$313,3,0)</f>
        <v>Telha em aço galvalume trapezoidal 40, e=0.43 mm, inclusive acessório de fixação Ref. Santo André, Eternit, Metform ou equivalente.</v>
      </c>
      <c r="E3" s="393"/>
      <c r="F3" s="393"/>
      <c r="G3" s="393"/>
      <c r="H3" s="393"/>
      <c r="I3" s="393"/>
      <c r="J3" s="393"/>
    </row>
    <row r="4" spans="2:10" x14ac:dyDescent="0.2">
      <c r="B4" s="394" t="s">
        <v>19516</v>
      </c>
      <c r="C4" s="394"/>
      <c r="D4" s="394"/>
      <c r="E4" s="395" t="s">
        <v>19404</v>
      </c>
      <c r="F4" s="395"/>
      <c r="G4" s="395"/>
      <c r="H4" s="396" t="s">
        <v>19405</v>
      </c>
      <c r="I4" s="396"/>
      <c r="J4" s="278" t="str">
        <f>VLOOKUP(B5,'Planilha Orçamentária'!$N$10:$Q$313,4,0)</f>
        <v>m2</v>
      </c>
    </row>
    <row r="5" spans="2:10" x14ac:dyDescent="0.2">
      <c r="B5" s="397" t="s">
        <v>363</v>
      </c>
      <c r="C5" s="397"/>
      <c r="D5" s="397"/>
      <c r="E5" s="397"/>
      <c r="F5" s="397"/>
      <c r="G5" s="397"/>
      <c r="H5" s="398" t="s">
        <v>19406</v>
      </c>
      <c r="I5" s="398"/>
      <c r="J5" s="278" t="str">
        <f>VLOOKUP(B5,'Planilha Orçamentária'!$N$10:$Q$313,2,0)</f>
        <v>17.7</v>
      </c>
    </row>
    <row r="6" spans="2:10" ht="22.5" x14ac:dyDescent="0.2">
      <c r="B6" s="279" t="s">
        <v>19407</v>
      </c>
      <c r="C6" s="280" t="s">
        <v>19408</v>
      </c>
      <c r="D6" s="281" t="s">
        <v>19409</v>
      </c>
      <c r="E6" s="281" t="s">
        <v>19410</v>
      </c>
      <c r="F6" s="399" t="s">
        <v>19411</v>
      </c>
      <c r="G6" s="399"/>
      <c r="H6" s="400" t="s">
        <v>19412</v>
      </c>
      <c r="I6" s="400"/>
      <c r="J6" s="282" t="s">
        <v>19413</v>
      </c>
    </row>
    <row r="7" spans="2:10" ht="22.5" x14ac:dyDescent="0.2">
      <c r="B7" s="283">
        <v>10101</v>
      </c>
      <c r="C7" s="284" t="str">
        <f>VLOOKUP(B7,'INSUMO JUNHO-2025'!$A$1:$E$6480,2,0)</f>
        <v>DER-ES</v>
      </c>
      <c r="D7" s="285" t="str">
        <f>VLOOKUP(B7,'INSUMO JUNHO-2025'!$A$1:$E$6480,3,0)</f>
        <v>AJUDANTE (AJUDANTE PRATICO - SINDUSCON)</v>
      </c>
      <c r="E7" s="286" t="str">
        <f>VLOOKUP(B7,'INSUMO JUNHO-2025'!$A$1:$E$6480,4,0)</f>
        <v>H</v>
      </c>
      <c r="F7" s="415">
        <v>0.23200000000000001</v>
      </c>
      <c r="G7" s="415"/>
      <c r="H7" s="402">
        <f>VLOOKUP(B7,'INSUMO JUNHO-2025'!$A$1:$E$6480,5,0)*2.5723</f>
        <v>21.941718999999996</v>
      </c>
      <c r="I7" s="402"/>
      <c r="J7" s="287">
        <f>F7*H7</f>
        <v>5.0904788079999994</v>
      </c>
    </row>
    <row r="8" spans="2:10" ht="22.5" x14ac:dyDescent="0.2">
      <c r="B8" s="283">
        <v>10150</v>
      </c>
      <c r="C8" s="284" t="str">
        <f>VLOOKUP(B8,'INSUMO JUNHO-2025'!$A$1:$E$6480,2,0)</f>
        <v>DER-ES</v>
      </c>
      <c r="D8" s="285" t="str">
        <f>VLOOKUP(B8,'INSUMO JUNHO-2025'!$A$1:$E$6480,3,0)</f>
        <v>TELHADISTA (OFICIAL - SINDUSCON)</v>
      </c>
      <c r="E8" s="286" t="str">
        <f>VLOOKUP(B8,'INSUMO JUNHO-2025'!$A$1:$E$6480,4,0)</f>
        <v>H</v>
      </c>
      <c r="F8" s="427">
        <v>0.23200000000000001</v>
      </c>
      <c r="G8" s="427"/>
      <c r="H8" s="402">
        <f>VLOOKUP(B8,'INSUMO JUNHO-2025'!$A$1:$E$6480,5,0)*2.5723</f>
        <v>26.031675999999997</v>
      </c>
      <c r="I8" s="402"/>
      <c r="J8" s="287">
        <f>F8*H8</f>
        <v>6.0393488319999999</v>
      </c>
    </row>
    <row r="9" spans="2:10" ht="12.75" customHeight="1" x14ac:dyDescent="0.2">
      <c r="B9" s="403" t="s">
        <v>19414</v>
      </c>
      <c r="C9" s="403"/>
      <c r="D9" s="403"/>
      <c r="E9" s="403"/>
      <c r="F9" s="403"/>
      <c r="G9" s="403"/>
      <c r="H9" s="403"/>
      <c r="I9" s="403"/>
      <c r="J9" s="288">
        <f>SUM(J7:J8)</f>
        <v>11.129827639999998</v>
      </c>
    </row>
    <row r="10" spans="2:10" x14ac:dyDescent="0.2">
      <c r="B10" s="279" t="s">
        <v>19407</v>
      </c>
      <c r="C10" s="280" t="s">
        <v>19408</v>
      </c>
      <c r="D10" s="281" t="s">
        <v>19432</v>
      </c>
      <c r="E10" s="281" t="s">
        <v>19410</v>
      </c>
      <c r="F10" s="399" t="s">
        <v>19433</v>
      </c>
      <c r="G10" s="399"/>
      <c r="H10" s="400" t="s">
        <v>19434</v>
      </c>
      <c r="I10" s="400"/>
      <c r="J10" s="300" t="s">
        <v>19435</v>
      </c>
    </row>
    <row r="11" spans="2:10" ht="22.5" x14ac:dyDescent="0.2">
      <c r="B11" s="283">
        <v>26610</v>
      </c>
      <c r="C11" s="284" t="str">
        <f>VLOOKUP(B11,'INSUMO JUNHO-2025'!$A$1:$E$6480,2,0)</f>
        <v>DER-ES</v>
      </c>
      <c r="D11" s="285" t="str">
        <f>VLOOKUP(B11,'INSUMO JUNHO-2025'!$A$1:$E$6480,3,0)</f>
        <v>CONJUNTO FIXACAO P/ TELHA DE ALUMINIO TRAPEZOIDAL</v>
      </c>
      <c r="E11" s="286" t="str">
        <f>VLOOKUP(B11,'INSUMO JUNHO-2025'!$A$1:$E$6480,4,0)</f>
        <v>UN</v>
      </c>
      <c r="F11" s="423">
        <v>4</v>
      </c>
      <c r="G11" s="423"/>
      <c r="H11" s="420">
        <f>VLOOKUP(B11,'INSUMO JUNHO-2025'!$A$1:$E$6480,5,0)</f>
        <v>0.48</v>
      </c>
      <c r="I11" s="420"/>
      <c r="J11" s="289">
        <f>F11*H11</f>
        <v>1.92</v>
      </c>
    </row>
    <row r="12" spans="2:10" ht="22.5" x14ac:dyDescent="0.2">
      <c r="B12" s="301">
        <v>25617</v>
      </c>
      <c r="C12" s="284" t="str">
        <f>VLOOKUP(B12,'INSUMO JUNHO-2025'!$A$1:$E$6480,2,0)</f>
        <v>DER-ES</v>
      </c>
      <c r="D12" s="285" t="str">
        <f>VLOOKUP(B12,'INSUMO JUNHO-2025'!$A$1:$E$6480,3,0)</f>
        <v>TELHA AL/ZINCO ONDULADA (GALVALUME) ESP. 0.43MM</v>
      </c>
      <c r="E12" s="286" t="str">
        <f>VLOOKUP(B12,'INSUMO JUNHO-2025'!$A$1:$E$6480,4,0)</f>
        <v>M2</v>
      </c>
      <c r="F12" s="423">
        <v>1.05</v>
      </c>
      <c r="G12" s="423"/>
      <c r="H12" s="420">
        <f>VLOOKUP(B12,'INSUMO JUNHO-2025'!$A$1:$E$6480,5,0)</f>
        <v>41.51</v>
      </c>
      <c r="I12" s="420"/>
      <c r="J12" s="302">
        <f>(F12*H12)</f>
        <v>43.585500000000003</v>
      </c>
    </row>
    <row r="13" spans="2:10" x14ac:dyDescent="0.2">
      <c r="B13" s="304"/>
      <c r="C13" s="305"/>
      <c r="D13" s="306"/>
      <c r="E13" s="307"/>
      <c r="F13" s="308"/>
      <c r="G13" s="309"/>
      <c r="H13" s="310"/>
      <c r="I13" s="311" t="s">
        <v>19414</v>
      </c>
      <c r="J13" s="313">
        <f>SUM(J11:J12)</f>
        <v>45.505500000000005</v>
      </c>
    </row>
    <row r="14" spans="2:10" ht="12.75" customHeight="1" x14ac:dyDescent="0.2">
      <c r="B14" s="404" t="s">
        <v>19415</v>
      </c>
      <c r="C14" s="404"/>
      <c r="D14" s="404"/>
      <c r="E14" s="404"/>
      <c r="F14" s="404"/>
      <c r="G14" s="404"/>
      <c r="H14" s="404"/>
      <c r="I14" s="404"/>
      <c r="J14" s="289">
        <f>SUM(J7:J8)</f>
        <v>11.129827639999998</v>
      </c>
    </row>
    <row r="15" spans="2:10" x14ac:dyDescent="0.2">
      <c r="B15" s="405" t="s">
        <v>19416</v>
      </c>
      <c r="C15" s="405"/>
      <c r="D15" s="405"/>
      <c r="E15" s="405"/>
      <c r="F15" s="405"/>
      <c r="G15" s="405"/>
      <c r="H15" s="405"/>
      <c r="I15" s="405"/>
      <c r="J15" s="290">
        <f>SUM(J11:J12)</f>
        <v>45.505500000000005</v>
      </c>
    </row>
    <row r="16" spans="2:10" x14ac:dyDescent="0.2">
      <c r="B16" s="406" t="s">
        <v>19417</v>
      </c>
      <c r="C16" s="406"/>
      <c r="D16" s="406"/>
      <c r="E16" s="406"/>
      <c r="F16" s="406"/>
      <c r="G16" s="406"/>
      <c r="H16" s="406"/>
      <c r="I16" s="406"/>
      <c r="J16" s="291">
        <v>0</v>
      </c>
    </row>
    <row r="17" spans="1:11" x14ac:dyDescent="0.2">
      <c r="B17" s="406" t="s">
        <v>19418</v>
      </c>
      <c r="C17" s="406"/>
      <c r="D17" s="406"/>
      <c r="E17" s="406"/>
      <c r="F17" s="406"/>
      <c r="G17" s="406"/>
      <c r="H17" s="406"/>
      <c r="I17" s="406"/>
      <c r="J17" s="291">
        <v>1</v>
      </c>
    </row>
    <row r="18" spans="1:11" ht="15" customHeight="1" x14ac:dyDescent="0.2">
      <c r="B18" s="292"/>
      <c r="C18" s="293"/>
      <c r="D18" s="293"/>
      <c r="E18" s="293"/>
      <c r="F18" s="293"/>
      <c r="G18" s="407" t="s">
        <v>19419</v>
      </c>
      <c r="H18" s="407"/>
      <c r="I18" s="407"/>
      <c r="J18" s="299">
        <f>J14+J16</f>
        <v>11.129827639999998</v>
      </c>
      <c r="K18" s="294"/>
    </row>
    <row r="19" spans="1:11" x14ac:dyDescent="0.2">
      <c r="B19" s="406" t="s">
        <v>19420</v>
      </c>
      <c r="C19" s="406"/>
      <c r="D19" s="406"/>
      <c r="E19" s="406"/>
      <c r="F19" s="406"/>
      <c r="G19" s="406"/>
      <c r="H19" s="406"/>
      <c r="I19" s="406"/>
      <c r="J19" s="290">
        <f>(J14/J17)+(J16/J17)</f>
        <v>11.129827639999998</v>
      </c>
    </row>
    <row r="20" spans="1:11" x14ac:dyDescent="0.2">
      <c r="B20" s="295"/>
      <c r="C20" s="296"/>
      <c r="D20" s="296"/>
      <c r="E20" s="296"/>
      <c r="F20" s="296"/>
      <c r="G20" s="408" t="s">
        <v>19421</v>
      </c>
      <c r="H20" s="408"/>
      <c r="I20" s="408"/>
      <c r="J20" s="297">
        <f>J15+J19</f>
        <v>56.63532764</v>
      </c>
    </row>
    <row r="21" spans="1:11" x14ac:dyDescent="0.2">
      <c r="B21" s="409" t="s">
        <v>19422</v>
      </c>
      <c r="C21" s="409"/>
      <c r="D21" s="409"/>
      <c r="E21" s="409"/>
      <c r="F21" s="409"/>
      <c r="G21" s="409"/>
      <c r="H21" s="409"/>
      <c r="I21" s="409"/>
      <c r="J21" s="298">
        <f>J20</f>
        <v>56.63532764</v>
      </c>
    </row>
    <row r="23" spans="1:11" ht="12.75" customHeight="1" x14ac:dyDescent="0.2">
      <c r="B23" s="410" t="s">
        <v>19423</v>
      </c>
      <c r="C23" s="410"/>
      <c r="D23" s="410"/>
      <c r="E23" s="410"/>
      <c r="F23" s="410"/>
      <c r="G23" s="410"/>
      <c r="H23" s="410"/>
      <c r="I23" s="410"/>
      <c r="J23" s="410"/>
    </row>
    <row r="24" spans="1:11" ht="37.5" customHeight="1" x14ac:dyDescent="0.2">
      <c r="B24" s="431" t="s">
        <v>19517</v>
      </c>
      <c r="C24" s="431"/>
      <c r="D24" s="431"/>
      <c r="E24" s="431"/>
      <c r="F24" s="431"/>
      <c r="G24" s="431"/>
      <c r="H24" s="431"/>
      <c r="I24" s="431"/>
      <c r="J24" s="431"/>
    </row>
    <row r="25" spans="1:11" ht="89.25" customHeight="1" x14ac:dyDescent="0.2">
      <c r="B25" s="422" t="s">
        <v>19518</v>
      </c>
      <c r="C25" s="422"/>
      <c r="D25" s="422"/>
      <c r="E25" s="422"/>
      <c r="F25" s="422"/>
      <c r="G25" s="422"/>
      <c r="H25" s="422"/>
      <c r="I25" s="422"/>
      <c r="J25" s="422"/>
    </row>
    <row r="28" spans="1:11" x14ac:dyDescent="0.2">
      <c r="B28" s="413" t="s">
        <v>19426</v>
      </c>
      <c r="C28" s="413"/>
      <c r="D28" s="413"/>
      <c r="E28" s="413"/>
      <c r="F28" s="413"/>
      <c r="G28" s="413"/>
      <c r="H28" s="413"/>
      <c r="I28" s="413"/>
      <c r="J28" s="413"/>
      <c r="K28" s="413"/>
    </row>
    <row r="29" spans="1:11" x14ac:dyDescent="0.2">
      <c r="A29" s="414" t="s">
        <v>403</v>
      </c>
      <c r="B29" s="414"/>
      <c r="C29" s="414"/>
      <c r="D29" s="414"/>
      <c r="E29" s="414"/>
      <c r="F29" s="414"/>
      <c r="G29" s="414"/>
      <c r="H29" s="414"/>
      <c r="I29" s="414"/>
      <c r="J29" s="414"/>
      <c r="K29" s="414"/>
    </row>
    <row r="30" spans="1:11" x14ac:dyDescent="0.2">
      <c r="A30" s="413" t="s">
        <v>404</v>
      </c>
      <c r="B30" s="413"/>
      <c r="C30" s="413"/>
      <c r="D30" s="413"/>
      <c r="E30" s="413"/>
      <c r="F30" s="413"/>
      <c r="G30" s="413"/>
      <c r="H30" s="413"/>
      <c r="I30" s="413"/>
      <c r="J30" s="413"/>
      <c r="K30" s="413"/>
    </row>
    <row r="31" spans="1:11" x14ac:dyDescent="0.2">
      <c r="A31" s="413" t="s">
        <v>405</v>
      </c>
      <c r="B31" s="413"/>
      <c r="C31" s="413"/>
      <c r="D31" s="413"/>
      <c r="E31" s="413"/>
      <c r="F31" s="413"/>
      <c r="G31" s="413"/>
      <c r="H31" s="413"/>
      <c r="I31" s="413"/>
      <c r="J31" s="413"/>
      <c r="K31" s="413"/>
    </row>
    <row r="32" spans="1:11" x14ac:dyDescent="0.2">
      <c r="A32" s="413" t="s">
        <v>406</v>
      </c>
      <c r="B32" s="413"/>
      <c r="C32" s="413"/>
      <c r="D32" s="413"/>
      <c r="E32" s="413"/>
      <c r="F32" s="413"/>
      <c r="G32" s="413"/>
      <c r="H32" s="413"/>
      <c r="I32" s="413"/>
      <c r="J32" s="413"/>
      <c r="K32" s="413"/>
    </row>
  </sheetData>
  <mergeCells count="37">
    <mergeCell ref="B28:K28"/>
    <mergeCell ref="A29:K29"/>
    <mergeCell ref="A30:K30"/>
    <mergeCell ref="A31:K31"/>
    <mergeCell ref="A32:K32"/>
    <mergeCell ref="G20:I20"/>
    <mergeCell ref="B21:I21"/>
    <mergeCell ref="B23:J23"/>
    <mergeCell ref="B24:J24"/>
    <mergeCell ref="B25:J25"/>
    <mergeCell ref="B15:I15"/>
    <mergeCell ref="B16:I16"/>
    <mergeCell ref="B17:I17"/>
    <mergeCell ref="G18:I18"/>
    <mergeCell ref="B19:I19"/>
    <mergeCell ref="F11:G11"/>
    <mergeCell ref="H11:I11"/>
    <mergeCell ref="F12:G12"/>
    <mergeCell ref="H12:I12"/>
    <mergeCell ref="B14:I14"/>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2:K35"/>
  <sheetViews>
    <sheetView view="pageBreakPreview" topLeftCell="A12" zoomScale="95" zoomScaleNormal="100" zoomScalePageLayoutView="95" workbookViewId="0">
      <selection activeCell="A31" sqref="A31"/>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19519</v>
      </c>
      <c r="C2" s="391"/>
      <c r="D2" s="391"/>
      <c r="E2" s="391"/>
      <c r="F2" s="391"/>
      <c r="G2" s="391"/>
      <c r="H2" s="391"/>
      <c r="I2" s="391"/>
      <c r="J2" s="391"/>
    </row>
    <row r="3" spans="2:10" ht="37.5" customHeight="1" x14ac:dyDescent="0.2">
      <c r="B3" s="392" t="s">
        <v>19402</v>
      </c>
      <c r="C3" s="392"/>
      <c r="D3" s="393" t="str">
        <f>VLOOKUP(B5,'Planilha Orçamentária'!$N$10:$Q$10199,3,0)</f>
        <v>Chapim sobre muros lineares, em granito ou mármore, l = 25 cm.</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Orçamentária'!$N$10:$Q$313,4,0)</f>
        <v>m</v>
      </c>
    </row>
    <row r="5" spans="2:10" x14ac:dyDescent="0.2">
      <c r="B5" s="397" t="s">
        <v>366</v>
      </c>
      <c r="C5" s="397"/>
      <c r="D5" s="397"/>
      <c r="E5" s="397"/>
      <c r="F5" s="397"/>
      <c r="G5" s="397"/>
      <c r="H5" s="398" t="s">
        <v>19406</v>
      </c>
      <c r="I5" s="398"/>
      <c r="J5" s="278" t="str">
        <f>VLOOKUP(B5,'Planilha Orçamentária'!$N$10:$Q$313,2,0)</f>
        <v>17.8</v>
      </c>
    </row>
    <row r="6" spans="2:10" ht="22.5" x14ac:dyDescent="0.2">
      <c r="B6" s="279" t="s">
        <v>19407</v>
      </c>
      <c r="C6" s="280" t="s">
        <v>19408</v>
      </c>
      <c r="D6" s="281" t="s">
        <v>19409</v>
      </c>
      <c r="E6" s="281" t="s">
        <v>19410</v>
      </c>
      <c r="F6" s="399" t="s">
        <v>19411</v>
      </c>
      <c r="G6" s="399"/>
      <c r="H6" s="400" t="s">
        <v>19412</v>
      </c>
      <c r="I6" s="400"/>
      <c r="J6" s="282" t="s">
        <v>19413</v>
      </c>
    </row>
    <row r="7" spans="2:10" s="277" customFormat="1" ht="24" customHeight="1" x14ac:dyDescent="0.2">
      <c r="B7" s="283">
        <v>10139</v>
      </c>
      <c r="C7" s="284" t="str">
        <f>VLOOKUP(B7,'INSUMO JUNHO-2025'!$A$1:$E$6480,2,0)</f>
        <v>DER-ES</v>
      </c>
      <c r="D7" s="285" t="str">
        <f>VLOOKUP(B7,'INSUMO JUNHO-2025'!$A$1:$E$6480,3,0)</f>
        <v>PEDREIRO (OFICIAL - SINDUSCON)</v>
      </c>
      <c r="E7" s="286" t="str">
        <f>VLOOKUP(B7,'INSUMO JUNHO-2025'!$A$1:$E$6480,4,0)</f>
        <v>H</v>
      </c>
      <c r="F7" s="415">
        <v>0.84</v>
      </c>
      <c r="G7" s="415"/>
      <c r="H7" s="402">
        <f>VLOOKUP(B7,'INSUMO JUNHO-2025'!$A$1:$E$6480,5,0)*2.5727</f>
        <v>26.035724000000002</v>
      </c>
      <c r="I7" s="402"/>
      <c r="J7" s="287">
        <f>F7*H7</f>
        <v>21.870008160000001</v>
      </c>
    </row>
    <row r="8" spans="2:10" s="277" customFormat="1" ht="22.5" x14ac:dyDescent="0.2">
      <c r="B8" s="283">
        <v>10146</v>
      </c>
      <c r="C8" s="284" t="str">
        <f>VLOOKUP(B8,'INSUMO JUNHO-2025'!$A$1:$E$6480,2,0)</f>
        <v>DER-ES</v>
      </c>
      <c r="D8" s="285" t="str">
        <f>VLOOKUP(B8,'INSUMO JUNHO-2025'!$A$1:$E$6480,3,0)</f>
        <v>SERVENTE (AUXILIAR DE OBRAS - SINDUSCON)</v>
      </c>
      <c r="E8" s="286" t="str">
        <f>VLOOKUP(B8,'INSUMO JUNHO-2025'!$A$1:$E$6480,4,0)</f>
        <v>H</v>
      </c>
      <c r="F8" s="415">
        <v>0.91</v>
      </c>
      <c r="G8" s="415"/>
      <c r="H8" s="402">
        <f>VLOOKUP(B8,'INSUMO JUNHO-2025'!$A$1:$E$6480,5,0)*2.5727</f>
        <v>19.681155000000004</v>
      </c>
      <c r="I8" s="402"/>
      <c r="J8" s="287">
        <f>F8*H8</f>
        <v>17.909851050000004</v>
      </c>
    </row>
    <row r="9" spans="2:10" s="277" customFormat="1" ht="12.75" customHeight="1" x14ac:dyDescent="0.2">
      <c r="B9" s="403" t="s">
        <v>19414</v>
      </c>
      <c r="C9" s="403"/>
      <c r="D9" s="403"/>
      <c r="E9" s="403"/>
      <c r="F9" s="403"/>
      <c r="G9" s="403"/>
      <c r="H9" s="403"/>
      <c r="I9" s="403"/>
      <c r="J9" s="288">
        <f>SUM(J7:J8)</f>
        <v>39.779859210000005</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x14ac:dyDescent="0.2">
      <c r="B11" s="283">
        <v>20503</v>
      </c>
      <c r="C11" s="284" t="str">
        <f>VLOOKUP(B11,'INSUMO JUNHO-2025'!$A$1:$E$6480,2,0)</f>
        <v>DER-ES</v>
      </c>
      <c r="D11" s="285" t="str">
        <f>VLOOKUP(B11,'INSUMO JUNHO-2025'!$A$1:$E$6480,3,0)</f>
        <v>AREIA LAVADA MEDIA</v>
      </c>
      <c r="E11" s="286" t="str">
        <f>VLOOKUP(B11,'INSUMO JUNHO-2025'!$A$1:$E$6480,4,0)</f>
        <v>M3</v>
      </c>
      <c r="F11" s="401">
        <v>8.6099999999999996E-3</v>
      </c>
      <c r="G11" s="401"/>
      <c r="H11" s="402">
        <f>VLOOKUP(B11,'INSUMO JUNHO-2025'!$A$1:$E$6480,5,0)</f>
        <v>142.78</v>
      </c>
      <c r="I11" s="402"/>
      <c r="J11" s="287">
        <f>F11*H11</f>
        <v>1.2293357999999999</v>
      </c>
    </row>
    <row r="12" spans="2:10" s="277" customFormat="1" ht="22.5" x14ac:dyDescent="0.2">
      <c r="B12" s="312">
        <v>20505</v>
      </c>
      <c r="C12" s="284" t="str">
        <f>VLOOKUP(B12,'INSUMO JUNHO-2025'!$A$1:$E$6480,2,0)</f>
        <v>DER-ES</v>
      </c>
      <c r="D12" s="285" t="str">
        <f>VLOOKUP(B12,'INSUMO JUNHO-2025'!$A$1:$E$6480,3,0)</f>
        <v>CAL HIDRATADO P/ ARGAMASSA CH III</v>
      </c>
      <c r="E12" s="286" t="str">
        <f>VLOOKUP(B12,'INSUMO JUNHO-2025'!$A$1:$E$6480,4,0)</f>
        <v>KG</v>
      </c>
      <c r="F12" s="415">
        <v>1.274</v>
      </c>
      <c r="G12" s="415"/>
      <c r="H12" s="402">
        <f>VLOOKUP(B12,'INSUMO JUNHO-2025'!$A$1:$E$6480,5,0)</f>
        <v>1.07</v>
      </c>
      <c r="I12" s="402"/>
      <c r="J12" s="287">
        <f>F12*H12</f>
        <v>1.3631800000000001</v>
      </c>
    </row>
    <row r="13" spans="2:10" s="277" customFormat="1" x14ac:dyDescent="0.2">
      <c r="B13" s="301">
        <v>20508</v>
      </c>
      <c r="C13" s="284" t="str">
        <f>VLOOKUP(B13,'INSUMO JUNHO-2025'!$A$1:$E$6480,2,0)</f>
        <v>DER-ES</v>
      </c>
      <c r="D13" s="285" t="str">
        <f>VLOOKUP(B13,'INSUMO JUNHO-2025'!$A$1:$E$6480,3,0)</f>
        <v>CIMENTO PORTLAND CP III - 40</v>
      </c>
      <c r="E13" s="286" t="str">
        <f>VLOOKUP(B13,'INSUMO JUNHO-2025'!$A$1:$E$6480,4,0)</f>
        <v>KG</v>
      </c>
      <c r="F13" s="415">
        <v>2.5619999999999998</v>
      </c>
      <c r="G13" s="415"/>
      <c r="H13" s="402">
        <f>VLOOKUP(B13,'INSUMO JUNHO-2025'!$A$1:$E$6480,5,0)</f>
        <v>0.59</v>
      </c>
      <c r="I13" s="402"/>
      <c r="J13" s="287">
        <f>F13*H13</f>
        <v>1.5115799999999999</v>
      </c>
    </row>
    <row r="14" spans="2:10" s="277" customFormat="1" ht="40.5" customHeight="1" x14ac:dyDescent="0.2">
      <c r="B14" s="301">
        <v>4825</v>
      </c>
      <c r="C14" s="284" t="str">
        <f>VLOOKUP(B14,'INSUMO JUNHO-2025'!$A$1:$E$6480,2,0)</f>
        <v>SINAPI</v>
      </c>
      <c r="D14" s="285" t="str">
        <f>VLOOKUP(B14,'INSUMO JUNHO-2025'!$A$1:$E$6480,3,0)</f>
        <v>PEITORIL/ SOLEIRA EM MARMORE, POLIDO, BRANCO COMUM, L= *25* CM, E= *3* CM, CORTE RETO</v>
      </c>
      <c r="E14" s="286" t="str">
        <f>VLOOKUP(B14,'INSUMO JUNHO-2025'!$A$1:$E$6480,4,0)</f>
        <v>M</v>
      </c>
      <c r="F14" s="432">
        <v>1</v>
      </c>
      <c r="G14" s="432"/>
      <c r="H14" s="402">
        <f>VLOOKUP(B14,'INSUMO JUNHO-2025'!$A$1:$E$6480,5,0)</f>
        <v>60.63</v>
      </c>
      <c r="I14" s="402"/>
      <c r="J14" s="302">
        <f>F14*H14</f>
        <v>60.63</v>
      </c>
    </row>
    <row r="15" spans="2:10" s="277" customFormat="1" x14ac:dyDescent="0.2">
      <c r="B15" s="304"/>
      <c r="C15" s="305"/>
      <c r="D15" s="306"/>
      <c r="E15" s="307"/>
      <c r="F15" s="308"/>
      <c r="G15" s="309"/>
      <c r="H15" s="310"/>
      <c r="I15" s="311" t="s">
        <v>19414</v>
      </c>
      <c r="J15" s="313">
        <f>SUM(J11:J14)</f>
        <v>64.734095800000006</v>
      </c>
    </row>
    <row r="16" spans="2:10" s="277" customFormat="1" ht="12.75" customHeight="1" x14ac:dyDescent="0.2">
      <c r="B16" s="404" t="s">
        <v>19415</v>
      </c>
      <c r="C16" s="404"/>
      <c r="D16" s="404"/>
      <c r="E16" s="404"/>
      <c r="F16" s="404"/>
      <c r="G16" s="404"/>
      <c r="H16" s="404"/>
      <c r="I16" s="404"/>
      <c r="J16" s="289">
        <f>J9</f>
        <v>39.779859210000005</v>
      </c>
    </row>
    <row r="17" spans="1:11" s="277" customFormat="1" x14ac:dyDescent="0.2">
      <c r="B17" s="405" t="s">
        <v>19416</v>
      </c>
      <c r="C17" s="405"/>
      <c r="D17" s="405"/>
      <c r="E17" s="405"/>
      <c r="F17" s="405"/>
      <c r="G17" s="405"/>
      <c r="H17" s="405"/>
      <c r="I17" s="405"/>
      <c r="J17" s="290">
        <f>J15</f>
        <v>64.734095800000006</v>
      </c>
    </row>
    <row r="18" spans="1:11" s="277" customFormat="1" x14ac:dyDescent="0.2">
      <c r="B18" s="406" t="s">
        <v>19417</v>
      </c>
      <c r="C18" s="406"/>
      <c r="D18" s="406"/>
      <c r="E18" s="406"/>
      <c r="F18" s="406"/>
      <c r="G18" s="406"/>
      <c r="H18" s="406"/>
      <c r="I18" s="406"/>
      <c r="J18" s="291">
        <v>0</v>
      </c>
    </row>
    <row r="19" spans="1:11" x14ac:dyDescent="0.2">
      <c r="B19" s="406" t="s">
        <v>19418</v>
      </c>
      <c r="C19" s="406"/>
      <c r="D19" s="406"/>
      <c r="E19" s="406"/>
      <c r="F19" s="406"/>
      <c r="G19" s="406"/>
      <c r="H19" s="406"/>
      <c r="I19" s="406"/>
      <c r="J19" s="291">
        <v>1</v>
      </c>
    </row>
    <row r="20" spans="1:11" ht="15" customHeight="1" x14ac:dyDescent="0.2">
      <c r="B20" s="292"/>
      <c r="C20" s="293"/>
      <c r="D20" s="293"/>
      <c r="E20" s="293"/>
      <c r="F20" s="293"/>
      <c r="G20" s="407" t="s">
        <v>19419</v>
      </c>
      <c r="H20" s="407"/>
      <c r="I20" s="407"/>
      <c r="J20" s="299">
        <f>J16+J18</f>
        <v>39.779859210000005</v>
      </c>
      <c r="K20" s="294"/>
    </row>
    <row r="21" spans="1:11" x14ac:dyDescent="0.2">
      <c r="B21" s="406" t="s">
        <v>19420</v>
      </c>
      <c r="C21" s="406"/>
      <c r="D21" s="406"/>
      <c r="E21" s="406"/>
      <c r="F21" s="406"/>
      <c r="G21" s="406"/>
      <c r="H21" s="406"/>
      <c r="I21" s="406"/>
      <c r="J21" s="290">
        <f>(J16/J19)+(J18/J19)</f>
        <v>39.779859210000005</v>
      </c>
    </row>
    <row r="22" spans="1:11" x14ac:dyDescent="0.2">
      <c r="B22" s="295"/>
      <c r="C22" s="296"/>
      <c r="D22" s="296"/>
      <c r="E22" s="296"/>
      <c r="F22" s="296"/>
      <c r="G22" s="408" t="s">
        <v>19421</v>
      </c>
      <c r="H22" s="408"/>
      <c r="I22" s="408"/>
      <c r="J22" s="297">
        <f>J17+J21</f>
        <v>104.51395501000002</v>
      </c>
    </row>
    <row r="23" spans="1:11" x14ac:dyDescent="0.2">
      <c r="B23" s="409" t="s">
        <v>19422</v>
      </c>
      <c r="C23" s="409"/>
      <c r="D23" s="409"/>
      <c r="E23" s="409"/>
      <c r="F23" s="409"/>
      <c r="G23" s="409"/>
      <c r="H23" s="409"/>
      <c r="I23" s="409"/>
      <c r="J23" s="298">
        <f>J22</f>
        <v>104.51395501000002</v>
      </c>
    </row>
    <row r="25" spans="1:11" ht="12.75" customHeight="1" x14ac:dyDescent="0.2">
      <c r="B25" s="410" t="s">
        <v>19423</v>
      </c>
      <c r="C25" s="410"/>
      <c r="D25" s="410"/>
      <c r="E25" s="410"/>
      <c r="F25" s="410"/>
      <c r="G25" s="410"/>
      <c r="H25" s="410"/>
      <c r="I25" s="410"/>
      <c r="J25" s="410"/>
    </row>
    <row r="26" spans="1:11" ht="29.25" customHeight="1" x14ac:dyDescent="0.2">
      <c r="B26" s="417" t="s">
        <v>19424</v>
      </c>
      <c r="C26" s="417"/>
      <c r="D26" s="417"/>
      <c r="E26" s="417"/>
      <c r="F26" s="417"/>
      <c r="G26" s="417"/>
      <c r="H26" s="417"/>
      <c r="I26" s="417"/>
      <c r="J26" s="417"/>
    </row>
    <row r="27" spans="1:11" ht="39" customHeight="1" x14ac:dyDescent="0.2">
      <c r="B27" s="417" t="s">
        <v>19520</v>
      </c>
      <c r="C27" s="417"/>
      <c r="D27" s="417"/>
      <c r="E27" s="417"/>
      <c r="F27" s="417"/>
      <c r="G27" s="417"/>
      <c r="H27" s="417"/>
      <c r="I27" s="417"/>
      <c r="J27" s="417"/>
    </row>
    <row r="28" spans="1:11" ht="31.5" customHeight="1" x14ac:dyDescent="0.2">
      <c r="B28" s="422" t="s">
        <v>19521</v>
      </c>
      <c r="C28" s="422"/>
      <c r="D28" s="422"/>
      <c r="E28" s="422"/>
      <c r="F28" s="422"/>
      <c r="G28" s="422"/>
      <c r="H28" s="422"/>
      <c r="I28" s="422"/>
      <c r="J28" s="422"/>
    </row>
    <row r="31" spans="1:11" x14ac:dyDescent="0.2">
      <c r="B31" s="413" t="s">
        <v>19426</v>
      </c>
      <c r="C31" s="413"/>
      <c r="D31" s="413"/>
      <c r="E31" s="413"/>
      <c r="F31" s="413"/>
      <c r="G31" s="413"/>
      <c r="H31" s="413"/>
      <c r="I31" s="413"/>
      <c r="J31" s="413"/>
      <c r="K31" s="413"/>
    </row>
    <row r="32" spans="1:11" x14ac:dyDescent="0.2">
      <c r="A32" s="414" t="s">
        <v>403</v>
      </c>
      <c r="B32" s="414"/>
      <c r="C32" s="414"/>
      <c r="D32" s="414"/>
      <c r="E32" s="414"/>
      <c r="F32" s="414"/>
      <c r="G32" s="414"/>
      <c r="H32" s="414"/>
      <c r="I32" s="414"/>
      <c r="J32" s="414"/>
      <c r="K32" s="414"/>
    </row>
    <row r="33" spans="1:11" x14ac:dyDescent="0.2">
      <c r="A33" s="413" t="s">
        <v>404</v>
      </c>
      <c r="B33" s="413"/>
      <c r="C33" s="413"/>
      <c r="D33" s="413"/>
      <c r="E33" s="413"/>
      <c r="F33" s="413"/>
      <c r="G33" s="413"/>
      <c r="H33" s="413"/>
      <c r="I33" s="413"/>
      <c r="J33" s="413"/>
      <c r="K33" s="413"/>
    </row>
    <row r="34" spans="1:11" x14ac:dyDescent="0.2">
      <c r="A34" s="413" t="s">
        <v>405</v>
      </c>
      <c r="B34" s="413"/>
      <c r="C34" s="413"/>
      <c r="D34" s="413"/>
      <c r="E34" s="413"/>
      <c r="F34" s="413"/>
      <c r="G34" s="413"/>
      <c r="H34" s="413"/>
      <c r="I34" s="413"/>
      <c r="J34" s="413"/>
      <c r="K34" s="413"/>
    </row>
    <row r="35" spans="1:11" x14ac:dyDescent="0.2">
      <c r="A35" s="413" t="s">
        <v>406</v>
      </c>
      <c r="B35" s="413"/>
      <c r="C35" s="413"/>
      <c r="D35" s="413"/>
      <c r="E35" s="413"/>
      <c r="F35" s="413"/>
      <c r="G35" s="413"/>
      <c r="H35" s="413"/>
      <c r="I35" s="413"/>
      <c r="J35" s="413"/>
      <c r="K35" s="413"/>
    </row>
  </sheetData>
  <mergeCells count="42">
    <mergeCell ref="A32:K32"/>
    <mergeCell ref="A33:K33"/>
    <mergeCell ref="A34:K34"/>
    <mergeCell ref="A35:K35"/>
    <mergeCell ref="B25:J25"/>
    <mergeCell ref="B26:J26"/>
    <mergeCell ref="B27:J27"/>
    <mergeCell ref="B28:J28"/>
    <mergeCell ref="B31:K31"/>
    <mergeCell ref="B19:I19"/>
    <mergeCell ref="G20:I20"/>
    <mergeCell ref="B21:I21"/>
    <mergeCell ref="G22:I22"/>
    <mergeCell ref="B23:I23"/>
    <mergeCell ref="F14:G14"/>
    <mergeCell ref="H14:I14"/>
    <mergeCell ref="B16:I16"/>
    <mergeCell ref="B17:I17"/>
    <mergeCell ref="B18:I18"/>
    <mergeCell ref="F11:G11"/>
    <mergeCell ref="H11:I11"/>
    <mergeCell ref="F12:G12"/>
    <mergeCell ref="H12:I12"/>
    <mergeCell ref="F13:G13"/>
    <mergeCell ref="H13:I13"/>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2:K33"/>
  <sheetViews>
    <sheetView view="pageBreakPreview" topLeftCell="A11" zoomScale="95" zoomScaleNormal="100" zoomScalePageLayoutView="95" workbookViewId="0">
      <selection activeCell="A29" sqref="A29"/>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19522</v>
      </c>
      <c r="C2" s="391"/>
      <c r="D2" s="391"/>
      <c r="E2" s="391"/>
      <c r="F2" s="391"/>
      <c r="G2" s="391"/>
      <c r="H2" s="391"/>
      <c r="I2" s="391"/>
      <c r="J2" s="391"/>
    </row>
    <row r="3" spans="2:10" ht="37.5" customHeight="1" x14ac:dyDescent="0.2">
      <c r="B3" s="392" t="s">
        <v>19402</v>
      </c>
      <c r="C3" s="392"/>
      <c r="D3" s="393" t="str">
        <f>VLOOKUP(B5,'Planilha Orçamentária'!$N$10:$Q$10199,3,0)</f>
        <v>Escada marinheiro sem guarda corpo, L=40cm, executada em barras chata ferro galvanizado 1 1/4" x 1/4", sendo os degraus barra redonda ferro galvanizado d=5/8", espaçados de 30cm, pintada, inclusive instalação</v>
      </c>
      <c r="E3" s="393"/>
      <c r="F3" s="393"/>
      <c r="G3" s="393"/>
      <c r="H3" s="393"/>
      <c r="I3" s="393"/>
      <c r="J3" s="393"/>
    </row>
    <row r="4" spans="2:10" x14ac:dyDescent="0.2">
      <c r="B4" s="394" t="s">
        <v>19466</v>
      </c>
      <c r="C4" s="394"/>
      <c r="D4" s="394"/>
      <c r="E4" s="395" t="s">
        <v>19404</v>
      </c>
      <c r="F4" s="395"/>
      <c r="G4" s="395"/>
      <c r="H4" s="396" t="s">
        <v>19405</v>
      </c>
      <c r="I4" s="396"/>
      <c r="J4" s="278" t="str">
        <f>VLOOKUP(B5,'Planilha Orçamentária'!$N$10:$Q$409,4,0)</f>
        <v>m</v>
      </c>
    </row>
    <row r="5" spans="2:10" x14ac:dyDescent="0.2">
      <c r="B5" s="397" t="s">
        <v>379</v>
      </c>
      <c r="C5" s="397"/>
      <c r="D5" s="397"/>
      <c r="E5" s="397"/>
      <c r="F5" s="397"/>
      <c r="G5" s="397"/>
      <c r="H5" s="398" t="s">
        <v>19406</v>
      </c>
      <c r="I5" s="398"/>
      <c r="J5" s="278" t="str">
        <f>VLOOKUP(B5,'Planilha Orçamentária'!$N$10:$Q$409,2,0)</f>
        <v>19.1.6</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5">
        <v>1</v>
      </c>
      <c r="G7" s="415"/>
      <c r="H7" s="402">
        <f>VLOOKUP(B7,'INSUMO JUNHO-2025'!$A$1:$E$6480,5,0)*2.5727</f>
        <v>19.681155000000004</v>
      </c>
      <c r="I7" s="402"/>
      <c r="J7" s="287">
        <f>F7*H7</f>
        <v>19.681155000000004</v>
      </c>
    </row>
    <row r="8" spans="2:10" s="277" customFormat="1" ht="20.25" customHeight="1" x14ac:dyDescent="0.2">
      <c r="B8" s="283">
        <v>10139</v>
      </c>
      <c r="C8" s="284" t="str">
        <f>VLOOKUP(B8,'INSUMO JUNHO-2025'!$A$1:$E$6480,2,0)</f>
        <v>DER-ES</v>
      </c>
      <c r="D8" s="285" t="str">
        <f>VLOOKUP(B8,'INSUMO JUNHO-2025'!$A$1:$E$6480,3,0)</f>
        <v>PEDREIRO (OFICIAL - SINDUSCON)</v>
      </c>
      <c r="E8" s="286" t="str">
        <f>VLOOKUP(B8,'INSUMO JUNHO-2025'!$A$1:$E$6480,4,0)</f>
        <v>H</v>
      </c>
      <c r="F8" s="415">
        <v>1</v>
      </c>
      <c r="G8" s="415"/>
      <c r="H8" s="402">
        <f>VLOOKUP(B8,'INSUMO JUNHO-2025'!$A$1:$E$6480,5,0)*2.5727</f>
        <v>26.035724000000002</v>
      </c>
      <c r="I8" s="402"/>
      <c r="J8" s="287">
        <f>F8*H8</f>
        <v>26.035724000000002</v>
      </c>
    </row>
    <row r="9" spans="2:10" s="277" customFormat="1" ht="12.75" customHeight="1" x14ac:dyDescent="0.2">
      <c r="B9" s="403" t="s">
        <v>19414</v>
      </c>
      <c r="C9" s="403"/>
      <c r="D9" s="403"/>
      <c r="E9" s="403"/>
      <c r="F9" s="403"/>
      <c r="G9" s="403"/>
      <c r="H9" s="403"/>
      <c r="I9" s="403"/>
      <c r="J9" s="288">
        <f>SUM(J7:J8)</f>
        <v>45.716879000000006</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56.25" x14ac:dyDescent="0.2">
      <c r="B11" s="283">
        <v>1903</v>
      </c>
      <c r="C11" s="284" t="s">
        <v>19441</v>
      </c>
      <c r="D11" s="285" t="s">
        <v>19523</v>
      </c>
      <c r="E11" s="286" t="s">
        <v>8271</v>
      </c>
      <c r="F11" s="419">
        <v>7.0000000000000001E-3</v>
      </c>
      <c r="G11" s="419"/>
      <c r="H11" s="420">
        <v>521.36</v>
      </c>
      <c r="I11" s="420"/>
      <c r="J11" s="289">
        <f>F11*H11</f>
        <v>3.6495200000000003</v>
      </c>
    </row>
    <row r="12" spans="2:10" s="277" customFormat="1" ht="78.75" x14ac:dyDescent="0.2">
      <c r="B12" s="283">
        <v>10083</v>
      </c>
      <c r="C12" s="284" t="s">
        <v>19441</v>
      </c>
      <c r="D12" s="285" t="s">
        <v>19524</v>
      </c>
      <c r="E12" s="286" t="s">
        <v>50</v>
      </c>
      <c r="F12" s="423">
        <v>1</v>
      </c>
      <c r="G12" s="423"/>
      <c r="H12" s="420">
        <v>1158.3900000000001</v>
      </c>
      <c r="I12" s="420"/>
      <c r="J12" s="302">
        <f>F12*H12</f>
        <v>1158.3900000000001</v>
      </c>
    </row>
    <row r="13" spans="2:10" s="277" customFormat="1" x14ac:dyDescent="0.2">
      <c r="B13" s="304"/>
      <c r="C13" s="305"/>
      <c r="D13" s="306"/>
      <c r="E13" s="307"/>
      <c r="F13" s="308"/>
      <c r="G13" s="309"/>
      <c r="H13" s="310"/>
      <c r="I13" s="311" t="s">
        <v>19414</v>
      </c>
      <c r="J13" s="313">
        <f>SUM(J11:J12)</f>
        <v>1162.03952</v>
      </c>
    </row>
    <row r="14" spans="2:10" s="277" customFormat="1" ht="12.75" customHeight="1" x14ac:dyDescent="0.2">
      <c r="B14" s="404" t="s">
        <v>19415</v>
      </c>
      <c r="C14" s="404"/>
      <c r="D14" s="404"/>
      <c r="E14" s="404"/>
      <c r="F14" s="404"/>
      <c r="G14" s="404"/>
      <c r="H14" s="404"/>
      <c r="I14" s="404"/>
      <c r="J14" s="289">
        <f>J9</f>
        <v>45.716879000000006</v>
      </c>
    </row>
    <row r="15" spans="2:10" s="277" customFormat="1" x14ac:dyDescent="0.2">
      <c r="B15" s="405" t="s">
        <v>19416</v>
      </c>
      <c r="C15" s="405"/>
      <c r="D15" s="405"/>
      <c r="E15" s="405"/>
      <c r="F15" s="405"/>
      <c r="G15" s="405"/>
      <c r="H15" s="405"/>
      <c r="I15" s="405"/>
      <c r="J15" s="290">
        <f>J13</f>
        <v>1162.03952</v>
      </c>
    </row>
    <row r="16" spans="2:10" s="277" customFormat="1" x14ac:dyDescent="0.2">
      <c r="B16" s="406" t="s">
        <v>19417</v>
      </c>
      <c r="C16" s="406"/>
      <c r="D16" s="406"/>
      <c r="E16" s="406"/>
      <c r="F16" s="406"/>
      <c r="G16" s="406"/>
      <c r="H16" s="406"/>
      <c r="I16" s="406"/>
      <c r="J16" s="291">
        <v>0</v>
      </c>
    </row>
    <row r="17" spans="1:11" x14ac:dyDescent="0.2">
      <c r="B17" s="406" t="s">
        <v>19418</v>
      </c>
      <c r="C17" s="406"/>
      <c r="D17" s="406"/>
      <c r="E17" s="406"/>
      <c r="F17" s="406"/>
      <c r="G17" s="406"/>
      <c r="H17" s="406"/>
      <c r="I17" s="406"/>
      <c r="J17" s="291">
        <v>1</v>
      </c>
    </row>
    <row r="18" spans="1:11" ht="15" customHeight="1" x14ac:dyDescent="0.2">
      <c r="B18" s="292"/>
      <c r="C18" s="293"/>
      <c r="D18" s="293"/>
      <c r="E18" s="293"/>
      <c r="F18" s="293"/>
      <c r="G18" s="407" t="s">
        <v>19419</v>
      </c>
      <c r="H18" s="407"/>
      <c r="I18" s="407"/>
      <c r="J18" s="299">
        <f>J14+J16</f>
        <v>45.716879000000006</v>
      </c>
      <c r="K18" s="294"/>
    </row>
    <row r="19" spans="1:11" x14ac:dyDescent="0.2">
      <c r="B19" s="406" t="s">
        <v>19420</v>
      </c>
      <c r="C19" s="406"/>
      <c r="D19" s="406"/>
      <c r="E19" s="406"/>
      <c r="F19" s="406"/>
      <c r="G19" s="406"/>
      <c r="H19" s="406"/>
      <c r="I19" s="406"/>
      <c r="J19" s="290">
        <f>(J14/J17)+(J16/J17)</f>
        <v>45.716879000000006</v>
      </c>
    </row>
    <row r="20" spans="1:11" x14ac:dyDescent="0.2">
      <c r="B20" s="295"/>
      <c r="C20" s="296"/>
      <c r="D20" s="296"/>
      <c r="E20" s="296"/>
      <c r="F20" s="296"/>
      <c r="G20" s="408" t="s">
        <v>19421</v>
      </c>
      <c r="H20" s="408"/>
      <c r="I20" s="408"/>
      <c r="J20" s="297">
        <f>J15+J19</f>
        <v>1207.7563990000001</v>
      </c>
    </row>
    <row r="21" spans="1:11" x14ac:dyDescent="0.2">
      <c r="B21" s="409" t="s">
        <v>19422</v>
      </c>
      <c r="C21" s="409"/>
      <c r="D21" s="409"/>
      <c r="E21" s="409"/>
      <c r="F21" s="409"/>
      <c r="G21" s="409"/>
      <c r="H21" s="409"/>
      <c r="I21" s="409"/>
      <c r="J21" s="298">
        <f>J20</f>
        <v>1207.7563990000001</v>
      </c>
    </row>
    <row r="23" spans="1:11" ht="12.75" customHeight="1" x14ac:dyDescent="0.2">
      <c r="B23" s="410" t="s">
        <v>19423</v>
      </c>
      <c r="C23" s="410"/>
      <c r="D23" s="410"/>
      <c r="E23" s="410"/>
      <c r="F23" s="410"/>
      <c r="G23" s="410"/>
      <c r="H23" s="410"/>
      <c r="I23" s="410"/>
      <c r="J23" s="410"/>
    </row>
    <row r="24" spans="1:11" ht="29.25" customHeight="1" x14ac:dyDescent="0.2">
      <c r="B24" s="417" t="s">
        <v>19424</v>
      </c>
      <c r="C24" s="417"/>
      <c r="D24" s="417"/>
      <c r="E24" s="417"/>
      <c r="F24" s="417"/>
      <c r="G24" s="417"/>
      <c r="H24" s="417"/>
      <c r="I24" s="417"/>
      <c r="J24" s="417"/>
    </row>
    <row r="25" spans="1:11" ht="49.5" customHeight="1" x14ac:dyDescent="0.2">
      <c r="B25" s="417" t="s">
        <v>19525</v>
      </c>
      <c r="C25" s="417"/>
      <c r="D25" s="417"/>
      <c r="E25" s="417"/>
      <c r="F25" s="417"/>
      <c r="G25" s="417"/>
      <c r="H25" s="417"/>
      <c r="I25" s="417"/>
      <c r="J25" s="417"/>
    </row>
    <row r="26" spans="1:11" ht="31.5" customHeight="1" x14ac:dyDescent="0.2">
      <c r="B26" s="422" t="s">
        <v>19526</v>
      </c>
      <c r="C26" s="422"/>
      <c r="D26" s="422"/>
      <c r="E26" s="422"/>
      <c r="F26" s="422"/>
      <c r="G26" s="422"/>
      <c r="H26" s="422"/>
      <c r="I26" s="422"/>
      <c r="J26" s="422"/>
    </row>
    <row r="29" spans="1:11" x14ac:dyDescent="0.2">
      <c r="B29" s="413" t="s">
        <v>19426</v>
      </c>
      <c r="C29" s="413"/>
      <c r="D29" s="413"/>
      <c r="E29" s="413"/>
      <c r="F29" s="413"/>
      <c r="G29" s="413"/>
      <c r="H29" s="413"/>
      <c r="I29" s="413"/>
      <c r="J29" s="413"/>
      <c r="K29" s="413"/>
    </row>
    <row r="30" spans="1:11" x14ac:dyDescent="0.2">
      <c r="A30" s="414" t="s">
        <v>403</v>
      </c>
      <c r="B30" s="414"/>
      <c r="C30" s="414"/>
      <c r="D30" s="414"/>
      <c r="E30" s="414"/>
      <c r="F30" s="414"/>
      <c r="G30" s="414"/>
      <c r="H30" s="414"/>
      <c r="I30" s="414"/>
      <c r="J30" s="414"/>
      <c r="K30" s="414"/>
    </row>
    <row r="31" spans="1:11" x14ac:dyDescent="0.2">
      <c r="A31" s="413" t="s">
        <v>404</v>
      </c>
      <c r="B31" s="413"/>
      <c r="C31" s="413"/>
      <c r="D31" s="413"/>
      <c r="E31" s="413"/>
      <c r="F31" s="413"/>
      <c r="G31" s="413"/>
      <c r="H31" s="413"/>
      <c r="I31" s="413"/>
      <c r="J31" s="413"/>
      <c r="K31" s="413"/>
    </row>
    <row r="32" spans="1:11" x14ac:dyDescent="0.2">
      <c r="A32" s="413" t="s">
        <v>405</v>
      </c>
      <c r="B32" s="413"/>
      <c r="C32" s="413"/>
      <c r="D32" s="413"/>
      <c r="E32" s="413"/>
      <c r="F32" s="413"/>
      <c r="G32" s="413"/>
      <c r="H32" s="413"/>
      <c r="I32" s="413"/>
      <c r="J32" s="413"/>
      <c r="K32" s="413"/>
    </row>
    <row r="33" spans="1:11" x14ac:dyDescent="0.2">
      <c r="A33" s="413" t="s">
        <v>406</v>
      </c>
      <c r="B33" s="413"/>
      <c r="C33" s="413"/>
      <c r="D33" s="413"/>
      <c r="E33" s="413"/>
      <c r="F33" s="413"/>
      <c r="G33" s="413"/>
      <c r="H33" s="413"/>
      <c r="I33" s="413"/>
      <c r="J33" s="413"/>
      <c r="K33" s="413"/>
    </row>
  </sheetData>
  <mergeCells count="38">
    <mergeCell ref="A33:K33"/>
    <mergeCell ref="B26:J26"/>
    <mergeCell ref="B29:K29"/>
    <mergeCell ref="A30:K30"/>
    <mergeCell ref="A31:K31"/>
    <mergeCell ref="A32:K32"/>
    <mergeCell ref="G20:I20"/>
    <mergeCell ref="B21:I21"/>
    <mergeCell ref="B23:J23"/>
    <mergeCell ref="B24:J24"/>
    <mergeCell ref="B25:J25"/>
    <mergeCell ref="B15:I15"/>
    <mergeCell ref="B16:I16"/>
    <mergeCell ref="B17:I17"/>
    <mergeCell ref="G18:I18"/>
    <mergeCell ref="B19:I19"/>
    <mergeCell ref="F11:G11"/>
    <mergeCell ref="H11:I11"/>
    <mergeCell ref="F12:G12"/>
    <mergeCell ref="H12:I12"/>
    <mergeCell ref="B14:I14"/>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2:K33"/>
  <sheetViews>
    <sheetView view="pageBreakPreview" zoomScale="95" zoomScaleNormal="100" zoomScalePageLayoutView="95" workbookViewId="0">
      <selection activeCell="A29" sqref="A29"/>
    </sheetView>
  </sheetViews>
  <sheetFormatPr defaultColWidth="11.5703125" defaultRowHeight="12.75" x14ac:dyDescent="0.2"/>
  <cols>
    <col min="1" max="1" width="2.42578125" style="277" customWidth="1"/>
    <col min="2" max="2" width="8.85546875" style="277" customWidth="1"/>
    <col min="3" max="3" width="9.140625" style="277" customWidth="1"/>
    <col min="4" max="4" width="26.28515625" style="277" customWidth="1"/>
    <col min="5" max="5" width="10.42578125" style="277" customWidth="1"/>
    <col min="6" max="6" width="9.140625" style="277" customWidth="1"/>
    <col min="7" max="7" width="9.85546875" style="277" customWidth="1"/>
    <col min="8" max="8" width="8.42578125" style="277" customWidth="1"/>
    <col min="9" max="9" width="9.42578125" style="277" customWidth="1"/>
    <col min="10" max="10" width="13.7109375" style="277" customWidth="1"/>
    <col min="11" max="11" width="2.7109375" style="277" customWidth="1"/>
  </cols>
  <sheetData>
    <row r="2" spans="2:10" ht="120" customHeight="1" x14ac:dyDescent="0.2">
      <c r="B2" s="391" t="s">
        <v>19527</v>
      </c>
      <c r="C2" s="391"/>
      <c r="D2" s="391"/>
      <c r="E2" s="391"/>
      <c r="F2" s="391"/>
      <c r="G2" s="391"/>
      <c r="H2" s="391"/>
      <c r="I2" s="391"/>
      <c r="J2" s="391"/>
    </row>
    <row r="3" spans="2:10" ht="37.5" customHeight="1" x14ac:dyDescent="0.2">
      <c r="B3" s="392" t="s">
        <v>19402</v>
      </c>
      <c r="C3" s="392"/>
      <c r="D3" s="393" t="str">
        <f>VLOOKUP(B5,'Planilha Orçamentária'!$N$10:$Q$10199,3,0)</f>
        <v>Corrimão em aço inox ø= 2"</v>
      </c>
      <c r="E3" s="393"/>
      <c r="F3" s="393"/>
      <c r="G3" s="393"/>
      <c r="H3" s="393"/>
      <c r="I3" s="393"/>
      <c r="J3" s="393"/>
    </row>
    <row r="4" spans="2:10" x14ac:dyDescent="0.2">
      <c r="B4" s="394" t="s">
        <v>19403</v>
      </c>
      <c r="C4" s="394"/>
      <c r="D4" s="394"/>
      <c r="E4" s="395" t="s">
        <v>19404</v>
      </c>
      <c r="F4" s="395"/>
      <c r="G4" s="395"/>
      <c r="H4" s="396" t="s">
        <v>19405</v>
      </c>
      <c r="I4" s="396"/>
      <c r="J4" s="278" t="str">
        <f>VLOOKUP(B5,'Planilha Orçamentária'!$N$10:$Q$409,4,0)</f>
        <v>m</v>
      </c>
    </row>
    <row r="5" spans="2:10" x14ac:dyDescent="0.2">
      <c r="B5" s="397" t="s">
        <v>393</v>
      </c>
      <c r="C5" s="397"/>
      <c r="D5" s="397"/>
      <c r="E5" s="397"/>
      <c r="F5" s="397"/>
      <c r="G5" s="397"/>
      <c r="H5" s="398" t="s">
        <v>19406</v>
      </c>
      <c r="I5" s="398"/>
      <c r="J5" s="278" t="str">
        <f>VLOOKUP(B5,'Planilha Orçamentária'!$N$10:$Q$409,2,0)</f>
        <v>19.4.1</v>
      </c>
    </row>
    <row r="6" spans="2:10" ht="22.5" x14ac:dyDescent="0.2">
      <c r="B6" s="279" t="s">
        <v>19407</v>
      </c>
      <c r="C6" s="280" t="s">
        <v>19408</v>
      </c>
      <c r="D6" s="281" t="s">
        <v>19409</v>
      </c>
      <c r="E6" s="281" t="s">
        <v>19410</v>
      </c>
      <c r="F6" s="399" t="s">
        <v>19411</v>
      </c>
      <c r="G6" s="399"/>
      <c r="H6" s="400" t="s">
        <v>19412</v>
      </c>
      <c r="I6" s="400"/>
      <c r="J6" s="282" t="s">
        <v>19413</v>
      </c>
    </row>
    <row r="7" spans="2:10" s="277" customFormat="1" ht="22.5" x14ac:dyDescent="0.2">
      <c r="B7" s="283">
        <v>10146</v>
      </c>
      <c r="C7" s="284" t="str">
        <f>VLOOKUP(B7,'INSUMO JUNHO-2025'!$A$1:$E$6480,2,0)</f>
        <v>DER-ES</v>
      </c>
      <c r="D7" s="285" t="str">
        <f>VLOOKUP(B7,'INSUMO JUNHO-2025'!$A$1:$E$6480,3,0)</f>
        <v>SERVENTE (AUXILIAR DE OBRAS - SINDUSCON)</v>
      </c>
      <c r="E7" s="286" t="str">
        <f>VLOOKUP(B7,'INSUMO JUNHO-2025'!$A$1:$E$6480,4,0)</f>
        <v>H</v>
      </c>
      <c r="F7" s="415">
        <v>1</v>
      </c>
      <c r="G7" s="415"/>
      <c r="H7" s="402">
        <f>VLOOKUP(B7,'INSUMO JUNHO-2025'!$A$1:$E$6480,5,0)*2.5727</f>
        <v>19.681155000000004</v>
      </c>
      <c r="I7" s="402"/>
      <c r="J7" s="287">
        <f>F7*H7</f>
        <v>19.681155000000004</v>
      </c>
    </row>
    <row r="8" spans="2:10" s="277" customFormat="1" ht="33.75" customHeight="1" x14ac:dyDescent="0.2">
      <c r="B8" s="283">
        <v>10139</v>
      </c>
      <c r="C8" s="284" t="str">
        <f>VLOOKUP(B8,'INSUMO JUNHO-2025'!$A$1:$E$6480,2,0)</f>
        <v>DER-ES</v>
      </c>
      <c r="D8" s="285" t="str">
        <f>VLOOKUP(B8,'INSUMO JUNHO-2025'!$A$1:$E$6480,3,0)</f>
        <v>PEDREIRO (OFICIAL - SINDUSCON)</v>
      </c>
      <c r="E8" s="286" t="str">
        <f>VLOOKUP(B8,'INSUMO JUNHO-2025'!$A$1:$E$6480,4,0)</f>
        <v>H</v>
      </c>
      <c r="F8" s="415">
        <v>1</v>
      </c>
      <c r="G8" s="415"/>
      <c r="H8" s="402">
        <f>VLOOKUP(B8,'INSUMO JUNHO-2025'!$A$1:$E$6480,5,0)*2.5727</f>
        <v>26.035724000000002</v>
      </c>
      <c r="I8" s="402"/>
      <c r="J8" s="287">
        <f>F8*H8</f>
        <v>26.035724000000002</v>
      </c>
    </row>
    <row r="9" spans="2:10" s="277" customFormat="1" ht="12.75" customHeight="1" x14ac:dyDescent="0.2">
      <c r="B9" s="403" t="s">
        <v>19414</v>
      </c>
      <c r="C9" s="403"/>
      <c r="D9" s="403"/>
      <c r="E9" s="403"/>
      <c r="F9" s="403"/>
      <c r="G9" s="403"/>
      <c r="H9" s="403"/>
      <c r="I9" s="403"/>
      <c r="J9" s="288">
        <f>SUM(J7:J8)</f>
        <v>45.716879000000006</v>
      </c>
    </row>
    <row r="10" spans="2:10" s="277" customFormat="1" x14ac:dyDescent="0.2">
      <c r="B10" s="279" t="s">
        <v>19407</v>
      </c>
      <c r="C10" s="280" t="s">
        <v>19408</v>
      </c>
      <c r="D10" s="281" t="s">
        <v>19432</v>
      </c>
      <c r="E10" s="281" t="s">
        <v>19410</v>
      </c>
      <c r="F10" s="399" t="s">
        <v>19433</v>
      </c>
      <c r="G10" s="399"/>
      <c r="H10" s="400" t="s">
        <v>19434</v>
      </c>
      <c r="I10" s="400"/>
      <c r="J10" s="300" t="s">
        <v>19435</v>
      </c>
    </row>
    <row r="11" spans="2:10" s="277" customFormat="1" ht="22.5" x14ac:dyDescent="0.2">
      <c r="B11" s="283">
        <v>1689</v>
      </c>
      <c r="C11" s="284" t="s">
        <v>19441</v>
      </c>
      <c r="D11" s="285" t="s">
        <v>19528</v>
      </c>
      <c r="E11" s="286" t="s">
        <v>9620</v>
      </c>
      <c r="F11" s="419">
        <v>6</v>
      </c>
      <c r="G11" s="419"/>
      <c r="H11" s="420">
        <v>0.96</v>
      </c>
      <c r="I11" s="420"/>
      <c r="J11" s="289">
        <f>F11*H11</f>
        <v>5.76</v>
      </c>
    </row>
    <row r="12" spans="2:10" s="277" customFormat="1" ht="22.5" x14ac:dyDescent="0.2">
      <c r="B12" s="312">
        <v>9017</v>
      </c>
      <c r="C12" s="284" t="s">
        <v>19441</v>
      </c>
      <c r="D12" s="285" t="s">
        <v>19529</v>
      </c>
      <c r="E12" s="286" t="s">
        <v>50</v>
      </c>
      <c r="F12" s="423">
        <v>1</v>
      </c>
      <c r="G12" s="423"/>
      <c r="H12" s="420">
        <v>260.05</v>
      </c>
      <c r="I12" s="420"/>
      <c r="J12" s="302">
        <f>F12*H12</f>
        <v>260.05</v>
      </c>
    </row>
    <row r="13" spans="2:10" s="277" customFormat="1" x14ac:dyDescent="0.2">
      <c r="B13" s="304"/>
      <c r="C13" s="305"/>
      <c r="D13" s="306"/>
      <c r="E13" s="307"/>
      <c r="F13" s="308"/>
      <c r="G13" s="309"/>
      <c r="H13" s="310"/>
      <c r="I13" s="311" t="s">
        <v>19414</v>
      </c>
      <c r="J13" s="313">
        <f>SUM(J11:J12)</f>
        <v>265.81</v>
      </c>
    </row>
    <row r="14" spans="2:10" s="277" customFormat="1" ht="12.75" customHeight="1" x14ac:dyDescent="0.2">
      <c r="B14" s="404" t="s">
        <v>19415</v>
      </c>
      <c r="C14" s="404"/>
      <c r="D14" s="404"/>
      <c r="E14" s="404"/>
      <c r="F14" s="404"/>
      <c r="G14" s="404"/>
      <c r="H14" s="404"/>
      <c r="I14" s="404"/>
      <c r="J14" s="289">
        <f>J9</f>
        <v>45.716879000000006</v>
      </c>
    </row>
    <row r="15" spans="2:10" s="277" customFormat="1" x14ac:dyDescent="0.2">
      <c r="B15" s="405" t="s">
        <v>19416</v>
      </c>
      <c r="C15" s="405"/>
      <c r="D15" s="405"/>
      <c r="E15" s="405"/>
      <c r="F15" s="405"/>
      <c r="G15" s="405"/>
      <c r="H15" s="405"/>
      <c r="I15" s="405"/>
      <c r="J15" s="290">
        <f>J13</f>
        <v>265.81</v>
      </c>
    </row>
    <row r="16" spans="2:10" s="277" customFormat="1" x14ac:dyDescent="0.2">
      <c r="B16" s="406" t="s">
        <v>19417</v>
      </c>
      <c r="C16" s="406"/>
      <c r="D16" s="406"/>
      <c r="E16" s="406"/>
      <c r="F16" s="406"/>
      <c r="G16" s="406"/>
      <c r="H16" s="406"/>
      <c r="I16" s="406"/>
      <c r="J16" s="291">
        <v>0</v>
      </c>
    </row>
    <row r="17" spans="1:11" x14ac:dyDescent="0.2">
      <c r="B17" s="406" t="s">
        <v>19418</v>
      </c>
      <c r="C17" s="406"/>
      <c r="D17" s="406"/>
      <c r="E17" s="406"/>
      <c r="F17" s="406"/>
      <c r="G17" s="406"/>
      <c r="H17" s="406"/>
      <c r="I17" s="406"/>
      <c r="J17" s="291">
        <v>1</v>
      </c>
    </row>
    <row r="18" spans="1:11" ht="15" customHeight="1" x14ac:dyDescent="0.2">
      <c r="B18" s="292"/>
      <c r="C18" s="293"/>
      <c r="D18" s="293"/>
      <c r="E18" s="293"/>
      <c r="F18" s="293"/>
      <c r="G18" s="407" t="s">
        <v>19419</v>
      </c>
      <c r="H18" s="407"/>
      <c r="I18" s="407"/>
      <c r="J18" s="299">
        <f>J14+J16</f>
        <v>45.716879000000006</v>
      </c>
      <c r="K18" s="294"/>
    </row>
    <row r="19" spans="1:11" x14ac:dyDescent="0.2">
      <c r="B19" s="406" t="s">
        <v>19420</v>
      </c>
      <c r="C19" s="406"/>
      <c r="D19" s="406"/>
      <c r="E19" s="406"/>
      <c r="F19" s="406"/>
      <c r="G19" s="406"/>
      <c r="H19" s="406"/>
      <c r="I19" s="406"/>
      <c r="J19" s="290">
        <f>(J14/J17)+(J16/J17)</f>
        <v>45.716879000000006</v>
      </c>
    </row>
    <row r="20" spans="1:11" x14ac:dyDescent="0.2">
      <c r="B20" s="295"/>
      <c r="C20" s="296"/>
      <c r="D20" s="296"/>
      <c r="E20" s="296"/>
      <c r="F20" s="296"/>
      <c r="G20" s="408" t="s">
        <v>19421</v>
      </c>
      <c r="H20" s="408"/>
      <c r="I20" s="408"/>
      <c r="J20" s="297">
        <f>J15+J19</f>
        <v>311.52687900000001</v>
      </c>
    </row>
    <row r="21" spans="1:11" x14ac:dyDescent="0.2">
      <c r="B21" s="409" t="s">
        <v>19422</v>
      </c>
      <c r="C21" s="409"/>
      <c r="D21" s="409"/>
      <c r="E21" s="409"/>
      <c r="F21" s="409"/>
      <c r="G21" s="409"/>
      <c r="H21" s="409"/>
      <c r="I21" s="409"/>
      <c r="J21" s="298">
        <f>J20</f>
        <v>311.52687900000001</v>
      </c>
    </row>
    <row r="23" spans="1:11" ht="12.75" customHeight="1" x14ac:dyDescent="0.2">
      <c r="B23" s="410" t="s">
        <v>19423</v>
      </c>
      <c r="C23" s="410"/>
      <c r="D23" s="410"/>
      <c r="E23" s="410"/>
      <c r="F23" s="410"/>
      <c r="G23" s="410"/>
      <c r="H23" s="410"/>
      <c r="I23" s="410"/>
      <c r="J23" s="410"/>
    </row>
    <row r="24" spans="1:11" ht="29.25" customHeight="1" x14ac:dyDescent="0.2">
      <c r="B24" s="417" t="s">
        <v>19424</v>
      </c>
      <c r="C24" s="417"/>
      <c r="D24" s="417"/>
      <c r="E24" s="417"/>
      <c r="F24" s="417"/>
      <c r="G24" s="417"/>
      <c r="H24" s="417"/>
      <c r="I24" s="417"/>
      <c r="J24" s="417"/>
    </row>
    <row r="25" spans="1:11" ht="49.5" customHeight="1" x14ac:dyDescent="0.2">
      <c r="B25" s="417" t="s">
        <v>19530</v>
      </c>
      <c r="C25" s="417"/>
      <c r="D25" s="417"/>
      <c r="E25" s="417"/>
      <c r="F25" s="417"/>
      <c r="G25" s="417"/>
      <c r="H25" s="417"/>
      <c r="I25" s="417"/>
      <c r="J25" s="417"/>
    </row>
    <row r="26" spans="1:11" ht="31.5" customHeight="1" x14ac:dyDescent="0.2">
      <c r="B26" s="422" t="s">
        <v>19526</v>
      </c>
      <c r="C26" s="422"/>
      <c r="D26" s="422"/>
      <c r="E26" s="422"/>
      <c r="F26" s="422"/>
      <c r="G26" s="422"/>
      <c r="H26" s="422"/>
      <c r="I26" s="422"/>
      <c r="J26" s="422"/>
    </row>
    <row r="29" spans="1:11" x14ac:dyDescent="0.2">
      <c r="B29" s="413" t="s">
        <v>19426</v>
      </c>
      <c r="C29" s="413"/>
      <c r="D29" s="413"/>
      <c r="E29" s="413"/>
      <c r="F29" s="413"/>
      <c r="G29" s="413"/>
      <c r="H29" s="413"/>
      <c r="I29" s="413"/>
      <c r="J29" s="413"/>
      <c r="K29" s="413"/>
    </row>
    <row r="30" spans="1:11" x14ac:dyDescent="0.2">
      <c r="A30" s="414" t="s">
        <v>403</v>
      </c>
      <c r="B30" s="414"/>
      <c r="C30" s="414"/>
      <c r="D30" s="414"/>
      <c r="E30" s="414"/>
      <c r="F30" s="414"/>
      <c r="G30" s="414"/>
      <c r="H30" s="414"/>
      <c r="I30" s="414"/>
      <c r="J30" s="414"/>
      <c r="K30" s="414"/>
    </row>
    <row r="31" spans="1:11" x14ac:dyDescent="0.2">
      <c r="A31" s="413" t="s">
        <v>404</v>
      </c>
      <c r="B31" s="413"/>
      <c r="C31" s="413"/>
      <c r="D31" s="413"/>
      <c r="E31" s="413"/>
      <c r="F31" s="413"/>
      <c r="G31" s="413"/>
      <c r="H31" s="413"/>
      <c r="I31" s="413"/>
      <c r="J31" s="413"/>
      <c r="K31" s="413"/>
    </row>
    <row r="32" spans="1:11" x14ac:dyDescent="0.2">
      <c r="A32" s="413" t="s">
        <v>405</v>
      </c>
      <c r="B32" s="413"/>
      <c r="C32" s="413"/>
      <c r="D32" s="413"/>
      <c r="E32" s="413"/>
      <c r="F32" s="413"/>
      <c r="G32" s="413"/>
      <c r="H32" s="413"/>
      <c r="I32" s="413"/>
      <c r="J32" s="413"/>
      <c r="K32" s="413"/>
    </row>
    <row r="33" spans="1:11" x14ac:dyDescent="0.2">
      <c r="A33" s="413" t="s">
        <v>406</v>
      </c>
      <c r="B33" s="413"/>
      <c r="C33" s="413"/>
      <c r="D33" s="413"/>
      <c r="E33" s="413"/>
      <c r="F33" s="413"/>
      <c r="G33" s="413"/>
      <c r="H33" s="413"/>
      <c r="I33" s="413"/>
      <c r="J33" s="413"/>
      <c r="K33" s="413"/>
    </row>
  </sheetData>
  <mergeCells count="38">
    <mergeCell ref="A33:K33"/>
    <mergeCell ref="B26:J26"/>
    <mergeCell ref="B29:K29"/>
    <mergeCell ref="A30:K30"/>
    <mergeCell ref="A31:K31"/>
    <mergeCell ref="A32:K32"/>
    <mergeCell ref="G20:I20"/>
    <mergeCell ref="B21:I21"/>
    <mergeCell ref="B23:J23"/>
    <mergeCell ref="B24:J24"/>
    <mergeCell ref="B25:J25"/>
    <mergeCell ref="B15:I15"/>
    <mergeCell ref="B16:I16"/>
    <mergeCell ref="B17:I17"/>
    <mergeCell ref="G18:I18"/>
    <mergeCell ref="B19:I19"/>
    <mergeCell ref="F11:G11"/>
    <mergeCell ref="H11:I11"/>
    <mergeCell ref="F12:G12"/>
    <mergeCell ref="H12:I12"/>
    <mergeCell ref="B14:I14"/>
    <mergeCell ref="F8:G8"/>
    <mergeCell ref="H8:I8"/>
    <mergeCell ref="B9:I9"/>
    <mergeCell ref="F10:G10"/>
    <mergeCell ref="H10:I10"/>
    <mergeCell ref="B5:G5"/>
    <mergeCell ref="H5:I5"/>
    <mergeCell ref="F6:G6"/>
    <mergeCell ref="H6:I6"/>
    <mergeCell ref="F7:G7"/>
    <mergeCell ref="H7:I7"/>
    <mergeCell ref="B2:J2"/>
    <mergeCell ref="B3:C3"/>
    <mergeCell ref="D3:J3"/>
    <mergeCell ref="B4:D4"/>
    <mergeCell ref="E4:G4"/>
    <mergeCell ref="H4:I4"/>
  </mergeCells>
  <pageMargins left="0.78749999999999998" right="0.78749999999999998" top="1.0631944444444399" bottom="1.0631944444444399" header="0.78749999999999998" footer="0.78749999999999998"/>
  <pageSetup paperSize="9" scale="78" orientation="portrait" horizontalDpi="300" verticalDpi="300" r:id="rId1"/>
  <headerFooter>
    <oddHeader>&amp;CPágina &amp;P</oddHeader>
    <oddFooter>&amp;C&amp;"Times New Roman,Normal"&amp;12Página &amp;P</oddFooter>
  </headerFooter>
  <drawing r:id="rId2"/>
</worksheet>
</file>

<file path=docProps/app.xml><?xml version="1.0" encoding="utf-8"?>
<Properties xmlns="http://schemas.openxmlformats.org/officeDocument/2006/extended-properties" xmlns:vt="http://schemas.openxmlformats.org/officeDocument/2006/docPropsVTypes">
  <Template/>
  <TotalTime>4545</TotalTime>
  <Application>Microsoft Excel</Application>
  <DocSecurity>0</DocSecurity>
  <ScaleCrop>false</ScaleCrop>
  <HeadingPairs>
    <vt:vector size="4" baseType="variant">
      <vt:variant>
        <vt:lpstr>Planilhas</vt:lpstr>
      </vt:variant>
      <vt:variant>
        <vt:i4>38</vt:i4>
      </vt:variant>
      <vt:variant>
        <vt:lpstr>Intervalos Nomeados</vt:lpstr>
      </vt:variant>
      <vt:variant>
        <vt:i4>14</vt:i4>
      </vt:variant>
    </vt:vector>
  </HeadingPairs>
  <TitlesOfParts>
    <vt:vector size="52" baseType="lpstr">
      <vt:lpstr>Planilha Orçamentária</vt:lpstr>
      <vt:lpstr>MEMO CALCULO </vt:lpstr>
      <vt:lpstr>CRONOGRAMA</vt:lpstr>
      <vt:lpstr>BDI</vt:lpstr>
      <vt:lpstr>CURVA ABC </vt:lpstr>
      <vt:lpstr>INSUMO JUNHO-2025</vt:lpstr>
      <vt:lpstr>SERVIÇOS JUNHO-2025</vt:lpstr>
      <vt:lpstr>COMP.01_RODAPÉ</vt:lpstr>
      <vt:lpstr>COMP.02_FORRO</vt:lpstr>
      <vt:lpstr>COMP.03_REMOÇÃO CERCA</vt:lpstr>
      <vt:lpstr>COMP.04_GUCHE</vt:lpstr>
      <vt:lpstr>COMP.05_PISO ESCADA</vt:lpstr>
      <vt:lpstr>COMP.06_PISO ELEVADOR</vt:lpstr>
      <vt:lpstr>COMP.07_LADRILHO</vt:lpstr>
      <vt:lpstr>COMP.08_PORTA 80X210</vt:lpstr>
      <vt:lpstr>COMP.09_PORTA 60X210</vt:lpstr>
      <vt:lpstr>COMP.10_JANELA</vt:lpstr>
      <vt:lpstr>COMP.11_PORTAS</vt:lpstr>
      <vt:lpstr>COMP.12_BASCULA</vt:lpstr>
      <vt:lpstr>COMP.13_PIVOTANTE</vt:lpstr>
      <vt:lpstr>COMP.14_ARANDELA</vt:lpstr>
      <vt:lpstr>COMP.15_PLAFON</vt:lpstr>
      <vt:lpstr>COMP.16_SPOT</vt:lpstr>
      <vt:lpstr>COMP.17_EXAUSTOR</vt:lpstr>
      <vt:lpstr>COMP.18_REGISTRO</vt:lpstr>
      <vt:lpstr>COMP.19_RALO</vt:lpstr>
      <vt:lpstr>COMP.20_FOSSA</vt:lpstr>
      <vt:lpstr>COMP.21_FILTRO</vt:lpstr>
      <vt:lpstr>COMP.22_SUMIDOURO</vt:lpstr>
      <vt:lpstr>COMP.23_PAPEL</vt:lpstr>
      <vt:lpstr>COMP.24_SABONETEIRA</vt:lpstr>
      <vt:lpstr>COMP.25_DISPENSER PAPEL</vt:lpstr>
      <vt:lpstr>COMP.26_SUPORTE</vt:lpstr>
      <vt:lpstr>COMP.27_TANQUE</vt:lpstr>
      <vt:lpstr>COMP.28_ TELHA</vt:lpstr>
      <vt:lpstr>COMP.29_CHAPIM</vt:lpstr>
      <vt:lpstr>COMP.30_ESCADA</vt:lpstr>
      <vt:lpstr>COMP.31_CORRIMÃO</vt:lpstr>
      <vt:lpstr>BDI!Area_de_impressao</vt:lpstr>
      <vt:lpstr>CRONOGRAMA!Area_de_impressao</vt:lpstr>
      <vt:lpstr>'CURVA ABC '!Area_de_impressao</vt:lpstr>
      <vt:lpstr>'MEMO CALCULO '!Area_de_impressao</vt:lpstr>
      <vt:lpstr>'Planilha Orçamentária'!Area_de_impressao</vt:lpstr>
      <vt:lpstr>CRONOGRAMA!Print_Area_0</vt:lpstr>
      <vt:lpstr>'MEMO CALCULO '!Print_Area_0</vt:lpstr>
      <vt:lpstr>BDI!Print_Area_0_0</vt:lpstr>
      <vt:lpstr>'MEMO CALCULO '!Print_Area_0_0</vt:lpstr>
      <vt:lpstr>'MEMO CALCULO '!Print_Area_0_0_0</vt:lpstr>
      <vt:lpstr>'MEMO CALCULO '!Print_Area_0_0_0_0</vt:lpstr>
      <vt:lpstr>'CURVA ABC '!Titulos_de_impressao</vt:lpstr>
      <vt:lpstr>'MEMO CALCULO '!Titulos_de_impressao</vt:lpstr>
      <vt:lpstr>'Planilha Orçamentária'!Titulos_de_impressao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dc:description/>
  <cp:lastModifiedBy>ENGENHARIA</cp:lastModifiedBy>
  <cp:revision>337</cp:revision>
  <cp:lastPrinted>2025-11-05T11:46:32Z</cp:lastPrinted>
  <dcterms:created xsi:type="dcterms:W3CDTF">2022-02-16T12:40:05Z</dcterms:created>
  <dcterms:modified xsi:type="dcterms:W3CDTF">2025-11-05T11:46:49Z</dcterms:modified>
  <dc:language>pt-BR</dc:language>
</cp:coreProperties>
</file>